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sheets/sheet49.xml" ContentType="application/vnd.openxmlformats-officedocument.spreadsheetml.worksheet+xml"/>
  <Override PartName="/xl/tables/table46.xml" ContentType="application/vnd.openxmlformats-officedocument.spreadsheetml.table+xml"/>
  <Override PartName="/xl/worksheets/sheet50.xml" ContentType="application/vnd.openxmlformats-officedocument.spreadsheetml.worksheet+xml"/>
  <Override PartName="/xl/tables/table47.xml" ContentType="application/vnd.openxmlformats-officedocument.spreadsheetml.table+xml"/>
  <Override PartName="/xl/worksheets/sheet51.xml" ContentType="application/vnd.openxmlformats-officedocument.spreadsheetml.worksheet+xml"/>
  <Override PartName="/xl/tables/table48.xml" ContentType="application/vnd.openxmlformats-officedocument.spreadsheetml.table+xml"/>
  <Override PartName="/xl/worksheets/sheet52.xml" ContentType="application/vnd.openxmlformats-officedocument.spreadsheetml.worksheet+xml"/>
  <Override PartName="/xl/tables/table49.xml" ContentType="application/vnd.openxmlformats-officedocument.spreadsheetml.table+xml"/>
  <Override PartName="/xl/worksheets/sheet53.xml" ContentType="application/vnd.openxmlformats-officedocument.spreadsheetml.worksheet+xml"/>
  <Override PartName="/xl/tables/table50.xml" ContentType="application/vnd.openxmlformats-officedocument.spreadsheetml.table+xml"/>
  <Override PartName="/xl/worksheets/sheet54.xml" ContentType="application/vnd.openxmlformats-officedocument.spreadsheetml.worksheet+xml"/>
  <Override PartName="/xl/tables/table51.xml" ContentType="application/vnd.openxmlformats-officedocument.spreadsheetml.table+xml"/>
  <Override PartName="/xl/worksheets/sheet55.xml" ContentType="application/vnd.openxmlformats-officedocument.spreadsheetml.worksheet+xml"/>
  <Override PartName="/xl/tables/table52.xml" ContentType="application/vnd.openxmlformats-officedocument.spreadsheetml.table+xml"/>
  <Override PartName="/xl/worksheets/sheet56.xml" ContentType="application/vnd.openxmlformats-officedocument.spreadsheetml.worksheet+xml"/>
  <Override PartName="/xl/tables/table53.xml" ContentType="application/vnd.openxmlformats-officedocument.spreadsheetml.table+xml"/>
  <Override PartName="/xl/worksheets/sheet57.xml" ContentType="application/vnd.openxmlformats-officedocument.spreadsheetml.worksheet+xml"/>
  <Override PartName="/xl/tables/table54.xml" ContentType="application/vnd.openxmlformats-officedocument.spreadsheetml.table+xml"/>
  <Override PartName="/xl/worksheets/sheet58.xml" ContentType="application/vnd.openxmlformats-officedocument.spreadsheetml.worksheet+xml"/>
  <Override PartName="/xl/tables/table55.xml" ContentType="application/vnd.openxmlformats-officedocument.spreadsheetml.table+xml"/>
  <Override PartName="/xl/worksheets/sheet59.xml" ContentType="application/vnd.openxmlformats-officedocument.spreadsheetml.worksheet+xml"/>
  <Override PartName="/xl/tables/table56.xml" ContentType="application/vnd.openxmlformats-officedocument.spreadsheetml.table+xml"/>
  <Override PartName="/xl/worksheets/sheet60.xml" ContentType="application/vnd.openxmlformats-officedocument.spreadsheetml.worksheet+xml"/>
  <Override PartName="/xl/tables/table57.xml" ContentType="application/vnd.openxmlformats-officedocument.spreadsheetml.table+xml"/>
  <Override PartName="/xl/worksheets/sheet61.xml" ContentType="application/vnd.openxmlformats-officedocument.spreadsheetml.worksheet+xml"/>
  <Override PartName="/xl/tables/table58.xml" ContentType="application/vnd.openxmlformats-officedocument.spreadsheetml.table+xml"/>
  <Override PartName="/xl/worksheets/sheet62.xml" ContentType="application/vnd.openxmlformats-officedocument.spreadsheetml.worksheet+xml"/>
  <Override PartName="/xl/tables/table59.xml" ContentType="application/vnd.openxmlformats-officedocument.spreadsheetml.table+xml"/>
  <Override PartName="/xl/worksheets/sheet63.xml" ContentType="application/vnd.openxmlformats-officedocument.spreadsheetml.worksheet+xml"/>
  <Override PartName="/xl/tables/table60.xml" ContentType="application/vnd.openxmlformats-officedocument.spreadsheetml.table+xml"/>
  <Override PartName="/xl/worksheets/sheet64.xml" ContentType="application/vnd.openxmlformats-officedocument.spreadsheetml.worksheet+xml"/>
  <Override PartName="/xl/tables/table61.xml" ContentType="application/vnd.openxmlformats-officedocument.spreadsheetml.table+xml"/>
  <Override PartName="/xl/worksheets/sheet65.xml" ContentType="application/vnd.openxmlformats-officedocument.spreadsheetml.worksheet+xml"/>
  <Override PartName="/xl/tables/table62.xml" ContentType="application/vnd.openxmlformats-officedocument.spreadsheetml.table+xml"/>
  <Override PartName="/xl/worksheets/sheet66.xml" ContentType="application/vnd.openxmlformats-officedocument.spreadsheetml.worksheet+xml"/>
  <Override PartName="/xl/tables/table63.xml" ContentType="application/vnd.openxmlformats-officedocument.spreadsheetml.table+xml"/>
  <Override PartName="/xl/worksheets/sheet67.xml" ContentType="application/vnd.openxmlformats-officedocument.spreadsheetml.worksheet+xml"/>
  <Override PartName="/xl/tables/table64.xml" ContentType="application/vnd.openxmlformats-officedocument.spreadsheetml.table+xml"/>
  <Override PartName="/xl/worksheets/sheet68.xml" ContentType="application/vnd.openxmlformats-officedocument.spreadsheetml.worksheet+xml"/>
  <Override PartName="/xl/tables/table65.xml" ContentType="application/vnd.openxmlformats-officedocument.spreadsheetml.table+xml"/>
  <Override PartName="/xl/worksheets/sheet69.xml" ContentType="application/vnd.openxmlformats-officedocument.spreadsheetml.worksheet+xml"/>
  <Override PartName="/xl/tables/table66.xml" ContentType="application/vnd.openxmlformats-officedocument.spreadsheetml.table+xml"/>
  <Override PartName="/xl/worksheets/sheet70.xml" ContentType="application/vnd.openxmlformats-officedocument.spreadsheetml.worksheet+xml"/>
  <Override PartName="/xl/tables/table67.xml" ContentType="application/vnd.openxmlformats-officedocument.spreadsheetml.table+xml"/>
  <Override PartName="/xl/worksheets/sheet71.xml" ContentType="application/vnd.openxmlformats-officedocument.spreadsheetml.worksheet+xml"/>
  <Override PartName="/xl/tables/table68.xml" ContentType="application/vnd.openxmlformats-officedocument.spreadsheetml.table+xml"/>
  <Override PartName="/xl/worksheets/sheet72.xml" ContentType="application/vnd.openxmlformats-officedocument.spreadsheetml.worksheet+xml"/>
  <Override PartName="/xl/tables/table69.xml" ContentType="application/vnd.openxmlformats-officedocument.spreadsheetml.table+xml"/>
  <Override PartName="/xl/worksheets/sheet73.xml" ContentType="application/vnd.openxmlformats-officedocument.spreadsheetml.worksheet+xml"/>
  <Override PartName="/xl/tables/table70.xml" ContentType="application/vnd.openxmlformats-officedocument.spreadsheetml.table+xml"/>
  <Override PartName="/xl/worksheets/sheet74.xml" ContentType="application/vnd.openxmlformats-officedocument.spreadsheetml.worksheet+xml"/>
  <Override PartName="/xl/tables/table71.xml" ContentType="application/vnd.openxmlformats-officedocument.spreadsheetml.table+xml"/>
  <Override PartName="/xl/worksheets/sheet75.xml" ContentType="application/vnd.openxmlformats-officedocument.spreadsheetml.worksheet+xml"/>
  <Override PartName="/xl/tables/table72.xml" ContentType="application/vnd.openxmlformats-officedocument.spreadsheetml.table+xml"/>
  <Override PartName="/xl/worksheets/sheet76.xml" ContentType="application/vnd.openxmlformats-officedocument.spreadsheetml.worksheet+xml"/>
  <Override PartName="/xl/tables/table73.xml" ContentType="application/vnd.openxmlformats-officedocument.spreadsheetml.table+xml"/>
  <Override PartName="/xl/worksheets/sheet77.xml" ContentType="application/vnd.openxmlformats-officedocument.spreadsheetml.worksheet+xml"/>
  <Override PartName="/xl/tables/table74.xml" ContentType="application/vnd.openxmlformats-officedocument.spreadsheetml.table+xml"/>
  <Override PartName="/xl/worksheets/sheet78.xml" ContentType="application/vnd.openxmlformats-officedocument.spreadsheetml.worksheet+xml"/>
  <Override PartName="/xl/tables/table75.xml" ContentType="application/vnd.openxmlformats-officedocument.spreadsheetml.table+xml"/>
  <Override PartName="/xl/worksheets/sheet7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worksheets/sheet80.xml" ContentType="application/vnd.openxmlformats-officedocument.spreadsheetml.worksheet+xml"/>
  <Override PartName="/xl/tables/table76.xml" ContentType="application/vnd.openxmlformats-officedocument.spreadsheetml.table+xml"/>
  <Override PartName="/xl/worksheets/sheet81.xml" ContentType="application/vnd.openxmlformats-officedocument.spreadsheetml.worksheet+xml"/>
  <Override PartName="/xl/tables/table77.xml" ContentType="application/vnd.openxmlformats-officedocument.spreadsheetml.table+xml"/>
  <Override PartName="/xl/worksheets/sheet82.xml" ContentType="application/vnd.openxmlformats-officedocument.spreadsheetml.worksheet+xml"/>
  <Override PartName="/xl/tables/table78.xml" ContentType="application/vnd.openxmlformats-officedocument.spreadsheetml.table+xml"/>
  <Override PartName="/xl/worksheets/sheet83.xml" ContentType="application/vnd.openxmlformats-officedocument.spreadsheetml.worksheet+xml"/>
  <Override PartName="/xl/tables/table79.xml" ContentType="application/vnd.openxmlformats-officedocument.spreadsheetml.table+xml"/>
  <Override PartName="/xl/tables/table80.xml" ContentType="application/vnd.openxmlformats-officedocument.spreadsheetml.table+xml"/>
  <Override PartName="/xl/worksheets/sheet84.xml" ContentType="application/vnd.openxmlformats-officedocument.spreadsheetml.worksheet+xml"/>
  <Override PartName="/xl/tables/table81.xml" ContentType="application/vnd.openxmlformats-officedocument.spreadsheetml.table+xml"/>
  <Override PartName="/xl/worksheets/sheet85.xml" ContentType="application/vnd.openxmlformats-officedocument.spreadsheetml.worksheet+xml"/>
  <Override PartName="/xl/drawings/drawing2.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worksheets/sheet86.xml" ContentType="application/vnd.openxmlformats-officedocument.spreadsheetml.worksheet+xml"/>
  <Override PartName="/xl/tables/table82.xml" ContentType="application/vnd.openxmlformats-officedocument.spreadsheetml.table+xml"/>
  <Override PartName="/xl/worksheets/sheet87.xml" ContentType="application/vnd.openxmlformats-officedocument.spreadsheetml.worksheet+xml"/>
  <Override PartName="/xl/tables/table83.xml" ContentType="application/vnd.openxmlformats-officedocument.spreadsheetml.table+xml"/>
  <Override PartName="/xl/worksheets/sheet88.xml" ContentType="application/vnd.openxmlformats-officedocument.spreadsheetml.worksheet+xml"/>
  <Override PartName="/xl/tables/table84.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85.xml" ContentType="application/vnd.openxmlformats-officedocument.spreadsheetml.table+xml"/>
  <Override PartName="/xl/worksheets/sheet91.xml" ContentType="application/vnd.openxmlformats-officedocument.spreadsheetml.worksheet+xml"/>
  <Override PartName="/xl/tables/table86.xml" ContentType="application/vnd.openxmlformats-officedocument.spreadsheetml.table+xml"/>
  <Override PartName="/xl/worksheets/sheet92.xml" ContentType="application/vnd.openxmlformats-officedocument.spreadsheetml.worksheet+xml"/>
  <Override PartName="/xl/tables/table87.xml" ContentType="application/vnd.openxmlformats-officedocument.spreadsheetml.table+xml"/>
  <Override PartName="/xl/worksheets/sheet93.xml" ContentType="application/vnd.openxmlformats-officedocument.spreadsheetml.worksheet+xml"/>
  <Override PartName="/xl/tables/table88.xml" ContentType="application/vnd.openxmlformats-officedocument.spreadsheetml.table+xml"/>
  <Override PartName="/xl/worksheets/sheet94.xml" ContentType="application/vnd.openxmlformats-officedocument.spreadsheetml.worksheet+xml"/>
  <Override PartName="/xl/tables/table89.xml" ContentType="application/vnd.openxmlformats-officedocument.spreadsheetml.table+xml"/>
  <Override PartName="/xl/worksheets/sheet95.xml" ContentType="application/vnd.openxmlformats-officedocument.spreadsheetml.worksheet+xml"/>
  <Override PartName="/xl/tables/table90.xml" ContentType="application/vnd.openxmlformats-officedocument.spreadsheetml.table+xml"/>
  <Override PartName="/xl/worksheets/sheet96.xml" ContentType="application/vnd.openxmlformats-officedocument.spreadsheetml.worksheet+xml"/>
  <Override PartName="/xl/tables/table91.xml" ContentType="application/vnd.openxmlformats-officedocument.spreadsheetml.table+xml"/>
  <Override PartName="/xl/worksheets/sheet97.xml" ContentType="application/vnd.openxmlformats-officedocument.spreadsheetml.worksheet+xml"/>
  <Override PartName="/xl/tables/table92.xml" ContentType="application/vnd.openxmlformats-officedocument.spreadsheetml.table+xml"/>
  <Override PartName="/xl/worksheets/sheet98.xml" ContentType="application/vnd.openxmlformats-officedocument.spreadsheetml.worksheet+xml"/>
  <Override PartName="/xl/tables/table93.xml" ContentType="application/vnd.openxmlformats-officedocument.spreadsheetml.table+xml"/>
  <Override PartName="/xl/worksheets/sheet99.xml" ContentType="application/vnd.openxmlformats-officedocument.spreadsheetml.worksheet+xml"/>
  <Override PartName="/xl/tables/table94.xml" ContentType="application/vnd.openxmlformats-officedocument.spreadsheetml.table+xml"/>
  <Override PartName="/xl/worksheets/sheet100.xml" ContentType="application/vnd.openxmlformats-officedocument.spreadsheetml.worksheet+xml"/>
  <Override PartName="/xl/tables/table95.xml" ContentType="application/vnd.openxmlformats-officedocument.spreadsheetml.table+xml"/>
  <Override PartName="/xl/worksheets/sheet101.xml" ContentType="application/vnd.openxmlformats-officedocument.spreadsheetml.worksheet+xml"/>
  <Override PartName="/xl/tables/table96.xml" ContentType="application/vnd.openxmlformats-officedocument.spreadsheetml.table+xml"/>
  <Override PartName="/xl/worksheets/sheet102.xml" ContentType="application/vnd.openxmlformats-officedocument.spreadsheetml.worksheet+xml"/>
  <Override PartName="/xl/tables/table97.xml" ContentType="application/vnd.openxmlformats-officedocument.spreadsheetml.table+xml"/>
  <Override PartName="/xl/worksheets/sheet103.xml" ContentType="application/vnd.openxmlformats-officedocument.spreadsheetml.worksheet+xml"/>
  <Override PartName="/xl/tables/table98.xml" ContentType="application/vnd.openxmlformats-officedocument.spreadsheetml.table+xml"/>
  <Override PartName="/xl/worksheets/sheet104.xml" ContentType="application/vnd.openxmlformats-officedocument.spreadsheetml.worksheet+xml"/>
  <Override PartName="/xl/tables/table99.xml" ContentType="application/vnd.openxmlformats-officedocument.spreadsheetml.table+xml"/>
  <Override PartName="/xl/worksheets/sheet105.xml" ContentType="application/vnd.openxmlformats-officedocument.spreadsheetml.worksheet+xml"/>
  <Override PartName="/xl/tables/table100.xml" ContentType="application/vnd.openxmlformats-officedocument.spreadsheetml.table+xml"/>
  <Override PartName="/xl/worksheets/sheet106.xml" ContentType="application/vnd.openxmlformats-officedocument.spreadsheetml.worksheet+xml"/>
  <Override PartName="/xl/tables/table101.xml" ContentType="application/vnd.openxmlformats-officedocument.spreadsheetml.table+xml"/>
  <Override PartName="/xl/worksheets/sheet107.xml" ContentType="application/vnd.openxmlformats-officedocument.spreadsheetml.worksheet+xml"/>
  <Override PartName="/xl/tables/table102.xml" ContentType="application/vnd.openxmlformats-officedocument.spreadsheetml.table+xml"/>
  <Override PartName="/xl/worksheets/sheet108.xml" ContentType="application/vnd.openxmlformats-officedocument.spreadsheetml.worksheet+xml"/>
  <Override PartName="/xl/tables/table103.xml" ContentType="application/vnd.openxmlformats-officedocument.spreadsheetml.table+xml"/>
  <Override PartName="/xl/worksheets/sheet109.xml" ContentType="application/vnd.openxmlformats-officedocument.spreadsheetml.worksheet+xml"/>
  <Override PartName="/xl/tables/table104.xml" ContentType="application/vnd.openxmlformats-officedocument.spreadsheetml.table+xml"/>
  <Override PartName="/xl/worksheets/sheet110.xml" ContentType="application/vnd.openxmlformats-officedocument.spreadsheetml.worksheet+xml"/>
  <Override PartName="/xl/tables/table105.xml" ContentType="application/vnd.openxmlformats-officedocument.spreadsheetml.table+xml"/>
  <Override PartName="/xl/worksheets/sheet111.xml" ContentType="application/vnd.openxmlformats-officedocument.spreadsheetml.worksheet+xml"/>
  <Override PartName="/xl/tables/table106.xml" ContentType="application/vnd.openxmlformats-officedocument.spreadsheetml.table+xml"/>
  <Override PartName="/xl/worksheets/sheet112.xml" ContentType="application/vnd.openxmlformats-officedocument.spreadsheetml.worksheet+xml"/>
  <Override PartName="/xl/tables/table107.xml" ContentType="application/vnd.openxmlformats-officedocument.spreadsheetml.table+xml"/>
  <Override PartName="/xl/worksheets/sheet113.xml" ContentType="application/vnd.openxmlformats-officedocument.spreadsheetml.worksheet+xml"/>
  <Override PartName="/xl/tables/table108.xml" ContentType="application/vnd.openxmlformats-officedocument.spreadsheetml.table+xml"/>
  <Override PartName="/xl/worksheets/sheet114.xml" ContentType="application/vnd.openxmlformats-officedocument.spreadsheetml.worksheet+xml"/>
  <Override PartName="/xl/tables/table109.xml" ContentType="application/vnd.openxmlformats-officedocument.spreadsheetml.table+xml"/>
  <Override PartName="/xl/worksheets/sheet115.xml" ContentType="application/vnd.openxmlformats-officedocument.spreadsheetml.worksheet+xml"/>
  <Override PartName="/xl/tables/table110.xml" ContentType="application/vnd.openxmlformats-officedocument.spreadsheetml.table+xml"/>
  <Override PartName="/xl/tables/table111.xml" ContentType="application/vnd.openxmlformats-officedocument.spreadsheetml.table+xml"/>
  <Override PartName="/xl/worksheets/sheet116.xml" ContentType="application/vnd.openxmlformats-officedocument.spreadsheetml.worksheet+xml"/>
  <Override PartName="/xl/tables/table112.xml" ContentType="application/vnd.openxmlformats-officedocument.spreadsheetml.table+xml"/>
  <Override PartName="/xl/tables/table113.xml" ContentType="application/vnd.openxmlformats-officedocument.spreadsheetml.table+xml"/>
  <Override PartName="/xl/worksheets/sheet117.xml" ContentType="application/vnd.openxmlformats-officedocument.spreadsheetml.worksheet+xml"/>
  <Override PartName="/xl/tables/table114.xml" ContentType="application/vnd.openxmlformats-officedocument.spreadsheetml.table+xml"/>
  <Override PartName="/xl/worksheets/sheet118.xml" ContentType="application/vnd.openxmlformats-officedocument.spreadsheetml.worksheet+xml"/>
  <Override PartName="/xl/tables/table115.xml" ContentType="application/vnd.openxmlformats-officedocument.spreadsheetml.table+xml"/>
  <Override PartName="/xl/worksheets/sheet119.xml" ContentType="application/vnd.openxmlformats-officedocument.spreadsheetml.worksheet+xml"/>
  <Override PartName="/xl/tables/table116.xml" ContentType="application/vnd.openxmlformats-officedocument.spreadsheetml.table+xml"/>
  <Override PartName="/xl/worksheets/sheet120.xml" ContentType="application/vnd.openxmlformats-officedocument.spreadsheetml.worksheet+xml"/>
  <Override PartName="/xl/worksheets/sheet121.xml" ContentType="application/vnd.openxmlformats-officedocument.spreadsheetml.worksheet+xml"/>
  <Override PartName="/xl/tables/table117.xml" ContentType="application/vnd.openxmlformats-officedocument.spreadsheetml.table+xml"/>
  <Override PartName="/xl/worksheets/sheet122.xml" ContentType="application/vnd.openxmlformats-officedocument.spreadsheetml.worksheet+xml"/>
  <Override PartName="/xl/worksheets/sheet123.xml" ContentType="application/vnd.openxmlformats-officedocument.spreadsheetml.worksheet+xml"/>
  <Override PartName="/xl/tables/table118.xml" ContentType="application/vnd.openxmlformats-officedocument.spreadsheetml.table+xml"/>
  <Override PartName="/xl/worksheets/sheet124.xml" ContentType="application/vnd.openxmlformats-officedocument.spreadsheetml.worksheet+xml"/>
  <Override PartName="/xl/tables/table119.xml" ContentType="application/vnd.openxmlformats-officedocument.spreadsheetml.table+xml"/>
  <Override PartName="/xl/worksheets/sheet125.xml" ContentType="application/vnd.openxmlformats-officedocument.spreadsheetml.worksheet+xml"/>
  <Override PartName="/xl/tables/table120.xml" ContentType="application/vnd.openxmlformats-officedocument.spreadsheetml.table+xml"/>
  <Override PartName="/xl/worksheets/sheet126.xml" ContentType="application/vnd.openxmlformats-officedocument.spreadsheetml.worksheet+xml"/>
  <Override PartName="/xl/tables/table121.xml" ContentType="application/vnd.openxmlformats-officedocument.spreadsheetml.table+xml"/>
  <Override PartName="/xl/worksheets/sheet127.xml" ContentType="application/vnd.openxmlformats-officedocument.spreadsheetml.worksheet+xml"/>
  <Override PartName="/xl/tables/table122.xml" ContentType="application/vnd.openxmlformats-officedocument.spreadsheetml.table+xml"/>
  <Override PartName="/xl/worksheets/sheet128.xml" ContentType="application/vnd.openxmlformats-officedocument.spreadsheetml.worksheet+xml"/>
  <Override PartName="/xl/tables/table123.xml" ContentType="application/vnd.openxmlformats-officedocument.spreadsheetml.table+xml"/>
  <Override PartName="/xl/worksheets/sheet129.xml" ContentType="application/vnd.openxmlformats-officedocument.spreadsheetml.worksheet+xml"/>
  <Override PartName="/xl/tables/table124.xml" ContentType="application/vnd.openxmlformats-officedocument.spreadsheetml.table+xml"/>
  <Override PartName="/xl/worksheets/sheet130.xml" ContentType="application/vnd.openxmlformats-officedocument.spreadsheetml.worksheet+xml"/>
  <Override PartName="/xl/tables/table125.xml" ContentType="application/vnd.openxmlformats-officedocument.spreadsheetml.table+xml"/>
  <Override PartName="/xl/worksheets/sheet131.xml" ContentType="application/vnd.openxmlformats-officedocument.spreadsheetml.worksheet+xml"/>
  <Override PartName="/xl/tables/table126.xml" ContentType="application/vnd.openxmlformats-officedocument.spreadsheetml.table+xml"/>
  <Override PartName="/xl/worksheets/sheet132.xml" ContentType="application/vnd.openxmlformats-officedocument.spreadsheetml.worksheet+xml"/>
  <Override PartName="/xl/tables/table127.xml" ContentType="application/vnd.openxmlformats-officedocument.spreadsheetml.table+xml"/>
  <Override PartName="/xl/worksheets/sheet133.xml" ContentType="application/vnd.openxmlformats-officedocument.spreadsheetml.worksheet+xml"/>
  <Override PartName="/xl/tables/table128.xml" ContentType="application/vnd.openxmlformats-officedocument.spreadsheetml.table+xml"/>
  <Override PartName="/xl/worksheets/sheet134.xml" ContentType="application/vnd.openxmlformats-officedocument.spreadsheetml.worksheet+xml"/>
  <Override PartName="/xl/tables/table129.xml" ContentType="application/vnd.openxmlformats-officedocument.spreadsheetml.table+xml"/>
  <Override PartName="/xl/worksheets/sheet135.xml" ContentType="application/vnd.openxmlformats-officedocument.spreadsheetml.worksheet+xml"/>
  <Override PartName="/xl/tables/table130.xml" ContentType="application/vnd.openxmlformats-officedocument.spreadsheetml.table+xml"/>
  <Override PartName="/xl/worksheets/sheet136.xml" ContentType="application/vnd.openxmlformats-officedocument.spreadsheetml.worksheet+xml"/>
  <Override PartName="/xl/tables/table131.xml" ContentType="application/vnd.openxmlformats-officedocument.spreadsheetml.table+xml"/>
  <Override PartName="/xl/worksheets/sheet137.xml" ContentType="application/vnd.openxmlformats-officedocument.spreadsheetml.worksheet+xml"/>
  <Override PartName="/xl/tables/table132.xml" ContentType="application/vnd.openxmlformats-officedocument.spreadsheetml.table+xml"/>
  <Override PartName="/xl/worksheets/sheet138.xml" ContentType="application/vnd.openxmlformats-officedocument.spreadsheetml.worksheet+xml"/>
  <Override PartName="/xl/tables/table133.xml" ContentType="application/vnd.openxmlformats-officedocument.spreadsheetml.table+xml"/>
  <Override PartName="/xl/worksheets/sheet139.xml" ContentType="application/vnd.openxmlformats-officedocument.spreadsheetml.worksheet+xml"/>
  <Override PartName="/xl/tables/table134.xml" ContentType="application/vnd.openxmlformats-officedocument.spreadsheetml.table+xml"/>
  <Override PartName="/xl/worksheets/sheet140.xml" ContentType="application/vnd.openxmlformats-officedocument.spreadsheetml.worksheet+xml"/>
  <Override PartName="/xl/tables/table135.xml" ContentType="application/vnd.openxmlformats-officedocument.spreadsheetml.table+xml"/>
  <Override PartName="/xl/worksheets/sheet141.xml" ContentType="application/vnd.openxmlformats-officedocument.spreadsheetml.worksheet+xml"/>
  <Override PartName="/xl/tables/table136.xml" ContentType="application/vnd.openxmlformats-officedocument.spreadsheetml.table+xml"/>
  <Override PartName="/xl/worksheets/sheet142.xml" ContentType="application/vnd.openxmlformats-officedocument.spreadsheetml.worksheet+xml"/>
  <Override PartName="/xl/tables/table137.xml" ContentType="application/vnd.openxmlformats-officedocument.spreadsheetml.table+xml"/>
  <Override PartName="/xl/worksheets/sheet143.xml" ContentType="application/vnd.openxmlformats-officedocument.spreadsheetml.worksheet+xml"/>
  <Override PartName="/xl/drawings/drawing3.xml" ContentType="application/vnd.openxmlformats-officedocument.drawing+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worksheets/sheet144.xml" ContentType="application/vnd.openxmlformats-officedocument.spreadsheetml.worksheet+xml"/>
  <Override PartName="/xl/tables/table13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3023810126940b9" /></Relationships>
</file>

<file path=xl/workbook.xml><?xml version="1.0" encoding="utf-8"?>
<x:workbook xmlns:x="http://schemas.openxmlformats.org/spreadsheetml/2006/main">
  <x:sheets>
    <x:sheet xmlns:r="http://schemas.openxmlformats.org/officeDocument/2006/relationships" name="00_ACCUEIL" sheetId="1" r:id="Ra5ea1ff963ce47c7"/>
    <x:sheet xmlns:r="http://schemas.openxmlformats.org/officeDocument/2006/relationships" name="01_PARAMETRES" sheetId="2" r:id="R317a1ddc3a3643d2"/>
    <x:sheet xmlns:r="http://schemas.openxmlformats.org/officeDocument/2006/relationships" name="02_REFERENTIELS" sheetId="3" r:id="Rec6c8f8c48de45b8"/>
    <x:sheet xmlns:r="http://schemas.openxmlformats.org/officeDocument/2006/relationships" name="03_SOURCES_DONNEES" sheetId="4" r:id="Rec9fbeeb3b224a9d"/>
    <x:sheet xmlns:r="http://schemas.openxmlformats.org/officeDocument/2006/relationships" name="04_TABLEAU_BORD" sheetId="5" r:id="Rfb037ec53d434eca"/>
    <x:sheet xmlns:r="http://schemas.openxmlformats.org/officeDocument/2006/relationships" name="05_PROJETS_CLIMAT" sheetId="6" r:id="Rd1c37f694943488e"/>
    <x:sheet xmlns:r="http://schemas.openxmlformats.org/officeDocument/2006/relationships" name="06_INDICATEURS_MRV" sheetId="7" r:id="R85789b07b74f4e1d"/>
    <x:sheet xmlns:r="http://schemas.openxmlformats.org/officeDocument/2006/relationships" name="07_ACTIONS_CLIMAT" sheetId="8" r:id="Rd10bc057cbbf4e20"/>
    <x:sheet xmlns:r="http://schemas.openxmlformats.org/officeDocument/2006/relationships" name="08_INVENTAIRE_GES" sheetId="9" r:id="R4d19e00f89554323"/>
    <x:sheet xmlns:r="http://schemas.openxmlformats.org/officeDocument/2006/relationships" name="09_DONNEES_GES_ACTIVITE" sheetId="10" r:id="R028b098dcf4a46b3"/>
    <x:sheet xmlns:r="http://schemas.openxmlformats.org/officeDocument/2006/relationships" name="10_FACTEURS_EMISSION" sheetId="11" r:id="Rab41fde479b04261"/>
    <x:sheet xmlns:r="http://schemas.openxmlformats.org/officeDocument/2006/relationships" name="11_QUALITE_AIR" sheetId="12" r:id="Rbd103b9424bb42b7"/>
    <x:sheet xmlns:r="http://schemas.openxmlformats.org/officeDocument/2006/relationships" name="12_MOBILITE" sheetId="13" r:id="R2dd639a559b04af9"/>
    <x:sheet xmlns:r="http://schemas.openxmlformats.org/officeDocument/2006/relationships" name="13_ENERGIE" sheetId="14" r:id="R28379520c3fb40c1"/>
    <x:sheet xmlns:r="http://schemas.openxmlformats.org/officeDocument/2006/relationships" name="14_DECHETS" sheetId="15" r:id="Rff25e8128d1f4a3d"/>
    <x:sheet xmlns:r="http://schemas.openxmlformats.org/officeDocument/2006/relationships" name="15_PARTIES_PRENANTES" sheetId="16" r:id="Rd894815d87e94163"/>
    <x:sheet xmlns:r="http://schemas.openxmlformats.org/officeDocument/2006/relationships" name="16_BUDGETS" sheetId="17" r:id="R9cd501bc4d444f4e"/>
    <x:sheet xmlns:r="http://schemas.openxmlformats.org/officeDocument/2006/relationships" name="17_FINANCEMENTS" sheetId="18" r:id="R2846e80f7e214d05"/>
    <x:sheet xmlns:r="http://schemas.openxmlformats.org/officeDocument/2006/relationships" name="18_RISQUES_HYPOTHESES" sheetId="19" r:id="R9a74407100a1451b"/>
    <x:sheet xmlns:r="http://schemas.openxmlformats.org/officeDocument/2006/relationships" name="19_QA_QC" sheetId="20" r:id="R0f64e748ccdb4fdd"/>
    <x:sheet xmlns:r="http://schemas.openxmlformats.org/officeDocument/2006/relationships" name="20_MAPPING_REPORTING" sheetId="21" r:id="Rcf110355caaf4dfd"/>
    <x:sheet xmlns:r="http://schemas.openxmlformats.org/officeDocument/2006/relationships" name="21_RAPPORT_CDP_ICLEI" sheetId="22" r:id="R0d6a10501be046c0"/>
    <x:sheet xmlns:r="http://schemas.openxmlformats.org/officeDocument/2006/relationships" name="22_RAPPORT_C40" sheetId="23" r:id="R9b0d1155d9694c1f"/>
    <x:sheet xmlns:r="http://schemas.openxmlformats.org/officeDocument/2006/relationships" name="23_RAPPORT_COMSSA" sheetId="24" r:id="R77ed35ed36444e14"/>
    <x:sheet xmlns:r="http://schemas.openxmlformats.org/officeDocument/2006/relationships" name="24_RAPPORT_CDN" sheetId="25" r:id="Rcf13804391114f14"/>
    <x:sheet xmlns:r="http://schemas.openxmlformats.org/officeDocument/2006/relationships" name="25_JOURNAL_MODIFS" sheetId="26" r:id="R6719b68c53354961"/>
    <x:sheet xmlns:r="http://schemas.openxmlformats.org/officeDocument/2006/relationships" name="26_AUDIT_EXPERT" sheetId="27" r:id="Re0fa0ba217624ef4"/>
    <x:sheet xmlns:r="http://schemas.openxmlformats.org/officeDocument/2006/relationships" name="27_CONFORMITE_CADRES" sheetId="28" r:id="R778416fa0e4842c4"/>
    <x:sheet xmlns:r="http://schemas.openxmlformats.org/officeDocument/2006/relationships" name="28_TRAJECTOIRES_CIBLES" sheetId="29" r:id="Rced06f6077544805"/>
    <x:sheet xmlns:r="http://schemas.openxmlformats.org/officeDocument/2006/relationships" name="29_RISQUES_CLIMATIQUES" sheetId="30" r:id="Rd000e6da01fa4bea"/>
    <x:sheet xmlns:r="http://schemas.openxmlformats.org/officeDocument/2006/relationships" name="30_ACTIFS_EXPOSITION" sheetId="31" r:id="R7cbbca4102424191"/>
    <x:sheet xmlns:r="http://schemas.openxmlformats.org/officeDocument/2006/relationships" name="31_PIPELINE_BANCABLE" sheetId="32" r:id="Ra84548d0afc043c2"/>
    <x:sheet xmlns:r="http://schemas.openxmlformats.org/officeDocument/2006/relationships" name="32_READINESS_FINANCE" sheetId="33" r:id="Rfffee84041d04c64"/>
    <x:sheet xmlns:r="http://schemas.openxmlformats.org/officeDocument/2006/relationships" name="33_COBENEFICES_JUSTICE" sheetId="34" r:id="Ra7f7764c440c4037"/>
    <x:sheet xmlns:r="http://schemas.openxmlformats.org/officeDocument/2006/relationships" name="34_REGISTRE_PREUVES_MRV" sheetId="35" r:id="R897875e281d8438b"/>
    <x:sheet xmlns:r="http://schemas.openxmlformats.org/officeDocument/2006/relationships" name="35_PLAN_DONNEES" sheetId="36" r:id="R663f91d62aef41e1"/>
    <x:sheet xmlns:r="http://schemas.openxmlformats.org/officeDocument/2006/relationships" name="36_PASSATION_MARCHES" sheetId="37" r:id="R0cda216f384d4150"/>
    <x:sheet xmlns:r="http://schemas.openxmlformats.org/officeDocument/2006/relationships" name="37_ACCES_ENERGIE_SEACAP" sheetId="38" r:id="R1deb7e950abb47d4"/>
    <x:sheet xmlns:r="http://schemas.openxmlformats.org/officeDocument/2006/relationships" name="38_INDICATEURS_INTL" sheetId="39" r:id="R5bffa73d168f4e53"/>
    <x:sheet xmlns:r="http://schemas.openxmlformats.org/officeDocument/2006/relationships" name="39_DASHBOARD_V2" sheetId="40" r:id="R3c9a2fc82af34531"/>
    <x:sheet xmlns:r="http://schemas.openxmlformats.org/officeDocument/2006/relationships" name="40_SOURCES_INTL" sheetId="41" r:id="R93e4f30cc7f34361"/>
    <x:sheet xmlns:r="http://schemas.openxmlformats.org/officeDocument/2006/relationships" name="00_Formulaire_Saisie" sheetId="42" r:id="R5ecb03ecd27942cb"/>
    <x:sheet xmlns:r="http://schemas.openxmlformats.org/officeDocument/2006/relationships" name="01_Form_Temperature" sheetId="43" r:id="R66f320c963fd4a27"/>
    <x:sheet xmlns:r="http://schemas.openxmlformats.org/officeDocument/2006/relationships" name="02_Form_Pluviometrie" sheetId="44" r:id="R35ec7f3b273641e1"/>
    <x:sheet xmlns:r="http://schemas.openxmlformats.org/officeDocument/2006/relationships" name="03_Form_Electricite" sheetId="45" r:id="R366dcf5fc8284861"/>
    <x:sheet xmlns:r="http://schemas.openxmlformats.org/officeDocument/2006/relationships" name="04_Form_Dechets" sheetId="46" r:id="R7f0c193db10d4101"/>
    <x:sheet xmlns:r="http://schemas.openxmlformats.org/officeDocument/2006/relationships" name="05_Form_Qualite_Air" sheetId="47" r:id="R0169a2048fa3416d"/>
    <x:sheet xmlns:r="http://schemas.openxmlformats.org/officeDocument/2006/relationships" name="06_Form_Emissions_GES" sheetId="48" r:id="Ra529768c2f8b4260"/>
    <x:sheet xmlns:r="http://schemas.openxmlformats.org/officeDocument/2006/relationships" name="07_Form_Mobilite" sheetId="49" r:id="R41ce474920e7487b"/>
    <x:sheet xmlns:r="http://schemas.openxmlformats.org/officeDocument/2006/relationships" name="08_Form_Erosion_Cotiere" sheetId="50" r:id="Rfbd6da9a92e54194"/>
    <x:sheet xmlns:r="http://schemas.openxmlformats.org/officeDocument/2006/relationships" name="09_Form_Projets_Climat" sheetId="51" r:id="Rea8851c8b3e246c9"/>
    <x:sheet xmlns:r="http://schemas.openxmlformats.org/officeDocument/2006/relationships" name="10_Form_Finance_Climat" sheetId="52" r:id="Rfb13efdf03354c20"/>
    <x:sheet xmlns:r="http://schemas.openxmlformats.org/officeDocument/2006/relationships" name="Data_Formulaire_Central" sheetId="53" r:id="R11f50880fe434f3d"/>
    <x:sheet xmlns:r="http://schemas.openxmlformats.org/officeDocument/2006/relationships" name="Data_Temperature" sheetId="54" r:id="Re7eb7027bf6647da"/>
    <x:sheet xmlns:r="http://schemas.openxmlformats.org/officeDocument/2006/relationships" name="Data_Pluviometrie" sheetId="55" r:id="R7de9abe3b3784fe3"/>
    <x:sheet xmlns:r="http://schemas.openxmlformats.org/officeDocument/2006/relationships" name="Data_Electricite" sheetId="56" r:id="Rbf7f55be9b8c4f82"/>
    <x:sheet xmlns:r="http://schemas.openxmlformats.org/officeDocument/2006/relationships" name="Data_Dechets" sheetId="57" r:id="R01a22dfc7f054565"/>
    <x:sheet xmlns:r="http://schemas.openxmlformats.org/officeDocument/2006/relationships" name="Data_Qualite_Air" sheetId="58" r:id="Rcb4da0852aa84f73"/>
    <x:sheet xmlns:r="http://schemas.openxmlformats.org/officeDocument/2006/relationships" name="Data_Emissions_GES" sheetId="59" r:id="R7dacdfc86ef24482"/>
    <x:sheet xmlns:r="http://schemas.openxmlformats.org/officeDocument/2006/relationships" name="Data_Mobilite" sheetId="60" r:id="R621cff41ef204c64"/>
    <x:sheet xmlns:r="http://schemas.openxmlformats.org/officeDocument/2006/relationships" name="Data_Erosion_Cotiere" sheetId="61" r:id="R5047bbafbfd040b6"/>
    <x:sheet xmlns:r="http://schemas.openxmlformats.org/officeDocument/2006/relationships" name="Data_Projets_Climat" sheetId="62" r:id="Rcd18b751ffa9437e"/>
    <x:sheet xmlns:r="http://schemas.openxmlformats.org/officeDocument/2006/relationships" name="Data_Finance_Climat" sheetId="63" r:id="R2d262c68db014ce3"/>
    <x:sheet xmlns:r="http://schemas.openxmlformats.org/officeDocument/2006/relationships" name="Tableau_de_bord" sheetId="64" r:id="R704f0a25081c46fe"/>
    <x:sheet xmlns:r="http://schemas.openxmlformats.org/officeDocument/2006/relationships" name="Inventaire_GES" sheetId="65" r:id="R3109a3ef1b6148a1"/>
    <x:sheet xmlns:r="http://schemas.openxmlformats.org/officeDocument/2006/relationships" name="Donnees_Climatiques" sheetId="66" r:id="Ra0ab52b8981c4db3"/>
    <x:sheet xmlns:r="http://schemas.openxmlformats.org/officeDocument/2006/relationships" name="Qualite_Air" sheetId="67" r:id="Rb0268f5d863245c2"/>
    <x:sheet xmlns:r="http://schemas.openxmlformats.org/officeDocument/2006/relationships" name="Energie" sheetId="68" r:id="R2671955204d64a72"/>
    <x:sheet xmlns:r="http://schemas.openxmlformats.org/officeDocument/2006/relationships" name="Dechets" sheetId="69" r:id="R597dd257959c4a12"/>
    <x:sheet xmlns:r="http://schemas.openxmlformats.org/officeDocument/2006/relationships" name="Mobilite" sheetId="70" r:id="R0a3e43f1e54d4ba2"/>
    <x:sheet xmlns:r="http://schemas.openxmlformats.org/officeDocument/2006/relationships" name="Risques_Climatiques" sheetId="71" r:id="Rd5c920ab69dc440d"/>
    <x:sheet xmlns:r="http://schemas.openxmlformats.org/officeDocument/2006/relationships" name="Reporting_CDP_C40_ICLEI" sheetId="72" r:id="R9cda68d93b744482"/>
    <x:sheet xmlns:r="http://schemas.openxmlformats.org/officeDocument/2006/relationships" name="Contribution_CDN_2_0" sheetId="73" r:id="Raac4b093d68248da"/>
    <x:sheet xmlns:r="http://schemas.openxmlformats.org/officeDocument/2006/relationships" name="41_DASHBOARD_FORMS" sheetId="74" r:id="R85a7070a4c2048af"/>
    <x:sheet xmlns:r="http://schemas.openxmlformats.org/officeDocument/2006/relationships" name="42_CONTROLE_QUALITE" sheetId="75" r:id="R620a20a2c8eb474d"/>
    <x:sheet xmlns:r="http://schemas.openxmlformats.org/officeDocument/2006/relationships" name="43_MODE_EMPLOI" sheetId="76" r:id="R4c7dd60584024ca8"/>
    <x:sheet xmlns:r="http://schemas.openxmlformats.org/officeDocument/2006/relationships" name="44_FLUX_DONNEES" sheetId="77" r:id="R70c3a47ca1254a87"/>
    <x:sheet xmlns:r="http://schemas.openxmlformats.org/officeDocument/2006/relationships" name="45_DONNEES_PRIORITAIRES" sheetId="78" r:id="Reeabf806c07844ac"/>
    <x:sheet xmlns:r="http://schemas.openxmlformats.org/officeDocument/2006/relationships" name="46_GRAPHIQUES_AUTO" sheetId="79" r:id="R94b1f49882264b51"/>
    <x:sheet xmlns:r="http://schemas.openxmlformats.org/officeDocument/2006/relationships" name="10_Form_Nature_Espaces_Verts" sheetId="80" r:id="R7baf7c8347f54ecf"/>
    <x:sheet xmlns:r="http://schemas.openxmlformats.org/officeDocument/2006/relationships" name="Data_Nature_Espaces_Verts" sheetId="81" r:id="R0214cb3465f34062"/>
    <x:sheet xmlns:r="http://schemas.openxmlformats.org/officeDocument/2006/relationships" name="Facteurs_Sequestration_Carbone" sheetId="82" r:id="Re27d8a75e86946d7"/>
    <x:sheet xmlns:r="http://schemas.openxmlformats.org/officeDocument/2006/relationships" name="Nature_Espaces_Verts" sheetId="83" r:id="R1d73043400824db3"/>
    <x:sheet xmlns:r="http://schemas.openxmlformats.org/officeDocument/2006/relationships" name="20_Tableau_de_Bord_Dynamique" sheetId="84" r:id="R53ca4d6b54ca4f04"/>
    <x:sheet xmlns:r="http://schemas.openxmlformats.org/officeDocument/2006/relationships" name="19_Graphiques_Dynamiques" sheetId="85" r:id="R473afcf7bbbe4267"/>
    <x:sheet xmlns:r="http://schemas.openxmlformats.org/officeDocument/2006/relationships" name="21_Controle_Qualite" sheetId="86" r:id="Rc0545ad859854620"/>
    <x:sheet xmlns:r="http://schemas.openxmlformats.org/officeDocument/2006/relationships" name="22_Planning_Collecte" sheetId="87" r:id="Ra57f54608bd4452f"/>
    <x:sheet xmlns:r="http://schemas.openxmlformats.org/officeDocument/2006/relationships" name="23_Registre_Documentaire" sheetId="88" r:id="R766e08ce53c945e3"/>
    <x:sheet xmlns:r="http://schemas.openxmlformats.org/officeDocument/2006/relationships" name="24_Parametres_Listes" sheetId="89" r:id="Rd45d5baa77ef43b8"/>
    <x:sheet xmlns:r="http://schemas.openxmlformats.org/officeDocument/2006/relationships" name="11_Form_Batiments" sheetId="90" r:id="Rf06b428a925540d7"/>
    <x:sheet xmlns:r="http://schemas.openxmlformats.org/officeDocument/2006/relationships" name="Data_Batiments" sheetId="91" r:id="R873a75f3b6ce4ad6"/>
    <x:sheet xmlns:r="http://schemas.openxmlformats.org/officeDocument/2006/relationships" name="12_Form_Industrie" sheetId="92" r:id="Rf717e191d65244cf"/>
    <x:sheet xmlns:r="http://schemas.openxmlformats.org/officeDocument/2006/relationships" name="Data_Industrie" sheetId="93" r:id="R8d19545a42cb4207"/>
    <x:sheet xmlns:r="http://schemas.openxmlformats.org/officeDocument/2006/relationships" name="13_Form_Vagues_Chaleur" sheetId="94" r:id="Re506c92820a443c3"/>
    <x:sheet xmlns:r="http://schemas.openxmlformats.org/officeDocument/2006/relationships" name="Data_Vagues_Chaleur" sheetId="95" r:id="R270bc563bbec4fdc"/>
    <x:sheet xmlns:r="http://schemas.openxmlformats.org/officeDocument/2006/relationships" name="14_Form_Inondations_Submersion" sheetId="96" r:id="R3cc3bdc68c9d408d"/>
    <x:sheet xmlns:r="http://schemas.openxmlformats.org/officeDocument/2006/relationships" name="Data_Inondations_Submersion" sheetId="97" r:id="R7422a80186304cb4"/>
    <x:sheet xmlns:r="http://schemas.openxmlformats.org/officeDocument/2006/relationships" name="15_Form_Ilots_Chaleur" sheetId="98" r:id="Rdd4064c813e64d6a"/>
    <x:sheet xmlns:r="http://schemas.openxmlformats.org/officeDocument/2006/relationships" name="Data_Ilots_Chaleur" sheetId="99" r:id="Re534890a7bd544a3"/>
    <x:sheet xmlns:r="http://schemas.openxmlformats.org/officeDocument/2006/relationships" name="16_Form_Populations_Vulnerables" sheetId="100" r:id="R59ad3ca51bb6467f"/>
    <x:sheet xmlns:r="http://schemas.openxmlformats.org/officeDocument/2006/relationships" name="Data_Populations_Vulnerables" sheetId="101" r:id="Raa6a5fc76c9a4764"/>
    <x:sheet xmlns:r="http://schemas.openxmlformats.org/officeDocument/2006/relationships" name="17_Form_Pertes_Dommages" sheetId="102" r:id="R788358915cc94742"/>
    <x:sheet xmlns:r="http://schemas.openxmlformats.org/officeDocument/2006/relationships" name="Data_Pertes_Dommages" sheetId="103" r:id="R6341e4aa97394481"/>
    <x:sheet xmlns:r="http://schemas.openxmlformats.org/officeDocument/2006/relationships" name="18_Form_Assainissement" sheetId="104" r:id="R0ef810a48484400e"/>
    <x:sheet xmlns:r="http://schemas.openxmlformats.org/officeDocument/2006/relationships" name="Data_Assainissement" sheetId="105" r:id="Rbab81a272a884e0a"/>
    <x:sheet xmlns:r="http://schemas.openxmlformats.org/officeDocument/2006/relationships" name="19_Form_Pollution_Sonore" sheetId="106" r:id="R3a5a2b77e3c34619"/>
    <x:sheet xmlns:r="http://schemas.openxmlformats.org/officeDocument/2006/relationships" name="Data_Pollution_Sonore" sheetId="107" r:id="Rf9ba9714318248bf"/>
    <x:sheet xmlns:r="http://schemas.openxmlformats.org/officeDocument/2006/relationships" name="20_Form_Occupation_Sol" sheetId="108" r:id="Ra2dfcd0d0c9d494d"/>
    <x:sheet xmlns:r="http://schemas.openxmlformats.org/officeDocument/2006/relationships" name="Data_Occupation_Sol" sheetId="109" r:id="R459a682c2389467d"/>
    <x:sheet xmlns:r="http://schemas.openxmlformats.org/officeDocument/2006/relationships" name="21_Form_Socio_Economie" sheetId="110" r:id="R44b2ec3b82c14731"/>
    <x:sheet xmlns:r="http://schemas.openxmlformats.org/officeDocument/2006/relationships" name="Data_Socio_Economie" sheetId="111" r:id="R46d4a5d48da944a3"/>
    <x:sheet xmlns:r="http://schemas.openxmlformats.org/officeDocument/2006/relationships" name="Moteur_Calcul_GES" sheetId="112" r:id="Rfed1a2bcc725413f"/>
    <x:sheet xmlns:r="http://schemas.openxmlformats.org/officeDocument/2006/relationships" name="Scoring_Climat" sheetId="113" r:id="R7796f54a615e4083"/>
    <x:sheet xmlns:r="http://schemas.openxmlformats.org/officeDocument/2006/relationships" name="Module_Vulnerabilite" sheetId="114" r:id="R34e4df4dab5e44f2"/>
    <x:sheet xmlns:r="http://schemas.openxmlformats.org/officeDocument/2006/relationships" name="Systeme_Alerte" sheetId="115" r:id="Rbe62ca76ff904c8b"/>
    <x:sheet xmlns:r="http://schemas.openxmlformats.org/officeDocument/2006/relationships" name="Utilisateurs_Roles" sheetId="116" r:id="R64fa827af93c4b86"/>
    <x:sheet xmlns:r="http://schemas.openxmlformats.org/officeDocument/2006/relationships" name="Workflow_Validation" sheetId="117" r:id="R0455d5ed7d2846ac"/>
    <x:sheet xmlns:r="http://schemas.openxmlformats.org/officeDocument/2006/relationships" name="Indicateurs_Prioritaires" sheetId="118" r:id="Rbe03ddc9d53d4bda"/>
    <x:sheet xmlns:r="http://schemas.openxmlformats.org/officeDocument/2006/relationships" name="Suivi_Plan_Climat" sheetId="119" r:id="Rf1abc73e1df84e1d"/>
    <x:sheet xmlns:r="http://schemas.openxmlformats.org/officeDocument/2006/relationships" name="00_ARCHITECTURE" sheetId="120" r:id="R0eeb7740ba0547d4"/>
    <x:sheet xmlns:r="http://schemas.openxmlformats.org/officeDocument/2006/relationships" name="Modele_Donnees" sheetId="121" r:id="R28a21362d6834063"/>
    <x:sheet xmlns:r="http://schemas.openxmlformats.org/officeDocument/2006/relationships" name="Feuille_Route" sheetId="122" r:id="Rd747f95429f44c7d"/>
    <x:sheet xmlns:r="http://schemas.openxmlformats.org/officeDocument/2006/relationships" name="V6_PARAMETRES_PROJECTIONS" sheetId="123" r:id="Rcf9abcdc86484e70"/>
    <x:sheet xmlns:r="http://schemas.openxmlformats.org/officeDocument/2006/relationships" name="V6_ANNEE_2020" sheetId="124" r:id="R884297d5ab434051"/>
    <x:sheet xmlns:r="http://schemas.openxmlformats.org/officeDocument/2006/relationships" name="V6_ANNEE_2021" sheetId="125" r:id="R46407004897a40e5"/>
    <x:sheet xmlns:r="http://schemas.openxmlformats.org/officeDocument/2006/relationships" name="V6_ANNEE_2022" sheetId="126" r:id="R85d8ed8a42ba432c"/>
    <x:sheet xmlns:r="http://schemas.openxmlformats.org/officeDocument/2006/relationships" name="V6_ANNEE_2023" sheetId="127" r:id="R1306854b4ba44190"/>
    <x:sheet xmlns:r="http://schemas.openxmlformats.org/officeDocument/2006/relationships" name="V6_ANNEE_2024" sheetId="128" r:id="Re1b7940f40e8470a"/>
    <x:sheet xmlns:r="http://schemas.openxmlformats.org/officeDocument/2006/relationships" name="V6_ANNEE_2025" sheetId="129" r:id="R342e5b9be1bd49aa"/>
    <x:sheet xmlns:r="http://schemas.openxmlformats.org/officeDocument/2006/relationships" name="V6_ANNEE_2026" sheetId="130" r:id="Re5b801d7c67844ff"/>
    <x:sheet xmlns:r="http://schemas.openxmlformats.org/officeDocument/2006/relationships" name="V6_ANNEE_2027" sheetId="131" r:id="R154e1bcd01e24157"/>
    <x:sheet xmlns:r="http://schemas.openxmlformats.org/officeDocument/2006/relationships" name="V6_ANNEE_2028" sheetId="132" r:id="R0a214c9464e04178"/>
    <x:sheet xmlns:r="http://schemas.openxmlformats.org/officeDocument/2006/relationships" name="V6_ANNEE_2029" sheetId="133" r:id="R4df865872e3644aa"/>
    <x:sheet xmlns:r="http://schemas.openxmlformats.org/officeDocument/2006/relationships" name="V6_ANNEE_2030" sheetId="134" r:id="R212acec14d134b85"/>
    <x:sheet xmlns:r="http://schemas.openxmlformats.org/officeDocument/2006/relationships" name="V6_ANNEE_2031" sheetId="135" r:id="Rc7b0545f0d3f4a74"/>
    <x:sheet xmlns:r="http://schemas.openxmlformats.org/officeDocument/2006/relationships" name="V6_ANNEE_2032" sheetId="136" r:id="R8c89585f60c447bd"/>
    <x:sheet xmlns:r="http://schemas.openxmlformats.org/officeDocument/2006/relationships" name="V6_ANNEE_2033" sheetId="137" r:id="Rb41cd872fe35445a"/>
    <x:sheet xmlns:r="http://schemas.openxmlformats.org/officeDocument/2006/relationships" name="V6_ANNEE_2034" sheetId="138" r:id="R1d0362dc10cf4218"/>
    <x:sheet xmlns:r="http://schemas.openxmlformats.org/officeDocument/2006/relationships" name="V6_ANNEE_2035" sheetId="139" r:id="R6f8e2b414afc4282"/>
    <x:sheet xmlns:r="http://schemas.openxmlformats.org/officeDocument/2006/relationships" name="V6_DONNEES_PAR_BLOC_ANNEE" sheetId="140" r:id="R9fc4d1567de548aa"/>
    <x:sheet xmlns:r="http://schemas.openxmlformats.org/officeDocument/2006/relationships" name="V6_INTERFACE_GLOBALE" sheetId="141" r:id="Ra6f7989a28824f95"/>
    <x:sheet xmlns:r="http://schemas.openxmlformats.org/officeDocument/2006/relationships" name="V6_PROJECTIONS" sheetId="142" r:id="R5229cdcc840a4db6"/>
    <x:sheet xmlns:r="http://schemas.openxmlformats.org/officeDocument/2006/relationships" name="V6_GRAPHES_ILLUSTRATIFS" sheetId="143" r:id="R57f2ce1caf5c4ddc"/>
    <x:sheet xmlns:r="http://schemas.openxmlformats.org/officeDocument/2006/relationships" name="V6_SOURCES_CSTAR_COMSSA" sheetId="144" r:id="R361c1b9c8018487b"/>
  </x:sheet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 numFmtId="211" formatCode="0.0000"/>
    <x:numFmt numFmtId="212" formatCode="#,##0.0000"/>
    <x:numFmt numFmtId="213" formatCode="#,##0.000"/>
    <x:numFmt numFmtId="214" formatCode="0.0%"/>
  </x:numFmts>
  <x:fonts count="13">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
      <x:b/>
      <x:sz val="13"/>
      <x:color rgb="FFFFFFFF"/>
      <x:name val="Carlito"/>
    </x:font>
    <x:font>
      <x:b/>
      <x:sz val="11"/>
      <x:color rgb="FF92400E"/>
      <x:name val="Carlito"/>
    </x:font>
    <x:font>
      <x:b/>
      <x:sz val="11"/>
      <x:name val="Carlito"/>
    </x:font>
    <x:font>
      <x:b/>
      <x:sz val="12"/>
      <x:color rgb="FFFFFFFF"/>
      <x:name val="Carlito"/>
    </x:font>
  </x:fonts>
  <x:fills count="44">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166534"/>
      </x:patternFill>
    </x:fill>
    <x:fill>
      <x:patternFill patternType="solid">
        <x:fgColor rgb="FFF8FAFC"/>
      </x:patternFill>
    </x:fill>
    <x:fill>
      <x:patternFill patternType="solid">
        <x:fgColor rgb="FFEAF2FF"/>
      </x:patternFill>
    </x:fill>
    <x:fill>
      <x:patternFill patternType="solid">
        <x:fgColor rgb="FFFFF7E6"/>
      </x:patternFill>
    </x:fill>
    <x:fill>
      <x:patternFill patternType="solid">
        <x:fgColor rgb="FF0B1F33"/>
      </x:patternFill>
    </x:fill>
    <x:fill>
      <x:patternFill patternType="solid">
        <x:fgColor rgb="FFEAF7EA"/>
      </x:patternFill>
    </x:fill>
    <x:fill>
      <x:patternFill patternType="solid">
        <x:fgColor rgb="FF2E7D32"/>
      </x:patternFill>
    </x:fill>
    <x:fill>
      <x:patternFill patternType="solid">
        <x:fgColor rgb="FFFFFFFF"/>
      </x:patternFill>
    </x:fill>
    <x:fill>
      <x:patternFill patternType="solid">
        <x:fgColor rgb="FF166534"/>
      </x:patternFill>
    </x:fill>
    <x:fill>
      <x:patternFill patternType="solid">
        <x:fgColor rgb="FF0F766E"/>
      </x:patternFill>
    </x:fill>
    <x:fill>
      <x:patternFill patternType="solid">
        <x:fgColor rgb="FF0F766E"/>
      </x:patternFill>
    </x:fill>
    <x:fill>
      <x:patternFill patternType="solid">
        <x:fgColor rgb="FFEAF7EA"/>
      </x:patternFill>
    </x:fill>
    <x:fill>
      <x:patternFill patternType="solid">
        <x:fgColor rgb="FFFFFFFF"/>
      </x:patternFill>
    </x:fill>
    <x:fill>
      <x:patternFill patternType="solid">
        <x:fgColor rgb="FF166534"/>
      </x:patternFill>
    </x:fill>
    <x:fill>
      <x:patternFill patternType="solid">
        <x:fgColor rgb="FF334155"/>
      </x:patternFill>
    </x:fill>
    <x:fill>
      <x:patternFill patternType="solid">
        <x:fgColor rgb="FFF59E0B"/>
      </x:patternFill>
    </x:fill>
    <x:fill>
      <x:patternFill patternType="solid">
        <x:fgColor rgb="FF2563EB"/>
      </x:patternFill>
    </x:fill>
    <x:fill>
      <x:patternFill patternType="solid">
        <x:fgColor rgb="FFDC2626"/>
      </x:patternFill>
    </x:fill>
    <x:fill>
      <x:patternFill patternType="solid">
        <x:fgColor rgb="FF6D28D9"/>
      </x:patternFill>
    </x:fill>
    <x:fill>
      <x:patternFill patternType="solid">
        <x:fgColor rgb="FF2E7D32"/>
      </x:patternFill>
    </x:fill>
    <x:fill>
      <x:patternFill patternType="solid">
        <x:fgColor rgb="FF0B1F33"/>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166534"/>
      </x:patternFill>
    </x:fill>
    <x:fill>
      <x:patternFill patternType="solid">
        <x:fgColor rgb="FFEAF7EA"/>
      </x:patternFill>
    </x:fill>
  </x:fills>
  <x:borders count="1">
    <x:border/>
  </x:borders>
  <x:cellStyleXfs count="1">
    <x:xf numFmtId="0" fontId="0" fillId="0" borderId="0"/>
  </x:cellStyleXfs>
  <x:cellXfs count="2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x:xf numFmtId="0" fontId="0" fillId="16" borderId="0" xfId="0" applyNumberFormat="1" applyFont="1" applyFill="1" applyBorder="1" applyAlignment="1">
      <x:alignment wrapText="1"/>
    </x:xf>
    <x:xf numFmtId="205" fontId="0" fillId="16" borderId="0" xfId="0" applyNumberFormat="1" applyFont="1" applyFill="1" applyBorder="1" applyAlignment="1">
      <x:alignment wrapText="1"/>
    </x:xf>
    <x:xf numFmtId="200" fontId="0" fillId="16" borderId="0" xfId="0" applyNumberFormat="1" applyFont="1" applyFill="1" applyBorder="1" applyAlignment="1">
      <x:alignment wrapText="1"/>
    </x:xf>
    <x:xf numFmtId="208" fontId="0" fillId="16" borderId="0" xfId="0" applyNumberFormat="1" applyFont="1" applyFill="1" applyBorder="1" applyAlignment="1">
      <x:alignment wrapText="1"/>
    </x:xf>
    <x:xf numFmtId="209" fontId="0" fillId="16" borderId="0" xfId="0" applyNumberFormat="1" applyFont="1" applyFill="1" applyBorder="1" applyAlignment="1">
      <x:alignment wrapText="1"/>
    </x:xf>
    <x:xf numFmtId="203" fontId="0" fillId="16" borderId="0" xfId="0" applyNumberFormat="1" applyFont="1" applyFill="1" applyBorder="1" applyAlignment="1">
      <x:alignment wrapText="1"/>
    </x:xf>
    <x:xf numFmtId="211" fontId="0" fillId="16" borderId="0" xfId="0" applyNumberFormat="1" applyFont="1" applyFill="1" applyBorder="1" applyAlignment="1">
      <x:alignment wrapText="1"/>
    </x:xf>
    <x:xf numFmtId="212" fontId="0" fillId="16" borderId="0" xfId="0" applyNumberFormat="1" applyFont="1" applyFill="1" applyBorder="1" applyAlignment="1">
      <x:alignment wrapText="1"/>
    </x:xf>
    <x:xf numFmtId="201" fontId="0"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3" borderId="0" xfId="0" applyNumberFormat="1" applyFont="1" applyFill="1" applyBorder="1"/>
    <x:xf numFmtId="0" fontId="3" fillId="13" borderId="0" xfId="0" applyNumberFormat="1" applyFont="1" applyFill="1" applyBorder="1" applyAlignment="1">
      <x:alignment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3" borderId="0" xfId="0" applyNumberFormat="1" applyFont="1" applyFill="1" applyBorder="1" applyAlignment="1">
      <x:alignment wrapText="1"/>
    </x:xf>
    <x:xf numFmtId="0" fontId="9" fillId="13" borderId="0" xfId="0" applyNumberFormat="1" applyFont="1" applyFill="1" applyBorder="1" applyAlignment="1">
      <x:alignment wrapText="1"/>
    </x:xf>
    <x:xf numFmtId="0" fontId="0" fillId="19" borderId="0" xfId="0" applyNumberFormat="1" applyFont="1" applyFill="1" applyBorder="1" applyAlignment="1">
      <x:alignment wrapText="1"/>
    </x:xf>
    <x:xf numFmtId="0" fontId="0"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x:xf numFmtId="0" fontId="8" fillId="16" borderId="0" xfId="0" applyNumberFormat="1" applyFont="1" applyFill="1" applyBorder="1" applyAlignment="1">
      <x:alignment wrapText="1"/>
    </x:xf>
    <x:xf numFmtId="0" fontId="6" fillId="16" borderId="0" xfId="0" applyNumberFormat="1" applyFont="1" applyFill="1" applyBorder="1" applyAlignment="1">
      <x:alignment wrapText="1"/>
    </x:xf>
    <x:xf numFmtId="0" fontId="0" fillId="20" borderId="0" xfId="0" applyNumberFormat="1" applyFont="1" applyFill="1" applyBorder="1" applyAlignment="1">
      <x:alignment wrapText="1"/>
    </x:xf>
    <x:xf numFmtId="0" fontId="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0" fillId="24" borderId="0" xfId="0" applyNumberFormat="1" applyFont="1" applyFill="1" applyBorder="1" applyAlignment="1">
      <x:alignment wrapText="1"/>
    </x:xf>
    <x:xf numFmtId="205" fontId="0" fillId="24" borderId="0" xfId="0" applyNumberFormat="1" applyFont="1" applyFill="1" applyBorder="1" applyAlignment="1">
      <x:alignment wrapText="1"/>
    </x:xf>
    <x:xf numFmtId="203" fontId="0" fillId="24" borderId="0" xfId="0" applyNumberFormat="1" applyFont="1" applyFill="1" applyBorder="1" applyAlignment="1">
      <x:alignment wrapText="1"/>
    </x:xf>
    <x:xf numFmtId="201" fontId="0" fillId="24" borderId="0" xfId="0" applyNumberFormat="1" applyFont="1" applyFill="1" applyBorder="1" applyAlignment="1">
      <x:alignment wrapText="1"/>
    </x:xf>
    <x:xf numFmtId="213" fontId="0" fillId="24" borderId="0" xfId="0" applyNumberFormat="1" applyFont="1" applyFill="1" applyBorder="1" applyAlignment="1">
      <x:alignment wrapText="1"/>
    </x:xf>
    <x:xf numFmtId="212" fontId="0" fillId="24" borderId="0" xfId="0" applyNumberFormat="1" applyFont="1" applyFill="1" applyBorder="1" applyAlignment="1">
      <x:alignment wrapText="1"/>
    </x:xf>
    <x:xf numFmtId="200" fontId="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212" fontId="0" fillId="0" borderId="0" xfId="0" applyNumberFormat="1" applyFont="1" applyFill="1" applyBorder="1"/>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wrapText="1"/>
    </x:xf>
    <x:xf numFmtId="213" fontId="0" fillId="0"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209" fontId="0" fillId="24" borderId="0" xfId="0" applyNumberFormat="1" applyFont="1" applyFill="1" applyBorder="1" applyAlignment="1">
      <x:alignment wrapText="1"/>
    </x:xf>
    <x:xf numFmtId="0" fontId="9" fillId="23"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2" fillId="28" borderId="0" xfId="0" applyNumberFormat="1" applyFont="1" applyFill="1" applyBorder="1"/>
    <x:xf numFmtId="0" fontId="2" fillId="28" borderId="0" xfId="0" applyNumberFormat="1" applyFont="1" applyFill="1" applyBorder="1" applyAlignment="1">
      <x:alignment wrapText="1"/>
    </x:xf>
    <x:xf numFmtId="0" fontId="3" fillId="27" borderId="0" xfId="0" applyNumberFormat="1" applyFont="1" applyFill="1" applyBorder="1"/>
    <x:xf numFmtId="0" fontId="3" fillId="27" borderId="0" xfId="0" applyNumberFormat="1" applyFont="1" applyFill="1" applyBorder="1" applyAlignment="1">
      <x:alignment wrapText="1"/>
    </x:xf>
    <x:xf numFmtId="0" fontId="0" fillId="29" borderId="0" xfId="0" applyNumberFormat="1" applyFont="1" applyFill="1" applyBorder="1"/>
    <x:xf numFmtId="0" fontId="0" fillId="29" borderId="0" xfId="0" applyNumberFormat="1" applyFont="1" applyFill="1" applyBorder="1" applyAlignment="1">
      <x:alignment wrapText="1"/>
    </x:xf>
    <x:xf numFmtId="203" fontId="0" fillId="29" borderId="0" xfId="0" applyNumberFormat="1" applyFont="1" applyFill="1" applyBorder="1" applyAlignment="1">
      <x:alignment wrapText="1"/>
    </x:xf>
    <x:xf numFmtId="213" fontId="0" fillId="29" borderId="0" xfId="0" applyNumberFormat="1" applyFont="1" applyFill="1" applyBorder="1" applyAlignment="1">
      <x:alignment wrapText="1"/>
    </x:xf>
    <x:xf numFmtId="205" fontId="0" fillId="29" borderId="0" xfId="0" applyNumberFormat="1" applyFont="1" applyFill="1" applyBorder="1" applyAlignment="1">
      <x:alignment wrapText="1"/>
    </x:xf>
    <x:xf numFmtId="200" fontId="0" fillId="29"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1"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xf numFmtId="0" fontId="0" fillId="33" borderId="0" xfId="0" applyNumberFormat="1" applyFont="1" applyFill="1" applyBorder="1"/>
    <x:xf numFmtId="0" fontId="1"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1"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201" fontId="0" fillId="29"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214" fontId="0" fillId="29" borderId="0" xfId="0" applyNumberFormat="1" applyFont="1" applyFill="1" applyBorder="1" applyAlignment="1">
      <x:alignment wrapText="1"/>
    </x:xf>
    <x:xf numFmtId="0" fontId="0" fillId="36" borderId="0" xfId="0" applyNumberFormat="1" applyFont="1" applyFill="1" applyBorder="1"/>
    <x:xf numFmtId="0" fontId="1"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0" fillId="37" borderId="0" xfId="0" applyNumberFormat="1" applyFont="1" applyFill="1" applyBorder="1"/>
    <x:xf numFmtId="0" fontId="1" fillId="37" borderId="0" xfId="0" applyNumberFormat="1" applyFont="1" applyFill="1" applyBorder="1"/>
    <x:xf numFmtId="0" fontId="3" fillId="37" borderId="0" xfId="0" applyNumberFormat="1" applyFont="1" applyFill="1" applyBorder="1"/>
    <x:xf numFmtId="0" fontId="3" fillId="37" borderId="0" xfId="0" applyNumberFormat="1" applyFont="1" applyFill="1" applyBorder="1" applyAlignment="1">
      <x:alignment wrapText="1"/>
    </x:xf>
    <x:xf numFmtId="0" fontId="11" fillId="28" borderId="0" xfId="0" applyNumberFormat="1" applyFont="1" applyFill="1" applyBorder="1"/>
    <x:xf numFmtId="205" fontId="0" fillId="0" borderId="0" xfId="0" applyNumberFormat="1" applyFont="1" applyFill="1" applyBorder="1"/>
    <x:xf numFmtId="205" fontId="3" fillId="37" borderId="0" xfId="0" applyNumberFormat="1" applyFont="1" applyFill="1" applyBorder="1"/>
    <x:xf numFmtId="210" fontId="0" fillId="29" borderId="0" xfId="0" applyNumberFormat="1" applyFont="1" applyFill="1" applyBorder="1" applyAlignment="1">
      <x:alignment wrapText="1"/>
    </x:xf>
    <x:xf numFmtId="208" fontId="0" fillId="29" borderId="0" xfId="0" applyNumberFormat="1" applyFont="1" applyFill="1" applyBorder="1" applyAlignment="1">
      <x:alignment wrapText="1"/>
    </x:xf>
    <x:xf numFmtId="208" fontId="0" fillId="0" borderId="0" xfId="0" applyNumberFormat="1" applyFont="1" applyFill="1" applyBorder="1"/>
    <x:xf numFmtId="208" fontId="3" fillId="37" borderId="0" xfId="0" applyNumberFormat="1" applyFont="1" applyFill="1" applyBorder="1"/>
    <x:xf numFmtId="0" fontId="8" fillId="32" borderId="0" xfId="0" applyNumberFormat="1" applyFont="1" applyFill="1" applyBorder="1"/>
    <x:xf numFmtId="0" fontId="8" fillId="32" borderId="0" xfId="0" applyNumberFormat="1" applyFont="1" applyFill="1" applyBorder="1" applyAlignment="1">
      <x:alignment wrapText="1"/>
    </x:xf>
    <x:xf numFmtId="207" fontId="0" fillId="29" borderId="0" xfId="0" applyNumberFormat="1" applyFont="1" applyFill="1" applyBorder="1" applyAlignment="1">
      <x:alignment wrapText="1"/>
    </x:xf>
    <x:xf numFmtId="0" fontId="12" fillId="37"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wrapText="1"/>
    </x:xf>
    <x:xf numFmtId="0" fontId="12" fillId="27" borderId="0" xfId="0" applyNumberFormat="1" applyFont="1" applyFill="1" applyBorder="1"/>
    <x:xf numFmtId="0" fontId="0" fillId="38" borderId="0" xfId="0" applyNumberFormat="1" applyFont="1" applyFill="1" applyBorder="1"/>
    <x:xf numFmtId="0" fontId="1"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wrapText="1"/>
    </x:xf>
    <x:xf numFmtId="0" fontId="0" fillId="41" borderId="0" xfId="0" applyNumberFormat="1" applyFont="1" applyFill="1" applyBorder="1"/>
    <x:xf numFmtId="0" fontId="0" fillId="41" borderId="0" xfId="0" applyNumberFormat="1" applyFont="1" applyFill="1" applyBorder="1" applyAlignment="1">
      <x:alignment wrapText="1"/>
    </x:xf>
    <x:xf numFmtId="214" fontId="0" fillId="41" borderId="0" xfId="0" applyNumberFormat="1" applyFont="1" applyFill="1" applyBorder="1" applyAlignment="1">
      <x:alignment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wrapText="1"/>
    </x:xf>
    <x:xf numFmtId="205" fontId="0" fillId="41" borderId="0" xfId="0" applyNumberFormat="1" applyFont="1" applyFill="1" applyBorder="1" applyAlignment="1">
      <x:alignment wrapText="1"/>
    </x:xf>
    <x:xf numFmtId="201" fontId="0" fillId="41" borderId="0" xfId="0" applyNumberFormat="1" applyFont="1" applyFill="1" applyBorder="1" applyAlignment="1">
      <x:alignment wrapText="1"/>
    </x:xf>
    <x:xf numFmtId="0" fontId="3" fillId="38" borderId="0" xfId="0" applyNumberFormat="1" applyFont="1" applyFill="1" applyBorder="1"/>
    <x:xf numFmtId="0" fontId="3" fillId="38" borderId="0" xfId="0" applyNumberFormat="1" applyFont="1" applyFill="1" applyBorder="1" applyAlignment="1">
      <x:alignment wrapText="1"/>
    </x:xf>
    <x:xf numFmtId="0" fontId="0" fillId="43" borderId="0" xfId="0" applyNumberFormat="1" applyFont="1" applyFill="1" applyBorder="1"/>
    <x:xf numFmtId="0" fontId="8" fillId="43" borderId="0" xfId="0" applyNumberFormat="1" applyFont="1" applyFill="1" applyBorder="1"/>
    <x:xf numFmtId="0" fontId="8" fillId="43" borderId="0" xfId="0" applyNumberFormat="1" applyFont="1" applyFill="1" applyBorder="1" applyAlignment="1">
      <x:alignment wrapText="1"/>
    </x:xf>
    <x:xf numFmtId="0" fontId="9" fillId="42" borderId="0" xfId="0" applyNumberFormat="1" applyFont="1" applyFill="1" applyBorder="1"/>
  </x:cellXfs>
  <x:cellStyles count="1">
    <x:cellStyle name="Normal" xfId="0"/>
  </x:cellStyles>
  <x:dxfs count="763">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2400E"/>
      </x:font>
      <x:fill>
        <x:patternFill>
          <x:bgColor rgb="FFFFF7E6"/>
        </x:patternFill>
      </x:fill>
    </x:dxf>
    <x:dxf>
      <x:font>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91B1B"/>
      </x:font>
      <x:fill>
        <x:patternFill>
          <x:bgColor rgb="FFFEE2E2"/>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color rgb="FF92400E"/>
      </x:font>
      <x:fill>
        <x:patternFill>
          <x:bgColor rgb="FFFFF7E6"/>
        </x:patternFill>
      </x:fill>
    </x:dxf>
    <x:dxf>
      <x:font>
        <x:color rgb="FF166534"/>
      </x:font>
      <x:fill>
        <x:patternFill>
          <x:bgColor rgb="FFEAF7EA"/>
        </x:patternFill>
      </x:fill>
    </x:dxf>
    <x:dxf>
      <x:font>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e3762425a248a9" /><Relationship Type="http://schemas.openxmlformats.org/officeDocument/2006/relationships/theme" Target="/xl/theme/theme1.xml" Id="Rce9315f7cd78481e" /><Relationship Type="http://schemas.openxmlformats.org/officeDocument/2006/relationships/sharedStrings" Target="/xl/sharedStrings.xml" Id="R5f1efdf96d2c44ac" /><Relationship Type="http://schemas.openxmlformats.org/officeDocument/2006/relationships/worksheet" Target="/xl/worksheets/sheet1.xml" Id="Ra5ea1ff963ce47c7" /><Relationship Type="http://schemas.openxmlformats.org/officeDocument/2006/relationships/worksheet" Target="/xl/worksheets/sheet2.xml" Id="R317a1ddc3a3643d2" /><Relationship Type="http://schemas.openxmlformats.org/officeDocument/2006/relationships/worksheet" Target="/xl/worksheets/sheet3.xml" Id="Rec6c8f8c48de45b8" /><Relationship Type="http://schemas.openxmlformats.org/officeDocument/2006/relationships/worksheet" Target="/xl/worksheets/sheet4.xml" Id="Rec9fbeeb3b224a9d" /><Relationship Type="http://schemas.openxmlformats.org/officeDocument/2006/relationships/worksheet" Target="/xl/worksheets/sheet5.xml" Id="Rfb037ec53d434eca" /><Relationship Type="http://schemas.openxmlformats.org/officeDocument/2006/relationships/worksheet" Target="/xl/worksheets/sheet6.xml" Id="Rd1c37f694943488e" /><Relationship Type="http://schemas.openxmlformats.org/officeDocument/2006/relationships/worksheet" Target="/xl/worksheets/sheet7.xml" Id="R85789b07b74f4e1d" /><Relationship Type="http://schemas.openxmlformats.org/officeDocument/2006/relationships/worksheet" Target="/xl/worksheets/sheet8.xml" Id="Rd10bc057cbbf4e20" /><Relationship Type="http://schemas.openxmlformats.org/officeDocument/2006/relationships/worksheet" Target="/xl/worksheets/sheet9.xml" Id="R4d19e00f89554323" /><Relationship Type="http://schemas.openxmlformats.org/officeDocument/2006/relationships/worksheet" Target="/xl/worksheets/sheet10.xml" Id="R028b098dcf4a46b3" /><Relationship Type="http://schemas.openxmlformats.org/officeDocument/2006/relationships/worksheet" Target="/xl/worksheets/sheet11.xml" Id="Rab41fde479b04261" /><Relationship Type="http://schemas.openxmlformats.org/officeDocument/2006/relationships/worksheet" Target="/xl/worksheets/sheet12.xml" Id="Rbd103b9424bb42b7" /><Relationship Type="http://schemas.openxmlformats.org/officeDocument/2006/relationships/worksheet" Target="/xl/worksheets/sheet13.xml" Id="R2dd639a559b04af9" /><Relationship Type="http://schemas.openxmlformats.org/officeDocument/2006/relationships/worksheet" Target="/xl/worksheets/sheet14.xml" Id="R28379520c3fb40c1" /><Relationship Type="http://schemas.openxmlformats.org/officeDocument/2006/relationships/worksheet" Target="/xl/worksheets/sheet15.xml" Id="Rff25e8128d1f4a3d" /><Relationship Type="http://schemas.openxmlformats.org/officeDocument/2006/relationships/worksheet" Target="/xl/worksheets/sheet16.xml" Id="Rd894815d87e94163" /><Relationship Type="http://schemas.openxmlformats.org/officeDocument/2006/relationships/worksheet" Target="/xl/worksheets/sheet17.xml" Id="R9cd501bc4d444f4e" /><Relationship Type="http://schemas.openxmlformats.org/officeDocument/2006/relationships/worksheet" Target="/xl/worksheets/sheet18.xml" Id="R2846e80f7e214d05" /><Relationship Type="http://schemas.openxmlformats.org/officeDocument/2006/relationships/worksheet" Target="/xl/worksheets/sheet19.xml" Id="R9a74407100a1451b" /><Relationship Type="http://schemas.openxmlformats.org/officeDocument/2006/relationships/worksheet" Target="/xl/worksheets/sheet20.xml" Id="R0f64e748ccdb4fdd" /><Relationship Type="http://schemas.openxmlformats.org/officeDocument/2006/relationships/worksheet" Target="/xl/worksheets/sheet21.xml" Id="Rcf110355caaf4dfd" /><Relationship Type="http://schemas.openxmlformats.org/officeDocument/2006/relationships/worksheet" Target="/xl/worksheets/sheet22.xml" Id="R0d6a10501be046c0" /><Relationship Type="http://schemas.openxmlformats.org/officeDocument/2006/relationships/worksheet" Target="/xl/worksheets/sheet23.xml" Id="R9b0d1155d9694c1f" /><Relationship Type="http://schemas.openxmlformats.org/officeDocument/2006/relationships/worksheet" Target="/xl/worksheets/sheet24.xml" Id="R77ed35ed36444e14" /><Relationship Type="http://schemas.openxmlformats.org/officeDocument/2006/relationships/worksheet" Target="/xl/worksheets/sheet25.xml" Id="Rcf13804391114f14" /><Relationship Type="http://schemas.openxmlformats.org/officeDocument/2006/relationships/worksheet" Target="/xl/worksheets/sheet26.xml" Id="R6719b68c53354961" /><Relationship Type="http://schemas.openxmlformats.org/officeDocument/2006/relationships/worksheet" Target="/xl/worksheets/sheet27.xml" Id="Re0fa0ba217624ef4" /><Relationship Type="http://schemas.openxmlformats.org/officeDocument/2006/relationships/worksheet" Target="/xl/worksheets/sheet28.xml" Id="R778416fa0e4842c4" /><Relationship Type="http://schemas.openxmlformats.org/officeDocument/2006/relationships/worksheet" Target="/xl/worksheets/sheet29.xml" Id="Rced06f6077544805" /><Relationship Type="http://schemas.openxmlformats.org/officeDocument/2006/relationships/worksheet" Target="/xl/worksheets/sheet30.xml" Id="Rd000e6da01fa4bea" /><Relationship Type="http://schemas.openxmlformats.org/officeDocument/2006/relationships/worksheet" Target="/xl/worksheets/sheet31.xml" Id="R7cbbca4102424191" /><Relationship Type="http://schemas.openxmlformats.org/officeDocument/2006/relationships/worksheet" Target="/xl/worksheets/sheet32.xml" Id="Ra84548d0afc043c2" /><Relationship Type="http://schemas.openxmlformats.org/officeDocument/2006/relationships/worksheet" Target="/xl/worksheets/sheet33.xml" Id="Rfffee84041d04c64" /><Relationship Type="http://schemas.openxmlformats.org/officeDocument/2006/relationships/worksheet" Target="/xl/worksheets/sheet34.xml" Id="Ra7f7764c440c4037" /><Relationship Type="http://schemas.openxmlformats.org/officeDocument/2006/relationships/worksheet" Target="/xl/worksheets/sheet35.xml" Id="R897875e281d8438b" /><Relationship Type="http://schemas.openxmlformats.org/officeDocument/2006/relationships/worksheet" Target="/xl/worksheets/sheet36.xml" Id="R663f91d62aef41e1" /><Relationship Type="http://schemas.openxmlformats.org/officeDocument/2006/relationships/worksheet" Target="/xl/worksheets/sheet37.xml" Id="R0cda216f384d4150" /><Relationship Type="http://schemas.openxmlformats.org/officeDocument/2006/relationships/worksheet" Target="/xl/worksheets/sheet38.xml" Id="R1deb7e950abb47d4" /><Relationship Type="http://schemas.openxmlformats.org/officeDocument/2006/relationships/worksheet" Target="/xl/worksheets/sheet39.xml" Id="R5bffa73d168f4e53" /><Relationship Type="http://schemas.openxmlformats.org/officeDocument/2006/relationships/worksheet" Target="/xl/worksheets/sheet40.xml" Id="R3c9a2fc82af34531" /><Relationship Type="http://schemas.openxmlformats.org/officeDocument/2006/relationships/worksheet" Target="/xl/worksheets/sheet41.xml" Id="R93e4f30cc7f34361" /><Relationship Type="http://schemas.openxmlformats.org/officeDocument/2006/relationships/worksheet" Target="/xl/worksheets/sheet42.xml" Id="R5ecb03ecd27942cb" /><Relationship Type="http://schemas.openxmlformats.org/officeDocument/2006/relationships/worksheet" Target="/xl/worksheets/sheet43.xml" Id="R66f320c963fd4a27" /><Relationship Type="http://schemas.openxmlformats.org/officeDocument/2006/relationships/worksheet" Target="/xl/worksheets/sheet44.xml" Id="R35ec7f3b273641e1" /><Relationship Type="http://schemas.openxmlformats.org/officeDocument/2006/relationships/worksheet" Target="/xl/worksheets/sheet45.xml" Id="R366dcf5fc8284861" /><Relationship Type="http://schemas.openxmlformats.org/officeDocument/2006/relationships/worksheet" Target="/xl/worksheets/sheet46.xml" Id="R7f0c193db10d4101" /><Relationship Type="http://schemas.openxmlformats.org/officeDocument/2006/relationships/worksheet" Target="/xl/worksheets/sheet47.xml" Id="R0169a2048fa3416d" /><Relationship Type="http://schemas.openxmlformats.org/officeDocument/2006/relationships/worksheet" Target="/xl/worksheets/sheet48.xml" Id="Ra529768c2f8b4260" /><Relationship Type="http://schemas.openxmlformats.org/officeDocument/2006/relationships/worksheet" Target="/xl/worksheets/sheet49.xml" Id="R41ce474920e7487b" /><Relationship Type="http://schemas.openxmlformats.org/officeDocument/2006/relationships/worksheet" Target="/xl/worksheets/sheet50.xml" Id="Rfbd6da9a92e54194" /><Relationship Type="http://schemas.openxmlformats.org/officeDocument/2006/relationships/worksheet" Target="/xl/worksheets/sheet51.xml" Id="Rea8851c8b3e246c9" /><Relationship Type="http://schemas.openxmlformats.org/officeDocument/2006/relationships/worksheet" Target="/xl/worksheets/sheet52.xml" Id="Rfb13efdf03354c20" /><Relationship Type="http://schemas.openxmlformats.org/officeDocument/2006/relationships/worksheet" Target="/xl/worksheets/sheet53.xml" Id="R11f50880fe434f3d" /><Relationship Type="http://schemas.openxmlformats.org/officeDocument/2006/relationships/worksheet" Target="/xl/worksheets/sheet54.xml" Id="Re7eb7027bf6647da" /><Relationship Type="http://schemas.openxmlformats.org/officeDocument/2006/relationships/worksheet" Target="/xl/worksheets/sheet55.xml" Id="R7de9abe3b3784fe3" /><Relationship Type="http://schemas.openxmlformats.org/officeDocument/2006/relationships/worksheet" Target="/xl/worksheets/sheet56.xml" Id="Rbf7f55be9b8c4f82" /><Relationship Type="http://schemas.openxmlformats.org/officeDocument/2006/relationships/worksheet" Target="/xl/worksheets/sheet57.xml" Id="R01a22dfc7f054565" /><Relationship Type="http://schemas.openxmlformats.org/officeDocument/2006/relationships/worksheet" Target="/xl/worksheets/sheet58.xml" Id="Rcb4da0852aa84f73" /><Relationship Type="http://schemas.openxmlformats.org/officeDocument/2006/relationships/worksheet" Target="/xl/worksheets/sheet59.xml" Id="R7dacdfc86ef24482" /><Relationship Type="http://schemas.openxmlformats.org/officeDocument/2006/relationships/worksheet" Target="/xl/worksheets/sheet60.xml" Id="R621cff41ef204c64" /><Relationship Type="http://schemas.openxmlformats.org/officeDocument/2006/relationships/worksheet" Target="/xl/worksheets/sheet61.xml" Id="R5047bbafbfd040b6" /><Relationship Type="http://schemas.openxmlformats.org/officeDocument/2006/relationships/worksheet" Target="/xl/worksheets/sheet62.xml" Id="Rcd18b751ffa9437e" /><Relationship Type="http://schemas.openxmlformats.org/officeDocument/2006/relationships/worksheet" Target="/xl/worksheets/sheet63.xml" Id="R2d262c68db014ce3" /><Relationship Type="http://schemas.openxmlformats.org/officeDocument/2006/relationships/worksheet" Target="/xl/worksheets/sheet64.xml" Id="R704f0a25081c46fe" /><Relationship Type="http://schemas.openxmlformats.org/officeDocument/2006/relationships/worksheet" Target="/xl/worksheets/sheet65.xml" Id="R3109a3ef1b6148a1" /><Relationship Type="http://schemas.openxmlformats.org/officeDocument/2006/relationships/worksheet" Target="/xl/worksheets/sheet66.xml" Id="Ra0ab52b8981c4db3" /><Relationship Type="http://schemas.openxmlformats.org/officeDocument/2006/relationships/worksheet" Target="/xl/worksheets/sheet67.xml" Id="Rb0268f5d863245c2" /><Relationship Type="http://schemas.openxmlformats.org/officeDocument/2006/relationships/worksheet" Target="/xl/worksheets/sheet68.xml" Id="R2671955204d64a72" /><Relationship Type="http://schemas.openxmlformats.org/officeDocument/2006/relationships/worksheet" Target="/xl/worksheets/sheet69.xml" Id="R597dd257959c4a12" /><Relationship Type="http://schemas.openxmlformats.org/officeDocument/2006/relationships/worksheet" Target="/xl/worksheets/sheet70.xml" Id="R0a3e43f1e54d4ba2" /><Relationship Type="http://schemas.openxmlformats.org/officeDocument/2006/relationships/worksheet" Target="/xl/worksheets/sheet71.xml" Id="Rd5c920ab69dc440d" /><Relationship Type="http://schemas.openxmlformats.org/officeDocument/2006/relationships/worksheet" Target="/xl/worksheets/sheet72.xml" Id="R9cda68d93b744482" /><Relationship Type="http://schemas.openxmlformats.org/officeDocument/2006/relationships/worksheet" Target="/xl/worksheets/sheet73.xml" Id="Raac4b093d68248da" /><Relationship Type="http://schemas.openxmlformats.org/officeDocument/2006/relationships/worksheet" Target="/xl/worksheets/sheet74.xml" Id="R85a7070a4c2048af" /><Relationship Type="http://schemas.openxmlformats.org/officeDocument/2006/relationships/worksheet" Target="/xl/worksheets/sheet75.xml" Id="R620a20a2c8eb474d" /><Relationship Type="http://schemas.openxmlformats.org/officeDocument/2006/relationships/worksheet" Target="/xl/worksheets/sheet76.xml" Id="R4c7dd60584024ca8" /><Relationship Type="http://schemas.openxmlformats.org/officeDocument/2006/relationships/worksheet" Target="/xl/worksheets/sheet77.xml" Id="R70c3a47ca1254a87" /><Relationship Type="http://schemas.openxmlformats.org/officeDocument/2006/relationships/worksheet" Target="/xl/worksheets/sheet78.xml" Id="Reeabf806c07844ac" /><Relationship Type="http://schemas.openxmlformats.org/officeDocument/2006/relationships/worksheet" Target="/xl/worksheets/sheet79.xml" Id="R94b1f49882264b51" /><Relationship Type="http://schemas.openxmlformats.org/officeDocument/2006/relationships/worksheet" Target="/xl/worksheets/sheet80.xml" Id="R7baf7c8347f54ecf" /><Relationship Type="http://schemas.openxmlformats.org/officeDocument/2006/relationships/worksheet" Target="/xl/worksheets/sheet81.xml" Id="R0214cb3465f34062" /><Relationship Type="http://schemas.openxmlformats.org/officeDocument/2006/relationships/worksheet" Target="/xl/worksheets/sheet82.xml" Id="Re27d8a75e86946d7" /><Relationship Type="http://schemas.openxmlformats.org/officeDocument/2006/relationships/worksheet" Target="/xl/worksheets/sheet83.xml" Id="R1d73043400824db3" /><Relationship Type="http://schemas.openxmlformats.org/officeDocument/2006/relationships/worksheet" Target="/xl/worksheets/sheet84.xml" Id="R53ca4d6b54ca4f04" /><Relationship Type="http://schemas.openxmlformats.org/officeDocument/2006/relationships/worksheet" Target="/xl/worksheets/sheet85.xml" Id="R473afcf7bbbe4267" /><Relationship Type="http://schemas.openxmlformats.org/officeDocument/2006/relationships/worksheet" Target="/xl/worksheets/sheet86.xml" Id="Rc0545ad859854620" /><Relationship Type="http://schemas.openxmlformats.org/officeDocument/2006/relationships/worksheet" Target="/xl/worksheets/sheet87.xml" Id="Ra57f54608bd4452f" /><Relationship Type="http://schemas.openxmlformats.org/officeDocument/2006/relationships/worksheet" Target="/xl/worksheets/sheet88.xml" Id="R766e08ce53c945e3" /><Relationship Type="http://schemas.openxmlformats.org/officeDocument/2006/relationships/worksheet" Target="/xl/worksheets/sheet89.xml" Id="Rd45d5baa77ef43b8" /><Relationship Type="http://schemas.openxmlformats.org/officeDocument/2006/relationships/worksheet" Target="/xl/worksheets/sheet90.xml" Id="Rf06b428a925540d7" /><Relationship Type="http://schemas.openxmlformats.org/officeDocument/2006/relationships/worksheet" Target="/xl/worksheets/sheet91.xml" Id="R873a75f3b6ce4ad6" /><Relationship Type="http://schemas.openxmlformats.org/officeDocument/2006/relationships/worksheet" Target="/xl/worksheets/sheet92.xml" Id="Rf717e191d65244cf" /><Relationship Type="http://schemas.openxmlformats.org/officeDocument/2006/relationships/worksheet" Target="/xl/worksheets/sheet93.xml" Id="R8d19545a42cb4207" /><Relationship Type="http://schemas.openxmlformats.org/officeDocument/2006/relationships/worksheet" Target="/xl/worksheets/sheet94.xml" Id="Re506c92820a443c3" /><Relationship Type="http://schemas.openxmlformats.org/officeDocument/2006/relationships/worksheet" Target="/xl/worksheets/sheet95.xml" Id="R270bc563bbec4fdc" /><Relationship Type="http://schemas.openxmlformats.org/officeDocument/2006/relationships/worksheet" Target="/xl/worksheets/sheet96.xml" Id="R3cc3bdc68c9d408d" /><Relationship Type="http://schemas.openxmlformats.org/officeDocument/2006/relationships/worksheet" Target="/xl/worksheets/sheet97.xml" Id="R7422a80186304cb4" /><Relationship Type="http://schemas.openxmlformats.org/officeDocument/2006/relationships/worksheet" Target="/xl/worksheets/sheet98.xml" Id="Rdd4064c813e64d6a" /><Relationship Type="http://schemas.openxmlformats.org/officeDocument/2006/relationships/worksheet" Target="/xl/worksheets/sheet99.xml" Id="Re534890a7bd544a3" /><Relationship Type="http://schemas.openxmlformats.org/officeDocument/2006/relationships/worksheet" Target="/xl/worksheets/sheet100.xml" Id="R59ad3ca51bb6467f" /><Relationship Type="http://schemas.openxmlformats.org/officeDocument/2006/relationships/worksheet" Target="/xl/worksheets/sheet101.xml" Id="Raa6a5fc76c9a4764" /><Relationship Type="http://schemas.openxmlformats.org/officeDocument/2006/relationships/worksheet" Target="/xl/worksheets/sheet102.xml" Id="R788358915cc94742" /><Relationship Type="http://schemas.openxmlformats.org/officeDocument/2006/relationships/worksheet" Target="/xl/worksheets/sheet103.xml" Id="R6341e4aa97394481" /><Relationship Type="http://schemas.openxmlformats.org/officeDocument/2006/relationships/worksheet" Target="/xl/worksheets/sheet104.xml" Id="R0ef810a48484400e" /><Relationship Type="http://schemas.openxmlformats.org/officeDocument/2006/relationships/worksheet" Target="/xl/worksheets/sheet105.xml" Id="Rbab81a272a884e0a" /><Relationship Type="http://schemas.openxmlformats.org/officeDocument/2006/relationships/worksheet" Target="/xl/worksheets/sheet106.xml" Id="R3a5a2b77e3c34619" /><Relationship Type="http://schemas.openxmlformats.org/officeDocument/2006/relationships/worksheet" Target="/xl/worksheets/sheet107.xml" Id="Rf9ba9714318248bf" /><Relationship Type="http://schemas.openxmlformats.org/officeDocument/2006/relationships/worksheet" Target="/xl/worksheets/sheet108.xml" Id="Ra2dfcd0d0c9d494d" /><Relationship Type="http://schemas.openxmlformats.org/officeDocument/2006/relationships/worksheet" Target="/xl/worksheets/sheet109.xml" Id="R459a682c2389467d" /><Relationship Type="http://schemas.openxmlformats.org/officeDocument/2006/relationships/worksheet" Target="/xl/worksheets/sheet110.xml" Id="R44b2ec3b82c14731" /><Relationship Type="http://schemas.openxmlformats.org/officeDocument/2006/relationships/worksheet" Target="/xl/worksheets/sheet111.xml" Id="R46d4a5d48da944a3" /><Relationship Type="http://schemas.openxmlformats.org/officeDocument/2006/relationships/worksheet" Target="/xl/worksheets/sheet112.xml" Id="Rfed1a2bcc725413f" /><Relationship Type="http://schemas.openxmlformats.org/officeDocument/2006/relationships/worksheet" Target="/xl/worksheets/sheet113.xml" Id="R7796f54a615e4083" /><Relationship Type="http://schemas.openxmlformats.org/officeDocument/2006/relationships/worksheet" Target="/xl/worksheets/sheet114.xml" Id="R34e4df4dab5e44f2" /><Relationship Type="http://schemas.openxmlformats.org/officeDocument/2006/relationships/worksheet" Target="/xl/worksheets/sheet115.xml" Id="Rbe62ca76ff904c8b" /><Relationship Type="http://schemas.openxmlformats.org/officeDocument/2006/relationships/worksheet" Target="/xl/worksheets/sheet116.xml" Id="R64fa827af93c4b86" /><Relationship Type="http://schemas.openxmlformats.org/officeDocument/2006/relationships/worksheet" Target="/xl/worksheets/sheet117.xml" Id="R0455d5ed7d2846ac" /><Relationship Type="http://schemas.openxmlformats.org/officeDocument/2006/relationships/worksheet" Target="/xl/worksheets/sheet118.xml" Id="Rbe03ddc9d53d4bda" /><Relationship Type="http://schemas.openxmlformats.org/officeDocument/2006/relationships/worksheet" Target="/xl/worksheets/sheet119.xml" Id="Rf1abc73e1df84e1d" /><Relationship Type="http://schemas.openxmlformats.org/officeDocument/2006/relationships/worksheet" Target="/xl/worksheets/sheet120.xml" Id="R0eeb7740ba0547d4" /><Relationship Type="http://schemas.openxmlformats.org/officeDocument/2006/relationships/worksheet" Target="/xl/worksheets/sheet121.xml" Id="R28a21362d6834063" /><Relationship Type="http://schemas.openxmlformats.org/officeDocument/2006/relationships/worksheet" Target="/xl/worksheets/sheet122.xml" Id="Rd747f95429f44c7d" /><Relationship Type="http://schemas.openxmlformats.org/officeDocument/2006/relationships/worksheet" Target="/xl/worksheets/sheet123.xml" Id="Rcf9abcdc86484e70" /><Relationship Type="http://schemas.openxmlformats.org/officeDocument/2006/relationships/worksheet" Target="/xl/worksheets/sheet124.xml" Id="R884297d5ab434051" /><Relationship Type="http://schemas.openxmlformats.org/officeDocument/2006/relationships/worksheet" Target="/xl/worksheets/sheet125.xml" Id="R46407004897a40e5" /><Relationship Type="http://schemas.openxmlformats.org/officeDocument/2006/relationships/worksheet" Target="/xl/worksheets/sheet126.xml" Id="R85d8ed8a42ba432c" /><Relationship Type="http://schemas.openxmlformats.org/officeDocument/2006/relationships/worksheet" Target="/xl/worksheets/sheet127.xml" Id="R1306854b4ba44190" /><Relationship Type="http://schemas.openxmlformats.org/officeDocument/2006/relationships/worksheet" Target="/xl/worksheets/sheet128.xml" Id="Re1b7940f40e8470a" /><Relationship Type="http://schemas.openxmlformats.org/officeDocument/2006/relationships/worksheet" Target="/xl/worksheets/sheet129.xml" Id="R342e5b9be1bd49aa" /><Relationship Type="http://schemas.openxmlformats.org/officeDocument/2006/relationships/worksheet" Target="/xl/worksheets/sheet130.xml" Id="Re5b801d7c67844ff" /><Relationship Type="http://schemas.openxmlformats.org/officeDocument/2006/relationships/worksheet" Target="/xl/worksheets/sheet131.xml" Id="R154e1bcd01e24157" /><Relationship Type="http://schemas.openxmlformats.org/officeDocument/2006/relationships/worksheet" Target="/xl/worksheets/sheet132.xml" Id="R0a214c9464e04178" /><Relationship Type="http://schemas.openxmlformats.org/officeDocument/2006/relationships/worksheet" Target="/xl/worksheets/sheet133.xml" Id="R4df865872e3644aa" /><Relationship Type="http://schemas.openxmlformats.org/officeDocument/2006/relationships/worksheet" Target="/xl/worksheets/sheet134.xml" Id="R212acec14d134b85" /><Relationship Type="http://schemas.openxmlformats.org/officeDocument/2006/relationships/worksheet" Target="/xl/worksheets/sheet135.xml" Id="Rc7b0545f0d3f4a74" /><Relationship Type="http://schemas.openxmlformats.org/officeDocument/2006/relationships/worksheet" Target="/xl/worksheets/sheet136.xml" Id="R8c89585f60c447bd" /><Relationship Type="http://schemas.openxmlformats.org/officeDocument/2006/relationships/worksheet" Target="/xl/worksheets/sheet137.xml" Id="Rb41cd872fe35445a" /><Relationship Type="http://schemas.openxmlformats.org/officeDocument/2006/relationships/worksheet" Target="/xl/worksheets/sheet138.xml" Id="R1d0362dc10cf4218" /><Relationship Type="http://schemas.openxmlformats.org/officeDocument/2006/relationships/worksheet" Target="/xl/worksheets/sheet139.xml" Id="R6f8e2b414afc4282" /><Relationship Type="http://schemas.openxmlformats.org/officeDocument/2006/relationships/worksheet" Target="/xl/worksheets/sheet140.xml" Id="R9fc4d1567de548aa" /><Relationship Type="http://schemas.openxmlformats.org/officeDocument/2006/relationships/worksheet" Target="/xl/worksheets/sheet141.xml" Id="Ra6f7989a28824f95" /><Relationship Type="http://schemas.openxmlformats.org/officeDocument/2006/relationships/worksheet" Target="/xl/worksheets/sheet142.xml" Id="R5229cdcc840a4db6" /><Relationship Type="http://schemas.openxmlformats.org/officeDocument/2006/relationships/worksheet" Target="/xl/worksheets/sheet143.xml" Id="R57f2ce1caf5c4ddc" /><Relationship Type="http://schemas.openxmlformats.org/officeDocument/2006/relationships/worksheet" Target="/xl/worksheets/sheet144.xml" Id="R361c1b9c8018487b" /><Relationship Type="http://schemas.microsoft.com/office/2017/10/relationships/person" Target="/xl/persons/person.xml" Id="Rcd87ffb8ba994f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c7e3535b8dbb41fc" /><Relationship Type="http://schemas.openxmlformats.org/officeDocument/2006/relationships/chart" Target="/xl/drawings/charts/chart2.xml" Id="Re2d54beb2be24028" /><Relationship Type="http://schemas.openxmlformats.org/officeDocument/2006/relationships/chart" Target="/xl/drawings/charts/chart3.xml" Id="Rd73926848a394f0d" /><Relationship Type="http://schemas.openxmlformats.org/officeDocument/2006/relationships/chart" Target="/xl/drawings/charts/chart4.xml" Id="Rc82d85a8697c479f" /><Relationship Type="http://schemas.openxmlformats.org/officeDocument/2006/relationships/chart" Target="/xl/drawings/charts/chart5.xml" Id="R69988ee58b6a4985" /><Relationship Type="http://schemas.openxmlformats.org/officeDocument/2006/relationships/chart" Target="/xl/drawings/charts/chart6.xml" Id="R7324e5cb8183414d" /><Relationship Type="http://schemas.openxmlformats.org/officeDocument/2006/relationships/chart" Target="/xl/drawings/charts/chart7.xml" Id="R3c899e45232f4e89" /><Relationship Type="http://schemas.openxmlformats.org/officeDocument/2006/relationships/chart" Target="/xl/drawings/charts/chart8.xml" Id="Re8f185cd09a1490d" /><Relationship Type="http://schemas.openxmlformats.org/officeDocument/2006/relationships/chart" Target="/xl/drawings/charts/chart9.xml" Id="R4bb97a51c2b84328" /><Relationship Type="http://schemas.openxmlformats.org/officeDocument/2006/relationships/chart" Target="/xl/drawings/charts/chart10.xml" Id="R0f6e8d92dcb14639" /></Relationships>
</file>

<file path=xl/drawings/_rels/drawing2.xml.rels>&#65279;<?xml version="1.0" encoding="utf-8"?><Relationships xmlns="http://schemas.openxmlformats.org/package/2006/relationships"><Relationship Type="http://schemas.openxmlformats.org/officeDocument/2006/relationships/chart" Target="/xl/drawings/charts/chart11.xml" Id="Rdb7609ba24c94507" /><Relationship Type="http://schemas.openxmlformats.org/officeDocument/2006/relationships/chart" Target="/xl/drawings/charts/chart12.xml" Id="R1e9b7081b61e4b34" /><Relationship Type="http://schemas.openxmlformats.org/officeDocument/2006/relationships/chart" Target="/xl/drawings/charts/chart13.xml" Id="R728640c2d2964c67" /><Relationship Type="http://schemas.openxmlformats.org/officeDocument/2006/relationships/chart" Target="/xl/drawings/charts/chart14.xml" Id="Ra3f526e00d4e49bb" /><Relationship Type="http://schemas.openxmlformats.org/officeDocument/2006/relationships/chart" Target="/xl/drawings/charts/chart15.xml" Id="R983d60cdb9124708" /><Relationship Type="http://schemas.openxmlformats.org/officeDocument/2006/relationships/chart" Target="/xl/drawings/charts/chart16.xml" Id="R545bc8fe85a44961" /><Relationship Type="http://schemas.openxmlformats.org/officeDocument/2006/relationships/chart" Target="/xl/drawings/charts/chart17.xml" Id="Reba8e571a32140db" /></Relationships>
</file>

<file path=xl/drawings/_rels/drawing3.xml.rels>&#65279;<?xml version="1.0" encoding="utf-8"?><Relationships xmlns="http://schemas.openxmlformats.org/package/2006/relationships"><Relationship Type="http://schemas.openxmlformats.org/officeDocument/2006/relationships/chart" Target="/xl/drawings/charts/chart18.xml" Id="R9b15542557424272" /><Relationship Type="http://schemas.openxmlformats.org/officeDocument/2006/relationships/chart" Target="/xl/drawings/charts/chart19.xml" Id="Rba4d4db907be460c" /><Relationship Type="http://schemas.openxmlformats.org/officeDocument/2006/relationships/chart" Target="/xl/drawings/charts/chart20.xml" Id="R354cedbca996459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Température moyenne mensuelle</a:t>
            </a:r>
          </a:p>
        </c:rich>
      </c:tx>
      <c:overlay val="0"/>
    </c:title>
    <c:autoTitleDeleted val="0"/>
    <c:plotArea>
      <c:layout/>
      <c:lineChart>
        <c:grouping val="standard"/>
        <c:varyColors val="0"/>
        <c:ser>
          <c:idx val="0"/>
          <c:order val="0"/>
          <c:tx>
            <c:v>Température °C</c:v>
          </c:tx>
          <c:cat>
            <c:strRef>
              <c:f>'46_GRAPHIQUES_AUTO'!$A$6:$A$17</c:f>
              <c:strCache>
                <c:ptCount val="0"/>
              </c:strCache>
            </c:strRef>
          </c:cat>
          <c:val>
            <c:numRef>
              <c:f>'46_GRAPHIQUES_AUTO'!$B$6:$B$17</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Pluviométrie mensuelle</a:t>
            </a:r>
          </a:p>
        </c:rich>
      </c:tx>
      <c:overlay val="0"/>
    </c:title>
    <c:autoTitleDeleted val="0"/>
    <c:plotArea>
      <c:layout/>
      <c:lineChart>
        <c:grouping val="standard"/>
        <c:varyColors val="0"/>
        <c:ser>
          <c:idx val="0"/>
          <c:order val="0"/>
          <c:tx>
            <c:v>Pluie mm</c:v>
          </c:tx>
          <c:cat>
            <c:strRef>
              <c:f>'46_GRAPHIQUES_AUTO'!$A$22:$A$33</c:f>
              <c:strCache>
                <c:ptCount val="0"/>
              </c:strCache>
            </c:strRef>
          </c:cat>
          <c:val>
            <c:numRef>
              <c:f>'46_GRAPHIQUES_AUTO'!$B$22:$B$33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Consommation électrique</a:t>
            </a:r>
          </a:p>
        </c:rich>
      </c:tx>
      <c:overlay val="0"/>
    </c:title>
    <c:autoTitleDeleted val="0"/>
    <c:plotArea>
      <c:layout/>
      <c:lineChart>
        <c:grouping val="standard"/>
        <c:varyColors val="0"/>
        <c:ser>
          <c:idx val="0"/>
          <c:order val="0"/>
          <c:tx>
            <c:v>kWh</c:v>
          </c:tx>
          <c:cat>
            <c:strRef>
              <c:f>'46_GRAPHIQUES_AUTO'!$A$38:$A$49</c:f>
              <c:strCache>
                <c:ptCount val="0"/>
              </c:strCache>
            </c:strRef>
          </c:cat>
          <c:val>
            <c:numRef>
              <c:f>'46_GRAPHIQUES_AUTO'!$B$38:$B$49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Émissions GES annuelles</a:t>
            </a:r>
          </a:p>
        </c:rich>
      </c:tx>
      <c:overlay val="0"/>
    </c:title>
    <c:autoTitleDeleted val="0"/>
    <c:plotArea>
      <c:layout/>
      <c:barChart>
        <c:barDir val="col"/>
        <c:varyColors val="0"/>
        <c:ser>
          <c:idx val="0"/>
          <c:order val="0"/>
          <c:tx>
            <c:v>tCO2e</c:v>
          </c:tx>
          <c:cat>
            <c:strRef>
              <c:f>'46_GRAPHIQUES_AUTO'!$A$54:$A$60</c:f>
              <c:strCache>
                <c:ptCount val="0"/>
              </c:strCache>
            </c:strRef>
          </c:cat>
          <c:val>
            <c:numRef>
              <c:f>'46_GRAPHIQUES_AUTO'!$B$54:$B$60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collectés</a:t>
            </a:r>
          </a:p>
        </c:rich>
      </c:tx>
      <c:overlay val="0"/>
    </c:title>
    <c:autoTitleDeleted val="0"/>
    <c:plotArea>
      <c:layout/>
      <c:barChart>
        <c:barDir val="col"/>
        <c:varyColors val="0"/>
        <c:ser>
          <c:idx val="0"/>
          <c:order val="0"/>
          <c:tx>
            <c:v>tonnes</c:v>
          </c:tx>
          <c:cat>
            <c:strRef>
              <c:f>'46_GRAPHIQUES_AUTO'!$L$6:$L$17</c:f>
              <c:strCache>
                <c:ptCount val="0"/>
              </c:strCache>
            </c:strRef>
          </c:cat>
          <c:val>
            <c:numRef>
              <c:f>'46_GRAPHIQUES_AUTO'!$M$6:$M$17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valorisés</a:t>
            </a:r>
          </a:p>
        </c:rich>
      </c:tx>
      <c:overlay val="0"/>
    </c:title>
    <c:autoTitleDeleted val="0"/>
    <c:plotArea>
      <c:layout/>
      <c:barChart>
        <c:barDir val="col"/>
        <c:varyColors val="0"/>
        <c:ser>
          <c:idx val="0"/>
          <c:order val="0"/>
          <c:tx>
            <c:v>tonnes</c:v>
          </c:tx>
          <c:cat>
            <c:strRef>
              <c:f>'46_GRAPHIQUES_AUTO'!$L$22:$L$33</c:f>
              <c:strCache>
                <c:ptCount val="0"/>
              </c:strCache>
            </c:strRef>
          </c:cat>
          <c:val>
            <c:numRef>
              <c:f>'46_GRAPHIQUES_AUTO'!$M$22:$M$33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Indice qualité de l'air</a:t>
            </a:r>
          </a:p>
        </c:rich>
      </c:tx>
      <c:overlay val="0"/>
    </c:title>
    <c:autoTitleDeleted val="0"/>
    <c:plotArea>
      <c:layout/>
      <c:lineChart>
        <c:grouping val="standard"/>
        <c:varyColors val="0"/>
        <c:ser>
          <c:idx val="0"/>
          <c:order val="0"/>
          <c:tx>
            <c:v>indice</c:v>
          </c:tx>
          <c:cat>
            <c:strRef>
              <c:f>'46_GRAPHIQUES_AUTO'!$L$38:$L$49</c:f>
              <c:strCache>
                <c:ptCount val="0"/>
              </c:strCache>
            </c:strRef>
          </c:cat>
          <c:val>
            <c:numRef>
              <c:f>'46_GRAPHIQUES_AUTO'!$M$38:$M$49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Recul du trait de côte</a:t>
            </a:r>
          </a:p>
        </c:rich>
      </c:tx>
      <c:overlay val="0"/>
    </c:title>
    <c:autoTitleDeleted val="0"/>
    <c:plotArea>
      <c:layout/>
      <c:lineChart>
        <c:grouping val="standard"/>
        <c:varyColors val="0"/>
        <c:ser>
          <c:idx val="0"/>
          <c:order val="0"/>
          <c:tx>
            <c:v>m</c:v>
          </c:tx>
          <c:cat>
            <c:strRef>
              <c:f>'46_GRAPHIQUES_AUTO'!$L$54:$L$65</c:f>
              <c:strCache>
                <c:ptCount val="0"/>
              </c:strCache>
            </c:strRef>
          </c:cat>
          <c:val>
            <c:numRef>
              <c:f>'46_GRAPHIQUES_AUTO'!$M$54:$M$65</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Budget climat mobilisé</a:t>
            </a:r>
          </a:p>
        </c:rich>
      </c:tx>
      <c:overlay val="0"/>
    </c:title>
    <c:autoTitleDeleted val="0"/>
    <c:plotArea>
      <c:layout/>
      <c:barChart>
        <c:barDir val="col"/>
        <c:varyColors val="0"/>
        <c:ser>
          <c:idx val="0"/>
          <c:order val="0"/>
          <c:tx>
            <c:v>FCFA approuvés</c:v>
          </c:tx>
          <c:cat>
            <c:strRef>
              <c:f>'46_GRAPHIQUES_AUTO'!$A$70:$A$81</c:f>
              <c:strCache>
                <c:ptCount val="0"/>
              </c:strCache>
            </c:strRef>
          </c:cat>
          <c:val>
            <c:numRef>
              <c:f>'46_GRAPHIQUES_AUTO'!$B$70:$B$81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Avancement projets climat</a:t>
            </a:r>
          </a:p>
        </c:rich>
      </c:tx>
      <c:overlay val="0"/>
    </c:title>
    <c:autoTitleDeleted val="0"/>
    <c:plotArea>
      <c:layout/>
      <c:barChart>
        <c:barDir val="col"/>
        <c:varyColors val="0"/>
        <c:ser>
          <c:idx val="0"/>
          <c:order val="0"/>
          <c:tx>
            <c:v>Avancement</c:v>
          </c:tx>
          <c:cat>
            <c:strRef>
              <c:f>'46_GRAPHIQUES_AUTO'!$L$70:$L$74</c:f>
              <c:strCache>
                <c:ptCount val="0"/>
              </c:strCache>
            </c:strRef>
          </c:cat>
          <c:val>
            <c:numRef>
              <c:f>'46_GRAPHIQUES_AUTO'!$M$70:$M$74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espaces verts</a:t>
            </a:r>
          </a:p>
        </c:rich>
      </c:tx>
      <c:overlay val="0"/>
    </c:title>
    <c:autoTitleDeleted val="0"/>
    <c:plotArea>
      <c:layout/>
      <c:lineChart>
        <c:grouping val="standard"/>
        <c:varyColors val="0"/>
        <c:ser>
          <c:idx val="0"/>
          <c:order val="0"/>
          <c:tx>
            <c:v>Superficie</c:v>
          </c:tx>
          <c:cat>
            <c:strRef>
              <c:f>'19_Graphiques_Dynamiques'!$A$6:$A$17</c:f>
              <c:strCache>
                <c:ptCount val="0"/>
              </c:strCache>
            </c:strRef>
          </c:cat>
          <c:val>
            <c:numRef>
              <c:f>'19_Graphiques_Dynamiques'!$B$6:$B$17</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arbres plantés</a:t>
            </a:r>
          </a:p>
        </c:rich>
      </c:tx>
      <c:overlay val="0"/>
    </c:title>
    <c:autoTitleDeleted val="0"/>
    <c:plotArea>
      <c:layout/>
      <c:barChart>
        <c:barDir val="col"/>
        <c:varyColors val="0"/>
        <c:ser>
          <c:idx val="0"/>
          <c:order val="0"/>
          <c:tx>
            <c:v>Arbres</c:v>
          </c:tx>
          <c:cat>
            <c:strRef>
              <c:f>'19_Graphiques_Dynamiques'!$A$22:$A$33</c:f>
              <c:strCache>
                <c:ptCount val="0"/>
              </c:strCache>
            </c:strRef>
          </c:cat>
          <c:val>
            <c:numRef>
              <c:f>'19_Graphiques_Dynamiques'!$B$22:$B$33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du taux de survie</a:t>
            </a:r>
          </a:p>
        </c:rich>
      </c:tx>
      <c:overlay val="0"/>
    </c:title>
    <c:autoTitleDeleted val="0"/>
    <c:plotArea>
      <c:layout/>
      <c:lineChart>
        <c:grouping val="standard"/>
        <c:varyColors val="0"/>
        <c:ser>
          <c:idx val="0"/>
          <c:order val="0"/>
          <c:tx>
            <c:v>Taux</c:v>
          </c:tx>
          <c:cat>
            <c:strRef>
              <c:f>'19_Graphiques_Dynamiques'!$A$38:$A$49</c:f>
              <c:strCache>
                <c:ptCount val="0"/>
              </c:strCache>
            </c:strRef>
          </c:cat>
          <c:val>
            <c:numRef>
              <c:f>'19_Graphiques_Dynamiques'!$B$38:$B$49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jardins communautaires</a:t>
            </a:r>
          </a:p>
        </c:rich>
      </c:tx>
      <c:overlay val="0"/>
    </c:title>
    <c:autoTitleDeleted val="0"/>
    <c:plotArea>
      <c:layout/>
      <c:barChart>
        <c:barDir val="col"/>
        <c:varyColors val="0"/>
        <c:ser>
          <c:idx val="0"/>
          <c:order val="0"/>
          <c:tx>
            <c:v>Jardins</c:v>
          </c:tx>
          <c:cat>
            <c:strRef>
              <c:f>'19_Graphiques_Dynamiques'!$K$6:$K$17</c:f>
              <c:strCache>
                <c:ptCount val="0"/>
              </c:strCache>
            </c:strRef>
          </c:cat>
          <c:val>
            <c:numRef>
              <c:f>'19_Graphiques_Dynamiques'!$L$6:$L$17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micro-jardins</a:t>
            </a:r>
          </a:p>
        </c:rich>
      </c:tx>
      <c:overlay val="0"/>
    </c:title>
    <c:autoTitleDeleted val="0"/>
    <c:plotArea>
      <c:layout/>
      <c:barChart>
        <c:barDir val="col"/>
        <c:varyColors val="0"/>
        <c:ser>
          <c:idx val="0"/>
          <c:order val="0"/>
          <c:tx>
            <c:v>Micro-jardins</c:v>
          </c:tx>
          <c:cat>
            <c:strRef>
              <c:f>'19_Graphiques_Dynamiques'!$K$22:$K$33</c:f>
              <c:strCache>
                <c:ptCount val="0"/>
              </c:strCache>
            </c:strRef>
          </c:cat>
          <c:val>
            <c:numRef>
              <c:f>'19_Graphiques_Dynamiques'!$L$22:$L$33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Séquestration carbone estimée</a:t>
            </a:r>
          </a:p>
        </c:rich>
      </c:tx>
      <c:overlay val="0"/>
    </c:title>
    <c:autoTitleDeleted val="0"/>
    <c:plotArea>
      <c:layout/>
      <c:lineChart>
        <c:grouping val="standard"/>
        <c:varyColors val="0"/>
        <c:ser>
          <c:idx val="0"/>
          <c:order val="0"/>
          <c:tx>
            <c:v>tCO2e estimées</c:v>
          </c:tx>
          <c:cat>
            <c:strRef>
              <c:f>'19_Graphiques_Dynamiques'!$K$38:$K$49</c:f>
              <c:strCache>
                <c:ptCount val="0"/>
              </c:strCache>
            </c:strRef>
          </c:cat>
          <c:val>
            <c:numRef>
              <c:f>'19_Graphiques_Dynamiques'!$L$38:$L$49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Espaces verts par commune</a:t>
            </a:r>
          </a:p>
        </c:rich>
      </c:tx>
      <c:overlay val="0"/>
    </c:title>
    <c:autoTitleDeleted val="0"/>
    <c:plotArea>
      <c:layout/>
      <c:barChart>
        <c:barDir val="col"/>
        <c:varyColors val="0"/>
        <c:ser>
          <c:idx val="0"/>
          <c:order val="0"/>
          <c:tx>
            <c:v>Superficie</c:v>
          </c:tx>
          <c:cat>
            <c:strRef>
              <c:f>'19_Graphiques_Dynamiques'!$A$60:$A$78</c:f>
              <c:strCache>
                <c:ptCount val="0"/>
              </c:strCache>
            </c:strRef>
          </c:cat>
          <c:val>
            <c:numRef>
              <c:f>'19_Graphiques_Dynamiques'!$B$60:$B$78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Couverture des données par bloc</a:t>
            </a:r>
          </a:p>
        </c:rich>
      </c:tx>
      <c:overlay val="0"/>
    </c:title>
    <c:autoTitleDeleted val="0"/>
    <c:plotArea>
      <c:layout/>
      <c:barChart>
        <c:barDir val="col"/>
        <c:varyColors val="0"/>
        <c:ser>
          <c:idx val="0"/>
          <c:order val="0"/>
          <c:tx>
            <c:v>Couverture</c:v>
          </c:tx>
          <c:cat>
            <c:strRef>
              <c:f>'V6_GRAPHES_ILLUSTRATIFS'!$A$5:$A$19</c:f>
              <c:strCache>
                <c:ptCount val="0"/>
              </c:strCache>
            </c:strRef>
          </c:cat>
          <c:val>
            <c:numRef>
              <c:f>'V6_GRAPHES_ILLUSTRATIFS'!$B$5:$B$19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Projection 2030 par bloc</a:t>
            </a:r>
          </a:p>
        </c:rich>
      </c:tx>
      <c:overlay val="0"/>
    </c:title>
    <c:autoTitleDeleted val="0"/>
    <c:plotArea>
      <c:layout/>
      <c:barChart>
        <c:barDir val="col"/>
        <c:varyColors val="0"/>
        <c:ser>
          <c:idx val="0"/>
          <c:order val="0"/>
          <c:tx>
            <c:v>Couverture</c:v>
          </c:tx>
          <c:cat>
            <c:strRef>
              <c:f>'V6_GRAPHES_ILLUSTRATIFS'!$A$5:$A$19</c:f>
              <c:strCache>
                <c:ptCount val="0"/>
              </c:strCache>
            </c:strRef>
          </c:cat>
          <c:val>
            <c:numRef>
              <c:f>'V6_GRAPHES_ILLUSTRATIFS'!$B$5:$B$19</c:f>
              <c:numCache>
                <c:formatCode>0%</c:formatCode>
                <c:ptCount val="0"/>
              </c:numCache>
            </c:numRef>
          </c:val>
        </c:ser>
        <c:ser>
          <c:idx val="1"/>
          <c:order val="1"/>
          <c:tx>
            <c:v>Projection 2030</c:v>
          </c:tx>
          <c:cat>
            <c:strRef>
              <c:f>'V6_GRAPHES_ILLUSTRATIFS'!$A$5:$A$19</c:f>
              <c:strCache>
                <c:ptCount val="0"/>
              </c:strCache>
            </c:strRef>
          </c:cat>
          <c:val>
            <c:numRef>
              <c:f>'V6_GRAPHES_ILLUSTRATIFS'!$C$5:$C$19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Projections illustratives de quelques indicateurs clés</a:t>
            </a:r>
          </a:p>
        </c:rich>
      </c:tx>
      <c:overlay val="0"/>
    </c:title>
    <c:autoTitleDeleted val="0"/>
    <c:plotArea>
      <c:layout/>
      <c:lineChart>
        <c:grouping val="standard"/>
        <c:ser>
          <c:idx val="0"/>
          <c:order val="0"/>
          <c:tx>
            <c:v>Series 1</c:v>
          </c:tx>
          <c:cat>
            <c:strRef>
              <c:f>'V6_GRAPHES_ILLUSTRATIFS'!$A$26:$A$31</c:f>
              <c:strCache>
                <c:ptCount val="0"/>
              </c:strCache>
            </c:strRef>
          </c:cat>
          <c:val>
            <c:numRef>
              <c:f>'V6_GRAPHES_ILLUSTRATIFS'!$B$26:$B$31</c:f>
              <c:numCache>
                <c:formatCode>#,##0</c:formatCode>
                <c:ptCount val="0"/>
              </c:numCache>
            </c:numRef>
          </c:val>
          <c:smooth val="0"/>
        </c:ser>
        <c:ser>
          <c:idx val="1"/>
          <c:order val="1"/>
          <c:tx>
            <c:v>Series 2</c:v>
          </c:tx>
          <c:cat>
            <c:strRef>
              <c:f>'V6_GRAPHES_ILLUSTRATIFS'!$A$26:$A$31</c:f>
              <c:strCache>
                <c:ptCount val="0"/>
              </c:strCache>
            </c:strRef>
          </c:cat>
          <c:val>
            <c:numRef>
              <c:f>'V6_GRAPHES_ILLUSTRATIFS'!$C$26:$C$31</c:f>
              <c:numCache>
                <c:formatCode>#,##0</c:formatCode>
                <c:ptCount val="0"/>
              </c:numCache>
            </c:numRef>
          </c:val>
          <c:smooth val="0"/>
        </c:ser>
        <c:ser>
          <c:idx val="2"/>
          <c:order val="2"/>
          <c:tx>
            <c:v>Series 3</c:v>
          </c:tx>
          <c:cat>
            <c:strRef>
              <c:f>'V6_GRAPHES_ILLUSTRATIFS'!$A$26:$A$31</c:f>
              <c:strCache>
                <c:ptCount val="0"/>
              </c:strCache>
            </c:strRef>
          </c:cat>
          <c:val>
            <c:numRef>
              <c:f>'V6_GRAPHES_ILLUSTRATIFS'!$D$26:$D$31</c:f>
              <c:numCache>
                <c:formatCode>#,##0</c:formatCode>
                <c:ptCount val="0"/>
              </c:numCache>
            </c:numRef>
          </c:val>
          <c:smooth val="0"/>
        </c:ser>
        <c:ser>
          <c:idx val="3"/>
          <c:order val="3"/>
          <c:tx>
            <c:v>Series 4</c:v>
          </c:tx>
          <c:cat>
            <c:strRef>
              <c:f>'V6_GRAPHES_ILLUSTRATIFS'!$A$26:$A$31</c:f>
              <c:strCache>
                <c:ptCount val="0"/>
              </c:strCache>
            </c:strRef>
          </c:cat>
          <c:val>
            <c:numRef>
              <c:f>'V6_GRAPHES_ILLUSTRATIFS'!$E$26:$E$31</c:f>
              <c:numCache>
                <c:formatCode>#,##0</c:formatCode>
                <c:ptCount val="0"/>
              </c:numCache>
            </c:numRef>
          </c:val>
          <c:smooth val="0"/>
        </c:ser>
        <c:ser>
          <c:idx val="4"/>
          <c:order val="4"/>
          <c:tx>
            <c:v>Series 5</c:v>
          </c:tx>
          <c:cat>
            <c:strRef>
              <c:f>'V6_GRAPHES_ILLUSTRATIFS'!$A$26:$A$31</c:f>
              <c:strCache>
                <c:ptCount val="0"/>
              </c:strCache>
            </c:strRef>
          </c:cat>
          <c:val>
            <c:numRef>
              <c:f>'V6_GRAPHES_ILLUSTRATIFS'!$F$26:$F$31</c:f>
              <c:numCache>
                <c:formatCode>#,##0</c:formatCode>
                <c:ptCount val="0"/>
              </c:numCache>
            </c:numRef>
          </c:val>
          <c:smooth val="0"/>
        </c:ser>
        <c:ser>
          <c:idx val="5"/>
          <c:order val="5"/>
          <c:tx>
            <c:v>Series 6</c:v>
          </c:tx>
          <c:cat>
            <c:strRef>
              <c:f>'V6_GRAPHES_ILLUSTRATIFS'!$A$26:$A$31</c:f>
              <c:strCache>
                <c:ptCount val="0"/>
              </c:strCache>
            </c:strRef>
          </c:cat>
          <c:val>
            <c:numRef>
              <c:f>'V6_GRAPHES_ILLUSTRATIFS'!$G$26:$G$31</c:f>
              <c:numCache>
                <c:formatCode>#,##0</c:formatCode>
                <c:ptCount val="0"/>
              </c:numCache>
            </c:numRef>
          </c:val>
          <c:smooth val="0"/>
        </c:ser>
        <c:ser>
          <c:idx val="6"/>
          <c:order val="6"/>
          <c:tx>
            <c:v>Series 7</c:v>
          </c:tx>
          <c:cat>
            <c:strRef>
              <c:f>'V6_GRAPHES_ILLUSTRATIFS'!$A$26:$A$31</c:f>
              <c:strCache>
                <c:ptCount val="0"/>
              </c:strCache>
            </c:strRef>
          </c:cat>
          <c:val>
            <c:numRef>
              <c:f>'V6_GRAPHES_ILLUSTRATIFS'!$H$26:$H$31</c:f>
              <c:numCache>
                <c:formatCode>#,##0</c:formatCode>
                <c:ptCount val="0"/>
              </c:numCache>
            </c:numRef>
          </c:val>
          <c:smooth val="0"/>
        </c:ser>
        <c:ser>
          <c:idx val="7"/>
          <c:order val="7"/>
          <c:tx>
            <c:v>Series 8</c:v>
          </c:tx>
          <c:cat>
            <c:strRef>
              <c:f>'V6_GRAPHES_ILLUSTRATIFS'!$A$26:$A$31</c:f>
              <c:strCache>
                <c:ptCount val="0"/>
              </c:strCache>
            </c:strRef>
          </c:cat>
          <c:val>
            <c:numRef>
              <c:f>'V6_GRAPHES_ILLUSTRATIFS'!$I$26:$I$31</c:f>
              <c:numCache>
                <c:formatCode>#,##0</c:formatCode>
                <c:ptCount val="0"/>
              </c:numCache>
            </c:numRef>
          </c:val>
          <c:smooth val="0"/>
        </c:ser>
        <c:ser>
          <c:idx val="8"/>
          <c:order val="8"/>
          <c:tx>
            <c:v>Series 9</c:v>
          </c:tx>
          <c:cat>
            <c:strRef>
              <c:f>'V6_GRAPHES_ILLUSTRATIFS'!$A$26:$A$31</c:f>
              <c:strCache>
                <c:ptCount val="0"/>
              </c:strCache>
            </c:strRef>
          </c:cat>
          <c:val>
            <c:numRef>
              <c:f>'V6_GRAPHES_ILLUSTRATIFS'!$J$26:$J$31</c:f>
              <c:numCache>
                <c:formatCode>#,##0</c:formatCode>
                <c:ptCount val="0"/>
              </c:numCache>
            </c:numRef>
          </c:val>
          <c:smooth val="0"/>
        </c:ser>
        <c:ser>
          <c:idx val="9"/>
          <c:order val="9"/>
          <c:tx>
            <c:v>Series 10</c:v>
          </c:tx>
          <c:cat>
            <c:strRef>
              <c:f>'V6_GRAPHES_ILLUSTRATIFS'!$A$26:$A$31</c:f>
              <c:strCache>
                <c:ptCount val="0"/>
              </c:strCache>
            </c:strRef>
          </c:cat>
          <c:val>
            <c:numRef>
              <c:f>'V6_GRAPHES_ILLUSTRATIFS'!$K$26:$K$31</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e3535b8dbb41fc"/>
        </a:graphicData>
      </a:graphic>
    </xdr:graphicFrame>
    <xdr:clientData/>
  </xdr:twoCellAnchor>
  <xdr:twoCellAnchor>
    <xdr:from>
      <xdr:col>5</xdr:col>
      <xdr:colOff>0</xdr:colOff>
      <xdr:row>19</xdr:row>
      <xdr:rowOff>0</xdr:rowOff>
    </xdr:from>
    <xdr:to>
      <xdr:col>11</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d54beb2be24028"/>
        </a:graphicData>
      </a:graphic>
    </xdr:graphicFrame>
    <xdr:clientData/>
  </xdr:twoCellAnchor>
  <xdr:twoCellAnchor>
    <xdr:from>
      <xdr:col>5</xdr:col>
      <xdr:colOff>0</xdr:colOff>
      <xdr:row>35</xdr:row>
      <xdr:rowOff>0</xdr:rowOff>
    </xdr:from>
    <xdr:to>
      <xdr:col>11</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3926848a394f0d"/>
        </a:graphicData>
      </a:graphic>
    </xdr:graphicFrame>
    <xdr:clientData/>
  </xdr:twoCellAnchor>
  <xdr:twoCellAnchor>
    <xdr:from>
      <xdr:col>5</xdr:col>
      <xdr:colOff>0</xdr:colOff>
      <xdr:row>51</xdr:row>
      <xdr:rowOff>0</xdr:rowOff>
    </xdr:from>
    <xdr:to>
      <xdr:col>11</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2d85a8697c479f"/>
        </a:graphicData>
      </a:graphic>
    </xdr:graphicFrame>
    <xdr:clientData/>
  </xdr:twoCellAnchor>
  <xdr:twoCellAnchor>
    <xdr:from>
      <xdr:col>16</xdr:col>
      <xdr:colOff>0</xdr:colOff>
      <xdr:row>3</xdr:row>
      <xdr:rowOff>0</xdr:rowOff>
    </xdr:from>
    <xdr:to>
      <xdr:col>22</xdr:col>
      <xdr:colOff>0</xdr:colOff>
      <xdr:row>18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988ee58b6a4985"/>
        </a:graphicData>
      </a:graphic>
    </xdr:graphicFrame>
    <xdr:clientData/>
  </xdr:twoCellAnchor>
  <xdr:twoCellAnchor>
    <xdr:from>
      <xdr:col>16</xdr:col>
      <xdr:colOff>0</xdr:colOff>
      <xdr:row>19</xdr:row>
      <xdr:rowOff>0</xdr:rowOff>
    </xdr:from>
    <xdr:to>
      <xdr:col>22</xdr:col>
      <xdr:colOff>0</xdr:colOff>
      <xdr:row>34</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24e5cb8183414d"/>
        </a:graphicData>
      </a:graphic>
    </xdr:graphicFrame>
    <xdr:clientData/>
  </xdr:twoCellAnchor>
  <xdr:twoCellAnchor>
    <xdr:from>
      <xdr:col>16</xdr:col>
      <xdr:colOff>0</xdr:colOff>
      <xdr:row>35</xdr:row>
      <xdr:rowOff>0</xdr:rowOff>
    </xdr:from>
    <xdr:to>
      <xdr:col>22</xdr:col>
      <xdr:colOff>0</xdr:colOff>
      <xdr:row>50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899e45232f4e89"/>
        </a:graphicData>
      </a:graphic>
    </xdr:graphicFrame>
    <xdr:clientData/>
  </xdr:twoCellAnchor>
  <xdr:twoCellAnchor>
    <xdr:from>
      <xdr:col>16</xdr:col>
      <xdr:colOff>0</xdr:colOff>
      <xdr:row>51</xdr:row>
      <xdr:rowOff>0</xdr:rowOff>
    </xdr:from>
    <xdr:to>
      <xdr:col>22</xdr:col>
      <xdr:colOff>0</xdr:colOff>
      <xdr:row>66</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f185cd09a1490d"/>
        </a:graphicData>
      </a:graphic>
    </xdr:graphicFrame>
    <xdr:clientData/>
  </xdr:twoCellAnchor>
  <xdr:twoCellAnchor>
    <xdr:from>
      <xdr:col>5</xdr:col>
      <xdr:colOff>0</xdr:colOff>
      <xdr:row>67</xdr:row>
      <xdr:rowOff>0</xdr:rowOff>
    </xdr:from>
    <xdr:to>
      <xdr:col>11</xdr:col>
      <xdr:colOff>0</xdr:colOff>
      <xdr:row>82</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b97a51c2b84328"/>
        </a:graphicData>
      </a:graphic>
    </xdr:graphicFrame>
    <xdr:clientData/>
  </xdr:twoCellAnchor>
  <xdr:twoCellAnchor>
    <xdr:from>
      <xdr:col>16</xdr:col>
      <xdr:colOff>0</xdr:colOff>
      <xdr:row>67</xdr:row>
      <xdr:rowOff>0</xdr:rowOff>
    </xdr:from>
    <xdr:to>
      <xdr:col>22</xdr:col>
      <xdr:colOff>0</xdr:colOff>
      <xdr:row>82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6e8d92dcb14639"/>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3</xdr:row>
      <xdr:rowOff>0</xdr:rowOff>
    </xdr:from>
    <xdr:to>
      <xdr:col>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7609ba24c94507"/>
        </a:graphicData>
      </a:graphic>
    </xdr:graphicFrame>
    <xdr:clientData/>
  </xdr:twoCellAnchor>
  <xdr:twoCellAnchor>
    <xdr:from>
      <xdr:col>3</xdr:col>
      <xdr:colOff>0</xdr:colOff>
      <xdr:row>19</xdr:row>
      <xdr:rowOff>0</xdr:rowOff>
    </xdr:from>
    <xdr:to>
      <xdr:col>9</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9b7081b61e4b34"/>
        </a:graphicData>
      </a:graphic>
    </xdr:graphicFrame>
    <xdr:clientData/>
  </xdr:twoCellAnchor>
  <xdr:twoCellAnchor>
    <xdr:from>
      <xdr:col>3</xdr:col>
      <xdr:colOff>0</xdr:colOff>
      <xdr:row>35</xdr:row>
      <xdr:rowOff>0</xdr:rowOff>
    </xdr:from>
    <xdr:to>
      <xdr:col>9</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8640c2d2964c67"/>
        </a:graphicData>
      </a:graphic>
    </xdr:graphicFrame>
    <xdr:clientData/>
  </xdr:twoCellAnchor>
  <xdr:twoCellAnchor>
    <xdr:from>
      <xdr:col>13</xdr:col>
      <xdr:colOff>0</xdr:colOff>
      <xdr:row>3</xdr:row>
      <xdr:rowOff>0</xdr:rowOff>
    </xdr:from>
    <xdr:to>
      <xdr:col>19</xdr:col>
      <xdr:colOff>0</xdr:colOff>
      <xdr:row>18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f526e00d4e49bb"/>
        </a:graphicData>
      </a:graphic>
    </xdr:graphicFrame>
    <xdr:clientData/>
  </xdr:twoCellAnchor>
  <xdr:twoCellAnchor>
    <xdr:from>
      <xdr:col>13</xdr:col>
      <xdr:colOff>0</xdr:colOff>
      <xdr:row>19</xdr:row>
      <xdr:rowOff>0</xdr:rowOff>
    </xdr:from>
    <xdr:to>
      <xdr:col>19</xdr:col>
      <xdr:colOff>0</xdr:colOff>
      <xdr:row>34</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3d60cdb9124708"/>
        </a:graphicData>
      </a:graphic>
    </xdr:graphicFrame>
    <xdr:clientData/>
  </xdr:twoCellAnchor>
  <xdr:twoCellAnchor>
    <xdr:from>
      <xdr:col>13</xdr:col>
      <xdr:colOff>0</xdr:colOff>
      <xdr:row>35</xdr:row>
      <xdr:rowOff>0</xdr:rowOff>
    </xdr:from>
    <xdr:to>
      <xdr:col>19</xdr:col>
      <xdr:colOff>0</xdr:colOff>
      <xdr:row>50</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5bc8fe85a44961"/>
        </a:graphicData>
      </a:graphic>
    </xdr:graphicFrame>
    <xdr:clientData/>
  </xdr:twoCellAnchor>
  <xdr:twoCellAnchor>
    <xdr:from>
      <xdr:col>3</xdr:col>
      <xdr:colOff>0</xdr:colOff>
      <xdr:row>57</xdr:row>
      <xdr:rowOff>0</xdr:rowOff>
    </xdr:from>
    <xdr:to>
      <xdr:col>11</xdr:col>
      <xdr:colOff>0</xdr:colOff>
      <xdr:row>78</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a8e571a32140db"/>
        </a:graphicData>
      </a:graphic>
    </xdr:graphicFrame>
    <xdr:clientData/>
  </xdr:twoCellAnchor>
</xdr:wsDr>
</file>

<file path=xl/drawings/drawing3.xml><?xml version="1.0" encoding="utf-8"?>
<xdr:wsDr xmlns:xdr="http://schemas.openxmlformats.org/drawingml/2006/spreadsheetDrawing">
  <xdr:twoCellAnchor>
    <xdr:from>
      <xdr:col>4</xdr:col>
      <xdr:colOff>0</xdr:colOff>
      <xdr:row>3</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15542557424272"/>
        </a:graphicData>
      </a:graphic>
    </xdr:graphicFrame>
    <xdr:clientData/>
  </xdr:twoCellAnchor>
  <xdr:twoCellAnchor>
    <xdr:from>
      <xdr:col>13</xdr:col>
      <xdr:colOff>0</xdr:colOff>
      <xdr:row>3</xdr:row>
      <xdr:rowOff>0</xdr:rowOff>
    </xdr:from>
    <xdr:to>
      <xdr:col>24</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4d4db907be460c"/>
        </a:graphicData>
      </a:graphic>
    </xdr:graphicFrame>
    <xdr:clientData/>
  </xdr:twoCellAnchor>
  <xdr:twoCellAnchor>
    <xdr:from>
      <xdr:col>12</xdr:col>
      <xdr:colOff>0</xdr:colOff>
      <xdr:row>25</xdr:row>
      <xdr:rowOff>0</xdr:rowOff>
    </xdr:from>
    <xdr:to>
      <xdr:col>24</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4cedbca996459b"/>
        </a:graphicData>
      </a:graphic>
    </xdr:graphicFrame>
    <xdr:clientData/>
  </xdr:twoCellAnchor>
</xdr:wsDr>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ables/table39.xml><?xml version="1.0" encoding="utf-8"?>
<x:table xmlns:x="http://schemas.openxmlformats.org/spreadsheetml/2006/main" id="39" name="tblFormulaireCentral" displayName="tbl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2" showRowStripes="1"/>
</x:table>
</file>

<file path=xl/tables/table40.xml><?xml version="1.0" encoding="utf-8"?>
<x:table xmlns:x="http://schemas.openxmlformats.org/spreadsheetml/2006/main" id="40" name="tblFormTemperature" displayName="tblForm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41.xml><?xml version="1.0" encoding="utf-8"?>
<x:table xmlns:x="http://schemas.openxmlformats.org/spreadsheetml/2006/main" id="41" name="tblFormPluviometrie" displayName="tblForm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2.xml><?xml version="1.0" encoding="utf-8"?>
<x:table xmlns:x="http://schemas.openxmlformats.org/spreadsheetml/2006/main" id="42" name="tblFormElectricite" displayName="tblForm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2" showRowStripes="1"/>
</x:table>
</file>

<file path=xl/tables/table43.xml><?xml version="1.0" encoding="utf-8"?>
<x:table xmlns:x="http://schemas.openxmlformats.org/spreadsheetml/2006/main" id="43" name="tblFormDechets" displayName="tblForm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2" showRowStripes="1"/>
</x:table>
</file>

<file path=xl/tables/table44.xml><?xml version="1.0" encoding="utf-8"?>
<x:table xmlns:x="http://schemas.openxmlformats.org/spreadsheetml/2006/main" id="44" name="tblFormQualiteAir" displayName="tblForm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2" showRowStripes="1"/>
</x:table>
</file>

<file path=xl/tables/table45.xml><?xml version="1.0" encoding="utf-8"?>
<x:table xmlns:x="http://schemas.openxmlformats.org/spreadsheetml/2006/main" id="45" name="tblFormEmissionsGES" displayName="tblForm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6.xml><?xml version="1.0" encoding="utf-8"?>
<x:table xmlns:x="http://schemas.openxmlformats.org/spreadsheetml/2006/main" id="46" name="tblFormMobilite" displayName="tblForm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2" showRowStripes="1"/>
</x:table>
</file>

<file path=xl/tables/table47.xml><?xml version="1.0" encoding="utf-8"?>
<x:table xmlns:x="http://schemas.openxmlformats.org/spreadsheetml/2006/main" id="47" name="tblFormErosionCotiere" displayName="tblForm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2" showRowStripes="1"/>
</x:table>
</file>

<file path=xl/tables/table48.xml><?xml version="1.0" encoding="utf-8"?>
<x:table xmlns:x="http://schemas.openxmlformats.org/spreadsheetml/2006/main" id="48" name="tblFormProjetsClimat" displayName="tblForm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2" showRowStripes="1"/>
</x:table>
</file>

<file path=xl/tables/table49.xml><?xml version="1.0" encoding="utf-8"?>
<x:table xmlns:x="http://schemas.openxmlformats.org/spreadsheetml/2006/main" id="49" name="tblFormFinanceClimat" displayName="tblForm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50.xml><?xml version="1.0" encoding="utf-8"?>
<x:table xmlns:x="http://schemas.openxmlformats.org/spreadsheetml/2006/main" id="50" name="tblDataFormulaireCentral" displayName="tblData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4" showRowStripes="1"/>
</x:table>
</file>

<file path=xl/tables/table51.xml><?xml version="1.0" encoding="utf-8"?>
<x:table xmlns:x="http://schemas.openxmlformats.org/spreadsheetml/2006/main" id="51" name="tblDataTemperature" displayName="tblData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52.xml><?xml version="1.0" encoding="utf-8"?>
<x:table xmlns:x="http://schemas.openxmlformats.org/spreadsheetml/2006/main" id="52" name="tblDataPluviometrie" displayName="tblData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3.xml><?xml version="1.0" encoding="utf-8"?>
<x:table xmlns:x="http://schemas.openxmlformats.org/spreadsheetml/2006/main" id="53" name="tblDataElectricite" displayName="tblData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4" showRowStripes="1"/>
</x:table>
</file>

<file path=xl/tables/table54.xml><?xml version="1.0" encoding="utf-8"?>
<x:table xmlns:x="http://schemas.openxmlformats.org/spreadsheetml/2006/main" id="54" name="tblDataDechets" displayName="tblData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4" showRowStripes="1"/>
</x:table>
</file>

<file path=xl/tables/table55.xml><?xml version="1.0" encoding="utf-8"?>
<x:table xmlns:x="http://schemas.openxmlformats.org/spreadsheetml/2006/main" id="55" name="tblDataQualiteAir" displayName="tblData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4" showRowStripes="1"/>
</x:table>
</file>

<file path=xl/tables/table56.xml><?xml version="1.0" encoding="utf-8"?>
<x:table xmlns:x="http://schemas.openxmlformats.org/spreadsheetml/2006/main" id="56" name="tblDataEmissionsGES" displayName="tblData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7.xml><?xml version="1.0" encoding="utf-8"?>
<x:table xmlns:x="http://schemas.openxmlformats.org/spreadsheetml/2006/main" id="57" name="tblDataMobilite" displayName="tblData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4" showRowStripes="1"/>
</x:table>
</file>

<file path=xl/tables/table58.xml><?xml version="1.0" encoding="utf-8"?>
<x:table xmlns:x="http://schemas.openxmlformats.org/spreadsheetml/2006/main" id="58" name="tblDataErosionCotiere" displayName="tblData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4" showRowStripes="1"/>
</x:table>
</file>

<file path=xl/tables/table59.xml><?xml version="1.0" encoding="utf-8"?>
<x:table xmlns:x="http://schemas.openxmlformats.org/spreadsheetml/2006/main" id="59" name="tblDataProjetsClimat" displayName="tblData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4" showRowStripes="1"/>
</x:table>
</file>

<file path=xl/tables/table60.xml><?xml version="1.0" encoding="utf-8"?>
<x:table xmlns:x="http://schemas.openxmlformats.org/spreadsheetml/2006/main" id="60" name="tblDataFinanceClimat" displayName="tblData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61.xml><?xml version="1.0" encoding="utf-8"?>
<x:table xmlns:x="http://schemas.openxmlformats.org/spreadsheetml/2006/main" id="61" name="tblVueTableauBord" displayName="tblVueTableauBord"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2.xml><?xml version="1.0" encoding="utf-8"?>
<x:table xmlns:x="http://schemas.openxmlformats.org/spreadsheetml/2006/main" id="62" name="tblVueInventaireGES" displayName="tblVueInventaireG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3.xml><?xml version="1.0" encoding="utf-8"?>
<x:table xmlns:x="http://schemas.openxmlformats.org/spreadsheetml/2006/main" id="63" name="tblVueDonneesClimatiques" displayName="tblVueDonneesClimatiqu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4.xml><?xml version="1.0" encoding="utf-8"?>
<x:table xmlns:x="http://schemas.openxmlformats.org/spreadsheetml/2006/main" id="64" name="tblVueQualiteAir" displayName="tblVueQualiteAir"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5.xml><?xml version="1.0" encoding="utf-8"?>
<x:table xmlns:x="http://schemas.openxmlformats.org/spreadsheetml/2006/main" id="65" name="tblVueEnergie" displayName="tblVueEnergi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6.xml><?xml version="1.0" encoding="utf-8"?>
<x:table xmlns:x="http://schemas.openxmlformats.org/spreadsheetml/2006/main" id="66" name="tblVueDechets" displayName="tblVueDechet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7.xml><?xml version="1.0" encoding="utf-8"?>
<x:table xmlns:x="http://schemas.openxmlformats.org/spreadsheetml/2006/main" id="67" name="tblVueMobilite" displayName="tblVueMobilit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8.xml><?xml version="1.0" encoding="utf-8"?>
<x:table xmlns:x="http://schemas.openxmlformats.org/spreadsheetml/2006/main" id="68" name="tblVueRisquesClimatiques" displayName="tblVueRisquesClimatiques"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9.xml><?xml version="1.0" encoding="utf-8"?>
<x:table xmlns:x="http://schemas.openxmlformats.org/spreadsheetml/2006/main" id="69" name="tblReportingForms" displayName="tblReportingForms"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0.xml><?xml version="1.0" encoding="utf-8"?>
<x:table xmlns:x="http://schemas.openxmlformats.org/spreadsheetml/2006/main" id="70" name="tblContributionCDN" displayName="tblContributionCDN"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1.xml><?xml version="1.0" encoding="utf-8"?>
<x:table xmlns:x="http://schemas.openxmlformats.org/spreadsheetml/2006/main" id="71" name="tblFluxDashboardForms" displayName="tblFluxDashboardForms" ref="A11:D17" headerRowCount="1">
  <x:tableColumns count="4">
    <x:tableColumn id="1" name="Flux obligatoire"/>
    <x:tableColumn id="2" name="Étape"/>
    <x:tableColumn id="3" name="Contrôle"/>
    <x:tableColumn id="4" name="Sortie"/>
  </x:tableColumns>
  <x:tableStyleInfo name="TableStyleMedium2" showRowStripes="1"/>
</x:table>
</file>

<file path=xl/tables/table72.xml><?xml version="1.0" encoding="utf-8"?>
<x:table xmlns:x="http://schemas.openxmlformats.org/spreadsheetml/2006/main" id="72" name="tblControleQualiteValidation" displayName="tblControleQualiteValidation" ref="A4:J15" headerRowCount="1">
  <x:tableColumns count="10">
    <x:tableColumn id="1" name="Formulaire"/>
    <x:tableColumn id="2" name="Lignes saisies"/>
    <x:tableColumn id="3" name="Lignes validées"/>
    <x:tableColumn id="4" name="Alertes QC"/>
    <x:tableColumn id="5" name="Statuts non validés"/>
    <x:tableColumn id="6" name="Documents absents"/>
    <x:tableColumn id="7" name="Sources absentes"/>
    <x:tableColumn id="8" name="Dates saisie absentes"/>
    <x:tableColumn id="9" name="Statut"/>
    <x:tableColumn id="10" name="Action attendue"/>
  </x:tableColumns>
  <x:tableStyleInfo name="TableStyleMedium2" showRowStripes="1"/>
</x:table>
</file>

<file path=xl/tables/table73.xml><?xml version="1.0" encoding="utf-8"?>
<x:table xmlns:x="http://schemas.openxmlformats.org/spreadsheetml/2006/main" id="73" name="tblModeEmploiForms" displayName="tblModeEmploiForms" ref="A4:H13" headerRowCount="1">
  <x:tableColumns count="8">
    <x:tableColumn id="1" name="Étape"/>
    <x:tableColumn id="2" name="Action utilisateur"/>
    <x:tableColumn id="3" name="Description"/>
    <x:tableColumn id="4" name="Feuille concernée"/>
    <x:tableColumn id="5" name="Responsable"/>
    <x:tableColumn id="6" name="Fréquence"/>
    <x:tableColumn id="7" name="Point de contrôle"/>
    <x:tableColumn id="8" name="Résultat"/>
  </x:tableColumns>
  <x:tableStyleInfo name="TableStyleMedium2" showRowStripes="1"/>
</x:table>
</file>

<file path=xl/tables/table74.xml><?xml version="1.0" encoding="utf-8"?>
<x:table xmlns:x="http://schemas.openxmlformats.org/spreadsheetml/2006/main" id="74" name="tblFluxDonneesForms" displayName="tblFluxDonneesForms" ref="A4:H12" headerRowCount="1">
  <x:tableColumns count="8">
    <x:tableColumn id="1" name="Ordre"/>
    <x:tableColumn id="2" name="Bloc"/>
    <x:tableColumn id="3" name="Rôle"/>
    <x:tableColumn id="4" name="Entrée"/>
    <x:tableColumn id="5" name="Traitement"/>
    <x:tableColumn id="6" name="Sortie"/>
    <x:tableColumn id="7" name="Responsable"/>
    <x:tableColumn id="8" name="Règle de blocage"/>
  </x:tableColumns>
  <x:tableStyleInfo name="TableStyleMedium2" showRowStripes="1"/>
</x:table>
</file>

<file path=xl/tables/table75.xml><?xml version="1.0" encoding="utf-8"?>
<x:table xmlns:x="http://schemas.openxmlformats.org/spreadsheetml/2006/main" id="75" name="tblDonneesPrioritairesForms" displayName="tblDonneesPrioritairesForms" ref="A4:I14" headerRowCount="1">
  <x:tableColumns count="9">
    <x:tableColumn id="1" name="Priorité"/>
    <x:tableColumn id="2" name="Donnée"/>
    <x:tableColumn id="3" name="Feuille cible"/>
    <x:tableColumn id="4" name="Source"/>
    <x:tableColumn id="5" name="Responsable"/>
    <x:tableColumn id="6" name="Fréquence"/>
    <x:tableColumn id="7" name="Difficulté"/>
    <x:tableColumn id="8" name="Criticité"/>
    <x:tableColumn id="9" name="Première action"/>
  </x:tableColumns>
  <x:tableStyleInfo name="TableStyleMedium2" showRowStripes="1"/>
</x:table>
</file>

<file path=xl/tables/table76.xml><?xml version="1.0" encoding="utf-8"?>
<x:table xmlns:x="http://schemas.openxmlformats.org/spreadsheetml/2006/main" id="76" name="tblFormNatureEspacesVerts" displayName="tblForm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7.xml><?xml version="1.0" encoding="utf-8"?>
<x:table xmlns:x="http://schemas.openxmlformats.org/spreadsheetml/2006/main" id="77" name="tblDataNatureEspacesVerts" displayName="tblData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8.xml><?xml version="1.0" encoding="utf-8"?>
<x:table xmlns:x="http://schemas.openxmlformats.org/spreadsheetml/2006/main" id="78" name="tblFacteursSequestrationCarbone" displayName="tblFacteursSequestrationCarbone" ref="A4:H9" headerRowCount="1">
  <x:autoFilter ref="A4:H9"/>
  <x:tableColumns count="8">
    <x:tableColumn id="1" name="Type de végétation"/>
    <x:tableColumn id="2" name="Espèce"/>
    <x:tableColumn id="3" name="Âge moyen"/>
    <x:tableColumn id="4" name="Facteur de séquestration"/>
    <x:tableColumn id="5" name="Unité"/>
    <x:tableColumn id="6" name="Source méthodologique"/>
    <x:tableColumn id="7" name="Niveau d'incertitude"/>
    <x:tableColumn id="8" name="Observations"/>
  </x:tableColumns>
  <x:tableStyleInfo name="TableStyleMedium4" showRowStripes="1"/>
</x:table>
</file>

<file path=xl/tables/table79.xml><?xml version="1.0" encoding="utf-8"?>
<x:table xmlns:x="http://schemas.openxmlformats.org/spreadsheetml/2006/main" id="79" name="tblIndicateursNature" displayName="tblIndicateursNature" ref="A4:E15" headerRowCount="1">
  <x:autoFilter ref="A4:E15"/>
  <x:tableColumns count="5">
    <x:tableColumn id="1" name="Indicateur"/>
    <x:tableColumn id="2" name="Valeur"/>
    <x:tableColumn id="3" name="Unité"/>
    <x:tableColumn id="4" name="Source"/>
    <x:tableColumn id="5" name="Note de reporting"/>
  </x:tableColumns>
  <x:tableStyleInfo name="TableStyleMedium4" showRowStripes="1"/>
</x:table>
</file>

<file path=xl/tables/table80.xml><?xml version="1.0" encoding="utf-8"?>
<x:table xmlns:x="http://schemas.openxmlformats.org/spreadsheetml/2006/main" id="80" name="tblEvolutionNature" displayName="tblEvolutionNature" ref="A20:F32" headerRowCount="1">
  <x:autoFilter ref="A20:F32"/>
  <x:tableColumns count="6">
    <x:tableColumn id="1" name="Année"/>
    <x:tableColumn id="2" name="Espaces verts"/>
    <x:tableColumn id="3" name="Arbres plantés"/>
    <x:tableColumn id="4" name="Taux survie"/>
    <x:tableColumn id="5" name="Séquestration estimée"/>
    <x:tableColumn id="6" name="Population bénéficiaire"/>
  </x:tableColumns>
  <x:tableStyleInfo name="TableStyleMedium2" showRowStripes="1"/>
</x:table>
</file>

<file path=xl/tables/table81.xml><?xml version="1.0" encoding="utf-8"?>
<x:table xmlns:x="http://schemas.openxmlformats.org/spreadsheetml/2006/main" id="81" name="tblDashboardNatureV4B" displayName="tblDashboardNatureV4B" ref="A4:N13" headerRowCount="1">
  <x:autoFilter ref="A4:N13"/>
  <x:tableColumns count="14">
    <x:tableColumn id="1" name="KPI Nature"/>
    <x:tableColumn id="2" name="Valeur"/>
    <x:tableColumn id="3" name="Unité"/>
    <x:tableColumn id="4" name="Source"/>
    <x:tableColumn id="5" name="KPI climat"/>
    <x:tableColumn id="6" name="Valeur"/>
    <x:tableColumn id="7" name="Unité"/>
    <x:tableColumn id="8" name="Source"/>
    <x:tableColumn id="9" name="Contribution reporting"/>
    <x:tableColumn id="10" name="Statut"/>
    <x:tableColumn id="11" name="Cadre"/>
    <x:tableColumn id="12" name="Source"/>
    <x:tableColumn id="13" name="Priorité"/>
    <x:tableColumn id="14" name="Lecture"/>
  </x:tableColumns>
  <x:tableStyleInfo name="TableStyleMedium4" showRowStripes="1"/>
</x:table>
</file>

<file path=xl/tables/table82.xml><?xml version="1.0" encoding="utf-8"?>
<x:table xmlns:x="http://schemas.openxmlformats.org/spreadsheetml/2006/main" id="82" name="tblControleQualiteNature" displayName="tblControleQualiteNature" ref="A4:K13" headerRowCount="1">
  <x:autoFilter ref="A4:K13"/>
  <x:tableColumns count="11">
    <x:tableColumn id="1" name="Contrôle"/>
    <x:tableColumn id="2" name="Nombre"/>
    <x:tableColumn id="3" name="CDP"/>
    <x:tableColumn id="4" name="C40"/>
    <x:tableColumn id="5" name="ICLEI"/>
    <x:tableColumn id="6" name="COMSSA"/>
    <x:tableColumn id="7" name="CDN"/>
    <x:tableColumn id="8" name="Bailleurs"/>
    <x:tableColumn id="9" name="Blocage reporting"/>
    <x:tableColumn id="10" name="Statut"/>
    <x:tableColumn id="11" name="Action corrective"/>
  </x:tableColumns>
  <x:tableStyleInfo name="TableStyleMedium4" showRowStripes="1"/>
</x:table>
</file>

<file path=xl/tables/table83.xml><?xml version="1.0" encoding="utf-8"?>
<x:table xmlns:x="http://schemas.openxmlformats.org/spreadsheetml/2006/main" id="83" name="tblPlanningCollecteNature" displayName="tblPlanningCollecteNature" ref="A4:J11" headerRowCount="1">
  <x:autoFilter ref="A4:J11"/>
  <x:tableColumns count="10">
    <x:tableColumn id="1" name="Priorité"/>
    <x:tableColumn id="2" name="Donnée à collecter"/>
    <x:tableColumn id="3" name="Source"/>
    <x:tableColumn id="4" name="Responsable"/>
    <x:tableColumn id="5" name="Fréquence"/>
    <x:tableColumn id="6" name="Difficulté"/>
    <x:tableColumn id="7" name="Cadres critiques"/>
    <x:tableColumn id="8" name="Première action"/>
    <x:tableColumn id="9" name="Horizon"/>
    <x:tableColumn id="10" name="Statut"/>
  </x:tableColumns>
  <x:tableStyleInfo name="TableStyleMedium4" showRowStripes="1"/>
</x:table>
</file>

<file path=xl/tables/table84.xml><?xml version="1.0" encoding="utf-8"?>
<x:table xmlns:x="http://schemas.openxmlformats.org/spreadsheetml/2006/main" id="84" name="tblRegistreDocumentaireV4B" displayName="tblRegistreDocumentaireV4B" ref="A4:K42" headerRowCount="1">
  <x:autoFilter ref="A4:K42"/>
  <x:tableColumns count="11">
    <x:tableColumn id="1" name="Document"/>
    <x:tableColumn id="2" name="Type"/>
    <x:tableColumn id="3" name="Taille KB"/>
    <x:tableColumn id="4" name="Domaines détectés"/>
    <x:tableColumn id="5" name="Feuilles cibles"/>
    <x:tableColumn id="6" name="Priorité"/>
    <x:tableColumn id="7" name="Statut extraction"/>
    <x:tableColumn id="8" name="Usage pour le Hub"/>
    <x:tableColumn id="9" name="Chemin / lien"/>
    <x:tableColumn id="10" name="Lien Nature"/>
    <x:tableColumn id="11" name="Action"/>
  </x:tableColumns>
  <x:tableStyleInfo name="TableStyleMedium4" showRowStripes="1"/>
</x:table>
</file>

<file path=xl/tables/table85.xml><?xml version="1.0" encoding="utf-8"?>
<x:table xmlns:x="http://schemas.openxmlformats.org/spreadsheetml/2006/main" id="85" name="tblForm_BAT" displayName="tblForm_BAT" ref="A4:U64" headerRowCount="1">
  <x:autoFilter ref="A4:U64"/>
  <x:tableColumns count="21">
    <x:tableColumn id="1" name="ID_Saisie"/>
    <x:tableColumn id="2" name="Année"/>
    <x:tableColumn id="3" name="Mois"/>
    <x:tableColumn id="4" name="Commune / zone"/>
    <x:tableColumn id="5" name="Type de bâtiment / équipement"/>
    <x:tableColumn id="6" name="Source d'énergie"/>
    <x:tableColumn id="7" name="Surface (m²)"/>
    <x:tableColumn id="8" name="Conso. électricité (kWh/an)"/>
    <x:tableColumn id="9" name="Conso. carburant (litres/an)"/>
    <x:tableColumn id="10" name="Nb points lumineux (éclairage public)"/>
    <x:tableColumn id="11" name="Facteur émission élec. (tCO2e/MWh)"/>
    <x:tableColumn id="12" name="Émissions estimées (tCO2e)"/>
    <x:tableColumn id="13" name="Mesure d'efficacité prévue"/>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86.xml><?xml version="1.0" encoding="utf-8"?>
<x:table xmlns:x="http://schemas.openxmlformats.org/spreadsheetml/2006/main" id="86" name="tblData_BAT" displayName="tblData_BAT" ref="A4:U64" headerRowCount="1">
  <x:autoFilter ref="A4:U64"/>
  <x:tableColumns count="21">
    <x:tableColumn id="1" name="ID_Saisie"/>
    <x:tableColumn id="2" name="Année"/>
    <x:tableColumn id="3" name="Mois"/>
    <x:tableColumn id="4" name="Commune / zone"/>
    <x:tableColumn id="5" name="Type de bâtiment / équipement"/>
    <x:tableColumn id="6" name="Source d'énergie"/>
    <x:tableColumn id="7" name="Surface (m²)"/>
    <x:tableColumn id="8" name="Conso. électricité (kWh/an)"/>
    <x:tableColumn id="9" name="Conso. carburant (litres/an)"/>
    <x:tableColumn id="10" name="Nb points lumineux (éclairage public)"/>
    <x:tableColumn id="11" name="Facteur émission élec. (tCO2e/MWh)"/>
    <x:tableColumn id="12" name="Émissions estimées (tCO2e)"/>
    <x:tableColumn id="13" name="Mesure d'efficacité prévue"/>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87.xml><?xml version="1.0" encoding="utf-8"?>
<x:table xmlns:x="http://schemas.openxmlformats.org/spreadsheetml/2006/main" id="87" name="tblForm_IND" displayName="tblForm_IND" ref="A4:S64" headerRowCount="1">
  <x:autoFilter ref="A4:S64"/>
  <x:tableColumns count="19">
    <x:tableColumn id="1" name="ID_Saisie"/>
    <x:tableColumn id="2" name="Année"/>
    <x:tableColumn id="3" name="Mois"/>
    <x:tableColumn id="4" name="Commune / zone"/>
    <x:tableColumn id="5" name="Branche industrielle"/>
    <x:tableColumn id="6" name="Scope GES"/>
    <x:tableColumn id="7" name="Production annuelle (unité)"/>
    <x:tableColumn id="8" name="Conso. énergie (MWh/an)"/>
    <x:tableColumn id="9" name="Conso. carburant (tep/an)"/>
    <x:tableColumn id="10" name="Facteur d'émission procédé"/>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88.xml><?xml version="1.0" encoding="utf-8"?>
<x:table xmlns:x="http://schemas.openxmlformats.org/spreadsheetml/2006/main" id="88" name="tblData_IND" displayName="tblData_IND" ref="A4:S64" headerRowCount="1">
  <x:autoFilter ref="A4:S64"/>
  <x:tableColumns count="19">
    <x:tableColumn id="1" name="ID_Saisie"/>
    <x:tableColumn id="2" name="Année"/>
    <x:tableColumn id="3" name="Mois"/>
    <x:tableColumn id="4" name="Commune / zone"/>
    <x:tableColumn id="5" name="Branche industrielle"/>
    <x:tableColumn id="6" name="Scope GES"/>
    <x:tableColumn id="7" name="Production annuelle (unité)"/>
    <x:tableColumn id="8" name="Conso. énergie (MWh/an)"/>
    <x:tableColumn id="9" name="Conso. carburant (tep/an)"/>
    <x:tableColumn id="10" name="Facteur d'émission procédé"/>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89.xml><?xml version="1.0" encoding="utf-8"?>
<x:table xmlns:x="http://schemas.openxmlformats.org/spreadsheetml/2006/main" id="89" name="tblForm_VCH" displayName="tblForm_VCH" ref="A4:T64" headerRowCount="1">
  <x:autoFilter ref="A4:T64"/>
  <x:tableColumns count="20">
    <x:tableColumn id="1" name="ID_Saisie"/>
    <x:tableColumn id="2" name="Année"/>
    <x:tableColumn id="3" name="Mois"/>
    <x:tableColumn id="4" name="Commune / zone"/>
    <x:tableColumn id="5" name="Date début"/>
    <x:tableColumn id="6" name="Durée (jours)"/>
    <x:tableColumn id="7" name="Température max (°C)"/>
    <x:tableColumn id="8" name="Indice de chaleur ressentie (°C)"/>
    <x:tableColumn id="9" name="Population exposée"/>
    <x:tableColumn id="10" name="Cas sanitaires liés à la chaleur"/>
    <x:tableColumn id="11" name="Niveau d'alerte"/>
    <x:tableColumn id="12" name="Sévérité"/>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4" showRowStripes="1"/>
</x:table>
</file>

<file path=xl/tables/table90.xml><?xml version="1.0" encoding="utf-8"?>
<x:table xmlns:x="http://schemas.openxmlformats.org/spreadsheetml/2006/main" id="90" name="tblData_VCH" displayName="tblData_VCH" ref="A4:T64" headerRowCount="1">
  <x:autoFilter ref="A4:T64"/>
  <x:tableColumns count="20">
    <x:tableColumn id="1" name="ID_Saisie"/>
    <x:tableColumn id="2" name="Année"/>
    <x:tableColumn id="3" name="Mois"/>
    <x:tableColumn id="4" name="Commune / zone"/>
    <x:tableColumn id="5" name="Date début"/>
    <x:tableColumn id="6" name="Durée (jours)"/>
    <x:tableColumn id="7" name="Température max (°C)"/>
    <x:tableColumn id="8" name="Indice de chaleur ressentie (°C)"/>
    <x:tableColumn id="9" name="Population exposée"/>
    <x:tableColumn id="10" name="Cas sanitaires liés à la chaleur"/>
    <x:tableColumn id="11" name="Niveau d'alerte"/>
    <x:tableColumn id="12" name="Sévérité"/>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2" showRowStripes="1"/>
</x:table>
</file>

<file path=xl/tables/table91.xml><?xml version="1.0" encoding="utf-8"?>
<x:table xmlns:x="http://schemas.openxmlformats.org/spreadsheetml/2006/main" id="91" name="tblForm_INO" displayName="tblForm_INO" ref="A4:U64" headerRowCount="1">
  <x:autoFilter ref="A4:U64"/>
  <x:tableColumns count="21">
    <x:tableColumn id="1" name="ID_Saisie"/>
    <x:tableColumn id="2" name="Année"/>
    <x:tableColumn id="3" name="Mois"/>
    <x:tableColumn id="4" name="Commune / zone"/>
    <x:tableColumn id="5" name="Type d'aléa"/>
    <x:tableColumn id="6" name="Date événement"/>
    <x:tableColumn id="7" name="Hauteur d'eau max (cm)"/>
    <x:tableColumn id="8" name="Surface inondée (ha)"/>
    <x:tableColumn id="9" name="Population affectée"/>
    <x:tableColumn id="10" name="Habitations touchées"/>
    <x:tableColumn id="11" name="Durée submersion (h)"/>
    <x:tableColumn id="12" name="Niveau d'alerte"/>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2.xml><?xml version="1.0" encoding="utf-8"?>
<x:table xmlns:x="http://schemas.openxmlformats.org/spreadsheetml/2006/main" id="92" name="tblData_INO" displayName="tblData_INO" ref="A4:U64" headerRowCount="1">
  <x:autoFilter ref="A4:U64"/>
  <x:tableColumns count="21">
    <x:tableColumn id="1" name="ID_Saisie"/>
    <x:tableColumn id="2" name="Année"/>
    <x:tableColumn id="3" name="Mois"/>
    <x:tableColumn id="4" name="Commune / zone"/>
    <x:tableColumn id="5" name="Type d'aléa"/>
    <x:tableColumn id="6" name="Date événement"/>
    <x:tableColumn id="7" name="Hauteur d'eau max (cm)"/>
    <x:tableColumn id="8" name="Surface inondée (ha)"/>
    <x:tableColumn id="9" name="Population affectée"/>
    <x:tableColumn id="10" name="Habitations touchées"/>
    <x:tableColumn id="11" name="Durée submersion (h)"/>
    <x:tableColumn id="12" name="Niveau d'alerte"/>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3.xml><?xml version="1.0" encoding="utf-8"?>
<x:table xmlns:x="http://schemas.openxmlformats.org/spreadsheetml/2006/main" id="93" name="tblForm_ICU" displayName="tblForm_ICU" ref="A4:T64" headerRowCount="1">
  <x:autoFilter ref="A4:T64"/>
  <x:tableColumns count="20">
    <x:tableColumn id="1" name="ID_Saisie"/>
    <x:tableColumn id="2" name="Année"/>
    <x:tableColumn id="3" name="Mois"/>
    <x:tableColumn id="4" name="Commune / zone"/>
    <x:tableColumn id="5" name="Zone / quartier"/>
    <x:tableColumn id="6" name="Temp. surface zone (°C)"/>
    <x:tableColumn id="7" name="Temp. référence péri-urbaine (°C)"/>
    <x:tableColumn id="8" name="Intensité ICU (Δ°C)"/>
    <x:tableColumn id="9" name="Taux de végétation (%)"/>
    <x:tableColumn id="10" name="Taux d'imperméabilisation (%)"/>
    <x:tableColumn id="11" name="Population exposée"/>
    <x:tableColumn id="12" name="Priorité d'intervention"/>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4" showRowStripes="1"/>
</x:table>
</file>

<file path=xl/tables/table94.xml><?xml version="1.0" encoding="utf-8"?>
<x:table xmlns:x="http://schemas.openxmlformats.org/spreadsheetml/2006/main" id="94" name="tblData_ICU" displayName="tblData_ICU" ref="A4:T64" headerRowCount="1">
  <x:autoFilter ref="A4:T64"/>
  <x:tableColumns count="20">
    <x:tableColumn id="1" name="ID_Saisie"/>
    <x:tableColumn id="2" name="Année"/>
    <x:tableColumn id="3" name="Mois"/>
    <x:tableColumn id="4" name="Commune / zone"/>
    <x:tableColumn id="5" name="Zone / quartier"/>
    <x:tableColumn id="6" name="Temp. surface zone (°C)"/>
    <x:tableColumn id="7" name="Temp. référence péri-urbaine (°C)"/>
    <x:tableColumn id="8" name="Intensité ICU (Δ°C)"/>
    <x:tableColumn id="9" name="Taux de végétation (%)"/>
    <x:tableColumn id="10" name="Taux d'imperméabilisation (%)"/>
    <x:tableColumn id="11" name="Population exposée"/>
    <x:tableColumn id="12" name="Priorité d'intervention"/>
    <x:tableColumn id="13" name="Institution source"/>
    <x:tableColumn id="14" name="Document source"/>
    <x:tableColumn id="15" name="Statut validation"/>
    <x:tableColumn id="16" name="Niveau d'incertitude"/>
    <x:tableColumn id="17" name="Date de saisie"/>
    <x:tableColumn id="18" name="Responsable"/>
    <x:tableColumn id="19" name="Alerte_QC"/>
    <x:tableColumn id="20" name="Alimente_Rapports"/>
  </x:tableColumns>
  <x:tableStyleInfo name="TableStyleMedium2" showRowStripes="1"/>
</x:table>
</file>

<file path=xl/tables/table95.xml><?xml version="1.0" encoding="utf-8"?>
<x:table xmlns:x="http://schemas.openxmlformats.org/spreadsheetml/2006/main" id="95" name="tblForm_VUL" displayName="tblForm_VUL" ref="A4:U64" headerRowCount="1">
  <x:autoFilter ref="A4:U64"/>
  <x:tableColumns count="21">
    <x:tableColumn id="1" name="ID_Saisie"/>
    <x:tableColumn id="2" name="Année"/>
    <x:tableColumn id="3" name="Mois"/>
    <x:tableColumn id="4" name="Commune / zone"/>
    <x:tableColumn id="5" name="Groupe vulnérable"/>
    <x:tableColumn id="6" name="Effectif"/>
    <x:tableColumn id="7" name="Part de la population (%)"/>
    <x:tableColumn id="8" name="Dont femmes (%)"/>
    <x:tableColumn id="9" name="Dont jeunes &lt;15 ans (%)"/>
    <x:tableColumn id="10" name="Dont &gt;65 ans (%)"/>
    <x:tableColumn id="11" name="Accès eau/assainissement"/>
    <x:tableColumn id="12" name="Accès santé"/>
    <x:tableColumn id="13" name="Capacité d'adaptation"/>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6.xml><?xml version="1.0" encoding="utf-8"?>
<x:table xmlns:x="http://schemas.openxmlformats.org/spreadsheetml/2006/main" id="96" name="tblData_VUL" displayName="tblData_VUL" ref="A4:U64" headerRowCount="1">
  <x:autoFilter ref="A4:U64"/>
  <x:tableColumns count="21">
    <x:tableColumn id="1" name="ID_Saisie"/>
    <x:tableColumn id="2" name="Année"/>
    <x:tableColumn id="3" name="Mois"/>
    <x:tableColumn id="4" name="Commune / zone"/>
    <x:tableColumn id="5" name="Groupe vulnérable"/>
    <x:tableColumn id="6" name="Effectif"/>
    <x:tableColumn id="7" name="Part de la population (%)"/>
    <x:tableColumn id="8" name="Dont femmes (%)"/>
    <x:tableColumn id="9" name="Dont jeunes &lt;15 ans (%)"/>
    <x:tableColumn id="10" name="Dont &gt;65 ans (%)"/>
    <x:tableColumn id="11" name="Accès eau/assainissement"/>
    <x:tableColumn id="12" name="Accès santé"/>
    <x:tableColumn id="13" name="Capacité d'adaptation"/>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7.xml><?xml version="1.0" encoding="utf-8"?>
<x:table xmlns:x="http://schemas.openxmlformats.org/spreadsheetml/2006/main" id="97" name="tblForm_PED" displayName="tblForm_PED" ref="A4:U64" headerRowCount="1">
  <x:autoFilter ref="A4:U64"/>
  <x:tableColumns count="21">
    <x:tableColumn id="1" name="ID_Saisie"/>
    <x:tableColumn id="2" name="Année"/>
    <x:tableColumn id="3" name="Mois"/>
    <x:tableColumn id="4" name="Commune / zone"/>
    <x:tableColumn id="5" name="Aléa déclencheur"/>
    <x:tableColumn id="6" name="Type de dommage"/>
    <x:tableColumn id="7" name="Date"/>
    <x:tableColumn id="8" name="Personnes affectées"/>
    <x:tableColumn id="9" name="Décès / blessés"/>
    <x:tableColumn id="10" name="Biens détruits (nombre)"/>
    <x:tableColumn id="11" name="Pertes économiques (FCFA)"/>
    <x:tableColumn id="12" name="Coût reconstruction (FCFA)"/>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4" showRowStripes="1"/>
</x:table>
</file>

<file path=xl/tables/table98.xml><?xml version="1.0" encoding="utf-8"?>
<x:table xmlns:x="http://schemas.openxmlformats.org/spreadsheetml/2006/main" id="98" name="tblData_PED" displayName="tblData_PED" ref="A4:U64" headerRowCount="1">
  <x:autoFilter ref="A4:U64"/>
  <x:tableColumns count="21">
    <x:tableColumn id="1" name="ID_Saisie"/>
    <x:tableColumn id="2" name="Année"/>
    <x:tableColumn id="3" name="Mois"/>
    <x:tableColumn id="4" name="Commune / zone"/>
    <x:tableColumn id="5" name="Aléa déclencheur"/>
    <x:tableColumn id="6" name="Type de dommage"/>
    <x:tableColumn id="7" name="Date"/>
    <x:tableColumn id="8" name="Personnes affectées"/>
    <x:tableColumn id="9" name="Décès / blessés"/>
    <x:tableColumn id="10" name="Biens détruits (nombre)"/>
    <x:tableColumn id="11" name="Pertes économiques (FCFA)"/>
    <x:tableColumn id="12" name="Coût reconstruction (FCFA)"/>
    <x:tableColumn id="13" name="Sévérité"/>
    <x:tableColumn id="14" name="Institution source"/>
    <x:tableColumn id="15" name="Document source"/>
    <x:tableColumn id="16" name="Statut validation"/>
    <x:tableColumn id="17" name="Niveau d'incertitude"/>
    <x:tableColumn id="18" name="Date de saisie"/>
    <x:tableColumn id="19" name="Responsable"/>
    <x:tableColumn id="20" name="Alerte_QC"/>
    <x:tableColumn id="21" name="Alimente_Rapports"/>
  </x:tableColumns>
  <x:tableStyleInfo name="TableStyleMedium2" showRowStripes="1"/>
</x:table>
</file>

<file path=xl/tables/table99.xml><?xml version="1.0" encoding="utf-8"?>
<x:table xmlns:x="http://schemas.openxmlformats.org/spreadsheetml/2006/main" id="99" name="tblForm_ASN" displayName="tblForm_ASN" ref="A4:S64" headerRowCount="1">
  <x:autoFilter ref="A4:S64"/>
  <x:tableColumns count="19">
    <x:tableColumn id="1" name="ID_Saisie"/>
    <x:tableColumn id="2" name="Année"/>
    <x:tableColumn id="3" name="Mois"/>
    <x:tableColumn id="4" name="Commune / zone"/>
    <x:tableColumn id="5" name="Type d'ouvrage"/>
    <x:tableColumn id="6" name="Volume eaux usées (m³/an)"/>
    <x:tableColumn id="7" name="Volume traité (m³/an)"/>
    <x:tableColumn id="8" name="Taux de raccordement (%)"/>
    <x:tableColumn id="9" name="Population desservie"/>
    <x:tableColumn id="10" name="Facteur émission (kgCO2e/m³)"/>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0.xml><?xml version="1.0" encoding="utf-8"?>
<x:table xmlns:x="http://schemas.openxmlformats.org/spreadsheetml/2006/main" id="100" name="tblData_ASN" displayName="tblData_ASN" ref="A4:S64" headerRowCount="1">
  <x:autoFilter ref="A4:S64"/>
  <x:tableColumns count="19">
    <x:tableColumn id="1" name="ID_Saisie"/>
    <x:tableColumn id="2" name="Année"/>
    <x:tableColumn id="3" name="Mois"/>
    <x:tableColumn id="4" name="Commune / zone"/>
    <x:tableColumn id="5" name="Type d'ouvrage"/>
    <x:tableColumn id="6" name="Volume eaux usées (m³/an)"/>
    <x:tableColumn id="7" name="Volume traité (m³/an)"/>
    <x:tableColumn id="8" name="Taux de raccordement (%)"/>
    <x:tableColumn id="9" name="Population desservie"/>
    <x:tableColumn id="10" name="Facteur émission (kgCO2e/m³)"/>
    <x:tableColumn id="11" name="Émissions estimées (tCO2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1.xml><?xml version="1.0" encoding="utf-8"?>
<x:table xmlns:x="http://schemas.openxmlformats.org/spreadsheetml/2006/main" id="101" name="tblForm_BRU" displayName="tblForm_BRU" ref="A4:S64" headerRowCount="1">
  <x:autoFilter ref="A4:S64"/>
  <x:tableColumns count="19">
    <x:tableColumn id="1" name="ID_Saisie"/>
    <x:tableColumn id="2" name="Année"/>
    <x:tableColumn id="3" name="Mois"/>
    <x:tableColumn id="4" name="Commune / zone"/>
    <x:tableColumn id="5" name="Point de mesure"/>
    <x:tableColumn id="6" name="Source de bruit"/>
    <x:tableColumn id="7" name="Niveau jour Lden (dB)"/>
    <x:tableColumn id="8" name="Niveau nuit Lnight (dB)"/>
    <x:tableColumn id="9" name="Seuil OMS jour (dB)"/>
    <x:tableColumn id="10" name="Dépassement (dB)"/>
    <x:tableColumn id="11" name="Population exposé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2.xml><?xml version="1.0" encoding="utf-8"?>
<x:table xmlns:x="http://schemas.openxmlformats.org/spreadsheetml/2006/main" id="102" name="tblData_BRU" displayName="tblData_BRU" ref="A4:S64" headerRowCount="1">
  <x:autoFilter ref="A4:S64"/>
  <x:tableColumns count="19">
    <x:tableColumn id="1" name="ID_Saisie"/>
    <x:tableColumn id="2" name="Année"/>
    <x:tableColumn id="3" name="Mois"/>
    <x:tableColumn id="4" name="Commune / zone"/>
    <x:tableColumn id="5" name="Point de mesure"/>
    <x:tableColumn id="6" name="Source de bruit"/>
    <x:tableColumn id="7" name="Niveau jour Lden (dB)"/>
    <x:tableColumn id="8" name="Niveau nuit Lnight (dB)"/>
    <x:tableColumn id="9" name="Seuil OMS jour (dB)"/>
    <x:tableColumn id="10" name="Dépassement (dB)"/>
    <x:tableColumn id="11" name="Population exposée"/>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3.xml><?xml version="1.0" encoding="utf-8"?>
<x:table xmlns:x="http://schemas.openxmlformats.org/spreadsheetml/2006/main" id="103" name="tblForm_OCS" displayName="tblForm_OCS" ref="A4:S64" headerRowCount="1">
  <x:autoFilter ref="A4:S64"/>
  <x:tableColumns count="19">
    <x:tableColumn id="1" name="ID_Saisie"/>
    <x:tableColumn id="2" name="Année"/>
    <x:tableColumn id="3" name="Mois"/>
    <x:tableColumn id="4" name="Commune / zone"/>
    <x:tableColumn id="5" name="Classe d'occupation"/>
    <x:tableColumn id="6" name="Surface (ha)"/>
    <x:tableColumn id="7" name="Part de la zone (%)"/>
    <x:tableColumn id="8" name="Surface année N-1 (ha)"/>
    <x:tableColumn id="9" name="Évolution (ha)"/>
    <x:tableColumn id="10" name="Surface imperméabilisée (ha)"/>
    <x:tableColumn id="11" name="Surface végétalisée (ha)"/>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4" showRowStripes="1"/>
</x:table>
</file>

<file path=xl/tables/table104.xml><?xml version="1.0" encoding="utf-8"?>
<x:table xmlns:x="http://schemas.openxmlformats.org/spreadsheetml/2006/main" id="104" name="tblData_OCS" displayName="tblData_OCS" ref="A4:S64" headerRowCount="1">
  <x:autoFilter ref="A4:S64"/>
  <x:tableColumns count="19">
    <x:tableColumn id="1" name="ID_Saisie"/>
    <x:tableColumn id="2" name="Année"/>
    <x:tableColumn id="3" name="Mois"/>
    <x:tableColumn id="4" name="Commune / zone"/>
    <x:tableColumn id="5" name="Classe d'occupation"/>
    <x:tableColumn id="6" name="Surface (ha)"/>
    <x:tableColumn id="7" name="Part de la zone (%)"/>
    <x:tableColumn id="8" name="Surface année N-1 (ha)"/>
    <x:tableColumn id="9" name="Évolution (ha)"/>
    <x:tableColumn id="10" name="Surface imperméabilisée (ha)"/>
    <x:tableColumn id="11" name="Surface végétalisée (ha)"/>
    <x:tableColumn id="12" name="Institution source"/>
    <x:tableColumn id="13" name="Document source"/>
    <x:tableColumn id="14" name="Statut validation"/>
    <x:tableColumn id="15" name="Niveau d'incertitude"/>
    <x:tableColumn id="16" name="Date de saisie"/>
    <x:tableColumn id="17" name="Responsable"/>
    <x:tableColumn id="18" name="Alerte_QC"/>
    <x:tableColumn id="19" name="Alimente_Rapports"/>
  </x:tableColumns>
  <x:tableStyleInfo name="TableStyleMedium2" showRowStripes="1"/>
</x:table>
</file>

<file path=xl/tables/table105.xml><?xml version="1.0" encoding="utf-8"?>
<x:table xmlns:x="http://schemas.openxmlformats.org/spreadsheetml/2006/main" id="105" name="tblForm_SOC" displayName="tblForm_SOC" ref="A4:X64" headerRowCount="1">
  <x:autoFilter ref="A4:X64"/>
  <x:tableColumns count="24">
    <x:tableColumn id="1" name="ID_Saisie"/>
    <x:tableColumn id="2" name="Année"/>
    <x:tableColumn id="3" name="Mois"/>
    <x:tableColumn id="4" name="Commune / zone"/>
    <x:tableColumn id="5" name="Population totale"/>
    <x:tableColumn id="6" name="Densité (hab/km²)"/>
    <x:tableColumn id="7" name="Nombre de ménages"/>
    <x:tableColumn id="8" name="Ménages vulnérables"/>
    <x:tableColumn id="9" name="Part de femmes (%)"/>
    <x:tableColumn id="10" name="Part jeunes &lt;15 ans (%)"/>
    <x:tableColumn id="11" name="Part &gt;65 ans (%)"/>
    <x:tableColumn id="12" name="Revenu médian ménage (FCFA)"/>
    <x:tableColumn id="13" name="Emplois verts"/>
    <x:tableColumn id="14" name="Cas maladies liées à la chaleur"/>
    <x:tableColumn id="15" name="Cas maladies respiratoires"/>
    <x:tableColumn id="16" name="Accès services urbains (%)"/>
    <x:tableColumn id="17" name="Institution source"/>
    <x:tableColumn id="18" name="Document source"/>
    <x:tableColumn id="19" name="Statut validation"/>
    <x:tableColumn id="20" name="Niveau d'incertitude"/>
    <x:tableColumn id="21" name="Date de saisie"/>
    <x:tableColumn id="22" name="Responsable"/>
    <x:tableColumn id="23" name="Alerte_QC"/>
    <x:tableColumn id="24" name="Alimente_Rapports"/>
  </x:tableColumns>
  <x:tableStyleInfo name="TableStyleMedium4" showRowStripes="1"/>
</x:table>
</file>

<file path=xl/tables/table106.xml><?xml version="1.0" encoding="utf-8"?>
<x:table xmlns:x="http://schemas.openxmlformats.org/spreadsheetml/2006/main" id="106" name="tblData_SOC" displayName="tblData_SOC" ref="A4:X64" headerRowCount="1">
  <x:autoFilter ref="A4:X64"/>
  <x:tableColumns count="24">
    <x:tableColumn id="1" name="ID_Saisie"/>
    <x:tableColumn id="2" name="Année"/>
    <x:tableColumn id="3" name="Mois"/>
    <x:tableColumn id="4" name="Commune / zone"/>
    <x:tableColumn id="5" name="Population totale"/>
    <x:tableColumn id="6" name="Densité (hab/km²)"/>
    <x:tableColumn id="7" name="Nombre de ménages"/>
    <x:tableColumn id="8" name="Ménages vulnérables"/>
    <x:tableColumn id="9" name="Part de femmes (%)"/>
    <x:tableColumn id="10" name="Part jeunes &lt;15 ans (%)"/>
    <x:tableColumn id="11" name="Part &gt;65 ans (%)"/>
    <x:tableColumn id="12" name="Revenu médian ménage (FCFA)"/>
    <x:tableColumn id="13" name="Emplois verts"/>
    <x:tableColumn id="14" name="Cas maladies liées à la chaleur"/>
    <x:tableColumn id="15" name="Cas maladies respiratoires"/>
    <x:tableColumn id="16" name="Accès services urbains (%)"/>
    <x:tableColumn id="17" name="Institution source"/>
    <x:tableColumn id="18" name="Document source"/>
    <x:tableColumn id="19" name="Statut validation"/>
    <x:tableColumn id="20" name="Niveau d'incertitude"/>
    <x:tableColumn id="21" name="Date de saisie"/>
    <x:tableColumn id="22" name="Responsable"/>
    <x:tableColumn id="23" name="Alerte_QC"/>
    <x:tableColumn id="24" name="Alimente_Rapports"/>
  </x:tableColumns>
  <x:tableStyleInfo name="TableStyleMedium2" showRowStripes="1"/>
</x:table>
</file>

<file path=xl/tables/table107.xml><?xml version="1.0" encoding="utf-8"?>
<x:table xmlns:x="http://schemas.openxmlformats.org/spreadsheetml/2006/main" id="107" name="tblMoteurGES" displayName="tblMoteurGES" ref="A4:Q84" headerRowCount="1">
  <x:autoFilter ref="A4:Q84"/>
  <x:tableColumns count="17">
    <x:tableColumn id="1" name="ID"/>
    <x:tableColumn id="2" name="Année"/>
    <x:tableColumn id="3" name="Commune"/>
    <x:tableColumn id="4" name="Secteur GIEC"/>
    <x:tableColumn id="5" name="Sous-catégorie"/>
    <x:tableColumn id="6" name="Scope GES"/>
    <x:tableColumn id="7" name="Source d'émission"/>
    <x:tableColumn id="8" name="Donnée d'activité"/>
    <x:tableColumn id="9" name="Unité activité"/>
    <x:tableColumn id="10" name="Facteur d'émission"/>
    <x:tableColumn id="11" name="Unité facteur"/>
    <x:tableColumn id="12" name="Émissions brutes (tCO2e)"/>
    <x:tableColumn id="13" name="Émissions évitées (tCO2e)"/>
    <x:tableColumn id="14" name="Émissions nettes (tCO2e)"/>
    <x:tableColumn id="15" name="Méthodologie"/>
    <x:tableColumn id="16" name="Niveau d'incertitude"/>
    <x:tableColumn id="17" name="Statut validation"/>
  </x:tableColumns>
  <x:tableStyleInfo name="TableStyleMedium4" showRowStripes="1"/>
</x:table>
</file>

<file path=xl/tables/table108.xml><?xml version="1.0" encoding="utf-8"?>
<x:table xmlns:x="http://schemas.openxmlformats.org/spreadsheetml/2006/main" id="108" name="tblScoringClimat" displayName="tblScoringClimat" ref="A4:H9" headerRowCount="1">
  <x:autoFilter ref="A4:H9"/>
  <x:tableColumns count="8">
    <x:tableColumn id="1" name="Pilier"/>
    <x:tableColumn id="2" name="Critère évalué"/>
    <x:tableColumn id="3" name="Note brute (0–100)"/>
    <x:tableColumn id="4" name="Pondération (%)"/>
    <x:tableColumn id="5" name="Score pondéré"/>
    <x:tableColumn id="6" name="Niveau"/>
    <x:tableColumn id="7" name="Source / preuve"/>
    <x:tableColumn id="8" name="Commentaire"/>
  </x:tableColumns>
  <x:tableStyleInfo name="TableStyleMedium4" showRowStripes="1"/>
</x:table>
</file>

<file path=xl/tables/table109.xml><?xml version="1.0" encoding="utf-8"?>
<x:table xmlns:x="http://schemas.openxmlformats.org/spreadsheetml/2006/main" id="109" name="tblVulnerabilite" displayName="tblVulnerabilite" ref="A4:I26" headerRowCount="1">
  <x:autoFilter ref="A4:I26"/>
  <x:tableColumns count="9">
    <x:tableColumn id="1" name="Commune / zone"/>
    <x:tableColumn id="2" name="Aléa principal"/>
    <x:tableColumn id="3" name="Exposition (0–1)"/>
    <x:tableColumn id="4" name="Sensibilité (0–1)"/>
    <x:tableColumn id="5" name="Capacité d'adaptation (0–1)"/>
    <x:tableColumn id="6" name="Indice de vulnérabilité (0–1)"/>
    <x:tableColumn id="7" name="Classe"/>
    <x:tableColumn id="8" name="Population exposée"/>
    <x:tableColumn id="9" name="Mesures de résilience prioritaires"/>
  </x:tableColumns>
  <x:tableStyleInfo name="TableStyleMedium4" showRowStripes="1"/>
</x:table>
</file>

<file path=xl/tables/table110.xml><?xml version="1.0" encoding="utf-8"?>
<x:table xmlns:x="http://schemas.openxmlformats.org/spreadsheetml/2006/main" id="110" name="tblSeuilsAlerte" displayName="tblSeuilsAlerte" ref="A4:F9" headerRowCount="1">
  <x:autoFilter ref="A4:F9"/>
  <x:tableColumns count="6">
    <x:tableColumn id="1" name="Aléa"/>
    <x:tableColumn id="2" name="Indicateur"/>
    <x:tableColumn id="3" name="Seuil Jaune"/>
    <x:tableColumn id="4" name="Seuil Orange"/>
    <x:tableColumn id="5" name="Seuil Rouge"/>
    <x:tableColumn id="6" name="Unité"/>
  </x:tableColumns>
  <x:tableStyleInfo name="TableStyleMedium4" showRowStripes="1"/>
</x:table>
</file>

<file path=xl/tables/table111.xml><?xml version="1.0" encoding="utf-8"?>
<x:table xmlns:x="http://schemas.openxmlformats.org/spreadsheetml/2006/main" id="111" name="tblRegistreAlertes" displayName="tblRegistreAlertes" ref="A13:L43" headerRowCount="1">
  <x:autoFilter ref="A13:L43"/>
  <x:tableColumns count="12">
    <x:tableColumn id="1" name="ID"/>
    <x:tableColumn id="2" name="Date"/>
    <x:tableColumn id="3" name="Commune"/>
    <x:tableColumn id="4" name="Aléa"/>
    <x:tableColumn id="5" name="Indicateur"/>
    <x:tableColumn id="6" name="Valeur observée"/>
    <x:tableColumn id="7" name="Seuil Jaune"/>
    <x:tableColumn id="8" name="Seuil Orange"/>
    <x:tableColumn id="9" name="Seuil Rouge"/>
    <x:tableColumn id="10" name="Niveau calculé"/>
    <x:tableColumn id="11" name="Action déclenchée"/>
    <x:tableColumn id="12" name="Responsable"/>
  </x:tableColumns>
  <x:tableStyleInfo name="TableStyleMedium2" showRowStripes="1"/>
</x:table>
</file>

<file path=xl/tables/table112.xml><?xml version="1.0" encoding="utf-8"?>
<x:table xmlns:x="http://schemas.openxmlformats.org/spreadsheetml/2006/main" id="112" name="tblUtilisateurs" displayName="tblUtilisateurs" ref="A4:J11" headerRowCount="1">
  <x:autoFilter ref="A4:J11"/>
  <x:tableColumns count="10">
    <x:tableColumn id="1" name="ID"/>
    <x:tableColumn id="2" name="Nom &amp; prénom"/>
    <x:tableColumn id="3" name="Direction / structure"/>
    <x:tableColumn id="4" name="Rôle"/>
    <x:tableColumn id="5" name="Périmètre (modules)"/>
    <x:tableColumn id="6" name="Droit de saisie"/>
    <x:tableColumn id="7" name="Droit de validation"/>
    <x:tableColumn id="8" name="Droit d'export"/>
    <x:tableColumn id="9" name="Statut compte"/>
    <x:tableColumn id="10" name="Email"/>
  </x:tableColumns>
  <x:tableStyleInfo name="TableStyleMedium4" showRowStripes="1"/>
</x:table>
</file>

<file path=xl/tables/table113.xml><?xml version="1.0" encoding="utf-8"?>
<x:table xmlns:x="http://schemas.openxmlformats.org/spreadsheetml/2006/main" id="113" name="tblMatricePermissions" displayName="tblMatricePermissions" ref="A15:G21" headerRowCount="1">
  <x:autoFilter ref="A15:G21"/>
  <x:tableColumns count="7">
    <x:tableColumn id="1" name="Rôle"/>
    <x:tableColumn id="2" name="Voir tableaux de bord"/>
    <x:tableColumn id="3" name="Saisir données"/>
    <x:tableColumn id="4" name="Valider données"/>
    <x:tableColumn id="5" name="Exporter"/>
    <x:tableColumn id="6" name="Gérer utilisateurs"/>
    <x:tableColumn id="7" name="Configurer référentiels"/>
  </x:tableColumns>
  <x:tableStyleInfo name="TableStyleMedium2" showRowStripes="1"/>
</x:table>
</file>

<file path=xl/tables/table114.xml><?xml version="1.0" encoding="utf-8"?>
<x:table xmlns:x="http://schemas.openxmlformats.org/spreadsheetml/2006/main" id="114" name="tblWorkflowValidation" displayName="tblWorkflowValidation" ref="A4:H11" headerRowCount="1">
  <x:autoFilter ref="A4:H11"/>
  <x:tableColumns count="8">
    <x:tableColumn id="1" name="Étape"/>
    <x:tableColumn id="2" name="Statut associé"/>
    <x:tableColumn id="3" name="Acteur responsable (R)"/>
    <x:tableColumn id="4" name="Approbateur (A)"/>
    <x:tableColumn id="5" name="Contrôle qualité"/>
    <x:tableColumn id="6" name="Livrable / sortie"/>
    <x:tableColumn id="7" name="Délai cible"/>
    <x:tableColumn id="8" name="Blocage si échec"/>
  </x:tableColumns>
  <x:tableStyleInfo name="TableStyleMedium4" showRowStripes="1"/>
</x:table>
</file>

<file path=xl/tables/table115.xml><?xml version="1.0" encoding="utf-8"?>
<x:table xmlns:x="http://schemas.openxmlformats.org/spreadsheetml/2006/main" id="115" name="tblIndicateursPrioritaires" displayName="tblIndicateursPrioritaires" ref="A4:L19" headerRowCount="1">
  <x:autoFilter ref="A4:L19"/>
  <x:tableColumns count="12">
    <x:tableColumn id="1" name="Code"/>
    <x:tableColumn id="2" name="Indicateur"/>
    <x:tableColumn id="3" name="Famille"/>
    <x:tableColumn id="4" name="Unité"/>
    <x:tableColumn id="5" name="Référence (année base)"/>
    <x:tableColumn id="6" name="Cible"/>
    <x:tableColumn id="7" name="Valeur actuelle"/>
    <x:tableColumn id="8" name="Avancement (%)"/>
    <x:tableColumn id="9" name="Priorité"/>
    <x:tableColumn id="10" name="Cadre de reporting"/>
    <x:tableColumn id="11" name="Fréquence"/>
    <x:tableColumn id="12" name="Source"/>
  </x:tableColumns>
  <x:tableStyleInfo name="TableStyleMedium4" showRowStripes="1"/>
</x:table>
</file>

<file path=xl/tables/table116.xml><?xml version="1.0" encoding="utf-8"?>
<x:table xmlns:x="http://schemas.openxmlformats.org/spreadsheetml/2006/main" id="116" name="tblSuiviPlanClimat" displayName="tblSuiviPlanClimat" ref="A4:P44" headerRowCount="1">
  <x:autoFilter ref="A4:P44"/>
  <x:tableColumns count="16">
    <x:tableColumn id="1" name="ID"/>
    <x:tableColumn id="2" name="Axe / objectif"/>
    <x:tableColumn id="3" name="Activité"/>
    <x:tableColumn id="4" name="Responsable"/>
    <x:tableColumn id="5" name="Budget prévu (FCFA)"/>
    <x:tableColumn id="6" name="Budget engagé (FCFA)"/>
    <x:tableColumn id="7" name="Avancement physique (%)"/>
    <x:tableColumn id="8" name="Taux exécution financière (%)"/>
    <x:tableColumn id="9" name="État"/>
    <x:tableColumn id="10" name="Résultat attendu"/>
    <x:tableColumn id="11" name="Résultat atteint"/>
    <x:tableColumn id="12" name="Indicateur de performance"/>
    <x:tableColumn id="13" name="Risque"/>
    <x:tableColumn id="14" name="Mesure corrective"/>
    <x:tableColumn id="15" name="Échéance"/>
    <x:tableColumn id="16" name="Statut validation"/>
  </x:tableColumns>
  <x:tableStyleInfo name="TableStyleMedium4" showRowStripes="1"/>
</x:table>
</file>

<file path=xl/tables/table117.xml><?xml version="1.0" encoding="utf-8"?>
<x:table xmlns:x="http://schemas.openxmlformats.org/spreadsheetml/2006/main" id="117" name="tblModeleDonnees" displayName="tblModeleDonnees" ref="A4:F21" headerRowCount="1">
  <x:autoFilter ref="A4:F21"/>
  <x:tableColumns count="6">
    <x:tableColumn id="1" name="Table / entité"/>
    <x:tableColumn id="2" name="Clé primaire"/>
    <x:tableColumn id="3" name="Famille de données"/>
    <x:tableColumn id="4" name="Alimentée par"/>
    <x:tableColumn id="5" name="Alimente"/>
    <x:tableColumn id="6" name="Granularité"/>
  </x:tableColumns>
  <x:tableStyleInfo name="TableStyleMedium4" showRowStripes="1"/>
</x:table>
</file>

<file path=xl/tables/table118.xml><?xml version="1.0" encoding="utf-8"?>
<x:table xmlns:x="http://schemas.openxmlformats.org/spreadsheetml/2006/main" id="118" name="tblParametresProjectionV6" displayName="tblParametresProjectionV6" ref="A4:F19" headerRowCount="1">
  <x:autoFilter ref="A4:F19"/>
  <x:tableColumns count="6">
    <x:tableColumn id="1" name="Bloc"/>
    <x:tableColumn id="2" name="Taux annuel projection"/>
    <x:tableColumn id="3" name="Méthode"/>
    <x:tableColumn id="4" name="Source principale"/>
    <x:tableColumn id="5" name="Responsable"/>
    <x:tableColumn id="6" name="Priorité"/>
  </x:tableColumns>
  <x:tableStyleInfo name="TableStyleMedium2" showRowStripes="1"/>
</x:table>
</file>

<file path=xl/tables/table119.xml><?xml version="1.0" encoding="utf-8"?>
<x:table xmlns:x="http://schemas.openxmlformats.org/spreadsheetml/2006/main" id="119" name="tblAnnee2020" displayName="tblAnnee2020"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0.xml><?xml version="1.0" encoding="utf-8"?>
<x:table xmlns:x="http://schemas.openxmlformats.org/spreadsheetml/2006/main" id="120" name="tblAnnee2021" displayName="tblAnnee2021"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1.xml><?xml version="1.0" encoding="utf-8"?>
<x:table xmlns:x="http://schemas.openxmlformats.org/spreadsheetml/2006/main" id="121" name="tblAnnee2022" displayName="tblAnnee2022"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2.xml><?xml version="1.0" encoding="utf-8"?>
<x:table xmlns:x="http://schemas.openxmlformats.org/spreadsheetml/2006/main" id="122" name="tblAnnee2023" displayName="tblAnnee2023"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3.xml><?xml version="1.0" encoding="utf-8"?>
<x:table xmlns:x="http://schemas.openxmlformats.org/spreadsheetml/2006/main" id="123" name="tblAnnee2024" displayName="tblAnnee2024"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4.xml><?xml version="1.0" encoding="utf-8"?>
<x:table xmlns:x="http://schemas.openxmlformats.org/spreadsheetml/2006/main" id="124" name="tblAnnee2025" displayName="tblAnnee2025"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5.xml><?xml version="1.0" encoding="utf-8"?>
<x:table xmlns:x="http://schemas.openxmlformats.org/spreadsheetml/2006/main" id="125" name="tblAnnee2026" displayName="tblAnnee2026"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6.xml><?xml version="1.0" encoding="utf-8"?>
<x:table xmlns:x="http://schemas.openxmlformats.org/spreadsheetml/2006/main" id="126" name="tblAnnee2027" displayName="tblAnnee2027"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7.xml><?xml version="1.0" encoding="utf-8"?>
<x:table xmlns:x="http://schemas.openxmlformats.org/spreadsheetml/2006/main" id="127" name="tblAnnee2028" displayName="tblAnnee2028"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8.xml><?xml version="1.0" encoding="utf-8"?>
<x:table xmlns:x="http://schemas.openxmlformats.org/spreadsheetml/2006/main" id="128" name="tblAnnee2029" displayName="tblAnnee2029"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29.xml><?xml version="1.0" encoding="utf-8"?>
<x:table xmlns:x="http://schemas.openxmlformats.org/spreadsheetml/2006/main" id="129" name="tblAnnee2030" displayName="tblAnnee2030"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0.xml><?xml version="1.0" encoding="utf-8"?>
<x:table xmlns:x="http://schemas.openxmlformats.org/spreadsheetml/2006/main" id="130" name="tblAnnee2031" displayName="tblAnnee2031"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1.xml><?xml version="1.0" encoding="utf-8"?>
<x:table xmlns:x="http://schemas.openxmlformats.org/spreadsheetml/2006/main" id="131" name="tblAnnee2032" displayName="tblAnnee2032"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2.xml><?xml version="1.0" encoding="utf-8"?>
<x:table xmlns:x="http://schemas.openxmlformats.org/spreadsheetml/2006/main" id="132" name="tblAnnee2033" displayName="tblAnnee2033"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3.xml><?xml version="1.0" encoding="utf-8"?>
<x:table xmlns:x="http://schemas.openxmlformats.org/spreadsheetml/2006/main" id="133" name="tblAnnee2034" displayName="tblAnnee2034"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4.xml><?xml version="1.0" encoding="utf-8"?>
<x:table xmlns:x="http://schemas.openxmlformats.org/spreadsheetml/2006/main" id="134" name="tblAnnee2035" displayName="tblAnnee2035" ref="A4:K200" headerRowCount="1">
  <x:autoFilter ref="A4:K200"/>
  <x:tableColumns count="11">
    <x:tableColumn id="1" name="Code"/>
    <x:tableColumn id="2" name="Bloc"/>
    <x:tableColumn id="3" name="Donnée"/>
    <x:tableColumn id="4" name="Unité"/>
    <x:tableColumn id="5" name="Source principale"/>
    <x:tableColumn id="6" name="Responsable"/>
    <x:tableColumn id="7" name="Priorité"/>
    <x:tableColumn id="8" name="Résultat"/>
    <x:tableColumn id="9" name="Document justificatif"/>
    <x:tableColumn id="10" name="Statut validation"/>
    <x:tableColumn id="11" name="Commentaires"/>
  </x:tableColumns>
  <x:tableStyleInfo name="TableStyleMedium4" showRowStripes="1"/>
</x:table>
</file>

<file path=xl/tables/table135.xml><?xml version="1.0" encoding="utf-8"?>
<x:table xmlns:x="http://schemas.openxmlformats.org/spreadsheetml/2006/main" id="135" name="tblDonneesBlocAnneeV6" displayName="tblDonneesBlocAnneeV6" ref="A4:AC200" headerRowCount="1">
  <x:autoFilter ref="A4:AC200"/>
  <x:tableColumns count="29">
    <x:tableColumn id="1" name="Code"/>
    <x:tableColumn id="2" name="Bloc"/>
    <x:tableColumn id="3" name="Donnée"/>
    <x:tableColumn id="4" name="Unité"/>
    <x:tableColumn id="5" name="Source principale"/>
    <x:tableColumn id="6" name="Responsable"/>
    <x:tableColumn id="7" name="Priorité"/>
    <x:tableColumn id="8" name="2020"/>
    <x:tableColumn id="9" name="2021"/>
    <x:tableColumn id="10" name="2022"/>
    <x:tableColumn id="11" name="2023"/>
    <x:tableColumn id="12" name="2024"/>
    <x:tableColumn id="13" name="2025"/>
    <x:tableColumn id="14" name="2026"/>
    <x:tableColumn id="15" name="2027"/>
    <x:tableColumn id="16" name="2028"/>
    <x:tableColumn id="17" name="2029"/>
    <x:tableColumn id="18" name="2030"/>
    <x:tableColumn id="19" name="2031"/>
    <x:tableColumn id="20" name="2032"/>
    <x:tableColumn id="21" name="2033"/>
    <x:tableColumn id="22" name="2034"/>
    <x:tableColumn id="23" name="2035"/>
    <x:tableColumn id="24" name="Dernière valeur"/>
    <x:tableColumn id="25" name="Année dernière valeur"/>
    <x:tableColumn id="26" name="Taux projection"/>
    <x:tableColumn id="27" name="Projection 2030"/>
    <x:tableColumn id="28" name="Projection 2035"/>
    <x:tableColumn id="29" name="Statut"/>
  </x:tableColumns>
  <x:tableStyleInfo name="TableStyleMedium4" showRowStripes="1"/>
</x:table>
</file>

<file path=xl/tables/table136.xml><?xml version="1.0" encoding="utf-8"?>
<x:table xmlns:x="http://schemas.openxmlformats.org/spreadsheetml/2006/main" id="136" name="tblInterfaceGlobaleV6" displayName="tblInterfaceGlobaleV6" ref="A4:H19" headerRowCount="1">
  <x:autoFilter ref="A4:H19"/>
  <x:tableColumns count="8">
    <x:tableColumn id="1" name="Bloc"/>
    <x:tableColumn id="2" name="Données listées"/>
    <x:tableColumn id="3" name="Valeurs saisies"/>
    <x:tableColumn id="4" name="Couverture"/>
    <x:tableColumn id="5" name="Projection 2030"/>
    <x:tableColumn id="6" name="Projection 2035"/>
    <x:tableColumn id="7" name="Priorité"/>
    <x:tableColumn id="8" name="Lecture"/>
  </x:tableColumns>
  <x:tableStyleInfo name="TableStyleMedium2" showRowStripes="1"/>
</x:table>
</file>

<file path=xl/tables/table137.xml><?xml version="1.0" encoding="utf-8"?>
<x:table xmlns:x="http://schemas.openxmlformats.org/spreadsheetml/2006/main" id="137" name="tblProjectionsV6" displayName="tblProjectionsV6" ref="A4:O19" headerRowCount="1">
  <x:autoFilter ref="A4:O19"/>
  <x:tableColumns count="15">
    <x:tableColumn id="1" name="Indicateur clé"/>
    <x:tableColumn id="2" name="Bloc"/>
    <x:tableColumn id="3" name="Dernière valeur"/>
    <x:tableColumn id="4" name="Année base"/>
    <x:tableColumn id="5" name="Taux"/>
    <x:tableColumn id="6" name="2026"/>
    <x:tableColumn id="7" name="2027"/>
    <x:tableColumn id="8" name="2028"/>
    <x:tableColumn id="9" name="2029"/>
    <x:tableColumn id="10" name="2030"/>
    <x:tableColumn id="11" name="2031"/>
    <x:tableColumn id="12" name="2032"/>
    <x:tableColumn id="13" name="2033"/>
    <x:tableColumn id="14" name="2034"/>
    <x:tableColumn id="15" name="2035"/>
  </x:tableColumns>
  <x:tableStyleInfo name="TableStyleMedium2" showRowStripes="1"/>
</x:table>
</file>

<file path=xl/tables/table138.xml><?xml version="1.0" encoding="utf-8"?>
<x:table xmlns:x="http://schemas.openxmlformats.org/spreadsheetml/2006/main" id="138" name="tblSourcesCstarComssaV6" displayName="tblSourcesCstarComssaV6" ref="A4:H6" headerRowCount="1">
  <x:autoFilter ref="A4:H6"/>
  <x:tableColumns count="8">
    <x:tableColumn id="1" name="Fichier"/>
    <x:tableColumn id="2" name="Type"/>
    <x:tableColumn id="3" name="Taille KB"/>
    <x:tableColumn id="4" name="Feuilles détectées"/>
    <x:tableColumn id="5" name="Mots-clés"/>
    <x:tableColumn id="6" name="Extrait"/>
    <x:tableColumn id="7" name="Chemin"/>
    <x:tableColumn id="8" name="Statu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05c9d7b9d94c99" /></Relationships>
</file>

<file path=xl/worksheets/_rels/sheet3.xml.rels>&#65279;<?xml version="1.0" encoding="utf-8"?><Relationships xmlns="http://schemas.openxmlformats.org/package/2006/relationships"><Relationship Type="http://schemas.openxmlformats.org/officeDocument/2006/relationships/table" Target="/xl/tables/table2.xml" Id="R1c0421de62704f8b" /></Relationships>
</file>

<file path=xl/worksheets/_rels/sheet4.xml.rels>&#65279;<?xml version="1.0" encoding="utf-8"?><Relationships xmlns="http://schemas.openxmlformats.org/package/2006/relationships"><Relationship Type="http://schemas.openxmlformats.org/officeDocument/2006/relationships/table" Target="/xl/tables/table3.xml" Id="R96b56e112fb24a9b" /></Relationships>
</file>

<file path=xl/worksheets/_rels/sheet6.xml.rels>&#65279;<?xml version="1.0" encoding="utf-8"?><Relationships xmlns="http://schemas.openxmlformats.org/package/2006/relationships"><Relationship Type="http://schemas.openxmlformats.org/officeDocument/2006/relationships/table" Target="/xl/tables/table4.xml" Id="R9b25217f3e5145fa" /></Relationships>
</file>

<file path=xl/worksheets/_rels/sheet7.xml.rels>&#65279;<?xml version="1.0" encoding="utf-8"?><Relationships xmlns="http://schemas.openxmlformats.org/package/2006/relationships"><Relationship Type="http://schemas.openxmlformats.org/officeDocument/2006/relationships/table" Target="/xl/tables/table5.xml" Id="Rfa8e86ec0109413b" /></Relationships>
</file>

<file path=xl/worksheets/_rels/sheet8.xml.rels>&#65279;<?xml version="1.0" encoding="utf-8"?><Relationships xmlns="http://schemas.openxmlformats.org/package/2006/relationships"><Relationship Type="http://schemas.openxmlformats.org/officeDocument/2006/relationships/table" Target="/xl/tables/table6.xml" Id="R4872b62b8e964064" /></Relationships>
</file>

<file path=xl/worksheets/_rels/sheet9.xml.rels>&#65279;<?xml version="1.0" encoding="utf-8"?><Relationships xmlns="http://schemas.openxmlformats.org/package/2006/relationships"><Relationship Type="http://schemas.openxmlformats.org/officeDocument/2006/relationships/table" Target="/xl/tables/table7.xml" Id="R91aaa7863c9a4ad5" /></Relationships>
</file>

<file path=xl/worksheets/_rels/sheet10.xml.rels>&#65279;<?xml version="1.0" encoding="utf-8"?><Relationships xmlns="http://schemas.openxmlformats.org/package/2006/relationships"><Relationship Type="http://schemas.openxmlformats.org/officeDocument/2006/relationships/table" Target="/xl/tables/table8.xml" Id="R8d8f292259714023" /></Relationships>
</file>

<file path=xl/worksheets/_rels/sheet11.xml.rels>&#65279;<?xml version="1.0" encoding="utf-8"?><Relationships xmlns="http://schemas.openxmlformats.org/package/2006/relationships"><Relationship Type="http://schemas.openxmlformats.org/officeDocument/2006/relationships/table" Target="/xl/tables/table9.xml" Id="R75bc476950084d13" /></Relationships>
</file>

<file path=xl/worksheets/_rels/sheet12.xml.rels>&#65279;<?xml version="1.0" encoding="utf-8"?><Relationships xmlns="http://schemas.openxmlformats.org/package/2006/relationships"><Relationship Type="http://schemas.openxmlformats.org/officeDocument/2006/relationships/table" Target="/xl/tables/table10.xml" Id="R7f2c2607f64644a8" /></Relationships>
</file>

<file path=xl/worksheets/_rels/sheet13.xml.rels>&#65279;<?xml version="1.0" encoding="utf-8"?><Relationships xmlns="http://schemas.openxmlformats.org/package/2006/relationships"><Relationship Type="http://schemas.openxmlformats.org/officeDocument/2006/relationships/table" Target="/xl/tables/table11.xml" Id="R24f61b777bc8467b" /></Relationships>
</file>

<file path=xl/worksheets/_rels/sheet14.xml.rels>&#65279;<?xml version="1.0" encoding="utf-8"?><Relationships xmlns="http://schemas.openxmlformats.org/package/2006/relationships"><Relationship Type="http://schemas.openxmlformats.org/officeDocument/2006/relationships/table" Target="/xl/tables/table12.xml" Id="R5492ab2d8ce745cf" /></Relationships>
</file>

<file path=xl/worksheets/_rels/sheet15.xml.rels>&#65279;<?xml version="1.0" encoding="utf-8"?><Relationships xmlns="http://schemas.openxmlformats.org/package/2006/relationships"><Relationship Type="http://schemas.openxmlformats.org/officeDocument/2006/relationships/table" Target="/xl/tables/table13.xml" Id="R5805fb1d52bc4669" /></Relationships>
</file>

<file path=xl/worksheets/_rels/sheet16.xml.rels>&#65279;<?xml version="1.0" encoding="utf-8"?><Relationships xmlns="http://schemas.openxmlformats.org/package/2006/relationships"><Relationship Type="http://schemas.openxmlformats.org/officeDocument/2006/relationships/table" Target="/xl/tables/table14.xml" Id="Rd13392ff95ff49d5" /></Relationships>
</file>

<file path=xl/worksheets/_rels/sheet17.xml.rels>&#65279;<?xml version="1.0" encoding="utf-8"?><Relationships xmlns="http://schemas.openxmlformats.org/package/2006/relationships"><Relationship Type="http://schemas.openxmlformats.org/officeDocument/2006/relationships/table" Target="/xl/tables/table15.xml" Id="Rc3cfb3b17943436a" /></Relationships>
</file>

<file path=xl/worksheets/_rels/sheet18.xml.rels>&#65279;<?xml version="1.0" encoding="utf-8"?><Relationships xmlns="http://schemas.openxmlformats.org/package/2006/relationships"><Relationship Type="http://schemas.openxmlformats.org/officeDocument/2006/relationships/table" Target="/xl/tables/table16.xml" Id="Rda38f1d754cb446f" /></Relationships>
</file>

<file path=xl/worksheets/_rels/sheet19.xml.rels>&#65279;<?xml version="1.0" encoding="utf-8"?><Relationships xmlns="http://schemas.openxmlformats.org/package/2006/relationships"><Relationship Type="http://schemas.openxmlformats.org/officeDocument/2006/relationships/table" Target="/xl/tables/table17.xml" Id="Rff39e023bb6a49d4" /></Relationships>
</file>

<file path=xl/worksheets/_rels/sheet20.xml.rels>&#65279;<?xml version="1.0" encoding="utf-8"?><Relationships xmlns="http://schemas.openxmlformats.org/package/2006/relationships"><Relationship Type="http://schemas.openxmlformats.org/officeDocument/2006/relationships/table" Target="/xl/tables/table18.xml" Id="R35b6cc94fc2a4fa1" /></Relationships>
</file>

<file path=xl/worksheets/_rels/sheet21.xml.rels>&#65279;<?xml version="1.0" encoding="utf-8"?><Relationships xmlns="http://schemas.openxmlformats.org/package/2006/relationships"><Relationship Type="http://schemas.openxmlformats.org/officeDocument/2006/relationships/table" Target="/xl/tables/table19.xml" Id="R35225bc55aac4adf" /></Relationships>
</file>

<file path=xl/worksheets/_rels/sheet22.xml.rels>&#65279;<?xml version="1.0" encoding="utf-8"?><Relationships xmlns="http://schemas.openxmlformats.org/package/2006/relationships"><Relationship Type="http://schemas.openxmlformats.org/officeDocument/2006/relationships/table" Target="/xl/tables/table20.xml" Id="Rccb6e7cd23f04e15" /></Relationships>
</file>

<file path=xl/worksheets/_rels/sheet23.xml.rels>&#65279;<?xml version="1.0" encoding="utf-8"?><Relationships xmlns="http://schemas.openxmlformats.org/package/2006/relationships"><Relationship Type="http://schemas.openxmlformats.org/officeDocument/2006/relationships/table" Target="/xl/tables/table21.xml" Id="Re5eddd8e03c84a7a" /></Relationships>
</file>

<file path=xl/worksheets/_rels/sheet24.xml.rels>&#65279;<?xml version="1.0" encoding="utf-8"?><Relationships xmlns="http://schemas.openxmlformats.org/package/2006/relationships"><Relationship Type="http://schemas.openxmlformats.org/officeDocument/2006/relationships/table" Target="/xl/tables/table22.xml" Id="R16d4be6310734602" /></Relationships>
</file>

<file path=xl/worksheets/_rels/sheet25.xml.rels>&#65279;<?xml version="1.0" encoding="utf-8"?><Relationships xmlns="http://schemas.openxmlformats.org/package/2006/relationships"><Relationship Type="http://schemas.openxmlformats.org/officeDocument/2006/relationships/table" Target="/xl/tables/table23.xml" Id="Rdbf02a15a8dd4ce3" /></Relationships>
</file>

<file path=xl/worksheets/_rels/sheet26.xml.rels>&#65279;<?xml version="1.0" encoding="utf-8"?><Relationships xmlns="http://schemas.openxmlformats.org/package/2006/relationships"><Relationship Type="http://schemas.openxmlformats.org/officeDocument/2006/relationships/table" Target="/xl/tables/table24.xml" Id="R7cdf5e74c6c24cdb" /></Relationships>
</file>

<file path=xl/worksheets/_rels/sheet27.xml.rels>&#65279;<?xml version="1.0" encoding="utf-8"?><Relationships xmlns="http://schemas.openxmlformats.org/package/2006/relationships"><Relationship Type="http://schemas.openxmlformats.org/officeDocument/2006/relationships/table" Target="/xl/tables/table25.xml" Id="Rc21cd75bc2874c2a" /></Relationships>
</file>

<file path=xl/worksheets/_rels/sheet28.xml.rels>&#65279;<?xml version="1.0" encoding="utf-8"?><Relationships xmlns="http://schemas.openxmlformats.org/package/2006/relationships"><Relationship Type="http://schemas.openxmlformats.org/officeDocument/2006/relationships/table" Target="/xl/tables/table26.xml" Id="R629af3223ccc48dd" /></Relationships>
</file>

<file path=xl/worksheets/_rels/sheet29.xml.rels>&#65279;<?xml version="1.0" encoding="utf-8"?><Relationships xmlns="http://schemas.openxmlformats.org/package/2006/relationships"><Relationship Type="http://schemas.openxmlformats.org/officeDocument/2006/relationships/table" Target="/xl/tables/table27.xml" Id="R757afc875f6c4a64" /></Relationships>
</file>

<file path=xl/worksheets/_rels/sheet30.xml.rels>&#65279;<?xml version="1.0" encoding="utf-8"?><Relationships xmlns="http://schemas.openxmlformats.org/package/2006/relationships"><Relationship Type="http://schemas.openxmlformats.org/officeDocument/2006/relationships/table" Target="/xl/tables/table28.xml" Id="R0f9078bd8b524339" /></Relationships>
</file>

<file path=xl/worksheets/_rels/sheet31.xml.rels>&#65279;<?xml version="1.0" encoding="utf-8"?><Relationships xmlns="http://schemas.openxmlformats.org/package/2006/relationships"><Relationship Type="http://schemas.openxmlformats.org/officeDocument/2006/relationships/table" Target="/xl/tables/table29.xml" Id="Rf35a4a20d59349ec" /></Relationships>
</file>

<file path=xl/worksheets/_rels/sheet32.xml.rels>&#65279;<?xml version="1.0" encoding="utf-8"?><Relationships xmlns="http://schemas.openxmlformats.org/package/2006/relationships"><Relationship Type="http://schemas.openxmlformats.org/officeDocument/2006/relationships/table" Target="/xl/tables/table30.xml" Id="Rf94c7ceb056f4dbb" /></Relationships>
</file>

<file path=xl/worksheets/_rels/sheet33.xml.rels>&#65279;<?xml version="1.0" encoding="utf-8"?><Relationships xmlns="http://schemas.openxmlformats.org/package/2006/relationships"><Relationship Type="http://schemas.openxmlformats.org/officeDocument/2006/relationships/table" Target="/xl/tables/table31.xml" Id="R5b39983f56ca49fd" /></Relationships>
</file>

<file path=xl/worksheets/_rels/sheet34.xml.rels>&#65279;<?xml version="1.0" encoding="utf-8"?><Relationships xmlns="http://schemas.openxmlformats.org/package/2006/relationships"><Relationship Type="http://schemas.openxmlformats.org/officeDocument/2006/relationships/table" Target="/xl/tables/table32.xml" Id="Rb76b90a1e7944131" /></Relationships>
</file>

<file path=xl/worksheets/_rels/sheet35.xml.rels>&#65279;<?xml version="1.0" encoding="utf-8"?><Relationships xmlns="http://schemas.openxmlformats.org/package/2006/relationships"><Relationship Type="http://schemas.openxmlformats.org/officeDocument/2006/relationships/table" Target="/xl/tables/table33.xml" Id="Rb6f0fbd7af554be8" /></Relationships>
</file>

<file path=xl/worksheets/_rels/sheet36.xml.rels>&#65279;<?xml version="1.0" encoding="utf-8"?><Relationships xmlns="http://schemas.openxmlformats.org/package/2006/relationships"><Relationship Type="http://schemas.openxmlformats.org/officeDocument/2006/relationships/table" Target="/xl/tables/table34.xml" Id="R4a690c9def934cf7" /></Relationships>
</file>

<file path=xl/worksheets/_rels/sheet37.xml.rels>&#65279;<?xml version="1.0" encoding="utf-8"?><Relationships xmlns="http://schemas.openxmlformats.org/package/2006/relationships"><Relationship Type="http://schemas.openxmlformats.org/officeDocument/2006/relationships/table" Target="/xl/tables/table35.xml" Id="R080e7f2d9c514da6" /></Relationships>
</file>

<file path=xl/worksheets/_rels/sheet38.xml.rels>&#65279;<?xml version="1.0" encoding="utf-8"?><Relationships xmlns="http://schemas.openxmlformats.org/package/2006/relationships"><Relationship Type="http://schemas.openxmlformats.org/officeDocument/2006/relationships/table" Target="/xl/tables/table36.xml" Id="R32fc9e9d436a4729" /></Relationships>
</file>

<file path=xl/worksheets/_rels/sheet39.xml.rels>&#65279;<?xml version="1.0" encoding="utf-8"?><Relationships xmlns="http://schemas.openxmlformats.org/package/2006/relationships"><Relationship Type="http://schemas.openxmlformats.org/officeDocument/2006/relationships/table" Target="/xl/tables/table37.xml" Id="R67731b361dfa4b83" /></Relationships>
</file>

<file path=xl/worksheets/_rels/sheet41.xml.rels>&#65279;<?xml version="1.0" encoding="utf-8"?><Relationships xmlns="http://schemas.openxmlformats.org/package/2006/relationships"><Relationship Type="http://schemas.openxmlformats.org/officeDocument/2006/relationships/table" Target="/xl/tables/table38.xml" Id="R0c985a35e984472a" /></Relationships>
</file>

<file path=xl/worksheets/_rels/sheet42.xml.rels>&#65279;<?xml version="1.0" encoding="utf-8"?><Relationships xmlns="http://schemas.openxmlformats.org/package/2006/relationships"><Relationship Type="http://schemas.openxmlformats.org/officeDocument/2006/relationships/table" Target="/xl/tables/table39.xml" Id="R7b104506932f484a" /></Relationships>
</file>

<file path=xl/worksheets/_rels/sheet43.xml.rels>&#65279;<?xml version="1.0" encoding="utf-8"?><Relationships xmlns="http://schemas.openxmlformats.org/package/2006/relationships"><Relationship Type="http://schemas.openxmlformats.org/officeDocument/2006/relationships/table" Target="/xl/tables/table40.xml" Id="Raf8a35e4d53a49c5" /></Relationships>
</file>

<file path=xl/worksheets/_rels/sheet44.xml.rels>&#65279;<?xml version="1.0" encoding="utf-8"?><Relationships xmlns="http://schemas.openxmlformats.org/package/2006/relationships"><Relationship Type="http://schemas.openxmlformats.org/officeDocument/2006/relationships/table" Target="/xl/tables/table41.xml" Id="Rcb08d99cd1a64ded" /></Relationships>
</file>

<file path=xl/worksheets/_rels/sheet45.xml.rels>&#65279;<?xml version="1.0" encoding="utf-8"?><Relationships xmlns="http://schemas.openxmlformats.org/package/2006/relationships"><Relationship Type="http://schemas.openxmlformats.org/officeDocument/2006/relationships/table" Target="/xl/tables/table42.xml" Id="R2215bb8e56094bd8" /></Relationships>
</file>

<file path=xl/worksheets/_rels/sheet46.xml.rels>&#65279;<?xml version="1.0" encoding="utf-8"?><Relationships xmlns="http://schemas.openxmlformats.org/package/2006/relationships"><Relationship Type="http://schemas.openxmlformats.org/officeDocument/2006/relationships/table" Target="/xl/tables/table43.xml" Id="Ra7ba5993135d4771" /></Relationships>
</file>

<file path=xl/worksheets/_rels/sheet47.xml.rels>&#65279;<?xml version="1.0" encoding="utf-8"?><Relationships xmlns="http://schemas.openxmlformats.org/package/2006/relationships"><Relationship Type="http://schemas.openxmlformats.org/officeDocument/2006/relationships/table" Target="/xl/tables/table44.xml" Id="Re023be0826754ca1" /></Relationships>
</file>

<file path=xl/worksheets/_rels/sheet48.xml.rels>&#65279;<?xml version="1.0" encoding="utf-8"?><Relationships xmlns="http://schemas.openxmlformats.org/package/2006/relationships"><Relationship Type="http://schemas.openxmlformats.org/officeDocument/2006/relationships/table" Target="/xl/tables/table45.xml" Id="Ree94e41c0d88484a" /></Relationships>
</file>

<file path=xl/worksheets/_rels/sheet49.xml.rels>&#65279;<?xml version="1.0" encoding="utf-8"?><Relationships xmlns="http://schemas.openxmlformats.org/package/2006/relationships"><Relationship Type="http://schemas.openxmlformats.org/officeDocument/2006/relationships/table" Target="/xl/tables/table46.xml" Id="Rc1ba423c19f2474c" /></Relationships>
</file>

<file path=xl/worksheets/_rels/sheet50.xml.rels>&#65279;<?xml version="1.0" encoding="utf-8"?><Relationships xmlns="http://schemas.openxmlformats.org/package/2006/relationships"><Relationship Type="http://schemas.openxmlformats.org/officeDocument/2006/relationships/table" Target="/xl/tables/table47.xml" Id="R4b59d3e8cb4e44d7" /></Relationships>
</file>

<file path=xl/worksheets/_rels/sheet51.xml.rels>&#65279;<?xml version="1.0" encoding="utf-8"?><Relationships xmlns="http://schemas.openxmlformats.org/package/2006/relationships"><Relationship Type="http://schemas.openxmlformats.org/officeDocument/2006/relationships/table" Target="/xl/tables/table48.xml" Id="R16a2ae9893734e05" /></Relationships>
</file>

<file path=xl/worksheets/_rels/sheet52.xml.rels>&#65279;<?xml version="1.0" encoding="utf-8"?><Relationships xmlns="http://schemas.openxmlformats.org/package/2006/relationships"><Relationship Type="http://schemas.openxmlformats.org/officeDocument/2006/relationships/table" Target="/xl/tables/table49.xml" Id="R2745e5a7ae644939" /></Relationships>
</file>

<file path=xl/worksheets/_rels/sheet53.xml.rels>&#65279;<?xml version="1.0" encoding="utf-8"?><Relationships xmlns="http://schemas.openxmlformats.org/package/2006/relationships"><Relationship Type="http://schemas.openxmlformats.org/officeDocument/2006/relationships/table" Target="/xl/tables/table50.xml" Id="R058daa6b7e964df8" /></Relationships>
</file>

<file path=xl/worksheets/_rels/sheet54.xml.rels>&#65279;<?xml version="1.0" encoding="utf-8"?><Relationships xmlns="http://schemas.openxmlformats.org/package/2006/relationships"><Relationship Type="http://schemas.openxmlformats.org/officeDocument/2006/relationships/table" Target="/xl/tables/table51.xml" Id="R299a3ace7fc1430a" /></Relationships>
</file>

<file path=xl/worksheets/_rels/sheet55.xml.rels>&#65279;<?xml version="1.0" encoding="utf-8"?><Relationships xmlns="http://schemas.openxmlformats.org/package/2006/relationships"><Relationship Type="http://schemas.openxmlformats.org/officeDocument/2006/relationships/table" Target="/xl/tables/table52.xml" Id="R81671fdb53e941d9" /></Relationships>
</file>

<file path=xl/worksheets/_rels/sheet56.xml.rels>&#65279;<?xml version="1.0" encoding="utf-8"?><Relationships xmlns="http://schemas.openxmlformats.org/package/2006/relationships"><Relationship Type="http://schemas.openxmlformats.org/officeDocument/2006/relationships/table" Target="/xl/tables/table53.xml" Id="R244bd93530fd4429" /></Relationships>
</file>

<file path=xl/worksheets/_rels/sheet57.xml.rels>&#65279;<?xml version="1.0" encoding="utf-8"?><Relationships xmlns="http://schemas.openxmlformats.org/package/2006/relationships"><Relationship Type="http://schemas.openxmlformats.org/officeDocument/2006/relationships/table" Target="/xl/tables/table54.xml" Id="R77430919a2454fda" /></Relationships>
</file>

<file path=xl/worksheets/_rels/sheet58.xml.rels>&#65279;<?xml version="1.0" encoding="utf-8"?><Relationships xmlns="http://schemas.openxmlformats.org/package/2006/relationships"><Relationship Type="http://schemas.openxmlformats.org/officeDocument/2006/relationships/table" Target="/xl/tables/table55.xml" Id="R60a3613c2f104ea4" /></Relationships>
</file>

<file path=xl/worksheets/_rels/sheet59.xml.rels>&#65279;<?xml version="1.0" encoding="utf-8"?><Relationships xmlns="http://schemas.openxmlformats.org/package/2006/relationships"><Relationship Type="http://schemas.openxmlformats.org/officeDocument/2006/relationships/table" Target="/xl/tables/table56.xml" Id="Rff60dcd4c5e841a3" /></Relationships>
</file>

<file path=xl/worksheets/_rels/sheet60.xml.rels>&#65279;<?xml version="1.0" encoding="utf-8"?><Relationships xmlns="http://schemas.openxmlformats.org/package/2006/relationships"><Relationship Type="http://schemas.openxmlformats.org/officeDocument/2006/relationships/table" Target="/xl/tables/table57.xml" Id="R529bc1fe6ed94652" /></Relationships>
</file>

<file path=xl/worksheets/_rels/sheet61.xml.rels>&#65279;<?xml version="1.0" encoding="utf-8"?><Relationships xmlns="http://schemas.openxmlformats.org/package/2006/relationships"><Relationship Type="http://schemas.openxmlformats.org/officeDocument/2006/relationships/table" Target="/xl/tables/table58.xml" Id="R32c08904a6ba40c7" /></Relationships>
</file>

<file path=xl/worksheets/_rels/sheet62.xml.rels>&#65279;<?xml version="1.0" encoding="utf-8"?><Relationships xmlns="http://schemas.openxmlformats.org/package/2006/relationships"><Relationship Type="http://schemas.openxmlformats.org/officeDocument/2006/relationships/table" Target="/xl/tables/table59.xml" Id="Rfe24f77f40fc4f1c" /></Relationships>
</file>

<file path=xl/worksheets/_rels/sheet63.xml.rels>&#65279;<?xml version="1.0" encoding="utf-8"?><Relationships xmlns="http://schemas.openxmlformats.org/package/2006/relationships"><Relationship Type="http://schemas.openxmlformats.org/officeDocument/2006/relationships/table" Target="/xl/tables/table60.xml" Id="Ra1240ddcb2f541d5" /></Relationships>
</file>

<file path=xl/worksheets/_rels/sheet64.xml.rels>&#65279;<?xml version="1.0" encoding="utf-8"?><Relationships xmlns="http://schemas.openxmlformats.org/package/2006/relationships"><Relationship Type="http://schemas.openxmlformats.org/officeDocument/2006/relationships/table" Target="/xl/tables/table61.xml" Id="R488e2d0792694ea9" /></Relationships>
</file>

<file path=xl/worksheets/_rels/sheet65.xml.rels>&#65279;<?xml version="1.0" encoding="utf-8"?><Relationships xmlns="http://schemas.openxmlformats.org/package/2006/relationships"><Relationship Type="http://schemas.openxmlformats.org/officeDocument/2006/relationships/table" Target="/xl/tables/table62.xml" Id="Rec9aa1bb8ee84468" /></Relationships>
</file>

<file path=xl/worksheets/_rels/sheet66.xml.rels>&#65279;<?xml version="1.0" encoding="utf-8"?><Relationships xmlns="http://schemas.openxmlformats.org/package/2006/relationships"><Relationship Type="http://schemas.openxmlformats.org/officeDocument/2006/relationships/table" Target="/xl/tables/table63.xml" Id="Rbfb2a8abed8b41dc" /></Relationships>
</file>

<file path=xl/worksheets/_rels/sheet67.xml.rels>&#65279;<?xml version="1.0" encoding="utf-8"?><Relationships xmlns="http://schemas.openxmlformats.org/package/2006/relationships"><Relationship Type="http://schemas.openxmlformats.org/officeDocument/2006/relationships/table" Target="/xl/tables/table64.xml" Id="Rce124fbdba6d4725" /></Relationships>
</file>

<file path=xl/worksheets/_rels/sheet68.xml.rels>&#65279;<?xml version="1.0" encoding="utf-8"?><Relationships xmlns="http://schemas.openxmlformats.org/package/2006/relationships"><Relationship Type="http://schemas.openxmlformats.org/officeDocument/2006/relationships/table" Target="/xl/tables/table65.xml" Id="Rd2fbc5ff94ce4120" /></Relationships>
</file>

<file path=xl/worksheets/_rels/sheet69.xml.rels>&#65279;<?xml version="1.0" encoding="utf-8"?><Relationships xmlns="http://schemas.openxmlformats.org/package/2006/relationships"><Relationship Type="http://schemas.openxmlformats.org/officeDocument/2006/relationships/table" Target="/xl/tables/table66.xml" Id="Ra970e81c190941c6" /></Relationships>
</file>

<file path=xl/worksheets/_rels/sheet70.xml.rels>&#65279;<?xml version="1.0" encoding="utf-8"?><Relationships xmlns="http://schemas.openxmlformats.org/package/2006/relationships"><Relationship Type="http://schemas.openxmlformats.org/officeDocument/2006/relationships/table" Target="/xl/tables/table67.xml" Id="R4ac46047ffca4687" /></Relationships>
</file>

<file path=xl/worksheets/_rels/sheet71.xml.rels>&#65279;<?xml version="1.0" encoding="utf-8"?><Relationships xmlns="http://schemas.openxmlformats.org/package/2006/relationships"><Relationship Type="http://schemas.openxmlformats.org/officeDocument/2006/relationships/table" Target="/xl/tables/table68.xml" Id="R3c7142d4f01b4627" /></Relationships>
</file>

<file path=xl/worksheets/_rels/sheet72.xml.rels>&#65279;<?xml version="1.0" encoding="utf-8"?><Relationships xmlns="http://schemas.openxmlformats.org/package/2006/relationships"><Relationship Type="http://schemas.openxmlformats.org/officeDocument/2006/relationships/table" Target="/xl/tables/table69.xml" Id="R3b49ca1d53904e83" /></Relationships>
</file>

<file path=xl/worksheets/_rels/sheet73.xml.rels>&#65279;<?xml version="1.0" encoding="utf-8"?><Relationships xmlns="http://schemas.openxmlformats.org/package/2006/relationships"><Relationship Type="http://schemas.openxmlformats.org/officeDocument/2006/relationships/table" Target="/xl/tables/table70.xml" Id="Rc18de43f75834c5c" /></Relationships>
</file>

<file path=xl/worksheets/_rels/sheet74.xml.rels>&#65279;<?xml version="1.0" encoding="utf-8"?><Relationships xmlns="http://schemas.openxmlformats.org/package/2006/relationships"><Relationship Type="http://schemas.openxmlformats.org/officeDocument/2006/relationships/table" Target="/xl/tables/table71.xml" Id="R036507494cd140cf" /></Relationships>
</file>

<file path=xl/worksheets/_rels/sheet75.xml.rels>&#65279;<?xml version="1.0" encoding="utf-8"?><Relationships xmlns="http://schemas.openxmlformats.org/package/2006/relationships"><Relationship Type="http://schemas.openxmlformats.org/officeDocument/2006/relationships/table" Target="/xl/tables/table72.xml" Id="Rc349baf1a81c466e" /></Relationships>
</file>

<file path=xl/worksheets/_rels/sheet76.xml.rels>&#65279;<?xml version="1.0" encoding="utf-8"?><Relationships xmlns="http://schemas.openxmlformats.org/package/2006/relationships"><Relationship Type="http://schemas.openxmlformats.org/officeDocument/2006/relationships/table" Target="/xl/tables/table73.xml" Id="R0a85ec0603874b6a" /></Relationships>
</file>

<file path=xl/worksheets/_rels/sheet77.xml.rels>&#65279;<?xml version="1.0" encoding="utf-8"?><Relationships xmlns="http://schemas.openxmlformats.org/package/2006/relationships"><Relationship Type="http://schemas.openxmlformats.org/officeDocument/2006/relationships/table" Target="/xl/tables/table74.xml" Id="R99d44f40150a479d" /></Relationships>
</file>

<file path=xl/worksheets/_rels/sheet78.xml.rels>&#65279;<?xml version="1.0" encoding="utf-8"?><Relationships xmlns="http://schemas.openxmlformats.org/package/2006/relationships"><Relationship Type="http://schemas.openxmlformats.org/officeDocument/2006/relationships/table" Target="/xl/tables/table75.xml" Id="Re2d58b5b350d4b27" /></Relationships>
</file>

<file path=xl/worksheets/_rels/sheet79.xml.rels>&#65279;<?xml version="1.0" encoding="utf-8"?><Relationships xmlns="http://schemas.openxmlformats.org/package/2006/relationships"><Relationship Type="http://schemas.openxmlformats.org/officeDocument/2006/relationships/drawing" Target="/xl/drawings/drawing1.xml" Id="Red4121bcf96a4496" /></Relationships>
</file>

<file path=xl/worksheets/_rels/sheet80.xml.rels>&#65279;<?xml version="1.0" encoding="utf-8"?><Relationships xmlns="http://schemas.openxmlformats.org/package/2006/relationships"><Relationship Type="http://schemas.openxmlformats.org/officeDocument/2006/relationships/table" Target="/xl/tables/table76.xml" Id="R7baf6af46b5e4394" /></Relationships>
</file>

<file path=xl/worksheets/_rels/sheet81.xml.rels>&#65279;<?xml version="1.0" encoding="utf-8"?><Relationships xmlns="http://schemas.openxmlformats.org/package/2006/relationships"><Relationship Type="http://schemas.openxmlformats.org/officeDocument/2006/relationships/table" Target="/xl/tables/table77.xml" Id="Rdb63b20003f34c77" /></Relationships>
</file>

<file path=xl/worksheets/_rels/sheet82.xml.rels>&#65279;<?xml version="1.0" encoding="utf-8"?><Relationships xmlns="http://schemas.openxmlformats.org/package/2006/relationships"><Relationship Type="http://schemas.openxmlformats.org/officeDocument/2006/relationships/table" Target="/xl/tables/table78.xml" Id="R9a4c5ef5044e4648" /></Relationships>
</file>

<file path=xl/worksheets/_rels/sheet83.xml.rels>&#65279;<?xml version="1.0" encoding="utf-8"?><Relationships xmlns="http://schemas.openxmlformats.org/package/2006/relationships"><Relationship Type="http://schemas.openxmlformats.org/officeDocument/2006/relationships/table" Target="/xl/tables/table79.xml" Id="Ra32601980fbc4178" /><Relationship Type="http://schemas.openxmlformats.org/officeDocument/2006/relationships/table" Target="/xl/tables/table80.xml" Id="R5e2ee20ed6044f9c" /></Relationships>
</file>

<file path=xl/worksheets/_rels/sheet84.xml.rels>&#65279;<?xml version="1.0" encoding="utf-8"?><Relationships xmlns="http://schemas.openxmlformats.org/package/2006/relationships"><Relationship Type="http://schemas.openxmlformats.org/officeDocument/2006/relationships/table" Target="/xl/tables/table81.xml" Id="Rb43712909b2145aa" /></Relationships>
</file>

<file path=xl/worksheets/_rels/sheet85.xml.rels>&#65279;<?xml version="1.0" encoding="utf-8"?><Relationships xmlns="http://schemas.openxmlformats.org/package/2006/relationships"><Relationship Type="http://schemas.openxmlformats.org/officeDocument/2006/relationships/drawing" Target="/xl/drawings/drawing2.xml" Id="Rd2909cfe0bfc44db" /></Relationships>
</file>

<file path=xl/worksheets/_rels/sheet86.xml.rels>&#65279;<?xml version="1.0" encoding="utf-8"?><Relationships xmlns="http://schemas.openxmlformats.org/package/2006/relationships"><Relationship Type="http://schemas.openxmlformats.org/officeDocument/2006/relationships/table" Target="/xl/tables/table82.xml" Id="Rc9211aa5cdbf47dc" /></Relationships>
</file>

<file path=xl/worksheets/_rels/sheet87.xml.rels>&#65279;<?xml version="1.0" encoding="utf-8"?><Relationships xmlns="http://schemas.openxmlformats.org/package/2006/relationships"><Relationship Type="http://schemas.openxmlformats.org/officeDocument/2006/relationships/table" Target="/xl/tables/table83.xml" Id="R3e95060486904fd9" /></Relationships>
</file>

<file path=xl/worksheets/_rels/sheet88.xml.rels>&#65279;<?xml version="1.0" encoding="utf-8"?><Relationships xmlns="http://schemas.openxmlformats.org/package/2006/relationships"><Relationship Type="http://schemas.openxmlformats.org/officeDocument/2006/relationships/table" Target="/xl/tables/table84.xml" Id="R7d8d7de1dbb247cc" /></Relationships>
</file>

<file path=xl/worksheets/_rels/sheet90.xml.rels>&#65279;<?xml version="1.0" encoding="utf-8"?><Relationships xmlns="http://schemas.openxmlformats.org/package/2006/relationships"><Relationship Type="http://schemas.openxmlformats.org/officeDocument/2006/relationships/table" Target="/xl/tables/table85.xml" Id="R6062732e09724ee2" /></Relationships>
</file>

<file path=xl/worksheets/_rels/sheet91.xml.rels>&#65279;<?xml version="1.0" encoding="utf-8"?><Relationships xmlns="http://schemas.openxmlformats.org/package/2006/relationships"><Relationship Type="http://schemas.openxmlformats.org/officeDocument/2006/relationships/table" Target="/xl/tables/table86.xml" Id="R686fb143960240f6" /></Relationships>
</file>

<file path=xl/worksheets/_rels/sheet92.xml.rels>&#65279;<?xml version="1.0" encoding="utf-8"?><Relationships xmlns="http://schemas.openxmlformats.org/package/2006/relationships"><Relationship Type="http://schemas.openxmlformats.org/officeDocument/2006/relationships/table" Target="/xl/tables/table87.xml" Id="R2ed88def15e34ed7" /></Relationships>
</file>

<file path=xl/worksheets/_rels/sheet93.xml.rels>&#65279;<?xml version="1.0" encoding="utf-8"?><Relationships xmlns="http://schemas.openxmlformats.org/package/2006/relationships"><Relationship Type="http://schemas.openxmlformats.org/officeDocument/2006/relationships/table" Target="/xl/tables/table88.xml" Id="Ra6a1eaf92ee14a70" /></Relationships>
</file>

<file path=xl/worksheets/_rels/sheet94.xml.rels>&#65279;<?xml version="1.0" encoding="utf-8"?><Relationships xmlns="http://schemas.openxmlformats.org/package/2006/relationships"><Relationship Type="http://schemas.openxmlformats.org/officeDocument/2006/relationships/table" Target="/xl/tables/table89.xml" Id="R43e4e09064e34874" /></Relationships>
</file>

<file path=xl/worksheets/_rels/sheet95.xml.rels>&#65279;<?xml version="1.0" encoding="utf-8"?><Relationships xmlns="http://schemas.openxmlformats.org/package/2006/relationships"><Relationship Type="http://schemas.openxmlformats.org/officeDocument/2006/relationships/table" Target="/xl/tables/table90.xml" Id="R24e611b329fc40eb" /></Relationships>
</file>

<file path=xl/worksheets/_rels/sheet96.xml.rels>&#65279;<?xml version="1.0" encoding="utf-8"?><Relationships xmlns="http://schemas.openxmlformats.org/package/2006/relationships"><Relationship Type="http://schemas.openxmlformats.org/officeDocument/2006/relationships/table" Target="/xl/tables/table91.xml" Id="Ra207e307210f48a5" /></Relationships>
</file>

<file path=xl/worksheets/_rels/sheet97.xml.rels>&#65279;<?xml version="1.0" encoding="utf-8"?><Relationships xmlns="http://schemas.openxmlformats.org/package/2006/relationships"><Relationship Type="http://schemas.openxmlformats.org/officeDocument/2006/relationships/table" Target="/xl/tables/table92.xml" Id="Rda06f14c5a6d4ee9" /></Relationships>
</file>

<file path=xl/worksheets/_rels/sheet98.xml.rels>&#65279;<?xml version="1.0" encoding="utf-8"?><Relationships xmlns="http://schemas.openxmlformats.org/package/2006/relationships"><Relationship Type="http://schemas.openxmlformats.org/officeDocument/2006/relationships/table" Target="/xl/tables/table93.xml" Id="R7f5387c00fce41f1" /></Relationships>
</file>

<file path=xl/worksheets/_rels/sheet99.xml.rels>&#65279;<?xml version="1.0" encoding="utf-8"?><Relationships xmlns="http://schemas.openxmlformats.org/package/2006/relationships"><Relationship Type="http://schemas.openxmlformats.org/officeDocument/2006/relationships/table" Target="/xl/tables/table94.xml" Id="R7ea529922be54dd9" /></Relationships>
</file>

<file path=xl/worksheets/_rels/sheet100.xml.rels>&#65279;<?xml version="1.0" encoding="utf-8"?><Relationships xmlns="http://schemas.openxmlformats.org/package/2006/relationships"><Relationship Type="http://schemas.openxmlformats.org/officeDocument/2006/relationships/table" Target="/xl/tables/table95.xml" Id="Rcf33a5a8c35e4cf6" /></Relationships>
</file>

<file path=xl/worksheets/_rels/sheet101.xml.rels>&#65279;<?xml version="1.0" encoding="utf-8"?><Relationships xmlns="http://schemas.openxmlformats.org/package/2006/relationships"><Relationship Type="http://schemas.openxmlformats.org/officeDocument/2006/relationships/table" Target="/xl/tables/table96.xml" Id="R3d44b757598b4aad" /></Relationships>
</file>

<file path=xl/worksheets/_rels/sheet102.xml.rels>&#65279;<?xml version="1.0" encoding="utf-8"?><Relationships xmlns="http://schemas.openxmlformats.org/package/2006/relationships"><Relationship Type="http://schemas.openxmlformats.org/officeDocument/2006/relationships/table" Target="/xl/tables/table97.xml" Id="Rd2d7ee9bade842a2" /></Relationships>
</file>

<file path=xl/worksheets/_rels/sheet103.xml.rels>&#65279;<?xml version="1.0" encoding="utf-8"?><Relationships xmlns="http://schemas.openxmlformats.org/package/2006/relationships"><Relationship Type="http://schemas.openxmlformats.org/officeDocument/2006/relationships/table" Target="/xl/tables/table98.xml" Id="Rdc386e2042864e78" /></Relationships>
</file>

<file path=xl/worksheets/_rels/sheet104.xml.rels>&#65279;<?xml version="1.0" encoding="utf-8"?><Relationships xmlns="http://schemas.openxmlformats.org/package/2006/relationships"><Relationship Type="http://schemas.openxmlformats.org/officeDocument/2006/relationships/table" Target="/xl/tables/table99.xml" Id="R228229bca0fe4280" /></Relationships>
</file>

<file path=xl/worksheets/_rels/sheet105.xml.rels>&#65279;<?xml version="1.0" encoding="utf-8"?><Relationships xmlns="http://schemas.openxmlformats.org/package/2006/relationships"><Relationship Type="http://schemas.openxmlformats.org/officeDocument/2006/relationships/table" Target="/xl/tables/table100.xml" Id="Rf6f120381d1d43c7" /></Relationships>
</file>

<file path=xl/worksheets/_rels/sheet106.xml.rels>&#65279;<?xml version="1.0" encoding="utf-8"?><Relationships xmlns="http://schemas.openxmlformats.org/package/2006/relationships"><Relationship Type="http://schemas.openxmlformats.org/officeDocument/2006/relationships/table" Target="/xl/tables/table101.xml" Id="Rde903a3f1c9545c3" /></Relationships>
</file>

<file path=xl/worksheets/_rels/sheet107.xml.rels>&#65279;<?xml version="1.0" encoding="utf-8"?><Relationships xmlns="http://schemas.openxmlformats.org/package/2006/relationships"><Relationship Type="http://schemas.openxmlformats.org/officeDocument/2006/relationships/table" Target="/xl/tables/table102.xml" Id="Rd7d9ceae8cfb492f" /></Relationships>
</file>

<file path=xl/worksheets/_rels/sheet108.xml.rels>&#65279;<?xml version="1.0" encoding="utf-8"?><Relationships xmlns="http://schemas.openxmlformats.org/package/2006/relationships"><Relationship Type="http://schemas.openxmlformats.org/officeDocument/2006/relationships/table" Target="/xl/tables/table103.xml" Id="R344dc7b1684a4156" /></Relationships>
</file>

<file path=xl/worksheets/_rels/sheet109.xml.rels>&#65279;<?xml version="1.0" encoding="utf-8"?><Relationships xmlns="http://schemas.openxmlformats.org/package/2006/relationships"><Relationship Type="http://schemas.openxmlformats.org/officeDocument/2006/relationships/table" Target="/xl/tables/table104.xml" Id="Ra63dd396d82f4906" /></Relationships>
</file>

<file path=xl/worksheets/_rels/sheet110.xml.rels>&#65279;<?xml version="1.0" encoding="utf-8"?><Relationships xmlns="http://schemas.openxmlformats.org/package/2006/relationships"><Relationship Type="http://schemas.openxmlformats.org/officeDocument/2006/relationships/table" Target="/xl/tables/table105.xml" Id="R1ba6a2b9b7664468" /></Relationships>
</file>

<file path=xl/worksheets/_rels/sheet111.xml.rels>&#65279;<?xml version="1.0" encoding="utf-8"?><Relationships xmlns="http://schemas.openxmlformats.org/package/2006/relationships"><Relationship Type="http://schemas.openxmlformats.org/officeDocument/2006/relationships/table" Target="/xl/tables/table106.xml" Id="R09ec558d875f49d8" /></Relationships>
</file>

<file path=xl/worksheets/_rels/sheet112.xml.rels>&#65279;<?xml version="1.0" encoding="utf-8"?><Relationships xmlns="http://schemas.openxmlformats.org/package/2006/relationships"><Relationship Type="http://schemas.openxmlformats.org/officeDocument/2006/relationships/table" Target="/xl/tables/table107.xml" Id="Rb7074153990e4043" /></Relationships>
</file>

<file path=xl/worksheets/_rels/sheet113.xml.rels>&#65279;<?xml version="1.0" encoding="utf-8"?><Relationships xmlns="http://schemas.openxmlformats.org/package/2006/relationships"><Relationship Type="http://schemas.openxmlformats.org/officeDocument/2006/relationships/table" Target="/xl/tables/table108.xml" Id="R346c91a1790e4624" /></Relationships>
</file>

<file path=xl/worksheets/_rels/sheet114.xml.rels>&#65279;<?xml version="1.0" encoding="utf-8"?><Relationships xmlns="http://schemas.openxmlformats.org/package/2006/relationships"><Relationship Type="http://schemas.openxmlformats.org/officeDocument/2006/relationships/table" Target="/xl/tables/table109.xml" Id="Rca99a13f02fa4586" /></Relationships>
</file>

<file path=xl/worksheets/_rels/sheet115.xml.rels>&#65279;<?xml version="1.0" encoding="utf-8"?><Relationships xmlns="http://schemas.openxmlformats.org/package/2006/relationships"><Relationship Type="http://schemas.openxmlformats.org/officeDocument/2006/relationships/table" Target="/xl/tables/table110.xml" Id="R89cdb55edd7947d4" /><Relationship Type="http://schemas.openxmlformats.org/officeDocument/2006/relationships/table" Target="/xl/tables/table111.xml" Id="Rb38bb5a0db0745be" /></Relationships>
</file>

<file path=xl/worksheets/_rels/sheet116.xml.rels>&#65279;<?xml version="1.0" encoding="utf-8"?><Relationships xmlns="http://schemas.openxmlformats.org/package/2006/relationships"><Relationship Type="http://schemas.openxmlformats.org/officeDocument/2006/relationships/table" Target="/xl/tables/table112.xml" Id="R876f711951214664" /><Relationship Type="http://schemas.openxmlformats.org/officeDocument/2006/relationships/table" Target="/xl/tables/table113.xml" Id="Rddbc82517d4245ac" /></Relationships>
</file>

<file path=xl/worksheets/_rels/sheet117.xml.rels>&#65279;<?xml version="1.0" encoding="utf-8"?><Relationships xmlns="http://schemas.openxmlformats.org/package/2006/relationships"><Relationship Type="http://schemas.openxmlformats.org/officeDocument/2006/relationships/table" Target="/xl/tables/table114.xml" Id="Ra9d5e0e9ab174f94" /></Relationships>
</file>

<file path=xl/worksheets/_rels/sheet118.xml.rels>&#65279;<?xml version="1.0" encoding="utf-8"?><Relationships xmlns="http://schemas.openxmlformats.org/package/2006/relationships"><Relationship Type="http://schemas.openxmlformats.org/officeDocument/2006/relationships/table" Target="/xl/tables/table115.xml" Id="R021b8d82fd584675" /></Relationships>
</file>

<file path=xl/worksheets/_rels/sheet119.xml.rels>&#65279;<?xml version="1.0" encoding="utf-8"?><Relationships xmlns="http://schemas.openxmlformats.org/package/2006/relationships"><Relationship Type="http://schemas.openxmlformats.org/officeDocument/2006/relationships/table" Target="/xl/tables/table116.xml" Id="R423b01b8ed8a40d8" /></Relationships>
</file>

<file path=xl/worksheets/_rels/sheet121.xml.rels>&#65279;<?xml version="1.0" encoding="utf-8"?><Relationships xmlns="http://schemas.openxmlformats.org/package/2006/relationships"><Relationship Type="http://schemas.openxmlformats.org/officeDocument/2006/relationships/table" Target="/xl/tables/table117.xml" Id="R715a074825554132" /></Relationships>
</file>

<file path=xl/worksheets/_rels/sheet123.xml.rels>&#65279;<?xml version="1.0" encoding="utf-8"?><Relationships xmlns="http://schemas.openxmlformats.org/package/2006/relationships"><Relationship Type="http://schemas.openxmlformats.org/officeDocument/2006/relationships/table" Target="/xl/tables/table118.xml" Id="Rbe69045e567f42c8" /></Relationships>
</file>

<file path=xl/worksheets/_rels/sheet124.xml.rels>&#65279;<?xml version="1.0" encoding="utf-8"?><Relationships xmlns="http://schemas.openxmlformats.org/package/2006/relationships"><Relationship Type="http://schemas.openxmlformats.org/officeDocument/2006/relationships/table" Target="/xl/tables/table119.xml" Id="R032a5fdded534a44" /></Relationships>
</file>

<file path=xl/worksheets/_rels/sheet125.xml.rels>&#65279;<?xml version="1.0" encoding="utf-8"?><Relationships xmlns="http://schemas.openxmlformats.org/package/2006/relationships"><Relationship Type="http://schemas.openxmlformats.org/officeDocument/2006/relationships/table" Target="/xl/tables/table120.xml" Id="R25181e44f75e4f21" /></Relationships>
</file>

<file path=xl/worksheets/_rels/sheet126.xml.rels>&#65279;<?xml version="1.0" encoding="utf-8"?><Relationships xmlns="http://schemas.openxmlformats.org/package/2006/relationships"><Relationship Type="http://schemas.openxmlformats.org/officeDocument/2006/relationships/table" Target="/xl/tables/table121.xml" Id="R84c95ba4180f4486" /></Relationships>
</file>

<file path=xl/worksheets/_rels/sheet127.xml.rels>&#65279;<?xml version="1.0" encoding="utf-8"?><Relationships xmlns="http://schemas.openxmlformats.org/package/2006/relationships"><Relationship Type="http://schemas.openxmlformats.org/officeDocument/2006/relationships/table" Target="/xl/tables/table122.xml" Id="Rd00247ba325b4bba" /></Relationships>
</file>

<file path=xl/worksheets/_rels/sheet128.xml.rels>&#65279;<?xml version="1.0" encoding="utf-8"?><Relationships xmlns="http://schemas.openxmlformats.org/package/2006/relationships"><Relationship Type="http://schemas.openxmlformats.org/officeDocument/2006/relationships/table" Target="/xl/tables/table123.xml" Id="Rae982742c0b34698" /></Relationships>
</file>

<file path=xl/worksheets/_rels/sheet129.xml.rels>&#65279;<?xml version="1.0" encoding="utf-8"?><Relationships xmlns="http://schemas.openxmlformats.org/package/2006/relationships"><Relationship Type="http://schemas.openxmlformats.org/officeDocument/2006/relationships/table" Target="/xl/tables/table124.xml" Id="R2d654c40de6b4bad" /></Relationships>
</file>

<file path=xl/worksheets/_rels/sheet130.xml.rels>&#65279;<?xml version="1.0" encoding="utf-8"?><Relationships xmlns="http://schemas.openxmlformats.org/package/2006/relationships"><Relationship Type="http://schemas.openxmlformats.org/officeDocument/2006/relationships/table" Target="/xl/tables/table125.xml" Id="R0d4961c8a7724cf1" /></Relationships>
</file>

<file path=xl/worksheets/_rels/sheet131.xml.rels>&#65279;<?xml version="1.0" encoding="utf-8"?><Relationships xmlns="http://schemas.openxmlformats.org/package/2006/relationships"><Relationship Type="http://schemas.openxmlformats.org/officeDocument/2006/relationships/table" Target="/xl/tables/table126.xml" Id="Radf4cf414b6b4949" /></Relationships>
</file>

<file path=xl/worksheets/_rels/sheet132.xml.rels>&#65279;<?xml version="1.0" encoding="utf-8"?><Relationships xmlns="http://schemas.openxmlformats.org/package/2006/relationships"><Relationship Type="http://schemas.openxmlformats.org/officeDocument/2006/relationships/table" Target="/xl/tables/table127.xml" Id="R66bcf59ba66b49ba" /></Relationships>
</file>

<file path=xl/worksheets/_rels/sheet133.xml.rels>&#65279;<?xml version="1.0" encoding="utf-8"?><Relationships xmlns="http://schemas.openxmlformats.org/package/2006/relationships"><Relationship Type="http://schemas.openxmlformats.org/officeDocument/2006/relationships/table" Target="/xl/tables/table128.xml" Id="Rd22066b0a3564c54" /></Relationships>
</file>

<file path=xl/worksheets/_rels/sheet134.xml.rels>&#65279;<?xml version="1.0" encoding="utf-8"?><Relationships xmlns="http://schemas.openxmlformats.org/package/2006/relationships"><Relationship Type="http://schemas.openxmlformats.org/officeDocument/2006/relationships/table" Target="/xl/tables/table129.xml" Id="R5be8dcf3c0df4c4b" /></Relationships>
</file>

<file path=xl/worksheets/_rels/sheet135.xml.rels>&#65279;<?xml version="1.0" encoding="utf-8"?><Relationships xmlns="http://schemas.openxmlformats.org/package/2006/relationships"><Relationship Type="http://schemas.openxmlformats.org/officeDocument/2006/relationships/table" Target="/xl/tables/table130.xml" Id="R2ecb9b1c15794cbd" /></Relationships>
</file>

<file path=xl/worksheets/_rels/sheet136.xml.rels>&#65279;<?xml version="1.0" encoding="utf-8"?><Relationships xmlns="http://schemas.openxmlformats.org/package/2006/relationships"><Relationship Type="http://schemas.openxmlformats.org/officeDocument/2006/relationships/table" Target="/xl/tables/table131.xml" Id="R1bed532af933452d" /></Relationships>
</file>

<file path=xl/worksheets/_rels/sheet137.xml.rels>&#65279;<?xml version="1.0" encoding="utf-8"?><Relationships xmlns="http://schemas.openxmlformats.org/package/2006/relationships"><Relationship Type="http://schemas.openxmlformats.org/officeDocument/2006/relationships/table" Target="/xl/tables/table132.xml" Id="Rf86762e13ddb4c15" /></Relationships>
</file>

<file path=xl/worksheets/_rels/sheet138.xml.rels>&#65279;<?xml version="1.0" encoding="utf-8"?><Relationships xmlns="http://schemas.openxmlformats.org/package/2006/relationships"><Relationship Type="http://schemas.openxmlformats.org/officeDocument/2006/relationships/table" Target="/xl/tables/table133.xml" Id="R1346125ced53479a" /></Relationships>
</file>

<file path=xl/worksheets/_rels/sheet139.xml.rels>&#65279;<?xml version="1.0" encoding="utf-8"?><Relationships xmlns="http://schemas.openxmlformats.org/package/2006/relationships"><Relationship Type="http://schemas.openxmlformats.org/officeDocument/2006/relationships/table" Target="/xl/tables/table134.xml" Id="R04d7594a475e48b4" /></Relationships>
</file>

<file path=xl/worksheets/_rels/sheet140.xml.rels>&#65279;<?xml version="1.0" encoding="utf-8"?><Relationships xmlns="http://schemas.openxmlformats.org/package/2006/relationships"><Relationship Type="http://schemas.openxmlformats.org/officeDocument/2006/relationships/table" Target="/xl/tables/table135.xml" Id="Rc1ed24d10d5d4d23" /></Relationships>
</file>

<file path=xl/worksheets/_rels/sheet141.xml.rels>&#65279;<?xml version="1.0" encoding="utf-8"?><Relationships xmlns="http://schemas.openxmlformats.org/package/2006/relationships"><Relationship Type="http://schemas.openxmlformats.org/officeDocument/2006/relationships/table" Target="/xl/tables/table136.xml" Id="R785c95fdcabc4501" /></Relationships>
</file>

<file path=xl/worksheets/_rels/sheet142.xml.rels>&#65279;<?xml version="1.0" encoding="utf-8"?><Relationships xmlns="http://schemas.openxmlformats.org/package/2006/relationships"><Relationship Type="http://schemas.openxmlformats.org/officeDocument/2006/relationships/table" Target="/xl/tables/table137.xml" Id="R931efb633d734e83" /></Relationships>
</file>

<file path=xl/worksheets/_rels/sheet143.xml.rels>&#65279;<?xml version="1.0" encoding="utf-8"?><Relationships xmlns="http://schemas.openxmlformats.org/package/2006/relationships"><Relationship Type="http://schemas.openxmlformats.org/officeDocument/2006/relationships/drawing" Target="/xl/drawings/drawing3.xml" Id="R46188d869a194fd4" /></Relationships>
</file>

<file path=xl/worksheets/_rels/sheet144.xml.rels>&#65279;<?xml version="1.0" encoding="utf-8"?><Relationships xmlns="http://schemas.openxmlformats.org/package/2006/relationships"><Relationship Type="http://schemas.openxmlformats.org/officeDocument/2006/relationships/table" Target="/xl/tables/table138.xml" Id="R12b277aee8f24f8d"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3" t="str">
        <x:v>Menu V3 Forms - saisie, base validée, contrôle qualité, dashboard et rapports</x:v>
      </x:c>
      <x:c r="B20" s="93" t="str">
        <x:v>https://www.c40.org/what-we-do/raising-climate-ambition/1-5c-climate-action-plans/</x:v>
      </x:c>
      <x:c r="C20" s="93"/>
      <x:c r="D20" s="93"/>
      <x:c r="E20" s="93"/>
      <x:c r="F20" s="93"/>
      <x:c r="G20" s="93"/>
      <x:c r="H20" s="93"/>
      <x:c r="I20" s="93"/>
      <x:c r="J20" s="93"/>
    </x:row>
    <x:row r="21">
      <x:c r="A21" s="9" t="str">
        <x:v>CoM SSA / SEACAP</x:v>
      </x:c>
      <x:c r="B21" s="9" t="str">
        <x:v>https://comssa.org/seacap-toolbox/en</x:v>
      </x:c>
      <x:c r="C21" s="9"/>
      <x:c r="D21" s="9"/>
      <x:c r="E21" s="9"/>
      <x:c r="F21" s="9"/>
      <x:c r="G21" s="9"/>
      <x:c r="H21" s="9"/>
      <x:c r="I21" s="9"/>
      <x:c r="J21" s="9"/>
    </x:row>
    <x:row r="22">
      <x:c r="A22" s="96">
        <x:f>HYPERLINK(B22,A22)</x:f>
      </x:c>
      <x:c r="B22" s="99" t="str">
        <x:v>#'01_Form_Temperature'!A1</x:v>
      </x:c>
      <x:c r="C22" s="96">
        <x:f>HYPERLINK(D22,C22)</x:f>
      </x:c>
      <x:c r="D22" s="99" t="str">
        <x:v>#'02_Form_Pluviometrie'!A1</x:v>
      </x:c>
      <x:c r="E22" s="9"/>
      <x:c r="F22" s="102" t="str">
        <x:v>Règle obligatoire V3 Forms:
Aucune donnée ne doit alimenter les rapports finaux si son statut n'est pas "Validé humainement". Les feuilles Data_* appliquent cette règle automatiquement.</x:v>
      </x:c>
      <x:c r="G22" s="102" t="str">
        <x:v>Règle obligatoire V3 Forms:
Aucune donnée ne doit alimenter les rapports finaux si son statut n'est pas "Validé humainement". Les feuilles Data_* appliquent cette règle automatiquement.</x:v>
      </x:c>
      <x:c r="H22" s="102" t="str">
        <x:v>Règle obligatoire V3 Forms:
Aucune donnée ne doit alimenter les rapports finaux si son statut n'est pas "Validé humainement". Les feuilles Data_* appliquent cette règle automatiquement.</x:v>
      </x:c>
      <x:c r="I22" s="102" t="str">
        <x:v>Règle obligatoire V3 Forms:
Aucune donnée ne doit alimenter les rapports finaux si son statut n'est pas "Validé humainement". Les feuilles Data_* appliquent cette règle automatiquement.</x:v>
      </x:c>
      <x:c r="J22" s="102" t="str">
        <x:v>Règle obligatoire V3 Forms:
Aucune donnée ne doit alimenter les rapports finaux si son statut n'est pas "Validé humainement". Les feuilles Data_* appliquent cette règle automatiquement.</x:v>
      </x:c>
    </x:row>
    <x:row r="23">
      <x:c r="A23" s="96">
        <x:f>HYPERLINK(B23,A23)</x:f>
      </x:c>
      <x:c r="B23" s="99" t="str">
        <x:v>#'03_Form_Electricite'!A1</x:v>
      </x:c>
      <x:c r="C23" s="96">
        <x:f>HYPERLINK(D23,C23)</x:f>
      </x:c>
      <x:c r="D23" s="99" t="str">
        <x:v>#'04_Form_Dechets'!A1</x:v>
      </x:c>
      <x:c r="F23" s="102" t="str">
        <x:v>Règle obligatoire V3 Forms:
Aucune donnée ne doit alimenter les rapports finaux si son statut n'est pas "Validé humainement". Les feuilles Data_* appliquent cette règle automatiquement.</x:v>
      </x:c>
      <x:c r="G23" s="102" t="str">
        <x:v>Règle obligatoire V3 Forms:
Aucune donnée ne doit alimenter les rapports finaux si son statut n'est pas "Validé humainement". Les feuilles Data_* appliquent cette règle automatiquement.</x:v>
      </x:c>
      <x:c r="H23" s="102" t="str">
        <x:v>Règle obligatoire V3 Forms:
Aucune donnée ne doit alimenter les rapports finaux si son statut n'est pas "Validé humainement". Les feuilles Data_* appliquent cette règle automatiquement.</x:v>
      </x:c>
      <x:c r="I23" s="102" t="str">
        <x:v>Règle obligatoire V3 Forms:
Aucune donnée ne doit alimenter les rapports finaux si son statut n'est pas "Validé humainement". Les feuilles Data_* appliquent cette règle automatiquement.</x:v>
      </x:c>
      <x:c r="J23" s="102" t="str">
        <x:v>Règle obligatoire V3 Forms:
Aucune donnée ne doit alimenter les rapports finaux si son statut n'est pas "Validé humainement". Les feuilles Data_* appliquent cette règle automatiquement.</x:v>
      </x:c>
    </x:row>
    <x:row r="24">
      <x:c r="A24" s="96">
        <x:f>HYPERLINK(B24,A24)</x:f>
      </x:c>
      <x:c r="B24" s="99" t="str">
        <x:v>#'05_Form_Qualite_Air'!A1</x:v>
      </x:c>
      <x:c r="C24" s="96">
        <x:f>HYPERLINK(D24,C24)</x:f>
      </x:c>
      <x:c r="D24" s="99" t="str">
        <x:v>#'06_Form_Emissions_GES'!A1</x:v>
      </x:c>
      <x:c r="F24" s="102" t="str">
        <x:v>Règle obligatoire V3 Forms:
Aucune donnée ne doit alimenter les rapports finaux si son statut n'est pas "Validé humainement". Les feuilles Data_* appliquent cette règle automatiquement.</x:v>
      </x:c>
      <x:c r="G24" s="102" t="str">
        <x:v>Règle obligatoire V3 Forms:
Aucune donnée ne doit alimenter les rapports finaux si son statut n'est pas "Validé humainement". Les feuilles Data_* appliquent cette règle automatiquement.</x:v>
      </x:c>
      <x:c r="H24" s="102" t="str">
        <x:v>Règle obligatoire V3 Forms:
Aucune donnée ne doit alimenter les rapports finaux si son statut n'est pas "Validé humainement". Les feuilles Data_* appliquent cette règle automatiquement.</x:v>
      </x:c>
      <x:c r="I24" s="102" t="str">
        <x:v>Règle obligatoire V3 Forms:
Aucune donnée ne doit alimenter les rapports finaux si son statut n'est pas "Validé humainement". Les feuilles Data_* appliquent cette règle automatiquement.</x:v>
      </x:c>
      <x:c r="J24" s="102" t="str">
        <x:v>Règle obligatoire V3 Forms:
Aucune donnée ne doit alimenter les rapports finaux si son statut n'est pas "Validé humainement". Les feuilles Data_* appliquent cette règle automatiquement.</x:v>
      </x:c>
    </x:row>
    <x:row r="25">
      <x:c r="A25" s="96">
        <x:f>HYPERLINK(B25,A25)</x:f>
      </x:c>
      <x:c r="B25" s="99" t="str">
        <x:v>#'08_Form_Erosion_Cotiere'!A1</x:v>
      </x:c>
      <x:c r="C25" s="96">
        <x:f>HYPERLINK(D25,C25)</x:f>
      </x:c>
      <x:c r="D25" s="99" t="str">
        <x:v>#'09_Form_Projets_Climat'!A1</x:v>
      </x:c>
      <x:c r="F25" s="102" t="str">
        <x:v>Règle obligatoire V3 Forms:
Aucune donnée ne doit alimenter les rapports finaux si son statut n'est pas "Validé humainement". Les feuilles Data_* appliquent cette règle automatiquement.</x:v>
      </x:c>
      <x:c r="G25" s="102" t="str">
        <x:v>Règle obligatoire V3 Forms:
Aucune donnée ne doit alimenter les rapports finaux si son statut n'est pas "Validé humainement". Les feuilles Data_* appliquent cette règle automatiquement.</x:v>
      </x:c>
      <x:c r="H25" s="102" t="str">
        <x:v>Règle obligatoire V3 Forms:
Aucune donnée ne doit alimenter les rapports finaux si son statut n'est pas "Validé humainement". Les feuilles Data_* appliquent cette règle automatiquement.</x:v>
      </x:c>
      <x:c r="I25" s="102" t="str">
        <x:v>Règle obligatoire V3 Forms:
Aucune donnée ne doit alimenter les rapports finaux si son statut n'est pas "Validé humainement". Les feuilles Data_* appliquent cette règle automatiquement.</x:v>
      </x:c>
      <x:c r="J25" s="102" t="str">
        <x:v>Règle obligatoire V3 Forms:
Aucune donnée ne doit alimenter les rapports finaux si son statut n'est pas "Validé humainement". Les feuilles Data_* appliquent cette règle automatiquement.</x:v>
      </x:c>
    </x:row>
    <x:row r="26">
      <x:c r="A26" s="96">
        <x:f>HYPERLINK(B26,A26)</x:f>
      </x:c>
      <x:c r="B26" s="99" t="str">
        <x:v>#'41_DASHBOARD_FORMS'!A1</x:v>
      </x:c>
      <x:c r="C26" s="96">
        <x:f>HYPERLINK(D26,C26)</x:f>
      </x:c>
      <x:c r="D26" s="99" t="str">
        <x:v>#'Reporting_CDP_C40_ICLEI'!A1</x:v>
      </x:c>
      <x:c r="F26" s="102" t="str">
        <x:v>Règle obligatoire V3 Forms:
Aucune donnée ne doit alimenter les rapports finaux si son statut n'est pas "Validé humainement". Les feuilles Data_* appliquent cette règle automatiquement.</x:v>
      </x:c>
      <x:c r="G26" s="102" t="str">
        <x:v>Règle obligatoire V3 Forms:
Aucune donnée ne doit alimenter les rapports finaux si son statut n'est pas "Validé humainement". Les feuilles Data_* appliquent cette règle automatiquement.</x:v>
      </x:c>
      <x:c r="H26" s="102" t="str">
        <x:v>Règle obligatoire V3 Forms:
Aucune donnée ne doit alimenter les rapports finaux si son statut n'est pas "Validé humainement". Les feuilles Data_* appliquent cette règle automatiquement.</x:v>
      </x:c>
      <x:c r="I26" s="102" t="str">
        <x:v>Règle obligatoire V3 Forms:
Aucune donnée ne doit alimenter les rapports finaux si son statut n'est pas "Validé humainement". Les feuilles Data_* appliquent cette règle automatiquement.</x:v>
      </x:c>
      <x:c r="J26" s="102" t="str">
        <x:v>Règle obligatoire V3 Forms:
Aucune donnée ne doit alimenter les rapports finaux si son statut n'est pas "Validé humainement". Les feuilles Data_* appliquent cette règle automatiquement.</x:v>
      </x:c>
    </x:row>
    <x:row r="27">
      <x:c r="A27" s="96">
        <x:f>HYPERLINK(B27,A27)</x:f>
      </x:c>
      <x:c r="B27" s="99" t="str">
        <x:v>#'Contribution_CDN_2_0'!A1</x:v>
      </x:c>
      <x:c r="C27" s="96">
        <x:f>HYPERLINK(D27,C27)</x:f>
      </x:c>
      <x:c r="D27" s="99" t="str">
        <x:v>#'42_CONTROLE_QUALITE'!A1</x:v>
      </x:c>
      <x:c r="F27" s="102" t="str">
        <x:v>Règle obligatoire V3 Forms:
Aucune donnée ne doit alimenter les rapports finaux si son statut n'est pas "Validé humainement". Les feuilles Data_* appliquent cette règle automatiquement.</x:v>
      </x:c>
      <x:c r="G27" s="102" t="str">
        <x:v>Règle obligatoire V3 Forms:
Aucune donnée ne doit alimenter les rapports finaux si son statut n'est pas "Validé humainement". Les feuilles Data_* appliquent cette règle automatiquement.</x:v>
      </x:c>
      <x:c r="H27" s="102" t="str">
        <x:v>Règle obligatoire V3 Forms:
Aucune donnée ne doit alimenter les rapports finaux si son statut n'est pas "Validé humainement". Les feuilles Data_* appliquent cette règle automatiquement.</x:v>
      </x:c>
      <x:c r="I27" s="102" t="str">
        <x:v>Règle obligatoire V3 Forms:
Aucune donnée ne doit alimenter les rapports finaux si son statut n'est pas "Validé humainement". Les feuilles Data_* appliquent cette règle automatiquement.</x:v>
      </x:c>
      <x:c r="J27" s="102" t="str">
        <x:v>Règle obligatoire V3 Forms:
Aucune donnée ne doit alimenter les rapports finaux si son statut n'est pas "Validé humainement". Les feuilles Data_* appliquent cette règle automatiquement.</x:v>
      </x:c>
    </x:row>
    <x:row r="30">
      <x:c r="A30" s="131" t="str">
        <x:v>Menu V4B Nature - espaces verts, arbres, jardins, biodiversité et séquestration estimée</x:v>
      </x:c>
      <x:c r="B30" s="131"/>
      <x:c r="C30" s="131"/>
      <x:c r="D30" s="131"/>
      <x:c r="E30" s="131"/>
      <x:c r="F30" s="131"/>
      <x:c r="G30" s="131"/>
      <x:c r="H30" s="131"/>
      <x:c r="I30" s="131"/>
      <x:c r="J30" s="131"/>
    </x:row>
    <x:row r="32">
      <x:c r="A32" s="133">
        <x:f>HYPERLINK(B32,A32)</x:f>
      </x:c>
      <x:c r="B32" s="133" t="str">
        <x:v>#'10_Form_Nature_Espaces_Verts'!A1</x:v>
      </x:c>
      <x:c r="C32" s="133">
        <x:f>HYPERLINK(D32,C32)</x:f>
      </x:c>
      <x:c r="D32" s="133" t="str">
        <x:v>#'Data_Nature_Espaces_Verts'!A1</x:v>
      </x:c>
    </x:row>
    <x:row r="33">
      <x:c r="A33" s="133">
        <x:f>HYPERLINK(B33,A33)</x:f>
      </x:c>
      <x:c r="B33" s="133" t="str">
        <x:v>#'Facteurs_Sequestration_Carbone'!A1</x:v>
      </x:c>
      <x:c r="C33" s="133">
        <x:f>HYPERLINK(D33,C33)</x:f>
      </x:c>
      <x:c r="D33" s="133" t="str">
        <x:v>#'20_Tableau_de_Bord_Dynamique'!A1</x:v>
      </x:c>
    </x:row>
    <x:row r="34">
      <x:c r="A34" s="133">
        <x:f>HYPERLINK(B34,A34)</x:f>
      </x:c>
      <x:c r="B34" s="133" t="str">
        <x:v>#'19_Graphiques_Dynamiques'!A1</x:v>
      </x:c>
      <x:c r="C34" s="133">
        <x:f>HYPERLINK(D34,C34)</x:f>
      </x:c>
      <x:c r="D34" s="133" t="str">
        <x:v>#'21_Controle_Qualite'!A1</x:v>
      </x:c>
    </x:row>
    <x:row r="35">
      <x:c r="A35" s="133">
        <x:f>HYPERLINK(B35,A35)</x:f>
      </x:c>
      <x:c r="B35" s="133" t="str">
        <x:v>#'22_Planning_Collecte'!A1</x:v>
      </x:c>
      <x:c r="C35" s="133">
        <x:f>HYPERLINK(D35,C35)</x:f>
      </x:c>
      <x:c r="D35" s="133" t="str">
        <x:v>#'23_Registre_Documentaire'!A1</x:v>
      </x:c>
    </x:row>
    <x:row r="38">
      <x:c r="A38" s="216" t="str">
        <x:v>Menu V6 simplifié - données par bloc, années, synthèse et projections</x:v>
      </x:c>
      <x:c r="B38" s="216"/>
      <x:c r="C38" s="216"/>
      <x:c r="D38" s="216"/>
      <x:c r="E38" s="216"/>
      <x:c r="F38" s="216"/>
      <x:c r="G38" s="216"/>
      <x:c r="H38" s="216"/>
      <x:c r="I38" s="216"/>
      <x:c r="J38" s="216"/>
    </x:row>
    <x:row r="40">
      <x:c r="A40" s="215">
        <x:f>HYPERLINK(B40,A40)</x:f>
      </x:c>
      <x:c r="B40" s="215" t="str">
        <x:v>#'V6_INTERFACE_GLOBALE'!A1</x:v>
      </x:c>
      <x:c r="C40" s="215">
        <x:f>HYPERLINK(D40,C40)</x:f>
      </x:c>
      <x:c r="D40" s="215" t="str">
        <x:v>#'V6_DONNEES_PAR_BLOC_ANNEE'!A1</x:v>
      </x:c>
    </x:row>
    <x:row r="41">
      <x:c r="A41" s="215">
        <x:f>HYPERLINK(B41,A41)</x:f>
      </x:c>
      <x:c r="B41" s="215" t="str">
        <x:v>#'V6_PROJECTIONS'!A1</x:v>
      </x:c>
      <x:c r="C41" s="215">
        <x:f>HYPERLINK(D41,C41)</x:f>
      </x:c>
      <x:c r="D41" s="215" t="str">
        <x:v>#'V6_GRAPHES_ILLUSTRATIFS'!A1</x:v>
      </x:c>
    </x:row>
    <x:row r="42">
      <x:c r="A42" s="215">
        <x:f>HYPERLINK(B42,A42)</x:f>
      </x:c>
      <x:c r="B42" s="215" t="str">
        <x:v>#'V6_PARAMETRES_PROJECTIONS'!A1</x:v>
      </x:c>
      <x:c r="C42" s="215">
        <x:f>HYPERLINK(D42,C42)</x:f>
      </x:c>
      <x:c r="D42" s="215" t="str">
        <x:v>#'V6_SOURCES_CSTAR_COMSSA'!A1</x:v>
      </x:c>
    </x:row>
  </x:sheetData>
  <x:mergeCells>
    <x:mergeCell ref="A1:J1"/>
    <x:mergeCell ref="A2:J2"/>
    <x:mergeCell ref="F4:J10"/>
    <x:mergeCell ref="F12:J16"/>
    <x:mergeCell ref="A17:J17"/>
    <x:mergeCell ref="A20:J20"/>
    <x:mergeCell ref="F22:J27"/>
    <x:mergeCell ref="A30:J30"/>
    <x:mergeCell ref="A38:J3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0a05c9d7b9d94c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1c0421de62704f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96b56e112fb24a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9b25217f3e5145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fa8e86ec010941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4872b62b8e9640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91aaa7863c9a4ad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8d8f29225971402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75bc476950084d1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7f2c2607f64644a8"/>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24f61b777bc8467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5492ab2d8ce745cf"/>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5805fb1d52bc4669"/>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d13392ff95ff49d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c3cfb3b17943436a"/>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da38f1d754cb446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ff39e023bb6a49d4"/>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35b6cc94fc2a4fa1"/>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35225bc55aac4ad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ccb6e7cd23f04e1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e5eddd8e03c84a7a"/>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16d4be6310734602"/>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dbf02a15a8dd4ce3"/>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7cdf5e74c6c24cdb"/>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c21cd75bc2874c2a"/>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629af3223ccc48dd"/>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757afc875f6c4a6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0f9078bd8b524339"/>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f35a4a20d59349ec"/>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f94c7ceb056f4dbb"/>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5b39983f56ca49fd"/>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b76b90a1e7944131"/>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b6f0fbd7af554be8"/>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4a690c9def934cf7"/>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080e7f2d9c514da6"/>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32fc9e9d436a4729"/>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67731b361dfa4b83"/>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0c985a35e984472a"/>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Formulaire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transversale des données climatiques. Les lignes ne passent en base consolidée que si le statut est Validé humainement.</x:v>
      </x:c>
      <x:c r="B2" s="71"/>
      <x:c r="C2" s="71"/>
      <x:c r="D2" s="71"/>
      <x:c r="E2" s="71"/>
      <x:c r="F2" s="71"/>
      <x:c r="G2" s="71"/>
      <x:c r="H2" s="71"/>
      <x:c r="I2" s="71"/>
      <x:c r="J2" s="71"/>
      <x:c r="K2" s="71"/>
      <x:c r="L2" s="71"/>
      <x:c r="M2" s="71"/>
      <x:c r="N2" s="71"/>
      <x:c r="O2" s="71"/>
      <x:c r="P2" s="71"/>
      <x:c r="Q2" s="71"/>
      <x:c r="R2" s="71"/>
      <x:c r="S2" s="71"/>
      <x:c r="T2" s="71"/>
      <x:c r="U2" s="71"/>
    </x:row>
    <x:row r="4">
      <x:c r="A4" s="74" t="str">
        <x:v>ID_Saisie</x:v>
      </x:c>
      <x:c r="B4" s="74" t="str">
        <x:v>Domaine de donnée</x:v>
      </x:c>
      <x:c r="C4" s="74" t="str">
        <x:v>Sous-domaine</x:v>
      </x:c>
      <x:c r="D4" s="74" t="str">
        <x:v>Indicateur</x:v>
      </x:c>
      <x:c r="E4" s="74" t="str">
        <x:v>Année</x:v>
      </x:c>
      <x:c r="F4" s="74" t="str">
        <x:v>Mois</x:v>
      </x:c>
      <x:c r="G4" s="74" t="str">
        <x:v>Commune / zone</x:v>
      </x:c>
      <x:c r="H4" s="74" t="str">
        <x:v>Valeur</x:v>
      </x:c>
      <x:c r="I4" s="74" t="str">
        <x:v>Unité</x:v>
      </x:c>
      <x:c r="J4" s="74" t="str">
        <x:v>Institution source</x:v>
      </x:c>
      <x:c r="K4" s="74" t="str">
        <x:v>Service source</x:v>
      </x:c>
      <x:c r="L4" s="74" t="str">
        <x:v>Personne focale</x:v>
      </x:c>
      <x:c r="M4" s="74" t="str">
        <x:v>Document source</x:v>
      </x:c>
      <x:c r="N4" s="74" t="str">
        <x:v>Fréquence de collecte</x:v>
      </x:c>
      <x:c r="O4" s="74" t="str">
        <x:v>Niveau de fiabilité</x:v>
      </x:c>
      <x:c r="P4" s="74" t="str">
        <x:v>Statut de validation</x:v>
      </x:c>
      <x:c r="Q4" s="74" t="str">
        <x:v>Observations</x:v>
      </x:c>
      <x:c r="R4" s="74" t="str">
        <x:v>Date de saisie</x:v>
      </x:c>
      <x:c r="S4" s="74" t="str">
        <x:v>Responsable</x:v>
      </x:c>
      <x:c r="T4" s="74" t="str">
        <x:v>Alerte_QC</x:v>
      </x:c>
      <x:c r="U4" s="74" t="str">
        <x:v>Alimente_Rapports</x:v>
      </x:c>
    </x:row>
    <x:row r="5">
      <x:c r="A5" s="76" t="str">
        <x:f>IF(B5="","","GEN-"&amp;TEXT(ROW()-4,"0000"))</x:f>
      </x:c>
      <x:c r="B5" s="76"/>
      <x:c r="C5" s="76"/>
      <x:c r="D5" s="76"/>
      <x:c r="E5" s="76"/>
      <x:c r="F5" s="76"/>
      <x:c r="G5" s="76"/>
      <x:c r="H5" s="77"/>
      <x:c r="I5" s="76"/>
      <x:c r="J5" s="76"/>
      <x:c r="K5" s="76"/>
      <x:c r="L5" s="76"/>
      <x:c r="M5" s="76"/>
      <x:c r="N5" s="76"/>
      <x:c r="O5" s="76"/>
      <x:c r="P5" s="76"/>
      <x:c r="Q5" s="76"/>
      <x:c r="R5" s="78" t="str">
        <x:f>IF(B5="","",TODAY())</x:f>
      </x:c>
      <x:c r="S5" s="76"/>
      <x:c r="T5" s="76" t="str">
        <x:f>IF(B5="","",IF(OR(D5="",E5="",H5="",I5="",J5="",M5="",O5="",P5&lt;&gt;"Validé humainement"),"ALERTE: données/preuves/statut",IF(FALSE,"ALERTE: valeur anormale","OK")))</x:f>
      </x:c>
      <x:c r="U5" s="76" t="str">
        <x:f>IF(B5="","",IF(P5="Validé humainement","Oui","Non"))</x:f>
      </x:c>
    </x:row>
    <x:row r="6">
      <x:c r="A6" s="76" t="str">
        <x:f>IF(B6="","","GEN-"&amp;TEXT(ROW()-4,"0000"))</x:f>
      </x:c>
      <x:c r="B6" s="76"/>
      <x:c r="C6" s="76"/>
      <x:c r="D6" s="76"/>
      <x:c r="E6" s="76"/>
      <x:c r="F6" s="76"/>
      <x:c r="G6" s="76"/>
      <x:c r="H6" s="77"/>
      <x:c r="I6" s="76"/>
      <x:c r="J6" s="76"/>
      <x:c r="K6" s="76"/>
      <x:c r="L6" s="76"/>
      <x:c r="M6" s="76"/>
      <x:c r="N6" s="76"/>
      <x:c r="O6" s="76"/>
      <x:c r="P6" s="76"/>
      <x:c r="Q6" s="76"/>
      <x:c r="R6" s="78" t="str">
        <x:f>IF(B6="","",TODAY())</x:f>
      </x:c>
      <x:c r="S6" s="76"/>
      <x:c r="T6" s="76" t="str">
        <x:f>IF(B6="","",IF(OR(D6="",E6="",H6="",I6="",J6="",M6="",O6="",P6&lt;&gt;"Validé humainement"),"ALERTE: données/preuves/statut",IF(FALSE,"ALERTE: valeur anormale","OK")))</x:f>
      </x:c>
      <x:c r="U6" s="76" t="str">
        <x:f>IF(B6="","",IF(P6="Validé humainement","Oui","Non"))</x:f>
      </x:c>
    </x:row>
    <x:row r="7">
      <x:c r="A7" s="76" t="str">
        <x:f>IF(B7="","","GEN-"&amp;TEXT(ROW()-4,"0000"))</x:f>
      </x:c>
      <x:c r="B7" s="76"/>
      <x:c r="C7" s="76"/>
      <x:c r="D7" s="76"/>
      <x:c r="E7" s="76"/>
      <x:c r="F7" s="76"/>
      <x:c r="G7" s="76"/>
      <x:c r="H7" s="77"/>
      <x:c r="I7" s="76"/>
      <x:c r="J7" s="76"/>
      <x:c r="K7" s="76"/>
      <x:c r="L7" s="76"/>
      <x:c r="M7" s="76"/>
      <x:c r="N7" s="76"/>
      <x:c r="O7" s="76"/>
      <x:c r="P7" s="76"/>
      <x:c r="Q7" s="76"/>
      <x:c r="R7" s="78" t="str">
        <x:f>IF(B7="","",TODAY())</x:f>
      </x:c>
      <x:c r="S7" s="76"/>
      <x:c r="T7" s="76" t="str">
        <x:f>IF(B7="","",IF(OR(D7="",E7="",H7="",I7="",J7="",M7="",O7="",P7&lt;&gt;"Validé humainement"),"ALERTE: données/preuves/statut",IF(FALSE,"ALERTE: valeur anormale","OK")))</x:f>
      </x:c>
      <x:c r="U7" s="76" t="str">
        <x:f>IF(B7="","",IF(P7="Validé humainement","Oui","Non"))</x:f>
      </x:c>
    </x:row>
    <x:row r="8">
      <x:c r="A8" s="76" t="str">
        <x:f>IF(B8="","","GEN-"&amp;TEXT(ROW()-4,"0000"))</x:f>
      </x:c>
      <x:c r="B8" s="76"/>
      <x:c r="C8" s="76"/>
      <x:c r="D8" s="76"/>
      <x:c r="E8" s="76"/>
      <x:c r="F8" s="76"/>
      <x:c r="G8" s="76"/>
      <x:c r="H8" s="77"/>
      <x:c r="I8" s="76"/>
      <x:c r="J8" s="76"/>
      <x:c r="K8" s="76"/>
      <x:c r="L8" s="76"/>
      <x:c r="M8" s="76"/>
      <x:c r="N8" s="76"/>
      <x:c r="O8" s="76"/>
      <x:c r="P8" s="76"/>
      <x:c r="Q8" s="76"/>
      <x:c r="R8" s="78" t="str">
        <x:f>IF(B8="","",TODAY())</x:f>
      </x:c>
      <x:c r="S8" s="76"/>
      <x:c r="T8" s="76" t="str">
        <x:f>IF(B8="","",IF(OR(D8="",E8="",H8="",I8="",J8="",M8="",O8="",P8&lt;&gt;"Validé humainement"),"ALERTE: données/preuves/statut",IF(FALSE,"ALERTE: valeur anormale","OK")))</x:f>
      </x:c>
      <x:c r="U8" s="76" t="str">
        <x:f>IF(B8="","",IF(P8="Validé humainement","Oui","Non"))</x:f>
      </x:c>
    </x:row>
    <x:row r="9">
      <x:c r="A9" s="76" t="str">
        <x:f>IF(B9="","","GEN-"&amp;TEXT(ROW()-4,"0000"))</x:f>
      </x:c>
      <x:c r="B9" s="76"/>
      <x:c r="C9" s="76"/>
      <x:c r="D9" s="76"/>
      <x:c r="E9" s="76"/>
      <x:c r="F9" s="76"/>
      <x:c r="G9" s="76"/>
      <x:c r="H9" s="77"/>
      <x:c r="I9" s="76"/>
      <x:c r="J9" s="76"/>
      <x:c r="K9" s="76"/>
      <x:c r="L9" s="76"/>
      <x:c r="M9" s="76"/>
      <x:c r="N9" s="76"/>
      <x:c r="O9" s="76"/>
      <x:c r="P9" s="76"/>
      <x:c r="Q9" s="76"/>
      <x:c r="R9" s="78" t="str">
        <x:f>IF(B9="","",TODAY())</x:f>
      </x:c>
      <x:c r="S9" s="76"/>
      <x:c r="T9" s="76" t="str">
        <x:f>IF(B9="","",IF(OR(D9="",E9="",H9="",I9="",J9="",M9="",O9="",P9&lt;&gt;"Validé humainement"),"ALERTE: données/preuves/statut",IF(FALSE,"ALERTE: valeur anormale","OK")))</x:f>
      </x:c>
      <x:c r="U9" s="76" t="str">
        <x:f>IF(B9="","",IF(P9="Validé humainement","Oui","Non"))</x:f>
      </x:c>
    </x:row>
    <x:row r="10">
      <x:c r="A10" s="76" t="str">
        <x:f>IF(B10="","","GEN-"&amp;TEXT(ROW()-4,"0000"))</x:f>
      </x:c>
      <x:c r="B10" s="76"/>
      <x:c r="C10" s="76"/>
      <x:c r="D10" s="76"/>
      <x:c r="E10" s="76"/>
      <x:c r="F10" s="76"/>
      <x:c r="G10" s="76"/>
      <x:c r="H10" s="77"/>
      <x:c r="I10" s="76"/>
      <x:c r="J10" s="76"/>
      <x:c r="K10" s="76"/>
      <x:c r="L10" s="76"/>
      <x:c r="M10" s="76"/>
      <x:c r="N10" s="76"/>
      <x:c r="O10" s="76"/>
      <x:c r="P10" s="76"/>
      <x:c r="Q10" s="76"/>
      <x:c r="R10" s="78" t="str">
        <x:f>IF(B10="","",TODAY())</x:f>
      </x:c>
      <x:c r="S10" s="76"/>
      <x:c r="T10" s="76" t="str">
        <x:f>IF(B10="","",IF(OR(D10="",E10="",H10="",I10="",J10="",M10="",O10="",P10&lt;&gt;"Validé humainement"),"ALERTE: données/preuves/statut",IF(FALSE,"ALERTE: valeur anormale","OK")))</x:f>
      </x:c>
      <x:c r="U10" s="76" t="str">
        <x:f>IF(B10="","",IF(P10="Validé humainement","Oui","Non"))</x:f>
      </x:c>
    </x:row>
    <x:row r="11">
      <x:c r="A11" s="76" t="str">
        <x:f>IF(B11="","","GEN-"&amp;TEXT(ROW()-4,"0000"))</x:f>
      </x:c>
      <x:c r="B11" s="76"/>
      <x:c r="C11" s="76"/>
      <x:c r="D11" s="76"/>
      <x:c r="E11" s="76"/>
      <x:c r="F11" s="76"/>
      <x:c r="G11" s="76"/>
      <x:c r="H11" s="77"/>
      <x:c r="I11" s="76"/>
      <x:c r="J11" s="76"/>
      <x:c r="K11" s="76"/>
      <x:c r="L11" s="76"/>
      <x:c r="M11" s="76"/>
      <x:c r="N11" s="76"/>
      <x:c r="O11" s="76"/>
      <x:c r="P11" s="76"/>
      <x:c r="Q11" s="76"/>
      <x:c r="R11" s="78" t="str">
        <x:f>IF(B11="","",TODAY())</x:f>
      </x:c>
      <x:c r="S11" s="76"/>
      <x:c r="T11" s="76" t="str">
        <x:f>IF(B11="","",IF(OR(D11="",E11="",H11="",I11="",J11="",M11="",O11="",P11&lt;&gt;"Validé humainement"),"ALERTE: données/preuves/statut",IF(FALSE,"ALERTE: valeur anormale","OK")))</x:f>
      </x:c>
      <x:c r="U11" s="76" t="str">
        <x:f>IF(B11="","",IF(P11="Validé humainement","Oui","Non"))</x:f>
      </x:c>
    </x:row>
    <x:row r="12">
      <x:c r="A12" s="76" t="str">
        <x:f>IF(B12="","","GEN-"&amp;TEXT(ROW()-4,"0000"))</x:f>
      </x:c>
      <x:c r="B12" s="76"/>
      <x:c r="C12" s="76"/>
      <x:c r="D12" s="76"/>
      <x:c r="E12" s="76"/>
      <x:c r="F12" s="76"/>
      <x:c r="G12" s="76"/>
      <x:c r="H12" s="77"/>
      <x:c r="I12" s="76"/>
      <x:c r="J12" s="76"/>
      <x:c r="K12" s="76"/>
      <x:c r="L12" s="76"/>
      <x:c r="M12" s="76"/>
      <x:c r="N12" s="76"/>
      <x:c r="O12" s="76"/>
      <x:c r="P12" s="76"/>
      <x:c r="Q12" s="76"/>
      <x:c r="R12" s="78" t="str">
        <x:f>IF(B12="","",TODAY())</x:f>
      </x:c>
      <x:c r="S12" s="76"/>
      <x:c r="T12" s="76" t="str">
        <x:f>IF(B12="","",IF(OR(D12="",E12="",H12="",I12="",J12="",M12="",O12="",P12&lt;&gt;"Validé humainement"),"ALERTE: données/preuves/statut",IF(FALSE,"ALERTE: valeur anormale","OK")))</x:f>
      </x:c>
      <x:c r="U12" s="76" t="str">
        <x:f>IF(B12="","",IF(P12="Validé humainement","Oui","Non"))</x:f>
      </x:c>
    </x:row>
    <x:row r="13">
      <x:c r="A13" s="76" t="str">
        <x:f>IF(B13="","","GEN-"&amp;TEXT(ROW()-4,"0000"))</x:f>
      </x:c>
      <x:c r="B13" s="76"/>
      <x:c r="C13" s="76"/>
      <x:c r="D13" s="76"/>
      <x:c r="E13" s="76"/>
      <x:c r="F13" s="76"/>
      <x:c r="G13" s="76"/>
      <x:c r="H13" s="77"/>
      <x:c r="I13" s="76"/>
      <x:c r="J13" s="76"/>
      <x:c r="K13" s="76"/>
      <x:c r="L13" s="76"/>
      <x:c r="M13" s="76"/>
      <x:c r="N13" s="76"/>
      <x:c r="O13" s="76"/>
      <x:c r="P13" s="76"/>
      <x:c r="Q13" s="76"/>
      <x:c r="R13" s="78" t="str">
        <x:f>IF(B13="","",TODAY())</x:f>
      </x:c>
      <x:c r="S13" s="76"/>
      <x:c r="T13" s="76" t="str">
        <x:f>IF(B13="","",IF(OR(D13="",E13="",H13="",I13="",J13="",M13="",O13="",P13&lt;&gt;"Validé humainement"),"ALERTE: données/preuves/statut",IF(FALSE,"ALERTE: valeur anormale","OK")))</x:f>
      </x:c>
      <x:c r="U13" s="76" t="str">
        <x:f>IF(B13="","",IF(P13="Validé humainement","Oui","Non"))</x:f>
      </x:c>
    </x:row>
    <x:row r="14">
      <x:c r="A14" s="76" t="str">
        <x:f>IF(B14="","","GEN-"&amp;TEXT(ROW()-4,"0000"))</x:f>
      </x:c>
      <x:c r="B14" s="76"/>
      <x:c r="C14" s="76"/>
      <x:c r="D14" s="76"/>
      <x:c r="E14" s="76"/>
      <x:c r="F14" s="76"/>
      <x:c r="G14" s="76"/>
      <x:c r="H14" s="77"/>
      <x:c r="I14" s="76"/>
      <x:c r="J14" s="76"/>
      <x:c r="K14" s="76"/>
      <x:c r="L14" s="76"/>
      <x:c r="M14" s="76"/>
      <x:c r="N14" s="76"/>
      <x:c r="O14" s="76"/>
      <x:c r="P14" s="76"/>
      <x:c r="Q14" s="76"/>
      <x:c r="R14" s="78" t="str">
        <x:f>IF(B14="","",TODAY())</x:f>
      </x:c>
      <x:c r="S14" s="76"/>
      <x:c r="T14" s="76" t="str">
        <x:f>IF(B14="","",IF(OR(D14="",E14="",H14="",I14="",J14="",M14="",O14="",P14&lt;&gt;"Validé humainement"),"ALERTE: données/preuves/statut",IF(FALSE,"ALERTE: valeur anormale","OK")))</x:f>
      </x:c>
      <x:c r="U14" s="76" t="str">
        <x:f>IF(B14="","",IF(P14="Validé humainement","Oui","Non"))</x:f>
      </x:c>
    </x:row>
    <x:row r="15">
      <x:c r="A15" s="76" t="str">
        <x:f>IF(B15="","","GEN-"&amp;TEXT(ROW()-4,"0000"))</x:f>
      </x:c>
      <x:c r="B15" s="76"/>
      <x:c r="C15" s="76"/>
      <x:c r="D15" s="76"/>
      <x:c r="E15" s="76"/>
      <x:c r="F15" s="76"/>
      <x:c r="G15" s="76"/>
      <x:c r="H15" s="77"/>
      <x:c r="I15" s="76"/>
      <x:c r="J15" s="76"/>
      <x:c r="K15" s="76"/>
      <x:c r="L15" s="76"/>
      <x:c r="M15" s="76"/>
      <x:c r="N15" s="76"/>
      <x:c r="O15" s="76"/>
      <x:c r="P15" s="76"/>
      <x:c r="Q15" s="76"/>
      <x:c r="R15" s="78" t="str">
        <x:f>IF(B15="","",TODAY())</x:f>
      </x:c>
      <x:c r="S15" s="76"/>
      <x:c r="T15" s="76" t="str">
        <x:f>IF(B15="","",IF(OR(D15="",E15="",H15="",I15="",J15="",M15="",O15="",P15&lt;&gt;"Validé humainement"),"ALERTE: données/preuves/statut",IF(FALSE,"ALERTE: valeur anormale","OK")))</x:f>
      </x:c>
      <x:c r="U15" s="76" t="str">
        <x:f>IF(B15="","",IF(P15="Validé humainement","Oui","Non"))</x:f>
      </x:c>
    </x:row>
    <x:row r="16">
      <x:c r="A16" s="76" t="str">
        <x:f>IF(B16="","","GEN-"&amp;TEXT(ROW()-4,"0000"))</x:f>
      </x:c>
      <x:c r="B16" s="76"/>
      <x:c r="C16" s="76"/>
      <x:c r="D16" s="76"/>
      <x:c r="E16" s="76"/>
      <x:c r="F16" s="76"/>
      <x:c r="G16" s="76"/>
      <x:c r="H16" s="77"/>
      <x:c r="I16" s="76"/>
      <x:c r="J16" s="76"/>
      <x:c r="K16" s="76"/>
      <x:c r="L16" s="76"/>
      <x:c r="M16" s="76"/>
      <x:c r="N16" s="76"/>
      <x:c r="O16" s="76"/>
      <x:c r="P16" s="76"/>
      <x:c r="Q16" s="76"/>
      <x:c r="R16" s="78" t="str">
        <x:f>IF(B16="","",TODAY())</x:f>
      </x:c>
      <x:c r="S16" s="76"/>
      <x:c r="T16" s="76" t="str">
        <x:f>IF(B16="","",IF(OR(D16="",E16="",H16="",I16="",J16="",M16="",O16="",P16&lt;&gt;"Validé humainement"),"ALERTE: données/preuves/statut",IF(FALSE,"ALERTE: valeur anormale","OK")))</x:f>
      </x:c>
      <x:c r="U16" s="76" t="str">
        <x:f>IF(B16="","",IF(P16="Validé humainement","Oui","Non"))</x:f>
      </x:c>
    </x:row>
    <x:row r="17">
      <x:c r="A17" s="76" t="str">
        <x:f>IF(B17="","","GEN-"&amp;TEXT(ROW()-4,"0000"))</x:f>
      </x:c>
      <x:c r="B17" s="76"/>
      <x:c r="C17" s="76"/>
      <x:c r="D17" s="76"/>
      <x:c r="E17" s="76"/>
      <x:c r="F17" s="76"/>
      <x:c r="G17" s="76"/>
      <x:c r="H17" s="77"/>
      <x:c r="I17" s="76"/>
      <x:c r="J17" s="76"/>
      <x:c r="K17" s="76"/>
      <x:c r="L17" s="76"/>
      <x:c r="M17" s="76"/>
      <x:c r="N17" s="76"/>
      <x:c r="O17" s="76"/>
      <x:c r="P17" s="76"/>
      <x:c r="Q17" s="76"/>
      <x:c r="R17" s="78" t="str">
        <x:f>IF(B17="","",TODAY())</x:f>
      </x:c>
      <x:c r="S17" s="76"/>
      <x:c r="T17" s="76" t="str">
        <x:f>IF(B17="","",IF(OR(D17="",E17="",H17="",I17="",J17="",M17="",O17="",P17&lt;&gt;"Validé humainement"),"ALERTE: données/preuves/statut",IF(FALSE,"ALERTE: valeur anormale","OK")))</x:f>
      </x:c>
      <x:c r="U17" s="76" t="str">
        <x:f>IF(B17="","",IF(P17="Validé humainement","Oui","Non"))</x:f>
      </x:c>
    </x:row>
    <x:row r="18">
      <x:c r="A18" s="76" t="str">
        <x:f>IF(B18="","","GEN-"&amp;TEXT(ROW()-4,"0000"))</x:f>
      </x:c>
      <x:c r="B18" s="76"/>
      <x:c r="C18" s="76"/>
      <x:c r="D18" s="76"/>
      <x:c r="E18" s="76"/>
      <x:c r="F18" s="76"/>
      <x:c r="G18" s="76"/>
      <x:c r="H18" s="77"/>
      <x:c r="I18" s="76"/>
      <x:c r="J18" s="76"/>
      <x:c r="K18" s="76"/>
      <x:c r="L18" s="76"/>
      <x:c r="M18" s="76"/>
      <x:c r="N18" s="76"/>
      <x:c r="O18" s="76"/>
      <x:c r="P18" s="76"/>
      <x:c r="Q18" s="76"/>
      <x:c r="R18" s="78" t="str">
        <x:f>IF(B18="","",TODAY())</x:f>
      </x:c>
      <x:c r="S18" s="76"/>
      <x:c r="T18" s="76" t="str">
        <x:f>IF(B18="","",IF(OR(D18="",E18="",H18="",I18="",J18="",M18="",O18="",P18&lt;&gt;"Validé humainement"),"ALERTE: données/preuves/statut",IF(FALSE,"ALERTE: valeur anormale","OK")))</x:f>
      </x:c>
      <x:c r="U18" s="76" t="str">
        <x:f>IF(B18="","",IF(P18="Validé humainement","Oui","Non"))</x:f>
      </x:c>
    </x:row>
    <x:row r="19">
      <x:c r="A19" s="76" t="str">
        <x:f>IF(B19="","","GEN-"&amp;TEXT(ROW()-4,"0000"))</x:f>
      </x:c>
      <x:c r="B19" s="76"/>
      <x:c r="C19" s="76"/>
      <x:c r="D19" s="76"/>
      <x:c r="E19" s="76"/>
      <x:c r="F19" s="76"/>
      <x:c r="G19" s="76"/>
      <x:c r="H19" s="77"/>
      <x:c r="I19" s="76"/>
      <x:c r="J19" s="76"/>
      <x:c r="K19" s="76"/>
      <x:c r="L19" s="76"/>
      <x:c r="M19" s="76"/>
      <x:c r="N19" s="76"/>
      <x:c r="O19" s="76"/>
      <x:c r="P19" s="76"/>
      <x:c r="Q19" s="76"/>
      <x:c r="R19" s="78" t="str">
        <x:f>IF(B19="","",TODAY())</x:f>
      </x:c>
      <x:c r="S19" s="76"/>
      <x:c r="T19" s="76" t="str">
        <x:f>IF(B19="","",IF(OR(D19="",E19="",H19="",I19="",J19="",M19="",O19="",P19&lt;&gt;"Validé humainement"),"ALERTE: données/preuves/statut",IF(FALSE,"ALERTE: valeur anormale","OK")))</x:f>
      </x:c>
      <x:c r="U19" s="76" t="str">
        <x:f>IF(B19="","",IF(P19="Validé humainement","Oui","Non"))</x:f>
      </x:c>
    </x:row>
    <x:row r="20">
      <x:c r="A20" s="76" t="str">
        <x:f>IF(B20="","","GEN-"&amp;TEXT(ROW()-4,"0000"))</x:f>
      </x:c>
      <x:c r="B20" s="76"/>
      <x:c r="C20" s="76"/>
      <x:c r="D20" s="76"/>
      <x:c r="E20" s="76"/>
      <x:c r="F20" s="76"/>
      <x:c r="G20" s="76"/>
      <x:c r="H20" s="77"/>
      <x:c r="I20" s="76"/>
      <x:c r="J20" s="76"/>
      <x:c r="K20" s="76"/>
      <x:c r="L20" s="76"/>
      <x:c r="M20" s="76"/>
      <x:c r="N20" s="76"/>
      <x:c r="O20" s="76"/>
      <x:c r="P20" s="76"/>
      <x:c r="Q20" s="76"/>
      <x:c r="R20" s="78" t="str">
        <x:f>IF(B20="","",TODAY())</x:f>
      </x:c>
      <x:c r="S20" s="76"/>
      <x:c r="T20" s="76" t="str">
        <x:f>IF(B20="","",IF(OR(D20="",E20="",H20="",I20="",J20="",M20="",O20="",P20&lt;&gt;"Validé humainement"),"ALERTE: données/preuves/statut",IF(FALSE,"ALERTE: valeur anormale","OK")))</x:f>
      </x:c>
      <x:c r="U20" s="76" t="str">
        <x:f>IF(B20="","",IF(P20="Validé humainement","Oui","Non"))</x:f>
      </x:c>
    </x:row>
    <x:row r="21">
      <x:c r="A21" s="76" t="str">
        <x:f>IF(B21="","","GEN-"&amp;TEXT(ROW()-4,"0000"))</x:f>
      </x:c>
      <x:c r="B21" s="76"/>
      <x:c r="C21" s="76"/>
      <x:c r="D21" s="76"/>
      <x:c r="E21" s="76"/>
      <x:c r="F21" s="76"/>
      <x:c r="G21" s="76"/>
      <x:c r="H21" s="77"/>
      <x:c r="I21" s="76"/>
      <x:c r="J21" s="76"/>
      <x:c r="K21" s="76"/>
      <x:c r="L21" s="76"/>
      <x:c r="M21" s="76"/>
      <x:c r="N21" s="76"/>
      <x:c r="O21" s="76"/>
      <x:c r="P21" s="76"/>
      <x:c r="Q21" s="76"/>
      <x:c r="R21" s="78" t="str">
        <x:f>IF(B21="","",TODAY())</x:f>
      </x:c>
      <x:c r="S21" s="76"/>
      <x:c r="T21" s="76" t="str">
        <x:f>IF(B21="","",IF(OR(D21="",E21="",H21="",I21="",J21="",M21="",O21="",P21&lt;&gt;"Validé humainement"),"ALERTE: données/preuves/statut",IF(FALSE,"ALERTE: valeur anormale","OK")))</x:f>
      </x:c>
      <x:c r="U21" s="76" t="str">
        <x:f>IF(B21="","",IF(P21="Validé humainement","Oui","Non"))</x:f>
      </x:c>
    </x:row>
    <x:row r="22">
      <x:c r="A22" s="76" t="str">
        <x:f>IF(B22="","","GEN-"&amp;TEXT(ROW()-4,"0000"))</x:f>
      </x:c>
      <x:c r="B22" s="76"/>
      <x:c r="C22" s="76"/>
      <x:c r="D22" s="76"/>
      <x:c r="E22" s="76"/>
      <x:c r="F22" s="76"/>
      <x:c r="G22" s="76"/>
      <x:c r="H22" s="77"/>
      <x:c r="I22" s="76"/>
      <x:c r="J22" s="76"/>
      <x:c r="K22" s="76"/>
      <x:c r="L22" s="76"/>
      <x:c r="M22" s="76"/>
      <x:c r="N22" s="76"/>
      <x:c r="O22" s="76"/>
      <x:c r="P22" s="76"/>
      <x:c r="Q22" s="76"/>
      <x:c r="R22" s="78" t="str">
        <x:f>IF(B22="","",TODAY())</x:f>
      </x:c>
      <x:c r="S22" s="76"/>
      <x:c r="T22" s="76" t="str">
        <x:f>IF(B22="","",IF(OR(D22="",E22="",H22="",I22="",J22="",M22="",O22="",P22&lt;&gt;"Validé humainement"),"ALERTE: données/preuves/statut",IF(FALSE,"ALERTE: valeur anormale","OK")))</x:f>
      </x:c>
      <x:c r="U22" s="76" t="str">
        <x:f>IF(B22="","",IF(P22="Validé humainement","Oui","Non"))</x:f>
      </x:c>
    </x:row>
    <x:row r="23">
      <x:c r="A23" s="76" t="str">
        <x:f>IF(B23="","","GEN-"&amp;TEXT(ROW()-4,"0000"))</x:f>
      </x:c>
      <x:c r="B23" s="76"/>
      <x:c r="C23" s="76"/>
      <x:c r="D23" s="76"/>
      <x:c r="E23" s="76"/>
      <x:c r="F23" s="76"/>
      <x:c r="G23" s="76"/>
      <x:c r="H23" s="77"/>
      <x:c r="I23" s="76"/>
      <x:c r="J23" s="76"/>
      <x:c r="K23" s="76"/>
      <x:c r="L23" s="76"/>
      <x:c r="M23" s="76"/>
      <x:c r="N23" s="76"/>
      <x:c r="O23" s="76"/>
      <x:c r="P23" s="76"/>
      <x:c r="Q23" s="76"/>
      <x:c r="R23" s="78" t="str">
        <x:f>IF(B23="","",TODAY())</x:f>
      </x:c>
      <x:c r="S23" s="76"/>
      <x:c r="T23" s="76" t="str">
        <x:f>IF(B23="","",IF(OR(D23="",E23="",H23="",I23="",J23="",M23="",O23="",P23&lt;&gt;"Validé humainement"),"ALERTE: données/preuves/statut",IF(FALSE,"ALERTE: valeur anormale","OK")))</x:f>
      </x:c>
      <x:c r="U23" s="76" t="str">
        <x:f>IF(B23="","",IF(P23="Validé humainement","Oui","Non"))</x:f>
      </x:c>
    </x:row>
    <x:row r="24">
      <x:c r="A24" s="76" t="str">
        <x:f>IF(B24="","","GEN-"&amp;TEXT(ROW()-4,"0000"))</x:f>
      </x:c>
      <x:c r="B24" s="76"/>
      <x:c r="C24" s="76"/>
      <x:c r="D24" s="76"/>
      <x:c r="E24" s="76"/>
      <x:c r="F24" s="76"/>
      <x:c r="G24" s="76"/>
      <x:c r="H24" s="77"/>
      <x:c r="I24" s="76"/>
      <x:c r="J24" s="76"/>
      <x:c r="K24" s="76"/>
      <x:c r="L24" s="76"/>
      <x:c r="M24" s="76"/>
      <x:c r="N24" s="76"/>
      <x:c r="O24" s="76"/>
      <x:c r="P24" s="76"/>
      <x:c r="Q24" s="76"/>
      <x:c r="R24" s="78" t="str">
        <x:f>IF(B24="","",TODAY())</x:f>
      </x:c>
      <x:c r="S24" s="76"/>
      <x:c r="T24" s="76" t="str">
        <x:f>IF(B24="","",IF(OR(D24="",E24="",H24="",I24="",J24="",M24="",O24="",P24&lt;&gt;"Validé humainement"),"ALERTE: données/preuves/statut",IF(FALSE,"ALERTE: valeur anormale","OK")))</x:f>
      </x:c>
      <x:c r="U24" s="76" t="str">
        <x:f>IF(B24="","",IF(P24="Validé humainement","Oui","Non"))</x:f>
      </x:c>
    </x:row>
    <x:row r="25">
      <x:c r="A25" s="76" t="str">
        <x:f>IF(B25="","","GEN-"&amp;TEXT(ROW()-4,"0000"))</x:f>
      </x:c>
      <x:c r="B25" s="76"/>
      <x:c r="C25" s="76"/>
      <x:c r="D25" s="76"/>
      <x:c r="E25" s="76"/>
      <x:c r="F25" s="76"/>
      <x:c r="G25" s="76"/>
      <x:c r="H25" s="77"/>
      <x:c r="I25" s="76"/>
      <x:c r="J25" s="76"/>
      <x:c r="K25" s="76"/>
      <x:c r="L25" s="76"/>
      <x:c r="M25" s="76"/>
      <x:c r="N25" s="76"/>
      <x:c r="O25" s="76"/>
      <x:c r="P25" s="76"/>
      <x:c r="Q25" s="76"/>
      <x:c r="R25" s="78" t="str">
        <x:f>IF(B25="","",TODAY())</x:f>
      </x:c>
      <x:c r="S25" s="76"/>
      <x:c r="T25" s="76" t="str">
        <x:f>IF(B25="","",IF(OR(D25="",E25="",H25="",I25="",J25="",M25="",O25="",P25&lt;&gt;"Validé humainement"),"ALERTE: données/preuves/statut",IF(FALSE,"ALERTE: valeur anormale","OK")))</x:f>
      </x:c>
      <x:c r="U25" s="76" t="str">
        <x:f>IF(B25="","",IF(P25="Validé humainement","Oui","Non"))</x:f>
      </x:c>
    </x:row>
    <x:row r="26">
      <x:c r="A26" s="76" t="str">
        <x:f>IF(B26="","","GEN-"&amp;TEXT(ROW()-4,"0000"))</x:f>
      </x:c>
      <x:c r="B26" s="76"/>
      <x:c r="C26" s="76"/>
      <x:c r="D26" s="76"/>
      <x:c r="E26" s="76"/>
      <x:c r="F26" s="76"/>
      <x:c r="G26" s="76"/>
      <x:c r="H26" s="77"/>
      <x:c r="I26" s="76"/>
      <x:c r="J26" s="76"/>
      <x:c r="K26" s="76"/>
      <x:c r="L26" s="76"/>
      <x:c r="M26" s="76"/>
      <x:c r="N26" s="76"/>
      <x:c r="O26" s="76"/>
      <x:c r="P26" s="76"/>
      <x:c r="Q26" s="76"/>
      <x:c r="R26" s="78" t="str">
        <x:f>IF(B26="","",TODAY())</x:f>
      </x:c>
      <x:c r="S26" s="76"/>
      <x:c r="T26" s="76" t="str">
        <x:f>IF(B26="","",IF(OR(D26="",E26="",H26="",I26="",J26="",M26="",O26="",P26&lt;&gt;"Validé humainement"),"ALERTE: données/preuves/statut",IF(FALSE,"ALERTE: valeur anormale","OK")))</x:f>
      </x:c>
      <x:c r="U26" s="76" t="str">
        <x:f>IF(B26="","",IF(P26="Validé humainement","Oui","Non"))</x:f>
      </x:c>
    </x:row>
    <x:row r="27">
      <x:c r="A27" s="76" t="str">
        <x:f>IF(B27="","","GEN-"&amp;TEXT(ROW()-4,"0000"))</x:f>
      </x:c>
      <x:c r="B27" s="76"/>
      <x:c r="C27" s="76"/>
      <x:c r="D27" s="76"/>
      <x:c r="E27" s="76"/>
      <x:c r="F27" s="76"/>
      <x:c r="G27" s="76"/>
      <x:c r="H27" s="77"/>
      <x:c r="I27" s="76"/>
      <x:c r="J27" s="76"/>
      <x:c r="K27" s="76"/>
      <x:c r="L27" s="76"/>
      <x:c r="M27" s="76"/>
      <x:c r="N27" s="76"/>
      <x:c r="O27" s="76"/>
      <x:c r="P27" s="76"/>
      <x:c r="Q27" s="76"/>
      <x:c r="R27" s="78" t="str">
        <x:f>IF(B27="","",TODAY())</x:f>
      </x:c>
      <x:c r="S27" s="76"/>
      <x:c r="T27" s="76" t="str">
        <x:f>IF(B27="","",IF(OR(D27="",E27="",H27="",I27="",J27="",M27="",O27="",P27&lt;&gt;"Validé humainement"),"ALERTE: données/preuves/statut",IF(FALSE,"ALERTE: valeur anormale","OK")))</x:f>
      </x:c>
      <x:c r="U27" s="76" t="str">
        <x:f>IF(B27="","",IF(P27="Validé humainement","Oui","Non"))</x:f>
      </x:c>
    </x:row>
    <x:row r="28">
      <x:c r="A28" s="76" t="str">
        <x:f>IF(B28="","","GEN-"&amp;TEXT(ROW()-4,"0000"))</x:f>
      </x:c>
      <x:c r="B28" s="76"/>
      <x:c r="C28" s="76"/>
      <x:c r="D28" s="76"/>
      <x:c r="E28" s="76"/>
      <x:c r="F28" s="76"/>
      <x:c r="G28" s="76"/>
      <x:c r="H28" s="77"/>
      <x:c r="I28" s="76"/>
      <x:c r="J28" s="76"/>
      <x:c r="K28" s="76"/>
      <x:c r="L28" s="76"/>
      <x:c r="M28" s="76"/>
      <x:c r="N28" s="76"/>
      <x:c r="O28" s="76"/>
      <x:c r="P28" s="76"/>
      <x:c r="Q28" s="76"/>
      <x:c r="R28" s="78" t="str">
        <x:f>IF(B28="","",TODAY())</x:f>
      </x:c>
      <x:c r="S28" s="76"/>
      <x:c r="T28" s="76" t="str">
        <x:f>IF(B28="","",IF(OR(D28="",E28="",H28="",I28="",J28="",M28="",O28="",P28&lt;&gt;"Validé humainement"),"ALERTE: données/preuves/statut",IF(FALSE,"ALERTE: valeur anormale","OK")))</x:f>
      </x:c>
      <x:c r="U28" s="76" t="str">
        <x:f>IF(B28="","",IF(P28="Validé humainement","Oui","Non"))</x:f>
      </x:c>
    </x:row>
    <x:row r="29">
      <x:c r="A29" s="76" t="str">
        <x:f>IF(B29="","","GEN-"&amp;TEXT(ROW()-4,"0000"))</x:f>
      </x:c>
      <x:c r="B29" s="76"/>
      <x:c r="C29" s="76"/>
      <x:c r="D29" s="76"/>
      <x:c r="E29" s="76"/>
      <x:c r="F29" s="76"/>
      <x:c r="G29" s="76"/>
      <x:c r="H29" s="77"/>
      <x:c r="I29" s="76"/>
      <x:c r="J29" s="76"/>
      <x:c r="K29" s="76"/>
      <x:c r="L29" s="76"/>
      <x:c r="M29" s="76"/>
      <x:c r="N29" s="76"/>
      <x:c r="O29" s="76"/>
      <x:c r="P29" s="76"/>
      <x:c r="Q29" s="76"/>
      <x:c r="R29" s="78" t="str">
        <x:f>IF(B29="","",TODAY())</x:f>
      </x:c>
      <x:c r="S29" s="76"/>
      <x:c r="T29" s="76" t="str">
        <x:f>IF(B29="","",IF(OR(D29="",E29="",H29="",I29="",J29="",M29="",O29="",P29&lt;&gt;"Validé humainement"),"ALERTE: données/preuves/statut",IF(FALSE,"ALERTE: valeur anormale","OK")))</x:f>
      </x:c>
      <x:c r="U29" s="76" t="str">
        <x:f>IF(B29="","",IF(P29="Validé humainement","Oui","Non"))</x:f>
      </x:c>
    </x:row>
    <x:row r="30">
      <x:c r="A30" s="76" t="str">
        <x:f>IF(B30="","","GEN-"&amp;TEXT(ROW()-4,"0000"))</x:f>
      </x:c>
      <x:c r="B30" s="76"/>
      <x:c r="C30" s="76"/>
      <x:c r="D30" s="76"/>
      <x:c r="E30" s="76"/>
      <x:c r="F30" s="76"/>
      <x:c r="G30" s="76"/>
      <x:c r="H30" s="77"/>
      <x:c r="I30" s="76"/>
      <x:c r="J30" s="76"/>
      <x:c r="K30" s="76"/>
      <x:c r="L30" s="76"/>
      <x:c r="M30" s="76"/>
      <x:c r="N30" s="76"/>
      <x:c r="O30" s="76"/>
      <x:c r="P30" s="76"/>
      <x:c r="Q30" s="76"/>
      <x:c r="R30" s="78" t="str">
        <x:f>IF(B30="","",TODAY())</x:f>
      </x:c>
      <x:c r="S30" s="76"/>
      <x:c r="T30" s="76" t="str">
        <x:f>IF(B30="","",IF(OR(D30="",E30="",H30="",I30="",J30="",M30="",O30="",P30&lt;&gt;"Validé humainement"),"ALERTE: données/preuves/statut",IF(FALSE,"ALERTE: valeur anormale","OK")))</x:f>
      </x:c>
      <x:c r="U30" s="76" t="str">
        <x:f>IF(B30="","",IF(P30="Validé humainement","Oui","Non"))</x:f>
      </x:c>
    </x:row>
    <x:row r="31">
      <x:c r="A31" s="76" t="str">
        <x:f>IF(B31="","","GEN-"&amp;TEXT(ROW()-4,"0000"))</x:f>
      </x:c>
      <x:c r="B31" s="76"/>
      <x:c r="C31" s="76"/>
      <x:c r="D31" s="76"/>
      <x:c r="E31" s="76"/>
      <x:c r="F31" s="76"/>
      <x:c r="G31" s="76"/>
      <x:c r="H31" s="77"/>
      <x:c r="I31" s="76"/>
      <x:c r="J31" s="76"/>
      <x:c r="K31" s="76"/>
      <x:c r="L31" s="76"/>
      <x:c r="M31" s="76"/>
      <x:c r="N31" s="76"/>
      <x:c r="O31" s="76"/>
      <x:c r="P31" s="76"/>
      <x:c r="Q31" s="76"/>
      <x:c r="R31" s="78" t="str">
        <x:f>IF(B31="","",TODAY())</x:f>
      </x:c>
      <x:c r="S31" s="76"/>
      <x:c r="T31" s="76" t="str">
        <x:f>IF(B31="","",IF(OR(D31="",E31="",H31="",I31="",J31="",M31="",O31="",P31&lt;&gt;"Validé humainement"),"ALERTE: données/preuves/statut",IF(FALSE,"ALERTE: valeur anormale","OK")))</x:f>
      </x:c>
      <x:c r="U31" s="76" t="str">
        <x:f>IF(B31="","",IF(P31="Validé humainement","Oui","Non"))</x:f>
      </x:c>
    </x:row>
    <x:row r="32">
      <x:c r="A32" s="76" t="str">
        <x:f>IF(B32="","","GEN-"&amp;TEXT(ROW()-4,"0000"))</x:f>
      </x:c>
      <x:c r="B32" s="76"/>
      <x:c r="C32" s="76"/>
      <x:c r="D32" s="76"/>
      <x:c r="E32" s="76"/>
      <x:c r="F32" s="76"/>
      <x:c r="G32" s="76"/>
      <x:c r="H32" s="77"/>
      <x:c r="I32" s="76"/>
      <x:c r="J32" s="76"/>
      <x:c r="K32" s="76"/>
      <x:c r="L32" s="76"/>
      <x:c r="M32" s="76"/>
      <x:c r="N32" s="76"/>
      <x:c r="O32" s="76"/>
      <x:c r="P32" s="76"/>
      <x:c r="Q32" s="76"/>
      <x:c r="R32" s="78" t="str">
        <x:f>IF(B32="","",TODAY())</x:f>
      </x:c>
      <x:c r="S32" s="76"/>
      <x:c r="T32" s="76" t="str">
        <x:f>IF(B32="","",IF(OR(D32="",E32="",H32="",I32="",J32="",M32="",O32="",P32&lt;&gt;"Validé humainement"),"ALERTE: données/preuves/statut",IF(FALSE,"ALERTE: valeur anormale","OK")))</x:f>
      </x:c>
      <x:c r="U32" s="76" t="str">
        <x:f>IF(B32="","",IF(P32="Validé humainement","Oui","Non"))</x:f>
      </x:c>
    </x:row>
    <x:row r="33">
      <x:c r="A33" s="76" t="str">
        <x:f>IF(B33="","","GEN-"&amp;TEXT(ROW()-4,"0000"))</x:f>
      </x:c>
      <x:c r="B33" s="76"/>
      <x:c r="C33" s="76"/>
      <x:c r="D33" s="76"/>
      <x:c r="E33" s="76"/>
      <x:c r="F33" s="76"/>
      <x:c r="G33" s="76"/>
      <x:c r="H33" s="77"/>
      <x:c r="I33" s="76"/>
      <x:c r="J33" s="76"/>
      <x:c r="K33" s="76"/>
      <x:c r="L33" s="76"/>
      <x:c r="M33" s="76"/>
      <x:c r="N33" s="76"/>
      <x:c r="O33" s="76"/>
      <x:c r="P33" s="76"/>
      <x:c r="Q33" s="76"/>
      <x:c r="R33" s="78" t="str">
        <x:f>IF(B33="","",TODAY())</x:f>
      </x:c>
      <x:c r="S33" s="76"/>
      <x:c r="T33" s="76" t="str">
        <x:f>IF(B33="","",IF(OR(D33="",E33="",H33="",I33="",J33="",M33="",O33="",P33&lt;&gt;"Validé humainement"),"ALERTE: données/preuves/statut",IF(FALSE,"ALERTE: valeur anormale","OK")))</x:f>
      </x:c>
      <x:c r="U33" s="76" t="str">
        <x:f>IF(B33="","",IF(P33="Validé humainement","Oui","Non"))</x:f>
      </x:c>
    </x:row>
    <x:row r="34">
      <x:c r="A34" s="76" t="str">
        <x:f>IF(B34="","","GEN-"&amp;TEXT(ROW()-4,"0000"))</x:f>
      </x:c>
      <x:c r="B34" s="76"/>
      <x:c r="C34" s="76"/>
      <x:c r="D34" s="76"/>
      <x:c r="E34" s="76"/>
      <x:c r="F34" s="76"/>
      <x:c r="G34" s="76"/>
      <x:c r="H34" s="77"/>
      <x:c r="I34" s="76"/>
      <x:c r="J34" s="76"/>
      <x:c r="K34" s="76"/>
      <x:c r="L34" s="76"/>
      <x:c r="M34" s="76"/>
      <x:c r="N34" s="76"/>
      <x:c r="O34" s="76"/>
      <x:c r="P34" s="76"/>
      <x:c r="Q34" s="76"/>
      <x:c r="R34" s="78" t="str">
        <x:f>IF(B34="","",TODAY())</x:f>
      </x:c>
      <x:c r="S34" s="76"/>
      <x:c r="T34" s="76" t="str">
        <x:f>IF(B34="","",IF(OR(D34="",E34="",H34="",I34="",J34="",M34="",O34="",P34&lt;&gt;"Validé humainement"),"ALERTE: données/preuves/statut",IF(FALSE,"ALERTE: valeur anormale","OK")))</x:f>
      </x:c>
      <x:c r="U34" s="76" t="str">
        <x:f>IF(B34="","",IF(P34="Validé humainement","Oui","Non"))</x:f>
      </x:c>
    </x:row>
    <x:row r="35">
      <x:c r="A35" s="76" t="str">
        <x:f>IF(B35="","","GEN-"&amp;TEXT(ROW()-4,"0000"))</x:f>
      </x:c>
      <x:c r="B35" s="76"/>
      <x:c r="C35" s="76"/>
      <x:c r="D35" s="76"/>
      <x:c r="E35" s="76"/>
      <x:c r="F35" s="76"/>
      <x:c r="G35" s="76"/>
      <x:c r="H35" s="77"/>
      <x:c r="I35" s="76"/>
      <x:c r="J35" s="76"/>
      <x:c r="K35" s="76"/>
      <x:c r="L35" s="76"/>
      <x:c r="M35" s="76"/>
      <x:c r="N35" s="76"/>
      <x:c r="O35" s="76"/>
      <x:c r="P35" s="76"/>
      <x:c r="Q35" s="76"/>
      <x:c r="R35" s="78" t="str">
        <x:f>IF(B35="","",TODAY())</x:f>
      </x:c>
      <x:c r="S35" s="76"/>
      <x:c r="T35" s="76" t="str">
        <x:f>IF(B35="","",IF(OR(D35="",E35="",H35="",I35="",J35="",M35="",O35="",P35&lt;&gt;"Validé humainement"),"ALERTE: données/preuves/statut",IF(FALSE,"ALERTE: valeur anormale","OK")))</x:f>
      </x:c>
      <x:c r="U35" s="76" t="str">
        <x:f>IF(B35="","",IF(P35="Validé humainement","Oui","Non"))</x:f>
      </x:c>
    </x:row>
    <x:row r="36">
      <x:c r="A36" s="76" t="str">
        <x:f>IF(B36="","","GEN-"&amp;TEXT(ROW()-4,"0000"))</x:f>
      </x:c>
      <x:c r="B36" s="76"/>
      <x:c r="C36" s="76"/>
      <x:c r="D36" s="76"/>
      <x:c r="E36" s="76"/>
      <x:c r="F36" s="76"/>
      <x:c r="G36" s="76"/>
      <x:c r="H36" s="77"/>
      <x:c r="I36" s="76"/>
      <x:c r="J36" s="76"/>
      <x:c r="K36" s="76"/>
      <x:c r="L36" s="76"/>
      <x:c r="M36" s="76"/>
      <x:c r="N36" s="76"/>
      <x:c r="O36" s="76"/>
      <x:c r="P36" s="76"/>
      <x:c r="Q36" s="76"/>
      <x:c r="R36" s="78" t="str">
        <x:f>IF(B36="","",TODAY())</x:f>
      </x:c>
      <x:c r="S36" s="76"/>
      <x:c r="T36" s="76" t="str">
        <x:f>IF(B36="","",IF(OR(D36="",E36="",H36="",I36="",J36="",M36="",O36="",P36&lt;&gt;"Validé humainement"),"ALERTE: données/preuves/statut",IF(FALSE,"ALERTE: valeur anormale","OK")))</x:f>
      </x:c>
      <x:c r="U36" s="76" t="str">
        <x:f>IF(B36="","",IF(P36="Validé humainement","Oui","Non"))</x:f>
      </x:c>
    </x:row>
    <x:row r="37">
      <x:c r="A37" s="76" t="str">
        <x:f>IF(B37="","","GEN-"&amp;TEXT(ROW()-4,"0000"))</x:f>
      </x:c>
      <x:c r="B37" s="76"/>
      <x:c r="C37" s="76"/>
      <x:c r="D37" s="76"/>
      <x:c r="E37" s="76"/>
      <x:c r="F37" s="76"/>
      <x:c r="G37" s="76"/>
      <x:c r="H37" s="77"/>
      <x:c r="I37" s="76"/>
      <x:c r="J37" s="76"/>
      <x:c r="K37" s="76"/>
      <x:c r="L37" s="76"/>
      <x:c r="M37" s="76"/>
      <x:c r="N37" s="76"/>
      <x:c r="O37" s="76"/>
      <x:c r="P37" s="76"/>
      <x:c r="Q37" s="76"/>
      <x:c r="R37" s="78" t="str">
        <x:f>IF(B37="","",TODAY())</x:f>
      </x:c>
      <x:c r="S37" s="76"/>
      <x:c r="T37" s="76" t="str">
        <x:f>IF(B37="","",IF(OR(D37="",E37="",H37="",I37="",J37="",M37="",O37="",P37&lt;&gt;"Validé humainement"),"ALERTE: données/preuves/statut",IF(FALSE,"ALERTE: valeur anormale","OK")))</x:f>
      </x:c>
      <x:c r="U37" s="76" t="str">
        <x:f>IF(B37="","",IF(P37="Validé humainement","Oui","Non"))</x:f>
      </x:c>
    </x:row>
    <x:row r="38">
      <x:c r="A38" s="76" t="str">
        <x:f>IF(B38="","","GEN-"&amp;TEXT(ROW()-4,"0000"))</x:f>
      </x:c>
      <x:c r="B38" s="76"/>
      <x:c r="C38" s="76"/>
      <x:c r="D38" s="76"/>
      <x:c r="E38" s="76"/>
      <x:c r="F38" s="76"/>
      <x:c r="G38" s="76"/>
      <x:c r="H38" s="77"/>
      <x:c r="I38" s="76"/>
      <x:c r="J38" s="76"/>
      <x:c r="K38" s="76"/>
      <x:c r="L38" s="76"/>
      <x:c r="M38" s="76"/>
      <x:c r="N38" s="76"/>
      <x:c r="O38" s="76"/>
      <x:c r="P38" s="76"/>
      <x:c r="Q38" s="76"/>
      <x:c r="R38" s="78" t="str">
        <x:f>IF(B38="","",TODAY())</x:f>
      </x:c>
      <x:c r="S38" s="76"/>
      <x:c r="T38" s="76" t="str">
        <x:f>IF(B38="","",IF(OR(D38="",E38="",H38="",I38="",J38="",M38="",O38="",P38&lt;&gt;"Validé humainement"),"ALERTE: données/preuves/statut",IF(FALSE,"ALERTE: valeur anormale","OK")))</x:f>
      </x:c>
      <x:c r="U38" s="76" t="str">
        <x:f>IF(B38="","",IF(P38="Validé humainement","Oui","Non"))</x:f>
      </x:c>
    </x:row>
    <x:row r="39">
      <x:c r="A39" s="76" t="str">
        <x:f>IF(B39="","","GEN-"&amp;TEXT(ROW()-4,"0000"))</x:f>
      </x:c>
      <x:c r="B39" s="76"/>
      <x:c r="C39" s="76"/>
      <x:c r="D39" s="76"/>
      <x:c r="E39" s="76"/>
      <x:c r="F39" s="76"/>
      <x:c r="G39" s="76"/>
      <x:c r="H39" s="77"/>
      <x:c r="I39" s="76"/>
      <x:c r="J39" s="76"/>
      <x:c r="K39" s="76"/>
      <x:c r="L39" s="76"/>
      <x:c r="M39" s="76"/>
      <x:c r="N39" s="76"/>
      <x:c r="O39" s="76"/>
      <x:c r="P39" s="76"/>
      <x:c r="Q39" s="76"/>
      <x:c r="R39" s="78" t="str">
        <x:f>IF(B39="","",TODAY())</x:f>
      </x:c>
      <x:c r="S39" s="76"/>
      <x:c r="T39" s="76" t="str">
        <x:f>IF(B39="","",IF(OR(D39="",E39="",H39="",I39="",J39="",M39="",O39="",P39&lt;&gt;"Validé humainement"),"ALERTE: données/preuves/statut",IF(FALSE,"ALERTE: valeur anormale","OK")))</x:f>
      </x:c>
      <x:c r="U39" s="76" t="str">
        <x:f>IF(B39="","",IF(P39="Validé humainement","Oui","Non"))</x:f>
      </x:c>
    </x:row>
    <x:row r="40">
      <x:c r="A40" s="76" t="str">
        <x:f>IF(B40="","","GEN-"&amp;TEXT(ROW()-4,"0000"))</x:f>
      </x:c>
      <x:c r="B40" s="76"/>
      <x:c r="C40" s="76"/>
      <x:c r="D40" s="76"/>
      <x:c r="E40" s="76"/>
      <x:c r="F40" s="76"/>
      <x:c r="G40" s="76"/>
      <x:c r="H40" s="77"/>
      <x:c r="I40" s="76"/>
      <x:c r="J40" s="76"/>
      <x:c r="K40" s="76"/>
      <x:c r="L40" s="76"/>
      <x:c r="M40" s="76"/>
      <x:c r="N40" s="76"/>
      <x:c r="O40" s="76"/>
      <x:c r="P40" s="76"/>
      <x:c r="Q40" s="76"/>
      <x:c r="R40" s="78" t="str">
        <x:f>IF(B40="","",TODAY())</x:f>
      </x:c>
      <x:c r="S40" s="76"/>
      <x:c r="T40" s="76" t="str">
        <x:f>IF(B40="","",IF(OR(D40="",E40="",H40="",I40="",J40="",M40="",O40="",P40&lt;&gt;"Validé humainement"),"ALERTE: données/preuves/statut",IF(FALSE,"ALERTE: valeur anormale","OK")))</x:f>
      </x:c>
      <x:c r="U40" s="76" t="str">
        <x:f>IF(B40="","",IF(P40="Validé humainement","Oui","Non"))</x:f>
      </x:c>
    </x:row>
    <x:row r="41">
      <x:c r="A41" s="76" t="str">
        <x:f>IF(B41="","","GEN-"&amp;TEXT(ROW()-4,"0000"))</x:f>
      </x:c>
      <x:c r="B41" s="76"/>
      <x:c r="C41" s="76"/>
      <x:c r="D41" s="76"/>
      <x:c r="E41" s="76"/>
      <x:c r="F41" s="76"/>
      <x:c r="G41" s="76"/>
      <x:c r="H41" s="77"/>
      <x:c r="I41" s="76"/>
      <x:c r="J41" s="76"/>
      <x:c r="K41" s="76"/>
      <x:c r="L41" s="76"/>
      <x:c r="M41" s="76"/>
      <x:c r="N41" s="76"/>
      <x:c r="O41" s="76"/>
      <x:c r="P41" s="76"/>
      <x:c r="Q41" s="76"/>
      <x:c r="R41" s="78" t="str">
        <x:f>IF(B41="","",TODAY())</x:f>
      </x:c>
      <x:c r="S41" s="76"/>
      <x:c r="T41" s="76" t="str">
        <x:f>IF(B41="","",IF(OR(D41="",E41="",H41="",I41="",J41="",M41="",O41="",P41&lt;&gt;"Validé humainement"),"ALERTE: données/preuves/statut",IF(FALSE,"ALERTE: valeur anormale","OK")))</x:f>
      </x:c>
      <x:c r="U41" s="76" t="str">
        <x:f>IF(B41="","",IF(P41="Validé humainement","Oui","Non"))</x:f>
      </x:c>
    </x:row>
    <x:row r="42">
      <x:c r="A42" s="76" t="str">
        <x:f>IF(B42="","","GEN-"&amp;TEXT(ROW()-4,"0000"))</x:f>
      </x:c>
      <x:c r="B42" s="76"/>
      <x:c r="C42" s="76"/>
      <x:c r="D42" s="76"/>
      <x:c r="E42" s="76"/>
      <x:c r="F42" s="76"/>
      <x:c r="G42" s="76"/>
      <x:c r="H42" s="77"/>
      <x:c r="I42" s="76"/>
      <x:c r="J42" s="76"/>
      <x:c r="K42" s="76"/>
      <x:c r="L42" s="76"/>
      <x:c r="M42" s="76"/>
      <x:c r="N42" s="76"/>
      <x:c r="O42" s="76"/>
      <x:c r="P42" s="76"/>
      <x:c r="Q42" s="76"/>
      <x:c r="R42" s="78" t="str">
        <x:f>IF(B42="","",TODAY())</x:f>
      </x:c>
      <x:c r="S42" s="76"/>
      <x:c r="T42" s="76" t="str">
        <x:f>IF(B42="","",IF(OR(D42="",E42="",H42="",I42="",J42="",M42="",O42="",P42&lt;&gt;"Validé humainement"),"ALERTE: données/preuves/statut",IF(FALSE,"ALERTE: valeur anormale","OK")))</x:f>
      </x:c>
      <x:c r="U42" s="76" t="str">
        <x:f>IF(B42="","",IF(P42="Validé humainement","Oui","Non"))</x:f>
      </x:c>
    </x:row>
    <x:row r="43">
      <x:c r="A43" s="76" t="str">
        <x:f>IF(B43="","","GEN-"&amp;TEXT(ROW()-4,"0000"))</x:f>
      </x:c>
      <x:c r="B43" s="76"/>
      <x:c r="C43" s="76"/>
      <x:c r="D43" s="76"/>
      <x:c r="E43" s="76"/>
      <x:c r="F43" s="76"/>
      <x:c r="G43" s="76"/>
      <x:c r="H43" s="77"/>
      <x:c r="I43" s="76"/>
      <x:c r="J43" s="76"/>
      <x:c r="K43" s="76"/>
      <x:c r="L43" s="76"/>
      <x:c r="M43" s="76"/>
      <x:c r="N43" s="76"/>
      <x:c r="O43" s="76"/>
      <x:c r="P43" s="76"/>
      <x:c r="Q43" s="76"/>
      <x:c r="R43" s="78" t="str">
        <x:f>IF(B43="","",TODAY())</x:f>
      </x:c>
      <x:c r="S43" s="76"/>
      <x:c r="T43" s="76" t="str">
        <x:f>IF(B43="","",IF(OR(D43="",E43="",H43="",I43="",J43="",M43="",O43="",P43&lt;&gt;"Validé humainement"),"ALERTE: données/preuves/statut",IF(FALSE,"ALERTE: valeur anormale","OK")))</x:f>
      </x:c>
      <x:c r="U43" s="76" t="str">
        <x:f>IF(B43="","",IF(P43="Validé humainement","Oui","Non"))</x:f>
      </x:c>
    </x:row>
    <x:row r="44">
      <x:c r="A44" s="76" t="str">
        <x:f>IF(B44="","","GEN-"&amp;TEXT(ROW()-4,"0000"))</x:f>
      </x:c>
      <x:c r="B44" s="76"/>
      <x:c r="C44" s="76"/>
      <x:c r="D44" s="76"/>
      <x:c r="E44" s="76"/>
      <x:c r="F44" s="76"/>
      <x:c r="G44" s="76"/>
      <x:c r="H44" s="77"/>
      <x:c r="I44" s="76"/>
      <x:c r="J44" s="76"/>
      <x:c r="K44" s="76"/>
      <x:c r="L44" s="76"/>
      <x:c r="M44" s="76"/>
      <x:c r="N44" s="76"/>
      <x:c r="O44" s="76"/>
      <x:c r="P44" s="76"/>
      <x:c r="Q44" s="76"/>
      <x:c r="R44" s="78" t="str">
        <x:f>IF(B44="","",TODAY())</x:f>
      </x:c>
      <x:c r="S44" s="76"/>
      <x:c r="T44" s="76" t="str">
        <x:f>IF(B44="","",IF(OR(D44="",E44="",H44="",I44="",J44="",M44="",O44="",P44&lt;&gt;"Validé humainement"),"ALERTE: données/preuves/statut",IF(FALSE,"ALERTE: valeur anormale","OK")))</x:f>
      </x:c>
      <x:c r="U44" s="76" t="str">
        <x:f>IF(B44="","",IF(P44="Validé humainement","Oui","Non"))</x:f>
      </x:c>
    </x:row>
    <x:row r="45">
      <x:c r="A45" s="76" t="str">
        <x:f>IF(B45="","","GEN-"&amp;TEXT(ROW()-4,"0000"))</x:f>
      </x:c>
      <x:c r="B45" s="76"/>
      <x:c r="C45" s="76"/>
      <x:c r="D45" s="76"/>
      <x:c r="E45" s="76"/>
      <x:c r="F45" s="76"/>
      <x:c r="G45" s="76"/>
      <x:c r="H45" s="77"/>
      <x:c r="I45" s="76"/>
      <x:c r="J45" s="76"/>
      <x:c r="K45" s="76"/>
      <x:c r="L45" s="76"/>
      <x:c r="M45" s="76"/>
      <x:c r="N45" s="76"/>
      <x:c r="O45" s="76"/>
      <x:c r="P45" s="76"/>
      <x:c r="Q45" s="76"/>
      <x:c r="R45" s="78" t="str">
        <x:f>IF(B45="","",TODAY())</x:f>
      </x:c>
      <x:c r="S45" s="76"/>
      <x:c r="T45" s="76" t="str">
        <x:f>IF(B45="","",IF(OR(D45="",E45="",H45="",I45="",J45="",M45="",O45="",P45&lt;&gt;"Validé humainement"),"ALERTE: données/preuves/statut",IF(FALSE,"ALERTE: valeur anormale","OK")))</x:f>
      </x:c>
      <x:c r="U45" s="76" t="str">
        <x:f>IF(B45="","",IF(P45="Validé humainement","Oui","Non"))</x:f>
      </x:c>
    </x:row>
    <x:row r="46">
      <x:c r="A46" s="76" t="str">
        <x:f>IF(B46="","","GEN-"&amp;TEXT(ROW()-4,"0000"))</x:f>
      </x:c>
      <x:c r="B46" s="76"/>
      <x:c r="C46" s="76"/>
      <x:c r="D46" s="76"/>
      <x:c r="E46" s="76"/>
      <x:c r="F46" s="76"/>
      <x:c r="G46" s="76"/>
      <x:c r="H46" s="77"/>
      <x:c r="I46" s="76"/>
      <x:c r="J46" s="76"/>
      <x:c r="K46" s="76"/>
      <x:c r="L46" s="76"/>
      <x:c r="M46" s="76"/>
      <x:c r="N46" s="76"/>
      <x:c r="O46" s="76"/>
      <x:c r="P46" s="76"/>
      <x:c r="Q46" s="76"/>
      <x:c r="R46" s="78" t="str">
        <x:f>IF(B46="","",TODAY())</x:f>
      </x:c>
      <x:c r="S46" s="76"/>
      <x:c r="T46" s="76" t="str">
        <x:f>IF(B46="","",IF(OR(D46="",E46="",H46="",I46="",J46="",M46="",O46="",P46&lt;&gt;"Validé humainement"),"ALERTE: données/preuves/statut",IF(FALSE,"ALERTE: valeur anormale","OK")))</x:f>
      </x:c>
      <x:c r="U46" s="76" t="str">
        <x:f>IF(B46="","",IF(P46="Validé humainement","Oui","Non"))</x:f>
      </x:c>
    </x:row>
    <x:row r="47">
      <x:c r="A47" s="76" t="str">
        <x:f>IF(B47="","","GEN-"&amp;TEXT(ROW()-4,"0000"))</x:f>
      </x:c>
      <x:c r="B47" s="76"/>
      <x:c r="C47" s="76"/>
      <x:c r="D47" s="76"/>
      <x:c r="E47" s="76"/>
      <x:c r="F47" s="76"/>
      <x:c r="G47" s="76"/>
      <x:c r="H47" s="77"/>
      <x:c r="I47" s="76"/>
      <x:c r="J47" s="76"/>
      <x:c r="K47" s="76"/>
      <x:c r="L47" s="76"/>
      <x:c r="M47" s="76"/>
      <x:c r="N47" s="76"/>
      <x:c r="O47" s="76"/>
      <x:c r="P47" s="76"/>
      <x:c r="Q47" s="76"/>
      <x:c r="R47" s="78" t="str">
        <x:f>IF(B47="","",TODAY())</x:f>
      </x:c>
      <x:c r="S47" s="76"/>
      <x:c r="T47" s="76" t="str">
        <x:f>IF(B47="","",IF(OR(D47="",E47="",H47="",I47="",J47="",M47="",O47="",P47&lt;&gt;"Validé humainement"),"ALERTE: données/preuves/statut",IF(FALSE,"ALERTE: valeur anormale","OK")))</x:f>
      </x:c>
      <x:c r="U47" s="76" t="str">
        <x:f>IF(B47="","",IF(P47="Validé humainement","Oui","Non"))</x:f>
      </x:c>
    </x:row>
    <x:row r="48">
      <x:c r="A48" s="76" t="str">
        <x:f>IF(B48="","","GEN-"&amp;TEXT(ROW()-4,"0000"))</x:f>
      </x:c>
      <x:c r="B48" s="76"/>
      <x:c r="C48" s="76"/>
      <x:c r="D48" s="76"/>
      <x:c r="E48" s="76"/>
      <x:c r="F48" s="76"/>
      <x:c r="G48" s="76"/>
      <x:c r="H48" s="77"/>
      <x:c r="I48" s="76"/>
      <x:c r="J48" s="76"/>
      <x:c r="K48" s="76"/>
      <x:c r="L48" s="76"/>
      <x:c r="M48" s="76"/>
      <x:c r="N48" s="76"/>
      <x:c r="O48" s="76"/>
      <x:c r="P48" s="76"/>
      <x:c r="Q48" s="76"/>
      <x:c r="R48" s="78" t="str">
        <x:f>IF(B48="","",TODAY())</x:f>
      </x:c>
      <x:c r="S48" s="76"/>
      <x:c r="T48" s="76" t="str">
        <x:f>IF(B48="","",IF(OR(D48="",E48="",H48="",I48="",J48="",M48="",O48="",P48&lt;&gt;"Validé humainement"),"ALERTE: données/preuves/statut",IF(FALSE,"ALERTE: valeur anormale","OK")))</x:f>
      </x:c>
      <x:c r="U48" s="76" t="str">
        <x:f>IF(B48="","",IF(P48="Validé humainement","Oui","Non"))</x:f>
      </x:c>
    </x:row>
    <x:row r="49">
      <x:c r="A49" s="76" t="str">
        <x:f>IF(B49="","","GEN-"&amp;TEXT(ROW()-4,"0000"))</x:f>
      </x:c>
      <x:c r="B49" s="76"/>
      <x:c r="C49" s="76"/>
      <x:c r="D49" s="76"/>
      <x:c r="E49" s="76"/>
      <x:c r="F49" s="76"/>
      <x:c r="G49" s="76"/>
      <x:c r="H49" s="77"/>
      <x:c r="I49" s="76"/>
      <x:c r="J49" s="76"/>
      <x:c r="K49" s="76"/>
      <x:c r="L49" s="76"/>
      <x:c r="M49" s="76"/>
      <x:c r="N49" s="76"/>
      <x:c r="O49" s="76"/>
      <x:c r="P49" s="76"/>
      <x:c r="Q49" s="76"/>
      <x:c r="R49" s="78" t="str">
        <x:f>IF(B49="","",TODAY())</x:f>
      </x:c>
      <x:c r="S49" s="76"/>
      <x:c r="T49" s="76" t="str">
        <x:f>IF(B49="","",IF(OR(D49="",E49="",H49="",I49="",J49="",M49="",O49="",P49&lt;&gt;"Validé humainement"),"ALERTE: données/preuves/statut",IF(FALSE,"ALERTE: valeur anormale","OK")))</x:f>
      </x:c>
      <x:c r="U49" s="76" t="str">
        <x:f>IF(B49="","",IF(P49="Validé humainement","Oui","Non"))</x:f>
      </x:c>
    </x:row>
    <x:row r="50">
      <x:c r="A50" s="76" t="str">
        <x:f>IF(B50="","","GEN-"&amp;TEXT(ROW()-4,"0000"))</x:f>
      </x:c>
      <x:c r="B50" s="76"/>
      <x:c r="C50" s="76"/>
      <x:c r="D50" s="76"/>
      <x:c r="E50" s="76"/>
      <x:c r="F50" s="76"/>
      <x:c r="G50" s="76"/>
      <x:c r="H50" s="77"/>
      <x:c r="I50" s="76"/>
      <x:c r="J50" s="76"/>
      <x:c r="K50" s="76"/>
      <x:c r="L50" s="76"/>
      <x:c r="M50" s="76"/>
      <x:c r="N50" s="76"/>
      <x:c r="O50" s="76"/>
      <x:c r="P50" s="76"/>
      <x:c r="Q50" s="76"/>
      <x:c r="R50" s="78" t="str">
        <x:f>IF(B50="","",TODAY())</x:f>
      </x:c>
      <x:c r="S50" s="76"/>
      <x:c r="T50" s="76" t="str">
        <x:f>IF(B50="","",IF(OR(D50="",E50="",H50="",I50="",J50="",M50="",O50="",P50&lt;&gt;"Validé humainement"),"ALERTE: données/preuves/statut",IF(FALSE,"ALERTE: valeur anormale","OK")))</x:f>
      </x:c>
      <x:c r="U50" s="76" t="str">
        <x:f>IF(B50="","",IF(P50="Validé humainement","Oui","Non"))</x:f>
      </x:c>
    </x:row>
    <x:row r="51">
      <x:c r="A51" s="76" t="str">
        <x:f>IF(B51="","","GEN-"&amp;TEXT(ROW()-4,"0000"))</x:f>
      </x:c>
      <x:c r="B51" s="76"/>
      <x:c r="C51" s="76"/>
      <x:c r="D51" s="76"/>
      <x:c r="E51" s="76"/>
      <x:c r="F51" s="76"/>
      <x:c r="G51" s="76"/>
      <x:c r="H51" s="77"/>
      <x:c r="I51" s="76"/>
      <x:c r="J51" s="76"/>
      <x:c r="K51" s="76"/>
      <x:c r="L51" s="76"/>
      <x:c r="M51" s="76"/>
      <x:c r="N51" s="76"/>
      <x:c r="O51" s="76"/>
      <x:c r="P51" s="76"/>
      <x:c r="Q51" s="76"/>
      <x:c r="R51" s="78" t="str">
        <x:f>IF(B51="","",TODAY())</x:f>
      </x:c>
      <x:c r="S51" s="76"/>
      <x:c r="T51" s="76" t="str">
        <x:f>IF(B51="","",IF(OR(D51="",E51="",H51="",I51="",J51="",M51="",O51="",P51&lt;&gt;"Validé humainement"),"ALERTE: données/preuves/statut",IF(FALSE,"ALERTE: valeur anormale","OK")))</x:f>
      </x:c>
      <x:c r="U51" s="76" t="str">
        <x:f>IF(B51="","",IF(P51="Validé humainement","Oui","Non"))</x:f>
      </x:c>
    </x:row>
    <x:row r="52">
      <x:c r="A52" s="76" t="str">
        <x:f>IF(B52="","","GEN-"&amp;TEXT(ROW()-4,"0000"))</x:f>
      </x:c>
      <x:c r="B52" s="76"/>
      <x:c r="C52" s="76"/>
      <x:c r="D52" s="76"/>
      <x:c r="E52" s="76"/>
      <x:c r="F52" s="76"/>
      <x:c r="G52" s="76"/>
      <x:c r="H52" s="77"/>
      <x:c r="I52" s="76"/>
      <x:c r="J52" s="76"/>
      <x:c r="K52" s="76"/>
      <x:c r="L52" s="76"/>
      <x:c r="M52" s="76"/>
      <x:c r="N52" s="76"/>
      <x:c r="O52" s="76"/>
      <x:c r="P52" s="76"/>
      <x:c r="Q52" s="76"/>
      <x:c r="R52" s="78" t="str">
        <x:f>IF(B52="","",TODAY())</x:f>
      </x:c>
      <x:c r="S52" s="76"/>
      <x:c r="T52" s="76" t="str">
        <x:f>IF(B52="","",IF(OR(D52="",E52="",H52="",I52="",J52="",M52="",O52="",P52&lt;&gt;"Validé humainement"),"ALERTE: données/preuves/statut",IF(FALSE,"ALERTE: valeur anormale","OK")))</x:f>
      </x:c>
      <x:c r="U52" s="76" t="str">
        <x:f>IF(B52="","",IF(P52="Validé humainement","Oui","Non"))</x:f>
      </x:c>
    </x:row>
    <x:row r="53">
      <x:c r="A53" s="76" t="str">
        <x:f>IF(B53="","","GEN-"&amp;TEXT(ROW()-4,"0000"))</x:f>
      </x:c>
      <x:c r="B53" s="76"/>
      <x:c r="C53" s="76"/>
      <x:c r="D53" s="76"/>
      <x:c r="E53" s="76"/>
      <x:c r="F53" s="76"/>
      <x:c r="G53" s="76"/>
      <x:c r="H53" s="77"/>
      <x:c r="I53" s="76"/>
      <x:c r="J53" s="76"/>
      <x:c r="K53" s="76"/>
      <x:c r="L53" s="76"/>
      <x:c r="M53" s="76"/>
      <x:c r="N53" s="76"/>
      <x:c r="O53" s="76"/>
      <x:c r="P53" s="76"/>
      <x:c r="Q53" s="76"/>
      <x:c r="R53" s="78" t="str">
        <x:f>IF(B53="","",TODAY())</x:f>
      </x:c>
      <x:c r="S53" s="76"/>
      <x:c r="T53" s="76" t="str">
        <x:f>IF(B53="","",IF(OR(D53="",E53="",H53="",I53="",J53="",M53="",O53="",P53&lt;&gt;"Validé humainement"),"ALERTE: données/preuves/statut",IF(FALSE,"ALERTE: valeur anormale","OK")))</x:f>
      </x:c>
      <x:c r="U53" s="76" t="str">
        <x:f>IF(B53="","",IF(P53="Validé humainement","Oui","Non"))</x:f>
      </x:c>
    </x:row>
    <x:row r="54">
      <x:c r="A54" s="76" t="str">
        <x:f>IF(B54="","","GEN-"&amp;TEXT(ROW()-4,"0000"))</x:f>
      </x:c>
      <x:c r="B54" s="76"/>
      <x:c r="C54" s="76"/>
      <x:c r="D54" s="76"/>
      <x:c r="E54" s="76"/>
      <x:c r="F54" s="76"/>
      <x:c r="G54" s="76"/>
      <x:c r="H54" s="77"/>
      <x:c r="I54" s="76"/>
      <x:c r="J54" s="76"/>
      <x:c r="K54" s="76"/>
      <x:c r="L54" s="76"/>
      <x:c r="M54" s="76"/>
      <x:c r="N54" s="76"/>
      <x:c r="O54" s="76"/>
      <x:c r="P54" s="76"/>
      <x:c r="Q54" s="76"/>
      <x:c r="R54" s="78" t="str">
        <x:f>IF(B54="","",TODAY())</x:f>
      </x:c>
      <x:c r="S54" s="76"/>
      <x:c r="T54" s="76" t="str">
        <x:f>IF(B54="","",IF(OR(D54="",E54="",H54="",I54="",J54="",M54="",O54="",P54&lt;&gt;"Validé humainement"),"ALERTE: données/preuves/statut",IF(FALSE,"ALERTE: valeur anormale","OK")))</x:f>
      </x:c>
      <x:c r="U54" s="76" t="str">
        <x:f>IF(B54="","",IF(P54="Validé humainement","Oui","Non"))</x:f>
      </x:c>
    </x:row>
    <x:row r="55">
      <x:c r="A55" s="76" t="str">
        <x:f>IF(B55="","","GEN-"&amp;TEXT(ROW()-4,"0000"))</x:f>
      </x:c>
      <x:c r="B55" s="76"/>
      <x:c r="C55" s="76"/>
      <x:c r="D55" s="76"/>
      <x:c r="E55" s="76"/>
      <x:c r="F55" s="76"/>
      <x:c r="G55" s="76"/>
      <x:c r="H55" s="77"/>
      <x:c r="I55" s="76"/>
      <x:c r="J55" s="76"/>
      <x:c r="K55" s="76"/>
      <x:c r="L55" s="76"/>
      <x:c r="M55" s="76"/>
      <x:c r="N55" s="76"/>
      <x:c r="O55" s="76"/>
      <x:c r="P55" s="76"/>
      <x:c r="Q55" s="76"/>
      <x:c r="R55" s="78" t="str">
        <x:f>IF(B55="","",TODAY())</x:f>
      </x:c>
      <x:c r="S55" s="76"/>
      <x:c r="T55" s="76" t="str">
        <x:f>IF(B55="","",IF(OR(D55="",E55="",H55="",I55="",J55="",M55="",O55="",P55&lt;&gt;"Validé humainement"),"ALERTE: données/preuves/statut",IF(FALSE,"ALERTE: valeur anormale","OK")))</x:f>
      </x:c>
      <x:c r="U55" s="76" t="str">
        <x:f>IF(B55="","",IF(P55="Validé humainement","Oui","Non"))</x:f>
      </x:c>
    </x:row>
    <x:row r="56">
      <x:c r="A56" s="76" t="str">
        <x:f>IF(B56="","","GEN-"&amp;TEXT(ROW()-4,"0000"))</x:f>
      </x:c>
      <x:c r="B56" s="76"/>
      <x:c r="C56" s="76"/>
      <x:c r="D56" s="76"/>
      <x:c r="E56" s="76"/>
      <x:c r="F56" s="76"/>
      <x:c r="G56" s="76"/>
      <x:c r="H56" s="77"/>
      <x:c r="I56" s="76"/>
      <x:c r="J56" s="76"/>
      <x:c r="K56" s="76"/>
      <x:c r="L56" s="76"/>
      <x:c r="M56" s="76"/>
      <x:c r="N56" s="76"/>
      <x:c r="O56" s="76"/>
      <x:c r="P56" s="76"/>
      <x:c r="Q56" s="76"/>
      <x:c r="R56" s="78" t="str">
        <x:f>IF(B56="","",TODAY())</x:f>
      </x:c>
      <x:c r="S56" s="76"/>
      <x:c r="T56" s="76" t="str">
        <x:f>IF(B56="","",IF(OR(D56="",E56="",H56="",I56="",J56="",M56="",O56="",P56&lt;&gt;"Validé humainement"),"ALERTE: données/preuves/statut",IF(FALSE,"ALERTE: valeur anormale","OK")))</x:f>
      </x:c>
      <x:c r="U56" s="76" t="str">
        <x:f>IF(B56="","",IF(P56="Validé humainement","Oui","Non"))</x:f>
      </x:c>
    </x:row>
    <x:row r="57">
      <x:c r="A57" s="76" t="str">
        <x:f>IF(B57="","","GEN-"&amp;TEXT(ROW()-4,"0000"))</x:f>
      </x:c>
      <x:c r="B57" s="76"/>
      <x:c r="C57" s="76"/>
      <x:c r="D57" s="76"/>
      <x:c r="E57" s="76"/>
      <x:c r="F57" s="76"/>
      <x:c r="G57" s="76"/>
      <x:c r="H57" s="77"/>
      <x:c r="I57" s="76"/>
      <x:c r="J57" s="76"/>
      <x:c r="K57" s="76"/>
      <x:c r="L57" s="76"/>
      <x:c r="M57" s="76"/>
      <x:c r="N57" s="76"/>
      <x:c r="O57" s="76"/>
      <x:c r="P57" s="76"/>
      <x:c r="Q57" s="76"/>
      <x:c r="R57" s="78" t="str">
        <x:f>IF(B57="","",TODAY())</x:f>
      </x:c>
      <x:c r="S57" s="76"/>
      <x:c r="T57" s="76" t="str">
        <x:f>IF(B57="","",IF(OR(D57="",E57="",H57="",I57="",J57="",M57="",O57="",P57&lt;&gt;"Validé humainement"),"ALERTE: données/preuves/statut",IF(FALSE,"ALERTE: valeur anormale","OK")))</x:f>
      </x:c>
      <x:c r="U57" s="76" t="str">
        <x:f>IF(B57="","",IF(P57="Validé humainement","Oui","Non"))</x:f>
      </x:c>
    </x:row>
    <x:row r="58">
      <x:c r="A58" s="76" t="str">
        <x:f>IF(B58="","","GEN-"&amp;TEXT(ROW()-4,"0000"))</x:f>
      </x:c>
      <x:c r="B58" s="76"/>
      <x:c r="C58" s="76"/>
      <x:c r="D58" s="76"/>
      <x:c r="E58" s="76"/>
      <x:c r="F58" s="76"/>
      <x:c r="G58" s="76"/>
      <x:c r="H58" s="77"/>
      <x:c r="I58" s="76"/>
      <x:c r="J58" s="76"/>
      <x:c r="K58" s="76"/>
      <x:c r="L58" s="76"/>
      <x:c r="M58" s="76"/>
      <x:c r="N58" s="76"/>
      <x:c r="O58" s="76"/>
      <x:c r="P58" s="76"/>
      <x:c r="Q58" s="76"/>
      <x:c r="R58" s="78" t="str">
        <x:f>IF(B58="","",TODAY())</x:f>
      </x:c>
      <x:c r="S58" s="76"/>
      <x:c r="T58" s="76" t="str">
        <x:f>IF(B58="","",IF(OR(D58="",E58="",H58="",I58="",J58="",M58="",O58="",P58&lt;&gt;"Validé humainement"),"ALERTE: données/preuves/statut",IF(FALSE,"ALERTE: valeur anormale","OK")))</x:f>
      </x:c>
      <x:c r="U58" s="76" t="str">
        <x:f>IF(B58="","",IF(P58="Validé humainement","Oui","Non"))</x:f>
      </x:c>
    </x:row>
    <x:row r="59">
      <x:c r="A59" s="76" t="str">
        <x:f>IF(B59="","","GEN-"&amp;TEXT(ROW()-4,"0000"))</x:f>
      </x:c>
      <x:c r="B59" s="76"/>
      <x:c r="C59" s="76"/>
      <x:c r="D59" s="76"/>
      <x:c r="E59" s="76"/>
      <x:c r="F59" s="76"/>
      <x:c r="G59" s="76"/>
      <x:c r="H59" s="77"/>
      <x:c r="I59" s="76"/>
      <x:c r="J59" s="76"/>
      <x:c r="K59" s="76"/>
      <x:c r="L59" s="76"/>
      <x:c r="M59" s="76"/>
      <x:c r="N59" s="76"/>
      <x:c r="O59" s="76"/>
      <x:c r="P59" s="76"/>
      <x:c r="Q59" s="76"/>
      <x:c r="R59" s="78" t="str">
        <x:f>IF(B59="","",TODAY())</x:f>
      </x:c>
      <x:c r="S59" s="76"/>
      <x:c r="T59" s="76" t="str">
        <x:f>IF(B59="","",IF(OR(D59="",E59="",H59="",I59="",J59="",M59="",O59="",P59&lt;&gt;"Validé humainement"),"ALERTE: données/preuves/statut",IF(FALSE,"ALERTE: valeur anormale","OK")))</x:f>
      </x:c>
      <x:c r="U59" s="76" t="str">
        <x:f>IF(B59="","",IF(P59="Validé humainement","Oui","Non"))</x:f>
      </x:c>
    </x:row>
    <x:row r="60">
      <x:c r="A60" s="76" t="str">
        <x:f>IF(B60="","","GEN-"&amp;TEXT(ROW()-4,"0000"))</x:f>
      </x:c>
      <x:c r="B60" s="76"/>
      <x:c r="C60" s="76"/>
      <x:c r="D60" s="76"/>
      <x:c r="E60" s="76"/>
      <x:c r="F60" s="76"/>
      <x:c r="G60" s="76"/>
      <x:c r="H60" s="77"/>
      <x:c r="I60" s="76"/>
      <x:c r="J60" s="76"/>
      <x:c r="K60" s="76"/>
      <x:c r="L60" s="76"/>
      <x:c r="M60" s="76"/>
      <x:c r="N60" s="76"/>
      <x:c r="O60" s="76"/>
      <x:c r="P60" s="76"/>
      <x:c r="Q60" s="76"/>
      <x:c r="R60" s="78" t="str">
        <x:f>IF(B60="","",TODAY())</x:f>
      </x:c>
      <x:c r="S60" s="76"/>
      <x:c r="T60" s="76" t="str">
        <x:f>IF(B60="","",IF(OR(D60="",E60="",H60="",I60="",J60="",M60="",O60="",P60&lt;&gt;"Validé humainement"),"ALERTE: données/preuves/statut",IF(FALSE,"ALERTE: valeur anormale","OK")))</x:f>
      </x:c>
      <x:c r="U60" s="76" t="str">
        <x:f>IF(B60="","",IF(P60="Validé humainement","Oui","Non"))</x:f>
      </x:c>
    </x:row>
    <x:row r="61">
      <x:c r="A61" s="76" t="str">
        <x:f>IF(B61="","","GEN-"&amp;TEXT(ROW()-4,"0000"))</x:f>
      </x:c>
      <x:c r="B61" s="76"/>
      <x:c r="C61" s="76"/>
      <x:c r="D61" s="76"/>
      <x:c r="E61" s="76"/>
      <x:c r="F61" s="76"/>
      <x:c r="G61" s="76"/>
      <x:c r="H61" s="77"/>
      <x:c r="I61" s="76"/>
      <x:c r="J61" s="76"/>
      <x:c r="K61" s="76"/>
      <x:c r="L61" s="76"/>
      <x:c r="M61" s="76"/>
      <x:c r="N61" s="76"/>
      <x:c r="O61" s="76"/>
      <x:c r="P61" s="76"/>
      <x:c r="Q61" s="76"/>
      <x:c r="R61" s="78" t="str">
        <x:f>IF(B61="","",TODAY())</x:f>
      </x:c>
      <x:c r="S61" s="76"/>
      <x:c r="T61" s="76" t="str">
        <x:f>IF(B61="","",IF(OR(D61="",E61="",H61="",I61="",J61="",M61="",O61="",P61&lt;&gt;"Validé humainement"),"ALERTE: données/preuves/statut",IF(FALSE,"ALERTE: valeur anormale","OK")))</x:f>
      </x:c>
      <x:c r="U61" s="76" t="str">
        <x:f>IF(B61="","",IF(P61="Validé humainement","Oui","Non"))</x:f>
      </x:c>
    </x:row>
    <x:row r="62">
      <x:c r="A62" s="76" t="str">
        <x:f>IF(B62="","","GEN-"&amp;TEXT(ROW()-4,"0000"))</x:f>
      </x:c>
      <x:c r="B62" s="76"/>
      <x:c r="C62" s="76"/>
      <x:c r="D62" s="76"/>
      <x:c r="E62" s="76"/>
      <x:c r="F62" s="76"/>
      <x:c r="G62" s="76"/>
      <x:c r="H62" s="77"/>
      <x:c r="I62" s="76"/>
      <x:c r="J62" s="76"/>
      <x:c r="K62" s="76"/>
      <x:c r="L62" s="76"/>
      <x:c r="M62" s="76"/>
      <x:c r="N62" s="76"/>
      <x:c r="O62" s="76"/>
      <x:c r="P62" s="76"/>
      <x:c r="Q62" s="76"/>
      <x:c r="R62" s="78" t="str">
        <x:f>IF(B62="","",TODAY())</x:f>
      </x:c>
      <x:c r="S62" s="76"/>
      <x:c r="T62" s="76" t="str">
        <x:f>IF(B62="","",IF(OR(D62="",E62="",H62="",I62="",J62="",M62="",O62="",P62&lt;&gt;"Validé humainement"),"ALERTE: données/preuves/statut",IF(FALSE,"ALERTE: valeur anormale","OK")))</x:f>
      </x:c>
      <x:c r="U62" s="76" t="str">
        <x:f>IF(B62="","",IF(P62="Validé humainement","Oui","Non"))</x:f>
      </x:c>
    </x:row>
    <x:row r="63">
      <x:c r="A63" s="76" t="str">
        <x:f>IF(B63="","","GEN-"&amp;TEXT(ROW()-4,"0000"))</x:f>
      </x:c>
      <x:c r="B63" s="76"/>
      <x:c r="C63" s="76"/>
      <x:c r="D63" s="76"/>
      <x:c r="E63" s="76"/>
      <x:c r="F63" s="76"/>
      <x:c r="G63" s="76"/>
      <x:c r="H63" s="77"/>
      <x:c r="I63" s="76"/>
      <x:c r="J63" s="76"/>
      <x:c r="K63" s="76"/>
      <x:c r="L63" s="76"/>
      <x:c r="M63" s="76"/>
      <x:c r="N63" s="76"/>
      <x:c r="O63" s="76"/>
      <x:c r="P63" s="76"/>
      <x:c r="Q63" s="76"/>
      <x:c r="R63" s="78" t="str">
        <x:f>IF(B63="","",TODAY())</x:f>
      </x:c>
      <x:c r="S63" s="76"/>
      <x:c r="T63" s="76" t="str">
        <x:f>IF(B63="","",IF(OR(D63="",E63="",H63="",I63="",J63="",M63="",O63="",P63&lt;&gt;"Validé humainement"),"ALERTE: données/preuves/statut",IF(FALSE,"ALERTE: valeur anormale","OK")))</x:f>
      </x:c>
      <x:c r="U63" s="76" t="str">
        <x:f>IF(B63="","",IF(P63="Validé humainement","Oui","Non"))</x:f>
      </x:c>
    </x:row>
    <x:row r="64">
      <x:c r="A64" s="76" t="str">
        <x:f>IF(B64="","","GEN-"&amp;TEXT(ROW()-4,"0000"))</x:f>
      </x:c>
      <x:c r="B64" s="76"/>
      <x:c r="C64" s="76"/>
      <x:c r="D64" s="76"/>
      <x:c r="E64" s="76"/>
      <x:c r="F64" s="76"/>
      <x:c r="G64" s="76"/>
      <x:c r="H64" s="77"/>
      <x:c r="I64" s="76"/>
      <x:c r="J64" s="76"/>
      <x:c r="K64" s="76"/>
      <x:c r="L64" s="76"/>
      <x:c r="M64" s="76"/>
      <x:c r="N64" s="76"/>
      <x:c r="O64" s="76"/>
      <x:c r="P64" s="76"/>
      <x:c r="Q64" s="76"/>
      <x:c r="R64" s="78" t="str">
        <x:f>IF(B64="","",TODAY())</x:f>
      </x:c>
      <x:c r="S64" s="76"/>
      <x:c r="T64" s="76" t="str">
        <x:f>IF(B64="","",IF(OR(D64="",E64="",H64="",I64="",J64="",M64="",O64="",P64&lt;&gt;"Validé humainement"),"ALERTE: données/preuves/statut",IF(FALSE,"ALERTE: valeur anormale","OK")))</x:f>
      </x:c>
      <x:c r="U64" s="76" t="str">
        <x:f>IF(B64="","",IF(P64="Validé humainement","Oui","Non"))</x:f>
      </x:c>
    </x:row>
    <x:row r="65">
      <x:c r="A65" s="76" t="str">
        <x:f>IF(B65="","","GEN-"&amp;TEXT(ROW()-4,"0000"))</x:f>
      </x:c>
      <x:c r="B65" s="76"/>
      <x:c r="C65" s="76"/>
      <x:c r="D65" s="76"/>
      <x:c r="E65" s="76"/>
      <x:c r="F65" s="76"/>
      <x:c r="G65" s="76"/>
      <x:c r="H65" s="77"/>
      <x:c r="I65" s="76"/>
      <x:c r="J65" s="76"/>
      <x:c r="K65" s="76"/>
      <x:c r="L65" s="76"/>
      <x:c r="M65" s="76"/>
      <x:c r="N65" s="76"/>
      <x:c r="O65" s="76"/>
      <x:c r="P65" s="76"/>
      <x:c r="Q65" s="76"/>
      <x:c r="R65" s="78" t="str">
        <x:f>IF(B65="","",TODAY())</x:f>
      </x:c>
      <x:c r="S65" s="76"/>
      <x:c r="T65" s="76" t="str">
        <x:f>IF(B65="","",IF(OR(D65="",E65="",H65="",I65="",J65="",M65="",O65="",P65&lt;&gt;"Validé humainement"),"ALERTE: données/preuves/statut",IF(FALSE,"ALERTE: valeur anormale","OK")))</x:f>
      </x:c>
      <x:c r="U65" s="76" t="str">
        <x:f>IF(B65="","",IF(P65="Validé humainement","Oui","Non"))</x:f>
      </x:c>
    </x:row>
    <x:row r="66">
      <x:c r="A66" s="76" t="str">
        <x:f>IF(B66="","","GEN-"&amp;TEXT(ROW()-4,"0000"))</x:f>
      </x:c>
      <x:c r="B66" s="76"/>
      <x:c r="C66" s="76"/>
      <x:c r="D66" s="76"/>
      <x:c r="E66" s="76"/>
      <x:c r="F66" s="76"/>
      <x:c r="G66" s="76"/>
      <x:c r="H66" s="77"/>
      <x:c r="I66" s="76"/>
      <x:c r="J66" s="76"/>
      <x:c r="K66" s="76"/>
      <x:c r="L66" s="76"/>
      <x:c r="M66" s="76"/>
      <x:c r="N66" s="76"/>
      <x:c r="O66" s="76"/>
      <x:c r="P66" s="76"/>
      <x:c r="Q66" s="76"/>
      <x:c r="R66" s="78" t="str">
        <x:f>IF(B66="","",TODAY())</x:f>
      </x:c>
      <x:c r="S66" s="76"/>
      <x:c r="T66" s="76" t="str">
        <x:f>IF(B66="","",IF(OR(D66="",E66="",H66="",I66="",J66="",M66="",O66="",P66&lt;&gt;"Validé humainement"),"ALERTE: données/preuves/statut",IF(FALSE,"ALERTE: valeur anormale","OK")))</x:f>
      </x:c>
      <x:c r="U66" s="76" t="str">
        <x:f>IF(B66="","",IF(P66="Validé humainement","Oui","Non"))</x:f>
      </x:c>
    </x:row>
    <x:row r="67">
      <x:c r="A67" s="76" t="str">
        <x:f>IF(B67="","","GEN-"&amp;TEXT(ROW()-4,"0000"))</x:f>
      </x:c>
      <x:c r="B67" s="76"/>
      <x:c r="C67" s="76"/>
      <x:c r="D67" s="76"/>
      <x:c r="E67" s="76"/>
      <x:c r="F67" s="76"/>
      <x:c r="G67" s="76"/>
      <x:c r="H67" s="77"/>
      <x:c r="I67" s="76"/>
      <x:c r="J67" s="76"/>
      <x:c r="K67" s="76"/>
      <x:c r="L67" s="76"/>
      <x:c r="M67" s="76"/>
      <x:c r="N67" s="76"/>
      <x:c r="O67" s="76"/>
      <x:c r="P67" s="76"/>
      <x:c r="Q67" s="76"/>
      <x:c r="R67" s="78" t="str">
        <x:f>IF(B67="","",TODAY())</x:f>
      </x:c>
      <x:c r="S67" s="76"/>
      <x:c r="T67" s="76" t="str">
        <x:f>IF(B67="","",IF(OR(D67="",E67="",H67="",I67="",J67="",M67="",O67="",P67&lt;&gt;"Validé humainement"),"ALERTE: données/preuves/statut",IF(FALSE,"ALERTE: valeur anormale","OK")))</x:f>
      </x:c>
      <x:c r="U67" s="76" t="str">
        <x:f>IF(B67="","",IF(P67="Validé humainement","Oui","Non"))</x:f>
      </x:c>
    </x:row>
    <x:row r="68">
      <x:c r="A68" s="76" t="str">
        <x:f>IF(B68="","","GEN-"&amp;TEXT(ROW()-4,"0000"))</x:f>
      </x:c>
      <x:c r="B68" s="76"/>
      <x:c r="C68" s="76"/>
      <x:c r="D68" s="76"/>
      <x:c r="E68" s="76"/>
      <x:c r="F68" s="76"/>
      <x:c r="G68" s="76"/>
      <x:c r="H68" s="77"/>
      <x:c r="I68" s="76"/>
      <x:c r="J68" s="76"/>
      <x:c r="K68" s="76"/>
      <x:c r="L68" s="76"/>
      <x:c r="M68" s="76"/>
      <x:c r="N68" s="76"/>
      <x:c r="O68" s="76"/>
      <x:c r="P68" s="76"/>
      <x:c r="Q68" s="76"/>
      <x:c r="R68" s="78" t="str">
        <x:f>IF(B68="","",TODAY())</x:f>
      </x:c>
      <x:c r="S68" s="76"/>
      <x:c r="T68" s="76" t="str">
        <x:f>IF(B68="","",IF(OR(D68="",E68="",H68="",I68="",J68="",M68="",O68="",P68&lt;&gt;"Validé humainement"),"ALERTE: données/preuves/statut",IF(FALSE,"ALERTE: valeur anormale","OK")))</x:f>
      </x:c>
      <x:c r="U68" s="76" t="str">
        <x:f>IF(B68="","",IF(P68="Validé humainement","Oui","Non"))</x:f>
      </x:c>
    </x:row>
    <x:row r="69">
      <x:c r="A69" s="76" t="str">
        <x:f>IF(B69="","","GEN-"&amp;TEXT(ROW()-4,"0000"))</x:f>
      </x:c>
      <x:c r="B69" s="76"/>
      <x:c r="C69" s="76"/>
      <x:c r="D69" s="76"/>
      <x:c r="E69" s="76"/>
      <x:c r="F69" s="76"/>
      <x:c r="G69" s="76"/>
      <x:c r="H69" s="77"/>
      <x:c r="I69" s="76"/>
      <x:c r="J69" s="76"/>
      <x:c r="K69" s="76"/>
      <x:c r="L69" s="76"/>
      <x:c r="M69" s="76"/>
      <x:c r="N69" s="76"/>
      <x:c r="O69" s="76"/>
      <x:c r="P69" s="76"/>
      <x:c r="Q69" s="76"/>
      <x:c r="R69" s="78" t="str">
        <x:f>IF(B69="","",TODAY())</x:f>
      </x:c>
      <x:c r="S69" s="76"/>
      <x:c r="T69" s="76" t="str">
        <x:f>IF(B69="","",IF(OR(D69="",E69="",H69="",I69="",J69="",M69="",O69="",P69&lt;&gt;"Validé humainement"),"ALERTE: données/preuves/statut",IF(FALSE,"ALERTE: valeur anormale","OK")))</x:f>
      </x:c>
      <x:c r="U69" s="76" t="str">
        <x:f>IF(B69="","",IF(P69="Validé humainement","Oui","Non"))</x:f>
      </x:c>
    </x:row>
    <x:row r="70">
      <x:c r="A70" s="76" t="str">
        <x:f>IF(B70="","","GEN-"&amp;TEXT(ROW()-4,"0000"))</x:f>
      </x:c>
      <x:c r="B70" s="76"/>
      <x:c r="C70" s="76"/>
      <x:c r="D70" s="76"/>
      <x:c r="E70" s="76"/>
      <x:c r="F70" s="76"/>
      <x:c r="G70" s="76"/>
      <x:c r="H70" s="77"/>
      <x:c r="I70" s="76"/>
      <x:c r="J70" s="76"/>
      <x:c r="K70" s="76"/>
      <x:c r="L70" s="76"/>
      <x:c r="M70" s="76"/>
      <x:c r="N70" s="76"/>
      <x:c r="O70" s="76"/>
      <x:c r="P70" s="76"/>
      <x:c r="Q70" s="76"/>
      <x:c r="R70" s="78" t="str">
        <x:f>IF(B70="","",TODAY())</x:f>
      </x:c>
      <x:c r="S70" s="76"/>
      <x:c r="T70" s="76" t="str">
        <x:f>IF(B70="","",IF(OR(D70="",E70="",H70="",I70="",J70="",M70="",O70="",P70&lt;&gt;"Validé humainement"),"ALERTE: données/preuves/statut",IF(FALSE,"ALERTE: valeur anormale","OK")))</x:f>
      </x:c>
      <x:c r="U70" s="76" t="str">
        <x:f>IF(B70="","",IF(P70="Validé humainement","Oui","Non"))</x:f>
      </x:c>
    </x:row>
    <x:row r="71">
      <x:c r="A71" s="76" t="str">
        <x:f>IF(B71="","","GEN-"&amp;TEXT(ROW()-4,"0000"))</x:f>
      </x:c>
      <x:c r="B71" s="76"/>
      <x:c r="C71" s="76"/>
      <x:c r="D71" s="76"/>
      <x:c r="E71" s="76"/>
      <x:c r="F71" s="76"/>
      <x:c r="G71" s="76"/>
      <x:c r="H71" s="77"/>
      <x:c r="I71" s="76"/>
      <x:c r="J71" s="76"/>
      <x:c r="K71" s="76"/>
      <x:c r="L71" s="76"/>
      <x:c r="M71" s="76"/>
      <x:c r="N71" s="76"/>
      <x:c r="O71" s="76"/>
      <x:c r="P71" s="76"/>
      <x:c r="Q71" s="76"/>
      <x:c r="R71" s="78" t="str">
        <x:f>IF(B71="","",TODAY())</x:f>
      </x:c>
      <x:c r="S71" s="76"/>
      <x:c r="T71" s="76" t="str">
        <x:f>IF(B71="","",IF(OR(D71="",E71="",H71="",I71="",J71="",M71="",O71="",P71&lt;&gt;"Validé humainement"),"ALERTE: données/preuves/statut",IF(FALSE,"ALERTE: valeur anormale","OK")))</x:f>
      </x:c>
      <x:c r="U71" s="76" t="str">
        <x:f>IF(B71="","",IF(P71="Validé humainement","Oui","Non"))</x:f>
      </x:c>
    </x:row>
    <x:row r="72">
      <x:c r="A72" s="76" t="str">
        <x:f>IF(B72="","","GEN-"&amp;TEXT(ROW()-4,"0000"))</x:f>
      </x:c>
      <x:c r="B72" s="76"/>
      <x:c r="C72" s="76"/>
      <x:c r="D72" s="76"/>
      <x:c r="E72" s="76"/>
      <x:c r="F72" s="76"/>
      <x:c r="G72" s="76"/>
      <x:c r="H72" s="77"/>
      <x:c r="I72" s="76"/>
      <x:c r="J72" s="76"/>
      <x:c r="K72" s="76"/>
      <x:c r="L72" s="76"/>
      <x:c r="M72" s="76"/>
      <x:c r="N72" s="76"/>
      <x:c r="O72" s="76"/>
      <x:c r="P72" s="76"/>
      <x:c r="Q72" s="76"/>
      <x:c r="R72" s="78" t="str">
        <x:f>IF(B72="","",TODAY())</x:f>
      </x:c>
      <x:c r="S72" s="76"/>
      <x:c r="T72" s="76" t="str">
        <x:f>IF(B72="","",IF(OR(D72="",E72="",H72="",I72="",J72="",M72="",O72="",P72&lt;&gt;"Validé humainement"),"ALERTE: données/preuves/statut",IF(FALSE,"ALERTE: valeur anormale","OK")))</x:f>
      </x:c>
      <x:c r="U72" s="76" t="str">
        <x:f>IF(B72="","",IF(P72="Validé humainement","Oui","Non"))</x:f>
      </x:c>
    </x:row>
    <x:row r="73">
      <x:c r="A73" s="76" t="str">
        <x:f>IF(B73="","","GEN-"&amp;TEXT(ROW()-4,"0000"))</x:f>
      </x:c>
      <x:c r="B73" s="76"/>
      <x:c r="C73" s="76"/>
      <x:c r="D73" s="76"/>
      <x:c r="E73" s="76"/>
      <x:c r="F73" s="76"/>
      <x:c r="G73" s="76"/>
      <x:c r="H73" s="77"/>
      <x:c r="I73" s="76"/>
      <x:c r="J73" s="76"/>
      <x:c r="K73" s="76"/>
      <x:c r="L73" s="76"/>
      <x:c r="M73" s="76"/>
      <x:c r="N73" s="76"/>
      <x:c r="O73" s="76"/>
      <x:c r="P73" s="76"/>
      <x:c r="Q73" s="76"/>
      <x:c r="R73" s="78" t="str">
        <x:f>IF(B73="","",TODAY())</x:f>
      </x:c>
      <x:c r="S73" s="76"/>
      <x:c r="T73" s="76" t="str">
        <x:f>IF(B73="","",IF(OR(D73="",E73="",H73="",I73="",J73="",M73="",O73="",P73&lt;&gt;"Validé humainement"),"ALERTE: données/preuves/statut",IF(FALSE,"ALERTE: valeur anormale","OK")))</x:f>
      </x:c>
      <x:c r="U73" s="76" t="str">
        <x:f>IF(B73="","",IF(P73="Validé humainement","Oui","Non"))</x:f>
      </x:c>
    </x:row>
    <x:row r="74">
      <x:c r="A74" s="76" t="str">
        <x:f>IF(B74="","","GEN-"&amp;TEXT(ROW()-4,"0000"))</x:f>
      </x:c>
      <x:c r="B74" s="76"/>
      <x:c r="C74" s="76"/>
      <x:c r="D74" s="76"/>
      <x:c r="E74" s="76"/>
      <x:c r="F74" s="76"/>
      <x:c r="G74" s="76"/>
      <x:c r="H74" s="77"/>
      <x:c r="I74" s="76"/>
      <x:c r="J74" s="76"/>
      <x:c r="K74" s="76"/>
      <x:c r="L74" s="76"/>
      <x:c r="M74" s="76"/>
      <x:c r="N74" s="76"/>
      <x:c r="O74" s="76"/>
      <x:c r="P74" s="76"/>
      <x:c r="Q74" s="76"/>
      <x:c r="R74" s="78" t="str">
        <x:f>IF(B74="","",TODAY())</x:f>
      </x:c>
      <x:c r="S74" s="76"/>
      <x:c r="T74" s="76" t="str">
        <x:f>IF(B74="","",IF(OR(D74="",E74="",H74="",I74="",J74="",M74="",O74="",P74&lt;&gt;"Validé humainement"),"ALERTE: données/preuves/statut",IF(FALSE,"ALERTE: valeur anormale","OK")))</x:f>
      </x:c>
      <x:c r="U74" s="76" t="str">
        <x:f>IF(B74="","",IF(P74="Validé humainement","Oui","Non"))</x:f>
      </x:c>
    </x:row>
    <x:row r="75">
      <x:c r="A75" s="76" t="str">
        <x:f>IF(B75="","","GEN-"&amp;TEXT(ROW()-4,"0000"))</x:f>
      </x:c>
      <x:c r="B75" s="76"/>
      <x:c r="C75" s="76"/>
      <x:c r="D75" s="76"/>
      <x:c r="E75" s="76"/>
      <x:c r="F75" s="76"/>
      <x:c r="G75" s="76"/>
      <x:c r="H75" s="77"/>
      <x:c r="I75" s="76"/>
      <x:c r="J75" s="76"/>
      <x:c r="K75" s="76"/>
      <x:c r="L75" s="76"/>
      <x:c r="M75" s="76"/>
      <x:c r="N75" s="76"/>
      <x:c r="O75" s="76"/>
      <x:c r="P75" s="76"/>
      <x:c r="Q75" s="76"/>
      <x:c r="R75" s="78" t="str">
        <x:f>IF(B75="","",TODAY())</x:f>
      </x:c>
      <x:c r="S75" s="76"/>
      <x:c r="T75" s="76" t="str">
        <x:f>IF(B75="","",IF(OR(D75="",E75="",H75="",I75="",J75="",M75="",O75="",P75&lt;&gt;"Validé humainement"),"ALERTE: données/preuves/statut",IF(FALSE,"ALERTE: valeur anormale","OK")))</x:f>
      </x:c>
      <x:c r="U75" s="76" t="str">
        <x:f>IF(B75="","",IF(P75="Validé humainement","Oui","Non"))</x:f>
      </x:c>
    </x:row>
    <x:row r="76">
      <x:c r="A76" s="76" t="str">
        <x:f>IF(B76="","","GEN-"&amp;TEXT(ROW()-4,"0000"))</x:f>
      </x:c>
      <x:c r="B76" s="76"/>
      <x:c r="C76" s="76"/>
      <x:c r="D76" s="76"/>
      <x:c r="E76" s="76"/>
      <x:c r="F76" s="76"/>
      <x:c r="G76" s="76"/>
      <x:c r="H76" s="77"/>
      <x:c r="I76" s="76"/>
      <x:c r="J76" s="76"/>
      <x:c r="K76" s="76"/>
      <x:c r="L76" s="76"/>
      <x:c r="M76" s="76"/>
      <x:c r="N76" s="76"/>
      <x:c r="O76" s="76"/>
      <x:c r="P76" s="76"/>
      <x:c r="Q76" s="76"/>
      <x:c r="R76" s="78" t="str">
        <x:f>IF(B76="","",TODAY())</x:f>
      </x:c>
      <x:c r="S76" s="76"/>
      <x:c r="T76" s="76" t="str">
        <x:f>IF(B76="","",IF(OR(D76="",E76="",H76="",I76="",J76="",M76="",O76="",P76&lt;&gt;"Validé humainement"),"ALERTE: données/preuves/statut",IF(FALSE,"ALERTE: valeur anormale","OK")))</x:f>
      </x:c>
      <x:c r="U76" s="76" t="str">
        <x:f>IF(B76="","",IF(P76="Validé humainement","Oui","Non"))</x:f>
      </x:c>
    </x:row>
    <x:row r="77">
      <x:c r="A77" s="76" t="str">
        <x:f>IF(B77="","","GEN-"&amp;TEXT(ROW()-4,"0000"))</x:f>
      </x:c>
      <x:c r="B77" s="76"/>
      <x:c r="C77" s="76"/>
      <x:c r="D77" s="76"/>
      <x:c r="E77" s="76"/>
      <x:c r="F77" s="76"/>
      <x:c r="G77" s="76"/>
      <x:c r="H77" s="77"/>
      <x:c r="I77" s="76"/>
      <x:c r="J77" s="76"/>
      <x:c r="K77" s="76"/>
      <x:c r="L77" s="76"/>
      <x:c r="M77" s="76"/>
      <x:c r="N77" s="76"/>
      <x:c r="O77" s="76"/>
      <x:c r="P77" s="76"/>
      <x:c r="Q77" s="76"/>
      <x:c r="R77" s="78" t="str">
        <x:f>IF(B77="","",TODAY())</x:f>
      </x:c>
      <x:c r="S77" s="76"/>
      <x:c r="T77" s="76" t="str">
        <x:f>IF(B77="","",IF(OR(D77="",E77="",H77="",I77="",J77="",M77="",O77="",P77&lt;&gt;"Validé humainement"),"ALERTE: données/preuves/statut",IF(FALSE,"ALERTE: valeur anormale","OK")))</x:f>
      </x:c>
      <x:c r="U77" s="76" t="str">
        <x:f>IF(B77="","",IF(P77="Validé humainement","Oui","Non"))</x:f>
      </x:c>
    </x:row>
    <x:row r="78">
      <x:c r="A78" s="76" t="str">
        <x:f>IF(B78="","","GEN-"&amp;TEXT(ROW()-4,"0000"))</x:f>
      </x:c>
      <x:c r="B78" s="76"/>
      <x:c r="C78" s="76"/>
      <x:c r="D78" s="76"/>
      <x:c r="E78" s="76"/>
      <x:c r="F78" s="76"/>
      <x:c r="G78" s="76"/>
      <x:c r="H78" s="77"/>
      <x:c r="I78" s="76"/>
      <x:c r="J78" s="76"/>
      <x:c r="K78" s="76"/>
      <x:c r="L78" s="76"/>
      <x:c r="M78" s="76"/>
      <x:c r="N78" s="76"/>
      <x:c r="O78" s="76"/>
      <x:c r="P78" s="76"/>
      <x:c r="Q78" s="76"/>
      <x:c r="R78" s="78" t="str">
        <x:f>IF(B78="","",TODAY())</x:f>
      </x:c>
      <x:c r="S78" s="76"/>
      <x:c r="T78" s="76" t="str">
        <x:f>IF(B78="","",IF(OR(D78="",E78="",H78="",I78="",J78="",M78="",O78="",P78&lt;&gt;"Validé humainement"),"ALERTE: données/preuves/statut",IF(FALSE,"ALERTE: valeur anormale","OK")))</x:f>
      </x:c>
      <x:c r="U78" s="76" t="str">
        <x:f>IF(B78="","",IF(P78="Validé humainement","Oui","Non"))</x:f>
      </x:c>
    </x:row>
    <x:row r="79">
      <x:c r="A79" s="76" t="str">
        <x:f>IF(B79="","","GEN-"&amp;TEXT(ROW()-4,"0000"))</x:f>
      </x:c>
      <x:c r="B79" s="76"/>
      <x:c r="C79" s="76"/>
      <x:c r="D79" s="76"/>
      <x:c r="E79" s="76"/>
      <x:c r="F79" s="76"/>
      <x:c r="G79" s="76"/>
      <x:c r="H79" s="77"/>
      <x:c r="I79" s="76"/>
      <x:c r="J79" s="76"/>
      <x:c r="K79" s="76"/>
      <x:c r="L79" s="76"/>
      <x:c r="M79" s="76"/>
      <x:c r="N79" s="76"/>
      <x:c r="O79" s="76"/>
      <x:c r="P79" s="76"/>
      <x:c r="Q79" s="76"/>
      <x:c r="R79" s="78" t="str">
        <x:f>IF(B79="","",TODAY())</x:f>
      </x:c>
      <x:c r="S79" s="76"/>
      <x:c r="T79" s="76" t="str">
        <x:f>IF(B79="","",IF(OR(D79="",E79="",H79="",I79="",J79="",M79="",O79="",P79&lt;&gt;"Validé humainement"),"ALERTE: données/preuves/statut",IF(FALSE,"ALERTE: valeur anormale","OK")))</x:f>
      </x:c>
      <x:c r="U79" s="76" t="str">
        <x:f>IF(B79="","",IF(P79="Validé humainement","Oui","Non"))</x:f>
      </x:c>
    </x:row>
    <x:row r="80">
      <x:c r="A80" s="76" t="str">
        <x:f>IF(B80="","","GEN-"&amp;TEXT(ROW()-4,"0000"))</x:f>
      </x:c>
      <x:c r="B80" s="76"/>
      <x:c r="C80" s="76"/>
      <x:c r="D80" s="76"/>
      <x:c r="E80" s="76"/>
      <x:c r="F80" s="76"/>
      <x:c r="G80" s="76"/>
      <x:c r="H80" s="77"/>
      <x:c r="I80" s="76"/>
      <x:c r="J80" s="76"/>
      <x:c r="K80" s="76"/>
      <x:c r="L80" s="76"/>
      <x:c r="M80" s="76"/>
      <x:c r="N80" s="76"/>
      <x:c r="O80" s="76"/>
      <x:c r="P80" s="76"/>
      <x:c r="Q80" s="76"/>
      <x:c r="R80" s="78" t="str">
        <x:f>IF(B80="","",TODAY())</x:f>
      </x:c>
      <x:c r="S80" s="76"/>
      <x:c r="T80" s="76" t="str">
        <x:f>IF(B80="","",IF(OR(D80="",E80="",H80="",I80="",J80="",M80="",O80="",P80&lt;&gt;"Validé humainement"),"ALERTE: données/preuves/statut",IF(FALSE,"ALERTE: valeur anormale","OK")))</x:f>
      </x:c>
      <x:c r="U80" s="76" t="str">
        <x:f>IF(B80="","",IF(P80="Validé humainement","Oui","Non"))</x:f>
      </x:c>
    </x:row>
    <x:row r="81">
      <x:c r="A81" s="76" t="str">
        <x:f>IF(B81="","","GEN-"&amp;TEXT(ROW()-4,"0000"))</x:f>
      </x:c>
      <x:c r="B81" s="76"/>
      <x:c r="C81" s="76"/>
      <x:c r="D81" s="76"/>
      <x:c r="E81" s="76"/>
      <x:c r="F81" s="76"/>
      <x:c r="G81" s="76"/>
      <x:c r="H81" s="77"/>
      <x:c r="I81" s="76"/>
      <x:c r="J81" s="76"/>
      <x:c r="K81" s="76"/>
      <x:c r="L81" s="76"/>
      <x:c r="M81" s="76"/>
      <x:c r="N81" s="76"/>
      <x:c r="O81" s="76"/>
      <x:c r="P81" s="76"/>
      <x:c r="Q81" s="76"/>
      <x:c r="R81" s="78" t="str">
        <x:f>IF(B81="","",TODAY())</x:f>
      </x:c>
      <x:c r="S81" s="76"/>
      <x:c r="T81" s="76" t="str">
        <x:f>IF(B81="","",IF(OR(D81="",E81="",H81="",I81="",J81="",M81="",O81="",P81&lt;&gt;"Validé humainement"),"ALERTE: données/preuves/statut",IF(FALSE,"ALERTE: valeur anormale","OK")))</x:f>
      </x:c>
      <x:c r="U81" s="76" t="str">
        <x:f>IF(B81="","",IF(P81="Validé humainement","Oui","Non"))</x:f>
      </x:c>
    </x:row>
    <x:row r="82">
      <x:c r="A82" s="76" t="str">
        <x:f>IF(B82="","","GEN-"&amp;TEXT(ROW()-4,"0000"))</x:f>
      </x:c>
      <x:c r="B82" s="76"/>
      <x:c r="C82" s="76"/>
      <x:c r="D82" s="76"/>
      <x:c r="E82" s="76"/>
      <x:c r="F82" s="76"/>
      <x:c r="G82" s="76"/>
      <x:c r="H82" s="77"/>
      <x:c r="I82" s="76"/>
      <x:c r="J82" s="76"/>
      <x:c r="K82" s="76"/>
      <x:c r="L82" s="76"/>
      <x:c r="M82" s="76"/>
      <x:c r="N82" s="76"/>
      <x:c r="O82" s="76"/>
      <x:c r="P82" s="76"/>
      <x:c r="Q82" s="76"/>
      <x:c r="R82" s="78" t="str">
        <x:f>IF(B82="","",TODAY())</x:f>
      </x:c>
      <x:c r="S82" s="76"/>
      <x:c r="T82" s="76" t="str">
        <x:f>IF(B82="","",IF(OR(D82="",E82="",H82="",I82="",J82="",M82="",O82="",P82&lt;&gt;"Validé humainement"),"ALERTE: données/preuves/statut",IF(FALSE,"ALERTE: valeur anormale","OK")))</x:f>
      </x:c>
      <x:c r="U82" s="76" t="str">
        <x:f>IF(B82="","",IF(P82="Validé humainement","Oui","Non"))</x:f>
      </x:c>
    </x:row>
    <x:row r="83">
      <x:c r="A83" s="76" t="str">
        <x:f>IF(B83="","","GEN-"&amp;TEXT(ROW()-4,"0000"))</x:f>
      </x:c>
      <x:c r="B83" s="76"/>
      <x:c r="C83" s="76"/>
      <x:c r="D83" s="76"/>
      <x:c r="E83" s="76"/>
      <x:c r="F83" s="76"/>
      <x:c r="G83" s="76"/>
      <x:c r="H83" s="77"/>
      <x:c r="I83" s="76"/>
      <x:c r="J83" s="76"/>
      <x:c r="K83" s="76"/>
      <x:c r="L83" s="76"/>
      <x:c r="M83" s="76"/>
      <x:c r="N83" s="76"/>
      <x:c r="O83" s="76"/>
      <x:c r="P83" s="76"/>
      <x:c r="Q83" s="76"/>
      <x:c r="R83" s="78" t="str">
        <x:f>IF(B83="","",TODAY())</x:f>
      </x:c>
      <x:c r="S83" s="76"/>
      <x:c r="T83" s="76" t="str">
        <x:f>IF(B83="","",IF(OR(D83="",E83="",H83="",I83="",J83="",M83="",O83="",P83&lt;&gt;"Validé humainement"),"ALERTE: données/preuves/statut",IF(FALSE,"ALERTE: valeur anormale","OK")))</x:f>
      </x:c>
      <x:c r="U83" s="76" t="str">
        <x:f>IF(B83="","",IF(P83="Validé humainement","Oui","Non"))</x:f>
      </x:c>
    </x:row>
    <x:row r="84">
      <x:c r="A84" s="76" t="str">
        <x:f>IF(B84="","","GEN-"&amp;TEXT(ROW()-4,"0000"))</x:f>
      </x:c>
      <x:c r="B84" s="76"/>
      <x:c r="C84" s="76"/>
      <x:c r="D84" s="76"/>
      <x:c r="E84" s="76"/>
      <x:c r="F84" s="76"/>
      <x:c r="G84" s="76"/>
      <x:c r="H84" s="77"/>
      <x:c r="I84" s="76"/>
      <x:c r="J84" s="76"/>
      <x:c r="K84" s="76"/>
      <x:c r="L84" s="76"/>
      <x:c r="M84" s="76"/>
      <x:c r="N84" s="76"/>
      <x:c r="O84" s="76"/>
      <x:c r="P84" s="76"/>
      <x:c r="Q84" s="76"/>
      <x:c r="R84" s="78" t="str">
        <x:f>IF(B84="","",TODAY())</x:f>
      </x:c>
      <x:c r="S84" s="76"/>
      <x:c r="T84" s="76" t="str">
        <x:f>IF(B84="","",IF(OR(D84="",E84="",H84="",I84="",J84="",M84="",O84="",P84&lt;&gt;"Validé humainement"),"ALERTE: données/preuves/statut",IF(FALSE,"ALERTE: valeur anormale","OK")))</x:f>
      </x:c>
      <x:c r="U84" s="76" t="str">
        <x:f>IF(B84="","",IF(P84="Validé humainement","Oui","Non"))</x:f>
      </x:c>
    </x:row>
    <x:row r="85">
      <x:c r="A85" s="76" t="str">
        <x:f>IF(B85="","","GEN-"&amp;TEXT(ROW()-4,"0000"))</x:f>
      </x:c>
      <x:c r="B85" s="76"/>
      <x:c r="C85" s="76"/>
      <x:c r="D85" s="76"/>
      <x:c r="E85" s="76"/>
      <x:c r="F85" s="76"/>
      <x:c r="G85" s="76"/>
      <x:c r="H85" s="77"/>
      <x:c r="I85" s="76"/>
      <x:c r="J85" s="76"/>
      <x:c r="K85" s="76"/>
      <x:c r="L85" s="76"/>
      <x:c r="M85" s="76"/>
      <x:c r="N85" s="76"/>
      <x:c r="O85" s="76"/>
      <x:c r="P85" s="76"/>
      <x:c r="Q85" s="76"/>
      <x:c r="R85" s="78" t="str">
        <x:f>IF(B85="","",TODAY())</x:f>
      </x:c>
      <x:c r="S85" s="76"/>
      <x:c r="T85" s="76" t="str">
        <x:f>IF(B85="","",IF(OR(D85="",E85="",H85="",I85="",J85="",M85="",O85="",P85&lt;&gt;"Validé humainement"),"ALERTE: données/preuves/statut",IF(FALSE,"ALERTE: valeur anormale","OK")))</x:f>
      </x:c>
      <x:c r="U85" s="76" t="str">
        <x:f>IF(B85="","",IF(P85="Validé humainement","Oui","Non"))</x:f>
      </x:c>
    </x:row>
    <x:row r="86">
      <x:c r="A86" s="76" t="str">
        <x:f>IF(B86="","","GEN-"&amp;TEXT(ROW()-4,"0000"))</x:f>
      </x:c>
      <x:c r="B86" s="76"/>
      <x:c r="C86" s="76"/>
      <x:c r="D86" s="76"/>
      <x:c r="E86" s="76"/>
      <x:c r="F86" s="76"/>
      <x:c r="G86" s="76"/>
      <x:c r="H86" s="77"/>
      <x:c r="I86" s="76"/>
      <x:c r="J86" s="76"/>
      <x:c r="K86" s="76"/>
      <x:c r="L86" s="76"/>
      <x:c r="M86" s="76"/>
      <x:c r="N86" s="76"/>
      <x:c r="O86" s="76"/>
      <x:c r="P86" s="76"/>
      <x:c r="Q86" s="76"/>
      <x:c r="R86" s="78" t="str">
        <x:f>IF(B86="","",TODAY())</x:f>
      </x:c>
      <x:c r="S86" s="76"/>
      <x:c r="T86" s="76" t="str">
        <x:f>IF(B86="","",IF(OR(D86="",E86="",H86="",I86="",J86="",M86="",O86="",P86&lt;&gt;"Validé humainement"),"ALERTE: données/preuves/statut",IF(FALSE,"ALERTE: valeur anormale","OK")))</x:f>
      </x:c>
      <x:c r="U86" s="76" t="str">
        <x:f>IF(B86="","",IF(P86="Validé humainement","Oui","Non"))</x:f>
      </x:c>
    </x:row>
    <x:row r="87">
      <x:c r="A87" s="76" t="str">
        <x:f>IF(B87="","","GEN-"&amp;TEXT(ROW()-4,"0000"))</x:f>
      </x:c>
      <x:c r="B87" s="76"/>
      <x:c r="C87" s="76"/>
      <x:c r="D87" s="76"/>
      <x:c r="E87" s="76"/>
      <x:c r="F87" s="76"/>
      <x:c r="G87" s="76"/>
      <x:c r="H87" s="77"/>
      <x:c r="I87" s="76"/>
      <x:c r="J87" s="76"/>
      <x:c r="K87" s="76"/>
      <x:c r="L87" s="76"/>
      <x:c r="M87" s="76"/>
      <x:c r="N87" s="76"/>
      <x:c r="O87" s="76"/>
      <x:c r="P87" s="76"/>
      <x:c r="Q87" s="76"/>
      <x:c r="R87" s="78" t="str">
        <x:f>IF(B87="","",TODAY())</x:f>
      </x:c>
      <x:c r="S87" s="76"/>
      <x:c r="T87" s="76" t="str">
        <x:f>IF(B87="","",IF(OR(D87="",E87="",H87="",I87="",J87="",M87="",O87="",P87&lt;&gt;"Validé humainement"),"ALERTE: données/preuves/statut",IF(FALSE,"ALERTE: valeur anormale","OK")))</x:f>
      </x:c>
      <x:c r="U87" s="76" t="str">
        <x:f>IF(B87="","",IF(P87="Validé humainement","Oui","Non"))</x:f>
      </x:c>
    </x:row>
    <x:row r="88">
      <x:c r="A88" s="76" t="str">
        <x:f>IF(B88="","","GEN-"&amp;TEXT(ROW()-4,"0000"))</x:f>
      </x:c>
      <x:c r="B88" s="76"/>
      <x:c r="C88" s="76"/>
      <x:c r="D88" s="76"/>
      <x:c r="E88" s="76"/>
      <x:c r="F88" s="76"/>
      <x:c r="G88" s="76"/>
      <x:c r="H88" s="77"/>
      <x:c r="I88" s="76"/>
      <x:c r="J88" s="76"/>
      <x:c r="K88" s="76"/>
      <x:c r="L88" s="76"/>
      <x:c r="M88" s="76"/>
      <x:c r="N88" s="76"/>
      <x:c r="O88" s="76"/>
      <x:c r="P88" s="76"/>
      <x:c r="Q88" s="76"/>
      <x:c r="R88" s="78" t="str">
        <x:f>IF(B88="","",TODAY())</x:f>
      </x:c>
      <x:c r="S88" s="76"/>
      <x:c r="T88" s="76" t="str">
        <x:f>IF(B88="","",IF(OR(D88="",E88="",H88="",I88="",J88="",M88="",O88="",P88&lt;&gt;"Validé humainement"),"ALERTE: données/preuves/statut",IF(FALSE,"ALERTE: valeur anormale","OK")))</x:f>
      </x:c>
      <x:c r="U88" s="76" t="str">
        <x:f>IF(B88="","",IF(P88="Validé humainement","Oui","Non"))</x:f>
      </x:c>
    </x:row>
    <x:row r="89">
      <x:c r="A89" s="76" t="str">
        <x:f>IF(B89="","","GEN-"&amp;TEXT(ROW()-4,"0000"))</x:f>
      </x:c>
      <x:c r="B89" s="76"/>
      <x:c r="C89" s="76"/>
      <x:c r="D89" s="76"/>
      <x:c r="E89" s="76"/>
      <x:c r="F89" s="76"/>
      <x:c r="G89" s="76"/>
      <x:c r="H89" s="77"/>
      <x:c r="I89" s="76"/>
      <x:c r="J89" s="76"/>
      <x:c r="K89" s="76"/>
      <x:c r="L89" s="76"/>
      <x:c r="M89" s="76"/>
      <x:c r="N89" s="76"/>
      <x:c r="O89" s="76"/>
      <x:c r="P89" s="76"/>
      <x:c r="Q89" s="76"/>
      <x:c r="R89" s="78" t="str">
        <x:f>IF(B89="","",TODAY())</x:f>
      </x:c>
      <x:c r="S89" s="76"/>
      <x:c r="T89" s="76" t="str">
        <x:f>IF(B89="","",IF(OR(D89="",E89="",H89="",I89="",J89="",M89="",O89="",P89&lt;&gt;"Validé humainement"),"ALERTE: données/preuves/statut",IF(FALSE,"ALERTE: valeur anormale","OK")))</x:f>
      </x:c>
      <x:c r="U89" s="76" t="str">
        <x:f>IF(B89="","",IF(P89="Validé humainement","Oui","Non"))</x:f>
      </x:c>
    </x:row>
    <x:row r="90">
      <x:c r="A90" s="76" t="str">
        <x:f>IF(B90="","","GEN-"&amp;TEXT(ROW()-4,"0000"))</x:f>
      </x:c>
      <x:c r="B90" s="76"/>
      <x:c r="C90" s="76"/>
      <x:c r="D90" s="76"/>
      <x:c r="E90" s="76"/>
      <x:c r="F90" s="76"/>
      <x:c r="G90" s="76"/>
      <x:c r="H90" s="77"/>
      <x:c r="I90" s="76"/>
      <x:c r="J90" s="76"/>
      <x:c r="K90" s="76"/>
      <x:c r="L90" s="76"/>
      <x:c r="M90" s="76"/>
      <x:c r="N90" s="76"/>
      <x:c r="O90" s="76"/>
      <x:c r="P90" s="76"/>
      <x:c r="Q90" s="76"/>
      <x:c r="R90" s="78" t="str">
        <x:f>IF(B90="","",TODAY())</x:f>
      </x:c>
      <x:c r="S90" s="76"/>
      <x:c r="T90" s="76" t="str">
        <x:f>IF(B90="","",IF(OR(D90="",E90="",H90="",I90="",J90="",M90="",O90="",P90&lt;&gt;"Validé humainement"),"ALERTE: données/preuves/statut",IF(FALSE,"ALERTE: valeur anormale","OK")))</x:f>
      </x:c>
      <x:c r="U90" s="76" t="str">
        <x:f>IF(B90="","",IF(P90="Validé humainement","Oui","Non"))</x:f>
      </x:c>
    </x:row>
    <x:row r="91">
      <x:c r="A91" s="76" t="str">
        <x:f>IF(B91="","","GEN-"&amp;TEXT(ROW()-4,"0000"))</x:f>
      </x:c>
      <x:c r="B91" s="76"/>
      <x:c r="C91" s="76"/>
      <x:c r="D91" s="76"/>
      <x:c r="E91" s="76"/>
      <x:c r="F91" s="76"/>
      <x:c r="G91" s="76"/>
      <x:c r="H91" s="77"/>
      <x:c r="I91" s="76"/>
      <x:c r="J91" s="76"/>
      <x:c r="K91" s="76"/>
      <x:c r="L91" s="76"/>
      <x:c r="M91" s="76"/>
      <x:c r="N91" s="76"/>
      <x:c r="O91" s="76"/>
      <x:c r="P91" s="76"/>
      <x:c r="Q91" s="76"/>
      <x:c r="R91" s="78" t="str">
        <x:f>IF(B91="","",TODAY())</x:f>
      </x:c>
      <x:c r="S91" s="76"/>
      <x:c r="T91" s="76" t="str">
        <x:f>IF(B91="","",IF(OR(D91="",E91="",H91="",I91="",J91="",M91="",O91="",P91&lt;&gt;"Validé humainement"),"ALERTE: données/preuves/statut",IF(FALSE,"ALERTE: valeur anormale","OK")))</x:f>
      </x:c>
      <x:c r="U91" s="76" t="str">
        <x:f>IF(B91="","",IF(P91="Validé humainement","Oui","Non"))</x:f>
      </x:c>
    </x:row>
    <x:row r="92">
      <x:c r="A92" s="76" t="str">
        <x:f>IF(B92="","","GEN-"&amp;TEXT(ROW()-4,"0000"))</x:f>
      </x:c>
      <x:c r="B92" s="76"/>
      <x:c r="C92" s="76"/>
      <x:c r="D92" s="76"/>
      <x:c r="E92" s="76"/>
      <x:c r="F92" s="76"/>
      <x:c r="G92" s="76"/>
      <x:c r="H92" s="77"/>
      <x:c r="I92" s="76"/>
      <x:c r="J92" s="76"/>
      <x:c r="K92" s="76"/>
      <x:c r="L92" s="76"/>
      <x:c r="M92" s="76"/>
      <x:c r="N92" s="76"/>
      <x:c r="O92" s="76"/>
      <x:c r="P92" s="76"/>
      <x:c r="Q92" s="76"/>
      <x:c r="R92" s="78" t="str">
        <x:f>IF(B92="","",TODAY())</x:f>
      </x:c>
      <x:c r="S92" s="76"/>
      <x:c r="T92" s="76" t="str">
        <x:f>IF(B92="","",IF(OR(D92="",E92="",H92="",I92="",J92="",M92="",O92="",P92&lt;&gt;"Validé humainement"),"ALERTE: données/preuves/statut",IF(FALSE,"ALERTE: valeur anormale","OK")))</x:f>
      </x:c>
      <x:c r="U92" s="76" t="str">
        <x:f>IF(B92="","",IF(P92="Validé humainement","Oui","Non"))</x:f>
      </x:c>
    </x:row>
    <x:row r="93">
      <x:c r="A93" s="76" t="str">
        <x:f>IF(B93="","","GEN-"&amp;TEXT(ROW()-4,"0000"))</x:f>
      </x:c>
      <x:c r="B93" s="76"/>
      <x:c r="C93" s="76"/>
      <x:c r="D93" s="76"/>
      <x:c r="E93" s="76"/>
      <x:c r="F93" s="76"/>
      <x:c r="G93" s="76"/>
      <x:c r="H93" s="77"/>
      <x:c r="I93" s="76"/>
      <x:c r="J93" s="76"/>
      <x:c r="K93" s="76"/>
      <x:c r="L93" s="76"/>
      <x:c r="M93" s="76"/>
      <x:c r="N93" s="76"/>
      <x:c r="O93" s="76"/>
      <x:c r="P93" s="76"/>
      <x:c r="Q93" s="76"/>
      <x:c r="R93" s="78" t="str">
        <x:f>IF(B93="","",TODAY())</x:f>
      </x:c>
      <x:c r="S93" s="76"/>
      <x:c r="T93" s="76" t="str">
        <x:f>IF(B93="","",IF(OR(D93="",E93="",H93="",I93="",J93="",M93="",O93="",P93&lt;&gt;"Validé humainement"),"ALERTE: données/preuves/statut",IF(FALSE,"ALERTE: valeur anormale","OK")))</x:f>
      </x:c>
      <x:c r="U93" s="76" t="str">
        <x:f>IF(B93="","",IF(P93="Validé humainement","Oui","Non"))</x:f>
      </x:c>
    </x:row>
    <x:row r="94">
      <x:c r="A94" s="76" t="str">
        <x:f>IF(B94="","","GEN-"&amp;TEXT(ROW()-4,"0000"))</x:f>
      </x:c>
      <x:c r="B94" s="76"/>
      <x:c r="C94" s="76"/>
      <x:c r="D94" s="76"/>
      <x:c r="E94" s="76"/>
      <x:c r="F94" s="76"/>
      <x:c r="G94" s="76"/>
      <x:c r="H94" s="77"/>
      <x:c r="I94" s="76"/>
      <x:c r="J94" s="76"/>
      <x:c r="K94" s="76"/>
      <x:c r="L94" s="76"/>
      <x:c r="M94" s="76"/>
      <x:c r="N94" s="76"/>
      <x:c r="O94" s="76"/>
      <x:c r="P94" s="76"/>
      <x:c r="Q94" s="76"/>
      <x:c r="R94" s="78" t="str">
        <x:f>IF(B94="","",TODAY())</x:f>
      </x:c>
      <x:c r="S94" s="76"/>
      <x:c r="T94" s="76" t="str">
        <x:f>IF(B94="","",IF(OR(D94="",E94="",H94="",I94="",J94="",M94="",O94="",P94&lt;&gt;"Validé humainement"),"ALERTE: données/preuves/statut",IF(FALSE,"ALERTE: valeur anormale","OK")))</x:f>
      </x:c>
      <x:c r="U94" s="76" t="str">
        <x:f>IF(B94="","",IF(P94="Validé humainement","Oui","Non"))</x:f>
      </x:c>
    </x:row>
    <x:row r="95">
      <x:c r="A95" s="76" t="str">
        <x:f>IF(B95="","","GEN-"&amp;TEXT(ROW()-4,"0000"))</x:f>
      </x:c>
      <x:c r="B95" s="76"/>
      <x:c r="C95" s="76"/>
      <x:c r="D95" s="76"/>
      <x:c r="E95" s="76"/>
      <x:c r="F95" s="76"/>
      <x:c r="G95" s="76"/>
      <x:c r="H95" s="77"/>
      <x:c r="I95" s="76"/>
      <x:c r="J95" s="76"/>
      <x:c r="K95" s="76"/>
      <x:c r="L95" s="76"/>
      <x:c r="M95" s="76"/>
      <x:c r="N95" s="76"/>
      <x:c r="O95" s="76"/>
      <x:c r="P95" s="76"/>
      <x:c r="Q95" s="76"/>
      <x:c r="R95" s="78" t="str">
        <x:f>IF(B95="","",TODAY())</x:f>
      </x:c>
      <x:c r="S95" s="76"/>
      <x:c r="T95" s="76" t="str">
        <x:f>IF(B95="","",IF(OR(D95="",E95="",H95="",I95="",J95="",M95="",O95="",P95&lt;&gt;"Validé humainement"),"ALERTE: données/preuves/statut",IF(FALSE,"ALERTE: valeur anormale","OK")))</x:f>
      </x:c>
      <x:c r="U95" s="76" t="str">
        <x:f>IF(B95="","",IF(P95="Validé humainement","Oui","Non"))</x:f>
      </x:c>
    </x:row>
    <x:row r="96">
      <x:c r="A96" s="76" t="str">
        <x:f>IF(B96="","","GEN-"&amp;TEXT(ROW()-4,"0000"))</x:f>
      </x:c>
      <x:c r="B96" s="76"/>
      <x:c r="C96" s="76"/>
      <x:c r="D96" s="76"/>
      <x:c r="E96" s="76"/>
      <x:c r="F96" s="76"/>
      <x:c r="G96" s="76"/>
      <x:c r="H96" s="77"/>
      <x:c r="I96" s="76"/>
      <x:c r="J96" s="76"/>
      <x:c r="K96" s="76"/>
      <x:c r="L96" s="76"/>
      <x:c r="M96" s="76"/>
      <x:c r="N96" s="76"/>
      <x:c r="O96" s="76"/>
      <x:c r="P96" s="76"/>
      <x:c r="Q96" s="76"/>
      <x:c r="R96" s="78" t="str">
        <x:f>IF(B96="","",TODAY())</x:f>
      </x:c>
      <x:c r="S96" s="76"/>
      <x:c r="T96" s="76" t="str">
        <x:f>IF(B96="","",IF(OR(D96="",E96="",H96="",I96="",J96="",M96="",O96="",P96&lt;&gt;"Validé humainement"),"ALERTE: données/preuves/statut",IF(FALSE,"ALERTE: valeur anormale","OK")))</x:f>
      </x:c>
      <x:c r="U96" s="76" t="str">
        <x:f>IF(B96="","",IF(P96="Validé humainement","Oui","Non"))</x:f>
      </x:c>
    </x:row>
    <x:row r="97">
      <x:c r="A97" s="76" t="str">
        <x:f>IF(B97="","","GEN-"&amp;TEXT(ROW()-4,"0000"))</x:f>
      </x:c>
      <x:c r="B97" s="76"/>
      <x:c r="C97" s="76"/>
      <x:c r="D97" s="76"/>
      <x:c r="E97" s="76"/>
      <x:c r="F97" s="76"/>
      <x:c r="G97" s="76"/>
      <x:c r="H97" s="77"/>
      <x:c r="I97" s="76"/>
      <x:c r="J97" s="76"/>
      <x:c r="K97" s="76"/>
      <x:c r="L97" s="76"/>
      <x:c r="M97" s="76"/>
      <x:c r="N97" s="76"/>
      <x:c r="O97" s="76"/>
      <x:c r="P97" s="76"/>
      <x:c r="Q97" s="76"/>
      <x:c r="R97" s="78" t="str">
        <x:f>IF(B97="","",TODAY())</x:f>
      </x:c>
      <x:c r="S97" s="76"/>
      <x:c r="T97" s="76" t="str">
        <x:f>IF(B97="","",IF(OR(D97="",E97="",H97="",I97="",J97="",M97="",O97="",P97&lt;&gt;"Validé humainement"),"ALERTE: données/preuves/statut",IF(FALSE,"ALERTE: valeur anormale","OK")))</x:f>
      </x:c>
      <x:c r="U97" s="76" t="str">
        <x:f>IF(B97="","",IF(P97="Validé humainement","Oui","Non"))</x:f>
      </x:c>
    </x:row>
    <x:row r="98">
      <x:c r="A98" s="76" t="str">
        <x:f>IF(B98="","","GEN-"&amp;TEXT(ROW()-4,"0000"))</x:f>
      </x:c>
      <x:c r="B98" s="76"/>
      <x:c r="C98" s="76"/>
      <x:c r="D98" s="76"/>
      <x:c r="E98" s="76"/>
      <x:c r="F98" s="76"/>
      <x:c r="G98" s="76"/>
      <x:c r="H98" s="77"/>
      <x:c r="I98" s="76"/>
      <x:c r="J98" s="76"/>
      <x:c r="K98" s="76"/>
      <x:c r="L98" s="76"/>
      <x:c r="M98" s="76"/>
      <x:c r="N98" s="76"/>
      <x:c r="O98" s="76"/>
      <x:c r="P98" s="76"/>
      <x:c r="Q98" s="76"/>
      <x:c r="R98" s="78" t="str">
        <x:f>IF(B98="","",TODAY())</x:f>
      </x:c>
      <x:c r="S98" s="76"/>
      <x:c r="T98" s="76" t="str">
        <x:f>IF(B98="","",IF(OR(D98="",E98="",H98="",I98="",J98="",M98="",O98="",P98&lt;&gt;"Validé humainement"),"ALERTE: données/preuves/statut",IF(FALSE,"ALERTE: valeur anormale","OK")))</x:f>
      </x:c>
      <x:c r="U98" s="76" t="str">
        <x:f>IF(B98="","",IF(P98="Validé humainement","Oui","Non"))</x:f>
      </x:c>
    </x:row>
    <x:row r="99">
      <x:c r="A99" s="76" t="str">
        <x:f>IF(B99="","","GEN-"&amp;TEXT(ROW()-4,"0000"))</x:f>
      </x:c>
      <x:c r="B99" s="76"/>
      <x:c r="C99" s="76"/>
      <x:c r="D99" s="76"/>
      <x:c r="E99" s="76"/>
      <x:c r="F99" s="76"/>
      <x:c r="G99" s="76"/>
      <x:c r="H99" s="77"/>
      <x:c r="I99" s="76"/>
      <x:c r="J99" s="76"/>
      <x:c r="K99" s="76"/>
      <x:c r="L99" s="76"/>
      <x:c r="M99" s="76"/>
      <x:c r="N99" s="76"/>
      <x:c r="O99" s="76"/>
      <x:c r="P99" s="76"/>
      <x:c r="Q99" s="76"/>
      <x:c r="R99" s="78" t="str">
        <x:f>IF(B99="","",TODAY())</x:f>
      </x:c>
      <x:c r="S99" s="76"/>
      <x:c r="T99" s="76" t="str">
        <x:f>IF(B99="","",IF(OR(D99="",E99="",H99="",I99="",J99="",M99="",O99="",P99&lt;&gt;"Validé humainement"),"ALERTE: données/preuves/statut",IF(FALSE,"ALERTE: valeur anormale","OK")))</x:f>
      </x:c>
      <x:c r="U99" s="76" t="str">
        <x:f>IF(B99="","",IF(P99="Validé humainement","Oui","Non"))</x:f>
      </x:c>
    </x:row>
    <x:row r="100">
      <x:c r="A100" s="76" t="str">
        <x:f>IF(B100="","","GEN-"&amp;TEXT(ROW()-4,"0000"))</x:f>
      </x:c>
      <x:c r="B100" s="76"/>
      <x:c r="C100" s="76"/>
      <x:c r="D100" s="76"/>
      <x:c r="E100" s="76"/>
      <x:c r="F100" s="76"/>
      <x:c r="G100" s="76"/>
      <x:c r="H100" s="77"/>
      <x:c r="I100" s="76"/>
      <x:c r="J100" s="76"/>
      <x:c r="K100" s="76"/>
      <x:c r="L100" s="76"/>
      <x:c r="M100" s="76"/>
      <x:c r="N100" s="76"/>
      <x:c r="O100" s="76"/>
      <x:c r="P100" s="76"/>
      <x:c r="Q100" s="76"/>
      <x:c r="R100" s="78" t="str">
        <x:f>IF(B100="","",TODAY())</x:f>
      </x:c>
      <x:c r="S100" s="76"/>
      <x:c r="T100" s="76" t="str">
        <x:f>IF(B100="","",IF(OR(D100="",E100="",H100="",I100="",J100="",M100="",O100="",P100&lt;&gt;"Validé humainement"),"ALERTE: données/preuves/statut",IF(FALSE,"ALERTE: valeur anormale","OK")))</x:f>
      </x:c>
      <x:c r="U100" s="76" t="str">
        <x:f>IF(B100="","",IF(P100="Validé humainement","Oui","Non"))</x:f>
      </x:c>
    </x:row>
    <x:row r="101">
      <x:c r="A101" s="76" t="str">
        <x:f>IF(B101="","","GEN-"&amp;TEXT(ROW()-4,"0000"))</x:f>
      </x:c>
      <x:c r="B101" s="76"/>
      <x:c r="C101" s="76"/>
      <x:c r="D101" s="76"/>
      <x:c r="E101" s="76"/>
      <x:c r="F101" s="76"/>
      <x:c r="G101" s="76"/>
      <x:c r="H101" s="77"/>
      <x:c r="I101" s="76"/>
      <x:c r="J101" s="76"/>
      <x:c r="K101" s="76"/>
      <x:c r="L101" s="76"/>
      <x:c r="M101" s="76"/>
      <x:c r="N101" s="76"/>
      <x:c r="O101" s="76"/>
      <x:c r="P101" s="76"/>
      <x:c r="Q101" s="76"/>
      <x:c r="R101" s="78" t="str">
        <x:f>IF(B101="","",TODAY())</x:f>
      </x:c>
      <x:c r="S101" s="76"/>
      <x:c r="T101" s="76" t="str">
        <x:f>IF(B101="","",IF(OR(D101="",E101="",H101="",I101="",J101="",M101="",O101="",P101&lt;&gt;"Validé humainement"),"ALERTE: données/preuves/statut",IF(FALSE,"ALERTE: valeur anormale","OK")))</x:f>
      </x:c>
      <x:c r="U101" s="76" t="str">
        <x:f>IF(B101="","",IF(P101="Validé humainement","Oui","Non"))</x:f>
      </x:c>
    </x:row>
    <x:row r="102">
      <x:c r="A102" s="76" t="str">
        <x:f>IF(B102="","","GEN-"&amp;TEXT(ROW()-4,"0000"))</x:f>
      </x:c>
      <x:c r="B102" s="76"/>
      <x:c r="C102" s="76"/>
      <x:c r="D102" s="76"/>
      <x:c r="E102" s="76"/>
      <x:c r="F102" s="76"/>
      <x:c r="G102" s="76"/>
      <x:c r="H102" s="77"/>
      <x:c r="I102" s="76"/>
      <x:c r="J102" s="76"/>
      <x:c r="K102" s="76"/>
      <x:c r="L102" s="76"/>
      <x:c r="M102" s="76"/>
      <x:c r="N102" s="76"/>
      <x:c r="O102" s="76"/>
      <x:c r="P102" s="76"/>
      <x:c r="Q102" s="76"/>
      <x:c r="R102" s="78" t="str">
        <x:f>IF(B102="","",TODAY())</x:f>
      </x:c>
      <x:c r="S102" s="76"/>
      <x:c r="T102" s="76" t="str">
        <x:f>IF(B102="","",IF(OR(D102="",E102="",H102="",I102="",J102="",M102="",O102="",P102&lt;&gt;"Validé humainement"),"ALERTE: données/preuves/statut",IF(FALSE,"ALERTE: valeur anormale","OK")))</x:f>
      </x:c>
      <x:c r="U102" s="76" t="str">
        <x:f>IF(B102="","",IF(P102="Validé humainement","Oui","Non"))</x:f>
      </x:c>
    </x:row>
    <x:row r="103">
      <x:c r="A103" s="76" t="str">
        <x:f>IF(B103="","","GEN-"&amp;TEXT(ROW()-4,"0000"))</x:f>
      </x:c>
      <x:c r="B103" s="76"/>
      <x:c r="C103" s="76"/>
      <x:c r="D103" s="76"/>
      <x:c r="E103" s="76"/>
      <x:c r="F103" s="76"/>
      <x:c r="G103" s="76"/>
      <x:c r="H103" s="77"/>
      <x:c r="I103" s="76"/>
      <x:c r="J103" s="76"/>
      <x:c r="K103" s="76"/>
      <x:c r="L103" s="76"/>
      <x:c r="M103" s="76"/>
      <x:c r="N103" s="76"/>
      <x:c r="O103" s="76"/>
      <x:c r="P103" s="76"/>
      <x:c r="Q103" s="76"/>
      <x:c r="R103" s="78" t="str">
        <x:f>IF(B103="","",TODAY())</x:f>
      </x:c>
      <x:c r="S103" s="76"/>
      <x:c r="T103" s="76" t="str">
        <x:f>IF(B103="","",IF(OR(D103="",E103="",H103="",I103="",J103="",M103="",O103="",P103&lt;&gt;"Validé humainement"),"ALERTE: données/preuves/statut",IF(FALSE,"ALERTE: valeur anormale","OK")))</x:f>
      </x:c>
      <x:c r="U103" s="76" t="str">
        <x:f>IF(B103="","",IF(P103="Validé humainement","Oui","Non"))</x:f>
      </x:c>
    </x:row>
    <x:row r="104">
      <x:c r="A104" s="76" t="str">
        <x:f>IF(B104="","","GEN-"&amp;TEXT(ROW()-4,"0000"))</x:f>
      </x:c>
      <x:c r="B104" s="76"/>
      <x:c r="C104" s="76"/>
      <x:c r="D104" s="76"/>
      <x:c r="E104" s="76"/>
      <x:c r="F104" s="76"/>
      <x:c r="G104" s="76"/>
      <x:c r="H104" s="77"/>
      <x:c r="I104" s="76"/>
      <x:c r="J104" s="76"/>
      <x:c r="K104" s="76"/>
      <x:c r="L104" s="76"/>
      <x:c r="M104" s="76"/>
      <x:c r="N104" s="76"/>
      <x:c r="O104" s="76"/>
      <x:c r="P104" s="76"/>
      <x:c r="Q104" s="76"/>
      <x:c r="R104" s="78" t="str">
        <x:f>IF(B104="","",TODAY())</x:f>
      </x:c>
      <x:c r="S104" s="76"/>
      <x:c r="T104" s="76" t="str">
        <x:f>IF(B104="","",IF(OR(D104="",E104="",H104="",I104="",J104="",M104="",O104="",P104&lt;&gt;"Validé humainement"),"ALERTE: données/preuves/statut",IF(FALSE,"ALERTE: valeur anormale","OK")))</x:f>
      </x:c>
      <x:c r="U104" s="76" t="str">
        <x:f>IF(B104="","",IF(P104="Validé humainement","Oui","Non"))</x:f>
      </x:c>
    </x:row>
  </x:sheetData>
  <x:mergeCells>
    <x:mergeCell ref="A1:U1"/>
    <x:mergeCell ref="A2:U2"/>
  </x:mergeCells>
  <x:conditionalFormatting sqref="T5:T104">
    <x:cfRule type="containsText" dxfId="152" priority="1" operator="containsText" text="ALERTE"/>
    <x:cfRule type="containsText" dxfId="153" priority="2" operator="containsText" text="OK"/>
    <x:cfRule type="containsText" dxfId="154" priority="3" operator="containsText" text="Validé"/>
    <x:cfRule type="containsText" dxfId="155" priority="4" operator="containsText" text="À vérifier"/>
    <x:cfRule type="containsText" dxfId="156" priority="5" operator="containsText" text="Rejeté"/>
  </x:conditionalFormatting>
  <x:conditionalFormatting sqref="P5:P104">
    <x:cfRule type="containsText" dxfId="157" priority="6" operator="containsText" text="ALERTE"/>
    <x:cfRule type="containsText" dxfId="158" priority="7" operator="containsText" text="OK"/>
    <x:cfRule type="containsText" dxfId="159" priority="8" operator="containsText" text="Validé"/>
    <x:cfRule type="containsText" dxfId="160" priority="9" operator="containsText" text="À vérifier"/>
    <x:cfRule type="containsText" dxfId="161" priority="10" operator="containsText" text="Rejeté"/>
  </x:conditionalFormatting>
  <x:dataValidations count="11">
    <x:dataValidation type="list" errorStyle="warning" showInputMessage="1" showErrorMessage="1" errorTitle="Valeur inattendue" error="Veuillez choisir une valeur de la liste." promptTitle="Liste contrôlée" prompt="Choisir une valeur autorisée." sqref="B5:B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C5:C104">
      <x:formula1>"Température,Pluviométrie,Électricité,Déchets solides,Qualité de l'air,Inventaire GES,Transport,Érosion côtière,Risques climatiques,Budget et financement"</x:formula1>
    </x:dataValidation>
    <x:dataValidation type="list" errorStyle="warning" showInputMessage="1" showErrorMessage="1" errorTitle="Valeur inattendue" error="Veuillez choisir une valeur de la liste." promptTitle="Liste contrôlée" prompt="Choisir une valeur autorisée." sqref="E5:E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F5:F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G5:G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J5:J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"Cabinet du Maire,Cellule climat,Cellule MRV,Planification,Environnement,Mobilité,Énergie,Déchets,Finances,Marchés publics,SIG,Affaires sociales"</x:formula1>
    </x:dataValidation>
    <x:dataValidation type="list" errorStyle="warning" showInputMessage="1" showErrorMessage="1" errorTitle="Valeur inattendue" error="Veuillez choisir une valeur de la liste." promptTitle="Liste contrôlée" prompt="Choisir une valeur autorisée." sqref="N5:N104">
      <x:formula1>"Mensuelle,Trimestrielle,Semestrielle,Annuelle,Ponctuelle,Continu"</x:formula1>
    </x:dataValidation>
    <x:dataValidation type="list" errorStyle="warning" showInputMessage="1" showErrorMessage="1" errorTitle="Valeur inattendue" error="Veuillez choisir une valeur de la liste." promptTitle="Liste contrôlée" prompt="Choisir une valeur autorisée." sqref="O5:O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"tCO2e,kgCO2e,kWh,MWh,tonnes,kg,mm,°C,µg/m3,km,m,FCFA,%,nombre"</x:formula1>
    </x:dataValidation>
  </x:dataValidations>
  <x:pageMargins left="0.7" right="0.7" top="0.75" bottom="0.75" header="0.3" footer="0.3"/>
  <x:tableParts count="1">
    <x:tablePart xmlns:r="http://schemas.openxmlformats.org/officeDocument/2006/relationships" r:id="R7b104506932f484a"/>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température</x:v>
      </x:c>
      <x:c r="B1" s="68"/>
      <x:c r="C1" s="68"/>
      <x:c r="D1" s="68"/>
      <x:c r="E1" s="68"/>
      <x:c r="F1" s="68"/>
      <x:c r="G1" s="68"/>
      <x:c r="H1" s="68"/>
      <x:c r="I1" s="68"/>
      <x:c r="J1" s="68"/>
      <x:c r="K1" s="68"/>
      <x:c r="L1" s="68"/>
      <x:c r="M1" s="68"/>
      <x:c r="N1" s="68"/>
      <x:c r="O1" s="68"/>
      <x:c r="P1" s="68"/>
      <x:c r="Q1" s="68"/>
      <x:c r="R1" s="68"/>
      <x:c r="S1" s="68"/>
      <x:c r="T1" s="68"/>
    </x:row>
    <x:row r="2" ht="33" customHeight="1">
      <x:c r="A2" s="71" t="str">
        <x:v>Saisie mensuelle des données de température par station et zone.</x:v>
      </x:c>
      <x:c r="B2" s="71"/>
      <x:c r="C2" s="71"/>
      <x:c r="D2" s="71"/>
      <x:c r="E2" s="71"/>
      <x:c r="F2" s="71"/>
      <x:c r="G2" s="71"/>
      <x:c r="H2" s="71"/>
      <x:c r="I2" s="71"/>
      <x:c r="J2" s="71"/>
      <x:c r="K2" s="71"/>
      <x:c r="L2" s="71"/>
      <x:c r="M2" s="71"/>
      <x:c r="N2" s="71"/>
      <x:c r="O2" s="71"/>
      <x:c r="P2" s="71"/>
      <x:c r="Q2" s="71"/>
      <x:c r="R2" s="71"/>
      <x:c r="S2" s="71"/>
      <x:c r="T2" s="71"/>
    </x:row>
    <x:row r="4">
      <x:c r="A4" s="74" t="str">
        <x:v>ID_Saisie</x:v>
      </x:c>
      <x:c r="B4" s="74" t="str">
        <x:v>Date</x:v>
      </x:c>
      <x:c r="C4" s="74" t="str">
        <x:v>Année</x:v>
      </x:c>
      <x:c r="D4" s="74" t="str">
        <x:v>Mois</x:v>
      </x:c>
      <x:c r="E4" s="74" t="str">
        <x:v>Station météo</x:v>
      </x:c>
      <x:c r="F4" s="74" t="str">
        <x:v>Commune / zone</x:v>
      </x:c>
      <x:c r="G4" s="74" t="str">
        <x:v>Température moyenne</x:v>
      </x:c>
      <x:c r="H4" s="74" t="str">
        <x:v>Température minimale</x:v>
      </x:c>
      <x:c r="I4" s="74" t="str">
        <x:v>Température maximale</x:v>
      </x:c>
      <x:c r="J4" s="74" t="str">
        <x:v>Nombre de jours chauds</x:v>
      </x:c>
      <x:c r="K4" s="74" t="str">
        <x:v>Source</x:v>
      </x:c>
      <x:c r="L4" s="74" t="str">
        <x:v>Institution source</x:v>
      </x:c>
      <x:c r="M4" s="74" t="str">
        <x:v>Document source</x:v>
      </x:c>
      <x:c r="N4" s="74" t="str">
        <x:v>Niveau de fiabilité</x:v>
      </x:c>
      <x:c r="O4" s="74" t="str">
        <x:v>Statut validation</x:v>
      </x:c>
      <x:c r="P4" s="74" t="str">
        <x:v>Observations</x:v>
      </x:c>
      <x:c r="Q4" s="74" t="str">
        <x:v>Date de saisie</x:v>
      </x:c>
      <x:c r="R4" s="74" t="str">
        <x:v>Responsable</x:v>
      </x:c>
      <x:c r="S4" s="74" t="str">
        <x:v>Alerte_QC</x:v>
      </x:c>
      <x:c r="T4" s="74" t="str">
        <x:v>Alimente_Rapports</x:v>
      </x:c>
    </x:row>
    <x:row r="5">
      <x:c r="A5" s="76" t="str">
        <x:f>IF(B5="","","TEMP-"&amp;TEXT(ROW()-4,"0000"))</x:f>
      </x:c>
      <x:c r="B5" s="78"/>
      <x:c r="C5" s="76"/>
      <x:c r="D5" s="76"/>
      <x:c r="E5" s="76"/>
      <x:c r="F5" s="76"/>
      <x:c r="G5" s="79"/>
      <x:c r="H5" s="79"/>
      <x:c r="I5" s="79"/>
      <x:c r="J5" s="76"/>
      <x:c r="K5" s="76"/>
      <x:c r="L5" s="76"/>
      <x:c r="M5" s="76"/>
      <x:c r="N5" s="76"/>
      <x:c r="O5" s="76"/>
      <x:c r="P5" s="76"/>
      <x:c r="Q5" s="78" t="str">
        <x:f>IF(B5="","",TODAY())</x:f>
      </x:c>
      <x:c r="R5" s="76"/>
      <x:c r="S5" s="76" t="str">
        <x:f>IF(B5="","",IF(OR(C5="",D5="",F5="",G5="",K5="",M5="",N5="",O5&lt;&gt;"Validé humainement"),"ALERTE: données/preuves/statut",IF(OR(AND(ISNUMBER(G5),OR(G5&lt;0,G5&gt;50)),AND(ISNUMBER(H5),H5&lt;-5),AND(ISNUMBER(I5),I5&gt;55),AND(ISNUMBER(J5),J5&gt;31)),"ALERTE: valeur anormale","OK")))</x:f>
      </x:c>
      <x:c r="T5" s="76" t="str">
        <x:f>IF(B5="","",IF(O5="Validé humainement","Oui","Non"))</x:f>
      </x:c>
    </x:row>
    <x:row r="6">
      <x:c r="A6" s="76" t="str">
        <x:f>IF(B6="","","TEMP-"&amp;TEXT(ROW()-4,"0000"))</x:f>
      </x:c>
      <x:c r="B6" s="78"/>
      <x:c r="C6" s="76"/>
      <x:c r="D6" s="76"/>
      <x:c r="E6" s="76"/>
      <x:c r="F6" s="76"/>
      <x:c r="G6" s="79"/>
      <x:c r="H6" s="79"/>
      <x:c r="I6" s="79"/>
      <x:c r="J6" s="76"/>
      <x:c r="K6" s="76"/>
      <x:c r="L6" s="76"/>
      <x:c r="M6" s="76"/>
      <x:c r="N6" s="76"/>
      <x:c r="O6" s="76"/>
      <x:c r="P6" s="76"/>
      <x:c r="Q6" s="78" t="str">
        <x:f>IF(B6="","",TODAY())</x:f>
      </x:c>
      <x:c r="R6" s="76"/>
      <x:c r="S6" s="76" t="str">
        <x:f>IF(B6="","",IF(OR(C6="",D6="",F6="",G6="",K6="",M6="",N6="",O6&lt;&gt;"Validé humainement"),"ALERTE: données/preuves/statut",IF(OR(AND(ISNUMBER(G6),OR(G6&lt;0,G6&gt;50)),AND(ISNUMBER(H6),H6&lt;-5),AND(ISNUMBER(I6),I6&gt;55),AND(ISNUMBER(J6),J6&gt;31)),"ALERTE: valeur anormale","OK")))</x:f>
      </x:c>
      <x:c r="T6" s="76" t="str">
        <x:f>IF(B6="","",IF(O6="Validé humainement","Oui","Non"))</x:f>
      </x:c>
    </x:row>
    <x:row r="7">
      <x:c r="A7" s="76" t="str">
        <x:f>IF(B7="","","TEMP-"&amp;TEXT(ROW()-4,"0000"))</x:f>
      </x:c>
      <x:c r="B7" s="78"/>
      <x:c r="C7" s="76"/>
      <x:c r="D7" s="76"/>
      <x:c r="E7" s="76"/>
      <x:c r="F7" s="76"/>
      <x:c r="G7" s="79"/>
      <x:c r="H7" s="79"/>
      <x:c r="I7" s="79"/>
      <x:c r="J7" s="76"/>
      <x:c r="K7" s="76"/>
      <x:c r="L7" s="76"/>
      <x:c r="M7" s="76"/>
      <x:c r="N7" s="76"/>
      <x:c r="O7" s="76"/>
      <x:c r="P7" s="76"/>
      <x:c r="Q7" s="78" t="str">
        <x:f>IF(B7="","",TODAY())</x:f>
      </x:c>
      <x:c r="R7" s="76"/>
      <x:c r="S7" s="76" t="str">
        <x:f>IF(B7="","",IF(OR(C7="",D7="",F7="",G7="",K7="",M7="",N7="",O7&lt;&gt;"Validé humainement"),"ALERTE: données/preuves/statut",IF(OR(AND(ISNUMBER(G7),OR(G7&lt;0,G7&gt;50)),AND(ISNUMBER(H7),H7&lt;-5),AND(ISNUMBER(I7),I7&gt;55),AND(ISNUMBER(J7),J7&gt;31)),"ALERTE: valeur anormale","OK")))</x:f>
      </x:c>
      <x:c r="T7" s="76" t="str">
        <x:f>IF(B7="","",IF(O7="Validé humainement","Oui","Non"))</x:f>
      </x:c>
    </x:row>
    <x:row r="8">
      <x:c r="A8" s="76" t="str">
        <x:f>IF(B8="","","TEMP-"&amp;TEXT(ROW()-4,"0000"))</x:f>
      </x:c>
      <x:c r="B8" s="78"/>
      <x:c r="C8" s="76"/>
      <x:c r="D8" s="76"/>
      <x:c r="E8" s="76"/>
      <x:c r="F8" s="76"/>
      <x:c r="G8" s="79"/>
      <x:c r="H8" s="79"/>
      <x:c r="I8" s="79"/>
      <x:c r="J8" s="76"/>
      <x:c r="K8" s="76"/>
      <x:c r="L8" s="76"/>
      <x:c r="M8" s="76"/>
      <x:c r="N8" s="76"/>
      <x:c r="O8" s="76"/>
      <x:c r="P8" s="76"/>
      <x:c r="Q8" s="78" t="str">
        <x:f>IF(B8="","",TODAY())</x:f>
      </x:c>
      <x:c r="R8" s="76"/>
      <x:c r="S8" s="76" t="str">
        <x:f>IF(B8="","",IF(OR(C8="",D8="",F8="",G8="",K8="",M8="",N8="",O8&lt;&gt;"Validé humainement"),"ALERTE: données/preuves/statut",IF(OR(AND(ISNUMBER(G8),OR(G8&lt;0,G8&gt;50)),AND(ISNUMBER(H8),H8&lt;-5),AND(ISNUMBER(I8),I8&gt;55),AND(ISNUMBER(J8),J8&gt;31)),"ALERTE: valeur anormale","OK")))</x:f>
      </x:c>
      <x:c r="T8" s="76" t="str">
        <x:f>IF(B8="","",IF(O8="Validé humainement","Oui","Non"))</x:f>
      </x:c>
    </x:row>
    <x:row r="9">
      <x:c r="A9" s="76" t="str">
        <x:f>IF(B9="","","TEMP-"&amp;TEXT(ROW()-4,"0000"))</x:f>
      </x:c>
      <x:c r="B9" s="78"/>
      <x:c r="C9" s="76"/>
      <x:c r="D9" s="76"/>
      <x:c r="E9" s="76"/>
      <x:c r="F9" s="76"/>
      <x:c r="G9" s="79"/>
      <x:c r="H9" s="79"/>
      <x:c r="I9" s="79"/>
      <x:c r="J9" s="76"/>
      <x:c r="K9" s="76"/>
      <x:c r="L9" s="76"/>
      <x:c r="M9" s="76"/>
      <x:c r="N9" s="76"/>
      <x:c r="O9" s="76"/>
      <x:c r="P9" s="76"/>
      <x:c r="Q9" s="78" t="str">
        <x:f>IF(B9="","",TODAY())</x:f>
      </x:c>
      <x:c r="R9" s="76"/>
      <x:c r="S9" s="76" t="str">
        <x:f>IF(B9="","",IF(OR(C9="",D9="",F9="",G9="",K9="",M9="",N9="",O9&lt;&gt;"Validé humainement"),"ALERTE: données/preuves/statut",IF(OR(AND(ISNUMBER(G9),OR(G9&lt;0,G9&gt;50)),AND(ISNUMBER(H9),H9&lt;-5),AND(ISNUMBER(I9),I9&gt;55),AND(ISNUMBER(J9),J9&gt;31)),"ALERTE: valeur anormale","OK")))</x:f>
      </x:c>
      <x:c r="T9" s="76" t="str">
        <x:f>IF(B9="","",IF(O9="Validé humainement","Oui","Non"))</x:f>
      </x:c>
    </x:row>
    <x:row r="10">
      <x:c r="A10" s="76" t="str">
        <x:f>IF(B10="","","TEMP-"&amp;TEXT(ROW()-4,"0000"))</x:f>
      </x:c>
      <x:c r="B10" s="78"/>
      <x:c r="C10" s="76"/>
      <x:c r="D10" s="76"/>
      <x:c r="E10" s="76"/>
      <x:c r="F10" s="76"/>
      <x:c r="G10" s="79"/>
      <x:c r="H10" s="79"/>
      <x:c r="I10" s="79"/>
      <x:c r="J10" s="76"/>
      <x:c r="K10" s="76"/>
      <x:c r="L10" s="76"/>
      <x:c r="M10" s="76"/>
      <x:c r="N10" s="76"/>
      <x:c r="O10" s="76"/>
      <x:c r="P10" s="76"/>
      <x:c r="Q10" s="78" t="str">
        <x:f>IF(B10="","",TODAY())</x:f>
      </x:c>
      <x:c r="R10" s="76"/>
      <x:c r="S10" s="76" t="str">
        <x:f>IF(B10="","",IF(OR(C10="",D10="",F10="",G10="",K10="",M10="",N10="",O10&lt;&gt;"Validé humainement"),"ALERTE: données/preuves/statut",IF(OR(AND(ISNUMBER(G10),OR(G10&lt;0,G10&gt;50)),AND(ISNUMBER(H10),H10&lt;-5),AND(ISNUMBER(I10),I10&gt;55),AND(ISNUMBER(J10),J10&gt;31)),"ALERTE: valeur anormale","OK")))</x:f>
      </x:c>
      <x:c r="T10" s="76" t="str">
        <x:f>IF(B10="","",IF(O10="Validé humainement","Oui","Non"))</x:f>
      </x:c>
    </x:row>
    <x:row r="11">
      <x:c r="A11" s="76" t="str">
        <x:f>IF(B11="","","TEMP-"&amp;TEXT(ROW()-4,"0000"))</x:f>
      </x:c>
      <x:c r="B11" s="78"/>
      <x:c r="C11" s="76"/>
      <x:c r="D11" s="76"/>
      <x:c r="E11" s="76"/>
      <x:c r="F11" s="76"/>
      <x:c r="G11" s="79"/>
      <x:c r="H11" s="79"/>
      <x:c r="I11" s="79"/>
      <x:c r="J11" s="76"/>
      <x:c r="K11" s="76"/>
      <x:c r="L11" s="76"/>
      <x:c r="M11" s="76"/>
      <x:c r="N11" s="76"/>
      <x:c r="O11" s="76"/>
      <x:c r="P11" s="76"/>
      <x:c r="Q11" s="78" t="str">
        <x:f>IF(B11="","",TODAY())</x:f>
      </x:c>
      <x:c r="R11" s="76"/>
      <x:c r="S11" s="76" t="str">
        <x:f>IF(B11="","",IF(OR(C11="",D11="",F11="",G11="",K11="",M11="",N11="",O11&lt;&gt;"Validé humainement"),"ALERTE: données/preuves/statut",IF(OR(AND(ISNUMBER(G11),OR(G11&lt;0,G11&gt;50)),AND(ISNUMBER(H11),H11&lt;-5),AND(ISNUMBER(I11),I11&gt;55),AND(ISNUMBER(J11),J11&gt;31)),"ALERTE: valeur anormale","OK")))</x:f>
      </x:c>
      <x:c r="T11" s="76" t="str">
        <x:f>IF(B11="","",IF(O11="Validé humainement","Oui","Non"))</x:f>
      </x:c>
    </x:row>
    <x:row r="12">
      <x:c r="A12" s="76" t="str">
        <x:f>IF(B12="","","TEMP-"&amp;TEXT(ROW()-4,"0000"))</x:f>
      </x:c>
      <x:c r="B12" s="78"/>
      <x:c r="C12" s="76"/>
      <x:c r="D12" s="76"/>
      <x:c r="E12" s="76"/>
      <x:c r="F12" s="76"/>
      <x:c r="G12" s="79"/>
      <x:c r="H12" s="79"/>
      <x:c r="I12" s="79"/>
      <x:c r="J12" s="76"/>
      <x:c r="K12" s="76"/>
      <x:c r="L12" s="76"/>
      <x:c r="M12" s="76"/>
      <x:c r="N12" s="76"/>
      <x:c r="O12" s="76"/>
      <x:c r="P12" s="76"/>
      <x:c r="Q12" s="78" t="str">
        <x:f>IF(B12="","",TODAY())</x:f>
      </x:c>
      <x:c r="R12" s="76"/>
      <x:c r="S12" s="76" t="str">
        <x:f>IF(B12="","",IF(OR(C12="",D12="",F12="",G12="",K12="",M12="",N12="",O12&lt;&gt;"Validé humainement"),"ALERTE: données/preuves/statut",IF(OR(AND(ISNUMBER(G12),OR(G12&lt;0,G12&gt;50)),AND(ISNUMBER(H12),H12&lt;-5),AND(ISNUMBER(I12),I12&gt;55),AND(ISNUMBER(J12),J12&gt;31)),"ALERTE: valeur anormale","OK")))</x:f>
      </x:c>
      <x:c r="T12" s="76" t="str">
        <x:f>IF(B12="","",IF(O12="Validé humainement","Oui","Non"))</x:f>
      </x:c>
    </x:row>
    <x:row r="13">
      <x:c r="A13" s="76" t="str">
        <x:f>IF(B13="","","TEMP-"&amp;TEXT(ROW()-4,"0000"))</x:f>
      </x:c>
      <x:c r="B13" s="78"/>
      <x:c r="C13" s="76"/>
      <x:c r="D13" s="76"/>
      <x:c r="E13" s="76"/>
      <x:c r="F13" s="76"/>
      <x:c r="G13" s="79"/>
      <x:c r="H13" s="79"/>
      <x:c r="I13" s="79"/>
      <x:c r="J13" s="76"/>
      <x:c r="K13" s="76"/>
      <x:c r="L13" s="76"/>
      <x:c r="M13" s="76"/>
      <x:c r="N13" s="76"/>
      <x:c r="O13" s="76"/>
      <x:c r="P13" s="76"/>
      <x:c r="Q13" s="78" t="str">
        <x:f>IF(B13="","",TODAY())</x:f>
      </x:c>
      <x:c r="R13" s="76"/>
      <x:c r="S13" s="76" t="str">
        <x:f>IF(B13="","",IF(OR(C13="",D13="",F13="",G13="",K13="",M13="",N13="",O13&lt;&gt;"Validé humainement"),"ALERTE: données/preuves/statut",IF(OR(AND(ISNUMBER(G13),OR(G13&lt;0,G13&gt;50)),AND(ISNUMBER(H13),H13&lt;-5),AND(ISNUMBER(I13),I13&gt;55),AND(ISNUMBER(J13),J13&gt;31)),"ALERTE: valeur anormale","OK")))</x:f>
      </x:c>
      <x:c r="T13" s="76" t="str">
        <x:f>IF(B13="","",IF(O13="Validé humainement","Oui","Non"))</x:f>
      </x:c>
    </x:row>
    <x:row r="14">
      <x:c r="A14" s="76" t="str">
        <x:f>IF(B14="","","TEMP-"&amp;TEXT(ROW()-4,"0000"))</x:f>
      </x:c>
      <x:c r="B14" s="78"/>
      <x:c r="C14" s="76"/>
      <x:c r="D14" s="76"/>
      <x:c r="E14" s="76"/>
      <x:c r="F14" s="76"/>
      <x:c r="G14" s="79"/>
      <x:c r="H14" s="79"/>
      <x:c r="I14" s="79"/>
      <x:c r="J14" s="76"/>
      <x:c r="K14" s="76"/>
      <x:c r="L14" s="76"/>
      <x:c r="M14" s="76"/>
      <x:c r="N14" s="76"/>
      <x:c r="O14" s="76"/>
      <x:c r="P14" s="76"/>
      <x:c r="Q14" s="78" t="str">
        <x:f>IF(B14="","",TODAY())</x:f>
      </x:c>
      <x:c r="R14" s="76"/>
      <x:c r="S14" s="76" t="str">
        <x:f>IF(B14="","",IF(OR(C14="",D14="",F14="",G14="",K14="",M14="",N14="",O14&lt;&gt;"Validé humainement"),"ALERTE: données/preuves/statut",IF(OR(AND(ISNUMBER(G14),OR(G14&lt;0,G14&gt;50)),AND(ISNUMBER(H14),H14&lt;-5),AND(ISNUMBER(I14),I14&gt;55),AND(ISNUMBER(J14),J14&gt;31)),"ALERTE: valeur anormale","OK")))</x:f>
      </x:c>
      <x:c r="T14" s="76" t="str">
        <x:f>IF(B14="","",IF(O14="Validé humainement","Oui","Non"))</x:f>
      </x:c>
    </x:row>
    <x:row r="15">
      <x:c r="A15" s="76" t="str">
        <x:f>IF(B15="","","TEMP-"&amp;TEXT(ROW()-4,"0000"))</x:f>
      </x:c>
      <x:c r="B15" s="78"/>
      <x:c r="C15" s="76"/>
      <x:c r="D15" s="76"/>
      <x:c r="E15" s="76"/>
      <x:c r="F15" s="76"/>
      <x:c r="G15" s="79"/>
      <x:c r="H15" s="79"/>
      <x:c r="I15" s="79"/>
      <x:c r="J15" s="76"/>
      <x:c r="K15" s="76"/>
      <x:c r="L15" s="76"/>
      <x:c r="M15" s="76"/>
      <x:c r="N15" s="76"/>
      <x:c r="O15" s="76"/>
      <x:c r="P15" s="76"/>
      <x:c r="Q15" s="78" t="str">
        <x:f>IF(B15="","",TODAY())</x:f>
      </x:c>
      <x:c r="R15" s="76"/>
      <x:c r="S15" s="76" t="str">
        <x:f>IF(B15="","",IF(OR(C15="",D15="",F15="",G15="",K15="",M15="",N15="",O15&lt;&gt;"Validé humainement"),"ALERTE: données/preuves/statut",IF(OR(AND(ISNUMBER(G15),OR(G15&lt;0,G15&gt;50)),AND(ISNUMBER(H15),H15&lt;-5),AND(ISNUMBER(I15),I15&gt;55),AND(ISNUMBER(J15),J15&gt;31)),"ALERTE: valeur anormale","OK")))</x:f>
      </x:c>
      <x:c r="T15" s="76" t="str">
        <x:f>IF(B15="","",IF(O15="Validé humainement","Oui","Non"))</x:f>
      </x:c>
    </x:row>
    <x:row r="16">
      <x:c r="A16" s="76" t="str">
        <x:f>IF(B16="","","TEMP-"&amp;TEXT(ROW()-4,"0000"))</x:f>
      </x:c>
      <x:c r="B16" s="78"/>
      <x:c r="C16" s="76"/>
      <x:c r="D16" s="76"/>
      <x:c r="E16" s="76"/>
      <x:c r="F16" s="76"/>
      <x:c r="G16" s="79"/>
      <x:c r="H16" s="79"/>
      <x:c r="I16" s="79"/>
      <x:c r="J16" s="76"/>
      <x:c r="K16" s="76"/>
      <x:c r="L16" s="76"/>
      <x:c r="M16" s="76"/>
      <x:c r="N16" s="76"/>
      <x:c r="O16" s="76"/>
      <x:c r="P16" s="76"/>
      <x:c r="Q16" s="78" t="str">
        <x:f>IF(B16="","",TODAY())</x:f>
      </x:c>
      <x:c r="R16" s="76"/>
      <x:c r="S16" s="76" t="str">
        <x:f>IF(B16="","",IF(OR(C16="",D16="",F16="",G16="",K16="",M16="",N16="",O16&lt;&gt;"Validé humainement"),"ALERTE: données/preuves/statut",IF(OR(AND(ISNUMBER(G16),OR(G16&lt;0,G16&gt;50)),AND(ISNUMBER(H16),H16&lt;-5),AND(ISNUMBER(I16),I16&gt;55),AND(ISNUMBER(J16),J16&gt;31)),"ALERTE: valeur anormale","OK")))</x:f>
      </x:c>
      <x:c r="T16" s="76" t="str">
        <x:f>IF(B16="","",IF(O16="Validé humainement","Oui","Non"))</x:f>
      </x:c>
    </x:row>
    <x:row r="17">
      <x:c r="A17" s="76" t="str">
        <x:f>IF(B17="","","TEMP-"&amp;TEXT(ROW()-4,"0000"))</x:f>
      </x:c>
      <x:c r="B17" s="78"/>
      <x:c r="C17" s="76"/>
      <x:c r="D17" s="76"/>
      <x:c r="E17" s="76"/>
      <x:c r="F17" s="76"/>
      <x:c r="G17" s="79"/>
      <x:c r="H17" s="79"/>
      <x:c r="I17" s="79"/>
      <x:c r="J17" s="76"/>
      <x:c r="K17" s="76"/>
      <x:c r="L17" s="76"/>
      <x:c r="M17" s="76"/>
      <x:c r="N17" s="76"/>
      <x:c r="O17" s="76"/>
      <x:c r="P17" s="76"/>
      <x:c r="Q17" s="78" t="str">
        <x:f>IF(B17="","",TODAY())</x:f>
      </x:c>
      <x:c r="R17" s="76"/>
      <x:c r="S17" s="76" t="str">
        <x:f>IF(B17="","",IF(OR(C17="",D17="",F17="",G17="",K17="",M17="",N17="",O17&lt;&gt;"Validé humainement"),"ALERTE: données/preuves/statut",IF(OR(AND(ISNUMBER(G17),OR(G17&lt;0,G17&gt;50)),AND(ISNUMBER(H17),H17&lt;-5),AND(ISNUMBER(I17),I17&gt;55),AND(ISNUMBER(J17),J17&gt;31)),"ALERTE: valeur anormale","OK")))</x:f>
      </x:c>
      <x:c r="T17" s="76" t="str">
        <x:f>IF(B17="","",IF(O17="Validé humainement","Oui","Non"))</x:f>
      </x:c>
    </x:row>
    <x:row r="18">
      <x:c r="A18" s="76" t="str">
        <x:f>IF(B18="","","TEMP-"&amp;TEXT(ROW()-4,"0000"))</x:f>
      </x:c>
      <x:c r="B18" s="78"/>
      <x:c r="C18" s="76"/>
      <x:c r="D18" s="76"/>
      <x:c r="E18" s="76"/>
      <x:c r="F18" s="76"/>
      <x:c r="G18" s="79"/>
      <x:c r="H18" s="79"/>
      <x:c r="I18" s="79"/>
      <x:c r="J18" s="76"/>
      <x:c r="K18" s="76"/>
      <x:c r="L18" s="76"/>
      <x:c r="M18" s="76"/>
      <x:c r="N18" s="76"/>
      <x:c r="O18" s="76"/>
      <x:c r="P18" s="76"/>
      <x:c r="Q18" s="78" t="str">
        <x:f>IF(B18="","",TODAY())</x:f>
      </x:c>
      <x:c r="R18" s="76"/>
      <x:c r="S18" s="76" t="str">
        <x:f>IF(B18="","",IF(OR(C18="",D18="",F18="",G18="",K18="",M18="",N18="",O18&lt;&gt;"Validé humainement"),"ALERTE: données/preuves/statut",IF(OR(AND(ISNUMBER(G18),OR(G18&lt;0,G18&gt;50)),AND(ISNUMBER(H18),H18&lt;-5),AND(ISNUMBER(I18),I18&gt;55),AND(ISNUMBER(J18),J18&gt;31)),"ALERTE: valeur anormale","OK")))</x:f>
      </x:c>
      <x:c r="T18" s="76" t="str">
        <x:f>IF(B18="","",IF(O18="Validé humainement","Oui","Non"))</x:f>
      </x:c>
    </x:row>
    <x:row r="19">
      <x:c r="A19" s="76" t="str">
        <x:f>IF(B19="","","TEMP-"&amp;TEXT(ROW()-4,"0000"))</x:f>
      </x:c>
      <x:c r="B19" s="78"/>
      <x:c r="C19" s="76"/>
      <x:c r="D19" s="76"/>
      <x:c r="E19" s="76"/>
      <x:c r="F19" s="76"/>
      <x:c r="G19" s="79"/>
      <x:c r="H19" s="79"/>
      <x:c r="I19" s="79"/>
      <x:c r="J19" s="76"/>
      <x:c r="K19" s="76"/>
      <x:c r="L19" s="76"/>
      <x:c r="M19" s="76"/>
      <x:c r="N19" s="76"/>
      <x:c r="O19" s="76"/>
      <x:c r="P19" s="76"/>
      <x:c r="Q19" s="78" t="str">
        <x:f>IF(B19="","",TODAY())</x:f>
      </x:c>
      <x:c r="R19" s="76"/>
      <x:c r="S19" s="76" t="str">
        <x:f>IF(B19="","",IF(OR(C19="",D19="",F19="",G19="",K19="",M19="",N19="",O19&lt;&gt;"Validé humainement"),"ALERTE: données/preuves/statut",IF(OR(AND(ISNUMBER(G19),OR(G19&lt;0,G19&gt;50)),AND(ISNUMBER(H19),H19&lt;-5),AND(ISNUMBER(I19),I19&gt;55),AND(ISNUMBER(J19),J19&gt;31)),"ALERTE: valeur anormale","OK")))</x:f>
      </x:c>
      <x:c r="T19" s="76" t="str">
        <x:f>IF(B19="","",IF(O19="Validé humainement","Oui","Non"))</x:f>
      </x:c>
    </x:row>
    <x:row r="20">
      <x:c r="A20" s="76" t="str">
        <x:f>IF(B20="","","TEMP-"&amp;TEXT(ROW()-4,"0000"))</x:f>
      </x:c>
      <x:c r="B20" s="78"/>
      <x:c r="C20" s="76"/>
      <x:c r="D20" s="76"/>
      <x:c r="E20" s="76"/>
      <x:c r="F20" s="76"/>
      <x:c r="G20" s="79"/>
      <x:c r="H20" s="79"/>
      <x:c r="I20" s="79"/>
      <x:c r="J20" s="76"/>
      <x:c r="K20" s="76"/>
      <x:c r="L20" s="76"/>
      <x:c r="M20" s="76"/>
      <x:c r="N20" s="76"/>
      <x:c r="O20" s="76"/>
      <x:c r="P20" s="76"/>
      <x:c r="Q20" s="78" t="str">
        <x:f>IF(B20="","",TODAY())</x:f>
      </x:c>
      <x:c r="R20" s="76"/>
      <x:c r="S20" s="76" t="str">
        <x:f>IF(B20="","",IF(OR(C20="",D20="",F20="",G20="",K20="",M20="",N20="",O20&lt;&gt;"Validé humainement"),"ALERTE: données/preuves/statut",IF(OR(AND(ISNUMBER(G20),OR(G20&lt;0,G20&gt;50)),AND(ISNUMBER(H20),H20&lt;-5),AND(ISNUMBER(I20),I20&gt;55),AND(ISNUMBER(J20),J20&gt;31)),"ALERTE: valeur anormale","OK")))</x:f>
      </x:c>
      <x:c r="T20" s="76" t="str">
        <x:f>IF(B20="","",IF(O20="Validé humainement","Oui","Non"))</x:f>
      </x:c>
    </x:row>
    <x:row r="21">
      <x:c r="A21" s="76" t="str">
        <x:f>IF(B21="","","TEMP-"&amp;TEXT(ROW()-4,"0000"))</x:f>
      </x:c>
      <x:c r="B21" s="78"/>
      <x:c r="C21" s="76"/>
      <x:c r="D21" s="76"/>
      <x:c r="E21" s="76"/>
      <x:c r="F21" s="76"/>
      <x:c r="G21" s="79"/>
      <x:c r="H21" s="79"/>
      <x:c r="I21" s="79"/>
      <x:c r="J21" s="76"/>
      <x:c r="K21" s="76"/>
      <x:c r="L21" s="76"/>
      <x:c r="M21" s="76"/>
      <x:c r="N21" s="76"/>
      <x:c r="O21" s="76"/>
      <x:c r="P21" s="76"/>
      <x:c r="Q21" s="78" t="str">
        <x:f>IF(B21="","",TODAY())</x:f>
      </x:c>
      <x:c r="R21" s="76"/>
      <x:c r="S21" s="76" t="str">
        <x:f>IF(B21="","",IF(OR(C21="",D21="",F21="",G21="",K21="",M21="",N21="",O21&lt;&gt;"Validé humainement"),"ALERTE: données/preuves/statut",IF(OR(AND(ISNUMBER(G21),OR(G21&lt;0,G21&gt;50)),AND(ISNUMBER(H21),H21&lt;-5),AND(ISNUMBER(I21),I21&gt;55),AND(ISNUMBER(J21),J21&gt;31)),"ALERTE: valeur anormale","OK")))</x:f>
      </x:c>
      <x:c r="T21" s="76" t="str">
        <x:f>IF(B21="","",IF(O21="Validé humainement","Oui","Non"))</x:f>
      </x:c>
    </x:row>
    <x:row r="22">
      <x:c r="A22" s="76" t="str">
        <x:f>IF(B22="","","TEMP-"&amp;TEXT(ROW()-4,"0000"))</x:f>
      </x:c>
      <x:c r="B22" s="78"/>
      <x:c r="C22" s="76"/>
      <x:c r="D22" s="76"/>
      <x:c r="E22" s="76"/>
      <x:c r="F22" s="76"/>
      <x:c r="G22" s="79"/>
      <x:c r="H22" s="79"/>
      <x:c r="I22" s="79"/>
      <x:c r="J22" s="76"/>
      <x:c r="K22" s="76"/>
      <x:c r="L22" s="76"/>
      <x:c r="M22" s="76"/>
      <x:c r="N22" s="76"/>
      <x:c r="O22" s="76"/>
      <x:c r="P22" s="76"/>
      <x:c r="Q22" s="78" t="str">
        <x:f>IF(B22="","",TODAY())</x:f>
      </x:c>
      <x:c r="R22" s="76"/>
      <x:c r="S22" s="76" t="str">
        <x:f>IF(B22="","",IF(OR(C22="",D22="",F22="",G22="",K22="",M22="",N22="",O22&lt;&gt;"Validé humainement"),"ALERTE: données/preuves/statut",IF(OR(AND(ISNUMBER(G22),OR(G22&lt;0,G22&gt;50)),AND(ISNUMBER(H22),H22&lt;-5),AND(ISNUMBER(I22),I22&gt;55),AND(ISNUMBER(J22),J22&gt;31)),"ALERTE: valeur anormale","OK")))</x:f>
      </x:c>
      <x:c r="T22" s="76" t="str">
        <x:f>IF(B22="","",IF(O22="Validé humainement","Oui","Non"))</x:f>
      </x:c>
    </x:row>
    <x:row r="23">
      <x:c r="A23" s="76" t="str">
        <x:f>IF(B23="","","TEMP-"&amp;TEXT(ROW()-4,"0000"))</x:f>
      </x:c>
      <x:c r="B23" s="78"/>
      <x:c r="C23" s="76"/>
      <x:c r="D23" s="76"/>
      <x:c r="E23" s="76"/>
      <x:c r="F23" s="76"/>
      <x:c r="G23" s="79"/>
      <x:c r="H23" s="79"/>
      <x:c r="I23" s="79"/>
      <x:c r="J23" s="76"/>
      <x:c r="K23" s="76"/>
      <x:c r="L23" s="76"/>
      <x:c r="M23" s="76"/>
      <x:c r="N23" s="76"/>
      <x:c r="O23" s="76"/>
      <x:c r="P23" s="76"/>
      <x:c r="Q23" s="78" t="str">
        <x:f>IF(B23="","",TODAY())</x:f>
      </x:c>
      <x:c r="R23" s="76"/>
      <x:c r="S23" s="76" t="str">
        <x:f>IF(B23="","",IF(OR(C23="",D23="",F23="",G23="",K23="",M23="",N23="",O23&lt;&gt;"Validé humainement"),"ALERTE: données/preuves/statut",IF(OR(AND(ISNUMBER(G23),OR(G23&lt;0,G23&gt;50)),AND(ISNUMBER(H23),H23&lt;-5),AND(ISNUMBER(I23),I23&gt;55),AND(ISNUMBER(J23),J23&gt;31)),"ALERTE: valeur anormale","OK")))</x:f>
      </x:c>
      <x:c r="T23" s="76" t="str">
        <x:f>IF(B23="","",IF(O23="Validé humainement","Oui","Non"))</x:f>
      </x:c>
    </x:row>
    <x:row r="24">
      <x:c r="A24" s="76" t="str">
        <x:f>IF(B24="","","TEMP-"&amp;TEXT(ROW()-4,"0000"))</x:f>
      </x:c>
      <x:c r="B24" s="78"/>
      <x:c r="C24" s="76"/>
      <x:c r="D24" s="76"/>
      <x:c r="E24" s="76"/>
      <x:c r="F24" s="76"/>
      <x:c r="G24" s="79"/>
      <x:c r="H24" s="79"/>
      <x:c r="I24" s="79"/>
      <x:c r="J24" s="76"/>
      <x:c r="K24" s="76"/>
      <x:c r="L24" s="76"/>
      <x:c r="M24" s="76"/>
      <x:c r="N24" s="76"/>
      <x:c r="O24" s="76"/>
      <x:c r="P24" s="76"/>
      <x:c r="Q24" s="78" t="str">
        <x:f>IF(B24="","",TODAY())</x:f>
      </x:c>
      <x:c r="R24" s="76"/>
      <x:c r="S24" s="76" t="str">
        <x:f>IF(B24="","",IF(OR(C24="",D24="",F24="",G24="",K24="",M24="",N24="",O24&lt;&gt;"Validé humainement"),"ALERTE: données/preuves/statut",IF(OR(AND(ISNUMBER(G24),OR(G24&lt;0,G24&gt;50)),AND(ISNUMBER(H24),H24&lt;-5),AND(ISNUMBER(I24),I24&gt;55),AND(ISNUMBER(J24),J24&gt;31)),"ALERTE: valeur anormale","OK")))</x:f>
      </x:c>
      <x:c r="T24" s="76" t="str">
        <x:f>IF(B24="","",IF(O24="Validé humainement","Oui","Non"))</x:f>
      </x:c>
    </x:row>
    <x:row r="25">
      <x:c r="A25" s="76" t="str">
        <x:f>IF(B25="","","TEMP-"&amp;TEXT(ROW()-4,"0000"))</x:f>
      </x:c>
      <x:c r="B25" s="78"/>
      <x:c r="C25" s="76"/>
      <x:c r="D25" s="76"/>
      <x:c r="E25" s="76"/>
      <x:c r="F25" s="76"/>
      <x:c r="G25" s="79"/>
      <x:c r="H25" s="79"/>
      <x:c r="I25" s="79"/>
      <x:c r="J25" s="76"/>
      <x:c r="K25" s="76"/>
      <x:c r="L25" s="76"/>
      <x:c r="M25" s="76"/>
      <x:c r="N25" s="76"/>
      <x:c r="O25" s="76"/>
      <x:c r="P25" s="76"/>
      <x:c r="Q25" s="78" t="str">
        <x:f>IF(B25="","",TODAY())</x:f>
      </x:c>
      <x:c r="R25" s="76"/>
      <x:c r="S25" s="76" t="str">
        <x:f>IF(B25="","",IF(OR(C25="",D25="",F25="",G25="",K25="",M25="",N25="",O25&lt;&gt;"Validé humainement"),"ALERTE: données/preuves/statut",IF(OR(AND(ISNUMBER(G25),OR(G25&lt;0,G25&gt;50)),AND(ISNUMBER(H25),H25&lt;-5),AND(ISNUMBER(I25),I25&gt;55),AND(ISNUMBER(J25),J25&gt;31)),"ALERTE: valeur anormale","OK")))</x:f>
      </x:c>
      <x:c r="T25" s="76" t="str">
        <x:f>IF(B25="","",IF(O25="Validé humainement","Oui","Non"))</x:f>
      </x:c>
    </x:row>
    <x:row r="26">
      <x:c r="A26" s="76" t="str">
        <x:f>IF(B26="","","TEMP-"&amp;TEXT(ROW()-4,"0000"))</x:f>
      </x:c>
      <x:c r="B26" s="78"/>
      <x:c r="C26" s="76"/>
      <x:c r="D26" s="76"/>
      <x:c r="E26" s="76"/>
      <x:c r="F26" s="76"/>
      <x:c r="G26" s="79"/>
      <x:c r="H26" s="79"/>
      <x:c r="I26" s="79"/>
      <x:c r="J26" s="76"/>
      <x:c r="K26" s="76"/>
      <x:c r="L26" s="76"/>
      <x:c r="M26" s="76"/>
      <x:c r="N26" s="76"/>
      <x:c r="O26" s="76"/>
      <x:c r="P26" s="76"/>
      <x:c r="Q26" s="78" t="str">
        <x:f>IF(B26="","",TODAY())</x:f>
      </x:c>
      <x:c r="R26" s="76"/>
      <x:c r="S26" s="76" t="str">
        <x:f>IF(B26="","",IF(OR(C26="",D26="",F26="",G26="",K26="",M26="",N26="",O26&lt;&gt;"Validé humainement"),"ALERTE: données/preuves/statut",IF(OR(AND(ISNUMBER(G26),OR(G26&lt;0,G26&gt;50)),AND(ISNUMBER(H26),H26&lt;-5),AND(ISNUMBER(I26),I26&gt;55),AND(ISNUMBER(J26),J26&gt;31)),"ALERTE: valeur anormale","OK")))</x:f>
      </x:c>
      <x:c r="T26" s="76" t="str">
        <x:f>IF(B26="","",IF(O26="Validé humainement","Oui","Non"))</x:f>
      </x:c>
    </x:row>
    <x:row r="27">
      <x:c r="A27" s="76" t="str">
        <x:f>IF(B27="","","TEMP-"&amp;TEXT(ROW()-4,"0000"))</x:f>
      </x:c>
      <x:c r="B27" s="78"/>
      <x:c r="C27" s="76"/>
      <x:c r="D27" s="76"/>
      <x:c r="E27" s="76"/>
      <x:c r="F27" s="76"/>
      <x:c r="G27" s="79"/>
      <x:c r="H27" s="79"/>
      <x:c r="I27" s="79"/>
      <x:c r="J27" s="76"/>
      <x:c r="K27" s="76"/>
      <x:c r="L27" s="76"/>
      <x:c r="M27" s="76"/>
      <x:c r="N27" s="76"/>
      <x:c r="O27" s="76"/>
      <x:c r="P27" s="76"/>
      <x:c r="Q27" s="78" t="str">
        <x:f>IF(B27="","",TODAY())</x:f>
      </x:c>
      <x:c r="R27" s="76"/>
      <x:c r="S27" s="76" t="str">
        <x:f>IF(B27="","",IF(OR(C27="",D27="",F27="",G27="",K27="",M27="",N27="",O27&lt;&gt;"Validé humainement"),"ALERTE: données/preuves/statut",IF(OR(AND(ISNUMBER(G27),OR(G27&lt;0,G27&gt;50)),AND(ISNUMBER(H27),H27&lt;-5),AND(ISNUMBER(I27),I27&gt;55),AND(ISNUMBER(J27),J27&gt;31)),"ALERTE: valeur anormale","OK")))</x:f>
      </x:c>
      <x:c r="T27" s="76" t="str">
        <x:f>IF(B27="","",IF(O27="Validé humainement","Oui","Non"))</x:f>
      </x:c>
    </x:row>
    <x:row r="28">
      <x:c r="A28" s="76" t="str">
        <x:f>IF(B28="","","TEMP-"&amp;TEXT(ROW()-4,"0000"))</x:f>
      </x:c>
      <x:c r="B28" s="78"/>
      <x:c r="C28" s="76"/>
      <x:c r="D28" s="76"/>
      <x:c r="E28" s="76"/>
      <x:c r="F28" s="76"/>
      <x:c r="G28" s="79"/>
      <x:c r="H28" s="79"/>
      <x:c r="I28" s="79"/>
      <x:c r="J28" s="76"/>
      <x:c r="K28" s="76"/>
      <x:c r="L28" s="76"/>
      <x:c r="M28" s="76"/>
      <x:c r="N28" s="76"/>
      <x:c r="O28" s="76"/>
      <x:c r="P28" s="76"/>
      <x:c r="Q28" s="78" t="str">
        <x:f>IF(B28="","",TODAY())</x:f>
      </x:c>
      <x:c r="R28" s="76"/>
      <x:c r="S28" s="76" t="str">
        <x:f>IF(B28="","",IF(OR(C28="",D28="",F28="",G28="",K28="",M28="",N28="",O28&lt;&gt;"Validé humainement"),"ALERTE: données/preuves/statut",IF(OR(AND(ISNUMBER(G28),OR(G28&lt;0,G28&gt;50)),AND(ISNUMBER(H28),H28&lt;-5),AND(ISNUMBER(I28),I28&gt;55),AND(ISNUMBER(J28),J28&gt;31)),"ALERTE: valeur anormale","OK")))</x:f>
      </x:c>
      <x:c r="T28" s="76" t="str">
        <x:f>IF(B28="","",IF(O28="Validé humainement","Oui","Non"))</x:f>
      </x:c>
    </x:row>
    <x:row r="29">
      <x:c r="A29" s="76" t="str">
        <x:f>IF(B29="","","TEMP-"&amp;TEXT(ROW()-4,"0000"))</x:f>
      </x:c>
      <x:c r="B29" s="78"/>
      <x:c r="C29" s="76"/>
      <x:c r="D29" s="76"/>
      <x:c r="E29" s="76"/>
      <x:c r="F29" s="76"/>
      <x:c r="G29" s="79"/>
      <x:c r="H29" s="79"/>
      <x:c r="I29" s="79"/>
      <x:c r="J29" s="76"/>
      <x:c r="K29" s="76"/>
      <x:c r="L29" s="76"/>
      <x:c r="M29" s="76"/>
      <x:c r="N29" s="76"/>
      <x:c r="O29" s="76"/>
      <x:c r="P29" s="76"/>
      <x:c r="Q29" s="78" t="str">
        <x:f>IF(B29="","",TODAY())</x:f>
      </x:c>
      <x:c r="R29" s="76"/>
      <x:c r="S29" s="76" t="str">
        <x:f>IF(B29="","",IF(OR(C29="",D29="",F29="",G29="",K29="",M29="",N29="",O29&lt;&gt;"Validé humainement"),"ALERTE: données/preuves/statut",IF(OR(AND(ISNUMBER(G29),OR(G29&lt;0,G29&gt;50)),AND(ISNUMBER(H29),H29&lt;-5),AND(ISNUMBER(I29),I29&gt;55),AND(ISNUMBER(J29),J29&gt;31)),"ALERTE: valeur anormale","OK")))</x:f>
      </x:c>
      <x:c r="T29" s="76" t="str">
        <x:f>IF(B29="","",IF(O29="Validé humainement","Oui","Non"))</x:f>
      </x:c>
    </x:row>
    <x:row r="30">
      <x:c r="A30" s="76" t="str">
        <x:f>IF(B30="","","TEMP-"&amp;TEXT(ROW()-4,"0000"))</x:f>
      </x:c>
      <x:c r="B30" s="78"/>
      <x:c r="C30" s="76"/>
      <x:c r="D30" s="76"/>
      <x:c r="E30" s="76"/>
      <x:c r="F30" s="76"/>
      <x:c r="G30" s="79"/>
      <x:c r="H30" s="79"/>
      <x:c r="I30" s="79"/>
      <x:c r="J30" s="76"/>
      <x:c r="K30" s="76"/>
      <x:c r="L30" s="76"/>
      <x:c r="M30" s="76"/>
      <x:c r="N30" s="76"/>
      <x:c r="O30" s="76"/>
      <x:c r="P30" s="76"/>
      <x:c r="Q30" s="78" t="str">
        <x:f>IF(B30="","",TODAY())</x:f>
      </x:c>
      <x:c r="R30" s="76"/>
      <x:c r="S30" s="76" t="str">
        <x:f>IF(B30="","",IF(OR(C30="",D30="",F30="",G30="",K30="",M30="",N30="",O30&lt;&gt;"Validé humainement"),"ALERTE: données/preuves/statut",IF(OR(AND(ISNUMBER(G30),OR(G30&lt;0,G30&gt;50)),AND(ISNUMBER(H30),H30&lt;-5),AND(ISNUMBER(I30),I30&gt;55),AND(ISNUMBER(J30),J30&gt;31)),"ALERTE: valeur anormale","OK")))</x:f>
      </x:c>
      <x:c r="T30" s="76" t="str">
        <x:f>IF(B30="","",IF(O30="Validé humainement","Oui","Non"))</x:f>
      </x:c>
    </x:row>
    <x:row r="31">
      <x:c r="A31" s="76" t="str">
        <x:f>IF(B31="","","TEMP-"&amp;TEXT(ROW()-4,"0000"))</x:f>
      </x:c>
      <x:c r="B31" s="78"/>
      <x:c r="C31" s="76"/>
      <x:c r="D31" s="76"/>
      <x:c r="E31" s="76"/>
      <x:c r="F31" s="76"/>
      <x:c r="G31" s="79"/>
      <x:c r="H31" s="79"/>
      <x:c r="I31" s="79"/>
      <x:c r="J31" s="76"/>
      <x:c r="K31" s="76"/>
      <x:c r="L31" s="76"/>
      <x:c r="M31" s="76"/>
      <x:c r="N31" s="76"/>
      <x:c r="O31" s="76"/>
      <x:c r="P31" s="76"/>
      <x:c r="Q31" s="78" t="str">
        <x:f>IF(B31="","",TODAY())</x:f>
      </x:c>
      <x:c r="R31" s="76"/>
      <x:c r="S31" s="76" t="str">
        <x:f>IF(B31="","",IF(OR(C31="",D31="",F31="",G31="",K31="",M31="",N31="",O31&lt;&gt;"Validé humainement"),"ALERTE: données/preuves/statut",IF(OR(AND(ISNUMBER(G31),OR(G31&lt;0,G31&gt;50)),AND(ISNUMBER(H31),H31&lt;-5),AND(ISNUMBER(I31),I31&gt;55),AND(ISNUMBER(J31),J31&gt;31)),"ALERTE: valeur anormale","OK")))</x:f>
      </x:c>
      <x:c r="T31" s="76" t="str">
        <x:f>IF(B31="","",IF(O31="Validé humainement","Oui","Non"))</x:f>
      </x:c>
    </x:row>
    <x:row r="32">
      <x:c r="A32" s="76" t="str">
        <x:f>IF(B32="","","TEMP-"&amp;TEXT(ROW()-4,"0000"))</x:f>
      </x:c>
      <x:c r="B32" s="78"/>
      <x:c r="C32" s="76"/>
      <x:c r="D32" s="76"/>
      <x:c r="E32" s="76"/>
      <x:c r="F32" s="76"/>
      <x:c r="G32" s="79"/>
      <x:c r="H32" s="79"/>
      <x:c r="I32" s="79"/>
      <x:c r="J32" s="76"/>
      <x:c r="K32" s="76"/>
      <x:c r="L32" s="76"/>
      <x:c r="M32" s="76"/>
      <x:c r="N32" s="76"/>
      <x:c r="O32" s="76"/>
      <x:c r="P32" s="76"/>
      <x:c r="Q32" s="78" t="str">
        <x:f>IF(B32="","",TODAY())</x:f>
      </x:c>
      <x:c r="R32" s="76"/>
      <x:c r="S32" s="76" t="str">
        <x:f>IF(B32="","",IF(OR(C32="",D32="",F32="",G32="",K32="",M32="",N32="",O32&lt;&gt;"Validé humainement"),"ALERTE: données/preuves/statut",IF(OR(AND(ISNUMBER(G32),OR(G32&lt;0,G32&gt;50)),AND(ISNUMBER(H32),H32&lt;-5),AND(ISNUMBER(I32),I32&gt;55),AND(ISNUMBER(J32),J32&gt;31)),"ALERTE: valeur anormale","OK")))</x:f>
      </x:c>
      <x:c r="T32" s="76" t="str">
        <x:f>IF(B32="","",IF(O32="Validé humainement","Oui","Non"))</x:f>
      </x:c>
    </x:row>
    <x:row r="33">
      <x:c r="A33" s="76" t="str">
        <x:f>IF(B33="","","TEMP-"&amp;TEXT(ROW()-4,"0000"))</x:f>
      </x:c>
      <x:c r="B33" s="78"/>
      <x:c r="C33" s="76"/>
      <x:c r="D33" s="76"/>
      <x:c r="E33" s="76"/>
      <x:c r="F33" s="76"/>
      <x:c r="G33" s="79"/>
      <x:c r="H33" s="79"/>
      <x:c r="I33" s="79"/>
      <x:c r="J33" s="76"/>
      <x:c r="K33" s="76"/>
      <x:c r="L33" s="76"/>
      <x:c r="M33" s="76"/>
      <x:c r="N33" s="76"/>
      <x:c r="O33" s="76"/>
      <x:c r="P33" s="76"/>
      <x:c r="Q33" s="78" t="str">
        <x:f>IF(B33="","",TODAY())</x:f>
      </x:c>
      <x:c r="R33" s="76"/>
      <x:c r="S33" s="76" t="str">
        <x:f>IF(B33="","",IF(OR(C33="",D33="",F33="",G33="",K33="",M33="",N33="",O33&lt;&gt;"Validé humainement"),"ALERTE: données/preuves/statut",IF(OR(AND(ISNUMBER(G33),OR(G33&lt;0,G33&gt;50)),AND(ISNUMBER(H33),H33&lt;-5),AND(ISNUMBER(I33),I33&gt;55),AND(ISNUMBER(J33),J33&gt;31)),"ALERTE: valeur anormale","OK")))</x:f>
      </x:c>
      <x:c r="T33" s="76" t="str">
        <x:f>IF(B33="","",IF(O33="Validé humainement","Oui","Non"))</x:f>
      </x:c>
    </x:row>
    <x:row r="34">
      <x:c r="A34" s="76" t="str">
        <x:f>IF(B34="","","TEMP-"&amp;TEXT(ROW()-4,"0000"))</x:f>
      </x:c>
      <x:c r="B34" s="78"/>
      <x:c r="C34" s="76"/>
      <x:c r="D34" s="76"/>
      <x:c r="E34" s="76"/>
      <x:c r="F34" s="76"/>
      <x:c r="G34" s="79"/>
      <x:c r="H34" s="79"/>
      <x:c r="I34" s="79"/>
      <x:c r="J34" s="76"/>
      <x:c r="K34" s="76"/>
      <x:c r="L34" s="76"/>
      <x:c r="M34" s="76"/>
      <x:c r="N34" s="76"/>
      <x:c r="O34" s="76"/>
      <x:c r="P34" s="76"/>
      <x:c r="Q34" s="78" t="str">
        <x:f>IF(B34="","",TODAY())</x:f>
      </x:c>
      <x:c r="R34" s="76"/>
      <x:c r="S34" s="76" t="str">
        <x:f>IF(B34="","",IF(OR(C34="",D34="",F34="",G34="",K34="",M34="",N34="",O34&lt;&gt;"Validé humainement"),"ALERTE: données/preuves/statut",IF(OR(AND(ISNUMBER(G34),OR(G34&lt;0,G34&gt;50)),AND(ISNUMBER(H34),H34&lt;-5),AND(ISNUMBER(I34),I34&gt;55),AND(ISNUMBER(J34),J34&gt;31)),"ALERTE: valeur anormale","OK")))</x:f>
      </x:c>
      <x:c r="T34" s="76" t="str">
        <x:f>IF(B34="","",IF(O34="Validé humainement","Oui","Non"))</x:f>
      </x:c>
    </x:row>
    <x:row r="35">
      <x:c r="A35" s="76" t="str">
        <x:f>IF(B35="","","TEMP-"&amp;TEXT(ROW()-4,"0000"))</x:f>
      </x:c>
      <x:c r="B35" s="78"/>
      <x:c r="C35" s="76"/>
      <x:c r="D35" s="76"/>
      <x:c r="E35" s="76"/>
      <x:c r="F35" s="76"/>
      <x:c r="G35" s="79"/>
      <x:c r="H35" s="79"/>
      <x:c r="I35" s="79"/>
      <x:c r="J35" s="76"/>
      <x:c r="K35" s="76"/>
      <x:c r="L35" s="76"/>
      <x:c r="M35" s="76"/>
      <x:c r="N35" s="76"/>
      <x:c r="O35" s="76"/>
      <x:c r="P35" s="76"/>
      <x:c r="Q35" s="78" t="str">
        <x:f>IF(B35="","",TODAY())</x:f>
      </x:c>
      <x:c r="R35" s="76"/>
      <x:c r="S35" s="76" t="str">
        <x:f>IF(B35="","",IF(OR(C35="",D35="",F35="",G35="",K35="",M35="",N35="",O35&lt;&gt;"Validé humainement"),"ALERTE: données/preuves/statut",IF(OR(AND(ISNUMBER(G35),OR(G35&lt;0,G35&gt;50)),AND(ISNUMBER(H35),H35&lt;-5),AND(ISNUMBER(I35),I35&gt;55),AND(ISNUMBER(J35),J35&gt;31)),"ALERTE: valeur anormale","OK")))</x:f>
      </x:c>
      <x:c r="T35" s="76" t="str">
        <x:f>IF(B35="","",IF(O35="Validé humainement","Oui","Non"))</x:f>
      </x:c>
    </x:row>
    <x:row r="36">
      <x:c r="A36" s="76" t="str">
        <x:f>IF(B36="","","TEMP-"&amp;TEXT(ROW()-4,"0000"))</x:f>
      </x:c>
      <x:c r="B36" s="78"/>
      <x:c r="C36" s="76"/>
      <x:c r="D36" s="76"/>
      <x:c r="E36" s="76"/>
      <x:c r="F36" s="76"/>
      <x:c r="G36" s="79"/>
      <x:c r="H36" s="79"/>
      <x:c r="I36" s="79"/>
      <x:c r="J36" s="76"/>
      <x:c r="K36" s="76"/>
      <x:c r="L36" s="76"/>
      <x:c r="M36" s="76"/>
      <x:c r="N36" s="76"/>
      <x:c r="O36" s="76"/>
      <x:c r="P36" s="76"/>
      <x:c r="Q36" s="78" t="str">
        <x:f>IF(B36="","",TODAY())</x:f>
      </x:c>
      <x:c r="R36" s="76"/>
      <x:c r="S36" s="76" t="str">
        <x:f>IF(B36="","",IF(OR(C36="",D36="",F36="",G36="",K36="",M36="",N36="",O36&lt;&gt;"Validé humainement"),"ALERTE: données/preuves/statut",IF(OR(AND(ISNUMBER(G36),OR(G36&lt;0,G36&gt;50)),AND(ISNUMBER(H36),H36&lt;-5),AND(ISNUMBER(I36),I36&gt;55),AND(ISNUMBER(J36),J36&gt;31)),"ALERTE: valeur anormale","OK")))</x:f>
      </x:c>
      <x:c r="T36" s="76" t="str">
        <x:f>IF(B36="","",IF(O36="Validé humainement","Oui","Non"))</x:f>
      </x:c>
    </x:row>
    <x:row r="37">
      <x:c r="A37" s="76" t="str">
        <x:f>IF(B37="","","TEMP-"&amp;TEXT(ROW()-4,"0000"))</x:f>
      </x:c>
      <x:c r="B37" s="78"/>
      <x:c r="C37" s="76"/>
      <x:c r="D37" s="76"/>
      <x:c r="E37" s="76"/>
      <x:c r="F37" s="76"/>
      <x:c r="G37" s="79"/>
      <x:c r="H37" s="79"/>
      <x:c r="I37" s="79"/>
      <x:c r="J37" s="76"/>
      <x:c r="K37" s="76"/>
      <x:c r="L37" s="76"/>
      <x:c r="M37" s="76"/>
      <x:c r="N37" s="76"/>
      <x:c r="O37" s="76"/>
      <x:c r="P37" s="76"/>
      <x:c r="Q37" s="78" t="str">
        <x:f>IF(B37="","",TODAY())</x:f>
      </x:c>
      <x:c r="R37" s="76"/>
      <x:c r="S37" s="76" t="str">
        <x:f>IF(B37="","",IF(OR(C37="",D37="",F37="",G37="",K37="",M37="",N37="",O37&lt;&gt;"Validé humainement"),"ALERTE: données/preuves/statut",IF(OR(AND(ISNUMBER(G37),OR(G37&lt;0,G37&gt;50)),AND(ISNUMBER(H37),H37&lt;-5),AND(ISNUMBER(I37),I37&gt;55),AND(ISNUMBER(J37),J37&gt;31)),"ALERTE: valeur anormale","OK")))</x:f>
      </x:c>
      <x:c r="T37" s="76" t="str">
        <x:f>IF(B37="","",IF(O37="Validé humainement","Oui","Non"))</x:f>
      </x:c>
    </x:row>
    <x:row r="38">
      <x:c r="A38" s="76" t="str">
        <x:f>IF(B38="","","TEMP-"&amp;TEXT(ROW()-4,"0000"))</x:f>
      </x:c>
      <x:c r="B38" s="78"/>
      <x:c r="C38" s="76"/>
      <x:c r="D38" s="76"/>
      <x:c r="E38" s="76"/>
      <x:c r="F38" s="76"/>
      <x:c r="G38" s="79"/>
      <x:c r="H38" s="79"/>
      <x:c r="I38" s="79"/>
      <x:c r="J38" s="76"/>
      <x:c r="K38" s="76"/>
      <x:c r="L38" s="76"/>
      <x:c r="M38" s="76"/>
      <x:c r="N38" s="76"/>
      <x:c r="O38" s="76"/>
      <x:c r="P38" s="76"/>
      <x:c r="Q38" s="78" t="str">
        <x:f>IF(B38="","",TODAY())</x:f>
      </x:c>
      <x:c r="R38" s="76"/>
      <x:c r="S38" s="76" t="str">
        <x:f>IF(B38="","",IF(OR(C38="",D38="",F38="",G38="",K38="",M38="",N38="",O38&lt;&gt;"Validé humainement"),"ALERTE: données/preuves/statut",IF(OR(AND(ISNUMBER(G38),OR(G38&lt;0,G38&gt;50)),AND(ISNUMBER(H38),H38&lt;-5),AND(ISNUMBER(I38),I38&gt;55),AND(ISNUMBER(J38),J38&gt;31)),"ALERTE: valeur anormale","OK")))</x:f>
      </x:c>
      <x:c r="T38" s="76" t="str">
        <x:f>IF(B38="","",IF(O38="Validé humainement","Oui","Non"))</x:f>
      </x:c>
    </x:row>
    <x:row r="39">
      <x:c r="A39" s="76" t="str">
        <x:f>IF(B39="","","TEMP-"&amp;TEXT(ROW()-4,"0000"))</x:f>
      </x:c>
      <x:c r="B39" s="78"/>
      <x:c r="C39" s="76"/>
      <x:c r="D39" s="76"/>
      <x:c r="E39" s="76"/>
      <x:c r="F39" s="76"/>
      <x:c r="G39" s="79"/>
      <x:c r="H39" s="79"/>
      <x:c r="I39" s="79"/>
      <x:c r="J39" s="76"/>
      <x:c r="K39" s="76"/>
      <x:c r="L39" s="76"/>
      <x:c r="M39" s="76"/>
      <x:c r="N39" s="76"/>
      <x:c r="O39" s="76"/>
      <x:c r="P39" s="76"/>
      <x:c r="Q39" s="78" t="str">
        <x:f>IF(B39="","",TODAY())</x:f>
      </x:c>
      <x:c r="R39" s="76"/>
      <x:c r="S39" s="76" t="str">
        <x:f>IF(B39="","",IF(OR(C39="",D39="",F39="",G39="",K39="",M39="",N39="",O39&lt;&gt;"Validé humainement"),"ALERTE: données/preuves/statut",IF(OR(AND(ISNUMBER(G39),OR(G39&lt;0,G39&gt;50)),AND(ISNUMBER(H39),H39&lt;-5),AND(ISNUMBER(I39),I39&gt;55),AND(ISNUMBER(J39),J39&gt;31)),"ALERTE: valeur anormale","OK")))</x:f>
      </x:c>
      <x:c r="T39" s="76" t="str">
        <x:f>IF(B39="","",IF(O39="Validé humainement","Oui","Non"))</x:f>
      </x:c>
    </x:row>
    <x:row r="40">
      <x:c r="A40" s="76" t="str">
        <x:f>IF(B40="","","TEMP-"&amp;TEXT(ROW()-4,"0000"))</x:f>
      </x:c>
      <x:c r="B40" s="78"/>
      <x:c r="C40" s="76"/>
      <x:c r="D40" s="76"/>
      <x:c r="E40" s="76"/>
      <x:c r="F40" s="76"/>
      <x:c r="G40" s="79"/>
      <x:c r="H40" s="79"/>
      <x:c r="I40" s="79"/>
      <x:c r="J40" s="76"/>
      <x:c r="K40" s="76"/>
      <x:c r="L40" s="76"/>
      <x:c r="M40" s="76"/>
      <x:c r="N40" s="76"/>
      <x:c r="O40" s="76"/>
      <x:c r="P40" s="76"/>
      <x:c r="Q40" s="78" t="str">
        <x:f>IF(B40="","",TODAY())</x:f>
      </x:c>
      <x:c r="R40" s="76"/>
      <x:c r="S40" s="76" t="str">
        <x:f>IF(B40="","",IF(OR(C40="",D40="",F40="",G40="",K40="",M40="",N40="",O40&lt;&gt;"Validé humainement"),"ALERTE: données/preuves/statut",IF(OR(AND(ISNUMBER(G40),OR(G40&lt;0,G40&gt;50)),AND(ISNUMBER(H40),H40&lt;-5),AND(ISNUMBER(I40),I40&gt;55),AND(ISNUMBER(J40),J40&gt;31)),"ALERTE: valeur anormale","OK")))</x:f>
      </x:c>
      <x:c r="T40" s="76" t="str">
        <x:f>IF(B40="","",IF(O40="Validé humainement","Oui","Non"))</x:f>
      </x:c>
    </x:row>
    <x:row r="41">
      <x:c r="A41" s="76" t="str">
        <x:f>IF(B41="","","TEMP-"&amp;TEXT(ROW()-4,"0000"))</x:f>
      </x:c>
      <x:c r="B41" s="78"/>
      <x:c r="C41" s="76"/>
      <x:c r="D41" s="76"/>
      <x:c r="E41" s="76"/>
      <x:c r="F41" s="76"/>
      <x:c r="G41" s="79"/>
      <x:c r="H41" s="79"/>
      <x:c r="I41" s="79"/>
      <x:c r="J41" s="76"/>
      <x:c r="K41" s="76"/>
      <x:c r="L41" s="76"/>
      <x:c r="M41" s="76"/>
      <x:c r="N41" s="76"/>
      <x:c r="O41" s="76"/>
      <x:c r="P41" s="76"/>
      <x:c r="Q41" s="78" t="str">
        <x:f>IF(B41="","",TODAY())</x:f>
      </x:c>
      <x:c r="R41" s="76"/>
      <x:c r="S41" s="76" t="str">
        <x:f>IF(B41="","",IF(OR(C41="",D41="",F41="",G41="",K41="",M41="",N41="",O41&lt;&gt;"Validé humainement"),"ALERTE: données/preuves/statut",IF(OR(AND(ISNUMBER(G41),OR(G41&lt;0,G41&gt;50)),AND(ISNUMBER(H41),H41&lt;-5),AND(ISNUMBER(I41),I41&gt;55),AND(ISNUMBER(J41),J41&gt;31)),"ALERTE: valeur anormale","OK")))</x:f>
      </x:c>
      <x:c r="T41" s="76" t="str">
        <x:f>IF(B41="","",IF(O41="Validé humainement","Oui","Non"))</x:f>
      </x:c>
    </x:row>
    <x:row r="42">
      <x:c r="A42" s="76" t="str">
        <x:f>IF(B42="","","TEMP-"&amp;TEXT(ROW()-4,"0000"))</x:f>
      </x:c>
      <x:c r="B42" s="78"/>
      <x:c r="C42" s="76"/>
      <x:c r="D42" s="76"/>
      <x:c r="E42" s="76"/>
      <x:c r="F42" s="76"/>
      <x:c r="G42" s="79"/>
      <x:c r="H42" s="79"/>
      <x:c r="I42" s="79"/>
      <x:c r="J42" s="76"/>
      <x:c r="K42" s="76"/>
      <x:c r="L42" s="76"/>
      <x:c r="M42" s="76"/>
      <x:c r="N42" s="76"/>
      <x:c r="O42" s="76"/>
      <x:c r="P42" s="76"/>
      <x:c r="Q42" s="78" t="str">
        <x:f>IF(B42="","",TODAY())</x:f>
      </x:c>
      <x:c r="R42" s="76"/>
      <x:c r="S42" s="76" t="str">
        <x:f>IF(B42="","",IF(OR(C42="",D42="",F42="",G42="",K42="",M42="",N42="",O42&lt;&gt;"Validé humainement"),"ALERTE: données/preuves/statut",IF(OR(AND(ISNUMBER(G42),OR(G42&lt;0,G42&gt;50)),AND(ISNUMBER(H42),H42&lt;-5),AND(ISNUMBER(I42),I42&gt;55),AND(ISNUMBER(J42),J42&gt;31)),"ALERTE: valeur anormale","OK")))</x:f>
      </x:c>
      <x:c r="T42" s="76" t="str">
        <x:f>IF(B42="","",IF(O42="Validé humainement","Oui","Non"))</x:f>
      </x:c>
    </x:row>
    <x:row r="43">
      <x:c r="A43" s="76" t="str">
        <x:f>IF(B43="","","TEMP-"&amp;TEXT(ROW()-4,"0000"))</x:f>
      </x:c>
      <x:c r="B43" s="78"/>
      <x:c r="C43" s="76"/>
      <x:c r="D43" s="76"/>
      <x:c r="E43" s="76"/>
      <x:c r="F43" s="76"/>
      <x:c r="G43" s="79"/>
      <x:c r="H43" s="79"/>
      <x:c r="I43" s="79"/>
      <x:c r="J43" s="76"/>
      <x:c r="K43" s="76"/>
      <x:c r="L43" s="76"/>
      <x:c r="M43" s="76"/>
      <x:c r="N43" s="76"/>
      <x:c r="O43" s="76"/>
      <x:c r="P43" s="76"/>
      <x:c r="Q43" s="78" t="str">
        <x:f>IF(B43="","",TODAY())</x:f>
      </x:c>
      <x:c r="R43" s="76"/>
      <x:c r="S43" s="76" t="str">
        <x:f>IF(B43="","",IF(OR(C43="",D43="",F43="",G43="",K43="",M43="",N43="",O43&lt;&gt;"Validé humainement"),"ALERTE: données/preuves/statut",IF(OR(AND(ISNUMBER(G43),OR(G43&lt;0,G43&gt;50)),AND(ISNUMBER(H43),H43&lt;-5),AND(ISNUMBER(I43),I43&gt;55),AND(ISNUMBER(J43),J43&gt;31)),"ALERTE: valeur anormale","OK")))</x:f>
      </x:c>
      <x:c r="T43" s="76" t="str">
        <x:f>IF(B43="","",IF(O43="Validé humainement","Oui","Non"))</x:f>
      </x:c>
    </x:row>
    <x:row r="44">
      <x:c r="A44" s="76" t="str">
        <x:f>IF(B44="","","TEMP-"&amp;TEXT(ROW()-4,"0000"))</x:f>
      </x:c>
      <x:c r="B44" s="78"/>
      <x:c r="C44" s="76"/>
      <x:c r="D44" s="76"/>
      <x:c r="E44" s="76"/>
      <x:c r="F44" s="76"/>
      <x:c r="G44" s="79"/>
      <x:c r="H44" s="79"/>
      <x:c r="I44" s="79"/>
      <x:c r="J44" s="76"/>
      <x:c r="K44" s="76"/>
      <x:c r="L44" s="76"/>
      <x:c r="M44" s="76"/>
      <x:c r="N44" s="76"/>
      <x:c r="O44" s="76"/>
      <x:c r="P44" s="76"/>
      <x:c r="Q44" s="78" t="str">
        <x:f>IF(B44="","",TODAY())</x:f>
      </x:c>
      <x:c r="R44" s="76"/>
      <x:c r="S44" s="76" t="str">
        <x:f>IF(B44="","",IF(OR(C44="",D44="",F44="",G44="",K44="",M44="",N44="",O44&lt;&gt;"Validé humainement"),"ALERTE: données/preuves/statut",IF(OR(AND(ISNUMBER(G44),OR(G44&lt;0,G44&gt;50)),AND(ISNUMBER(H44),H44&lt;-5),AND(ISNUMBER(I44),I44&gt;55),AND(ISNUMBER(J44),J44&gt;31)),"ALERTE: valeur anormale","OK")))</x:f>
      </x:c>
      <x:c r="T44" s="76" t="str">
        <x:f>IF(B44="","",IF(O44="Validé humainement","Oui","Non"))</x:f>
      </x:c>
    </x:row>
    <x:row r="45">
      <x:c r="A45" s="76" t="str">
        <x:f>IF(B45="","","TEMP-"&amp;TEXT(ROW()-4,"0000"))</x:f>
      </x:c>
      <x:c r="B45" s="78"/>
      <x:c r="C45" s="76"/>
      <x:c r="D45" s="76"/>
      <x:c r="E45" s="76"/>
      <x:c r="F45" s="76"/>
      <x:c r="G45" s="79"/>
      <x:c r="H45" s="79"/>
      <x:c r="I45" s="79"/>
      <x:c r="J45" s="76"/>
      <x:c r="K45" s="76"/>
      <x:c r="L45" s="76"/>
      <x:c r="M45" s="76"/>
      <x:c r="N45" s="76"/>
      <x:c r="O45" s="76"/>
      <x:c r="P45" s="76"/>
      <x:c r="Q45" s="78" t="str">
        <x:f>IF(B45="","",TODAY())</x:f>
      </x:c>
      <x:c r="R45" s="76"/>
      <x:c r="S45" s="76" t="str">
        <x:f>IF(B45="","",IF(OR(C45="",D45="",F45="",G45="",K45="",M45="",N45="",O45&lt;&gt;"Validé humainement"),"ALERTE: données/preuves/statut",IF(OR(AND(ISNUMBER(G45),OR(G45&lt;0,G45&gt;50)),AND(ISNUMBER(H45),H45&lt;-5),AND(ISNUMBER(I45),I45&gt;55),AND(ISNUMBER(J45),J45&gt;31)),"ALERTE: valeur anormale","OK")))</x:f>
      </x:c>
      <x:c r="T45" s="76" t="str">
        <x:f>IF(B45="","",IF(O45="Validé humainement","Oui","Non"))</x:f>
      </x:c>
    </x:row>
    <x:row r="46">
      <x:c r="A46" s="76" t="str">
        <x:f>IF(B46="","","TEMP-"&amp;TEXT(ROW()-4,"0000"))</x:f>
      </x:c>
      <x:c r="B46" s="78"/>
      <x:c r="C46" s="76"/>
      <x:c r="D46" s="76"/>
      <x:c r="E46" s="76"/>
      <x:c r="F46" s="76"/>
      <x:c r="G46" s="79"/>
      <x:c r="H46" s="79"/>
      <x:c r="I46" s="79"/>
      <x:c r="J46" s="76"/>
      <x:c r="K46" s="76"/>
      <x:c r="L46" s="76"/>
      <x:c r="M46" s="76"/>
      <x:c r="N46" s="76"/>
      <x:c r="O46" s="76"/>
      <x:c r="P46" s="76"/>
      <x:c r="Q46" s="78" t="str">
        <x:f>IF(B46="","",TODAY())</x:f>
      </x:c>
      <x:c r="R46" s="76"/>
      <x:c r="S46" s="76" t="str">
        <x:f>IF(B46="","",IF(OR(C46="",D46="",F46="",G46="",K46="",M46="",N46="",O46&lt;&gt;"Validé humainement"),"ALERTE: données/preuves/statut",IF(OR(AND(ISNUMBER(G46),OR(G46&lt;0,G46&gt;50)),AND(ISNUMBER(H46),H46&lt;-5),AND(ISNUMBER(I46),I46&gt;55),AND(ISNUMBER(J46),J46&gt;31)),"ALERTE: valeur anormale","OK")))</x:f>
      </x:c>
      <x:c r="T46" s="76" t="str">
        <x:f>IF(B46="","",IF(O46="Validé humainement","Oui","Non"))</x:f>
      </x:c>
    </x:row>
    <x:row r="47">
      <x:c r="A47" s="76" t="str">
        <x:f>IF(B47="","","TEMP-"&amp;TEXT(ROW()-4,"0000"))</x:f>
      </x:c>
      <x:c r="B47" s="78"/>
      <x:c r="C47" s="76"/>
      <x:c r="D47" s="76"/>
      <x:c r="E47" s="76"/>
      <x:c r="F47" s="76"/>
      <x:c r="G47" s="79"/>
      <x:c r="H47" s="79"/>
      <x:c r="I47" s="79"/>
      <x:c r="J47" s="76"/>
      <x:c r="K47" s="76"/>
      <x:c r="L47" s="76"/>
      <x:c r="M47" s="76"/>
      <x:c r="N47" s="76"/>
      <x:c r="O47" s="76"/>
      <x:c r="P47" s="76"/>
      <x:c r="Q47" s="78" t="str">
        <x:f>IF(B47="","",TODAY())</x:f>
      </x:c>
      <x:c r="R47" s="76"/>
      <x:c r="S47" s="76" t="str">
        <x:f>IF(B47="","",IF(OR(C47="",D47="",F47="",G47="",K47="",M47="",N47="",O47&lt;&gt;"Validé humainement"),"ALERTE: données/preuves/statut",IF(OR(AND(ISNUMBER(G47),OR(G47&lt;0,G47&gt;50)),AND(ISNUMBER(H47),H47&lt;-5),AND(ISNUMBER(I47),I47&gt;55),AND(ISNUMBER(J47),J47&gt;31)),"ALERTE: valeur anormale","OK")))</x:f>
      </x:c>
      <x:c r="T47" s="76" t="str">
        <x:f>IF(B47="","",IF(O47="Validé humainement","Oui","Non"))</x:f>
      </x:c>
    </x:row>
    <x:row r="48">
      <x:c r="A48" s="76" t="str">
        <x:f>IF(B48="","","TEMP-"&amp;TEXT(ROW()-4,"0000"))</x:f>
      </x:c>
      <x:c r="B48" s="78"/>
      <x:c r="C48" s="76"/>
      <x:c r="D48" s="76"/>
      <x:c r="E48" s="76"/>
      <x:c r="F48" s="76"/>
      <x:c r="G48" s="79"/>
      <x:c r="H48" s="79"/>
      <x:c r="I48" s="79"/>
      <x:c r="J48" s="76"/>
      <x:c r="K48" s="76"/>
      <x:c r="L48" s="76"/>
      <x:c r="M48" s="76"/>
      <x:c r="N48" s="76"/>
      <x:c r="O48" s="76"/>
      <x:c r="P48" s="76"/>
      <x:c r="Q48" s="78" t="str">
        <x:f>IF(B48="","",TODAY())</x:f>
      </x:c>
      <x:c r="R48" s="76"/>
      <x:c r="S48" s="76" t="str">
        <x:f>IF(B48="","",IF(OR(C48="",D48="",F48="",G48="",K48="",M48="",N48="",O48&lt;&gt;"Validé humainement"),"ALERTE: données/preuves/statut",IF(OR(AND(ISNUMBER(G48),OR(G48&lt;0,G48&gt;50)),AND(ISNUMBER(H48),H48&lt;-5),AND(ISNUMBER(I48),I48&gt;55),AND(ISNUMBER(J48),J48&gt;31)),"ALERTE: valeur anormale","OK")))</x:f>
      </x:c>
      <x:c r="T48" s="76" t="str">
        <x:f>IF(B48="","",IF(O48="Validé humainement","Oui","Non"))</x:f>
      </x:c>
    </x:row>
    <x:row r="49">
      <x:c r="A49" s="76" t="str">
        <x:f>IF(B49="","","TEMP-"&amp;TEXT(ROW()-4,"0000"))</x:f>
      </x:c>
      <x:c r="B49" s="78"/>
      <x:c r="C49" s="76"/>
      <x:c r="D49" s="76"/>
      <x:c r="E49" s="76"/>
      <x:c r="F49" s="76"/>
      <x:c r="G49" s="79"/>
      <x:c r="H49" s="79"/>
      <x:c r="I49" s="79"/>
      <x:c r="J49" s="76"/>
      <x:c r="K49" s="76"/>
      <x:c r="L49" s="76"/>
      <x:c r="M49" s="76"/>
      <x:c r="N49" s="76"/>
      <x:c r="O49" s="76"/>
      <x:c r="P49" s="76"/>
      <x:c r="Q49" s="78" t="str">
        <x:f>IF(B49="","",TODAY())</x:f>
      </x:c>
      <x:c r="R49" s="76"/>
      <x:c r="S49" s="76" t="str">
        <x:f>IF(B49="","",IF(OR(C49="",D49="",F49="",G49="",K49="",M49="",N49="",O49&lt;&gt;"Validé humainement"),"ALERTE: données/preuves/statut",IF(OR(AND(ISNUMBER(G49),OR(G49&lt;0,G49&gt;50)),AND(ISNUMBER(H49),H49&lt;-5),AND(ISNUMBER(I49),I49&gt;55),AND(ISNUMBER(J49),J49&gt;31)),"ALERTE: valeur anormale","OK")))</x:f>
      </x:c>
      <x:c r="T49" s="76" t="str">
        <x:f>IF(B49="","",IF(O49="Validé humainement","Oui","Non"))</x:f>
      </x:c>
    </x:row>
    <x:row r="50">
      <x:c r="A50" s="76" t="str">
        <x:f>IF(B50="","","TEMP-"&amp;TEXT(ROW()-4,"0000"))</x:f>
      </x:c>
      <x:c r="B50" s="78"/>
      <x:c r="C50" s="76"/>
      <x:c r="D50" s="76"/>
      <x:c r="E50" s="76"/>
      <x:c r="F50" s="76"/>
      <x:c r="G50" s="79"/>
      <x:c r="H50" s="79"/>
      <x:c r="I50" s="79"/>
      <x:c r="J50" s="76"/>
      <x:c r="K50" s="76"/>
      <x:c r="L50" s="76"/>
      <x:c r="M50" s="76"/>
      <x:c r="N50" s="76"/>
      <x:c r="O50" s="76"/>
      <x:c r="P50" s="76"/>
      <x:c r="Q50" s="78" t="str">
        <x:f>IF(B50="","",TODAY())</x:f>
      </x:c>
      <x:c r="R50" s="76"/>
      <x:c r="S50" s="76" t="str">
        <x:f>IF(B50="","",IF(OR(C50="",D50="",F50="",G50="",K50="",M50="",N50="",O50&lt;&gt;"Validé humainement"),"ALERTE: données/preuves/statut",IF(OR(AND(ISNUMBER(G50),OR(G50&lt;0,G50&gt;50)),AND(ISNUMBER(H50),H50&lt;-5),AND(ISNUMBER(I50),I50&gt;55),AND(ISNUMBER(J50),J50&gt;31)),"ALERTE: valeur anormale","OK")))</x:f>
      </x:c>
      <x:c r="T50" s="76" t="str">
        <x:f>IF(B50="","",IF(O50="Validé humainement","Oui","Non"))</x:f>
      </x:c>
    </x:row>
    <x:row r="51">
      <x:c r="A51" s="76" t="str">
        <x:f>IF(B51="","","TEMP-"&amp;TEXT(ROW()-4,"0000"))</x:f>
      </x:c>
      <x:c r="B51" s="78"/>
      <x:c r="C51" s="76"/>
      <x:c r="D51" s="76"/>
      <x:c r="E51" s="76"/>
      <x:c r="F51" s="76"/>
      <x:c r="G51" s="79"/>
      <x:c r="H51" s="79"/>
      <x:c r="I51" s="79"/>
      <x:c r="J51" s="76"/>
      <x:c r="K51" s="76"/>
      <x:c r="L51" s="76"/>
      <x:c r="M51" s="76"/>
      <x:c r="N51" s="76"/>
      <x:c r="O51" s="76"/>
      <x:c r="P51" s="76"/>
      <x:c r="Q51" s="78" t="str">
        <x:f>IF(B51="","",TODAY())</x:f>
      </x:c>
      <x:c r="R51" s="76"/>
      <x:c r="S51" s="76" t="str">
        <x:f>IF(B51="","",IF(OR(C51="",D51="",F51="",G51="",K51="",M51="",N51="",O51&lt;&gt;"Validé humainement"),"ALERTE: données/preuves/statut",IF(OR(AND(ISNUMBER(G51),OR(G51&lt;0,G51&gt;50)),AND(ISNUMBER(H51),H51&lt;-5),AND(ISNUMBER(I51),I51&gt;55),AND(ISNUMBER(J51),J51&gt;31)),"ALERTE: valeur anormale","OK")))</x:f>
      </x:c>
      <x:c r="T51" s="76" t="str">
        <x:f>IF(B51="","",IF(O51="Validé humainement","Oui","Non"))</x:f>
      </x:c>
    </x:row>
    <x:row r="52">
      <x:c r="A52" s="76" t="str">
        <x:f>IF(B52="","","TEMP-"&amp;TEXT(ROW()-4,"0000"))</x:f>
      </x:c>
      <x:c r="B52" s="78"/>
      <x:c r="C52" s="76"/>
      <x:c r="D52" s="76"/>
      <x:c r="E52" s="76"/>
      <x:c r="F52" s="76"/>
      <x:c r="G52" s="79"/>
      <x:c r="H52" s="79"/>
      <x:c r="I52" s="79"/>
      <x:c r="J52" s="76"/>
      <x:c r="K52" s="76"/>
      <x:c r="L52" s="76"/>
      <x:c r="M52" s="76"/>
      <x:c r="N52" s="76"/>
      <x:c r="O52" s="76"/>
      <x:c r="P52" s="76"/>
      <x:c r="Q52" s="78" t="str">
        <x:f>IF(B52="","",TODAY())</x:f>
      </x:c>
      <x:c r="R52" s="76"/>
      <x:c r="S52" s="76" t="str">
        <x:f>IF(B52="","",IF(OR(C52="",D52="",F52="",G52="",K52="",M52="",N52="",O52&lt;&gt;"Validé humainement"),"ALERTE: données/preuves/statut",IF(OR(AND(ISNUMBER(G52),OR(G52&lt;0,G52&gt;50)),AND(ISNUMBER(H52),H52&lt;-5),AND(ISNUMBER(I52),I52&gt;55),AND(ISNUMBER(J52),J52&gt;31)),"ALERTE: valeur anormale","OK")))</x:f>
      </x:c>
      <x:c r="T52" s="76" t="str">
        <x:f>IF(B52="","",IF(O52="Validé humainement","Oui","Non"))</x:f>
      </x:c>
    </x:row>
    <x:row r="53">
      <x:c r="A53" s="76" t="str">
        <x:f>IF(B53="","","TEMP-"&amp;TEXT(ROW()-4,"0000"))</x:f>
      </x:c>
      <x:c r="B53" s="78"/>
      <x:c r="C53" s="76"/>
      <x:c r="D53" s="76"/>
      <x:c r="E53" s="76"/>
      <x:c r="F53" s="76"/>
      <x:c r="G53" s="79"/>
      <x:c r="H53" s="79"/>
      <x:c r="I53" s="79"/>
      <x:c r="J53" s="76"/>
      <x:c r="K53" s="76"/>
      <x:c r="L53" s="76"/>
      <x:c r="M53" s="76"/>
      <x:c r="N53" s="76"/>
      <x:c r="O53" s="76"/>
      <x:c r="P53" s="76"/>
      <x:c r="Q53" s="78" t="str">
        <x:f>IF(B53="","",TODAY())</x:f>
      </x:c>
      <x:c r="R53" s="76"/>
      <x:c r="S53" s="76" t="str">
        <x:f>IF(B53="","",IF(OR(C53="",D53="",F53="",G53="",K53="",M53="",N53="",O53&lt;&gt;"Validé humainement"),"ALERTE: données/preuves/statut",IF(OR(AND(ISNUMBER(G53),OR(G53&lt;0,G53&gt;50)),AND(ISNUMBER(H53),H53&lt;-5),AND(ISNUMBER(I53),I53&gt;55),AND(ISNUMBER(J53),J53&gt;31)),"ALERTE: valeur anormale","OK")))</x:f>
      </x:c>
      <x:c r="T53" s="76" t="str">
        <x:f>IF(B53="","",IF(O53="Validé humainement","Oui","Non"))</x:f>
      </x:c>
    </x:row>
    <x:row r="54">
      <x:c r="A54" s="76" t="str">
        <x:f>IF(B54="","","TEMP-"&amp;TEXT(ROW()-4,"0000"))</x:f>
      </x:c>
      <x:c r="B54" s="78"/>
      <x:c r="C54" s="76"/>
      <x:c r="D54" s="76"/>
      <x:c r="E54" s="76"/>
      <x:c r="F54" s="76"/>
      <x:c r="G54" s="79"/>
      <x:c r="H54" s="79"/>
      <x:c r="I54" s="79"/>
      <x:c r="J54" s="76"/>
      <x:c r="K54" s="76"/>
      <x:c r="L54" s="76"/>
      <x:c r="M54" s="76"/>
      <x:c r="N54" s="76"/>
      <x:c r="O54" s="76"/>
      <x:c r="P54" s="76"/>
      <x:c r="Q54" s="78" t="str">
        <x:f>IF(B54="","",TODAY())</x:f>
      </x:c>
      <x:c r="R54" s="76"/>
      <x:c r="S54" s="76" t="str">
        <x:f>IF(B54="","",IF(OR(C54="",D54="",F54="",G54="",K54="",M54="",N54="",O54&lt;&gt;"Validé humainement"),"ALERTE: données/preuves/statut",IF(OR(AND(ISNUMBER(G54),OR(G54&lt;0,G54&gt;50)),AND(ISNUMBER(H54),H54&lt;-5),AND(ISNUMBER(I54),I54&gt;55),AND(ISNUMBER(J54),J54&gt;31)),"ALERTE: valeur anormale","OK")))</x:f>
      </x:c>
      <x:c r="T54" s="76" t="str">
        <x:f>IF(B54="","",IF(O54="Validé humainement","Oui","Non"))</x:f>
      </x:c>
    </x:row>
    <x:row r="55">
      <x:c r="A55" s="76" t="str">
        <x:f>IF(B55="","","TEMP-"&amp;TEXT(ROW()-4,"0000"))</x:f>
      </x:c>
      <x:c r="B55" s="78"/>
      <x:c r="C55" s="76"/>
      <x:c r="D55" s="76"/>
      <x:c r="E55" s="76"/>
      <x:c r="F55" s="76"/>
      <x:c r="G55" s="79"/>
      <x:c r="H55" s="79"/>
      <x:c r="I55" s="79"/>
      <x:c r="J55" s="76"/>
      <x:c r="K55" s="76"/>
      <x:c r="L55" s="76"/>
      <x:c r="M55" s="76"/>
      <x:c r="N55" s="76"/>
      <x:c r="O55" s="76"/>
      <x:c r="P55" s="76"/>
      <x:c r="Q55" s="78" t="str">
        <x:f>IF(B55="","",TODAY())</x:f>
      </x:c>
      <x:c r="R55" s="76"/>
      <x:c r="S55" s="76" t="str">
        <x:f>IF(B55="","",IF(OR(C55="",D55="",F55="",G55="",K55="",M55="",N55="",O55&lt;&gt;"Validé humainement"),"ALERTE: données/preuves/statut",IF(OR(AND(ISNUMBER(G55),OR(G55&lt;0,G55&gt;50)),AND(ISNUMBER(H55),H55&lt;-5),AND(ISNUMBER(I55),I55&gt;55),AND(ISNUMBER(J55),J55&gt;31)),"ALERTE: valeur anormale","OK")))</x:f>
      </x:c>
      <x:c r="T55" s="76" t="str">
        <x:f>IF(B55="","",IF(O55="Validé humainement","Oui","Non"))</x:f>
      </x:c>
    </x:row>
    <x:row r="56">
      <x:c r="A56" s="76" t="str">
        <x:f>IF(B56="","","TEMP-"&amp;TEXT(ROW()-4,"0000"))</x:f>
      </x:c>
      <x:c r="B56" s="78"/>
      <x:c r="C56" s="76"/>
      <x:c r="D56" s="76"/>
      <x:c r="E56" s="76"/>
      <x:c r="F56" s="76"/>
      <x:c r="G56" s="79"/>
      <x:c r="H56" s="79"/>
      <x:c r="I56" s="79"/>
      <x:c r="J56" s="76"/>
      <x:c r="K56" s="76"/>
      <x:c r="L56" s="76"/>
      <x:c r="M56" s="76"/>
      <x:c r="N56" s="76"/>
      <x:c r="O56" s="76"/>
      <x:c r="P56" s="76"/>
      <x:c r="Q56" s="78" t="str">
        <x:f>IF(B56="","",TODAY())</x:f>
      </x:c>
      <x:c r="R56" s="76"/>
      <x:c r="S56" s="76" t="str">
        <x:f>IF(B56="","",IF(OR(C56="",D56="",F56="",G56="",K56="",M56="",N56="",O56&lt;&gt;"Validé humainement"),"ALERTE: données/preuves/statut",IF(OR(AND(ISNUMBER(G56),OR(G56&lt;0,G56&gt;50)),AND(ISNUMBER(H56),H56&lt;-5),AND(ISNUMBER(I56),I56&gt;55),AND(ISNUMBER(J56),J56&gt;31)),"ALERTE: valeur anormale","OK")))</x:f>
      </x:c>
      <x:c r="T56" s="76" t="str">
        <x:f>IF(B56="","",IF(O56="Validé humainement","Oui","Non"))</x:f>
      </x:c>
    </x:row>
    <x:row r="57">
      <x:c r="A57" s="76" t="str">
        <x:f>IF(B57="","","TEMP-"&amp;TEXT(ROW()-4,"0000"))</x:f>
      </x:c>
      <x:c r="B57" s="78"/>
      <x:c r="C57" s="76"/>
      <x:c r="D57" s="76"/>
      <x:c r="E57" s="76"/>
      <x:c r="F57" s="76"/>
      <x:c r="G57" s="79"/>
      <x:c r="H57" s="79"/>
      <x:c r="I57" s="79"/>
      <x:c r="J57" s="76"/>
      <x:c r="K57" s="76"/>
      <x:c r="L57" s="76"/>
      <x:c r="M57" s="76"/>
      <x:c r="N57" s="76"/>
      <x:c r="O57" s="76"/>
      <x:c r="P57" s="76"/>
      <x:c r="Q57" s="78" t="str">
        <x:f>IF(B57="","",TODAY())</x:f>
      </x:c>
      <x:c r="R57" s="76"/>
      <x:c r="S57" s="76" t="str">
        <x:f>IF(B57="","",IF(OR(C57="",D57="",F57="",G57="",K57="",M57="",N57="",O57&lt;&gt;"Validé humainement"),"ALERTE: données/preuves/statut",IF(OR(AND(ISNUMBER(G57),OR(G57&lt;0,G57&gt;50)),AND(ISNUMBER(H57),H57&lt;-5),AND(ISNUMBER(I57),I57&gt;55),AND(ISNUMBER(J57),J57&gt;31)),"ALERTE: valeur anormale","OK")))</x:f>
      </x:c>
      <x:c r="T57" s="76" t="str">
        <x:f>IF(B57="","",IF(O57="Validé humainement","Oui","Non"))</x:f>
      </x:c>
    </x:row>
    <x:row r="58">
      <x:c r="A58" s="76" t="str">
        <x:f>IF(B58="","","TEMP-"&amp;TEXT(ROW()-4,"0000"))</x:f>
      </x:c>
      <x:c r="B58" s="78"/>
      <x:c r="C58" s="76"/>
      <x:c r="D58" s="76"/>
      <x:c r="E58" s="76"/>
      <x:c r="F58" s="76"/>
      <x:c r="G58" s="79"/>
      <x:c r="H58" s="79"/>
      <x:c r="I58" s="79"/>
      <x:c r="J58" s="76"/>
      <x:c r="K58" s="76"/>
      <x:c r="L58" s="76"/>
      <x:c r="M58" s="76"/>
      <x:c r="N58" s="76"/>
      <x:c r="O58" s="76"/>
      <x:c r="P58" s="76"/>
      <x:c r="Q58" s="78" t="str">
        <x:f>IF(B58="","",TODAY())</x:f>
      </x:c>
      <x:c r="R58" s="76"/>
      <x:c r="S58" s="76" t="str">
        <x:f>IF(B58="","",IF(OR(C58="",D58="",F58="",G58="",K58="",M58="",N58="",O58&lt;&gt;"Validé humainement"),"ALERTE: données/preuves/statut",IF(OR(AND(ISNUMBER(G58),OR(G58&lt;0,G58&gt;50)),AND(ISNUMBER(H58),H58&lt;-5),AND(ISNUMBER(I58),I58&gt;55),AND(ISNUMBER(J58),J58&gt;31)),"ALERTE: valeur anormale","OK")))</x:f>
      </x:c>
      <x:c r="T58" s="76" t="str">
        <x:f>IF(B58="","",IF(O58="Validé humainement","Oui","Non"))</x:f>
      </x:c>
    </x:row>
    <x:row r="59">
      <x:c r="A59" s="76" t="str">
        <x:f>IF(B59="","","TEMP-"&amp;TEXT(ROW()-4,"0000"))</x:f>
      </x:c>
      <x:c r="B59" s="78"/>
      <x:c r="C59" s="76"/>
      <x:c r="D59" s="76"/>
      <x:c r="E59" s="76"/>
      <x:c r="F59" s="76"/>
      <x:c r="G59" s="79"/>
      <x:c r="H59" s="79"/>
      <x:c r="I59" s="79"/>
      <x:c r="J59" s="76"/>
      <x:c r="K59" s="76"/>
      <x:c r="L59" s="76"/>
      <x:c r="M59" s="76"/>
      <x:c r="N59" s="76"/>
      <x:c r="O59" s="76"/>
      <x:c r="P59" s="76"/>
      <x:c r="Q59" s="78" t="str">
        <x:f>IF(B59="","",TODAY())</x:f>
      </x:c>
      <x:c r="R59" s="76"/>
      <x:c r="S59" s="76" t="str">
        <x:f>IF(B59="","",IF(OR(C59="",D59="",F59="",G59="",K59="",M59="",N59="",O59&lt;&gt;"Validé humainement"),"ALERTE: données/preuves/statut",IF(OR(AND(ISNUMBER(G59),OR(G59&lt;0,G59&gt;50)),AND(ISNUMBER(H59),H59&lt;-5),AND(ISNUMBER(I59),I59&gt;55),AND(ISNUMBER(J59),J59&gt;31)),"ALERTE: valeur anormale","OK")))</x:f>
      </x:c>
      <x:c r="T59" s="76" t="str">
        <x:f>IF(B59="","",IF(O59="Validé humainement","Oui","Non"))</x:f>
      </x:c>
    </x:row>
    <x:row r="60">
      <x:c r="A60" s="76" t="str">
        <x:f>IF(B60="","","TEMP-"&amp;TEXT(ROW()-4,"0000"))</x:f>
      </x:c>
      <x:c r="B60" s="78"/>
      <x:c r="C60" s="76"/>
      <x:c r="D60" s="76"/>
      <x:c r="E60" s="76"/>
      <x:c r="F60" s="76"/>
      <x:c r="G60" s="79"/>
      <x:c r="H60" s="79"/>
      <x:c r="I60" s="79"/>
      <x:c r="J60" s="76"/>
      <x:c r="K60" s="76"/>
      <x:c r="L60" s="76"/>
      <x:c r="M60" s="76"/>
      <x:c r="N60" s="76"/>
      <x:c r="O60" s="76"/>
      <x:c r="P60" s="76"/>
      <x:c r="Q60" s="78" t="str">
        <x:f>IF(B60="","",TODAY())</x:f>
      </x:c>
      <x:c r="R60" s="76"/>
      <x:c r="S60" s="76" t="str">
        <x:f>IF(B60="","",IF(OR(C60="",D60="",F60="",G60="",K60="",M60="",N60="",O60&lt;&gt;"Validé humainement"),"ALERTE: données/preuves/statut",IF(OR(AND(ISNUMBER(G60),OR(G60&lt;0,G60&gt;50)),AND(ISNUMBER(H60),H60&lt;-5),AND(ISNUMBER(I60),I60&gt;55),AND(ISNUMBER(J60),J60&gt;31)),"ALERTE: valeur anormale","OK")))</x:f>
      </x:c>
      <x:c r="T60" s="76" t="str">
        <x:f>IF(B60="","",IF(O60="Validé humainement","Oui","Non"))</x:f>
      </x:c>
    </x:row>
    <x:row r="61">
      <x:c r="A61" s="76" t="str">
        <x:f>IF(B61="","","TEMP-"&amp;TEXT(ROW()-4,"0000"))</x:f>
      </x:c>
      <x:c r="B61" s="78"/>
      <x:c r="C61" s="76"/>
      <x:c r="D61" s="76"/>
      <x:c r="E61" s="76"/>
      <x:c r="F61" s="76"/>
      <x:c r="G61" s="79"/>
      <x:c r="H61" s="79"/>
      <x:c r="I61" s="79"/>
      <x:c r="J61" s="76"/>
      <x:c r="K61" s="76"/>
      <x:c r="L61" s="76"/>
      <x:c r="M61" s="76"/>
      <x:c r="N61" s="76"/>
      <x:c r="O61" s="76"/>
      <x:c r="P61" s="76"/>
      <x:c r="Q61" s="78" t="str">
        <x:f>IF(B61="","",TODAY())</x:f>
      </x:c>
      <x:c r="R61" s="76"/>
      <x:c r="S61" s="76" t="str">
        <x:f>IF(B61="","",IF(OR(C61="",D61="",F61="",G61="",K61="",M61="",N61="",O61&lt;&gt;"Validé humainement"),"ALERTE: données/preuves/statut",IF(OR(AND(ISNUMBER(G61),OR(G61&lt;0,G61&gt;50)),AND(ISNUMBER(H61),H61&lt;-5),AND(ISNUMBER(I61),I61&gt;55),AND(ISNUMBER(J61),J61&gt;31)),"ALERTE: valeur anormale","OK")))</x:f>
      </x:c>
      <x:c r="T61" s="76" t="str">
        <x:f>IF(B61="","",IF(O61="Validé humainement","Oui","Non"))</x:f>
      </x:c>
    </x:row>
    <x:row r="62">
      <x:c r="A62" s="76" t="str">
        <x:f>IF(B62="","","TEMP-"&amp;TEXT(ROW()-4,"0000"))</x:f>
      </x:c>
      <x:c r="B62" s="78"/>
      <x:c r="C62" s="76"/>
      <x:c r="D62" s="76"/>
      <x:c r="E62" s="76"/>
      <x:c r="F62" s="76"/>
      <x:c r="G62" s="79"/>
      <x:c r="H62" s="79"/>
      <x:c r="I62" s="79"/>
      <x:c r="J62" s="76"/>
      <x:c r="K62" s="76"/>
      <x:c r="L62" s="76"/>
      <x:c r="M62" s="76"/>
      <x:c r="N62" s="76"/>
      <x:c r="O62" s="76"/>
      <x:c r="P62" s="76"/>
      <x:c r="Q62" s="78" t="str">
        <x:f>IF(B62="","",TODAY())</x:f>
      </x:c>
      <x:c r="R62" s="76"/>
      <x:c r="S62" s="76" t="str">
        <x:f>IF(B62="","",IF(OR(C62="",D62="",F62="",G62="",K62="",M62="",N62="",O62&lt;&gt;"Validé humainement"),"ALERTE: données/preuves/statut",IF(OR(AND(ISNUMBER(G62),OR(G62&lt;0,G62&gt;50)),AND(ISNUMBER(H62),H62&lt;-5),AND(ISNUMBER(I62),I62&gt;55),AND(ISNUMBER(J62),J62&gt;31)),"ALERTE: valeur anormale","OK")))</x:f>
      </x:c>
      <x:c r="T62" s="76" t="str">
        <x:f>IF(B62="","",IF(O62="Validé humainement","Oui","Non"))</x:f>
      </x:c>
    </x:row>
    <x:row r="63">
      <x:c r="A63" s="76" t="str">
        <x:f>IF(B63="","","TEMP-"&amp;TEXT(ROW()-4,"0000"))</x:f>
      </x:c>
      <x:c r="B63" s="78"/>
      <x:c r="C63" s="76"/>
      <x:c r="D63" s="76"/>
      <x:c r="E63" s="76"/>
      <x:c r="F63" s="76"/>
      <x:c r="G63" s="79"/>
      <x:c r="H63" s="79"/>
      <x:c r="I63" s="79"/>
      <x:c r="J63" s="76"/>
      <x:c r="K63" s="76"/>
      <x:c r="L63" s="76"/>
      <x:c r="M63" s="76"/>
      <x:c r="N63" s="76"/>
      <x:c r="O63" s="76"/>
      <x:c r="P63" s="76"/>
      <x:c r="Q63" s="78" t="str">
        <x:f>IF(B63="","",TODAY())</x:f>
      </x:c>
      <x:c r="R63" s="76"/>
      <x:c r="S63" s="76" t="str">
        <x:f>IF(B63="","",IF(OR(C63="",D63="",F63="",G63="",K63="",M63="",N63="",O63&lt;&gt;"Validé humainement"),"ALERTE: données/preuves/statut",IF(OR(AND(ISNUMBER(G63),OR(G63&lt;0,G63&gt;50)),AND(ISNUMBER(H63),H63&lt;-5),AND(ISNUMBER(I63),I63&gt;55),AND(ISNUMBER(J63),J63&gt;31)),"ALERTE: valeur anormale","OK")))</x:f>
      </x:c>
      <x:c r="T63" s="76" t="str">
        <x:f>IF(B63="","",IF(O63="Validé humainement","Oui","Non"))</x:f>
      </x:c>
    </x:row>
    <x:row r="64">
      <x:c r="A64" s="76" t="str">
        <x:f>IF(B64="","","TEMP-"&amp;TEXT(ROW()-4,"0000"))</x:f>
      </x:c>
      <x:c r="B64" s="78"/>
      <x:c r="C64" s="76"/>
      <x:c r="D64" s="76"/>
      <x:c r="E64" s="76"/>
      <x:c r="F64" s="76"/>
      <x:c r="G64" s="79"/>
      <x:c r="H64" s="79"/>
      <x:c r="I64" s="79"/>
      <x:c r="J64" s="76"/>
      <x:c r="K64" s="76"/>
      <x:c r="L64" s="76"/>
      <x:c r="M64" s="76"/>
      <x:c r="N64" s="76"/>
      <x:c r="O64" s="76"/>
      <x:c r="P64" s="76"/>
      <x:c r="Q64" s="78" t="str">
        <x:f>IF(B64="","",TODAY())</x:f>
      </x:c>
      <x:c r="R64" s="76"/>
      <x:c r="S64" s="76" t="str">
        <x:f>IF(B64="","",IF(OR(C64="",D64="",F64="",G64="",K64="",M64="",N64="",O64&lt;&gt;"Validé humainement"),"ALERTE: données/preuves/statut",IF(OR(AND(ISNUMBER(G64),OR(G64&lt;0,G64&gt;50)),AND(ISNUMBER(H64),H64&lt;-5),AND(ISNUMBER(I64),I64&gt;55),AND(ISNUMBER(J64),J64&gt;31)),"ALERTE: valeur anormale","OK")))</x:f>
      </x:c>
      <x:c r="T64" s="76" t="str">
        <x:f>IF(B64="","",IF(O64="Validé humainement","Oui","Non"))</x:f>
      </x:c>
    </x:row>
    <x:row r="65">
      <x:c r="A65" s="76" t="str">
        <x:f>IF(B65="","","TEMP-"&amp;TEXT(ROW()-4,"0000"))</x:f>
      </x:c>
      <x:c r="B65" s="78"/>
      <x:c r="C65" s="76"/>
      <x:c r="D65" s="76"/>
      <x:c r="E65" s="76"/>
      <x:c r="F65" s="76"/>
      <x:c r="G65" s="79"/>
      <x:c r="H65" s="79"/>
      <x:c r="I65" s="79"/>
      <x:c r="J65" s="76"/>
      <x:c r="K65" s="76"/>
      <x:c r="L65" s="76"/>
      <x:c r="M65" s="76"/>
      <x:c r="N65" s="76"/>
      <x:c r="O65" s="76"/>
      <x:c r="P65" s="76"/>
      <x:c r="Q65" s="78" t="str">
        <x:f>IF(B65="","",TODAY())</x:f>
      </x:c>
      <x:c r="R65" s="76"/>
      <x:c r="S65" s="76" t="str">
        <x:f>IF(B65="","",IF(OR(C65="",D65="",F65="",G65="",K65="",M65="",N65="",O65&lt;&gt;"Validé humainement"),"ALERTE: données/preuves/statut",IF(OR(AND(ISNUMBER(G65),OR(G65&lt;0,G65&gt;50)),AND(ISNUMBER(H65),H65&lt;-5),AND(ISNUMBER(I65),I65&gt;55),AND(ISNUMBER(J65),J65&gt;31)),"ALERTE: valeur anormale","OK")))</x:f>
      </x:c>
      <x:c r="T65" s="76" t="str">
        <x:f>IF(B65="","",IF(O65="Validé humainement","Oui","Non"))</x:f>
      </x:c>
    </x:row>
    <x:row r="66">
      <x:c r="A66" s="76" t="str">
        <x:f>IF(B66="","","TEMP-"&amp;TEXT(ROW()-4,"0000"))</x:f>
      </x:c>
      <x:c r="B66" s="78"/>
      <x:c r="C66" s="76"/>
      <x:c r="D66" s="76"/>
      <x:c r="E66" s="76"/>
      <x:c r="F66" s="76"/>
      <x:c r="G66" s="79"/>
      <x:c r="H66" s="79"/>
      <x:c r="I66" s="79"/>
      <x:c r="J66" s="76"/>
      <x:c r="K66" s="76"/>
      <x:c r="L66" s="76"/>
      <x:c r="M66" s="76"/>
      <x:c r="N66" s="76"/>
      <x:c r="O66" s="76"/>
      <x:c r="P66" s="76"/>
      <x:c r="Q66" s="78" t="str">
        <x:f>IF(B66="","",TODAY())</x:f>
      </x:c>
      <x:c r="R66" s="76"/>
      <x:c r="S66" s="76" t="str">
        <x:f>IF(B66="","",IF(OR(C66="",D66="",F66="",G66="",K66="",M66="",N66="",O66&lt;&gt;"Validé humainement"),"ALERTE: données/preuves/statut",IF(OR(AND(ISNUMBER(G66),OR(G66&lt;0,G66&gt;50)),AND(ISNUMBER(H66),H66&lt;-5),AND(ISNUMBER(I66),I66&gt;55),AND(ISNUMBER(J66),J66&gt;31)),"ALERTE: valeur anormale","OK")))</x:f>
      </x:c>
      <x:c r="T66" s="76" t="str">
        <x:f>IF(B66="","",IF(O66="Validé humainement","Oui","Non"))</x:f>
      </x:c>
    </x:row>
    <x:row r="67">
      <x:c r="A67" s="76" t="str">
        <x:f>IF(B67="","","TEMP-"&amp;TEXT(ROW()-4,"0000"))</x:f>
      </x:c>
      <x:c r="B67" s="78"/>
      <x:c r="C67" s="76"/>
      <x:c r="D67" s="76"/>
      <x:c r="E67" s="76"/>
      <x:c r="F67" s="76"/>
      <x:c r="G67" s="79"/>
      <x:c r="H67" s="79"/>
      <x:c r="I67" s="79"/>
      <x:c r="J67" s="76"/>
      <x:c r="K67" s="76"/>
      <x:c r="L67" s="76"/>
      <x:c r="M67" s="76"/>
      <x:c r="N67" s="76"/>
      <x:c r="O67" s="76"/>
      <x:c r="P67" s="76"/>
      <x:c r="Q67" s="78" t="str">
        <x:f>IF(B67="","",TODAY())</x:f>
      </x:c>
      <x:c r="R67" s="76"/>
      <x:c r="S67" s="76" t="str">
        <x:f>IF(B67="","",IF(OR(C67="",D67="",F67="",G67="",K67="",M67="",N67="",O67&lt;&gt;"Validé humainement"),"ALERTE: données/preuves/statut",IF(OR(AND(ISNUMBER(G67),OR(G67&lt;0,G67&gt;50)),AND(ISNUMBER(H67),H67&lt;-5),AND(ISNUMBER(I67),I67&gt;55),AND(ISNUMBER(J67),J67&gt;31)),"ALERTE: valeur anormale","OK")))</x:f>
      </x:c>
      <x:c r="T67" s="76" t="str">
        <x:f>IF(B67="","",IF(O67="Validé humainement","Oui","Non"))</x:f>
      </x:c>
    </x:row>
    <x:row r="68">
      <x:c r="A68" s="76" t="str">
        <x:f>IF(B68="","","TEMP-"&amp;TEXT(ROW()-4,"0000"))</x:f>
      </x:c>
      <x:c r="B68" s="78"/>
      <x:c r="C68" s="76"/>
      <x:c r="D68" s="76"/>
      <x:c r="E68" s="76"/>
      <x:c r="F68" s="76"/>
      <x:c r="G68" s="79"/>
      <x:c r="H68" s="79"/>
      <x:c r="I68" s="79"/>
      <x:c r="J68" s="76"/>
      <x:c r="K68" s="76"/>
      <x:c r="L68" s="76"/>
      <x:c r="M68" s="76"/>
      <x:c r="N68" s="76"/>
      <x:c r="O68" s="76"/>
      <x:c r="P68" s="76"/>
      <x:c r="Q68" s="78" t="str">
        <x:f>IF(B68="","",TODAY())</x:f>
      </x:c>
      <x:c r="R68" s="76"/>
      <x:c r="S68" s="76" t="str">
        <x:f>IF(B68="","",IF(OR(C68="",D68="",F68="",G68="",K68="",M68="",N68="",O68&lt;&gt;"Validé humainement"),"ALERTE: données/preuves/statut",IF(OR(AND(ISNUMBER(G68),OR(G68&lt;0,G68&gt;50)),AND(ISNUMBER(H68),H68&lt;-5),AND(ISNUMBER(I68),I68&gt;55),AND(ISNUMBER(J68),J68&gt;31)),"ALERTE: valeur anormale","OK")))</x:f>
      </x:c>
      <x:c r="T68" s="76" t="str">
        <x:f>IF(B68="","",IF(O68="Validé humainement","Oui","Non"))</x:f>
      </x:c>
    </x:row>
    <x:row r="69">
      <x:c r="A69" s="76" t="str">
        <x:f>IF(B69="","","TEMP-"&amp;TEXT(ROW()-4,"0000"))</x:f>
      </x:c>
      <x:c r="B69" s="78"/>
      <x:c r="C69" s="76"/>
      <x:c r="D69" s="76"/>
      <x:c r="E69" s="76"/>
      <x:c r="F69" s="76"/>
      <x:c r="G69" s="79"/>
      <x:c r="H69" s="79"/>
      <x:c r="I69" s="79"/>
      <x:c r="J69" s="76"/>
      <x:c r="K69" s="76"/>
      <x:c r="L69" s="76"/>
      <x:c r="M69" s="76"/>
      <x:c r="N69" s="76"/>
      <x:c r="O69" s="76"/>
      <x:c r="P69" s="76"/>
      <x:c r="Q69" s="78" t="str">
        <x:f>IF(B69="","",TODAY())</x:f>
      </x:c>
      <x:c r="R69" s="76"/>
      <x:c r="S69" s="76" t="str">
        <x:f>IF(B69="","",IF(OR(C69="",D69="",F69="",G69="",K69="",M69="",N69="",O69&lt;&gt;"Validé humainement"),"ALERTE: données/preuves/statut",IF(OR(AND(ISNUMBER(G69),OR(G69&lt;0,G69&gt;50)),AND(ISNUMBER(H69),H69&lt;-5),AND(ISNUMBER(I69),I69&gt;55),AND(ISNUMBER(J69),J69&gt;31)),"ALERTE: valeur anormale","OK")))</x:f>
      </x:c>
      <x:c r="T69" s="76" t="str">
        <x:f>IF(B69="","",IF(O69="Validé humainement","Oui","Non"))</x:f>
      </x:c>
    </x:row>
    <x:row r="70">
      <x:c r="A70" s="76" t="str">
        <x:f>IF(B70="","","TEMP-"&amp;TEXT(ROW()-4,"0000"))</x:f>
      </x:c>
      <x:c r="B70" s="78"/>
      <x:c r="C70" s="76"/>
      <x:c r="D70" s="76"/>
      <x:c r="E70" s="76"/>
      <x:c r="F70" s="76"/>
      <x:c r="G70" s="79"/>
      <x:c r="H70" s="79"/>
      <x:c r="I70" s="79"/>
      <x:c r="J70" s="76"/>
      <x:c r="K70" s="76"/>
      <x:c r="L70" s="76"/>
      <x:c r="M70" s="76"/>
      <x:c r="N70" s="76"/>
      <x:c r="O70" s="76"/>
      <x:c r="P70" s="76"/>
      <x:c r="Q70" s="78" t="str">
        <x:f>IF(B70="","",TODAY())</x:f>
      </x:c>
      <x:c r="R70" s="76"/>
      <x:c r="S70" s="76" t="str">
        <x:f>IF(B70="","",IF(OR(C70="",D70="",F70="",G70="",K70="",M70="",N70="",O70&lt;&gt;"Validé humainement"),"ALERTE: données/preuves/statut",IF(OR(AND(ISNUMBER(G70),OR(G70&lt;0,G70&gt;50)),AND(ISNUMBER(H70),H70&lt;-5),AND(ISNUMBER(I70),I70&gt;55),AND(ISNUMBER(J70),J70&gt;31)),"ALERTE: valeur anormale","OK")))</x:f>
      </x:c>
      <x:c r="T70" s="76" t="str">
        <x:f>IF(B70="","",IF(O70="Validé humainement","Oui","Non"))</x:f>
      </x:c>
    </x:row>
    <x:row r="71">
      <x:c r="A71" s="76" t="str">
        <x:f>IF(B71="","","TEMP-"&amp;TEXT(ROW()-4,"0000"))</x:f>
      </x:c>
      <x:c r="B71" s="78"/>
      <x:c r="C71" s="76"/>
      <x:c r="D71" s="76"/>
      <x:c r="E71" s="76"/>
      <x:c r="F71" s="76"/>
      <x:c r="G71" s="79"/>
      <x:c r="H71" s="79"/>
      <x:c r="I71" s="79"/>
      <x:c r="J71" s="76"/>
      <x:c r="K71" s="76"/>
      <x:c r="L71" s="76"/>
      <x:c r="M71" s="76"/>
      <x:c r="N71" s="76"/>
      <x:c r="O71" s="76"/>
      <x:c r="P71" s="76"/>
      <x:c r="Q71" s="78" t="str">
        <x:f>IF(B71="","",TODAY())</x:f>
      </x:c>
      <x:c r="R71" s="76"/>
      <x:c r="S71" s="76" t="str">
        <x:f>IF(B71="","",IF(OR(C71="",D71="",F71="",G71="",K71="",M71="",N71="",O71&lt;&gt;"Validé humainement"),"ALERTE: données/preuves/statut",IF(OR(AND(ISNUMBER(G71),OR(G71&lt;0,G71&gt;50)),AND(ISNUMBER(H71),H71&lt;-5),AND(ISNUMBER(I71),I71&gt;55),AND(ISNUMBER(J71),J71&gt;31)),"ALERTE: valeur anormale","OK")))</x:f>
      </x:c>
      <x:c r="T71" s="76" t="str">
        <x:f>IF(B71="","",IF(O71="Validé humainement","Oui","Non"))</x:f>
      </x:c>
    </x:row>
    <x:row r="72">
      <x:c r="A72" s="76" t="str">
        <x:f>IF(B72="","","TEMP-"&amp;TEXT(ROW()-4,"0000"))</x:f>
      </x:c>
      <x:c r="B72" s="78"/>
      <x:c r="C72" s="76"/>
      <x:c r="D72" s="76"/>
      <x:c r="E72" s="76"/>
      <x:c r="F72" s="76"/>
      <x:c r="G72" s="79"/>
      <x:c r="H72" s="79"/>
      <x:c r="I72" s="79"/>
      <x:c r="J72" s="76"/>
      <x:c r="K72" s="76"/>
      <x:c r="L72" s="76"/>
      <x:c r="M72" s="76"/>
      <x:c r="N72" s="76"/>
      <x:c r="O72" s="76"/>
      <x:c r="P72" s="76"/>
      <x:c r="Q72" s="78" t="str">
        <x:f>IF(B72="","",TODAY())</x:f>
      </x:c>
      <x:c r="R72" s="76"/>
      <x:c r="S72" s="76" t="str">
        <x:f>IF(B72="","",IF(OR(C72="",D72="",F72="",G72="",K72="",M72="",N72="",O72&lt;&gt;"Validé humainement"),"ALERTE: données/preuves/statut",IF(OR(AND(ISNUMBER(G72),OR(G72&lt;0,G72&gt;50)),AND(ISNUMBER(H72),H72&lt;-5),AND(ISNUMBER(I72),I72&gt;55),AND(ISNUMBER(J72),J72&gt;31)),"ALERTE: valeur anormale","OK")))</x:f>
      </x:c>
      <x:c r="T72" s="76" t="str">
        <x:f>IF(B72="","",IF(O72="Validé humainement","Oui","Non"))</x:f>
      </x:c>
    </x:row>
    <x:row r="73">
      <x:c r="A73" s="76" t="str">
        <x:f>IF(B73="","","TEMP-"&amp;TEXT(ROW()-4,"0000"))</x:f>
      </x:c>
      <x:c r="B73" s="78"/>
      <x:c r="C73" s="76"/>
      <x:c r="D73" s="76"/>
      <x:c r="E73" s="76"/>
      <x:c r="F73" s="76"/>
      <x:c r="G73" s="79"/>
      <x:c r="H73" s="79"/>
      <x:c r="I73" s="79"/>
      <x:c r="J73" s="76"/>
      <x:c r="K73" s="76"/>
      <x:c r="L73" s="76"/>
      <x:c r="M73" s="76"/>
      <x:c r="N73" s="76"/>
      <x:c r="O73" s="76"/>
      <x:c r="P73" s="76"/>
      <x:c r="Q73" s="78" t="str">
        <x:f>IF(B73="","",TODAY())</x:f>
      </x:c>
      <x:c r="R73" s="76"/>
      <x:c r="S73" s="76" t="str">
        <x:f>IF(B73="","",IF(OR(C73="",D73="",F73="",G73="",K73="",M73="",N73="",O73&lt;&gt;"Validé humainement"),"ALERTE: données/preuves/statut",IF(OR(AND(ISNUMBER(G73),OR(G73&lt;0,G73&gt;50)),AND(ISNUMBER(H73),H73&lt;-5),AND(ISNUMBER(I73),I73&gt;55),AND(ISNUMBER(J73),J73&gt;31)),"ALERTE: valeur anormale","OK")))</x:f>
      </x:c>
      <x:c r="T73" s="76" t="str">
        <x:f>IF(B73="","",IF(O73="Validé humainement","Oui","Non"))</x:f>
      </x:c>
    </x:row>
    <x:row r="74">
      <x:c r="A74" s="76" t="str">
        <x:f>IF(B74="","","TEMP-"&amp;TEXT(ROW()-4,"0000"))</x:f>
      </x:c>
      <x:c r="B74" s="78"/>
      <x:c r="C74" s="76"/>
      <x:c r="D74" s="76"/>
      <x:c r="E74" s="76"/>
      <x:c r="F74" s="76"/>
      <x:c r="G74" s="79"/>
      <x:c r="H74" s="79"/>
      <x:c r="I74" s="79"/>
      <x:c r="J74" s="76"/>
      <x:c r="K74" s="76"/>
      <x:c r="L74" s="76"/>
      <x:c r="M74" s="76"/>
      <x:c r="N74" s="76"/>
      <x:c r="O74" s="76"/>
      <x:c r="P74" s="76"/>
      <x:c r="Q74" s="78" t="str">
        <x:f>IF(B74="","",TODAY())</x:f>
      </x:c>
      <x:c r="R74" s="76"/>
      <x:c r="S74" s="76" t="str">
        <x:f>IF(B74="","",IF(OR(C74="",D74="",F74="",G74="",K74="",M74="",N74="",O74&lt;&gt;"Validé humainement"),"ALERTE: données/preuves/statut",IF(OR(AND(ISNUMBER(G74),OR(G74&lt;0,G74&gt;50)),AND(ISNUMBER(H74),H74&lt;-5),AND(ISNUMBER(I74),I74&gt;55),AND(ISNUMBER(J74),J74&gt;31)),"ALERTE: valeur anormale","OK")))</x:f>
      </x:c>
      <x:c r="T74" s="76" t="str">
        <x:f>IF(B74="","",IF(O74="Validé humainement","Oui","Non"))</x:f>
      </x:c>
    </x:row>
    <x:row r="75">
      <x:c r="A75" s="76" t="str">
        <x:f>IF(B75="","","TEMP-"&amp;TEXT(ROW()-4,"0000"))</x:f>
      </x:c>
      <x:c r="B75" s="78"/>
      <x:c r="C75" s="76"/>
      <x:c r="D75" s="76"/>
      <x:c r="E75" s="76"/>
      <x:c r="F75" s="76"/>
      <x:c r="G75" s="79"/>
      <x:c r="H75" s="79"/>
      <x:c r="I75" s="79"/>
      <x:c r="J75" s="76"/>
      <x:c r="K75" s="76"/>
      <x:c r="L75" s="76"/>
      <x:c r="M75" s="76"/>
      <x:c r="N75" s="76"/>
      <x:c r="O75" s="76"/>
      <x:c r="P75" s="76"/>
      <x:c r="Q75" s="78" t="str">
        <x:f>IF(B75="","",TODAY())</x:f>
      </x:c>
      <x:c r="R75" s="76"/>
      <x:c r="S75" s="76" t="str">
        <x:f>IF(B75="","",IF(OR(C75="",D75="",F75="",G75="",K75="",M75="",N75="",O75&lt;&gt;"Validé humainement"),"ALERTE: données/preuves/statut",IF(OR(AND(ISNUMBER(G75),OR(G75&lt;0,G75&gt;50)),AND(ISNUMBER(H75),H75&lt;-5),AND(ISNUMBER(I75),I75&gt;55),AND(ISNUMBER(J75),J75&gt;31)),"ALERTE: valeur anormale","OK")))</x:f>
      </x:c>
      <x:c r="T75" s="76" t="str">
        <x:f>IF(B75="","",IF(O75="Validé humainement","Oui","Non"))</x:f>
      </x:c>
    </x:row>
    <x:row r="76">
      <x:c r="A76" s="76" t="str">
        <x:f>IF(B76="","","TEMP-"&amp;TEXT(ROW()-4,"0000"))</x:f>
      </x:c>
      <x:c r="B76" s="78"/>
      <x:c r="C76" s="76"/>
      <x:c r="D76" s="76"/>
      <x:c r="E76" s="76"/>
      <x:c r="F76" s="76"/>
      <x:c r="G76" s="79"/>
      <x:c r="H76" s="79"/>
      <x:c r="I76" s="79"/>
      <x:c r="J76" s="76"/>
      <x:c r="K76" s="76"/>
      <x:c r="L76" s="76"/>
      <x:c r="M76" s="76"/>
      <x:c r="N76" s="76"/>
      <x:c r="O76" s="76"/>
      <x:c r="P76" s="76"/>
      <x:c r="Q76" s="78" t="str">
        <x:f>IF(B76="","",TODAY())</x:f>
      </x:c>
      <x:c r="R76" s="76"/>
      <x:c r="S76" s="76" t="str">
        <x:f>IF(B76="","",IF(OR(C76="",D76="",F76="",G76="",K76="",M76="",N76="",O76&lt;&gt;"Validé humainement"),"ALERTE: données/preuves/statut",IF(OR(AND(ISNUMBER(G76),OR(G76&lt;0,G76&gt;50)),AND(ISNUMBER(H76),H76&lt;-5),AND(ISNUMBER(I76),I76&gt;55),AND(ISNUMBER(J76),J76&gt;31)),"ALERTE: valeur anormale","OK")))</x:f>
      </x:c>
      <x:c r="T76" s="76" t="str">
        <x:f>IF(B76="","",IF(O76="Validé humainement","Oui","Non"))</x:f>
      </x:c>
    </x:row>
    <x:row r="77">
      <x:c r="A77" s="76" t="str">
        <x:f>IF(B77="","","TEMP-"&amp;TEXT(ROW()-4,"0000"))</x:f>
      </x:c>
      <x:c r="B77" s="78"/>
      <x:c r="C77" s="76"/>
      <x:c r="D77" s="76"/>
      <x:c r="E77" s="76"/>
      <x:c r="F77" s="76"/>
      <x:c r="G77" s="79"/>
      <x:c r="H77" s="79"/>
      <x:c r="I77" s="79"/>
      <x:c r="J77" s="76"/>
      <x:c r="K77" s="76"/>
      <x:c r="L77" s="76"/>
      <x:c r="M77" s="76"/>
      <x:c r="N77" s="76"/>
      <x:c r="O77" s="76"/>
      <x:c r="P77" s="76"/>
      <x:c r="Q77" s="78" t="str">
        <x:f>IF(B77="","",TODAY())</x:f>
      </x:c>
      <x:c r="R77" s="76"/>
      <x:c r="S77" s="76" t="str">
        <x:f>IF(B77="","",IF(OR(C77="",D77="",F77="",G77="",K77="",M77="",N77="",O77&lt;&gt;"Validé humainement"),"ALERTE: données/preuves/statut",IF(OR(AND(ISNUMBER(G77),OR(G77&lt;0,G77&gt;50)),AND(ISNUMBER(H77),H77&lt;-5),AND(ISNUMBER(I77),I77&gt;55),AND(ISNUMBER(J77),J77&gt;31)),"ALERTE: valeur anormale","OK")))</x:f>
      </x:c>
      <x:c r="T77" s="76" t="str">
        <x:f>IF(B77="","",IF(O77="Validé humainement","Oui","Non"))</x:f>
      </x:c>
    </x:row>
    <x:row r="78">
      <x:c r="A78" s="76" t="str">
        <x:f>IF(B78="","","TEMP-"&amp;TEXT(ROW()-4,"0000"))</x:f>
      </x:c>
      <x:c r="B78" s="78"/>
      <x:c r="C78" s="76"/>
      <x:c r="D78" s="76"/>
      <x:c r="E78" s="76"/>
      <x:c r="F78" s="76"/>
      <x:c r="G78" s="79"/>
      <x:c r="H78" s="79"/>
      <x:c r="I78" s="79"/>
      <x:c r="J78" s="76"/>
      <x:c r="K78" s="76"/>
      <x:c r="L78" s="76"/>
      <x:c r="M78" s="76"/>
      <x:c r="N78" s="76"/>
      <x:c r="O78" s="76"/>
      <x:c r="P78" s="76"/>
      <x:c r="Q78" s="78" t="str">
        <x:f>IF(B78="","",TODAY())</x:f>
      </x:c>
      <x:c r="R78" s="76"/>
      <x:c r="S78" s="76" t="str">
        <x:f>IF(B78="","",IF(OR(C78="",D78="",F78="",G78="",K78="",M78="",N78="",O78&lt;&gt;"Validé humainement"),"ALERTE: données/preuves/statut",IF(OR(AND(ISNUMBER(G78),OR(G78&lt;0,G78&gt;50)),AND(ISNUMBER(H78),H78&lt;-5),AND(ISNUMBER(I78),I78&gt;55),AND(ISNUMBER(J78),J78&gt;31)),"ALERTE: valeur anormale","OK")))</x:f>
      </x:c>
      <x:c r="T78" s="76" t="str">
        <x:f>IF(B78="","",IF(O78="Validé humainement","Oui","Non"))</x:f>
      </x:c>
    </x:row>
    <x:row r="79">
      <x:c r="A79" s="76" t="str">
        <x:f>IF(B79="","","TEMP-"&amp;TEXT(ROW()-4,"0000"))</x:f>
      </x:c>
      <x:c r="B79" s="78"/>
      <x:c r="C79" s="76"/>
      <x:c r="D79" s="76"/>
      <x:c r="E79" s="76"/>
      <x:c r="F79" s="76"/>
      <x:c r="G79" s="79"/>
      <x:c r="H79" s="79"/>
      <x:c r="I79" s="79"/>
      <x:c r="J79" s="76"/>
      <x:c r="K79" s="76"/>
      <x:c r="L79" s="76"/>
      <x:c r="M79" s="76"/>
      <x:c r="N79" s="76"/>
      <x:c r="O79" s="76"/>
      <x:c r="P79" s="76"/>
      <x:c r="Q79" s="78" t="str">
        <x:f>IF(B79="","",TODAY())</x:f>
      </x:c>
      <x:c r="R79" s="76"/>
      <x:c r="S79" s="76" t="str">
        <x:f>IF(B79="","",IF(OR(C79="",D79="",F79="",G79="",K79="",M79="",N79="",O79&lt;&gt;"Validé humainement"),"ALERTE: données/preuves/statut",IF(OR(AND(ISNUMBER(G79),OR(G79&lt;0,G79&gt;50)),AND(ISNUMBER(H79),H79&lt;-5),AND(ISNUMBER(I79),I79&gt;55),AND(ISNUMBER(J79),J79&gt;31)),"ALERTE: valeur anormale","OK")))</x:f>
      </x:c>
      <x:c r="T79" s="76" t="str">
        <x:f>IF(B79="","",IF(O79="Validé humainement","Oui","Non"))</x:f>
      </x:c>
    </x:row>
    <x:row r="80">
      <x:c r="A80" s="76" t="str">
        <x:f>IF(B80="","","TEMP-"&amp;TEXT(ROW()-4,"0000"))</x:f>
      </x:c>
      <x:c r="B80" s="78"/>
      <x:c r="C80" s="76"/>
      <x:c r="D80" s="76"/>
      <x:c r="E80" s="76"/>
      <x:c r="F80" s="76"/>
      <x:c r="G80" s="79"/>
      <x:c r="H80" s="79"/>
      <x:c r="I80" s="79"/>
      <x:c r="J80" s="76"/>
      <x:c r="K80" s="76"/>
      <x:c r="L80" s="76"/>
      <x:c r="M80" s="76"/>
      <x:c r="N80" s="76"/>
      <x:c r="O80" s="76"/>
      <x:c r="P80" s="76"/>
      <x:c r="Q80" s="78" t="str">
        <x:f>IF(B80="","",TODAY())</x:f>
      </x:c>
      <x:c r="R80" s="76"/>
      <x:c r="S80" s="76" t="str">
        <x:f>IF(B80="","",IF(OR(C80="",D80="",F80="",G80="",K80="",M80="",N80="",O80&lt;&gt;"Validé humainement"),"ALERTE: données/preuves/statut",IF(OR(AND(ISNUMBER(G80),OR(G80&lt;0,G80&gt;50)),AND(ISNUMBER(H80),H80&lt;-5),AND(ISNUMBER(I80),I80&gt;55),AND(ISNUMBER(J80),J80&gt;31)),"ALERTE: valeur anormale","OK")))</x:f>
      </x:c>
      <x:c r="T80" s="76" t="str">
        <x:f>IF(B80="","",IF(O80="Validé humainement","Oui","Non"))</x:f>
      </x:c>
    </x:row>
    <x:row r="81">
      <x:c r="A81" s="76" t="str">
        <x:f>IF(B81="","","TEMP-"&amp;TEXT(ROW()-4,"0000"))</x:f>
      </x:c>
      <x:c r="B81" s="78"/>
      <x:c r="C81" s="76"/>
      <x:c r="D81" s="76"/>
      <x:c r="E81" s="76"/>
      <x:c r="F81" s="76"/>
      <x:c r="G81" s="79"/>
      <x:c r="H81" s="79"/>
      <x:c r="I81" s="79"/>
      <x:c r="J81" s="76"/>
      <x:c r="K81" s="76"/>
      <x:c r="L81" s="76"/>
      <x:c r="M81" s="76"/>
      <x:c r="N81" s="76"/>
      <x:c r="O81" s="76"/>
      <x:c r="P81" s="76"/>
      <x:c r="Q81" s="78" t="str">
        <x:f>IF(B81="","",TODAY())</x:f>
      </x:c>
      <x:c r="R81" s="76"/>
      <x:c r="S81" s="76" t="str">
        <x:f>IF(B81="","",IF(OR(C81="",D81="",F81="",G81="",K81="",M81="",N81="",O81&lt;&gt;"Validé humainement"),"ALERTE: données/preuves/statut",IF(OR(AND(ISNUMBER(G81),OR(G81&lt;0,G81&gt;50)),AND(ISNUMBER(H81),H81&lt;-5),AND(ISNUMBER(I81),I81&gt;55),AND(ISNUMBER(J81),J81&gt;31)),"ALERTE: valeur anormale","OK")))</x:f>
      </x:c>
      <x:c r="T81" s="76" t="str">
        <x:f>IF(B81="","",IF(O81="Validé humainement","Oui","Non"))</x:f>
      </x:c>
    </x:row>
    <x:row r="82">
      <x:c r="A82" s="76" t="str">
        <x:f>IF(B82="","","TEMP-"&amp;TEXT(ROW()-4,"0000"))</x:f>
      </x:c>
      <x:c r="B82" s="78"/>
      <x:c r="C82" s="76"/>
      <x:c r="D82" s="76"/>
      <x:c r="E82" s="76"/>
      <x:c r="F82" s="76"/>
      <x:c r="G82" s="79"/>
      <x:c r="H82" s="79"/>
      <x:c r="I82" s="79"/>
      <x:c r="J82" s="76"/>
      <x:c r="K82" s="76"/>
      <x:c r="L82" s="76"/>
      <x:c r="M82" s="76"/>
      <x:c r="N82" s="76"/>
      <x:c r="O82" s="76"/>
      <x:c r="P82" s="76"/>
      <x:c r="Q82" s="78" t="str">
        <x:f>IF(B82="","",TODAY())</x:f>
      </x:c>
      <x:c r="R82" s="76"/>
      <x:c r="S82" s="76" t="str">
        <x:f>IF(B82="","",IF(OR(C82="",D82="",F82="",G82="",K82="",M82="",N82="",O82&lt;&gt;"Validé humainement"),"ALERTE: données/preuves/statut",IF(OR(AND(ISNUMBER(G82),OR(G82&lt;0,G82&gt;50)),AND(ISNUMBER(H82),H82&lt;-5),AND(ISNUMBER(I82),I82&gt;55),AND(ISNUMBER(J82),J82&gt;31)),"ALERTE: valeur anormale","OK")))</x:f>
      </x:c>
      <x:c r="T82" s="76" t="str">
        <x:f>IF(B82="","",IF(O82="Validé humainement","Oui","Non"))</x:f>
      </x:c>
    </x:row>
    <x:row r="83">
      <x:c r="A83" s="76" t="str">
        <x:f>IF(B83="","","TEMP-"&amp;TEXT(ROW()-4,"0000"))</x:f>
      </x:c>
      <x:c r="B83" s="78"/>
      <x:c r="C83" s="76"/>
      <x:c r="D83" s="76"/>
      <x:c r="E83" s="76"/>
      <x:c r="F83" s="76"/>
      <x:c r="G83" s="79"/>
      <x:c r="H83" s="79"/>
      <x:c r="I83" s="79"/>
      <x:c r="J83" s="76"/>
      <x:c r="K83" s="76"/>
      <x:c r="L83" s="76"/>
      <x:c r="M83" s="76"/>
      <x:c r="N83" s="76"/>
      <x:c r="O83" s="76"/>
      <x:c r="P83" s="76"/>
      <x:c r="Q83" s="78" t="str">
        <x:f>IF(B83="","",TODAY())</x:f>
      </x:c>
      <x:c r="R83" s="76"/>
      <x:c r="S83" s="76" t="str">
        <x:f>IF(B83="","",IF(OR(C83="",D83="",F83="",G83="",K83="",M83="",N83="",O83&lt;&gt;"Validé humainement"),"ALERTE: données/preuves/statut",IF(OR(AND(ISNUMBER(G83),OR(G83&lt;0,G83&gt;50)),AND(ISNUMBER(H83),H83&lt;-5),AND(ISNUMBER(I83),I83&gt;55),AND(ISNUMBER(J83),J83&gt;31)),"ALERTE: valeur anormale","OK")))</x:f>
      </x:c>
      <x:c r="T83" s="76" t="str">
        <x:f>IF(B83="","",IF(O83="Validé humainement","Oui","Non"))</x:f>
      </x:c>
    </x:row>
    <x:row r="84">
      <x:c r="A84" s="76" t="str">
        <x:f>IF(B84="","","TEMP-"&amp;TEXT(ROW()-4,"0000"))</x:f>
      </x:c>
      <x:c r="B84" s="78"/>
      <x:c r="C84" s="76"/>
      <x:c r="D84" s="76"/>
      <x:c r="E84" s="76"/>
      <x:c r="F84" s="76"/>
      <x:c r="G84" s="79"/>
      <x:c r="H84" s="79"/>
      <x:c r="I84" s="79"/>
      <x:c r="J84" s="76"/>
      <x:c r="K84" s="76"/>
      <x:c r="L84" s="76"/>
      <x:c r="M84" s="76"/>
      <x:c r="N84" s="76"/>
      <x:c r="O84" s="76"/>
      <x:c r="P84" s="76"/>
      <x:c r="Q84" s="78" t="str">
        <x:f>IF(B84="","",TODAY())</x:f>
      </x:c>
      <x:c r="R84" s="76"/>
      <x:c r="S84" s="76" t="str">
        <x:f>IF(B84="","",IF(OR(C84="",D84="",F84="",G84="",K84="",M84="",N84="",O84&lt;&gt;"Validé humainement"),"ALERTE: données/preuves/statut",IF(OR(AND(ISNUMBER(G84),OR(G84&lt;0,G84&gt;50)),AND(ISNUMBER(H84),H84&lt;-5),AND(ISNUMBER(I84),I84&gt;55),AND(ISNUMBER(J84),J84&gt;31)),"ALERTE: valeur anormale","OK")))</x:f>
      </x:c>
      <x:c r="T84" s="76" t="str">
        <x:f>IF(B84="","",IF(O84="Validé humainement","Oui","Non"))</x:f>
      </x:c>
    </x:row>
    <x:row r="85">
      <x:c r="A85" s="76" t="str">
        <x:f>IF(B85="","","TEMP-"&amp;TEXT(ROW()-4,"0000"))</x:f>
      </x:c>
      <x:c r="B85" s="78"/>
      <x:c r="C85" s="76"/>
      <x:c r="D85" s="76"/>
      <x:c r="E85" s="76"/>
      <x:c r="F85" s="76"/>
      <x:c r="G85" s="79"/>
      <x:c r="H85" s="79"/>
      <x:c r="I85" s="79"/>
      <x:c r="J85" s="76"/>
      <x:c r="K85" s="76"/>
      <x:c r="L85" s="76"/>
      <x:c r="M85" s="76"/>
      <x:c r="N85" s="76"/>
      <x:c r="O85" s="76"/>
      <x:c r="P85" s="76"/>
      <x:c r="Q85" s="78" t="str">
        <x:f>IF(B85="","",TODAY())</x:f>
      </x:c>
      <x:c r="R85" s="76"/>
      <x:c r="S85" s="76" t="str">
        <x:f>IF(B85="","",IF(OR(C85="",D85="",F85="",G85="",K85="",M85="",N85="",O85&lt;&gt;"Validé humainement"),"ALERTE: données/preuves/statut",IF(OR(AND(ISNUMBER(G85),OR(G85&lt;0,G85&gt;50)),AND(ISNUMBER(H85),H85&lt;-5),AND(ISNUMBER(I85),I85&gt;55),AND(ISNUMBER(J85),J85&gt;31)),"ALERTE: valeur anormale","OK")))</x:f>
      </x:c>
      <x:c r="T85" s="76" t="str">
        <x:f>IF(B85="","",IF(O85="Validé humainement","Oui","Non"))</x:f>
      </x:c>
    </x:row>
    <x:row r="86">
      <x:c r="A86" s="76" t="str">
        <x:f>IF(B86="","","TEMP-"&amp;TEXT(ROW()-4,"0000"))</x:f>
      </x:c>
      <x:c r="B86" s="78"/>
      <x:c r="C86" s="76"/>
      <x:c r="D86" s="76"/>
      <x:c r="E86" s="76"/>
      <x:c r="F86" s="76"/>
      <x:c r="G86" s="79"/>
      <x:c r="H86" s="79"/>
      <x:c r="I86" s="79"/>
      <x:c r="J86" s="76"/>
      <x:c r="K86" s="76"/>
      <x:c r="L86" s="76"/>
      <x:c r="M86" s="76"/>
      <x:c r="N86" s="76"/>
      <x:c r="O86" s="76"/>
      <x:c r="P86" s="76"/>
      <x:c r="Q86" s="78" t="str">
        <x:f>IF(B86="","",TODAY())</x:f>
      </x:c>
      <x:c r="R86" s="76"/>
      <x:c r="S86" s="76" t="str">
        <x:f>IF(B86="","",IF(OR(C86="",D86="",F86="",G86="",K86="",M86="",N86="",O86&lt;&gt;"Validé humainement"),"ALERTE: données/preuves/statut",IF(OR(AND(ISNUMBER(G86),OR(G86&lt;0,G86&gt;50)),AND(ISNUMBER(H86),H86&lt;-5),AND(ISNUMBER(I86),I86&gt;55),AND(ISNUMBER(J86),J86&gt;31)),"ALERTE: valeur anormale","OK")))</x:f>
      </x:c>
      <x:c r="T86" s="76" t="str">
        <x:f>IF(B86="","",IF(O86="Validé humainement","Oui","Non"))</x:f>
      </x:c>
    </x:row>
    <x:row r="87">
      <x:c r="A87" s="76" t="str">
        <x:f>IF(B87="","","TEMP-"&amp;TEXT(ROW()-4,"0000"))</x:f>
      </x:c>
      <x:c r="B87" s="78"/>
      <x:c r="C87" s="76"/>
      <x:c r="D87" s="76"/>
      <x:c r="E87" s="76"/>
      <x:c r="F87" s="76"/>
      <x:c r="G87" s="79"/>
      <x:c r="H87" s="79"/>
      <x:c r="I87" s="79"/>
      <x:c r="J87" s="76"/>
      <x:c r="K87" s="76"/>
      <x:c r="L87" s="76"/>
      <x:c r="M87" s="76"/>
      <x:c r="N87" s="76"/>
      <x:c r="O87" s="76"/>
      <x:c r="P87" s="76"/>
      <x:c r="Q87" s="78" t="str">
        <x:f>IF(B87="","",TODAY())</x:f>
      </x:c>
      <x:c r="R87" s="76"/>
      <x:c r="S87" s="76" t="str">
        <x:f>IF(B87="","",IF(OR(C87="",D87="",F87="",G87="",K87="",M87="",N87="",O87&lt;&gt;"Validé humainement"),"ALERTE: données/preuves/statut",IF(OR(AND(ISNUMBER(G87),OR(G87&lt;0,G87&gt;50)),AND(ISNUMBER(H87),H87&lt;-5),AND(ISNUMBER(I87),I87&gt;55),AND(ISNUMBER(J87),J87&gt;31)),"ALERTE: valeur anormale","OK")))</x:f>
      </x:c>
      <x:c r="T87" s="76" t="str">
        <x:f>IF(B87="","",IF(O87="Validé humainement","Oui","Non"))</x:f>
      </x:c>
    </x:row>
    <x:row r="88">
      <x:c r="A88" s="76" t="str">
        <x:f>IF(B88="","","TEMP-"&amp;TEXT(ROW()-4,"0000"))</x:f>
      </x:c>
      <x:c r="B88" s="78"/>
      <x:c r="C88" s="76"/>
      <x:c r="D88" s="76"/>
      <x:c r="E88" s="76"/>
      <x:c r="F88" s="76"/>
      <x:c r="G88" s="79"/>
      <x:c r="H88" s="79"/>
      <x:c r="I88" s="79"/>
      <x:c r="J88" s="76"/>
      <x:c r="K88" s="76"/>
      <x:c r="L88" s="76"/>
      <x:c r="M88" s="76"/>
      <x:c r="N88" s="76"/>
      <x:c r="O88" s="76"/>
      <x:c r="P88" s="76"/>
      <x:c r="Q88" s="78" t="str">
        <x:f>IF(B88="","",TODAY())</x:f>
      </x:c>
      <x:c r="R88" s="76"/>
      <x:c r="S88" s="76" t="str">
        <x:f>IF(B88="","",IF(OR(C88="",D88="",F88="",G88="",K88="",M88="",N88="",O88&lt;&gt;"Validé humainement"),"ALERTE: données/preuves/statut",IF(OR(AND(ISNUMBER(G88),OR(G88&lt;0,G88&gt;50)),AND(ISNUMBER(H88),H88&lt;-5),AND(ISNUMBER(I88),I88&gt;55),AND(ISNUMBER(J88),J88&gt;31)),"ALERTE: valeur anormale","OK")))</x:f>
      </x:c>
      <x:c r="T88" s="76" t="str">
        <x:f>IF(B88="","",IF(O88="Validé humainement","Oui","Non"))</x:f>
      </x:c>
    </x:row>
    <x:row r="89">
      <x:c r="A89" s="76" t="str">
        <x:f>IF(B89="","","TEMP-"&amp;TEXT(ROW()-4,"0000"))</x:f>
      </x:c>
      <x:c r="B89" s="78"/>
      <x:c r="C89" s="76"/>
      <x:c r="D89" s="76"/>
      <x:c r="E89" s="76"/>
      <x:c r="F89" s="76"/>
      <x:c r="G89" s="79"/>
      <x:c r="H89" s="79"/>
      <x:c r="I89" s="79"/>
      <x:c r="J89" s="76"/>
      <x:c r="K89" s="76"/>
      <x:c r="L89" s="76"/>
      <x:c r="M89" s="76"/>
      <x:c r="N89" s="76"/>
      <x:c r="O89" s="76"/>
      <x:c r="P89" s="76"/>
      <x:c r="Q89" s="78" t="str">
        <x:f>IF(B89="","",TODAY())</x:f>
      </x:c>
      <x:c r="R89" s="76"/>
      <x:c r="S89" s="76" t="str">
        <x:f>IF(B89="","",IF(OR(C89="",D89="",F89="",G89="",K89="",M89="",N89="",O89&lt;&gt;"Validé humainement"),"ALERTE: données/preuves/statut",IF(OR(AND(ISNUMBER(G89),OR(G89&lt;0,G89&gt;50)),AND(ISNUMBER(H89),H89&lt;-5),AND(ISNUMBER(I89),I89&gt;55),AND(ISNUMBER(J89),J89&gt;31)),"ALERTE: valeur anormale","OK")))</x:f>
      </x:c>
      <x:c r="T89" s="76" t="str">
        <x:f>IF(B89="","",IF(O89="Validé humainement","Oui","Non"))</x:f>
      </x:c>
    </x:row>
    <x:row r="90">
      <x:c r="A90" s="76" t="str">
        <x:f>IF(B90="","","TEMP-"&amp;TEXT(ROW()-4,"0000"))</x:f>
      </x:c>
      <x:c r="B90" s="78"/>
      <x:c r="C90" s="76"/>
      <x:c r="D90" s="76"/>
      <x:c r="E90" s="76"/>
      <x:c r="F90" s="76"/>
      <x:c r="G90" s="79"/>
      <x:c r="H90" s="79"/>
      <x:c r="I90" s="79"/>
      <x:c r="J90" s="76"/>
      <x:c r="K90" s="76"/>
      <x:c r="L90" s="76"/>
      <x:c r="M90" s="76"/>
      <x:c r="N90" s="76"/>
      <x:c r="O90" s="76"/>
      <x:c r="P90" s="76"/>
      <x:c r="Q90" s="78" t="str">
        <x:f>IF(B90="","",TODAY())</x:f>
      </x:c>
      <x:c r="R90" s="76"/>
      <x:c r="S90" s="76" t="str">
        <x:f>IF(B90="","",IF(OR(C90="",D90="",F90="",G90="",K90="",M90="",N90="",O90&lt;&gt;"Validé humainement"),"ALERTE: données/preuves/statut",IF(OR(AND(ISNUMBER(G90),OR(G90&lt;0,G90&gt;50)),AND(ISNUMBER(H90),H90&lt;-5),AND(ISNUMBER(I90),I90&gt;55),AND(ISNUMBER(J90),J90&gt;31)),"ALERTE: valeur anormale","OK")))</x:f>
      </x:c>
      <x:c r="T90" s="76" t="str">
        <x:f>IF(B90="","",IF(O90="Validé humainement","Oui","Non"))</x:f>
      </x:c>
    </x:row>
    <x:row r="91">
      <x:c r="A91" s="76" t="str">
        <x:f>IF(B91="","","TEMP-"&amp;TEXT(ROW()-4,"0000"))</x:f>
      </x:c>
      <x:c r="B91" s="78"/>
      <x:c r="C91" s="76"/>
      <x:c r="D91" s="76"/>
      <x:c r="E91" s="76"/>
      <x:c r="F91" s="76"/>
      <x:c r="G91" s="79"/>
      <x:c r="H91" s="79"/>
      <x:c r="I91" s="79"/>
      <x:c r="J91" s="76"/>
      <x:c r="K91" s="76"/>
      <x:c r="L91" s="76"/>
      <x:c r="M91" s="76"/>
      <x:c r="N91" s="76"/>
      <x:c r="O91" s="76"/>
      <x:c r="P91" s="76"/>
      <x:c r="Q91" s="78" t="str">
        <x:f>IF(B91="","",TODAY())</x:f>
      </x:c>
      <x:c r="R91" s="76"/>
      <x:c r="S91" s="76" t="str">
        <x:f>IF(B91="","",IF(OR(C91="",D91="",F91="",G91="",K91="",M91="",N91="",O91&lt;&gt;"Validé humainement"),"ALERTE: données/preuves/statut",IF(OR(AND(ISNUMBER(G91),OR(G91&lt;0,G91&gt;50)),AND(ISNUMBER(H91),H91&lt;-5),AND(ISNUMBER(I91),I91&gt;55),AND(ISNUMBER(J91),J91&gt;31)),"ALERTE: valeur anormale","OK")))</x:f>
      </x:c>
      <x:c r="T91" s="76" t="str">
        <x:f>IF(B91="","",IF(O91="Validé humainement","Oui","Non"))</x:f>
      </x:c>
    </x:row>
    <x:row r="92">
      <x:c r="A92" s="76" t="str">
        <x:f>IF(B92="","","TEMP-"&amp;TEXT(ROW()-4,"0000"))</x:f>
      </x:c>
      <x:c r="B92" s="78"/>
      <x:c r="C92" s="76"/>
      <x:c r="D92" s="76"/>
      <x:c r="E92" s="76"/>
      <x:c r="F92" s="76"/>
      <x:c r="G92" s="79"/>
      <x:c r="H92" s="79"/>
      <x:c r="I92" s="79"/>
      <x:c r="J92" s="76"/>
      <x:c r="K92" s="76"/>
      <x:c r="L92" s="76"/>
      <x:c r="M92" s="76"/>
      <x:c r="N92" s="76"/>
      <x:c r="O92" s="76"/>
      <x:c r="P92" s="76"/>
      <x:c r="Q92" s="78" t="str">
        <x:f>IF(B92="","",TODAY())</x:f>
      </x:c>
      <x:c r="R92" s="76"/>
      <x:c r="S92" s="76" t="str">
        <x:f>IF(B92="","",IF(OR(C92="",D92="",F92="",G92="",K92="",M92="",N92="",O92&lt;&gt;"Validé humainement"),"ALERTE: données/preuves/statut",IF(OR(AND(ISNUMBER(G92),OR(G92&lt;0,G92&gt;50)),AND(ISNUMBER(H92),H92&lt;-5),AND(ISNUMBER(I92),I92&gt;55),AND(ISNUMBER(J92),J92&gt;31)),"ALERTE: valeur anormale","OK")))</x:f>
      </x:c>
      <x:c r="T92" s="76" t="str">
        <x:f>IF(B92="","",IF(O92="Validé humainement","Oui","Non"))</x:f>
      </x:c>
    </x:row>
    <x:row r="93">
      <x:c r="A93" s="76" t="str">
        <x:f>IF(B93="","","TEMP-"&amp;TEXT(ROW()-4,"0000"))</x:f>
      </x:c>
      <x:c r="B93" s="78"/>
      <x:c r="C93" s="76"/>
      <x:c r="D93" s="76"/>
      <x:c r="E93" s="76"/>
      <x:c r="F93" s="76"/>
      <x:c r="G93" s="79"/>
      <x:c r="H93" s="79"/>
      <x:c r="I93" s="79"/>
      <x:c r="J93" s="76"/>
      <x:c r="K93" s="76"/>
      <x:c r="L93" s="76"/>
      <x:c r="M93" s="76"/>
      <x:c r="N93" s="76"/>
      <x:c r="O93" s="76"/>
      <x:c r="P93" s="76"/>
      <x:c r="Q93" s="78" t="str">
        <x:f>IF(B93="","",TODAY())</x:f>
      </x:c>
      <x:c r="R93" s="76"/>
      <x:c r="S93" s="76" t="str">
        <x:f>IF(B93="","",IF(OR(C93="",D93="",F93="",G93="",K93="",M93="",N93="",O93&lt;&gt;"Validé humainement"),"ALERTE: données/preuves/statut",IF(OR(AND(ISNUMBER(G93),OR(G93&lt;0,G93&gt;50)),AND(ISNUMBER(H93),H93&lt;-5),AND(ISNUMBER(I93),I93&gt;55),AND(ISNUMBER(J93),J93&gt;31)),"ALERTE: valeur anormale","OK")))</x:f>
      </x:c>
      <x:c r="T93" s="76" t="str">
        <x:f>IF(B93="","",IF(O93="Validé humainement","Oui","Non"))</x:f>
      </x:c>
    </x:row>
    <x:row r="94">
      <x:c r="A94" s="76" t="str">
        <x:f>IF(B94="","","TEMP-"&amp;TEXT(ROW()-4,"0000"))</x:f>
      </x:c>
      <x:c r="B94" s="78"/>
      <x:c r="C94" s="76"/>
      <x:c r="D94" s="76"/>
      <x:c r="E94" s="76"/>
      <x:c r="F94" s="76"/>
      <x:c r="G94" s="79"/>
      <x:c r="H94" s="79"/>
      <x:c r="I94" s="79"/>
      <x:c r="J94" s="76"/>
      <x:c r="K94" s="76"/>
      <x:c r="L94" s="76"/>
      <x:c r="M94" s="76"/>
      <x:c r="N94" s="76"/>
      <x:c r="O94" s="76"/>
      <x:c r="P94" s="76"/>
      <x:c r="Q94" s="78" t="str">
        <x:f>IF(B94="","",TODAY())</x:f>
      </x:c>
      <x:c r="R94" s="76"/>
      <x:c r="S94" s="76" t="str">
        <x:f>IF(B94="","",IF(OR(C94="",D94="",F94="",G94="",K94="",M94="",N94="",O94&lt;&gt;"Validé humainement"),"ALERTE: données/preuves/statut",IF(OR(AND(ISNUMBER(G94),OR(G94&lt;0,G94&gt;50)),AND(ISNUMBER(H94),H94&lt;-5),AND(ISNUMBER(I94),I94&gt;55),AND(ISNUMBER(J94),J94&gt;31)),"ALERTE: valeur anormale","OK")))</x:f>
      </x:c>
      <x:c r="T94" s="76" t="str">
        <x:f>IF(B94="","",IF(O94="Validé humainement","Oui","Non"))</x:f>
      </x:c>
    </x:row>
    <x:row r="95">
      <x:c r="A95" s="76" t="str">
        <x:f>IF(B95="","","TEMP-"&amp;TEXT(ROW()-4,"0000"))</x:f>
      </x:c>
      <x:c r="B95" s="78"/>
      <x:c r="C95" s="76"/>
      <x:c r="D95" s="76"/>
      <x:c r="E95" s="76"/>
      <x:c r="F95" s="76"/>
      <x:c r="G95" s="79"/>
      <x:c r="H95" s="79"/>
      <x:c r="I95" s="79"/>
      <x:c r="J95" s="76"/>
      <x:c r="K95" s="76"/>
      <x:c r="L95" s="76"/>
      <x:c r="M95" s="76"/>
      <x:c r="N95" s="76"/>
      <x:c r="O95" s="76"/>
      <x:c r="P95" s="76"/>
      <x:c r="Q95" s="78" t="str">
        <x:f>IF(B95="","",TODAY())</x:f>
      </x:c>
      <x:c r="R95" s="76"/>
      <x:c r="S95" s="76" t="str">
        <x:f>IF(B95="","",IF(OR(C95="",D95="",F95="",G95="",K95="",M95="",N95="",O95&lt;&gt;"Validé humainement"),"ALERTE: données/preuves/statut",IF(OR(AND(ISNUMBER(G95),OR(G95&lt;0,G95&gt;50)),AND(ISNUMBER(H95),H95&lt;-5),AND(ISNUMBER(I95),I95&gt;55),AND(ISNUMBER(J95),J95&gt;31)),"ALERTE: valeur anormale","OK")))</x:f>
      </x:c>
      <x:c r="T95" s="76" t="str">
        <x:f>IF(B95="","",IF(O95="Validé humainement","Oui","Non"))</x:f>
      </x:c>
    </x:row>
    <x:row r="96">
      <x:c r="A96" s="76" t="str">
        <x:f>IF(B96="","","TEMP-"&amp;TEXT(ROW()-4,"0000"))</x:f>
      </x:c>
      <x:c r="B96" s="78"/>
      <x:c r="C96" s="76"/>
      <x:c r="D96" s="76"/>
      <x:c r="E96" s="76"/>
      <x:c r="F96" s="76"/>
      <x:c r="G96" s="79"/>
      <x:c r="H96" s="79"/>
      <x:c r="I96" s="79"/>
      <x:c r="J96" s="76"/>
      <x:c r="K96" s="76"/>
      <x:c r="L96" s="76"/>
      <x:c r="M96" s="76"/>
      <x:c r="N96" s="76"/>
      <x:c r="O96" s="76"/>
      <x:c r="P96" s="76"/>
      <x:c r="Q96" s="78" t="str">
        <x:f>IF(B96="","",TODAY())</x:f>
      </x:c>
      <x:c r="R96" s="76"/>
      <x:c r="S96" s="76" t="str">
        <x:f>IF(B96="","",IF(OR(C96="",D96="",F96="",G96="",K96="",M96="",N96="",O96&lt;&gt;"Validé humainement"),"ALERTE: données/preuves/statut",IF(OR(AND(ISNUMBER(G96),OR(G96&lt;0,G96&gt;50)),AND(ISNUMBER(H96),H96&lt;-5),AND(ISNUMBER(I96),I96&gt;55),AND(ISNUMBER(J96),J96&gt;31)),"ALERTE: valeur anormale","OK")))</x:f>
      </x:c>
      <x:c r="T96" s="76" t="str">
        <x:f>IF(B96="","",IF(O96="Validé humainement","Oui","Non"))</x:f>
      </x:c>
    </x:row>
    <x:row r="97">
      <x:c r="A97" s="76" t="str">
        <x:f>IF(B97="","","TEMP-"&amp;TEXT(ROW()-4,"0000"))</x:f>
      </x:c>
      <x:c r="B97" s="78"/>
      <x:c r="C97" s="76"/>
      <x:c r="D97" s="76"/>
      <x:c r="E97" s="76"/>
      <x:c r="F97" s="76"/>
      <x:c r="G97" s="79"/>
      <x:c r="H97" s="79"/>
      <x:c r="I97" s="79"/>
      <x:c r="J97" s="76"/>
      <x:c r="K97" s="76"/>
      <x:c r="L97" s="76"/>
      <x:c r="M97" s="76"/>
      <x:c r="N97" s="76"/>
      <x:c r="O97" s="76"/>
      <x:c r="P97" s="76"/>
      <x:c r="Q97" s="78" t="str">
        <x:f>IF(B97="","",TODAY())</x:f>
      </x:c>
      <x:c r="R97" s="76"/>
      <x:c r="S97" s="76" t="str">
        <x:f>IF(B97="","",IF(OR(C97="",D97="",F97="",G97="",K97="",M97="",N97="",O97&lt;&gt;"Validé humainement"),"ALERTE: données/preuves/statut",IF(OR(AND(ISNUMBER(G97),OR(G97&lt;0,G97&gt;50)),AND(ISNUMBER(H97),H97&lt;-5),AND(ISNUMBER(I97),I97&gt;55),AND(ISNUMBER(J97),J97&gt;31)),"ALERTE: valeur anormale","OK")))</x:f>
      </x:c>
      <x:c r="T97" s="76" t="str">
        <x:f>IF(B97="","",IF(O97="Validé humainement","Oui","Non"))</x:f>
      </x:c>
    </x:row>
    <x:row r="98">
      <x:c r="A98" s="76" t="str">
        <x:f>IF(B98="","","TEMP-"&amp;TEXT(ROW()-4,"0000"))</x:f>
      </x:c>
      <x:c r="B98" s="78"/>
      <x:c r="C98" s="76"/>
      <x:c r="D98" s="76"/>
      <x:c r="E98" s="76"/>
      <x:c r="F98" s="76"/>
      <x:c r="G98" s="79"/>
      <x:c r="H98" s="79"/>
      <x:c r="I98" s="79"/>
      <x:c r="J98" s="76"/>
      <x:c r="K98" s="76"/>
      <x:c r="L98" s="76"/>
      <x:c r="M98" s="76"/>
      <x:c r="N98" s="76"/>
      <x:c r="O98" s="76"/>
      <x:c r="P98" s="76"/>
      <x:c r="Q98" s="78" t="str">
        <x:f>IF(B98="","",TODAY())</x:f>
      </x:c>
      <x:c r="R98" s="76"/>
      <x:c r="S98" s="76" t="str">
        <x:f>IF(B98="","",IF(OR(C98="",D98="",F98="",G98="",K98="",M98="",N98="",O98&lt;&gt;"Validé humainement"),"ALERTE: données/preuves/statut",IF(OR(AND(ISNUMBER(G98),OR(G98&lt;0,G98&gt;50)),AND(ISNUMBER(H98),H98&lt;-5),AND(ISNUMBER(I98),I98&gt;55),AND(ISNUMBER(J98),J98&gt;31)),"ALERTE: valeur anormale","OK")))</x:f>
      </x:c>
      <x:c r="T98" s="76" t="str">
        <x:f>IF(B98="","",IF(O98="Validé humainement","Oui","Non"))</x:f>
      </x:c>
    </x:row>
    <x:row r="99">
      <x:c r="A99" s="76" t="str">
        <x:f>IF(B99="","","TEMP-"&amp;TEXT(ROW()-4,"0000"))</x:f>
      </x:c>
      <x:c r="B99" s="78"/>
      <x:c r="C99" s="76"/>
      <x:c r="D99" s="76"/>
      <x:c r="E99" s="76"/>
      <x:c r="F99" s="76"/>
      <x:c r="G99" s="79"/>
      <x:c r="H99" s="79"/>
      <x:c r="I99" s="79"/>
      <x:c r="J99" s="76"/>
      <x:c r="K99" s="76"/>
      <x:c r="L99" s="76"/>
      <x:c r="M99" s="76"/>
      <x:c r="N99" s="76"/>
      <x:c r="O99" s="76"/>
      <x:c r="P99" s="76"/>
      <x:c r="Q99" s="78" t="str">
        <x:f>IF(B99="","",TODAY())</x:f>
      </x:c>
      <x:c r="R99" s="76"/>
      <x:c r="S99" s="76" t="str">
        <x:f>IF(B99="","",IF(OR(C99="",D99="",F99="",G99="",K99="",M99="",N99="",O99&lt;&gt;"Validé humainement"),"ALERTE: données/preuves/statut",IF(OR(AND(ISNUMBER(G99),OR(G99&lt;0,G99&gt;50)),AND(ISNUMBER(H99),H99&lt;-5),AND(ISNUMBER(I99),I99&gt;55),AND(ISNUMBER(J99),J99&gt;31)),"ALERTE: valeur anormale","OK")))</x:f>
      </x:c>
      <x:c r="T99" s="76" t="str">
        <x:f>IF(B99="","",IF(O99="Validé humainement","Oui","Non"))</x:f>
      </x:c>
    </x:row>
    <x:row r="100">
      <x:c r="A100" s="76" t="str">
        <x:f>IF(B100="","","TEMP-"&amp;TEXT(ROW()-4,"0000"))</x:f>
      </x:c>
      <x:c r="B100" s="78"/>
      <x:c r="C100" s="76"/>
      <x:c r="D100" s="76"/>
      <x:c r="E100" s="76"/>
      <x:c r="F100" s="76"/>
      <x:c r="G100" s="79"/>
      <x:c r="H100" s="79"/>
      <x:c r="I100" s="79"/>
      <x:c r="J100" s="76"/>
      <x:c r="K100" s="76"/>
      <x:c r="L100" s="76"/>
      <x:c r="M100" s="76"/>
      <x:c r="N100" s="76"/>
      <x:c r="O100" s="76"/>
      <x:c r="P100" s="76"/>
      <x:c r="Q100" s="78" t="str">
        <x:f>IF(B100="","",TODAY())</x:f>
      </x:c>
      <x:c r="R100" s="76"/>
      <x:c r="S100" s="76" t="str">
        <x:f>IF(B100="","",IF(OR(C100="",D100="",F100="",G100="",K100="",M100="",N100="",O100&lt;&gt;"Validé humainement"),"ALERTE: données/preuves/statut",IF(OR(AND(ISNUMBER(G100),OR(G100&lt;0,G100&gt;50)),AND(ISNUMBER(H100),H100&lt;-5),AND(ISNUMBER(I100),I100&gt;55),AND(ISNUMBER(J100),J100&gt;31)),"ALERTE: valeur anormale","OK")))</x:f>
      </x:c>
      <x:c r="T100" s="76" t="str">
        <x:f>IF(B100="","",IF(O100="Validé humainement","Oui","Non"))</x:f>
      </x:c>
    </x:row>
    <x:row r="101">
      <x:c r="A101" s="76" t="str">
        <x:f>IF(B101="","","TEMP-"&amp;TEXT(ROW()-4,"0000"))</x:f>
      </x:c>
      <x:c r="B101" s="78"/>
      <x:c r="C101" s="76"/>
      <x:c r="D101" s="76"/>
      <x:c r="E101" s="76"/>
      <x:c r="F101" s="76"/>
      <x:c r="G101" s="79"/>
      <x:c r="H101" s="79"/>
      <x:c r="I101" s="79"/>
      <x:c r="J101" s="76"/>
      <x:c r="K101" s="76"/>
      <x:c r="L101" s="76"/>
      <x:c r="M101" s="76"/>
      <x:c r="N101" s="76"/>
      <x:c r="O101" s="76"/>
      <x:c r="P101" s="76"/>
      <x:c r="Q101" s="78" t="str">
        <x:f>IF(B101="","",TODAY())</x:f>
      </x:c>
      <x:c r="R101" s="76"/>
      <x:c r="S101" s="76" t="str">
        <x:f>IF(B101="","",IF(OR(C101="",D101="",F101="",G101="",K101="",M101="",N101="",O101&lt;&gt;"Validé humainement"),"ALERTE: données/preuves/statut",IF(OR(AND(ISNUMBER(G101),OR(G101&lt;0,G101&gt;50)),AND(ISNUMBER(H101),H101&lt;-5),AND(ISNUMBER(I101),I101&gt;55),AND(ISNUMBER(J101),J101&gt;31)),"ALERTE: valeur anormale","OK")))</x:f>
      </x:c>
      <x:c r="T101" s="76" t="str">
        <x:f>IF(B101="","",IF(O101="Validé humainement","Oui","Non"))</x:f>
      </x:c>
    </x:row>
    <x:row r="102">
      <x:c r="A102" s="76" t="str">
        <x:f>IF(B102="","","TEMP-"&amp;TEXT(ROW()-4,"0000"))</x:f>
      </x:c>
      <x:c r="B102" s="78"/>
      <x:c r="C102" s="76"/>
      <x:c r="D102" s="76"/>
      <x:c r="E102" s="76"/>
      <x:c r="F102" s="76"/>
      <x:c r="G102" s="79"/>
      <x:c r="H102" s="79"/>
      <x:c r="I102" s="79"/>
      <x:c r="J102" s="76"/>
      <x:c r="K102" s="76"/>
      <x:c r="L102" s="76"/>
      <x:c r="M102" s="76"/>
      <x:c r="N102" s="76"/>
      <x:c r="O102" s="76"/>
      <x:c r="P102" s="76"/>
      <x:c r="Q102" s="78" t="str">
        <x:f>IF(B102="","",TODAY())</x:f>
      </x:c>
      <x:c r="R102" s="76"/>
      <x:c r="S102" s="76" t="str">
        <x:f>IF(B102="","",IF(OR(C102="",D102="",F102="",G102="",K102="",M102="",N102="",O102&lt;&gt;"Validé humainement"),"ALERTE: données/preuves/statut",IF(OR(AND(ISNUMBER(G102),OR(G102&lt;0,G102&gt;50)),AND(ISNUMBER(H102),H102&lt;-5),AND(ISNUMBER(I102),I102&gt;55),AND(ISNUMBER(J102),J102&gt;31)),"ALERTE: valeur anormale","OK")))</x:f>
      </x:c>
      <x:c r="T102" s="76" t="str">
        <x:f>IF(B102="","",IF(O102="Validé humainement","Oui","Non"))</x:f>
      </x:c>
    </x:row>
    <x:row r="103">
      <x:c r="A103" s="76" t="str">
        <x:f>IF(B103="","","TEMP-"&amp;TEXT(ROW()-4,"0000"))</x:f>
      </x:c>
      <x:c r="B103" s="78"/>
      <x:c r="C103" s="76"/>
      <x:c r="D103" s="76"/>
      <x:c r="E103" s="76"/>
      <x:c r="F103" s="76"/>
      <x:c r="G103" s="79"/>
      <x:c r="H103" s="79"/>
      <x:c r="I103" s="79"/>
      <x:c r="J103" s="76"/>
      <x:c r="K103" s="76"/>
      <x:c r="L103" s="76"/>
      <x:c r="M103" s="76"/>
      <x:c r="N103" s="76"/>
      <x:c r="O103" s="76"/>
      <x:c r="P103" s="76"/>
      <x:c r="Q103" s="78" t="str">
        <x:f>IF(B103="","",TODAY())</x:f>
      </x:c>
      <x:c r="R103" s="76"/>
      <x:c r="S103" s="76" t="str">
        <x:f>IF(B103="","",IF(OR(C103="",D103="",F103="",G103="",K103="",M103="",N103="",O103&lt;&gt;"Validé humainement"),"ALERTE: données/preuves/statut",IF(OR(AND(ISNUMBER(G103),OR(G103&lt;0,G103&gt;50)),AND(ISNUMBER(H103),H103&lt;-5),AND(ISNUMBER(I103),I103&gt;55),AND(ISNUMBER(J103),J103&gt;31)),"ALERTE: valeur anormale","OK")))</x:f>
      </x:c>
      <x:c r="T103" s="76" t="str">
        <x:f>IF(B103="","",IF(O103="Validé humainement","Oui","Non"))</x:f>
      </x:c>
    </x:row>
    <x:row r="104">
      <x:c r="A104" s="76" t="str">
        <x:f>IF(B104="","","TEMP-"&amp;TEXT(ROW()-4,"0000"))</x:f>
      </x:c>
      <x:c r="B104" s="78"/>
      <x:c r="C104" s="76"/>
      <x:c r="D104" s="76"/>
      <x:c r="E104" s="76"/>
      <x:c r="F104" s="76"/>
      <x:c r="G104" s="79"/>
      <x:c r="H104" s="79"/>
      <x:c r="I104" s="79"/>
      <x:c r="J104" s="76"/>
      <x:c r="K104" s="76"/>
      <x:c r="L104" s="76"/>
      <x:c r="M104" s="76"/>
      <x:c r="N104" s="76"/>
      <x:c r="O104" s="76"/>
      <x:c r="P104" s="76"/>
      <x:c r="Q104" s="78" t="str">
        <x:f>IF(B104="","",TODAY())</x:f>
      </x:c>
      <x:c r="R104" s="76"/>
      <x:c r="S104" s="76" t="str">
        <x:f>IF(B104="","",IF(OR(C104="",D104="",F104="",G104="",K104="",M104="",N104="",O104&lt;&gt;"Validé humainement"),"ALERTE: données/preuves/statut",IF(OR(AND(ISNUMBER(G104),OR(G104&lt;0,G104&gt;50)),AND(ISNUMBER(H104),H104&lt;-5),AND(ISNUMBER(I104),I104&gt;55),AND(ISNUMBER(J104),J104&gt;31)),"ALERTE: valeur anormale","OK")))</x:f>
      </x:c>
      <x:c r="T104" s="76" t="str">
        <x:f>IF(B104="","",IF(O104="Validé humainement","Oui","Non"))</x:f>
      </x:c>
    </x:row>
  </x:sheetData>
  <x:mergeCells>
    <x:mergeCell ref="A1:T1"/>
    <x:mergeCell ref="A2:T2"/>
  </x:mergeCells>
  <x:conditionalFormatting sqref="S5:S104">
    <x:cfRule type="containsText" dxfId="162" priority="1" operator="containsText" text="ALERTE"/>
    <x:cfRule type="containsText" dxfId="163" priority="2" operator="containsText" text="OK"/>
    <x:cfRule type="containsText" dxfId="164" priority="3" operator="containsText" text="Validé"/>
    <x:cfRule type="containsText" dxfId="165" priority="4" operator="containsText" text="À vérifier"/>
    <x:cfRule type="containsText" dxfId="166" priority="5" operator="containsText" text="Rejeté"/>
  </x:conditionalFormatting>
  <x:conditionalFormatting sqref="O5:O104">
    <x:cfRule type="containsText" dxfId="167" priority="6" operator="containsText" text="ALERTE"/>
    <x:cfRule type="containsText" dxfId="168" priority="7" operator="containsText" text="OK"/>
    <x:cfRule type="containsText" dxfId="169" priority="8" operator="containsText" text="Validé"/>
    <x:cfRule type="containsText" dxfId="170" priority="9" operator="containsText" text="À vérifier"/>
    <x:cfRule type="containsText" dxfId="17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N5:N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af8a35e4d53a49c5"/>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pluviométrie</x:v>
      </x:c>
      <x:c r="B1" s="68"/>
      <x:c r="C1" s="68"/>
      <x:c r="D1" s="68"/>
      <x:c r="E1" s="68"/>
      <x:c r="F1" s="68"/>
      <x:c r="G1" s="68"/>
      <x:c r="H1" s="68"/>
      <x:c r="I1" s="68"/>
      <x:c r="J1" s="68"/>
      <x:c r="K1" s="68"/>
      <x:c r="L1" s="68"/>
      <x:c r="M1" s="68"/>
      <x:c r="N1" s="68"/>
      <x:c r="O1" s="68"/>
      <x:c r="P1" s="68"/>
      <x:c r="Q1" s="68"/>
    </x:row>
    <x:row r="2" ht="33" customHeight="1">
      <x:c r="A2" s="71" t="str">
        <x:v>Saisie mensuelle de la pluie, des jours de pluie et des épisodes extrêmes.</x:v>
      </x:c>
      <x:c r="B2" s="71"/>
      <x:c r="C2" s="71"/>
      <x:c r="D2" s="71"/>
      <x:c r="E2" s="71"/>
      <x:c r="F2" s="71"/>
      <x:c r="G2" s="71"/>
      <x:c r="H2" s="71"/>
      <x:c r="I2" s="71"/>
      <x:c r="J2" s="71"/>
      <x:c r="K2" s="71"/>
      <x:c r="L2" s="71"/>
      <x:c r="M2" s="71"/>
      <x:c r="N2" s="71"/>
      <x:c r="O2" s="71"/>
      <x:c r="P2" s="71"/>
      <x:c r="Q2" s="71"/>
    </x:row>
    <x:row r="4">
      <x:c r="A4" s="74" t="str">
        <x:v>ID_Saisie</x:v>
      </x:c>
      <x:c r="B4" s="74" t="str">
        <x:v>Date</x:v>
      </x:c>
      <x:c r="C4" s="74" t="str">
        <x:v>Année</x:v>
      </x:c>
      <x:c r="D4" s="74" t="str">
        <x:v>Mois</x:v>
      </x:c>
      <x:c r="E4" s="74" t="str">
        <x:v>Station météo</x:v>
      </x:c>
      <x:c r="F4" s="74" t="str">
        <x:v>Commune / zone</x:v>
      </x:c>
      <x:c r="G4" s="74" t="str">
        <x:v>Pluviométrie mensuelle</x:v>
      </x:c>
      <x:c r="H4" s="74" t="str">
        <x:v>Nombre de jours de pluie</x:v>
      </x:c>
      <x:c r="I4" s="74" t="str">
        <x:v>Épisode extrême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row>
    <x:row r="5">
      <x:c r="A5" s="76" t="str">
        <x:f>IF(B5="","","PLUIE-"&amp;TEXT(ROW()-4,"0000"))</x:f>
      </x:c>
      <x:c r="B5" s="78"/>
      <x:c r="C5" s="76"/>
      <x:c r="D5" s="76"/>
      <x:c r="E5" s="76"/>
      <x:c r="F5" s="76"/>
      <x:c r="G5" s="80"/>
      <x:c r="H5" s="76"/>
      <x:c r="I5" s="76"/>
      <x:c r="J5" s="76"/>
      <x:c r="K5" s="76"/>
      <x:c r="L5" s="76"/>
      <x:c r="M5" s="76"/>
      <x:c r="N5" s="78" t="str">
        <x:f>IF(B5="","",TODAY())</x:f>
      </x:c>
      <x:c r="O5" s="76"/>
      <x:c r="P5" s="76" t="str">
        <x:f>IF(B5="","",IF(OR(C5="",D5="",F5="",G5="",J5="",K5="",L5&lt;&gt;"Validé humainement"),"ALERTE: données/preuves/statut",IF(OR(AND(ISNUMBER(G5),OR(G5&lt;0,G5&gt;1000)),AND(ISNUMBER(H5),H5&gt;31)),"ALERTE: valeur anormale","OK")))</x:f>
      </x:c>
      <x:c r="Q5" s="76" t="str">
        <x:f>IF(B5="","",IF(L5="Validé humainement","Oui","Non"))</x:f>
      </x:c>
    </x:row>
    <x:row r="6">
      <x:c r="A6" s="76" t="str">
        <x:f>IF(B6="","","PLUIE-"&amp;TEXT(ROW()-4,"0000"))</x:f>
      </x:c>
      <x:c r="B6" s="78"/>
      <x:c r="C6" s="76"/>
      <x:c r="D6" s="76"/>
      <x:c r="E6" s="76"/>
      <x:c r="F6" s="76"/>
      <x:c r="G6" s="80"/>
      <x:c r="H6" s="76"/>
      <x:c r="I6" s="76"/>
      <x:c r="J6" s="76"/>
      <x:c r="K6" s="76"/>
      <x:c r="L6" s="76"/>
      <x:c r="M6" s="76"/>
      <x:c r="N6" s="78" t="str">
        <x:f>IF(B6="","",TODAY())</x:f>
      </x:c>
      <x:c r="O6" s="76"/>
      <x:c r="P6" s="76" t="str">
        <x:f>IF(B6="","",IF(OR(C6="",D6="",F6="",G6="",J6="",K6="",L6&lt;&gt;"Validé humainement"),"ALERTE: données/preuves/statut",IF(OR(AND(ISNUMBER(G6),OR(G6&lt;0,G6&gt;1000)),AND(ISNUMBER(H6),H6&gt;31)),"ALERTE: valeur anormale","OK")))</x:f>
      </x:c>
      <x:c r="Q6" s="76" t="str">
        <x:f>IF(B6="","",IF(L6="Validé humainement","Oui","Non"))</x:f>
      </x:c>
    </x:row>
    <x:row r="7">
      <x:c r="A7" s="76" t="str">
        <x:f>IF(B7="","","PLUIE-"&amp;TEXT(ROW()-4,"0000"))</x:f>
      </x:c>
      <x:c r="B7" s="78"/>
      <x:c r="C7" s="76"/>
      <x:c r="D7" s="76"/>
      <x:c r="E7" s="76"/>
      <x:c r="F7" s="76"/>
      <x:c r="G7" s="80"/>
      <x:c r="H7" s="76"/>
      <x:c r="I7" s="76"/>
      <x:c r="J7" s="76"/>
      <x:c r="K7" s="76"/>
      <x:c r="L7" s="76"/>
      <x:c r="M7" s="76"/>
      <x:c r="N7" s="78" t="str">
        <x:f>IF(B7="","",TODAY())</x:f>
      </x:c>
      <x:c r="O7" s="76"/>
      <x:c r="P7" s="76" t="str">
        <x:f>IF(B7="","",IF(OR(C7="",D7="",F7="",G7="",J7="",K7="",L7&lt;&gt;"Validé humainement"),"ALERTE: données/preuves/statut",IF(OR(AND(ISNUMBER(G7),OR(G7&lt;0,G7&gt;1000)),AND(ISNUMBER(H7),H7&gt;31)),"ALERTE: valeur anormale","OK")))</x:f>
      </x:c>
      <x:c r="Q7" s="76" t="str">
        <x:f>IF(B7="","",IF(L7="Validé humainement","Oui","Non"))</x:f>
      </x:c>
    </x:row>
    <x:row r="8">
      <x:c r="A8" s="76" t="str">
        <x:f>IF(B8="","","PLUIE-"&amp;TEXT(ROW()-4,"0000"))</x:f>
      </x:c>
      <x:c r="B8" s="78"/>
      <x:c r="C8" s="76"/>
      <x:c r="D8" s="76"/>
      <x:c r="E8" s="76"/>
      <x:c r="F8" s="76"/>
      <x:c r="G8" s="80"/>
      <x:c r="H8" s="76"/>
      <x:c r="I8" s="76"/>
      <x:c r="J8" s="76"/>
      <x:c r="K8" s="76"/>
      <x:c r="L8" s="76"/>
      <x:c r="M8" s="76"/>
      <x:c r="N8" s="78" t="str">
        <x:f>IF(B8="","",TODAY())</x:f>
      </x:c>
      <x:c r="O8" s="76"/>
      <x:c r="P8" s="76" t="str">
        <x:f>IF(B8="","",IF(OR(C8="",D8="",F8="",G8="",J8="",K8="",L8&lt;&gt;"Validé humainement"),"ALERTE: données/preuves/statut",IF(OR(AND(ISNUMBER(G8),OR(G8&lt;0,G8&gt;1000)),AND(ISNUMBER(H8),H8&gt;31)),"ALERTE: valeur anormale","OK")))</x:f>
      </x:c>
      <x:c r="Q8" s="76" t="str">
        <x:f>IF(B8="","",IF(L8="Validé humainement","Oui","Non"))</x:f>
      </x:c>
    </x:row>
    <x:row r="9">
      <x:c r="A9" s="76" t="str">
        <x:f>IF(B9="","","PLUIE-"&amp;TEXT(ROW()-4,"0000"))</x:f>
      </x:c>
      <x:c r="B9" s="78"/>
      <x:c r="C9" s="76"/>
      <x:c r="D9" s="76"/>
      <x:c r="E9" s="76"/>
      <x:c r="F9" s="76"/>
      <x:c r="G9" s="80"/>
      <x:c r="H9" s="76"/>
      <x:c r="I9" s="76"/>
      <x:c r="J9" s="76"/>
      <x:c r="K9" s="76"/>
      <x:c r="L9" s="76"/>
      <x:c r="M9" s="76"/>
      <x:c r="N9" s="78" t="str">
        <x:f>IF(B9="","",TODAY())</x:f>
      </x:c>
      <x:c r="O9" s="76"/>
      <x:c r="P9" s="76" t="str">
        <x:f>IF(B9="","",IF(OR(C9="",D9="",F9="",G9="",J9="",K9="",L9&lt;&gt;"Validé humainement"),"ALERTE: données/preuves/statut",IF(OR(AND(ISNUMBER(G9),OR(G9&lt;0,G9&gt;1000)),AND(ISNUMBER(H9),H9&gt;31)),"ALERTE: valeur anormale","OK")))</x:f>
      </x:c>
      <x:c r="Q9" s="76" t="str">
        <x:f>IF(B9="","",IF(L9="Validé humainement","Oui","Non"))</x:f>
      </x:c>
    </x:row>
    <x:row r="10">
      <x:c r="A10" s="76" t="str">
        <x:f>IF(B10="","","PLUIE-"&amp;TEXT(ROW()-4,"0000"))</x:f>
      </x:c>
      <x:c r="B10" s="78"/>
      <x:c r="C10" s="76"/>
      <x:c r="D10" s="76"/>
      <x:c r="E10" s="76"/>
      <x:c r="F10" s="76"/>
      <x:c r="G10" s="80"/>
      <x:c r="H10" s="76"/>
      <x:c r="I10" s="76"/>
      <x:c r="J10" s="76"/>
      <x:c r="K10" s="76"/>
      <x:c r="L10" s="76"/>
      <x:c r="M10" s="76"/>
      <x:c r="N10" s="78" t="str">
        <x:f>IF(B10="","",TODAY())</x:f>
      </x:c>
      <x:c r="O10" s="76"/>
      <x:c r="P10" s="76" t="str">
        <x:f>IF(B10="","",IF(OR(C10="",D10="",F10="",G10="",J10="",K10="",L10&lt;&gt;"Validé humainement"),"ALERTE: données/preuves/statut",IF(OR(AND(ISNUMBER(G10),OR(G10&lt;0,G10&gt;1000)),AND(ISNUMBER(H10),H10&gt;31)),"ALERTE: valeur anormale","OK")))</x:f>
      </x:c>
      <x:c r="Q10" s="76" t="str">
        <x:f>IF(B10="","",IF(L10="Validé humainement","Oui","Non"))</x:f>
      </x:c>
    </x:row>
    <x:row r="11">
      <x:c r="A11" s="76" t="str">
        <x:f>IF(B11="","","PLUIE-"&amp;TEXT(ROW()-4,"0000"))</x:f>
      </x:c>
      <x:c r="B11" s="78"/>
      <x:c r="C11" s="76"/>
      <x:c r="D11" s="76"/>
      <x:c r="E11" s="76"/>
      <x:c r="F11" s="76"/>
      <x:c r="G11" s="80"/>
      <x:c r="H11" s="76"/>
      <x:c r="I11" s="76"/>
      <x:c r="J11" s="76"/>
      <x:c r="K11" s="76"/>
      <x:c r="L11" s="76"/>
      <x:c r="M11" s="76"/>
      <x:c r="N11" s="78" t="str">
        <x:f>IF(B11="","",TODAY())</x:f>
      </x:c>
      <x:c r="O11" s="76"/>
      <x:c r="P11" s="76" t="str">
        <x:f>IF(B11="","",IF(OR(C11="",D11="",F11="",G11="",J11="",K11="",L11&lt;&gt;"Validé humainement"),"ALERTE: données/preuves/statut",IF(OR(AND(ISNUMBER(G11),OR(G11&lt;0,G11&gt;1000)),AND(ISNUMBER(H11),H11&gt;31)),"ALERTE: valeur anormale","OK")))</x:f>
      </x:c>
      <x:c r="Q11" s="76" t="str">
        <x:f>IF(B11="","",IF(L11="Validé humainement","Oui","Non"))</x:f>
      </x:c>
    </x:row>
    <x:row r="12">
      <x:c r="A12" s="76" t="str">
        <x:f>IF(B12="","","PLUIE-"&amp;TEXT(ROW()-4,"0000"))</x:f>
      </x:c>
      <x:c r="B12" s="78"/>
      <x:c r="C12" s="76"/>
      <x:c r="D12" s="76"/>
      <x:c r="E12" s="76"/>
      <x:c r="F12" s="76"/>
      <x:c r="G12" s="80"/>
      <x:c r="H12" s="76"/>
      <x:c r="I12" s="76"/>
      <x:c r="J12" s="76"/>
      <x:c r="K12" s="76"/>
      <x:c r="L12" s="76"/>
      <x:c r="M12" s="76"/>
      <x:c r="N12" s="78" t="str">
        <x:f>IF(B12="","",TODAY())</x:f>
      </x:c>
      <x:c r="O12" s="76"/>
      <x:c r="P12" s="76" t="str">
        <x:f>IF(B12="","",IF(OR(C12="",D12="",F12="",G12="",J12="",K12="",L12&lt;&gt;"Validé humainement"),"ALERTE: données/preuves/statut",IF(OR(AND(ISNUMBER(G12),OR(G12&lt;0,G12&gt;1000)),AND(ISNUMBER(H12),H12&gt;31)),"ALERTE: valeur anormale","OK")))</x:f>
      </x:c>
      <x:c r="Q12" s="76" t="str">
        <x:f>IF(B12="","",IF(L12="Validé humainement","Oui","Non"))</x:f>
      </x:c>
    </x:row>
    <x:row r="13">
      <x:c r="A13" s="76" t="str">
        <x:f>IF(B13="","","PLUIE-"&amp;TEXT(ROW()-4,"0000"))</x:f>
      </x:c>
      <x:c r="B13" s="78"/>
      <x:c r="C13" s="76"/>
      <x:c r="D13" s="76"/>
      <x:c r="E13" s="76"/>
      <x:c r="F13" s="76"/>
      <x:c r="G13" s="80"/>
      <x:c r="H13" s="76"/>
      <x:c r="I13" s="76"/>
      <x:c r="J13" s="76"/>
      <x:c r="K13" s="76"/>
      <x:c r="L13" s="76"/>
      <x:c r="M13" s="76"/>
      <x:c r="N13" s="78" t="str">
        <x:f>IF(B13="","",TODAY())</x:f>
      </x:c>
      <x:c r="O13" s="76"/>
      <x:c r="P13" s="76" t="str">
        <x:f>IF(B13="","",IF(OR(C13="",D13="",F13="",G13="",J13="",K13="",L13&lt;&gt;"Validé humainement"),"ALERTE: données/preuves/statut",IF(OR(AND(ISNUMBER(G13),OR(G13&lt;0,G13&gt;1000)),AND(ISNUMBER(H13),H13&gt;31)),"ALERTE: valeur anormale","OK")))</x:f>
      </x:c>
      <x:c r="Q13" s="76" t="str">
        <x:f>IF(B13="","",IF(L13="Validé humainement","Oui","Non"))</x:f>
      </x:c>
    </x:row>
    <x:row r="14">
      <x:c r="A14" s="76" t="str">
        <x:f>IF(B14="","","PLUIE-"&amp;TEXT(ROW()-4,"0000"))</x:f>
      </x:c>
      <x:c r="B14" s="78"/>
      <x:c r="C14" s="76"/>
      <x:c r="D14" s="76"/>
      <x:c r="E14" s="76"/>
      <x:c r="F14" s="76"/>
      <x:c r="G14" s="80"/>
      <x:c r="H14" s="76"/>
      <x:c r="I14" s="76"/>
      <x:c r="J14" s="76"/>
      <x:c r="K14" s="76"/>
      <x:c r="L14" s="76"/>
      <x:c r="M14" s="76"/>
      <x:c r="N14" s="78" t="str">
        <x:f>IF(B14="","",TODAY())</x:f>
      </x:c>
      <x:c r="O14" s="76"/>
      <x:c r="P14" s="76" t="str">
        <x:f>IF(B14="","",IF(OR(C14="",D14="",F14="",G14="",J14="",K14="",L14&lt;&gt;"Validé humainement"),"ALERTE: données/preuves/statut",IF(OR(AND(ISNUMBER(G14),OR(G14&lt;0,G14&gt;1000)),AND(ISNUMBER(H14),H14&gt;31)),"ALERTE: valeur anormale","OK")))</x:f>
      </x:c>
      <x:c r="Q14" s="76" t="str">
        <x:f>IF(B14="","",IF(L14="Validé humainement","Oui","Non"))</x:f>
      </x:c>
    </x:row>
    <x:row r="15">
      <x:c r="A15" s="76" t="str">
        <x:f>IF(B15="","","PLUIE-"&amp;TEXT(ROW()-4,"0000"))</x:f>
      </x:c>
      <x:c r="B15" s="78"/>
      <x:c r="C15" s="76"/>
      <x:c r="D15" s="76"/>
      <x:c r="E15" s="76"/>
      <x:c r="F15" s="76"/>
      <x:c r="G15" s="80"/>
      <x:c r="H15" s="76"/>
      <x:c r="I15" s="76"/>
      <x:c r="J15" s="76"/>
      <x:c r="K15" s="76"/>
      <x:c r="L15" s="76"/>
      <x:c r="M15" s="76"/>
      <x:c r="N15" s="78" t="str">
        <x:f>IF(B15="","",TODAY())</x:f>
      </x:c>
      <x:c r="O15" s="76"/>
      <x:c r="P15" s="76" t="str">
        <x:f>IF(B15="","",IF(OR(C15="",D15="",F15="",G15="",J15="",K15="",L15&lt;&gt;"Validé humainement"),"ALERTE: données/preuves/statut",IF(OR(AND(ISNUMBER(G15),OR(G15&lt;0,G15&gt;1000)),AND(ISNUMBER(H15),H15&gt;31)),"ALERTE: valeur anormale","OK")))</x:f>
      </x:c>
      <x:c r="Q15" s="76" t="str">
        <x:f>IF(B15="","",IF(L15="Validé humainement","Oui","Non"))</x:f>
      </x:c>
    </x:row>
    <x:row r="16">
      <x:c r="A16" s="76" t="str">
        <x:f>IF(B16="","","PLUIE-"&amp;TEXT(ROW()-4,"0000"))</x:f>
      </x:c>
      <x:c r="B16" s="78"/>
      <x:c r="C16" s="76"/>
      <x:c r="D16" s="76"/>
      <x:c r="E16" s="76"/>
      <x:c r="F16" s="76"/>
      <x:c r="G16" s="80"/>
      <x:c r="H16" s="76"/>
      <x:c r="I16" s="76"/>
      <x:c r="J16" s="76"/>
      <x:c r="K16" s="76"/>
      <x:c r="L16" s="76"/>
      <x:c r="M16" s="76"/>
      <x:c r="N16" s="78" t="str">
        <x:f>IF(B16="","",TODAY())</x:f>
      </x:c>
      <x:c r="O16" s="76"/>
      <x:c r="P16" s="76" t="str">
        <x:f>IF(B16="","",IF(OR(C16="",D16="",F16="",G16="",J16="",K16="",L16&lt;&gt;"Validé humainement"),"ALERTE: données/preuves/statut",IF(OR(AND(ISNUMBER(G16),OR(G16&lt;0,G16&gt;1000)),AND(ISNUMBER(H16),H16&gt;31)),"ALERTE: valeur anormale","OK")))</x:f>
      </x:c>
      <x:c r="Q16" s="76" t="str">
        <x:f>IF(B16="","",IF(L16="Validé humainement","Oui","Non"))</x:f>
      </x:c>
    </x:row>
    <x:row r="17">
      <x:c r="A17" s="76" t="str">
        <x:f>IF(B17="","","PLUIE-"&amp;TEXT(ROW()-4,"0000"))</x:f>
      </x:c>
      <x:c r="B17" s="78"/>
      <x:c r="C17" s="76"/>
      <x:c r="D17" s="76"/>
      <x:c r="E17" s="76"/>
      <x:c r="F17" s="76"/>
      <x:c r="G17" s="80"/>
      <x:c r="H17" s="76"/>
      <x:c r="I17" s="76"/>
      <x:c r="J17" s="76"/>
      <x:c r="K17" s="76"/>
      <x:c r="L17" s="76"/>
      <x:c r="M17" s="76"/>
      <x:c r="N17" s="78" t="str">
        <x:f>IF(B17="","",TODAY())</x:f>
      </x:c>
      <x:c r="O17" s="76"/>
      <x:c r="P17" s="76" t="str">
        <x:f>IF(B17="","",IF(OR(C17="",D17="",F17="",G17="",J17="",K17="",L17&lt;&gt;"Validé humainement"),"ALERTE: données/preuves/statut",IF(OR(AND(ISNUMBER(G17),OR(G17&lt;0,G17&gt;1000)),AND(ISNUMBER(H17),H17&gt;31)),"ALERTE: valeur anormale","OK")))</x:f>
      </x:c>
      <x:c r="Q17" s="76" t="str">
        <x:f>IF(B17="","",IF(L17="Validé humainement","Oui","Non"))</x:f>
      </x:c>
    </x:row>
    <x:row r="18">
      <x:c r="A18" s="76" t="str">
        <x:f>IF(B18="","","PLUIE-"&amp;TEXT(ROW()-4,"0000"))</x:f>
      </x:c>
      <x:c r="B18" s="78"/>
      <x:c r="C18" s="76"/>
      <x:c r="D18" s="76"/>
      <x:c r="E18" s="76"/>
      <x:c r="F18" s="76"/>
      <x:c r="G18" s="80"/>
      <x:c r="H18" s="76"/>
      <x:c r="I18" s="76"/>
      <x:c r="J18" s="76"/>
      <x:c r="K18" s="76"/>
      <x:c r="L18" s="76"/>
      <x:c r="M18" s="76"/>
      <x:c r="N18" s="78" t="str">
        <x:f>IF(B18="","",TODAY())</x:f>
      </x:c>
      <x:c r="O18" s="76"/>
      <x:c r="P18" s="76" t="str">
        <x:f>IF(B18="","",IF(OR(C18="",D18="",F18="",G18="",J18="",K18="",L18&lt;&gt;"Validé humainement"),"ALERTE: données/preuves/statut",IF(OR(AND(ISNUMBER(G18),OR(G18&lt;0,G18&gt;1000)),AND(ISNUMBER(H18),H18&gt;31)),"ALERTE: valeur anormale","OK")))</x:f>
      </x:c>
      <x:c r="Q18" s="76" t="str">
        <x:f>IF(B18="","",IF(L18="Validé humainement","Oui","Non"))</x:f>
      </x:c>
    </x:row>
    <x:row r="19">
      <x:c r="A19" s="76" t="str">
        <x:f>IF(B19="","","PLUIE-"&amp;TEXT(ROW()-4,"0000"))</x:f>
      </x:c>
      <x:c r="B19" s="78"/>
      <x:c r="C19" s="76"/>
      <x:c r="D19" s="76"/>
      <x:c r="E19" s="76"/>
      <x:c r="F19" s="76"/>
      <x:c r="G19" s="80"/>
      <x:c r="H19" s="76"/>
      <x:c r="I19" s="76"/>
      <x:c r="J19" s="76"/>
      <x:c r="K19" s="76"/>
      <x:c r="L19" s="76"/>
      <x:c r="M19" s="76"/>
      <x:c r="N19" s="78" t="str">
        <x:f>IF(B19="","",TODAY())</x:f>
      </x:c>
      <x:c r="O19" s="76"/>
      <x:c r="P19" s="76" t="str">
        <x:f>IF(B19="","",IF(OR(C19="",D19="",F19="",G19="",J19="",K19="",L19&lt;&gt;"Validé humainement"),"ALERTE: données/preuves/statut",IF(OR(AND(ISNUMBER(G19),OR(G19&lt;0,G19&gt;1000)),AND(ISNUMBER(H19),H19&gt;31)),"ALERTE: valeur anormale","OK")))</x:f>
      </x:c>
      <x:c r="Q19" s="76" t="str">
        <x:f>IF(B19="","",IF(L19="Validé humainement","Oui","Non"))</x:f>
      </x:c>
    </x:row>
    <x:row r="20">
      <x:c r="A20" s="76" t="str">
        <x:f>IF(B20="","","PLUIE-"&amp;TEXT(ROW()-4,"0000"))</x:f>
      </x:c>
      <x:c r="B20" s="78"/>
      <x:c r="C20" s="76"/>
      <x:c r="D20" s="76"/>
      <x:c r="E20" s="76"/>
      <x:c r="F20" s="76"/>
      <x:c r="G20" s="80"/>
      <x:c r="H20" s="76"/>
      <x:c r="I20" s="76"/>
      <x:c r="J20" s="76"/>
      <x:c r="K20" s="76"/>
      <x:c r="L20" s="76"/>
      <x:c r="M20" s="76"/>
      <x:c r="N20" s="78" t="str">
        <x:f>IF(B20="","",TODAY())</x:f>
      </x:c>
      <x:c r="O20" s="76"/>
      <x:c r="P20" s="76" t="str">
        <x:f>IF(B20="","",IF(OR(C20="",D20="",F20="",G20="",J20="",K20="",L20&lt;&gt;"Validé humainement"),"ALERTE: données/preuves/statut",IF(OR(AND(ISNUMBER(G20),OR(G20&lt;0,G20&gt;1000)),AND(ISNUMBER(H20),H20&gt;31)),"ALERTE: valeur anormale","OK")))</x:f>
      </x:c>
      <x:c r="Q20" s="76" t="str">
        <x:f>IF(B20="","",IF(L20="Validé humainement","Oui","Non"))</x:f>
      </x:c>
    </x:row>
    <x:row r="21">
      <x:c r="A21" s="76" t="str">
        <x:f>IF(B21="","","PLUIE-"&amp;TEXT(ROW()-4,"0000"))</x:f>
      </x:c>
      <x:c r="B21" s="78"/>
      <x:c r="C21" s="76"/>
      <x:c r="D21" s="76"/>
      <x:c r="E21" s="76"/>
      <x:c r="F21" s="76"/>
      <x:c r="G21" s="80"/>
      <x:c r="H21" s="76"/>
      <x:c r="I21" s="76"/>
      <x:c r="J21" s="76"/>
      <x:c r="K21" s="76"/>
      <x:c r="L21" s="76"/>
      <x:c r="M21" s="76"/>
      <x:c r="N21" s="78" t="str">
        <x:f>IF(B21="","",TODAY())</x:f>
      </x:c>
      <x:c r="O21" s="76"/>
      <x:c r="P21" s="76" t="str">
        <x:f>IF(B21="","",IF(OR(C21="",D21="",F21="",G21="",J21="",K21="",L21&lt;&gt;"Validé humainement"),"ALERTE: données/preuves/statut",IF(OR(AND(ISNUMBER(G21),OR(G21&lt;0,G21&gt;1000)),AND(ISNUMBER(H21),H21&gt;31)),"ALERTE: valeur anormale","OK")))</x:f>
      </x:c>
      <x:c r="Q21" s="76" t="str">
        <x:f>IF(B21="","",IF(L21="Validé humainement","Oui","Non"))</x:f>
      </x:c>
    </x:row>
    <x:row r="22">
      <x:c r="A22" s="76" t="str">
        <x:f>IF(B22="","","PLUIE-"&amp;TEXT(ROW()-4,"0000"))</x:f>
      </x:c>
      <x:c r="B22" s="78"/>
      <x:c r="C22" s="76"/>
      <x:c r="D22" s="76"/>
      <x:c r="E22" s="76"/>
      <x:c r="F22" s="76"/>
      <x:c r="G22" s="80"/>
      <x:c r="H22" s="76"/>
      <x:c r="I22" s="76"/>
      <x:c r="J22" s="76"/>
      <x:c r="K22" s="76"/>
      <x:c r="L22" s="76"/>
      <x:c r="M22" s="76"/>
      <x:c r="N22" s="78" t="str">
        <x:f>IF(B22="","",TODAY())</x:f>
      </x:c>
      <x:c r="O22" s="76"/>
      <x:c r="P22" s="76" t="str">
        <x:f>IF(B22="","",IF(OR(C22="",D22="",F22="",G22="",J22="",K22="",L22&lt;&gt;"Validé humainement"),"ALERTE: données/preuves/statut",IF(OR(AND(ISNUMBER(G22),OR(G22&lt;0,G22&gt;1000)),AND(ISNUMBER(H22),H22&gt;31)),"ALERTE: valeur anormale","OK")))</x:f>
      </x:c>
      <x:c r="Q22" s="76" t="str">
        <x:f>IF(B22="","",IF(L22="Validé humainement","Oui","Non"))</x:f>
      </x:c>
    </x:row>
    <x:row r="23">
      <x:c r="A23" s="76" t="str">
        <x:f>IF(B23="","","PLUIE-"&amp;TEXT(ROW()-4,"0000"))</x:f>
      </x:c>
      <x:c r="B23" s="78"/>
      <x:c r="C23" s="76"/>
      <x:c r="D23" s="76"/>
      <x:c r="E23" s="76"/>
      <x:c r="F23" s="76"/>
      <x:c r="G23" s="80"/>
      <x:c r="H23" s="76"/>
      <x:c r="I23" s="76"/>
      <x:c r="J23" s="76"/>
      <x:c r="K23" s="76"/>
      <x:c r="L23" s="76"/>
      <x:c r="M23" s="76"/>
      <x:c r="N23" s="78" t="str">
        <x:f>IF(B23="","",TODAY())</x:f>
      </x:c>
      <x:c r="O23" s="76"/>
      <x:c r="P23" s="76" t="str">
        <x:f>IF(B23="","",IF(OR(C23="",D23="",F23="",G23="",J23="",K23="",L23&lt;&gt;"Validé humainement"),"ALERTE: données/preuves/statut",IF(OR(AND(ISNUMBER(G23),OR(G23&lt;0,G23&gt;1000)),AND(ISNUMBER(H23),H23&gt;31)),"ALERTE: valeur anormale","OK")))</x:f>
      </x:c>
      <x:c r="Q23" s="76" t="str">
        <x:f>IF(B23="","",IF(L23="Validé humainement","Oui","Non"))</x:f>
      </x:c>
    </x:row>
    <x:row r="24">
      <x:c r="A24" s="76" t="str">
        <x:f>IF(B24="","","PLUIE-"&amp;TEXT(ROW()-4,"0000"))</x:f>
      </x:c>
      <x:c r="B24" s="78"/>
      <x:c r="C24" s="76"/>
      <x:c r="D24" s="76"/>
      <x:c r="E24" s="76"/>
      <x:c r="F24" s="76"/>
      <x:c r="G24" s="80"/>
      <x:c r="H24" s="76"/>
      <x:c r="I24" s="76"/>
      <x:c r="J24" s="76"/>
      <x:c r="K24" s="76"/>
      <x:c r="L24" s="76"/>
      <x:c r="M24" s="76"/>
      <x:c r="N24" s="78" t="str">
        <x:f>IF(B24="","",TODAY())</x:f>
      </x:c>
      <x:c r="O24" s="76"/>
      <x:c r="P24" s="76" t="str">
        <x:f>IF(B24="","",IF(OR(C24="",D24="",F24="",G24="",J24="",K24="",L24&lt;&gt;"Validé humainement"),"ALERTE: données/preuves/statut",IF(OR(AND(ISNUMBER(G24),OR(G24&lt;0,G24&gt;1000)),AND(ISNUMBER(H24),H24&gt;31)),"ALERTE: valeur anormale","OK")))</x:f>
      </x:c>
      <x:c r="Q24" s="76" t="str">
        <x:f>IF(B24="","",IF(L24="Validé humainement","Oui","Non"))</x:f>
      </x:c>
    </x:row>
    <x:row r="25">
      <x:c r="A25" s="76" t="str">
        <x:f>IF(B25="","","PLUIE-"&amp;TEXT(ROW()-4,"0000"))</x:f>
      </x:c>
      <x:c r="B25" s="78"/>
      <x:c r="C25" s="76"/>
      <x:c r="D25" s="76"/>
      <x:c r="E25" s="76"/>
      <x:c r="F25" s="76"/>
      <x:c r="G25" s="80"/>
      <x:c r="H25" s="76"/>
      <x:c r="I25" s="76"/>
      <x:c r="J25" s="76"/>
      <x:c r="K25" s="76"/>
      <x:c r="L25" s="76"/>
      <x:c r="M25" s="76"/>
      <x:c r="N25" s="78" t="str">
        <x:f>IF(B25="","",TODAY())</x:f>
      </x:c>
      <x:c r="O25" s="76"/>
      <x:c r="P25" s="76" t="str">
        <x:f>IF(B25="","",IF(OR(C25="",D25="",F25="",G25="",J25="",K25="",L25&lt;&gt;"Validé humainement"),"ALERTE: données/preuves/statut",IF(OR(AND(ISNUMBER(G25),OR(G25&lt;0,G25&gt;1000)),AND(ISNUMBER(H25),H25&gt;31)),"ALERTE: valeur anormale","OK")))</x:f>
      </x:c>
      <x:c r="Q25" s="76" t="str">
        <x:f>IF(B25="","",IF(L25="Validé humainement","Oui","Non"))</x:f>
      </x:c>
    </x:row>
    <x:row r="26">
      <x:c r="A26" s="76" t="str">
        <x:f>IF(B26="","","PLUIE-"&amp;TEXT(ROW()-4,"0000"))</x:f>
      </x:c>
      <x:c r="B26" s="78"/>
      <x:c r="C26" s="76"/>
      <x:c r="D26" s="76"/>
      <x:c r="E26" s="76"/>
      <x:c r="F26" s="76"/>
      <x:c r="G26" s="80"/>
      <x:c r="H26" s="76"/>
      <x:c r="I26" s="76"/>
      <x:c r="J26" s="76"/>
      <x:c r="K26" s="76"/>
      <x:c r="L26" s="76"/>
      <x:c r="M26" s="76"/>
      <x:c r="N26" s="78" t="str">
        <x:f>IF(B26="","",TODAY())</x:f>
      </x:c>
      <x:c r="O26" s="76"/>
      <x:c r="P26" s="76" t="str">
        <x:f>IF(B26="","",IF(OR(C26="",D26="",F26="",G26="",J26="",K26="",L26&lt;&gt;"Validé humainement"),"ALERTE: données/preuves/statut",IF(OR(AND(ISNUMBER(G26),OR(G26&lt;0,G26&gt;1000)),AND(ISNUMBER(H26),H26&gt;31)),"ALERTE: valeur anormale","OK")))</x:f>
      </x:c>
      <x:c r="Q26" s="76" t="str">
        <x:f>IF(B26="","",IF(L26="Validé humainement","Oui","Non"))</x:f>
      </x:c>
    </x:row>
    <x:row r="27">
      <x:c r="A27" s="76" t="str">
        <x:f>IF(B27="","","PLUIE-"&amp;TEXT(ROW()-4,"0000"))</x:f>
      </x:c>
      <x:c r="B27" s="78"/>
      <x:c r="C27" s="76"/>
      <x:c r="D27" s="76"/>
      <x:c r="E27" s="76"/>
      <x:c r="F27" s="76"/>
      <x:c r="G27" s="80"/>
      <x:c r="H27" s="76"/>
      <x:c r="I27" s="76"/>
      <x:c r="J27" s="76"/>
      <x:c r="K27" s="76"/>
      <x:c r="L27" s="76"/>
      <x:c r="M27" s="76"/>
      <x:c r="N27" s="78" t="str">
        <x:f>IF(B27="","",TODAY())</x:f>
      </x:c>
      <x:c r="O27" s="76"/>
      <x:c r="P27" s="76" t="str">
        <x:f>IF(B27="","",IF(OR(C27="",D27="",F27="",G27="",J27="",K27="",L27&lt;&gt;"Validé humainement"),"ALERTE: données/preuves/statut",IF(OR(AND(ISNUMBER(G27),OR(G27&lt;0,G27&gt;1000)),AND(ISNUMBER(H27),H27&gt;31)),"ALERTE: valeur anormale","OK")))</x:f>
      </x:c>
      <x:c r="Q27" s="76" t="str">
        <x:f>IF(B27="","",IF(L27="Validé humainement","Oui","Non"))</x:f>
      </x:c>
    </x:row>
    <x:row r="28">
      <x:c r="A28" s="76" t="str">
        <x:f>IF(B28="","","PLUIE-"&amp;TEXT(ROW()-4,"0000"))</x:f>
      </x:c>
      <x:c r="B28" s="78"/>
      <x:c r="C28" s="76"/>
      <x:c r="D28" s="76"/>
      <x:c r="E28" s="76"/>
      <x:c r="F28" s="76"/>
      <x:c r="G28" s="80"/>
      <x:c r="H28" s="76"/>
      <x:c r="I28" s="76"/>
      <x:c r="J28" s="76"/>
      <x:c r="K28" s="76"/>
      <x:c r="L28" s="76"/>
      <x:c r="M28" s="76"/>
      <x:c r="N28" s="78" t="str">
        <x:f>IF(B28="","",TODAY())</x:f>
      </x:c>
      <x:c r="O28" s="76"/>
      <x:c r="P28" s="76" t="str">
        <x:f>IF(B28="","",IF(OR(C28="",D28="",F28="",G28="",J28="",K28="",L28&lt;&gt;"Validé humainement"),"ALERTE: données/preuves/statut",IF(OR(AND(ISNUMBER(G28),OR(G28&lt;0,G28&gt;1000)),AND(ISNUMBER(H28),H28&gt;31)),"ALERTE: valeur anormale","OK")))</x:f>
      </x:c>
      <x:c r="Q28" s="76" t="str">
        <x:f>IF(B28="","",IF(L28="Validé humainement","Oui","Non"))</x:f>
      </x:c>
    </x:row>
    <x:row r="29">
      <x:c r="A29" s="76" t="str">
        <x:f>IF(B29="","","PLUIE-"&amp;TEXT(ROW()-4,"0000"))</x:f>
      </x:c>
      <x:c r="B29" s="78"/>
      <x:c r="C29" s="76"/>
      <x:c r="D29" s="76"/>
      <x:c r="E29" s="76"/>
      <x:c r="F29" s="76"/>
      <x:c r="G29" s="80"/>
      <x:c r="H29" s="76"/>
      <x:c r="I29" s="76"/>
      <x:c r="J29" s="76"/>
      <x:c r="K29" s="76"/>
      <x:c r="L29" s="76"/>
      <x:c r="M29" s="76"/>
      <x:c r="N29" s="78" t="str">
        <x:f>IF(B29="","",TODAY())</x:f>
      </x:c>
      <x:c r="O29" s="76"/>
      <x:c r="P29" s="76" t="str">
        <x:f>IF(B29="","",IF(OR(C29="",D29="",F29="",G29="",J29="",K29="",L29&lt;&gt;"Validé humainement"),"ALERTE: données/preuves/statut",IF(OR(AND(ISNUMBER(G29),OR(G29&lt;0,G29&gt;1000)),AND(ISNUMBER(H29),H29&gt;31)),"ALERTE: valeur anormale","OK")))</x:f>
      </x:c>
      <x:c r="Q29" s="76" t="str">
        <x:f>IF(B29="","",IF(L29="Validé humainement","Oui","Non"))</x:f>
      </x:c>
    </x:row>
    <x:row r="30">
      <x:c r="A30" s="76" t="str">
        <x:f>IF(B30="","","PLUIE-"&amp;TEXT(ROW()-4,"0000"))</x:f>
      </x:c>
      <x:c r="B30" s="78"/>
      <x:c r="C30" s="76"/>
      <x:c r="D30" s="76"/>
      <x:c r="E30" s="76"/>
      <x:c r="F30" s="76"/>
      <x:c r="G30" s="80"/>
      <x:c r="H30" s="76"/>
      <x:c r="I30" s="76"/>
      <x:c r="J30" s="76"/>
      <x:c r="K30" s="76"/>
      <x:c r="L30" s="76"/>
      <x:c r="M30" s="76"/>
      <x:c r="N30" s="78" t="str">
        <x:f>IF(B30="","",TODAY())</x:f>
      </x:c>
      <x:c r="O30" s="76"/>
      <x:c r="P30" s="76" t="str">
        <x:f>IF(B30="","",IF(OR(C30="",D30="",F30="",G30="",J30="",K30="",L30&lt;&gt;"Validé humainement"),"ALERTE: données/preuves/statut",IF(OR(AND(ISNUMBER(G30),OR(G30&lt;0,G30&gt;1000)),AND(ISNUMBER(H30),H30&gt;31)),"ALERTE: valeur anormale","OK")))</x:f>
      </x:c>
      <x:c r="Q30" s="76" t="str">
        <x:f>IF(B30="","",IF(L30="Validé humainement","Oui","Non"))</x:f>
      </x:c>
    </x:row>
    <x:row r="31">
      <x:c r="A31" s="76" t="str">
        <x:f>IF(B31="","","PLUIE-"&amp;TEXT(ROW()-4,"0000"))</x:f>
      </x:c>
      <x:c r="B31" s="78"/>
      <x:c r="C31" s="76"/>
      <x:c r="D31" s="76"/>
      <x:c r="E31" s="76"/>
      <x:c r="F31" s="76"/>
      <x:c r="G31" s="80"/>
      <x:c r="H31" s="76"/>
      <x:c r="I31" s="76"/>
      <x:c r="J31" s="76"/>
      <x:c r="K31" s="76"/>
      <x:c r="L31" s="76"/>
      <x:c r="M31" s="76"/>
      <x:c r="N31" s="78" t="str">
        <x:f>IF(B31="","",TODAY())</x:f>
      </x:c>
      <x:c r="O31" s="76"/>
      <x:c r="P31" s="76" t="str">
        <x:f>IF(B31="","",IF(OR(C31="",D31="",F31="",G31="",J31="",K31="",L31&lt;&gt;"Validé humainement"),"ALERTE: données/preuves/statut",IF(OR(AND(ISNUMBER(G31),OR(G31&lt;0,G31&gt;1000)),AND(ISNUMBER(H31),H31&gt;31)),"ALERTE: valeur anormale","OK")))</x:f>
      </x:c>
      <x:c r="Q31" s="76" t="str">
        <x:f>IF(B31="","",IF(L31="Validé humainement","Oui","Non"))</x:f>
      </x:c>
    </x:row>
    <x:row r="32">
      <x:c r="A32" s="76" t="str">
        <x:f>IF(B32="","","PLUIE-"&amp;TEXT(ROW()-4,"0000"))</x:f>
      </x:c>
      <x:c r="B32" s="78"/>
      <x:c r="C32" s="76"/>
      <x:c r="D32" s="76"/>
      <x:c r="E32" s="76"/>
      <x:c r="F32" s="76"/>
      <x:c r="G32" s="80"/>
      <x:c r="H32" s="76"/>
      <x:c r="I32" s="76"/>
      <x:c r="J32" s="76"/>
      <x:c r="K32" s="76"/>
      <x:c r="L32" s="76"/>
      <x:c r="M32" s="76"/>
      <x:c r="N32" s="78" t="str">
        <x:f>IF(B32="","",TODAY())</x:f>
      </x:c>
      <x:c r="O32" s="76"/>
      <x:c r="P32" s="76" t="str">
        <x:f>IF(B32="","",IF(OR(C32="",D32="",F32="",G32="",J32="",K32="",L32&lt;&gt;"Validé humainement"),"ALERTE: données/preuves/statut",IF(OR(AND(ISNUMBER(G32),OR(G32&lt;0,G32&gt;1000)),AND(ISNUMBER(H32),H32&gt;31)),"ALERTE: valeur anormale","OK")))</x:f>
      </x:c>
      <x:c r="Q32" s="76" t="str">
        <x:f>IF(B32="","",IF(L32="Validé humainement","Oui","Non"))</x:f>
      </x:c>
    </x:row>
    <x:row r="33">
      <x:c r="A33" s="76" t="str">
        <x:f>IF(B33="","","PLUIE-"&amp;TEXT(ROW()-4,"0000"))</x:f>
      </x:c>
      <x:c r="B33" s="78"/>
      <x:c r="C33" s="76"/>
      <x:c r="D33" s="76"/>
      <x:c r="E33" s="76"/>
      <x:c r="F33" s="76"/>
      <x:c r="G33" s="80"/>
      <x:c r="H33" s="76"/>
      <x:c r="I33" s="76"/>
      <x:c r="J33" s="76"/>
      <x:c r="K33" s="76"/>
      <x:c r="L33" s="76"/>
      <x:c r="M33" s="76"/>
      <x:c r="N33" s="78" t="str">
        <x:f>IF(B33="","",TODAY())</x:f>
      </x:c>
      <x:c r="O33" s="76"/>
      <x:c r="P33" s="76" t="str">
        <x:f>IF(B33="","",IF(OR(C33="",D33="",F33="",G33="",J33="",K33="",L33&lt;&gt;"Validé humainement"),"ALERTE: données/preuves/statut",IF(OR(AND(ISNUMBER(G33),OR(G33&lt;0,G33&gt;1000)),AND(ISNUMBER(H33),H33&gt;31)),"ALERTE: valeur anormale","OK")))</x:f>
      </x:c>
      <x:c r="Q33" s="76" t="str">
        <x:f>IF(B33="","",IF(L33="Validé humainement","Oui","Non"))</x:f>
      </x:c>
    </x:row>
    <x:row r="34">
      <x:c r="A34" s="76" t="str">
        <x:f>IF(B34="","","PLUIE-"&amp;TEXT(ROW()-4,"0000"))</x:f>
      </x:c>
      <x:c r="B34" s="78"/>
      <x:c r="C34" s="76"/>
      <x:c r="D34" s="76"/>
      <x:c r="E34" s="76"/>
      <x:c r="F34" s="76"/>
      <x:c r="G34" s="80"/>
      <x:c r="H34" s="76"/>
      <x:c r="I34" s="76"/>
      <x:c r="J34" s="76"/>
      <x:c r="K34" s="76"/>
      <x:c r="L34" s="76"/>
      <x:c r="M34" s="76"/>
      <x:c r="N34" s="78" t="str">
        <x:f>IF(B34="","",TODAY())</x:f>
      </x:c>
      <x:c r="O34" s="76"/>
      <x:c r="P34" s="76" t="str">
        <x:f>IF(B34="","",IF(OR(C34="",D34="",F34="",G34="",J34="",K34="",L34&lt;&gt;"Validé humainement"),"ALERTE: données/preuves/statut",IF(OR(AND(ISNUMBER(G34),OR(G34&lt;0,G34&gt;1000)),AND(ISNUMBER(H34),H34&gt;31)),"ALERTE: valeur anormale","OK")))</x:f>
      </x:c>
      <x:c r="Q34" s="76" t="str">
        <x:f>IF(B34="","",IF(L34="Validé humainement","Oui","Non"))</x:f>
      </x:c>
    </x:row>
    <x:row r="35">
      <x:c r="A35" s="76" t="str">
        <x:f>IF(B35="","","PLUIE-"&amp;TEXT(ROW()-4,"0000"))</x:f>
      </x:c>
      <x:c r="B35" s="78"/>
      <x:c r="C35" s="76"/>
      <x:c r="D35" s="76"/>
      <x:c r="E35" s="76"/>
      <x:c r="F35" s="76"/>
      <x:c r="G35" s="80"/>
      <x:c r="H35" s="76"/>
      <x:c r="I35" s="76"/>
      <x:c r="J35" s="76"/>
      <x:c r="K35" s="76"/>
      <x:c r="L35" s="76"/>
      <x:c r="M35" s="76"/>
      <x:c r="N35" s="78" t="str">
        <x:f>IF(B35="","",TODAY())</x:f>
      </x:c>
      <x:c r="O35" s="76"/>
      <x:c r="P35" s="76" t="str">
        <x:f>IF(B35="","",IF(OR(C35="",D35="",F35="",G35="",J35="",K35="",L35&lt;&gt;"Validé humainement"),"ALERTE: données/preuves/statut",IF(OR(AND(ISNUMBER(G35),OR(G35&lt;0,G35&gt;1000)),AND(ISNUMBER(H35),H35&gt;31)),"ALERTE: valeur anormale","OK")))</x:f>
      </x:c>
      <x:c r="Q35" s="76" t="str">
        <x:f>IF(B35="","",IF(L35="Validé humainement","Oui","Non"))</x:f>
      </x:c>
    </x:row>
    <x:row r="36">
      <x:c r="A36" s="76" t="str">
        <x:f>IF(B36="","","PLUIE-"&amp;TEXT(ROW()-4,"0000"))</x:f>
      </x:c>
      <x:c r="B36" s="78"/>
      <x:c r="C36" s="76"/>
      <x:c r="D36" s="76"/>
      <x:c r="E36" s="76"/>
      <x:c r="F36" s="76"/>
      <x:c r="G36" s="80"/>
      <x:c r="H36" s="76"/>
      <x:c r="I36" s="76"/>
      <x:c r="J36" s="76"/>
      <x:c r="K36" s="76"/>
      <x:c r="L36" s="76"/>
      <x:c r="M36" s="76"/>
      <x:c r="N36" s="78" t="str">
        <x:f>IF(B36="","",TODAY())</x:f>
      </x:c>
      <x:c r="O36" s="76"/>
      <x:c r="P36" s="76" t="str">
        <x:f>IF(B36="","",IF(OR(C36="",D36="",F36="",G36="",J36="",K36="",L36&lt;&gt;"Validé humainement"),"ALERTE: données/preuves/statut",IF(OR(AND(ISNUMBER(G36),OR(G36&lt;0,G36&gt;1000)),AND(ISNUMBER(H36),H36&gt;31)),"ALERTE: valeur anormale","OK")))</x:f>
      </x:c>
      <x:c r="Q36" s="76" t="str">
        <x:f>IF(B36="","",IF(L36="Validé humainement","Oui","Non"))</x:f>
      </x:c>
    </x:row>
    <x:row r="37">
      <x:c r="A37" s="76" t="str">
        <x:f>IF(B37="","","PLUIE-"&amp;TEXT(ROW()-4,"0000"))</x:f>
      </x:c>
      <x:c r="B37" s="78"/>
      <x:c r="C37" s="76"/>
      <x:c r="D37" s="76"/>
      <x:c r="E37" s="76"/>
      <x:c r="F37" s="76"/>
      <x:c r="G37" s="80"/>
      <x:c r="H37" s="76"/>
      <x:c r="I37" s="76"/>
      <x:c r="J37" s="76"/>
      <x:c r="K37" s="76"/>
      <x:c r="L37" s="76"/>
      <x:c r="M37" s="76"/>
      <x:c r="N37" s="78" t="str">
        <x:f>IF(B37="","",TODAY())</x:f>
      </x:c>
      <x:c r="O37" s="76"/>
      <x:c r="P37" s="76" t="str">
        <x:f>IF(B37="","",IF(OR(C37="",D37="",F37="",G37="",J37="",K37="",L37&lt;&gt;"Validé humainement"),"ALERTE: données/preuves/statut",IF(OR(AND(ISNUMBER(G37),OR(G37&lt;0,G37&gt;1000)),AND(ISNUMBER(H37),H37&gt;31)),"ALERTE: valeur anormale","OK")))</x:f>
      </x:c>
      <x:c r="Q37" s="76" t="str">
        <x:f>IF(B37="","",IF(L37="Validé humainement","Oui","Non"))</x:f>
      </x:c>
    </x:row>
    <x:row r="38">
      <x:c r="A38" s="76" t="str">
        <x:f>IF(B38="","","PLUIE-"&amp;TEXT(ROW()-4,"0000"))</x:f>
      </x:c>
      <x:c r="B38" s="78"/>
      <x:c r="C38" s="76"/>
      <x:c r="D38" s="76"/>
      <x:c r="E38" s="76"/>
      <x:c r="F38" s="76"/>
      <x:c r="G38" s="80"/>
      <x:c r="H38" s="76"/>
      <x:c r="I38" s="76"/>
      <x:c r="J38" s="76"/>
      <x:c r="K38" s="76"/>
      <x:c r="L38" s="76"/>
      <x:c r="M38" s="76"/>
      <x:c r="N38" s="78" t="str">
        <x:f>IF(B38="","",TODAY())</x:f>
      </x:c>
      <x:c r="O38" s="76"/>
      <x:c r="P38" s="76" t="str">
        <x:f>IF(B38="","",IF(OR(C38="",D38="",F38="",G38="",J38="",K38="",L38&lt;&gt;"Validé humainement"),"ALERTE: données/preuves/statut",IF(OR(AND(ISNUMBER(G38),OR(G38&lt;0,G38&gt;1000)),AND(ISNUMBER(H38),H38&gt;31)),"ALERTE: valeur anormale","OK")))</x:f>
      </x:c>
      <x:c r="Q38" s="76" t="str">
        <x:f>IF(B38="","",IF(L38="Validé humainement","Oui","Non"))</x:f>
      </x:c>
    </x:row>
    <x:row r="39">
      <x:c r="A39" s="76" t="str">
        <x:f>IF(B39="","","PLUIE-"&amp;TEXT(ROW()-4,"0000"))</x:f>
      </x:c>
      <x:c r="B39" s="78"/>
      <x:c r="C39" s="76"/>
      <x:c r="D39" s="76"/>
      <x:c r="E39" s="76"/>
      <x:c r="F39" s="76"/>
      <x:c r="G39" s="80"/>
      <x:c r="H39" s="76"/>
      <x:c r="I39" s="76"/>
      <x:c r="J39" s="76"/>
      <x:c r="K39" s="76"/>
      <x:c r="L39" s="76"/>
      <x:c r="M39" s="76"/>
      <x:c r="N39" s="78" t="str">
        <x:f>IF(B39="","",TODAY())</x:f>
      </x:c>
      <x:c r="O39" s="76"/>
      <x:c r="P39" s="76" t="str">
        <x:f>IF(B39="","",IF(OR(C39="",D39="",F39="",G39="",J39="",K39="",L39&lt;&gt;"Validé humainement"),"ALERTE: données/preuves/statut",IF(OR(AND(ISNUMBER(G39),OR(G39&lt;0,G39&gt;1000)),AND(ISNUMBER(H39),H39&gt;31)),"ALERTE: valeur anormale","OK")))</x:f>
      </x:c>
      <x:c r="Q39" s="76" t="str">
        <x:f>IF(B39="","",IF(L39="Validé humainement","Oui","Non"))</x:f>
      </x:c>
    </x:row>
    <x:row r="40">
      <x:c r="A40" s="76" t="str">
        <x:f>IF(B40="","","PLUIE-"&amp;TEXT(ROW()-4,"0000"))</x:f>
      </x:c>
      <x:c r="B40" s="78"/>
      <x:c r="C40" s="76"/>
      <x:c r="D40" s="76"/>
      <x:c r="E40" s="76"/>
      <x:c r="F40" s="76"/>
      <x:c r="G40" s="80"/>
      <x:c r="H40" s="76"/>
      <x:c r="I40" s="76"/>
      <x:c r="J40" s="76"/>
      <x:c r="K40" s="76"/>
      <x:c r="L40" s="76"/>
      <x:c r="M40" s="76"/>
      <x:c r="N40" s="78" t="str">
        <x:f>IF(B40="","",TODAY())</x:f>
      </x:c>
      <x:c r="O40" s="76"/>
      <x:c r="P40" s="76" t="str">
        <x:f>IF(B40="","",IF(OR(C40="",D40="",F40="",G40="",J40="",K40="",L40&lt;&gt;"Validé humainement"),"ALERTE: données/preuves/statut",IF(OR(AND(ISNUMBER(G40),OR(G40&lt;0,G40&gt;1000)),AND(ISNUMBER(H40),H40&gt;31)),"ALERTE: valeur anormale","OK")))</x:f>
      </x:c>
      <x:c r="Q40" s="76" t="str">
        <x:f>IF(B40="","",IF(L40="Validé humainement","Oui","Non"))</x:f>
      </x:c>
    </x:row>
    <x:row r="41">
      <x:c r="A41" s="76" t="str">
        <x:f>IF(B41="","","PLUIE-"&amp;TEXT(ROW()-4,"0000"))</x:f>
      </x:c>
      <x:c r="B41" s="78"/>
      <x:c r="C41" s="76"/>
      <x:c r="D41" s="76"/>
      <x:c r="E41" s="76"/>
      <x:c r="F41" s="76"/>
      <x:c r="G41" s="80"/>
      <x:c r="H41" s="76"/>
      <x:c r="I41" s="76"/>
      <x:c r="J41" s="76"/>
      <x:c r="K41" s="76"/>
      <x:c r="L41" s="76"/>
      <x:c r="M41" s="76"/>
      <x:c r="N41" s="78" t="str">
        <x:f>IF(B41="","",TODAY())</x:f>
      </x:c>
      <x:c r="O41" s="76"/>
      <x:c r="P41" s="76" t="str">
        <x:f>IF(B41="","",IF(OR(C41="",D41="",F41="",G41="",J41="",K41="",L41&lt;&gt;"Validé humainement"),"ALERTE: données/preuves/statut",IF(OR(AND(ISNUMBER(G41),OR(G41&lt;0,G41&gt;1000)),AND(ISNUMBER(H41),H41&gt;31)),"ALERTE: valeur anormale","OK")))</x:f>
      </x:c>
      <x:c r="Q41" s="76" t="str">
        <x:f>IF(B41="","",IF(L41="Validé humainement","Oui","Non"))</x:f>
      </x:c>
    </x:row>
    <x:row r="42">
      <x:c r="A42" s="76" t="str">
        <x:f>IF(B42="","","PLUIE-"&amp;TEXT(ROW()-4,"0000"))</x:f>
      </x:c>
      <x:c r="B42" s="78"/>
      <x:c r="C42" s="76"/>
      <x:c r="D42" s="76"/>
      <x:c r="E42" s="76"/>
      <x:c r="F42" s="76"/>
      <x:c r="G42" s="80"/>
      <x:c r="H42" s="76"/>
      <x:c r="I42" s="76"/>
      <x:c r="J42" s="76"/>
      <x:c r="K42" s="76"/>
      <x:c r="L42" s="76"/>
      <x:c r="M42" s="76"/>
      <x:c r="N42" s="78" t="str">
        <x:f>IF(B42="","",TODAY())</x:f>
      </x:c>
      <x:c r="O42" s="76"/>
      <x:c r="P42" s="76" t="str">
        <x:f>IF(B42="","",IF(OR(C42="",D42="",F42="",G42="",J42="",K42="",L42&lt;&gt;"Validé humainement"),"ALERTE: données/preuves/statut",IF(OR(AND(ISNUMBER(G42),OR(G42&lt;0,G42&gt;1000)),AND(ISNUMBER(H42),H42&gt;31)),"ALERTE: valeur anormale","OK")))</x:f>
      </x:c>
      <x:c r="Q42" s="76" t="str">
        <x:f>IF(B42="","",IF(L42="Validé humainement","Oui","Non"))</x:f>
      </x:c>
    </x:row>
    <x:row r="43">
      <x:c r="A43" s="76" t="str">
        <x:f>IF(B43="","","PLUIE-"&amp;TEXT(ROW()-4,"0000"))</x:f>
      </x:c>
      <x:c r="B43" s="78"/>
      <x:c r="C43" s="76"/>
      <x:c r="D43" s="76"/>
      <x:c r="E43" s="76"/>
      <x:c r="F43" s="76"/>
      <x:c r="G43" s="80"/>
      <x:c r="H43" s="76"/>
      <x:c r="I43" s="76"/>
      <x:c r="J43" s="76"/>
      <x:c r="K43" s="76"/>
      <x:c r="L43" s="76"/>
      <x:c r="M43" s="76"/>
      <x:c r="N43" s="78" t="str">
        <x:f>IF(B43="","",TODAY())</x:f>
      </x:c>
      <x:c r="O43" s="76"/>
      <x:c r="P43" s="76" t="str">
        <x:f>IF(B43="","",IF(OR(C43="",D43="",F43="",G43="",J43="",K43="",L43&lt;&gt;"Validé humainement"),"ALERTE: données/preuves/statut",IF(OR(AND(ISNUMBER(G43),OR(G43&lt;0,G43&gt;1000)),AND(ISNUMBER(H43),H43&gt;31)),"ALERTE: valeur anormale","OK")))</x:f>
      </x:c>
      <x:c r="Q43" s="76" t="str">
        <x:f>IF(B43="","",IF(L43="Validé humainement","Oui","Non"))</x:f>
      </x:c>
    </x:row>
    <x:row r="44">
      <x:c r="A44" s="76" t="str">
        <x:f>IF(B44="","","PLUIE-"&amp;TEXT(ROW()-4,"0000"))</x:f>
      </x:c>
      <x:c r="B44" s="78"/>
      <x:c r="C44" s="76"/>
      <x:c r="D44" s="76"/>
      <x:c r="E44" s="76"/>
      <x:c r="F44" s="76"/>
      <x:c r="G44" s="80"/>
      <x:c r="H44" s="76"/>
      <x:c r="I44" s="76"/>
      <x:c r="J44" s="76"/>
      <x:c r="K44" s="76"/>
      <x:c r="L44" s="76"/>
      <x:c r="M44" s="76"/>
      <x:c r="N44" s="78" t="str">
        <x:f>IF(B44="","",TODAY())</x:f>
      </x:c>
      <x:c r="O44" s="76"/>
      <x:c r="P44" s="76" t="str">
        <x:f>IF(B44="","",IF(OR(C44="",D44="",F44="",G44="",J44="",K44="",L44&lt;&gt;"Validé humainement"),"ALERTE: données/preuves/statut",IF(OR(AND(ISNUMBER(G44),OR(G44&lt;0,G44&gt;1000)),AND(ISNUMBER(H44),H44&gt;31)),"ALERTE: valeur anormale","OK")))</x:f>
      </x:c>
      <x:c r="Q44" s="76" t="str">
        <x:f>IF(B44="","",IF(L44="Validé humainement","Oui","Non"))</x:f>
      </x:c>
    </x:row>
    <x:row r="45">
      <x:c r="A45" s="76" t="str">
        <x:f>IF(B45="","","PLUIE-"&amp;TEXT(ROW()-4,"0000"))</x:f>
      </x:c>
      <x:c r="B45" s="78"/>
      <x:c r="C45" s="76"/>
      <x:c r="D45" s="76"/>
      <x:c r="E45" s="76"/>
      <x:c r="F45" s="76"/>
      <x:c r="G45" s="80"/>
      <x:c r="H45" s="76"/>
      <x:c r="I45" s="76"/>
      <x:c r="J45" s="76"/>
      <x:c r="K45" s="76"/>
      <x:c r="L45" s="76"/>
      <x:c r="M45" s="76"/>
      <x:c r="N45" s="78" t="str">
        <x:f>IF(B45="","",TODAY())</x:f>
      </x:c>
      <x:c r="O45" s="76"/>
      <x:c r="P45" s="76" t="str">
        <x:f>IF(B45="","",IF(OR(C45="",D45="",F45="",G45="",J45="",K45="",L45&lt;&gt;"Validé humainement"),"ALERTE: données/preuves/statut",IF(OR(AND(ISNUMBER(G45),OR(G45&lt;0,G45&gt;1000)),AND(ISNUMBER(H45),H45&gt;31)),"ALERTE: valeur anormale","OK")))</x:f>
      </x:c>
      <x:c r="Q45" s="76" t="str">
        <x:f>IF(B45="","",IF(L45="Validé humainement","Oui","Non"))</x:f>
      </x:c>
    </x:row>
    <x:row r="46">
      <x:c r="A46" s="76" t="str">
        <x:f>IF(B46="","","PLUIE-"&amp;TEXT(ROW()-4,"0000"))</x:f>
      </x:c>
      <x:c r="B46" s="78"/>
      <x:c r="C46" s="76"/>
      <x:c r="D46" s="76"/>
      <x:c r="E46" s="76"/>
      <x:c r="F46" s="76"/>
      <x:c r="G46" s="80"/>
      <x:c r="H46" s="76"/>
      <x:c r="I46" s="76"/>
      <x:c r="J46" s="76"/>
      <x:c r="K46" s="76"/>
      <x:c r="L46" s="76"/>
      <x:c r="M46" s="76"/>
      <x:c r="N46" s="78" t="str">
        <x:f>IF(B46="","",TODAY())</x:f>
      </x:c>
      <x:c r="O46" s="76"/>
      <x:c r="P46" s="76" t="str">
        <x:f>IF(B46="","",IF(OR(C46="",D46="",F46="",G46="",J46="",K46="",L46&lt;&gt;"Validé humainement"),"ALERTE: données/preuves/statut",IF(OR(AND(ISNUMBER(G46),OR(G46&lt;0,G46&gt;1000)),AND(ISNUMBER(H46),H46&gt;31)),"ALERTE: valeur anormale","OK")))</x:f>
      </x:c>
      <x:c r="Q46" s="76" t="str">
        <x:f>IF(B46="","",IF(L46="Validé humainement","Oui","Non"))</x:f>
      </x:c>
    </x:row>
    <x:row r="47">
      <x:c r="A47" s="76" t="str">
        <x:f>IF(B47="","","PLUIE-"&amp;TEXT(ROW()-4,"0000"))</x:f>
      </x:c>
      <x:c r="B47" s="78"/>
      <x:c r="C47" s="76"/>
      <x:c r="D47" s="76"/>
      <x:c r="E47" s="76"/>
      <x:c r="F47" s="76"/>
      <x:c r="G47" s="80"/>
      <x:c r="H47" s="76"/>
      <x:c r="I47" s="76"/>
      <x:c r="J47" s="76"/>
      <x:c r="K47" s="76"/>
      <x:c r="L47" s="76"/>
      <x:c r="M47" s="76"/>
      <x:c r="N47" s="78" t="str">
        <x:f>IF(B47="","",TODAY())</x:f>
      </x:c>
      <x:c r="O47" s="76"/>
      <x:c r="P47" s="76" t="str">
        <x:f>IF(B47="","",IF(OR(C47="",D47="",F47="",G47="",J47="",K47="",L47&lt;&gt;"Validé humainement"),"ALERTE: données/preuves/statut",IF(OR(AND(ISNUMBER(G47),OR(G47&lt;0,G47&gt;1000)),AND(ISNUMBER(H47),H47&gt;31)),"ALERTE: valeur anormale","OK")))</x:f>
      </x:c>
      <x:c r="Q47" s="76" t="str">
        <x:f>IF(B47="","",IF(L47="Validé humainement","Oui","Non"))</x:f>
      </x:c>
    </x:row>
    <x:row r="48">
      <x:c r="A48" s="76" t="str">
        <x:f>IF(B48="","","PLUIE-"&amp;TEXT(ROW()-4,"0000"))</x:f>
      </x:c>
      <x:c r="B48" s="78"/>
      <x:c r="C48" s="76"/>
      <x:c r="D48" s="76"/>
      <x:c r="E48" s="76"/>
      <x:c r="F48" s="76"/>
      <x:c r="G48" s="80"/>
      <x:c r="H48" s="76"/>
      <x:c r="I48" s="76"/>
      <x:c r="J48" s="76"/>
      <x:c r="K48" s="76"/>
      <x:c r="L48" s="76"/>
      <x:c r="M48" s="76"/>
      <x:c r="N48" s="78" t="str">
        <x:f>IF(B48="","",TODAY())</x:f>
      </x:c>
      <x:c r="O48" s="76"/>
      <x:c r="P48" s="76" t="str">
        <x:f>IF(B48="","",IF(OR(C48="",D48="",F48="",G48="",J48="",K48="",L48&lt;&gt;"Validé humainement"),"ALERTE: données/preuves/statut",IF(OR(AND(ISNUMBER(G48),OR(G48&lt;0,G48&gt;1000)),AND(ISNUMBER(H48),H48&gt;31)),"ALERTE: valeur anormale","OK")))</x:f>
      </x:c>
      <x:c r="Q48" s="76" t="str">
        <x:f>IF(B48="","",IF(L48="Validé humainement","Oui","Non"))</x:f>
      </x:c>
    </x:row>
    <x:row r="49">
      <x:c r="A49" s="76" t="str">
        <x:f>IF(B49="","","PLUIE-"&amp;TEXT(ROW()-4,"0000"))</x:f>
      </x:c>
      <x:c r="B49" s="78"/>
      <x:c r="C49" s="76"/>
      <x:c r="D49" s="76"/>
      <x:c r="E49" s="76"/>
      <x:c r="F49" s="76"/>
      <x:c r="G49" s="80"/>
      <x:c r="H49" s="76"/>
      <x:c r="I49" s="76"/>
      <x:c r="J49" s="76"/>
      <x:c r="K49" s="76"/>
      <x:c r="L49" s="76"/>
      <x:c r="M49" s="76"/>
      <x:c r="N49" s="78" t="str">
        <x:f>IF(B49="","",TODAY())</x:f>
      </x:c>
      <x:c r="O49" s="76"/>
      <x:c r="P49" s="76" t="str">
        <x:f>IF(B49="","",IF(OR(C49="",D49="",F49="",G49="",J49="",K49="",L49&lt;&gt;"Validé humainement"),"ALERTE: données/preuves/statut",IF(OR(AND(ISNUMBER(G49),OR(G49&lt;0,G49&gt;1000)),AND(ISNUMBER(H49),H49&gt;31)),"ALERTE: valeur anormale","OK")))</x:f>
      </x:c>
      <x:c r="Q49" s="76" t="str">
        <x:f>IF(B49="","",IF(L49="Validé humainement","Oui","Non"))</x:f>
      </x:c>
    </x:row>
    <x:row r="50">
      <x:c r="A50" s="76" t="str">
        <x:f>IF(B50="","","PLUIE-"&amp;TEXT(ROW()-4,"0000"))</x:f>
      </x:c>
      <x:c r="B50" s="78"/>
      <x:c r="C50" s="76"/>
      <x:c r="D50" s="76"/>
      <x:c r="E50" s="76"/>
      <x:c r="F50" s="76"/>
      <x:c r="G50" s="80"/>
      <x:c r="H50" s="76"/>
      <x:c r="I50" s="76"/>
      <x:c r="J50" s="76"/>
      <x:c r="K50" s="76"/>
      <x:c r="L50" s="76"/>
      <x:c r="M50" s="76"/>
      <x:c r="N50" s="78" t="str">
        <x:f>IF(B50="","",TODAY())</x:f>
      </x:c>
      <x:c r="O50" s="76"/>
      <x:c r="P50" s="76" t="str">
        <x:f>IF(B50="","",IF(OR(C50="",D50="",F50="",G50="",J50="",K50="",L50&lt;&gt;"Validé humainement"),"ALERTE: données/preuves/statut",IF(OR(AND(ISNUMBER(G50),OR(G50&lt;0,G50&gt;1000)),AND(ISNUMBER(H50),H50&gt;31)),"ALERTE: valeur anormale","OK")))</x:f>
      </x:c>
      <x:c r="Q50" s="76" t="str">
        <x:f>IF(B50="","",IF(L50="Validé humainement","Oui","Non"))</x:f>
      </x:c>
    </x:row>
    <x:row r="51">
      <x:c r="A51" s="76" t="str">
        <x:f>IF(B51="","","PLUIE-"&amp;TEXT(ROW()-4,"0000"))</x:f>
      </x:c>
      <x:c r="B51" s="78"/>
      <x:c r="C51" s="76"/>
      <x:c r="D51" s="76"/>
      <x:c r="E51" s="76"/>
      <x:c r="F51" s="76"/>
      <x:c r="G51" s="80"/>
      <x:c r="H51" s="76"/>
      <x:c r="I51" s="76"/>
      <x:c r="J51" s="76"/>
      <x:c r="K51" s="76"/>
      <x:c r="L51" s="76"/>
      <x:c r="M51" s="76"/>
      <x:c r="N51" s="78" t="str">
        <x:f>IF(B51="","",TODAY())</x:f>
      </x:c>
      <x:c r="O51" s="76"/>
      <x:c r="P51" s="76" t="str">
        <x:f>IF(B51="","",IF(OR(C51="",D51="",F51="",G51="",J51="",K51="",L51&lt;&gt;"Validé humainement"),"ALERTE: données/preuves/statut",IF(OR(AND(ISNUMBER(G51),OR(G51&lt;0,G51&gt;1000)),AND(ISNUMBER(H51),H51&gt;31)),"ALERTE: valeur anormale","OK")))</x:f>
      </x:c>
      <x:c r="Q51" s="76" t="str">
        <x:f>IF(B51="","",IF(L51="Validé humainement","Oui","Non"))</x:f>
      </x:c>
    </x:row>
    <x:row r="52">
      <x:c r="A52" s="76" t="str">
        <x:f>IF(B52="","","PLUIE-"&amp;TEXT(ROW()-4,"0000"))</x:f>
      </x:c>
      <x:c r="B52" s="78"/>
      <x:c r="C52" s="76"/>
      <x:c r="D52" s="76"/>
      <x:c r="E52" s="76"/>
      <x:c r="F52" s="76"/>
      <x:c r="G52" s="80"/>
      <x:c r="H52" s="76"/>
      <x:c r="I52" s="76"/>
      <x:c r="J52" s="76"/>
      <x:c r="K52" s="76"/>
      <x:c r="L52" s="76"/>
      <x:c r="M52" s="76"/>
      <x:c r="N52" s="78" t="str">
        <x:f>IF(B52="","",TODAY())</x:f>
      </x:c>
      <x:c r="O52" s="76"/>
      <x:c r="P52" s="76" t="str">
        <x:f>IF(B52="","",IF(OR(C52="",D52="",F52="",G52="",J52="",K52="",L52&lt;&gt;"Validé humainement"),"ALERTE: données/preuves/statut",IF(OR(AND(ISNUMBER(G52),OR(G52&lt;0,G52&gt;1000)),AND(ISNUMBER(H52),H52&gt;31)),"ALERTE: valeur anormale","OK")))</x:f>
      </x:c>
      <x:c r="Q52" s="76" t="str">
        <x:f>IF(B52="","",IF(L52="Validé humainement","Oui","Non"))</x:f>
      </x:c>
    </x:row>
    <x:row r="53">
      <x:c r="A53" s="76" t="str">
        <x:f>IF(B53="","","PLUIE-"&amp;TEXT(ROW()-4,"0000"))</x:f>
      </x:c>
      <x:c r="B53" s="78"/>
      <x:c r="C53" s="76"/>
      <x:c r="D53" s="76"/>
      <x:c r="E53" s="76"/>
      <x:c r="F53" s="76"/>
      <x:c r="G53" s="80"/>
      <x:c r="H53" s="76"/>
      <x:c r="I53" s="76"/>
      <x:c r="J53" s="76"/>
      <x:c r="K53" s="76"/>
      <x:c r="L53" s="76"/>
      <x:c r="M53" s="76"/>
      <x:c r="N53" s="78" t="str">
        <x:f>IF(B53="","",TODAY())</x:f>
      </x:c>
      <x:c r="O53" s="76"/>
      <x:c r="P53" s="76" t="str">
        <x:f>IF(B53="","",IF(OR(C53="",D53="",F53="",G53="",J53="",K53="",L53&lt;&gt;"Validé humainement"),"ALERTE: données/preuves/statut",IF(OR(AND(ISNUMBER(G53),OR(G53&lt;0,G53&gt;1000)),AND(ISNUMBER(H53),H53&gt;31)),"ALERTE: valeur anormale","OK")))</x:f>
      </x:c>
      <x:c r="Q53" s="76" t="str">
        <x:f>IF(B53="","",IF(L53="Validé humainement","Oui","Non"))</x:f>
      </x:c>
    </x:row>
    <x:row r="54">
      <x:c r="A54" s="76" t="str">
        <x:f>IF(B54="","","PLUIE-"&amp;TEXT(ROW()-4,"0000"))</x:f>
      </x:c>
      <x:c r="B54" s="78"/>
      <x:c r="C54" s="76"/>
      <x:c r="D54" s="76"/>
      <x:c r="E54" s="76"/>
      <x:c r="F54" s="76"/>
      <x:c r="G54" s="80"/>
      <x:c r="H54" s="76"/>
      <x:c r="I54" s="76"/>
      <x:c r="J54" s="76"/>
      <x:c r="K54" s="76"/>
      <x:c r="L54" s="76"/>
      <x:c r="M54" s="76"/>
      <x:c r="N54" s="78" t="str">
        <x:f>IF(B54="","",TODAY())</x:f>
      </x:c>
      <x:c r="O54" s="76"/>
      <x:c r="P54" s="76" t="str">
        <x:f>IF(B54="","",IF(OR(C54="",D54="",F54="",G54="",J54="",K54="",L54&lt;&gt;"Validé humainement"),"ALERTE: données/preuves/statut",IF(OR(AND(ISNUMBER(G54),OR(G54&lt;0,G54&gt;1000)),AND(ISNUMBER(H54),H54&gt;31)),"ALERTE: valeur anormale","OK")))</x:f>
      </x:c>
      <x:c r="Q54" s="76" t="str">
        <x:f>IF(B54="","",IF(L54="Validé humainement","Oui","Non"))</x:f>
      </x:c>
    </x:row>
    <x:row r="55">
      <x:c r="A55" s="76" t="str">
        <x:f>IF(B55="","","PLUIE-"&amp;TEXT(ROW()-4,"0000"))</x:f>
      </x:c>
      <x:c r="B55" s="78"/>
      <x:c r="C55" s="76"/>
      <x:c r="D55" s="76"/>
      <x:c r="E55" s="76"/>
      <x:c r="F55" s="76"/>
      <x:c r="G55" s="80"/>
      <x:c r="H55" s="76"/>
      <x:c r="I55" s="76"/>
      <x:c r="J55" s="76"/>
      <x:c r="K55" s="76"/>
      <x:c r="L55" s="76"/>
      <x:c r="M55" s="76"/>
      <x:c r="N55" s="78" t="str">
        <x:f>IF(B55="","",TODAY())</x:f>
      </x:c>
      <x:c r="O55" s="76"/>
      <x:c r="P55" s="76" t="str">
        <x:f>IF(B55="","",IF(OR(C55="",D55="",F55="",G55="",J55="",K55="",L55&lt;&gt;"Validé humainement"),"ALERTE: données/preuves/statut",IF(OR(AND(ISNUMBER(G55),OR(G55&lt;0,G55&gt;1000)),AND(ISNUMBER(H55),H55&gt;31)),"ALERTE: valeur anormale","OK")))</x:f>
      </x:c>
      <x:c r="Q55" s="76" t="str">
        <x:f>IF(B55="","",IF(L55="Validé humainement","Oui","Non"))</x:f>
      </x:c>
    </x:row>
    <x:row r="56">
      <x:c r="A56" s="76" t="str">
        <x:f>IF(B56="","","PLUIE-"&amp;TEXT(ROW()-4,"0000"))</x:f>
      </x:c>
      <x:c r="B56" s="78"/>
      <x:c r="C56" s="76"/>
      <x:c r="D56" s="76"/>
      <x:c r="E56" s="76"/>
      <x:c r="F56" s="76"/>
      <x:c r="G56" s="80"/>
      <x:c r="H56" s="76"/>
      <x:c r="I56" s="76"/>
      <x:c r="J56" s="76"/>
      <x:c r="K56" s="76"/>
      <x:c r="L56" s="76"/>
      <x:c r="M56" s="76"/>
      <x:c r="N56" s="78" t="str">
        <x:f>IF(B56="","",TODAY())</x:f>
      </x:c>
      <x:c r="O56" s="76"/>
      <x:c r="P56" s="76" t="str">
        <x:f>IF(B56="","",IF(OR(C56="",D56="",F56="",G56="",J56="",K56="",L56&lt;&gt;"Validé humainement"),"ALERTE: données/preuves/statut",IF(OR(AND(ISNUMBER(G56),OR(G56&lt;0,G56&gt;1000)),AND(ISNUMBER(H56),H56&gt;31)),"ALERTE: valeur anormale","OK")))</x:f>
      </x:c>
      <x:c r="Q56" s="76" t="str">
        <x:f>IF(B56="","",IF(L56="Validé humainement","Oui","Non"))</x:f>
      </x:c>
    </x:row>
    <x:row r="57">
      <x:c r="A57" s="76" t="str">
        <x:f>IF(B57="","","PLUIE-"&amp;TEXT(ROW()-4,"0000"))</x:f>
      </x:c>
      <x:c r="B57" s="78"/>
      <x:c r="C57" s="76"/>
      <x:c r="D57" s="76"/>
      <x:c r="E57" s="76"/>
      <x:c r="F57" s="76"/>
      <x:c r="G57" s="80"/>
      <x:c r="H57" s="76"/>
      <x:c r="I57" s="76"/>
      <x:c r="J57" s="76"/>
      <x:c r="K57" s="76"/>
      <x:c r="L57" s="76"/>
      <x:c r="M57" s="76"/>
      <x:c r="N57" s="78" t="str">
        <x:f>IF(B57="","",TODAY())</x:f>
      </x:c>
      <x:c r="O57" s="76"/>
      <x:c r="P57" s="76" t="str">
        <x:f>IF(B57="","",IF(OR(C57="",D57="",F57="",G57="",J57="",K57="",L57&lt;&gt;"Validé humainement"),"ALERTE: données/preuves/statut",IF(OR(AND(ISNUMBER(G57),OR(G57&lt;0,G57&gt;1000)),AND(ISNUMBER(H57),H57&gt;31)),"ALERTE: valeur anormale","OK")))</x:f>
      </x:c>
      <x:c r="Q57" s="76" t="str">
        <x:f>IF(B57="","",IF(L57="Validé humainement","Oui","Non"))</x:f>
      </x:c>
    </x:row>
    <x:row r="58">
      <x:c r="A58" s="76" t="str">
        <x:f>IF(B58="","","PLUIE-"&amp;TEXT(ROW()-4,"0000"))</x:f>
      </x:c>
      <x:c r="B58" s="78"/>
      <x:c r="C58" s="76"/>
      <x:c r="D58" s="76"/>
      <x:c r="E58" s="76"/>
      <x:c r="F58" s="76"/>
      <x:c r="G58" s="80"/>
      <x:c r="H58" s="76"/>
      <x:c r="I58" s="76"/>
      <x:c r="J58" s="76"/>
      <x:c r="K58" s="76"/>
      <x:c r="L58" s="76"/>
      <x:c r="M58" s="76"/>
      <x:c r="N58" s="78" t="str">
        <x:f>IF(B58="","",TODAY())</x:f>
      </x:c>
      <x:c r="O58" s="76"/>
      <x:c r="P58" s="76" t="str">
        <x:f>IF(B58="","",IF(OR(C58="",D58="",F58="",G58="",J58="",K58="",L58&lt;&gt;"Validé humainement"),"ALERTE: données/preuves/statut",IF(OR(AND(ISNUMBER(G58),OR(G58&lt;0,G58&gt;1000)),AND(ISNUMBER(H58),H58&gt;31)),"ALERTE: valeur anormale","OK")))</x:f>
      </x:c>
      <x:c r="Q58" s="76" t="str">
        <x:f>IF(B58="","",IF(L58="Validé humainement","Oui","Non"))</x:f>
      </x:c>
    </x:row>
    <x:row r="59">
      <x:c r="A59" s="76" t="str">
        <x:f>IF(B59="","","PLUIE-"&amp;TEXT(ROW()-4,"0000"))</x:f>
      </x:c>
      <x:c r="B59" s="78"/>
      <x:c r="C59" s="76"/>
      <x:c r="D59" s="76"/>
      <x:c r="E59" s="76"/>
      <x:c r="F59" s="76"/>
      <x:c r="G59" s="80"/>
      <x:c r="H59" s="76"/>
      <x:c r="I59" s="76"/>
      <x:c r="J59" s="76"/>
      <x:c r="K59" s="76"/>
      <x:c r="L59" s="76"/>
      <x:c r="M59" s="76"/>
      <x:c r="N59" s="78" t="str">
        <x:f>IF(B59="","",TODAY())</x:f>
      </x:c>
      <x:c r="O59" s="76"/>
      <x:c r="P59" s="76" t="str">
        <x:f>IF(B59="","",IF(OR(C59="",D59="",F59="",G59="",J59="",K59="",L59&lt;&gt;"Validé humainement"),"ALERTE: données/preuves/statut",IF(OR(AND(ISNUMBER(G59),OR(G59&lt;0,G59&gt;1000)),AND(ISNUMBER(H59),H59&gt;31)),"ALERTE: valeur anormale","OK")))</x:f>
      </x:c>
      <x:c r="Q59" s="76" t="str">
        <x:f>IF(B59="","",IF(L59="Validé humainement","Oui","Non"))</x:f>
      </x:c>
    </x:row>
    <x:row r="60">
      <x:c r="A60" s="76" t="str">
        <x:f>IF(B60="","","PLUIE-"&amp;TEXT(ROW()-4,"0000"))</x:f>
      </x:c>
      <x:c r="B60" s="78"/>
      <x:c r="C60" s="76"/>
      <x:c r="D60" s="76"/>
      <x:c r="E60" s="76"/>
      <x:c r="F60" s="76"/>
      <x:c r="G60" s="80"/>
      <x:c r="H60" s="76"/>
      <x:c r="I60" s="76"/>
      <x:c r="J60" s="76"/>
      <x:c r="K60" s="76"/>
      <x:c r="L60" s="76"/>
      <x:c r="M60" s="76"/>
      <x:c r="N60" s="78" t="str">
        <x:f>IF(B60="","",TODAY())</x:f>
      </x:c>
      <x:c r="O60" s="76"/>
      <x:c r="P60" s="76" t="str">
        <x:f>IF(B60="","",IF(OR(C60="",D60="",F60="",G60="",J60="",K60="",L60&lt;&gt;"Validé humainement"),"ALERTE: données/preuves/statut",IF(OR(AND(ISNUMBER(G60),OR(G60&lt;0,G60&gt;1000)),AND(ISNUMBER(H60),H60&gt;31)),"ALERTE: valeur anormale","OK")))</x:f>
      </x:c>
      <x:c r="Q60" s="76" t="str">
        <x:f>IF(B60="","",IF(L60="Validé humainement","Oui","Non"))</x:f>
      </x:c>
    </x:row>
    <x:row r="61">
      <x:c r="A61" s="76" t="str">
        <x:f>IF(B61="","","PLUIE-"&amp;TEXT(ROW()-4,"0000"))</x:f>
      </x:c>
      <x:c r="B61" s="78"/>
      <x:c r="C61" s="76"/>
      <x:c r="D61" s="76"/>
      <x:c r="E61" s="76"/>
      <x:c r="F61" s="76"/>
      <x:c r="G61" s="80"/>
      <x:c r="H61" s="76"/>
      <x:c r="I61" s="76"/>
      <x:c r="J61" s="76"/>
      <x:c r="K61" s="76"/>
      <x:c r="L61" s="76"/>
      <x:c r="M61" s="76"/>
      <x:c r="N61" s="78" t="str">
        <x:f>IF(B61="","",TODAY())</x:f>
      </x:c>
      <x:c r="O61" s="76"/>
      <x:c r="P61" s="76" t="str">
        <x:f>IF(B61="","",IF(OR(C61="",D61="",F61="",G61="",J61="",K61="",L61&lt;&gt;"Validé humainement"),"ALERTE: données/preuves/statut",IF(OR(AND(ISNUMBER(G61),OR(G61&lt;0,G61&gt;1000)),AND(ISNUMBER(H61),H61&gt;31)),"ALERTE: valeur anormale","OK")))</x:f>
      </x:c>
      <x:c r="Q61" s="76" t="str">
        <x:f>IF(B61="","",IF(L61="Validé humainement","Oui","Non"))</x:f>
      </x:c>
    </x:row>
    <x:row r="62">
      <x:c r="A62" s="76" t="str">
        <x:f>IF(B62="","","PLUIE-"&amp;TEXT(ROW()-4,"0000"))</x:f>
      </x:c>
      <x:c r="B62" s="78"/>
      <x:c r="C62" s="76"/>
      <x:c r="D62" s="76"/>
      <x:c r="E62" s="76"/>
      <x:c r="F62" s="76"/>
      <x:c r="G62" s="80"/>
      <x:c r="H62" s="76"/>
      <x:c r="I62" s="76"/>
      <x:c r="J62" s="76"/>
      <x:c r="K62" s="76"/>
      <x:c r="L62" s="76"/>
      <x:c r="M62" s="76"/>
      <x:c r="N62" s="78" t="str">
        <x:f>IF(B62="","",TODAY())</x:f>
      </x:c>
      <x:c r="O62" s="76"/>
      <x:c r="P62" s="76" t="str">
        <x:f>IF(B62="","",IF(OR(C62="",D62="",F62="",G62="",J62="",K62="",L62&lt;&gt;"Validé humainement"),"ALERTE: données/preuves/statut",IF(OR(AND(ISNUMBER(G62),OR(G62&lt;0,G62&gt;1000)),AND(ISNUMBER(H62),H62&gt;31)),"ALERTE: valeur anormale","OK")))</x:f>
      </x:c>
      <x:c r="Q62" s="76" t="str">
        <x:f>IF(B62="","",IF(L62="Validé humainement","Oui","Non"))</x:f>
      </x:c>
    </x:row>
    <x:row r="63">
      <x:c r="A63" s="76" t="str">
        <x:f>IF(B63="","","PLUIE-"&amp;TEXT(ROW()-4,"0000"))</x:f>
      </x:c>
      <x:c r="B63" s="78"/>
      <x:c r="C63" s="76"/>
      <x:c r="D63" s="76"/>
      <x:c r="E63" s="76"/>
      <x:c r="F63" s="76"/>
      <x:c r="G63" s="80"/>
      <x:c r="H63" s="76"/>
      <x:c r="I63" s="76"/>
      <x:c r="J63" s="76"/>
      <x:c r="K63" s="76"/>
      <x:c r="L63" s="76"/>
      <x:c r="M63" s="76"/>
      <x:c r="N63" s="78" t="str">
        <x:f>IF(B63="","",TODAY())</x:f>
      </x:c>
      <x:c r="O63" s="76"/>
      <x:c r="P63" s="76" t="str">
        <x:f>IF(B63="","",IF(OR(C63="",D63="",F63="",G63="",J63="",K63="",L63&lt;&gt;"Validé humainement"),"ALERTE: données/preuves/statut",IF(OR(AND(ISNUMBER(G63),OR(G63&lt;0,G63&gt;1000)),AND(ISNUMBER(H63),H63&gt;31)),"ALERTE: valeur anormale","OK")))</x:f>
      </x:c>
      <x:c r="Q63" s="76" t="str">
        <x:f>IF(B63="","",IF(L63="Validé humainement","Oui","Non"))</x:f>
      </x:c>
    </x:row>
    <x:row r="64">
      <x:c r="A64" s="76" t="str">
        <x:f>IF(B64="","","PLUIE-"&amp;TEXT(ROW()-4,"0000"))</x:f>
      </x:c>
      <x:c r="B64" s="78"/>
      <x:c r="C64" s="76"/>
      <x:c r="D64" s="76"/>
      <x:c r="E64" s="76"/>
      <x:c r="F64" s="76"/>
      <x:c r="G64" s="80"/>
      <x:c r="H64" s="76"/>
      <x:c r="I64" s="76"/>
      <x:c r="J64" s="76"/>
      <x:c r="K64" s="76"/>
      <x:c r="L64" s="76"/>
      <x:c r="M64" s="76"/>
      <x:c r="N64" s="78" t="str">
        <x:f>IF(B64="","",TODAY())</x:f>
      </x:c>
      <x:c r="O64" s="76"/>
      <x:c r="P64" s="76" t="str">
        <x:f>IF(B64="","",IF(OR(C64="",D64="",F64="",G64="",J64="",K64="",L64&lt;&gt;"Validé humainement"),"ALERTE: données/preuves/statut",IF(OR(AND(ISNUMBER(G64),OR(G64&lt;0,G64&gt;1000)),AND(ISNUMBER(H64),H64&gt;31)),"ALERTE: valeur anormale","OK")))</x:f>
      </x:c>
      <x:c r="Q64" s="76" t="str">
        <x:f>IF(B64="","",IF(L64="Validé humainement","Oui","Non"))</x:f>
      </x:c>
    </x:row>
    <x:row r="65">
      <x:c r="A65" s="76" t="str">
        <x:f>IF(B65="","","PLUIE-"&amp;TEXT(ROW()-4,"0000"))</x:f>
      </x:c>
      <x:c r="B65" s="78"/>
      <x:c r="C65" s="76"/>
      <x:c r="D65" s="76"/>
      <x:c r="E65" s="76"/>
      <x:c r="F65" s="76"/>
      <x:c r="G65" s="80"/>
      <x:c r="H65" s="76"/>
      <x:c r="I65" s="76"/>
      <x:c r="J65" s="76"/>
      <x:c r="K65" s="76"/>
      <x:c r="L65" s="76"/>
      <x:c r="M65" s="76"/>
      <x:c r="N65" s="78" t="str">
        <x:f>IF(B65="","",TODAY())</x:f>
      </x:c>
      <x:c r="O65" s="76"/>
      <x:c r="P65" s="76" t="str">
        <x:f>IF(B65="","",IF(OR(C65="",D65="",F65="",G65="",J65="",K65="",L65&lt;&gt;"Validé humainement"),"ALERTE: données/preuves/statut",IF(OR(AND(ISNUMBER(G65),OR(G65&lt;0,G65&gt;1000)),AND(ISNUMBER(H65),H65&gt;31)),"ALERTE: valeur anormale","OK")))</x:f>
      </x:c>
      <x:c r="Q65" s="76" t="str">
        <x:f>IF(B65="","",IF(L65="Validé humainement","Oui","Non"))</x:f>
      </x:c>
    </x:row>
    <x:row r="66">
      <x:c r="A66" s="76" t="str">
        <x:f>IF(B66="","","PLUIE-"&amp;TEXT(ROW()-4,"0000"))</x:f>
      </x:c>
      <x:c r="B66" s="78"/>
      <x:c r="C66" s="76"/>
      <x:c r="D66" s="76"/>
      <x:c r="E66" s="76"/>
      <x:c r="F66" s="76"/>
      <x:c r="G66" s="80"/>
      <x:c r="H66" s="76"/>
      <x:c r="I66" s="76"/>
      <x:c r="J66" s="76"/>
      <x:c r="K66" s="76"/>
      <x:c r="L66" s="76"/>
      <x:c r="M66" s="76"/>
      <x:c r="N66" s="78" t="str">
        <x:f>IF(B66="","",TODAY())</x:f>
      </x:c>
      <x:c r="O66" s="76"/>
      <x:c r="P66" s="76" t="str">
        <x:f>IF(B66="","",IF(OR(C66="",D66="",F66="",G66="",J66="",K66="",L66&lt;&gt;"Validé humainement"),"ALERTE: données/preuves/statut",IF(OR(AND(ISNUMBER(G66),OR(G66&lt;0,G66&gt;1000)),AND(ISNUMBER(H66),H66&gt;31)),"ALERTE: valeur anormale","OK")))</x:f>
      </x:c>
      <x:c r="Q66" s="76" t="str">
        <x:f>IF(B66="","",IF(L66="Validé humainement","Oui","Non"))</x:f>
      </x:c>
    </x:row>
    <x:row r="67">
      <x:c r="A67" s="76" t="str">
        <x:f>IF(B67="","","PLUIE-"&amp;TEXT(ROW()-4,"0000"))</x:f>
      </x:c>
      <x:c r="B67" s="78"/>
      <x:c r="C67" s="76"/>
      <x:c r="D67" s="76"/>
      <x:c r="E67" s="76"/>
      <x:c r="F67" s="76"/>
      <x:c r="G67" s="80"/>
      <x:c r="H67" s="76"/>
      <x:c r="I67" s="76"/>
      <x:c r="J67" s="76"/>
      <x:c r="K67" s="76"/>
      <x:c r="L67" s="76"/>
      <x:c r="M67" s="76"/>
      <x:c r="N67" s="78" t="str">
        <x:f>IF(B67="","",TODAY())</x:f>
      </x:c>
      <x:c r="O67" s="76"/>
      <x:c r="P67" s="76" t="str">
        <x:f>IF(B67="","",IF(OR(C67="",D67="",F67="",G67="",J67="",K67="",L67&lt;&gt;"Validé humainement"),"ALERTE: données/preuves/statut",IF(OR(AND(ISNUMBER(G67),OR(G67&lt;0,G67&gt;1000)),AND(ISNUMBER(H67),H67&gt;31)),"ALERTE: valeur anormale","OK")))</x:f>
      </x:c>
      <x:c r="Q67" s="76" t="str">
        <x:f>IF(B67="","",IF(L67="Validé humainement","Oui","Non"))</x:f>
      </x:c>
    </x:row>
    <x:row r="68">
      <x:c r="A68" s="76" t="str">
        <x:f>IF(B68="","","PLUIE-"&amp;TEXT(ROW()-4,"0000"))</x:f>
      </x:c>
      <x:c r="B68" s="78"/>
      <x:c r="C68" s="76"/>
      <x:c r="D68" s="76"/>
      <x:c r="E68" s="76"/>
      <x:c r="F68" s="76"/>
      <x:c r="G68" s="80"/>
      <x:c r="H68" s="76"/>
      <x:c r="I68" s="76"/>
      <x:c r="J68" s="76"/>
      <x:c r="K68" s="76"/>
      <x:c r="L68" s="76"/>
      <x:c r="M68" s="76"/>
      <x:c r="N68" s="78" t="str">
        <x:f>IF(B68="","",TODAY())</x:f>
      </x:c>
      <x:c r="O68" s="76"/>
      <x:c r="P68" s="76" t="str">
        <x:f>IF(B68="","",IF(OR(C68="",D68="",F68="",G68="",J68="",K68="",L68&lt;&gt;"Validé humainement"),"ALERTE: données/preuves/statut",IF(OR(AND(ISNUMBER(G68),OR(G68&lt;0,G68&gt;1000)),AND(ISNUMBER(H68),H68&gt;31)),"ALERTE: valeur anormale","OK")))</x:f>
      </x:c>
      <x:c r="Q68" s="76" t="str">
        <x:f>IF(B68="","",IF(L68="Validé humainement","Oui","Non"))</x:f>
      </x:c>
    </x:row>
    <x:row r="69">
      <x:c r="A69" s="76" t="str">
        <x:f>IF(B69="","","PLUIE-"&amp;TEXT(ROW()-4,"0000"))</x:f>
      </x:c>
      <x:c r="B69" s="78"/>
      <x:c r="C69" s="76"/>
      <x:c r="D69" s="76"/>
      <x:c r="E69" s="76"/>
      <x:c r="F69" s="76"/>
      <x:c r="G69" s="80"/>
      <x:c r="H69" s="76"/>
      <x:c r="I69" s="76"/>
      <x:c r="J69" s="76"/>
      <x:c r="K69" s="76"/>
      <x:c r="L69" s="76"/>
      <x:c r="M69" s="76"/>
      <x:c r="N69" s="78" t="str">
        <x:f>IF(B69="","",TODAY())</x:f>
      </x:c>
      <x:c r="O69" s="76"/>
      <x:c r="P69" s="76" t="str">
        <x:f>IF(B69="","",IF(OR(C69="",D69="",F69="",G69="",J69="",K69="",L69&lt;&gt;"Validé humainement"),"ALERTE: données/preuves/statut",IF(OR(AND(ISNUMBER(G69),OR(G69&lt;0,G69&gt;1000)),AND(ISNUMBER(H69),H69&gt;31)),"ALERTE: valeur anormale","OK")))</x:f>
      </x:c>
      <x:c r="Q69" s="76" t="str">
        <x:f>IF(B69="","",IF(L69="Validé humainement","Oui","Non"))</x:f>
      </x:c>
    </x:row>
    <x:row r="70">
      <x:c r="A70" s="76" t="str">
        <x:f>IF(B70="","","PLUIE-"&amp;TEXT(ROW()-4,"0000"))</x:f>
      </x:c>
      <x:c r="B70" s="78"/>
      <x:c r="C70" s="76"/>
      <x:c r="D70" s="76"/>
      <x:c r="E70" s="76"/>
      <x:c r="F70" s="76"/>
      <x:c r="G70" s="80"/>
      <x:c r="H70" s="76"/>
      <x:c r="I70" s="76"/>
      <x:c r="J70" s="76"/>
      <x:c r="K70" s="76"/>
      <x:c r="L70" s="76"/>
      <x:c r="M70" s="76"/>
      <x:c r="N70" s="78" t="str">
        <x:f>IF(B70="","",TODAY())</x:f>
      </x:c>
      <x:c r="O70" s="76"/>
      <x:c r="P70" s="76" t="str">
        <x:f>IF(B70="","",IF(OR(C70="",D70="",F70="",G70="",J70="",K70="",L70&lt;&gt;"Validé humainement"),"ALERTE: données/preuves/statut",IF(OR(AND(ISNUMBER(G70),OR(G70&lt;0,G70&gt;1000)),AND(ISNUMBER(H70),H70&gt;31)),"ALERTE: valeur anormale","OK")))</x:f>
      </x:c>
      <x:c r="Q70" s="76" t="str">
        <x:f>IF(B70="","",IF(L70="Validé humainement","Oui","Non"))</x:f>
      </x:c>
    </x:row>
    <x:row r="71">
      <x:c r="A71" s="76" t="str">
        <x:f>IF(B71="","","PLUIE-"&amp;TEXT(ROW()-4,"0000"))</x:f>
      </x:c>
      <x:c r="B71" s="78"/>
      <x:c r="C71" s="76"/>
      <x:c r="D71" s="76"/>
      <x:c r="E71" s="76"/>
      <x:c r="F71" s="76"/>
      <x:c r="G71" s="80"/>
      <x:c r="H71" s="76"/>
      <x:c r="I71" s="76"/>
      <x:c r="J71" s="76"/>
      <x:c r="K71" s="76"/>
      <x:c r="L71" s="76"/>
      <x:c r="M71" s="76"/>
      <x:c r="N71" s="78" t="str">
        <x:f>IF(B71="","",TODAY())</x:f>
      </x:c>
      <x:c r="O71" s="76"/>
      <x:c r="P71" s="76" t="str">
        <x:f>IF(B71="","",IF(OR(C71="",D71="",F71="",G71="",J71="",K71="",L71&lt;&gt;"Validé humainement"),"ALERTE: données/preuves/statut",IF(OR(AND(ISNUMBER(G71),OR(G71&lt;0,G71&gt;1000)),AND(ISNUMBER(H71),H71&gt;31)),"ALERTE: valeur anormale","OK")))</x:f>
      </x:c>
      <x:c r="Q71" s="76" t="str">
        <x:f>IF(B71="","",IF(L71="Validé humainement","Oui","Non"))</x:f>
      </x:c>
    </x:row>
    <x:row r="72">
      <x:c r="A72" s="76" t="str">
        <x:f>IF(B72="","","PLUIE-"&amp;TEXT(ROW()-4,"0000"))</x:f>
      </x:c>
      <x:c r="B72" s="78"/>
      <x:c r="C72" s="76"/>
      <x:c r="D72" s="76"/>
      <x:c r="E72" s="76"/>
      <x:c r="F72" s="76"/>
      <x:c r="G72" s="80"/>
      <x:c r="H72" s="76"/>
      <x:c r="I72" s="76"/>
      <x:c r="J72" s="76"/>
      <x:c r="K72" s="76"/>
      <x:c r="L72" s="76"/>
      <x:c r="M72" s="76"/>
      <x:c r="N72" s="78" t="str">
        <x:f>IF(B72="","",TODAY())</x:f>
      </x:c>
      <x:c r="O72" s="76"/>
      <x:c r="P72" s="76" t="str">
        <x:f>IF(B72="","",IF(OR(C72="",D72="",F72="",G72="",J72="",K72="",L72&lt;&gt;"Validé humainement"),"ALERTE: données/preuves/statut",IF(OR(AND(ISNUMBER(G72),OR(G72&lt;0,G72&gt;1000)),AND(ISNUMBER(H72),H72&gt;31)),"ALERTE: valeur anormale","OK")))</x:f>
      </x:c>
      <x:c r="Q72" s="76" t="str">
        <x:f>IF(B72="","",IF(L72="Validé humainement","Oui","Non"))</x:f>
      </x:c>
    </x:row>
    <x:row r="73">
      <x:c r="A73" s="76" t="str">
        <x:f>IF(B73="","","PLUIE-"&amp;TEXT(ROW()-4,"0000"))</x:f>
      </x:c>
      <x:c r="B73" s="78"/>
      <x:c r="C73" s="76"/>
      <x:c r="D73" s="76"/>
      <x:c r="E73" s="76"/>
      <x:c r="F73" s="76"/>
      <x:c r="G73" s="80"/>
      <x:c r="H73" s="76"/>
      <x:c r="I73" s="76"/>
      <x:c r="J73" s="76"/>
      <x:c r="K73" s="76"/>
      <x:c r="L73" s="76"/>
      <x:c r="M73" s="76"/>
      <x:c r="N73" s="78" t="str">
        <x:f>IF(B73="","",TODAY())</x:f>
      </x:c>
      <x:c r="O73" s="76"/>
      <x:c r="P73" s="76" t="str">
        <x:f>IF(B73="","",IF(OR(C73="",D73="",F73="",G73="",J73="",K73="",L73&lt;&gt;"Validé humainement"),"ALERTE: données/preuves/statut",IF(OR(AND(ISNUMBER(G73),OR(G73&lt;0,G73&gt;1000)),AND(ISNUMBER(H73),H73&gt;31)),"ALERTE: valeur anormale","OK")))</x:f>
      </x:c>
      <x:c r="Q73" s="76" t="str">
        <x:f>IF(B73="","",IF(L73="Validé humainement","Oui","Non"))</x:f>
      </x:c>
    </x:row>
    <x:row r="74">
      <x:c r="A74" s="76" t="str">
        <x:f>IF(B74="","","PLUIE-"&amp;TEXT(ROW()-4,"0000"))</x:f>
      </x:c>
      <x:c r="B74" s="78"/>
      <x:c r="C74" s="76"/>
      <x:c r="D74" s="76"/>
      <x:c r="E74" s="76"/>
      <x:c r="F74" s="76"/>
      <x:c r="G74" s="80"/>
      <x:c r="H74" s="76"/>
      <x:c r="I74" s="76"/>
      <x:c r="J74" s="76"/>
      <x:c r="K74" s="76"/>
      <x:c r="L74" s="76"/>
      <x:c r="M74" s="76"/>
      <x:c r="N74" s="78" t="str">
        <x:f>IF(B74="","",TODAY())</x:f>
      </x:c>
      <x:c r="O74" s="76"/>
      <x:c r="P74" s="76" t="str">
        <x:f>IF(B74="","",IF(OR(C74="",D74="",F74="",G74="",J74="",K74="",L74&lt;&gt;"Validé humainement"),"ALERTE: données/preuves/statut",IF(OR(AND(ISNUMBER(G74),OR(G74&lt;0,G74&gt;1000)),AND(ISNUMBER(H74),H74&gt;31)),"ALERTE: valeur anormale","OK")))</x:f>
      </x:c>
      <x:c r="Q74" s="76" t="str">
        <x:f>IF(B74="","",IF(L74="Validé humainement","Oui","Non"))</x:f>
      </x:c>
    </x:row>
    <x:row r="75">
      <x:c r="A75" s="76" t="str">
        <x:f>IF(B75="","","PLUIE-"&amp;TEXT(ROW()-4,"0000"))</x:f>
      </x:c>
      <x:c r="B75" s="78"/>
      <x:c r="C75" s="76"/>
      <x:c r="D75" s="76"/>
      <x:c r="E75" s="76"/>
      <x:c r="F75" s="76"/>
      <x:c r="G75" s="80"/>
      <x:c r="H75" s="76"/>
      <x:c r="I75" s="76"/>
      <x:c r="J75" s="76"/>
      <x:c r="K75" s="76"/>
      <x:c r="L75" s="76"/>
      <x:c r="M75" s="76"/>
      <x:c r="N75" s="78" t="str">
        <x:f>IF(B75="","",TODAY())</x:f>
      </x:c>
      <x:c r="O75" s="76"/>
      <x:c r="P75" s="76" t="str">
        <x:f>IF(B75="","",IF(OR(C75="",D75="",F75="",G75="",J75="",K75="",L75&lt;&gt;"Validé humainement"),"ALERTE: données/preuves/statut",IF(OR(AND(ISNUMBER(G75),OR(G75&lt;0,G75&gt;1000)),AND(ISNUMBER(H75),H75&gt;31)),"ALERTE: valeur anormale","OK")))</x:f>
      </x:c>
      <x:c r="Q75" s="76" t="str">
        <x:f>IF(B75="","",IF(L75="Validé humainement","Oui","Non"))</x:f>
      </x:c>
    </x:row>
    <x:row r="76">
      <x:c r="A76" s="76" t="str">
        <x:f>IF(B76="","","PLUIE-"&amp;TEXT(ROW()-4,"0000"))</x:f>
      </x:c>
      <x:c r="B76" s="78"/>
      <x:c r="C76" s="76"/>
      <x:c r="D76" s="76"/>
      <x:c r="E76" s="76"/>
      <x:c r="F76" s="76"/>
      <x:c r="G76" s="80"/>
      <x:c r="H76" s="76"/>
      <x:c r="I76" s="76"/>
      <x:c r="J76" s="76"/>
      <x:c r="K76" s="76"/>
      <x:c r="L76" s="76"/>
      <x:c r="M76" s="76"/>
      <x:c r="N76" s="78" t="str">
        <x:f>IF(B76="","",TODAY())</x:f>
      </x:c>
      <x:c r="O76" s="76"/>
      <x:c r="P76" s="76" t="str">
        <x:f>IF(B76="","",IF(OR(C76="",D76="",F76="",G76="",J76="",K76="",L76&lt;&gt;"Validé humainement"),"ALERTE: données/preuves/statut",IF(OR(AND(ISNUMBER(G76),OR(G76&lt;0,G76&gt;1000)),AND(ISNUMBER(H76),H76&gt;31)),"ALERTE: valeur anormale","OK")))</x:f>
      </x:c>
      <x:c r="Q76" s="76" t="str">
        <x:f>IF(B76="","",IF(L76="Validé humainement","Oui","Non"))</x:f>
      </x:c>
    </x:row>
    <x:row r="77">
      <x:c r="A77" s="76" t="str">
        <x:f>IF(B77="","","PLUIE-"&amp;TEXT(ROW()-4,"0000"))</x:f>
      </x:c>
      <x:c r="B77" s="78"/>
      <x:c r="C77" s="76"/>
      <x:c r="D77" s="76"/>
      <x:c r="E77" s="76"/>
      <x:c r="F77" s="76"/>
      <x:c r="G77" s="80"/>
      <x:c r="H77" s="76"/>
      <x:c r="I77" s="76"/>
      <x:c r="J77" s="76"/>
      <x:c r="K77" s="76"/>
      <x:c r="L77" s="76"/>
      <x:c r="M77" s="76"/>
      <x:c r="N77" s="78" t="str">
        <x:f>IF(B77="","",TODAY())</x:f>
      </x:c>
      <x:c r="O77" s="76"/>
      <x:c r="P77" s="76" t="str">
        <x:f>IF(B77="","",IF(OR(C77="",D77="",F77="",G77="",J77="",K77="",L77&lt;&gt;"Validé humainement"),"ALERTE: données/preuves/statut",IF(OR(AND(ISNUMBER(G77),OR(G77&lt;0,G77&gt;1000)),AND(ISNUMBER(H77),H77&gt;31)),"ALERTE: valeur anormale","OK")))</x:f>
      </x:c>
      <x:c r="Q77" s="76" t="str">
        <x:f>IF(B77="","",IF(L77="Validé humainement","Oui","Non"))</x:f>
      </x:c>
    </x:row>
    <x:row r="78">
      <x:c r="A78" s="76" t="str">
        <x:f>IF(B78="","","PLUIE-"&amp;TEXT(ROW()-4,"0000"))</x:f>
      </x:c>
      <x:c r="B78" s="78"/>
      <x:c r="C78" s="76"/>
      <x:c r="D78" s="76"/>
      <x:c r="E78" s="76"/>
      <x:c r="F78" s="76"/>
      <x:c r="G78" s="80"/>
      <x:c r="H78" s="76"/>
      <x:c r="I78" s="76"/>
      <x:c r="J78" s="76"/>
      <x:c r="K78" s="76"/>
      <x:c r="L78" s="76"/>
      <x:c r="M78" s="76"/>
      <x:c r="N78" s="78" t="str">
        <x:f>IF(B78="","",TODAY())</x:f>
      </x:c>
      <x:c r="O78" s="76"/>
      <x:c r="P78" s="76" t="str">
        <x:f>IF(B78="","",IF(OR(C78="",D78="",F78="",G78="",J78="",K78="",L78&lt;&gt;"Validé humainement"),"ALERTE: données/preuves/statut",IF(OR(AND(ISNUMBER(G78),OR(G78&lt;0,G78&gt;1000)),AND(ISNUMBER(H78),H78&gt;31)),"ALERTE: valeur anormale","OK")))</x:f>
      </x:c>
      <x:c r="Q78" s="76" t="str">
        <x:f>IF(B78="","",IF(L78="Validé humainement","Oui","Non"))</x:f>
      </x:c>
    </x:row>
    <x:row r="79">
      <x:c r="A79" s="76" t="str">
        <x:f>IF(B79="","","PLUIE-"&amp;TEXT(ROW()-4,"0000"))</x:f>
      </x:c>
      <x:c r="B79" s="78"/>
      <x:c r="C79" s="76"/>
      <x:c r="D79" s="76"/>
      <x:c r="E79" s="76"/>
      <x:c r="F79" s="76"/>
      <x:c r="G79" s="80"/>
      <x:c r="H79" s="76"/>
      <x:c r="I79" s="76"/>
      <x:c r="J79" s="76"/>
      <x:c r="K79" s="76"/>
      <x:c r="L79" s="76"/>
      <x:c r="M79" s="76"/>
      <x:c r="N79" s="78" t="str">
        <x:f>IF(B79="","",TODAY())</x:f>
      </x:c>
      <x:c r="O79" s="76"/>
      <x:c r="P79" s="76" t="str">
        <x:f>IF(B79="","",IF(OR(C79="",D79="",F79="",G79="",J79="",K79="",L79&lt;&gt;"Validé humainement"),"ALERTE: données/preuves/statut",IF(OR(AND(ISNUMBER(G79),OR(G79&lt;0,G79&gt;1000)),AND(ISNUMBER(H79),H79&gt;31)),"ALERTE: valeur anormale","OK")))</x:f>
      </x:c>
      <x:c r="Q79" s="76" t="str">
        <x:f>IF(B79="","",IF(L79="Validé humainement","Oui","Non"))</x:f>
      </x:c>
    </x:row>
    <x:row r="80">
      <x:c r="A80" s="76" t="str">
        <x:f>IF(B80="","","PLUIE-"&amp;TEXT(ROW()-4,"0000"))</x:f>
      </x:c>
      <x:c r="B80" s="78"/>
      <x:c r="C80" s="76"/>
      <x:c r="D80" s="76"/>
      <x:c r="E80" s="76"/>
      <x:c r="F80" s="76"/>
      <x:c r="G80" s="80"/>
      <x:c r="H80" s="76"/>
      <x:c r="I80" s="76"/>
      <x:c r="J80" s="76"/>
      <x:c r="K80" s="76"/>
      <x:c r="L80" s="76"/>
      <x:c r="M80" s="76"/>
      <x:c r="N80" s="78" t="str">
        <x:f>IF(B80="","",TODAY())</x:f>
      </x:c>
      <x:c r="O80" s="76"/>
      <x:c r="P80" s="76" t="str">
        <x:f>IF(B80="","",IF(OR(C80="",D80="",F80="",G80="",J80="",K80="",L80&lt;&gt;"Validé humainement"),"ALERTE: données/preuves/statut",IF(OR(AND(ISNUMBER(G80),OR(G80&lt;0,G80&gt;1000)),AND(ISNUMBER(H80),H80&gt;31)),"ALERTE: valeur anormale","OK")))</x:f>
      </x:c>
      <x:c r="Q80" s="76" t="str">
        <x:f>IF(B80="","",IF(L80="Validé humainement","Oui","Non"))</x:f>
      </x:c>
    </x:row>
    <x:row r="81">
      <x:c r="A81" s="76" t="str">
        <x:f>IF(B81="","","PLUIE-"&amp;TEXT(ROW()-4,"0000"))</x:f>
      </x:c>
      <x:c r="B81" s="78"/>
      <x:c r="C81" s="76"/>
      <x:c r="D81" s="76"/>
      <x:c r="E81" s="76"/>
      <x:c r="F81" s="76"/>
      <x:c r="G81" s="80"/>
      <x:c r="H81" s="76"/>
      <x:c r="I81" s="76"/>
      <x:c r="J81" s="76"/>
      <x:c r="K81" s="76"/>
      <x:c r="L81" s="76"/>
      <x:c r="M81" s="76"/>
      <x:c r="N81" s="78" t="str">
        <x:f>IF(B81="","",TODAY())</x:f>
      </x:c>
      <x:c r="O81" s="76"/>
      <x:c r="P81" s="76" t="str">
        <x:f>IF(B81="","",IF(OR(C81="",D81="",F81="",G81="",J81="",K81="",L81&lt;&gt;"Validé humainement"),"ALERTE: données/preuves/statut",IF(OR(AND(ISNUMBER(G81),OR(G81&lt;0,G81&gt;1000)),AND(ISNUMBER(H81),H81&gt;31)),"ALERTE: valeur anormale","OK")))</x:f>
      </x:c>
      <x:c r="Q81" s="76" t="str">
        <x:f>IF(B81="","",IF(L81="Validé humainement","Oui","Non"))</x:f>
      </x:c>
    </x:row>
    <x:row r="82">
      <x:c r="A82" s="76" t="str">
        <x:f>IF(B82="","","PLUIE-"&amp;TEXT(ROW()-4,"0000"))</x:f>
      </x:c>
      <x:c r="B82" s="78"/>
      <x:c r="C82" s="76"/>
      <x:c r="D82" s="76"/>
      <x:c r="E82" s="76"/>
      <x:c r="F82" s="76"/>
      <x:c r="G82" s="80"/>
      <x:c r="H82" s="76"/>
      <x:c r="I82" s="76"/>
      <x:c r="J82" s="76"/>
      <x:c r="K82" s="76"/>
      <x:c r="L82" s="76"/>
      <x:c r="M82" s="76"/>
      <x:c r="N82" s="78" t="str">
        <x:f>IF(B82="","",TODAY())</x:f>
      </x:c>
      <x:c r="O82" s="76"/>
      <x:c r="P82" s="76" t="str">
        <x:f>IF(B82="","",IF(OR(C82="",D82="",F82="",G82="",J82="",K82="",L82&lt;&gt;"Validé humainement"),"ALERTE: données/preuves/statut",IF(OR(AND(ISNUMBER(G82),OR(G82&lt;0,G82&gt;1000)),AND(ISNUMBER(H82),H82&gt;31)),"ALERTE: valeur anormale","OK")))</x:f>
      </x:c>
      <x:c r="Q82" s="76" t="str">
        <x:f>IF(B82="","",IF(L82="Validé humainement","Oui","Non"))</x:f>
      </x:c>
    </x:row>
    <x:row r="83">
      <x:c r="A83" s="76" t="str">
        <x:f>IF(B83="","","PLUIE-"&amp;TEXT(ROW()-4,"0000"))</x:f>
      </x:c>
      <x:c r="B83" s="78"/>
      <x:c r="C83" s="76"/>
      <x:c r="D83" s="76"/>
      <x:c r="E83" s="76"/>
      <x:c r="F83" s="76"/>
      <x:c r="G83" s="80"/>
      <x:c r="H83" s="76"/>
      <x:c r="I83" s="76"/>
      <x:c r="J83" s="76"/>
      <x:c r="K83" s="76"/>
      <x:c r="L83" s="76"/>
      <x:c r="M83" s="76"/>
      <x:c r="N83" s="78" t="str">
        <x:f>IF(B83="","",TODAY())</x:f>
      </x:c>
      <x:c r="O83" s="76"/>
      <x:c r="P83" s="76" t="str">
        <x:f>IF(B83="","",IF(OR(C83="",D83="",F83="",G83="",J83="",K83="",L83&lt;&gt;"Validé humainement"),"ALERTE: données/preuves/statut",IF(OR(AND(ISNUMBER(G83),OR(G83&lt;0,G83&gt;1000)),AND(ISNUMBER(H83),H83&gt;31)),"ALERTE: valeur anormale","OK")))</x:f>
      </x:c>
      <x:c r="Q83" s="76" t="str">
        <x:f>IF(B83="","",IF(L83="Validé humainement","Oui","Non"))</x:f>
      </x:c>
    </x:row>
    <x:row r="84">
      <x:c r="A84" s="76" t="str">
        <x:f>IF(B84="","","PLUIE-"&amp;TEXT(ROW()-4,"0000"))</x:f>
      </x:c>
      <x:c r="B84" s="78"/>
      <x:c r="C84" s="76"/>
      <x:c r="D84" s="76"/>
      <x:c r="E84" s="76"/>
      <x:c r="F84" s="76"/>
      <x:c r="G84" s="80"/>
      <x:c r="H84" s="76"/>
      <x:c r="I84" s="76"/>
      <x:c r="J84" s="76"/>
      <x:c r="K84" s="76"/>
      <x:c r="L84" s="76"/>
      <x:c r="M84" s="76"/>
      <x:c r="N84" s="78" t="str">
        <x:f>IF(B84="","",TODAY())</x:f>
      </x:c>
      <x:c r="O84" s="76"/>
      <x:c r="P84" s="76" t="str">
        <x:f>IF(B84="","",IF(OR(C84="",D84="",F84="",G84="",J84="",K84="",L84&lt;&gt;"Validé humainement"),"ALERTE: données/preuves/statut",IF(OR(AND(ISNUMBER(G84),OR(G84&lt;0,G84&gt;1000)),AND(ISNUMBER(H84),H84&gt;31)),"ALERTE: valeur anormale","OK")))</x:f>
      </x:c>
      <x:c r="Q84" s="76" t="str">
        <x:f>IF(B84="","",IF(L84="Validé humainement","Oui","Non"))</x:f>
      </x:c>
    </x:row>
    <x:row r="85">
      <x:c r="A85" s="76" t="str">
        <x:f>IF(B85="","","PLUIE-"&amp;TEXT(ROW()-4,"0000"))</x:f>
      </x:c>
      <x:c r="B85" s="78"/>
      <x:c r="C85" s="76"/>
      <x:c r="D85" s="76"/>
      <x:c r="E85" s="76"/>
      <x:c r="F85" s="76"/>
      <x:c r="G85" s="80"/>
      <x:c r="H85" s="76"/>
      <x:c r="I85" s="76"/>
      <x:c r="J85" s="76"/>
      <x:c r="K85" s="76"/>
      <x:c r="L85" s="76"/>
      <x:c r="M85" s="76"/>
      <x:c r="N85" s="78" t="str">
        <x:f>IF(B85="","",TODAY())</x:f>
      </x:c>
      <x:c r="O85" s="76"/>
      <x:c r="P85" s="76" t="str">
        <x:f>IF(B85="","",IF(OR(C85="",D85="",F85="",G85="",J85="",K85="",L85&lt;&gt;"Validé humainement"),"ALERTE: données/preuves/statut",IF(OR(AND(ISNUMBER(G85),OR(G85&lt;0,G85&gt;1000)),AND(ISNUMBER(H85),H85&gt;31)),"ALERTE: valeur anormale","OK")))</x:f>
      </x:c>
      <x:c r="Q85" s="76" t="str">
        <x:f>IF(B85="","",IF(L85="Validé humainement","Oui","Non"))</x:f>
      </x:c>
    </x:row>
    <x:row r="86">
      <x:c r="A86" s="76" t="str">
        <x:f>IF(B86="","","PLUIE-"&amp;TEXT(ROW()-4,"0000"))</x:f>
      </x:c>
      <x:c r="B86" s="78"/>
      <x:c r="C86" s="76"/>
      <x:c r="D86" s="76"/>
      <x:c r="E86" s="76"/>
      <x:c r="F86" s="76"/>
      <x:c r="G86" s="80"/>
      <x:c r="H86" s="76"/>
      <x:c r="I86" s="76"/>
      <x:c r="J86" s="76"/>
      <x:c r="K86" s="76"/>
      <x:c r="L86" s="76"/>
      <x:c r="M86" s="76"/>
      <x:c r="N86" s="78" t="str">
        <x:f>IF(B86="","",TODAY())</x:f>
      </x:c>
      <x:c r="O86" s="76"/>
      <x:c r="P86" s="76" t="str">
        <x:f>IF(B86="","",IF(OR(C86="",D86="",F86="",G86="",J86="",K86="",L86&lt;&gt;"Validé humainement"),"ALERTE: données/preuves/statut",IF(OR(AND(ISNUMBER(G86),OR(G86&lt;0,G86&gt;1000)),AND(ISNUMBER(H86),H86&gt;31)),"ALERTE: valeur anormale","OK")))</x:f>
      </x:c>
      <x:c r="Q86" s="76" t="str">
        <x:f>IF(B86="","",IF(L86="Validé humainement","Oui","Non"))</x:f>
      </x:c>
    </x:row>
    <x:row r="87">
      <x:c r="A87" s="76" t="str">
        <x:f>IF(B87="","","PLUIE-"&amp;TEXT(ROW()-4,"0000"))</x:f>
      </x:c>
      <x:c r="B87" s="78"/>
      <x:c r="C87" s="76"/>
      <x:c r="D87" s="76"/>
      <x:c r="E87" s="76"/>
      <x:c r="F87" s="76"/>
      <x:c r="G87" s="80"/>
      <x:c r="H87" s="76"/>
      <x:c r="I87" s="76"/>
      <x:c r="J87" s="76"/>
      <x:c r="K87" s="76"/>
      <x:c r="L87" s="76"/>
      <x:c r="M87" s="76"/>
      <x:c r="N87" s="78" t="str">
        <x:f>IF(B87="","",TODAY())</x:f>
      </x:c>
      <x:c r="O87" s="76"/>
      <x:c r="P87" s="76" t="str">
        <x:f>IF(B87="","",IF(OR(C87="",D87="",F87="",G87="",J87="",K87="",L87&lt;&gt;"Validé humainement"),"ALERTE: données/preuves/statut",IF(OR(AND(ISNUMBER(G87),OR(G87&lt;0,G87&gt;1000)),AND(ISNUMBER(H87),H87&gt;31)),"ALERTE: valeur anormale","OK")))</x:f>
      </x:c>
      <x:c r="Q87" s="76" t="str">
        <x:f>IF(B87="","",IF(L87="Validé humainement","Oui","Non"))</x:f>
      </x:c>
    </x:row>
    <x:row r="88">
      <x:c r="A88" s="76" t="str">
        <x:f>IF(B88="","","PLUIE-"&amp;TEXT(ROW()-4,"0000"))</x:f>
      </x:c>
      <x:c r="B88" s="78"/>
      <x:c r="C88" s="76"/>
      <x:c r="D88" s="76"/>
      <x:c r="E88" s="76"/>
      <x:c r="F88" s="76"/>
      <x:c r="G88" s="80"/>
      <x:c r="H88" s="76"/>
      <x:c r="I88" s="76"/>
      <x:c r="J88" s="76"/>
      <x:c r="K88" s="76"/>
      <x:c r="L88" s="76"/>
      <x:c r="M88" s="76"/>
      <x:c r="N88" s="78" t="str">
        <x:f>IF(B88="","",TODAY())</x:f>
      </x:c>
      <x:c r="O88" s="76"/>
      <x:c r="P88" s="76" t="str">
        <x:f>IF(B88="","",IF(OR(C88="",D88="",F88="",G88="",J88="",K88="",L88&lt;&gt;"Validé humainement"),"ALERTE: données/preuves/statut",IF(OR(AND(ISNUMBER(G88),OR(G88&lt;0,G88&gt;1000)),AND(ISNUMBER(H88),H88&gt;31)),"ALERTE: valeur anormale","OK")))</x:f>
      </x:c>
      <x:c r="Q88" s="76" t="str">
        <x:f>IF(B88="","",IF(L88="Validé humainement","Oui","Non"))</x:f>
      </x:c>
    </x:row>
    <x:row r="89">
      <x:c r="A89" s="76" t="str">
        <x:f>IF(B89="","","PLUIE-"&amp;TEXT(ROW()-4,"0000"))</x:f>
      </x:c>
      <x:c r="B89" s="78"/>
      <x:c r="C89" s="76"/>
      <x:c r="D89" s="76"/>
      <x:c r="E89" s="76"/>
      <x:c r="F89" s="76"/>
      <x:c r="G89" s="80"/>
      <x:c r="H89" s="76"/>
      <x:c r="I89" s="76"/>
      <x:c r="J89" s="76"/>
      <x:c r="K89" s="76"/>
      <x:c r="L89" s="76"/>
      <x:c r="M89" s="76"/>
      <x:c r="N89" s="78" t="str">
        <x:f>IF(B89="","",TODAY())</x:f>
      </x:c>
      <x:c r="O89" s="76"/>
      <x:c r="P89" s="76" t="str">
        <x:f>IF(B89="","",IF(OR(C89="",D89="",F89="",G89="",J89="",K89="",L89&lt;&gt;"Validé humainement"),"ALERTE: données/preuves/statut",IF(OR(AND(ISNUMBER(G89),OR(G89&lt;0,G89&gt;1000)),AND(ISNUMBER(H89),H89&gt;31)),"ALERTE: valeur anormale","OK")))</x:f>
      </x:c>
      <x:c r="Q89" s="76" t="str">
        <x:f>IF(B89="","",IF(L89="Validé humainement","Oui","Non"))</x:f>
      </x:c>
    </x:row>
    <x:row r="90">
      <x:c r="A90" s="76" t="str">
        <x:f>IF(B90="","","PLUIE-"&amp;TEXT(ROW()-4,"0000"))</x:f>
      </x:c>
      <x:c r="B90" s="78"/>
      <x:c r="C90" s="76"/>
      <x:c r="D90" s="76"/>
      <x:c r="E90" s="76"/>
      <x:c r="F90" s="76"/>
      <x:c r="G90" s="80"/>
      <x:c r="H90" s="76"/>
      <x:c r="I90" s="76"/>
      <x:c r="J90" s="76"/>
      <x:c r="K90" s="76"/>
      <x:c r="L90" s="76"/>
      <x:c r="M90" s="76"/>
      <x:c r="N90" s="78" t="str">
        <x:f>IF(B90="","",TODAY())</x:f>
      </x:c>
      <x:c r="O90" s="76"/>
      <x:c r="P90" s="76" t="str">
        <x:f>IF(B90="","",IF(OR(C90="",D90="",F90="",G90="",J90="",K90="",L90&lt;&gt;"Validé humainement"),"ALERTE: données/preuves/statut",IF(OR(AND(ISNUMBER(G90),OR(G90&lt;0,G90&gt;1000)),AND(ISNUMBER(H90),H90&gt;31)),"ALERTE: valeur anormale","OK")))</x:f>
      </x:c>
      <x:c r="Q90" s="76" t="str">
        <x:f>IF(B90="","",IF(L90="Validé humainement","Oui","Non"))</x:f>
      </x:c>
    </x:row>
    <x:row r="91">
      <x:c r="A91" s="76" t="str">
        <x:f>IF(B91="","","PLUIE-"&amp;TEXT(ROW()-4,"0000"))</x:f>
      </x:c>
      <x:c r="B91" s="78"/>
      <x:c r="C91" s="76"/>
      <x:c r="D91" s="76"/>
      <x:c r="E91" s="76"/>
      <x:c r="F91" s="76"/>
      <x:c r="G91" s="80"/>
      <x:c r="H91" s="76"/>
      <x:c r="I91" s="76"/>
      <x:c r="J91" s="76"/>
      <x:c r="K91" s="76"/>
      <x:c r="L91" s="76"/>
      <x:c r="M91" s="76"/>
      <x:c r="N91" s="78" t="str">
        <x:f>IF(B91="","",TODAY())</x:f>
      </x:c>
      <x:c r="O91" s="76"/>
      <x:c r="P91" s="76" t="str">
        <x:f>IF(B91="","",IF(OR(C91="",D91="",F91="",G91="",J91="",K91="",L91&lt;&gt;"Validé humainement"),"ALERTE: données/preuves/statut",IF(OR(AND(ISNUMBER(G91),OR(G91&lt;0,G91&gt;1000)),AND(ISNUMBER(H91),H91&gt;31)),"ALERTE: valeur anormale","OK")))</x:f>
      </x:c>
      <x:c r="Q91" s="76" t="str">
        <x:f>IF(B91="","",IF(L91="Validé humainement","Oui","Non"))</x:f>
      </x:c>
    </x:row>
    <x:row r="92">
      <x:c r="A92" s="76" t="str">
        <x:f>IF(B92="","","PLUIE-"&amp;TEXT(ROW()-4,"0000"))</x:f>
      </x:c>
      <x:c r="B92" s="78"/>
      <x:c r="C92" s="76"/>
      <x:c r="D92" s="76"/>
      <x:c r="E92" s="76"/>
      <x:c r="F92" s="76"/>
      <x:c r="G92" s="80"/>
      <x:c r="H92" s="76"/>
      <x:c r="I92" s="76"/>
      <x:c r="J92" s="76"/>
      <x:c r="K92" s="76"/>
      <x:c r="L92" s="76"/>
      <x:c r="M92" s="76"/>
      <x:c r="N92" s="78" t="str">
        <x:f>IF(B92="","",TODAY())</x:f>
      </x:c>
      <x:c r="O92" s="76"/>
      <x:c r="P92" s="76" t="str">
        <x:f>IF(B92="","",IF(OR(C92="",D92="",F92="",G92="",J92="",K92="",L92&lt;&gt;"Validé humainement"),"ALERTE: données/preuves/statut",IF(OR(AND(ISNUMBER(G92),OR(G92&lt;0,G92&gt;1000)),AND(ISNUMBER(H92),H92&gt;31)),"ALERTE: valeur anormale","OK")))</x:f>
      </x:c>
      <x:c r="Q92" s="76" t="str">
        <x:f>IF(B92="","",IF(L92="Validé humainement","Oui","Non"))</x:f>
      </x:c>
    </x:row>
    <x:row r="93">
      <x:c r="A93" s="76" t="str">
        <x:f>IF(B93="","","PLUIE-"&amp;TEXT(ROW()-4,"0000"))</x:f>
      </x:c>
      <x:c r="B93" s="78"/>
      <x:c r="C93" s="76"/>
      <x:c r="D93" s="76"/>
      <x:c r="E93" s="76"/>
      <x:c r="F93" s="76"/>
      <x:c r="G93" s="80"/>
      <x:c r="H93" s="76"/>
      <x:c r="I93" s="76"/>
      <x:c r="J93" s="76"/>
      <x:c r="K93" s="76"/>
      <x:c r="L93" s="76"/>
      <x:c r="M93" s="76"/>
      <x:c r="N93" s="78" t="str">
        <x:f>IF(B93="","",TODAY())</x:f>
      </x:c>
      <x:c r="O93" s="76"/>
      <x:c r="P93" s="76" t="str">
        <x:f>IF(B93="","",IF(OR(C93="",D93="",F93="",G93="",J93="",K93="",L93&lt;&gt;"Validé humainement"),"ALERTE: données/preuves/statut",IF(OR(AND(ISNUMBER(G93),OR(G93&lt;0,G93&gt;1000)),AND(ISNUMBER(H93),H93&gt;31)),"ALERTE: valeur anormale","OK")))</x:f>
      </x:c>
      <x:c r="Q93" s="76" t="str">
        <x:f>IF(B93="","",IF(L93="Validé humainement","Oui","Non"))</x:f>
      </x:c>
    </x:row>
    <x:row r="94">
      <x:c r="A94" s="76" t="str">
        <x:f>IF(B94="","","PLUIE-"&amp;TEXT(ROW()-4,"0000"))</x:f>
      </x:c>
      <x:c r="B94" s="78"/>
      <x:c r="C94" s="76"/>
      <x:c r="D94" s="76"/>
      <x:c r="E94" s="76"/>
      <x:c r="F94" s="76"/>
      <x:c r="G94" s="80"/>
      <x:c r="H94" s="76"/>
      <x:c r="I94" s="76"/>
      <x:c r="J94" s="76"/>
      <x:c r="K94" s="76"/>
      <x:c r="L94" s="76"/>
      <x:c r="M94" s="76"/>
      <x:c r="N94" s="78" t="str">
        <x:f>IF(B94="","",TODAY())</x:f>
      </x:c>
      <x:c r="O94" s="76"/>
      <x:c r="P94" s="76" t="str">
        <x:f>IF(B94="","",IF(OR(C94="",D94="",F94="",G94="",J94="",K94="",L94&lt;&gt;"Validé humainement"),"ALERTE: données/preuves/statut",IF(OR(AND(ISNUMBER(G94),OR(G94&lt;0,G94&gt;1000)),AND(ISNUMBER(H94),H94&gt;31)),"ALERTE: valeur anormale","OK")))</x:f>
      </x:c>
      <x:c r="Q94" s="76" t="str">
        <x:f>IF(B94="","",IF(L94="Validé humainement","Oui","Non"))</x:f>
      </x:c>
    </x:row>
    <x:row r="95">
      <x:c r="A95" s="76" t="str">
        <x:f>IF(B95="","","PLUIE-"&amp;TEXT(ROW()-4,"0000"))</x:f>
      </x:c>
      <x:c r="B95" s="78"/>
      <x:c r="C95" s="76"/>
      <x:c r="D95" s="76"/>
      <x:c r="E95" s="76"/>
      <x:c r="F95" s="76"/>
      <x:c r="G95" s="80"/>
      <x:c r="H95" s="76"/>
      <x:c r="I95" s="76"/>
      <x:c r="J95" s="76"/>
      <x:c r="K95" s="76"/>
      <x:c r="L95" s="76"/>
      <x:c r="M95" s="76"/>
      <x:c r="N95" s="78" t="str">
        <x:f>IF(B95="","",TODAY())</x:f>
      </x:c>
      <x:c r="O95" s="76"/>
      <x:c r="P95" s="76" t="str">
        <x:f>IF(B95="","",IF(OR(C95="",D95="",F95="",G95="",J95="",K95="",L95&lt;&gt;"Validé humainement"),"ALERTE: données/preuves/statut",IF(OR(AND(ISNUMBER(G95),OR(G95&lt;0,G95&gt;1000)),AND(ISNUMBER(H95),H95&gt;31)),"ALERTE: valeur anormale","OK")))</x:f>
      </x:c>
      <x:c r="Q95" s="76" t="str">
        <x:f>IF(B95="","",IF(L95="Validé humainement","Oui","Non"))</x:f>
      </x:c>
    </x:row>
    <x:row r="96">
      <x:c r="A96" s="76" t="str">
        <x:f>IF(B96="","","PLUIE-"&amp;TEXT(ROW()-4,"0000"))</x:f>
      </x:c>
      <x:c r="B96" s="78"/>
      <x:c r="C96" s="76"/>
      <x:c r="D96" s="76"/>
      <x:c r="E96" s="76"/>
      <x:c r="F96" s="76"/>
      <x:c r="G96" s="80"/>
      <x:c r="H96" s="76"/>
      <x:c r="I96" s="76"/>
      <x:c r="J96" s="76"/>
      <x:c r="K96" s="76"/>
      <x:c r="L96" s="76"/>
      <x:c r="M96" s="76"/>
      <x:c r="N96" s="78" t="str">
        <x:f>IF(B96="","",TODAY())</x:f>
      </x:c>
      <x:c r="O96" s="76"/>
      <x:c r="P96" s="76" t="str">
        <x:f>IF(B96="","",IF(OR(C96="",D96="",F96="",G96="",J96="",K96="",L96&lt;&gt;"Validé humainement"),"ALERTE: données/preuves/statut",IF(OR(AND(ISNUMBER(G96),OR(G96&lt;0,G96&gt;1000)),AND(ISNUMBER(H96),H96&gt;31)),"ALERTE: valeur anormale","OK")))</x:f>
      </x:c>
      <x:c r="Q96" s="76" t="str">
        <x:f>IF(B96="","",IF(L96="Validé humainement","Oui","Non"))</x:f>
      </x:c>
    </x:row>
    <x:row r="97">
      <x:c r="A97" s="76" t="str">
        <x:f>IF(B97="","","PLUIE-"&amp;TEXT(ROW()-4,"0000"))</x:f>
      </x:c>
      <x:c r="B97" s="78"/>
      <x:c r="C97" s="76"/>
      <x:c r="D97" s="76"/>
      <x:c r="E97" s="76"/>
      <x:c r="F97" s="76"/>
      <x:c r="G97" s="80"/>
      <x:c r="H97" s="76"/>
      <x:c r="I97" s="76"/>
      <x:c r="J97" s="76"/>
      <x:c r="K97" s="76"/>
      <x:c r="L97" s="76"/>
      <x:c r="M97" s="76"/>
      <x:c r="N97" s="78" t="str">
        <x:f>IF(B97="","",TODAY())</x:f>
      </x:c>
      <x:c r="O97" s="76"/>
      <x:c r="P97" s="76" t="str">
        <x:f>IF(B97="","",IF(OR(C97="",D97="",F97="",G97="",J97="",K97="",L97&lt;&gt;"Validé humainement"),"ALERTE: données/preuves/statut",IF(OR(AND(ISNUMBER(G97),OR(G97&lt;0,G97&gt;1000)),AND(ISNUMBER(H97),H97&gt;31)),"ALERTE: valeur anormale","OK")))</x:f>
      </x:c>
      <x:c r="Q97" s="76" t="str">
        <x:f>IF(B97="","",IF(L97="Validé humainement","Oui","Non"))</x:f>
      </x:c>
    </x:row>
    <x:row r="98">
      <x:c r="A98" s="76" t="str">
        <x:f>IF(B98="","","PLUIE-"&amp;TEXT(ROW()-4,"0000"))</x:f>
      </x:c>
      <x:c r="B98" s="78"/>
      <x:c r="C98" s="76"/>
      <x:c r="D98" s="76"/>
      <x:c r="E98" s="76"/>
      <x:c r="F98" s="76"/>
      <x:c r="G98" s="80"/>
      <x:c r="H98" s="76"/>
      <x:c r="I98" s="76"/>
      <x:c r="J98" s="76"/>
      <x:c r="K98" s="76"/>
      <x:c r="L98" s="76"/>
      <x:c r="M98" s="76"/>
      <x:c r="N98" s="78" t="str">
        <x:f>IF(B98="","",TODAY())</x:f>
      </x:c>
      <x:c r="O98" s="76"/>
      <x:c r="P98" s="76" t="str">
        <x:f>IF(B98="","",IF(OR(C98="",D98="",F98="",G98="",J98="",K98="",L98&lt;&gt;"Validé humainement"),"ALERTE: données/preuves/statut",IF(OR(AND(ISNUMBER(G98),OR(G98&lt;0,G98&gt;1000)),AND(ISNUMBER(H98),H98&gt;31)),"ALERTE: valeur anormale","OK")))</x:f>
      </x:c>
      <x:c r="Q98" s="76" t="str">
        <x:f>IF(B98="","",IF(L98="Validé humainement","Oui","Non"))</x:f>
      </x:c>
    </x:row>
    <x:row r="99">
      <x:c r="A99" s="76" t="str">
        <x:f>IF(B99="","","PLUIE-"&amp;TEXT(ROW()-4,"0000"))</x:f>
      </x:c>
      <x:c r="B99" s="78"/>
      <x:c r="C99" s="76"/>
      <x:c r="D99" s="76"/>
      <x:c r="E99" s="76"/>
      <x:c r="F99" s="76"/>
      <x:c r="G99" s="80"/>
      <x:c r="H99" s="76"/>
      <x:c r="I99" s="76"/>
      <x:c r="J99" s="76"/>
      <x:c r="K99" s="76"/>
      <x:c r="L99" s="76"/>
      <x:c r="M99" s="76"/>
      <x:c r="N99" s="78" t="str">
        <x:f>IF(B99="","",TODAY())</x:f>
      </x:c>
      <x:c r="O99" s="76"/>
      <x:c r="P99" s="76" t="str">
        <x:f>IF(B99="","",IF(OR(C99="",D99="",F99="",G99="",J99="",K99="",L99&lt;&gt;"Validé humainement"),"ALERTE: données/preuves/statut",IF(OR(AND(ISNUMBER(G99),OR(G99&lt;0,G99&gt;1000)),AND(ISNUMBER(H99),H99&gt;31)),"ALERTE: valeur anormale","OK")))</x:f>
      </x:c>
      <x:c r="Q99" s="76" t="str">
        <x:f>IF(B99="","",IF(L99="Validé humainement","Oui","Non"))</x:f>
      </x:c>
    </x:row>
    <x:row r="100">
      <x:c r="A100" s="76" t="str">
        <x:f>IF(B100="","","PLUIE-"&amp;TEXT(ROW()-4,"0000"))</x:f>
      </x:c>
      <x:c r="B100" s="78"/>
      <x:c r="C100" s="76"/>
      <x:c r="D100" s="76"/>
      <x:c r="E100" s="76"/>
      <x:c r="F100" s="76"/>
      <x:c r="G100" s="80"/>
      <x:c r="H100" s="76"/>
      <x:c r="I100" s="76"/>
      <x:c r="J100" s="76"/>
      <x:c r="K100" s="76"/>
      <x:c r="L100" s="76"/>
      <x:c r="M100" s="76"/>
      <x:c r="N100" s="78" t="str">
        <x:f>IF(B100="","",TODAY())</x:f>
      </x:c>
      <x:c r="O100" s="76"/>
      <x:c r="P100" s="76" t="str">
        <x:f>IF(B100="","",IF(OR(C100="",D100="",F100="",G100="",J100="",K100="",L100&lt;&gt;"Validé humainement"),"ALERTE: données/preuves/statut",IF(OR(AND(ISNUMBER(G100),OR(G100&lt;0,G100&gt;1000)),AND(ISNUMBER(H100),H100&gt;31)),"ALERTE: valeur anormale","OK")))</x:f>
      </x:c>
      <x:c r="Q100" s="76" t="str">
        <x:f>IF(B100="","",IF(L100="Validé humainement","Oui","Non"))</x:f>
      </x:c>
    </x:row>
    <x:row r="101">
      <x:c r="A101" s="76" t="str">
        <x:f>IF(B101="","","PLUIE-"&amp;TEXT(ROW()-4,"0000"))</x:f>
      </x:c>
      <x:c r="B101" s="78"/>
      <x:c r="C101" s="76"/>
      <x:c r="D101" s="76"/>
      <x:c r="E101" s="76"/>
      <x:c r="F101" s="76"/>
      <x:c r="G101" s="80"/>
      <x:c r="H101" s="76"/>
      <x:c r="I101" s="76"/>
      <x:c r="J101" s="76"/>
      <x:c r="K101" s="76"/>
      <x:c r="L101" s="76"/>
      <x:c r="M101" s="76"/>
      <x:c r="N101" s="78" t="str">
        <x:f>IF(B101="","",TODAY())</x:f>
      </x:c>
      <x:c r="O101" s="76"/>
      <x:c r="P101" s="76" t="str">
        <x:f>IF(B101="","",IF(OR(C101="",D101="",F101="",G101="",J101="",K101="",L101&lt;&gt;"Validé humainement"),"ALERTE: données/preuves/statut",IF(OR(AND(ISNUMBER(G101),OR(G101&lt;0,G101&gt;1000)),AND(ISNUMBER(H101),H101&gt;31)),"ALERTE: valeur anormale","OK")))</x:f>
      </x:c>
      <x:c r="Q101" s="76" t="str">
        <x:f>IF(B101="","",IF(L101="Validé humainement","Oui","Non"))</x:f>
      </x:c>
    </x:row>
    <x:row r="102">
      <x:c r="A102" s="76" t="str">
        <x:f>IF(B102="","","PLUIE-"&amp;TEXT(ROW()-4,"0000"))</x:f>
      </x:c>
      <x:c r="B102" s="78"/>
      <x:c r="C102" s="76"/>
      <x:c r="D102" s="76"/>
      <x:c r="E102" s="76"/>
      <x:c r="F102" s="76"/>
      <x:c r="G102" s="80"/>
      <x:c r="H102" s="76"/>
      <x:c r="I102" s="76"/>
      <x:c r="J102" s="76"/>
      <x:c r="K102" s="76"/>
      <x:c r="L102" s="76"/>
      <x:c r="M102" s="76"/>
      <x:c r="N102" s="78" t="str">
        <x:f>IF(B102="","",TODAY())</x:f>
      </x:c>
      <x:c r="O102" s="76"/>
      <x:c r="P102" s="76" t="str">
        <x:f>IF(B102="","",IF(OR(C102="",D102="",F102="",G102="",J102="",K102="",L102&lt;&gt;"Validé humainement"),"ALERTE: données/preuves/statut",IF(OR(AND(ISNUMBER(G102),OR(G102&lt;0,G102&gt;1000)),AND(ISNUMBER(H102),H102&gt;31)),"ALERTE: valeur anormale","OK")))</x:f>
      </x:c>
      <x:c r="Q102" s="76" t="str">
        <x:f>IF(B102="","",IF(L102="Validé humainement","Oui","Non"))</x:f>
      </x:c>
    </x:row>
    <x:row r="103">
      <x:c r="A103" s="76" t="str">
        <x:f>IF(B103="","","PLUIE-"&amp;TEXT(ROW()-4,"0000"))</x:f>
      </x:c>
      <x:c r="B103" s="78"/>
      <x:c r="C103" s="76"/>
      <x:c r="D103" s="76"/>
      <x:c r="E103" s="76"/>
      <x:c r="F103" s="76"/>
      <x:c r="G103" s="80"/>
      <x:c r="H103" s="76"/>
      <x:c r="I103" s="76"/>
      <x:c r="J103" s="76"/>
      <x:c r="K103" s="76"/>
      <x:c r="L103" s="76"/>
      <x:c r="M103" s="76"/>
      <x:c r="N103" s="78" t="str">
        <x:f>IF(B103="","",TODAY())</x:f>
      </x:c>
      <x:c r="O103" s="76"/>
      <x:c r="P103" s="76" t="str">
        <x:f>IF(B103="","",IF(OR(C103="",D103="",F103="",G103="",J103="",K103="",L103&lt;&gt;"Validé humainement"),"ALERTE: données/preuves/statut",IF(OR(AND(ISNUMBER(G103),OR(G103&lt;0,G103&gt;1000)),AND(ISNUMBER(H103),H103&gt;31)),"ALERTE: valeur anormale","OK")))</x:f>
      </x:c>
      <x:c r="Q103" s="76" t="str">
        <x:f>IF(B103="","",IF(L103="Validé humainement","Oui","Non"))</x:f>
      </x:c>
    </x:row>
    <x:row r="104">
      <x:c r="A104" s="76" t="str">
        <x:f>IF(B104="","","PLUIE-"&amp;TEXT(ROW()-4,"0000"))</x:f>
      </x:c>
      <x:c r="B104" s="78"/>
      <x:c r="C104" s="76"/>
      <x:c r="D104" s="76"/>
      <x:c r="E104" s="76"/>
      <x:c r="F104" s="76"/>
      <x:c r="G104" s="80"/>
      <x:c r="H104" s="76"/>
      <x:c r="I104" s="76"/>
      <x:c r="J104" s="76"/>
      <x:c r="K104" s="76"/>
      <x:c r="L104" s="76"/>
      <x:c r="M104" s="76"/>
      <x:c r="N104" s="78" t="str">
        <x:f>IF(B104="","",TODAY())</x:f>
      </x:c>
      <x:c r="O104" s="76"/>
      <x:c r="P104" s="76" t="str">
        <x:f>IF(B104="","",IF(OR(C104="",D104="",F104="",G104="",J104="",K104="",L104&lt;&gt;"Validé humainement"),"ALERTE: données/preuves/statut",IF(OR(AND(ISNUMBER(G104),OR(G104&lt;0,G104&gt;1000)),AND(ISNUMBER(H104),H104&gt;31)),"ALERTE: valeur anormale","OK")))</x:f>
      </x:c>
      <x:c r="Q104" s="76" t="str">
        <x:f>IF(B104="","",IF(L104="Validé humainement","Oui","Non"))</x:f>
      </x:c>
    </x:row>
  </x:sheetData>
  <x:mergeCells>
    <x:mergeCell ref="A1:Q1"/>
    <x:mergeCell ref="A2:Q2"/>
  </x:mergeCells>
  <x:conditionalFormatting sqref="P5:P104">
    <x:cfRule type="containsText" dxfId="172" priority="1" operator="containsText" text="ALERTE"/>
    <x:cfRule type="containsText" dxfId="173" priority="2" operator="containsText" text="OK"/>
    <x:cfRule type="containsText" dxfId="174" priority="3" operator="containsText" text="Validé"/>
    <x:cfRule type="containsText" dxfId="175" priority="4" operator="containsText" text="À vérifier"/>
    <x:cfRule type="containsText" dxfId="176" priority="5" operator="containsText" text="Rejeté"/>
  </x:conditionalFormatting>
  <x:conditionalFormatting sqref="L5:L104">
    <x:cfRule type="containsText" dxfId="177" priority="6" operator="containsText" text="ALERTE"/>
    <x:cfRule type="containsText" dxfId="178" priority="7" operator="containsText" text="OK"/>
    <x:cfRule type="containsText" dxfId="179" priority="8" operator="containsText" text="Validé"/>
    <x:cfRule type="containsText" dxfId="180" priority="9" operator="containsText" text="À vérifier"/>
    <x:cfRule type="containsText" dxfId="18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"Oui,Non"</x:formula1>
    </x:dataValidation>
  </x:dataValidations>
  <x:pageMargins left="0.7" right="0.7" top="0.75" bottom="0.75" header="0.3" footer="0.3"/>
  <x:tableParts count="1">
    <x:tablePart xmlns:r="http://schemas.openxmlformats.org/officeDocument/2006/relationships" r:id="Rcb08d99cd1a64ded"/>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Formulaire électricité</x:v>
      </x:c>
      <x:c r="B1" s="68"/>
      <x:c r="C1" s="68"/>
      <x:c r="D1" s="68"/>
      <x:c r="E1" s="68"/>
      <x:c r="F1" s="68"/>
      <x:c r="G1" s="68"/>
      <x:c r="H1" s="68"/>
      <x:c r="I1" s="68"/>
      <x:c r="J1" s="68"/>
      <x:c r="K1" s="68"/>
      <x:c r="L1" s="68"/>
      <x:c r="M1" s="68"/>
      <x:c r="N1" s="68"/>
      <x:c r="O1" s="68"/>
      <x:c r="P1" s="68"/>
    </x:row>
    <x:row r="2" ht="33" customHeight="1">
      <x:c r="A2" s="71" t="str">
        <x:v>Saisie de consommation électrique et estimation automatique des émissions associées.</x:v>
      </x:c>
      <x:c r="B2" s="71"/>
      <x:c r="C2" s="71"/>
      <x:c r="D2" s="71"/>
      <x:c r="E2" s="71"/>
      <x:c r="F2" s="71"/>
      <x:c r="G2" s="71"/>
      <x:c r="H2" s="71"/>
      <x:c r="I2" s="71"/>
      <x:c r="J2" s="71"/>
      <x:c r="K2" s="71"/>
      <x:c r="L2" s="71"/>
      <x:c r="M2" s="71"/>
      <x:c r="N2" s="71"/>
      <x:c r="O2" s="71"/>
      <x:c r="P2" s="71"/>
    </x:row>
    <x:row r="4">
      <x:c r="A4" s="74" t="str">
        <x:v>ID_Saisie</x:v>
      </x:c>
      <x:c r="B4" s="74" t="str">
        <x:v>Année</x:v>
      </x:c>
      <x:c r="C4" s="74" t="str">
        <x:v>Mois</x:v>
      </x:c>
      <x:c r="D4" s="74" t="str">
        <x:v>Zone</x:v>
      </x:c>
      <x:c r="E4" s="74" t="str">
        <x:v>Type de consommation</x:v>
      </x:c>
      <x:c r="F4" s="74" t="str">
        <x:v>Consommation kWh</x:v>
      </x:c>
      <x:c r="G4" s="74" t="str">
        <x:v>Facteur d'émission kgCO2e/kWh</x:v>
      </x:c>
      <x:c r="H4" s="74" t="str">
        <x:v>Émissions estimées tCO2e</x:v>
      </x:c>
      <x:c r="I4" s="74" t="str">
        <x:v>Institution source</x:v>
      </x:c>
      <x:c r="J4" s="74" t="str">
        <x:v>Document source</x:v>
      </x:c>
      <x:c r="K4" s="74" t="str">
        <x:v>Statut validation</x:v>
      </x:c>
      <x:c r="L4" s="74" t="str">
        <x:v>Observations</x:v>
      </x:c>
      <x:c r="M4" s="74" t="str">
        <x:v>Date de saisie</x:v>
      </x:c>
      <x:c r="N4" s="74" t="str">
        <x:v>Responsable</x:v>
      </x:c>
      <x:c r="O4" s="74" t="str">
        <x:v>Alerte_QC</x:v>
      </x:c>
      <x:c r="P4" s="74" t="str">
        <x:v>Alimente_Rapports</x:v>
      </x:c>
    </x:row>
    <x:row r="5">
      <x:c r="A5" s="76" t="str">
        <x:f>IF(B5="","","ELEC-"&amp;TEXT(ROW()-4,"0000"))</x:f>
      </x:c>
      <x:c r="B5" s="76"/>
      <x:c r="C5" s="76"/>
      <x:c r="D5" s="76"/>
      <x:c r="E5" s="76"/>
      <x:c r="F5" s="81"/>
      <x:c r="G5" s="82"/>
      <x:c r="H5" s="77" t="str">
        <x:f>IF(OR(F5="",G5=""),"",F5*G5/1000)</x:f>
      </x:c>
      <x:c r="I5" s="76"/>
      <x:c r="J5" s="76"/>
      <x:c r="K5" s="76"/>
      <x:c r="L5" s="76"/>
      <x:c r="M5" s="78" t="str">
        <x:f>IF(B5="","",TODAY())</x:f>
      </x:c>
      <x:c r="N5" s="76"/>
      <x:c r="O5" s="76" t="str">
        <x:f>IF(B5="","",IF(OR(C5="",D5="",E5="",F5="",G5="",I5="",J5="",K5&lt;&gt;"Validé humainement"),"ALERTE: données/preuves/statut",IF(OR(AND(ISNUMBER(F5),F5&lt;0),AND(ISNUMBER(G5),G5&lt;0)),"ALERTE: valeur anormale","OK")))</x:f>
      </x:c>
      <x:c r="P5" s="76" t="str">
        <x:f>IF(B5="","",IF(K5="Validé humainement","Oui","Non"))</x:f>
      </x:c>
    </x:row>
    <x:row r="6">
      <x:c r="A6" s="76" t="str">
        <x:f>IF(B6="","","ELEC-"&amp;TEXT(ROW()-4,"0000"))</x:f>
      </x:c>
      <x:c r="B6" s="76"/>
      <x:c r="C6" s="76"/>
      <x:c r="D6" s="76"/>
      <x:c r="E6" s="76"/>
      <x:c r="F6" s="81"/>
      <x:c r="G6" s="82"/>
      <x:c r="H6" s="77" t="str">
        <x:f>IF(OR(F6="",G6=""),"",F6*G6/1000)</x:f>
      </x:c>
      <x:c r="I6" s="76"/>
      <x:c r="J6" s="76"/>
      <x:c r="K6" s="76"/>
      <x:c r="L6" s="76"/>
      <x:c r="M6" s="78" t="str">
        <x:f>IF(B6="","",TODAY())</x:f>
      </x:c>
      <x:c r="N6" s="76"/>
      <x:c r="O6" s="76" t="str">
        <x:f>IF(B6="","",IF(OR(C6="",D6="",E6="",F6="",G6="",I6="",J6="",K6&lt;&gt;"Validé humainement"),"ALERTE: données/preuves/statut",IF(OR(AND(ISNUMBER(F6),F6&lt;0),AND(ISNUMBER(G6),G6&lt;0)),"ALERTE: valeur anormale","OK")))</x:f>
      </x:c>
      <x:c r="P6" s="76" t="str">
        <x:f>IF(B6="","",IF(K6="Validé humainement","Oui","Non"))</x:f>
      </x:c>
    </x:row>
    <x:row r="7">
      <x:c r="A7" s="76" t="str">
        <x:f>IF(B7="","","ELEC-"&amp;TEXT(ROW()-4,"0000"))</x:f>
      </x:c>
      <x:c r="B7" s="76"/>
      <x:c r="C7" s="76"/>
      <x:c r="D7" s="76"/>
      <x:c r="E7" s="76"/>
      <x:c r="F7" s="81"/>
      <x:c r="G7" s="82"/>
      <x:c r="H7" s="77" t="str">
        <x:f>IF(OR(F7="",G7=""),"",F7*G7/1000)</x:f>
      </x:c>
      <x:c r="I7" s="76"/>
      <x:c r="J7" s="76"/>
      <x:c r="K7" s="76"/>
      <x:c r="L7" s="76"/>
      <x:c r="M7" s="78" t="str">
        <x:f>IF(B7="","",TODAY())</x:f>
      </x:c>
      <x:c r="N7" s="76"/>
      <x:c r="O7" s="76" t="str">
        <x:f>IF(B7="","",IF(OR(C7="",D7="",E7="",F7="",G7="",I7="",J7="",K7&lt;&gt;"Validé humainement"),"ALERTE: données/preuves/statut",IF(OR(AND(ISNUMBER(F7),F7&lt;0),AND(ISNUMBER(G7),G7&lt;0)),"ALERTE: valeur anormale","OK")))</x:f>
      </x:c>
      <x:c r="P7" s="76" t="str">
        <x:f>IF(B7="","",IF(K7="Validé humainement","Oui","Non"))</x:f>
      </x:c>
    </x:row>
    <x:row r="8">
      <x:c r="A8" s="76" t="str">
        <x:f>IF(B8="","","ELEC-"&amp;TEXT(ROW()-4,"0000"))</x:f>
      </x:c>
      <x:c r="B8" s="76"/>
      <x:c r="C8" s="76"/>
      <x:c r="D8" s="76"/>
      <x:c r="E8" s="76"/>
      <x:c r="F8" s="81"/>
      <x:c r="G8" s="82"/>
      <x:c r="H8" s="77" t="str">
        <x:f>IF(OR(F8="",G8=""),"",F8*G8/1000)</x:f>
      </x:c>
      <x:c r="I8" s="76"/>
      <x:c r="J8" s="76"/>
      <x:c r="K8" s="76"/>
      <x:c r="L8" s="76"/>
      <x:c r="M8" s="78" t="str">
        <x:f>IF(B8="","",TODAY())</x:f>
      </x:c>
      <x:c r="N8" s="76"/>
      <x:c r="O8" s="76" t="str">
        <x:f>IF(B8="","",IF(OR(C8="",D8="",E8="",F8="",G8="",I8="",J8="",K8&lt;&gt;"Validé humainement"),"ALERTE: données/preuves/statut",IF(OR(AND(ISNUMBER(F8),F8&lt;0),AND(ISNUMBER(G8),G8&lt;0)),"ALERTE: valeur anormale","OK")))</x:f>
      </x:c>
      <x:c r="P8" s="76" t="str">
        <x:f>IF(B8="","",IF(K8="Validé humainement","Oui","Non"))</x:f>
      </x:c>
    </x:row>
    <x:row r="9">
      <x:c r="A9" s="76" t="str">
        <x:f>IF(B9="","","ELEC-"&amp;TEXT(ROW()-4,"0000"))</x:f>
      </x:c>
      <x:c r="B9" s="76"/>
      <x:c r="C9" s="76"/>
      <x:c r="D9" s="76"/>
      <x:c r="E9" s="76"/>
      <x:c r="F9" s="81"/>
      <x:c r="G9" s="82"/>
      <x:c r="H9" s="77" t="str">
        <x:f>IF(OR(F9="",G9=""),"",F9*G9/1000)</x:f>
      </x:c>
      <x:c r="I9" s="76"/>
      <x:c r="J9" s="76"/>
      <x:c r="K9" s="76"/>
      <x:c r="L9" s="76"/>
      <x:c r="M9" s="78" t="str">
        <x:f>IF(B9="","",TODAY())</x:f>
      </x:c>
      <x:c r="N9" s="76"/>
      <x:c r="O9" s="76" t="str">
        <x:f>IF(B9="","",IF(OR(C9="",D9="",E9="",F9="",G9="",I9="",J9="",K9&lt;&gt;"Validé humainement"),"ALERTE: données/preuves/statut",IF(OR(AND(ISNUMBER(F9),F9&lt;0),AND(ISNUMBER(G9),G9&lt;0)),"ALERTE: valeur anormale","OK")))</x:f>
      </x:c>
      <x:c r="P9" s="76" t="str">
        <x:f>IF(B9="","",IF(K9="Validé humainement","Oui","Non"))</x:f>
      </x:c>
    </x:row>
    <x:row r="10">
      <x:c r="A10" s="76" t="str">
        <x:f>IF(B10="","","ELEC-"&amp;TEXT(ROW()-4,"0000"))</x:f>
      </x:c>
      <x:c r="B10" s="76"/>
      <x:c r="C10" s="76"/>
      <x:c r="D10" s="76"/>
      <x:c r="E10" s="76"/>
      <x:c r="F10" s="81"/>
      <x:c r="G10" s="82"/>
      <x:c r="H10" s="77" t="str">
        <x:f>IF(OR(F10="",G10=""),"",F10*G10/1000)</x:f>
      </x:c>
      <x:c r="I10" s="76"/>
      <x:c r="J10" s="76"/>
      <x:c r="K10" s="76"/>
      <x:c r="L10" s="76"/>
      <x:c r="M10" s="78" t="str">
        <x:f>IF(B10="","",TODAY())</x:f>
      </x:c>
      <x:c r="N10" s="76"/>
      <x:c r="O10" s="76" t="str">
        <x:f>IF(B10="","",IF(OR(C10="",D10="",E10="",F10="",G10="",I10="",J10="",K10&lt;&gt;"Validé humainement"),"ALERTE: données/preuves/statut",IF(OR(AND(ISNUMBER(F10),F10&lt;0),AND(ISNUMBER(G10),G10&lt;0)),"ALERTE: valeur anormale","OK")))</x:f>
      </x:c>
      <x:c r="P10" s="76" t="str">
        <x:f>IF(B10="","",IF(K10="Validé humainement","Oui","Non"))</x:f>
      </x:c>
    </x:row>
    <x:row r="11">
      <x:c r="A11" s="76" t="str">
        <x:f>IF(B11="","","ELEC-"&amp;TEXT(ROW()-4,"0000"))</x:f>
      </x:c>
      <x:c r="B11" s="76"/>
      <x:c r="C11" s="76"/>
      <x:c r="D11" s="76"/>
      <x:c r="E11" s="76"/>
      <x:c r="F11" s="81"/>
      <x:c r="G11" s="82"/>
      <x:c r="H11" s="77" t="str">
        <x:f>IF(OR(F11="",G11=""),"",F11*G11/1000)</x:f>
      </x:c>
      <x:c r="I11" s="76"/>
      <x:c r="J11" s="76"/>
      <x:c r="K11" s="76"/>
      <x:c r="L11" s="76"/>
      <x:c r="M11" s="78" t="str">
        <x:f>IF(B11="","",TODAY())</x:f>
      </x:c>
      <x:c r="N11" s="76"/>
      <x:c r="O11" s="76" t="str">
        <x:f>IF(B11="","",IF(OR(C11="",D11="",E11="",F11="",G11="",I11="",J11="",K11&lt;&gt;"Validé humainement"),"ALERTE: données/preuves/statut",IF(OR(AND(ISNUMBER(F11),F11&lt;0),AND(ISNUMBER(G11),G11&lt;0)),"ALERTE: valeur anormale","OK")))</x:f>
      </x:c>
      <x:c r="P11" s="76" t="str">
        <x:f>IF(B11="","",IF(K11="Validé humainement","Oui","Non"))</x:f>
      </x:c>
    </x:row>
    <x:row r="12">
      <x:c r="A12" s="76" t="str">
        <x:f>IF(B12="","","ELEC-"&amp;TEXT(ROW()-4,"0000"))</x:f>
      </x:c>
      <x:c r="B12" s="76"/>
      <x:c r="C12" s="76"/>
      <x:c r="D12" s="76"/>
      <x:c r="E12" s="76"/>
      <x:c r="F12" s="81"/>
      <x:c r="G12" s="82"/>
      <x:c r="H12" s="77" t="str">
        <x:f>IF(OR(F12="",G12=""),"",F12*G12/1000)</x:f>
      </x:c>
      <x:c r="I12" s="76"/>
      <x:c r="J12" s="76"/>
      <x:c r="K12" s="76"/>
      <x:c r="L12" s="76"/>
      <x:c r="M12" s="78" t="str">
        <x:f>IF(B12="","",TODAY())</x:f>
      </x:c>
      <x:c r="N12" s="76"/>
      <x:c r="O12" s="76" t="str">
        <x:f>IF(B12="","",IF(OR(C12="",D12="",E12="",F12="",G12="",I12="",J12="",K12&lt;&gt;"Validé humainement"),"ALERTE: données/preuves/statut",IF(OR(AND(ISNUMBER(F12),F12&lt;0),AND(ISNUMBER(G12),G12&lt;0)),"ALERTE: valeur anormale","OK")))</x:f>
      </x:c>
      <x:c r="P12" s="76" t="str">
        <x:f>IF(B12="","",IF(K12="Validé humainement","Oui","Non"))</x:f>
      </x:c>
    </x:row>
    <x:row r="13">
      <x:c r="A13" s="76" t="str">
        <x:f>IF(B13="","","ELEC-"&amp;TEXT(ROW()-4,"0000"))</x:f>
      </x:c>
      <x:c r="B13" s="76"/>
      <x:c r="C13" s="76"/>
      <x:c r="D13" s="76"/>
      <x:c r="E13" s="76"/>
      <x:c r="F13" s="81"/>
      <x:c r="G13" s="82"/>
      <x:c r="H13" s="77" t="str">
        <x:f>IF(OR(F13="",G13=""),"",F13*G13/1000)</x:f>
      </x:c>
      <x:c r="I13" s="76"/>
      <x:c r="J13" s="76"/>
      <x:c r="K13" s="76"/>
      <x:c r="L13" s="76"/>
      <x:c r="M13" s="78" t="str">
        <x:f>IF(B13="","",TODAY())</x:f>
      </x:c>
      <x:c r="N13" s="76"/>
      <x:c r="O13" s="76" t="str">
        <x:f>IF(B13="","",IF(OR(C13="",D13="",E13="",F13="",G13="",I13="",J13="",K13&lt;&gt;"Validé humainement"),"ALERTE: données/preuves/statut",IF(OR(AND(ISNUMBER(F13),F13&lt;0),AND(ISNUMBER(G13),G13&lt;0)),"ALERTE: valeur anormale","OK")))</x:f>
      </x:c>
      <x:c r="P13" s="76" t="str">
        <x:f>IF(B13="","",IF(K13="Validé humainement","Oui","Non"))</x:f>
      </x:c>
    </x:row>
    <x:row r="14">
      <x:c r="A14" s="76" t="str">
        <x:f>IF(B14="","","ELEC-"&amp;TEXT(ROW()-4,"0000"))</x:f>
      </x:c>
      <x:c r="B14" s="76"/>
      <x:c r="C14" s="76"/>
      <x:c r="D14" s="76"/>
      <x:c r="E14" s="76"/>
      <x:c r="F14" s="81"/>
      <x:c r="G14" s="82"/>
      <x:c r="H14" s="77" t="str">
        <x:f>IF(OR(F14="",G14=""),"",F14*G14/1000)</x:f>
      </x:c>
      <x:c r="I14" s="76"/>
      <x:c r="J14" s="76"/>
      <x:c r="K14" s="76"/>
      <x:c r="L14" s="76"/>
      <x:c r="M14" s="78" t="str">
        <x:f>IF(B14="","",TODAY())</x:f>
      </x:c>
      <x:c r="N14" s="76"/>
      <x:c r="O14" s="76" t="str">
        <x:f>IF(B14="","",IF(OR(C14="",D14="",E14="",F14="",G14="",I14="",J14="",K14&lt;&gt;"Validé humainement"),"ALERTE: données/preuves/statut",IF(OR(AND(ISNUMBER(F14),F14&lt;0),AND(ISNUMBER(G14),G14&lt;0)),"ALERTE: valeur anormale","OK")))</x:f>
      </x:c>
      <x:c r="P14" s="76" t="str">
        <x:f>IF(B14="","",IF(K14="Validé humainement","Oui","Non"))</x:f>
      </x:c>
    </x:row>
    <x:row r="15">
      <x:c r="A15" s="76" t="str">
        <x:f>IF(B15="","","ELEC-"&amp;TEXT(ROW()-4,"0000"))</x:f>
      </x:c>
      <x:c r="B15" s="76"/>
      <x:c r="C15" s="76"/>
      <x:c r="D15" s="76"/>
      <x:c r="E15" s="76"/>
      <x:c r="F15" s="81"/>
      <x:c r="G15" s="82"/>
      <x:c r="H15" s="77" t="str">
        <x:f>IF(OR(F15="",G15=""),"",F15*G15/1000)</x:f>
      </x:c>
      <x:c r="I15" s="76"/>
      <x:c r="J15" s="76"/>
      <x:c r="K15" s="76"/>
      <x:c r="L15" s="76"/>
      <x:c r="M15" s="78" t="str">
        <x:f>IF(B15="","",TODAY())</x:f>
      </x:c>
      <x:c r="N15" s="76"/>
      <x:c r="O15" s="76" t="str">
        <x:f>IF(B15="","",IF(OR(C15="",D15="",E15="",F15="",G15="",I15="",J15="",K15&lt;&gt;"Validé humainement"),"ALERTE: données/preuves/statut",IF(OR(AND(ISNUMBER(F15),F15&lt;0),AND(ISNUMBER(G15),G15&lt;0)),"ALERTE: valeur anormale","OK")))</x:f>
      </x:c>
      <x:c r="P15" s="76" t="str">
        <x:f>IF(B15="","",IF(K15="Validé humainement","Oui","Non"))</x:f>
      </x:c>
    </x:row>
    <x:row r="16">
      <x:c r="A16" s="76" t="str">
        <x:f>IF(B16="","","ELEC-"&amp;TEXT(ROW()-4,"0000"))</x:f>
      </x:c>
      <x:c r="B16" s="76"/>
      <x:c r="C16" s="76"/>
      <x:c r="D16" s="76"/>
      <x:c r="E16" s="76"/>
      <x:c r="F16" s="81"/>
      <x:c r="G16" s="82"/>
      <x:c r="H16" s="77" t="str">
        <x:f>IF(OR(F16="",G16=""),"",F16*G16/1000)</x:f>
      </x:c>
      <x:c r="I16" s="76"/>
      <x:c r="J16" s="76"/>
      <x:c r="K16" s="76"/>
      <x:c r="L16" s="76"/>
      <x:c r="M16" s="78" t="str">
        <x:f>IF(B16="","",TODAY())</x:f>
      </x:c>
      <x:c r="N16" s="76"/>
      <x:c r="O16" s="76" t="str">
        <x:f>IF(B16="","",IF(OR(C16="",D16="",E16="",F16="",G16="",I16="",J16="",K16&lt;&gt;"Validé humainement"),"ALERTE: données/preuves/statut",IF(OR(AND(ISNUMBER(F16),F16&lt;0),AND(ISNUMBER(G16),G16&lt;0)),"ALERTE: valeur anormale","OK")))</x:f>
      </x:c>
      <x:c r="P16" s="76" t="str">
        <x:f>IF(B16="","",IF(K16="Validé humainement","Oui","Non"))</x:f>
      </x:c>
    </x:row>
    <x:row r="17">
      <x:c r="A17" s="76" t="str">
        <x:f>IF(B17="","","ELEC-"&amp;TEXT(ROW()-4,"0000"))</x:f>
      </x:c>
      <x:c r="B17" s="76"/>
      <x:c r="C17" s="76"/>
      <x:c r="D17" s="76"/>
      <x:c r="E17" s="76"/>
      <x:c r="F17" s="81"/>
      <x:c r="G17" s="82"/>
      <x:c r="H17" s="77" t="str">
        <x:f>IF(OR(F17="",G17=""),"",F17*G17/1000)</x:f>
      </x:c>
      <x:c r="I17" s="76"/>
      <x:c r="J17" s="76"/>
      <x:c r="K17" s="76"/>
      <x:c r="L17" s="76"/>
      <x:c r="M17" s="78" t="str">
        <x:f>IF(B17="","",TODAY())</x:f>
      </x:c>
      <x:c r="N17" s="76"/>
      <x:c r="O17" s="76" t="str">
        <x:f>IF(B17="","",IF(OR(C17="",D17="",E17="",F17="",G17="",I17="",J17="",K17&lt;&gt;"Validé humainement"),"ALERTE: données/preuves/statut",IF(OR(AND(ISNUMBER(F17),F17&lt;0),AND(ISNUMBER(G17),G17&lt;0)),"ALERTE: valeur anormale","OK")))</x:f>
      </x:c>
      <x:c r="P17" s="76" t="str">
        <x:f>IF(B17="","",IF(K17="Validé humainement","Oui","Non"))</x:f>
      </x:c>
    </x:row>
    <x:row r="18">
      <x:c r="A18" s="76" t="str">
        <x:f>IF(B18="","","ELEC-"&amp;TEXT(ROW()-4,"0000"))</x:f>
      </x:c>
      <x:c r="B18" s="76"/>
      <x:c r="C18" s="76"/>
      <x:c r="D18" s="76"/>
      <x:c r="E18" s="76"/>
      <x:c r="F18" s="81"/>
      <x:c r="G18" s="82"/>
      <x:c r="H18" s="77" t="str">
        <x:f>IF(OR(F18="",G18=""),"",F18*G18/1000)</x:f>
      </x:c>
      <x:c r="I18" s="76"/>
      <x:c r="J18" s="76"/>
      <x:c r="K18" s="76"/>
      <x:c r="L18" s="76"/>
      <x:c r="M18" s="78" t="str">
        <x:f>IF(B18="","",TODAY())</x:f>
      </x:c>
      <x:c r="N18" s="76"/>
      <x:c r="O18" s="76" t="str">
        <x:f>IF(B18="","",IF(OR(C18="",D18="",E18="",F18="",G18="",I18="",J18="",K18&lt;&gt;"Validé humainement"),"ALERTE: données/preuves/statut",IF(OR(AND(ISNUMBER(F18),F18&lt;0),AND(ISNUMBER(G18),G18&lt;0)),"ALERTE: valeur anormale","OK")))</x:f>
      </x:c>
      <x:c r="P18" s="76" t="str">
        <x:f>IF(B18="","",IF(K18="Validé humainement","Oui","Non"))</x:f>
      </x:c>
    </x:row>
    <x:row r="19">
      <x:c r="A19" s="76" t="str">
        <x:f>IF(B19="","","ELEC-"&amp;TEXT(ROW()-4,"0000"))</x:f>
      </x:c>
      <x:c r="B19" s="76"/>
      <x:c r="C19" s="76"/>
      <x:c r="D19" s="76"/>
      <x:c r="E19" s="76"/>
      <x:c r="F19" s="81"/>
      <x:c r="G19" s="82"/>
      <x:c r="H19" s="77" t="str">
        <x:f>IF(OR(F19="",G19=""),"",F19*G19/1000)</x:f>
      </x:c>
      <x:c r="I19" s="76"/>
      <x:c r="J19" s="76"/>
      <x:c r="K19" s="76"/>
      <x:c r="L19" s="76"/>
      <x:c r="M19" s="78" t="str">
        <x:f>IF(B19="","",TODAY())</x:f>
      </x:c>
      <x:c r="N19" s="76"/>
      <x:c r="O19" s="76" t="str">
        <x:f>IF(B19="","",IF(OR(C19="",D19="",E19="",F19="",G19="",I19="",J19="",K19&lt;&gt;"Validé humainement"),"ALERTE: données/preuves/statut",IF(OR(AND(ISNUMBER(F19),F19&lt;0),AND(ISNUMBER(G19),G19&lt;0)),"ALERTE: valeur anormale","OK")))</x:f>
      </x:c>
      <x:c r="P19" s="76" t="str">
        <x:f>IF(B19="","",IF(K19="Validé humainement","Oui","Non"))</x:f>
      </x:c>
    </x:row>
    <x:row r="20">
      <x:c r="A20" s="76" t="str">
        <x:f>IF(B20="","","ELEC-"&amp;TEXT(ROW()-4,"0000"))</x:f>
      </x:c>
      <x:c r="B20" s="76"/>
      <x:c r="C20" s="76"/>
      <x:c r="D20" s="76"/>
      <x:c r="E20" s="76"/>
      <x:c r="F20" s="81"/>
      <x:c r="G20" s="82"/>
      <x:c r="H20" s="77" t="str">
        <x:f>IF(OR(F20="",G20=""),"",F20*G20/1000)</x:f>
      </x:c>
      <x:c r="I20" s="76"/>
      <x:c r="J20" s="76"/>
      <x:c r="K20" s="76"/>
      <x:c r="L20" s="76"/>
      <x:c r="M20" s="78" t="str">
        <x:f>IF(B20="","",TODAY())</x:f>
      </x:c>
      <x:c r="N20" s="76"/>
      <x:c r="O20" s="76" t="str">
        <x:f>IF(B20="","",IF(OR(C20="",D20="",E20="",F20="",G20="",I20="",J20="",K20&lt;&gt;"Validé humainement"),"ALERTE: données/preuves/statut",IF(OR(AND(ISNUMBER(F20),F20&lt;0),AND(ISNUMBER(G20),G20&lt;0)),"ALERTE: valeur anormale","OK")))</x:f>
      </x:c>
      <x:c r="P20" s="76" t="str">
        <x:f>IF(B20="","",IF(K20="Validé humainement","Oui","Non"))</x:f>
      </x:c>
    </x:row>
    <x:row r="21">
      <x:c r="A21" s="76" t="str">
        <x:f>IF(B21="","","ELEC-"&amp;TEXT(ROW()-4,"0000"))</x:f>
      </x:c>
      <x:c r="B21" s="76"/>
      <x:c r="C21" s="76"/>
      <x:c r="D21" s="76"/>
      <x:c r="E21" s="76"/>
      <x:c r="F21" s="81"/>
      <x:c r="G21" s="82"/>
      <x:c r="H21" s="77" t="str">
        <x:f>IF(OR(F21="",G21=""),"",F21*G21/1000)</x:f>
      </x:c>
      <x:c r="I21" s="76"/>
      <x:c r="J21" s="76"/>
      <x:c r="K21" s="76"/>
      <x:c r="L21" s="76"/>
      <x:c r="M21" s="78" t="str">
        <x:f>IF(B21="","",TODAY())</x:f>
      </x:c>
      <x:c r="N21" s="76"/>
      <x:c r="O21" s="76" t="str">
        <x:f>IF(B21="","",IF(OR(C21="",D21="",E21="",F21="",G21="",I21="",J21="",K21&lt;&gt;"Validé humainement"),"ALERTE: données/preuves/statut",IF(OR(AND(ISNUMBER(F21),F21&lt;0),AND(ISNUMBER(G21),G21&lt;0)),"ALERTE: valeur anormale","OK")))</x:f>
      </x:c>
      <x:c r="P21" s="76" t="str">
        <x:f>IF(B21="","",IF(K21="Validé humainement","Oui","Non"))</x:f>
      </x:c>
    </x:row>
    <x:row r="22">
      <x:c r="A22" s="76" t="str">
        <x:f>IF(B22="","","ELEC-"&amp;TEXT(ROW()-4,"0000"))</x:f>
      </x:c>
      <x:c r="B22" s="76"/>
      <x:c r="C22" s="76"/>
      <x:c r="D22" s="76"/>
      <x:c r="E22" s="76"/>
      <x:c r="F22" s="81"/>
      <x:c r="G22" s="82"/>
      <x:c r="H22" s="77" t="str">
        <x:f>IF(OR(F22="",G22=""),"",F22*G22/1000)</x:f>
      </x:c>
      <x:c r="I22" s="76"/>
      <x:c r="J22" s="76"/>
      <x:c r="K22" s="76"/>
      <x:c r="L22" s="76"/>
      <x:c r="M22" s="78" t="str">
        <x:f>IF(B22="","",TODAY())</x:f>
      </x:c>
      <x:c r="N22" s="76"/>
      <x:c r="O22" s="76" t="str">
        <x:f>IF(B22="","",IF(OR(C22="",D22="",E22="",F22="",G22="",I22="",J22="",K22&lt;&gt;"Validé humainement"),"ALERTE: données/preuves/statut",IF(OR(AND(ISNUMBER(F22),F22&lt;0),AND(ISNUMBER(G22),G22&lt;0)),"ALERTE: valeur anormale","OK")))</x:f>
      </x:c>
      <x:c r="P22" s="76" t="str">
        <x:f>IF(B22="","",IF(K22="Validé humainement","Oui","Non"))</x:f>
      </x:c>
    </x:row>
    <x:row r="23">
      <x:c r="A23" s="76" t="str">
        <x:f>IF(B23="","","ELEC-"&amp;TEXT(ROW()-4,"0000"))</x:f>
      </x:c>
      <x:c r="B23" s="76"/>
      <x:c r="C23" s="76"/>
      <x:c r="D23" s="76"/>
      <x:c r="E23" s="76"/>
      <x:c r="F23" s="81"/>
      <x:c r="G23" s="82"/>
      <x:c r="H23" s="77" t="str">
        <x:f>IF(OR(F23="",G23=""),"",F23*G23/1000)</x:f>
      </x:c>
      <x:c r="I23" s="76"/>
      <x:c r="J23" s="76"/>
      <x:c r="K23" s="76"/>
      <x:c r="L23" s="76"/>
      <x:c r="M23" s="78" t="str">
        <x:f>IF(B23="","",TODAY())</x:f>
      </x:c>
      <x:c r="N23" s="76"/>
      <x:c r="O23" s="76" t="str">
        <x:f>IF(B23="","",IF(OR(C23="",D23="",E23="",F23="",G23="",I23="",J23="",K23&lt;&gt;"Validé humainement"),"ALERTE: données/preuves/statut",IF(OR(AND(ISNUMBER(F23),F23&lt;0),AND(ISNUMBER(G23),G23&lt;0)),"ALERTE: valeur anormale","OK")))</x:f>
      </x:c>
      <x:c r="P23" s="76" t="str">
        <x:f>IF(B23="","",IF(K23="Validé humainement","Oui","Non"))</x:f>
      </x:c>
    </x:row>
    <x:row r="24">
      <x:c r="A24" s="76" t="str">
        <x:f>IF(B24="","","ELEC-"&amp;TEXT(ROW()-4,"0000"))</x:f>
      </x:c>
      <x:c r="B24" s="76"/>
      <x:c r="C24" s="76"/>
      <x:c r="D24" s="76"/>
      <x:c r="E24" s="76"/>
      <x:c r="F24" s="81"/>
      <x:c r="G24" s="82"/>
      <x:c r="H24" s="77" t="str">
        <x:f>IF(OR(F24="",G24=""),"",F24*G24/1000)</x:f>
      </x:c>
      <x:c r="I24" s="76"/>
      <x:c r="J24" s="76"/>
      <x:c r="K24" s="76"/>
      <x:c r="L24" s="76"/>
      <x:c r="M24" s="78" t="str">
        <x:f>IF(B24="","",TODAY())</x:f>
      </x:c>
      <x:c r="N24" s="76"/>
      <x:c r="O24" s="76" t="str">
        <x:f>IF(B24="","",IF(OR(C24="",D24="",E24="",F24="",G24="",I24="",J24="",K24&lt;&gt;"Validé humainement"),"ALERTE: données/preuves/statut",IF(OR(AND(ISNUMBER(F24),F24&lt;0),AND(ISNUMBER(G24),G24&lt;0)),"ALERTE: valeur anormale","OK")))</x:f>
      </x:c>
      <x:c r="P24" s="76" t="str">
        <x:f>IF(B24="","",IF(K24="Validé humainement","Oui","Non"))</x:f>
      </x:c>
    </x:row>
    <x:row r="25">
      <x:c r="A25" s="76" t="str">
        <x:f>IF(B25="","","ELEC-"&amp;TEXT(ROW()-4,"0000"))</x:f>
      </x:c>
      <x:c r="B25" s="76"/>
      <x:c r="C25" s="76"/>
      <x:c r="D25" s="76"/>
      <x:c r="E25" s="76"/>
      <x:c r="F25" s="81"/>
      <x:c r="G25" s="82"/>
      <x:c r="H25" s="77" t="str">
        <x:f>IF(OR(F25="",G25=""),"",F25*G25/1000)</x:f>
      </x:c>
      <x:c r="I25" s="76"/>
      <x:c r="J25" s="76"/>
      <x:c r="K25" s="76"/>
      <x:c r="L25" s="76"/>
      <x:c r="M25" s="78" t="str">
        <x:f>IF(B25="","",TODAY())</x:f>
      </x:c>
      <x:c r="N25" s="76"/>
      <x:c r="O25" s="76" t="str">
        <x:f>IF(B25="","",IF(OR(C25="",D25="",E25="",F25="",G25="",I25="",J25="",K25&lt;&gt;"Validé humainement"),"ALERTE: données/preuves/statut",IF(OR(AND(ISNUMBER(F25),F25&lt;0),AND(ISNUMBER(G25),G25&lt;0)),"ALERTE: valeur anormale","OK")))</x:f>
      </x:c>
      <x:c r="P25" s="76" t="str">
        <x:f>IF(B25="","",IF(K25="Validé humainement","Oui","Non"))</x:f>
      </x:c>
    </x:row>
    <x:row r="26">
      <x:c r="A26" s="76" t="str">
        <x:f>IF(B26="","","ELEC-"&amp;TEXT(ROW()-4,"0000"))</x:f>
      </x:c>
      <x:c r="B26" s="76"/>
      <x:c r="C26" s="76"/>
      <x:c r="D26" s="76"/>
      <x:c r="E26" s="76"/>
      <x:c r="F26" s="81"/>
      <x:c r="G26" s="82"/>
      <x:c r="H26" s="77" t="str">
        <x:f>IF(OR(F26="",G26=""),"",F26*G26/1000)</x:f>
      </x:c>
      <x:c r="I26" s="76"/>
      <x:c r="J26" s="76"/>
      <x:c r="K26" s="76"/>
      <x:c r="L26" s="76"/>
      <x:c r="M26" s="78" t="str">
        <x:f>IF(B26="","",TODAY())</x:f>
      </x:c>
      <x:c r="N26" s="76"/>
      <x:c r="O26" s="76" t="str">
        <x:f>IF(B26="","",IF(OR(C26="",D26="",E26="",F26="",G26="",I26="",J26="",K26&lt;&gt;"Validé humainement"),"ALERTE: données/preuves/statut",IF(OR(AND(ISNUMBER(F26),F26&lt;0),AND(ISNUMBER(G26),G26&lt;0)),"ALERTE: valeur anormale","OK")))</x:f>
      </x:c>
      <x:c r="P26" s="76" t="str">
        <x:f>IF(B26="","",IF(K26="Validé humainement","Oui","Non"))</x:f>
      </x:c>
    </x:row>
    <x:row r="27">
      <x:c r="A27" s="76" t="str">
        <x:f>IF(B27="","","ELEC-"&amp;TEXT(ROW()-4,"0000"))</x:f>
      </x:c>
      <x:c r="B27" s="76"/>
      <x:c r="C27" s="76"/>
      <x:c r="D27" s="76"/>
      <x:c r="E27" s="76"/>
      <x:c r="F27" s="81"/>
      <x:c r="G27" s="82"/>
      <x:c r="H27" s="77" t="str">
        <x:f>IF(OR(F27="",G27=""),"",F27*G27/1000)</x:f>
      </x:c>
      <x:c r="I27" s="76"/>
      <x:c r="J27" s="76"/>
      <x:c r="K27" s="76"/>
      <x:c r="L27" s="76"/>
      <x:c r="M27" s="78" t="str">
        <x:f>IF(B27="","",TODAY())</x:f>
      </x:c>
      <x:c r="N27" s="76"/>
      <x:c r="O27" s="76" t="str">
        <x:f>IF(B27="","",IF(OR(C27="",D27="",E27="",F27="",G27="",I27="",J27="",K27&lt;&gt;"Validé humainement"),"ALERTE: données/preuves/statut",IF(OR(AND(ISNUMBER(F27),F27&lt;0),AND(ISNUMBER(G27),G27&lt;0)),"ALERTE: valeur anormale","OK")))</x:f>
      </x:c>
      <x:c r="P27" s="76" t="str">
        <x:f>IF(B27="","",IF(K27="Validé humainement","Oui","Non"))</x:f>
      </x:c>
    </x:row>
    <x:row r="28">
      <x:c r="A28" s="76" t="str">
        <x:f>IF(B28="","","ELEC-"&amp;TEXT(ROW()-4,"0000"))</x:f>
      </x:c>
      <x:c r="B28" s="76"/>
      <x:c r="C28" s="76"/>
      <x:c r="D28" s="76"/>
      <x:c r="E28" s="76"/>
      <x:c r="F28" s="81"/>
      <x:c r="G28" s="82"/>
      <x:c r="H28" s="77" t="str">
        <x:f>IF(OR(F28="",G28=""),"",F28*G28/1000)</x:f>
      </x:c>
      <x:c r="I28" s="76"/>
      <x:c r="J28" s="76"/>
      <x:c r="K28" s="76"/>
      <x:c r="L28" s="76"/>
      <x:c r="M28" s="78" t="str">
        <x:f>IF(B28="","",TODAY())</x:f>
      </x:c>
      <x:c r="N28" s="76"/>
      <x:c r="O28" s="76" t="str">
        <x:f>IF(B28="","",IF(OR(C28="",D28="",E28="",F28="",G28="",I28="",J28="",K28&lt;&gt;"Validé humainement"),"ALERTE: données/preuves/statut",IF(OR(AND(ISNUMBER(F28),F28&lt;0),AND(ISNUMBER(G28),G28&lt;0)),"ALERTE: valeur anormale","OK")))</x:f>
      </x:c>
      <x:c r="P28" s="76" t="str">
        <x:f>IF(B28="","",IF(K28="Validé humainement","Oui","Non"))</x:f>
      </x:c>
    </x:row>
    <x:row r="29">
      <x:c r="A29" s="76" t="str">
        <x:f>IF(B29="","","ELEC-"&amp;TEXT(ROW()-4,"0000"))</x:f>
      </x:c>
      <x:c r="B29" s="76"/>
      <x:c r="C29" s="76"/>
      <x:c r="D29" s="76"/>
      <x:c r="E29" s="76"/>
      <x:c r="F29" s="81"/>
      <x:c r="G29" s="82"/>
      <x:c r="H29" s="77" t="str">
        <x:f>IF(OR(F29="",G29=""),"",F29*G29/1000)</x:f>
      </x:c>
      <x:c r="I29" s="76"/>
      <x:c r="J29" s="76"/>
      <x:c r="K29" s="76"/>
      <x:c r="L29" s="76"/>
      <x:c r="M29" s="78" t="str">
        <x:f>IF(B29="","",TODAY())</x:f>
      </x:c>
      <x:c r="N29" s="76"/>
      <x:c r="O29" s="76" t="str">
        <x:f>IF(B29="","",IF(OR(C29="",D29="",E29="",F29="",G29="",I29="",J29="",K29&lt;&gt;"Validé humainement"),"ALERTE: données/preuves/statut",IF(OR(AND(ISNUMBER(F29),F29&lt;0),AND(ISNUMBER(G29),G29&lt;0)),"ALERTE: valeur anormale","OK")))</x:f>
      </x:c>
      <x:c r="P29" s="76" t="str">
        <x:f>IF(B29="","",IF(K29="Validé humainement","Oui","Non"))</x:f>
      </x:c>
    </x:row>
    <x:row r="30">
      <x:c r="A30" s="76" t="str">
        <x:f>IF(B30="","","ELEC-"&amp;TEXT(ROW()-4,"0000"))</x:f>
      </x:c>
      <x:c r="B30" s="76"/>
      <x:c r="C30" s="76"/>
      <x:c r="D30" s="76"/>
      <x:c r="E30" s="76"/>
      <x:c r="F30" s="81"/>
      <x:c r="G30" s="82"/>
      <x:c r="H30" s="77" t="str">
        <x:f>IF(OR(F30="",G30=""),"",F30*G30/1000)</x:f>
      </x:c>
      <x:c r="I30" s="76"/>
      <x:c r="J30" s="76"/>
      <x:c r="K30" s="76"/>
      <x:c r="L30" s="76"/>
      <x:c r="M30" s="78" t="str">
        <x:f>IF(B30="","",TODAY())</x:f>
      </x:c>
      <x:c r="N30" s="76"/>
      <x:c r="O30" s="76" t="str">
        <x:f>IF(B30="","",IF(OR(C30="",D30="",E30="",F30="",G30="",I30="",J30="",K30&lt;&gt;"Validé humainement"),"ALERTE: données/preuves/statut",IF(OR(AND(ISNUMBER(F30),F30&lt;0),AND(ISNUMBER(G30),G30&lt;0)),"ALERTE: valeur anormale","OK")))</x:f>
      </x:c>
      <x:c r="P30" s="76" t="str">
        <x:f>IF(B30="","",IF(K30="Validé humainement","Oui","Non"))</x:f>
      </x:c>
    </x:row>
    <x:row r="31">
      <x:c r="A31" s="76" t="str">
        <x:f>IF(B31="","","ELEC-"&amp;TEXT(ROW()-4,"0000"))</x:f>
      </x:c>
      <x:c r="B31" s="76"/>
      <x:c r="C31" s="76"/>
      <x:c r="D31" s="76"/>
      <x:c r="E31" s="76"/>
      <x:c r="F31" s="81"/>
      <x:c r="G31" s="82"/>
      <x:c r="H31" s="77" t="str">
        <x:f>IF(OR(F31="",G31=""),"",F31*G31/1000)</x:f>
      </x:c>
      <x:c r="I31" s="76"/>
      <x:c r="J31" s="76"/>
      <x:c r="K31" s="76"/>
      <x:c r="L31" s="76"/>
      <x:c r="M31" s="78" t="str">
        <x:f>IF(B31="","",TODAY())</x:f>
      </x:c>
      <x:c r="N31" s="76"/>
      <x:c r="O31" s="76" t="str">
        <x:f>IF(B31="","",IF(OR(C31="",D31="",E31="",F31="",G31="",I31="",J31="",K31&lt;&gt;"Validé humainement"),"ALERTE: données/preuves/statut",IF(OR(AND(ISNUMBER(F31),F31&lt;0),AND(ISNUMBER(G31),G31&lt;0)),"ALERTE: valeur anormale","OK")))</x:f>
      </x:c>
      <x:c r="P31" s="76" t="str">
        <x:f>IF(B31="","",IF(K31="Validé humainement","Oui","Non"))</x:f>
      </x:c>
    </x:row>
    <x:row r="32">
      <x:c r="A32" s="76" t="str">
        <x:f>IF(B32="","","ELEC-"&amp;TEXT(ROW()-4,"0000"))</x:f>
      </x:c>
      <x:c r="B32" s="76"/>
      <x:c r="C32" s="76"/>
      <x:c r="D32" s="76"/>
      <x:c r="E32" s="76"/>
      <x:c r="F32" s="81"/>
      <x:c r="G32" s="82"/>
      <x:c r="H32" s="77" t="str">
        <x:f>IF(OR(F32="",G32=""),"",F32*G32/1000)</x:f>
      </x:c>
      <x:c r="I32" s="76"/>
      <x:c r="J32" s="76"/>
      <x:c r="K32" s="76"/>
      <x:c r="L32" s="76"/>
      <x:c r="M32" s="78" t="str">
        <x:f>IF(B32="","",TODAY())</x:f>
      </x:c>
      <x:c r="N32" s="76"/>
      <x:c r="O32" s="76" t="str">
        <x:f>IF(B32="","",IF(OR(C32="",D32="",E32="",F32="",G32="",I32="",J32="",K32&lt;&gt;"Validé humainement"),"ALERTE: données/preuves/statut",IF(OR(AND(ISNUMBER(F32),F32&lt;0),AND(ISNUMBER(G32),G32&lt;0)),"ALERTE: valeur anormale","OK")))</x:f>
      </x:c>
      <x:c r="P32" s="76" t="str">
        <x:f>IF(B32="","",IF(K32="Validé humainement","Oui","Non"))</x:f>
      </x:c>
    </x:row>
    <x:row r="33">
      <x:c r="A33" s="76" t="str">
        <x:f>IF(B33="","","ELEC-"&amp;TEXT(ROW()-4,"0000"))</x:f>
      </x:c>
      <x:c r="B33" s="76"/>
      <x:c r="C33" s="76"/>
      <x:c r="D33" s="76"/>
      <x:c r="E33" s="76"/>
      <x:c r="F33" s="81"/>
      <x:c r="G33" s="82"/>
      <x:c r="H33" s="77" t="str">
        <x:f>IF(OR(F33="",G33=""),"",F33*G33/1000)</x:f>
      </x:c>
      <x:c r="I33" s="76"/>
      <x:c r="J33" s="76"/>
      <x:c r="K33" s="76"/>
      <x:c r="L33" s="76"/>
      <x:c r="M33" s="78" t="str">
        <x:f>IF(B33="","",TODAY())</x:f>
      </x:c>
      <x:c r="N33" s="76"/>
      <x:c r="O33" s="76" t="str">
        <x:f>IF(B33="","",IF(OR(C33="",D33="",E33="",F33="",G33="",I33="",J33="",K33&lt;&gt;"Validé humainement"),"ALERTE: données/preuves/statut",IF(OR(AND(ISNUMBER(F33),F33&lt;0),AND(ISNUMBER(G33),G33&lt;0)),"ALERTE: valeur anormale","OK")))</x:f>
      </x:c>
      <x:c r="P33" s="76" t="str">
        <x:f>IF(B33="","",IF(K33="Validé humainement","Oui","Non"))</x:f>
      </x:c>
    </x:row>
    <x:row r="34">
      <x:c r="A34" s="76" t="str">
        <x:f>IF(B34="","","ELEC-"&amp;TEXT(ROW()-4,"0000"))</x:f>
      </x:c>
      <x:c r="B34" s="76"/>
      <x:c r="C34" s="76"/>
      <x:c r="D34" s="76"/>
      <x:c r="E34" s="76"/>
      <x:c r="F34" s="81"/>
      <x:c r="G34" s="82"/>
      <x:c r="H34" s="77" t="str">
        <x:f>IF(OR(F34="",G34=""),"",F34*G34/1000)</x:f>
      </x:c>
      <x:c r="I34" s="76"/>
      <x:c r="J34" s="76"/>
      <x:c r="K34" s="76"/>
      <x:c r="L34" s="76"/>
      <x:c r="M34" s="78" t="str">
        <x:f>IF(B34="","",TODAY())</x:f>
      </x:c>
      <x:c r="N34" s="76"/>
      <x:c r="O34" s="76" t="str">
        <x:f>IF(B34="","",IF(OR(C34="",D34="",E34="",F34="",G34="",I34="",J34="",K34&lt;&gt;"Validé humainement"),"ALERTE: données/preuves/statut",IF(OR(AND(ISNUMBER(F34),F34&lt;0),AND(ISNUMBER(G34),G34&lt;0)),"ALERTE: valeur anormale","OK")))</x:f>
      </x:c>
      <x:c r="P34" s="76" t="str">
        <x:f>IF(B34="","",IF(K34="Validé humainement","Oui","Non"))</x:f>
      </x:c>
    </x:row>
    <x:row r="35">
      <x:c r="A35" s="76" t="str">
        <x:f>IF(B35="","","ELEC-"&amp;TEXT(ROW()-4,"0000"))</x:f>
      </x:c>
      <x:c r="B35" s="76"/>
      <x:c r="C35" s="76"/>
      <x:c r="D35" s="76"/>
      <x:c r="E35" s="76"/>
      <x:c r="F35" s="81"/>
      <x:c r="G35" s="82"/>
      <x:c r="H35" s="77" t="str">
        <x:f>IF(OR(F35="",G35=""),"",F35*G35/1000)</x:f>
      </x:c>
      <x:c r="I35" s="76"/>
      <x:c r="J35" s="76"/>
      <x:c r="K35" s="76"/>
      <x:c r="L35" s="76"/>
      <x:c r="M35" s="78" t="str">
        <x:f>IF(B35="","",TODAY())</x:f>
      </x:c>
      <x:c r="N35" s="76"/>
      <x:c r="O35" s="76" t="str">
        <x:f>IF(B35="","",IF(OR(C35="",D35="",E35="",F35="",G35="",I35="",J35="",K35&lt;&gt;"Validé humainement"),"ALERTE: données/preuves/statut",IF(OR(AND(ISNUMBER(F35),F35&lt;0),AND(ISNUMBER(G35),G35&lt;0)),"ALERTE: valeur anormale","OK")))</x:f>
      </x:c>
      <x:c r="P35" s="76" t="str">
        <x:f>IF(B35="","",IF(K35="Validé humainement","Oui","Non"))</x:f>
      </x:c>
    </x:row>
    <x:row r="36">
      <x:c r="A36" s="76" t="str">
        <x:f>IF(B36="","","ELEC-"&amp;TEXT(ROW()-4,"0000"))</x:f>
      </x:c>
      <x:c r="B36" s="76"/>
      <x:c r="C36" s="76"/>
      <x:c r="D36" s="76"/>
      <x:c r="E36" s="76"/>
      <x:c r="F36" s="81"/>
      <x:c r="G36" s="82"/>
      <x:c r="H36" s="77" t="str">
        <x:f>IF(OR(F36="",G36=""),"",F36*G36/1000)</x:f>
      </x:c>
      <x:c r="I36" s="76"/>
      <x:c r="J36" s="76"/>
      <x:c r="K36" s="76"/>
      <x:c r="L36" s="76"/>
      <x:c r="M36" s="78" t="str">
        <x:f>IF(B36="","",TODAY())</x:f>
      </x:c>
      <x:c r="N36" s="76"/>
      <x:c r="O36" s="76" t="str">
        <x:f>IF(B36="","",IF(OR(C36="",D36="",E36="",F36="",G36="",I36="",J36="",K36&lt;&gt;"Validé humainement"),"ALERTE: données/preuves/statut",IF(OR(AND(ISNUMBER(F36),F36&lt;0),AND(ISNUMBER(G36),G36&lt;0)),"ALERTE: valeur anormale","OK")))</x:f>
      </x:c>
      <x:c r="P36" s="76" t="str">
        <x:f>IF(B36="","",IF(K36="Validé humainement","Oui","Non"))</x:f>
      </x:c>
    </x:row>
    <x:row r="37">
      <x:c r="A37" s="76" t="str">
        <x:f>IF(B37="","","ELEC-"&amp;TEXT(ROW()-4,"0000"))</x:f>
      </x:c>
      <x:c r="B37" s="76"/>
      <x:c r="C37" s="76"/>
      <x:c r="D37" s="76"/>
      <x:c r="E37" s="76"/>
      <x:c r="F37" s="81"/>
      <x:c r="G37" s="82"/>
      <x:c r="H37" s="77" t="str">
        <x:f>IF(OR(F37="",G37=""),"",F37*G37/1000)</x:f>
      </x:c>
      <x:c r="I37" s="76"/>
      <x:c r="J37" s="76"/>
      <x:c r="K37" s="76"/>
      <x:c r="L37" s="76"/>
      <x:c r="M37" s="78" t="str">
        <x:f>IF(B37="","",TODAY())</x:f>
      </x:c>
      <x:c r="N37" s="76"/>
      <x:c r="O37" s="76" t="str">
        <x:f>IF(B37="","",IF(OR(C37="",D37="",E37="",F37="",G37="",I37="",J37="",K37&lt;&gt;"Validé humainement"),"ALERTE: données/preuves/statut",IF(OR(AND(ISNUMBER(F37),F37&lt;0),AND(ISNUMBER(G37),G37&lt;0)),"ALERTE: valeur anormale","OK")))</x:f>
      </x:c>
      <x:c r="P37" s="76" t="str">
        <x:f>IF(B37="","",IF(K37="Validé humainement","Oui","Non"))</x:f>
      </x:c>
    </x:row>
    <x:row r="38">
      <x:c r="A38" s="76" t="str">
        <x:f>IF(B38="","","ELEC-"&amp;TEXT(ROW()-4,"0000"))</x:f>
      </x:c>
      <x:c r="B38" s="76"/>
      <x:c r="C38" s="76"/>
      <x:c r="D38" s="76"/>
      <x:c r="E38" s="76"/>
      <x:c r="F38" s="81"/>
      <x:c r="G38" s="82"/>
      <x:c r="H38" s="77" t="str">
        <x:f>IF(OR(F38="",G38=""),"",F38*G38/1000)</x:f>
      </x:c>
      <x:c r="I38" s="76"/>
      <x:c r="J38" s="76"/>
      <x:c r="K38" s="76"/>
      <x:c r="L38" s="76"/>
      <x:c r="M38" s="78" t="str">
        <x:f>IF(B38="","",TODAY())</x:f>
      </x:c>
      <x:c r="N38" s="76"/>
      <x:c r="O38" s="76" t="str">
        <x:f>IF(B38="","",IF(OR(C38="",D38="",E38="",F38="",G38="",I38="",J38="",K38&lt;&gt;"Validé humainement"),"ALERTE: données/preuves/statut",IF(OR(AND(ISNUMBER(F38),F38&lt;0),AND(ISNUMBER(G38),G38&lt;0)),"ALERTE: valeur anormale","OK")))</x:f>
      </x:c>
      <x:c r="P38" s="76" t="str">
        <x:f>IF(B38="","",IF(K38="Validé humainement","Oui","Non"))</x:f>
      </x:c>
    </x:row>
    <x:row r="39">
      <x:c r="A39" s="76" t="str">
        <x:f>IF(B39="","","ELEC-"&amp;TEXT(ROW()-4,"0000"))</x:f>
      </x:c>
      <x:c r="B39" s="76"/>
      <x:c r="C39" s="76"/>
      <x:c r="D39" s="76"/>
      <x:c r="E39" s="76"/>
      <x:c r="F39" s="81"/>
      <x:c r="G39" s="82"/>
      <x:c r="H39" s="77" t="str">
        <x:f>IF(OR(F39="",G39=""),"",F39*G39/1000)</x:f>
      </x:c>
      <x:c r="I39" s="76"/>
      <x:c r="J39" s="76"/>
      <x:c r="K39" s="76"/>
      <x:c r="L39" s="76"/>
      <x:c r="M39" s="78" t="str">
        <x:f>IF(B39="","",TODAY())</x:f>
      </x:c>
      <x:c r="N39" s="76"/>
      <x:c r="O39" s="76" t="str">
        <x:f>IF(B39="","",IF(OR(C39="",D39="",E39="",F39="",G39="",I39="",J39="",K39&lt;&gt;"Validé humainement"),"ALERTE: données/preuves/statut",IF(OR(AND(ISNUMBER(F39),F39&lt;0),AND(ISNUMBER(G39),G39&lt;0)),"ALERTE: valeur anormale","OK")))</x:f>
      </x:c>
      <x:c r="P39" s="76" t="str">
        <x:f>IF(B39="","",IF(K39="Validé humainement","Oui","Non"))</x:f>
      </x:c>
    </x:row>
    <x:row r="40">
      <x:c r="A40" s="76" t="str">
        <x:f>IF(B40="","","ELEC-"&amp;TEXT(ROW()-4,"0000"))</x:f>
      </x:c>
      <x:c r="B40" s="76"/>
      <x:c r="C40" s="76"/>
      <x:c r="D40" s="76"/>
      <x:c r="E40" s="76"/>
      <x:c r="F40" s="81"/>
      <x:c r="G40" s="82"/>
      <x:c r="H40" s="77" t="str">
        <x:f>IF(OR(F40="",G40=""),"",F40*G40/1000)</x:f>
      </x:c>
      <x:c r="I40" s="76"/>
      <x:c r="J40" s="76"/>
      <x:c r="K40" s="76"/>
      <x:c r="L40" s="76"/>
      <x:c r="M40" s="78" t="str">
        <x:f>IF(B40="","",TODAY())</x:f>
      </x:c>
      <x:c r="N40" s="76"/>
      <x:c r="O40" s="76" t="str">
        <x:f>IF(B40="","",IF(OR(C40="",D40="",E40="",F40="",G40="",I40="",J40="",K40&lt;&gt;"Validé humainement"),"ALERTE: données/preuves/statut",IF(OR(AND(ISNUMBER(F40),F40&lt;0),AND(ISNUMBER(G40),G40&lt;0)),"ALERTE: valeur anormale","OK")))</x:f>
      </x:c>
      <x:c r="P40" s="76" t="str">
        <x:f>IF(B40="","",IF(K40="Validé humainement","Oui","Non"))</x:f>
      </x:c>
    </x:row>
    <x:row r="41">
      <x:c r="A41" s="76" t="str">
        <x:f>IF(B41="","","ELEC-"&amp;TEXT(ROW()-4,"0000"))</x:f>
      </x:c>
      <x:c r="B41" s="76"/>
      <x:c r="C41" s="76"/>
      <x:c r="D41" s="76"/>
      <x:c r="E41" s="76"/>
      <x:c r="F41" s="81"/>
      <x:c r="G41" s="82"/>
      <x:c r="H41" s="77" t="str">
        <x:f>IF(OR(F41="",G41=""),"",F41*G41/1000)</x:f>
      </x:c>
      <x:c r="I41" s="76"/>
      <x:c r="J41" s="76"/>
      <x:c r="K41" s="76"/>
      <x:c r="L41" s="76"/>
      <x:c r="M41" s="78" t="str">
        <x:f>IF(B41="","",TODAY())</x:f>
      </x:c>
      <x:c r="N41" s="76"/>
      <x:c r="O41" s="76" t="str">
        <x:f>IF(B41="","",IF(OR(C41="",D41="",E41="",F41="",G41="",I41="",J41="",K41&lt;&gt;"Validé humainement"),"ALERTE: données/preuves/statut",IF(OR(AND(ISNUMBER(F41),F41&lt;0),AND(ISNUMBER(G41),G41&lt;0)),"ALERTE: valeur anormale","OK")))</x:f>
      </x:c>
      <x:c r="P41" s="76" t="str">
        <x:f>IF(B41="","",IF(K41="Validé humainement","Oui","Non"))</x:f>
      </x:c>
    </x:row>
    <x:row r="42">
      <x:c r="A42" s="76" t="str">
        <x:f>IF(B42="","","ELEC-"&amp;TEXT(ROW()-4,"0000"))</x:f>
      </x:c>
      <x:c r="B42" s="76"/>
      <x:c r="C42" s="76"/>
      <x:c r="D42" s="76"/>
      <x:c r="E42" s="76"/>
      <x:c r="F42" s="81"/>
      <x:c r="G42" s="82"/>
      <x:c r="H42" s="77" t="str">
        <x:f>IF(OR(F42="",G42=""),"",F42*G42/1000)</x:f>
      </x:c>
      <x:c r="I42" s="76"/>
      <x:c r="J42" s="76"/>
      <x:c r="K42" s="76"/>
      <x:c r="L42" s="76"/>
      <x:c r="M42" s="78" t="str">
        <x:f>IF(B42="","",TODAY())</x:f>
      </x:c>
      <x:c r="N42" s="76"/>
      <x:c r="O42" s="76" t="str">
        <x:f>IF(B42="","",IF(OR(C42="",D42="",E42="",F42="",G42="",I42="",J42="",K42&lt;&gt;"Validé humainement"),"ALERTE: données/preuves/statut",IF(OR(AND(ISNUMBER(F42),F42&lt;0),AND(ISNUMBER(G42),G42&lt;0)),"ALERTE: valeur anormale","OK")))</x:f>
      </x:c>
      <x:c r="P42" s="76" t="str">
        <x:f>IF(B42="","",IF(K42="Validé humainement","Oui","Non"))</x:f>
      </x:c>
    </x:row>
    <x:row r="43">
      <x:c r="A43" s="76" t="str">
        <x:f>IF(B43="","","ELEC-"&amp;TEXT(ROW()-4,"0000"))</x:f>
      </x:c>
      <x:c r="B43" s="76"/>
      <x:c r="C43" s="76"/>
      <x:c r="D43" s="76"/>
      <x:c r="E43" s="76"/>
      <x:c r="F43" s="81"/>
      <x:c r="G43" s="82"/>
      <x:c r="H43" s="77" t="str">
        <x:f>IF(OR(F43="",G43=""),"",F43*G43/1000)</x:f>
      </x:c>
      <x:c r="I43" s="76"/>
      <x:c r="J43" s="76"/>
      <x:c r="K43" s="76"/>
      <x:c r="L43" s="76"/>
      <x:c r="M43" s="78" t="str">
        <x:f>IF(B43="","",TODAY())</x:f>
      </x:c>
      <x:c r="N43" s="76"/>
      <x:c r="O43" s="76" t="str">
        <x:f>IF(B43="","",IF(OR(C43="",D43="",E43="",F43="",G43="",I43="",J43="",K43&lt;&gt;"Validé humainement"),"ALERTE: données/preuves/statut",IF(OR(AND(ISNUMBER(F43),F43&lt;0),AND(ISNUMBER(G43),G43&lt;0)),"ALERTE: valeur anormale","OK")))</x:f>
      </x:c>
      <x:c r="P43" s="76" t="str">
        <x:f>IF(B43="","",IF(K43="Validé humainement","Oui","Non"))</x:f>
      </x:c>
    </x:row>
    <x:row r="44">
      <x:c r="A44" s="76" t="str">
        <x:f>IF(B44="","","ELEC-"&amp;TEXT(ROW()-4,"0000"))</x:f>
      </x:c>
      <x:c r="B44" s="76"/>
      <x:c r="C44" s="76"/>
      <x:c r="D44" s="76"/>
      <x:c r="E44" s="76"/>
      <x:c r="F44" s="81"/>
      <x:c r="G44" s="82"/>
      <x:c r="H44" s="77" t="str">
        <x:f>IF(OR(F44="",G44=""),"",F44*G44/1000)</x:f>
      </x:c>
      <x:c r="I44" s="76"/>
      <x:c r="J44" s="76"/>
      <x:c r="K44" s="76"/>
      <x:c r="L44" s="76"/>
      <x:c r="M44" s="78" t="str">
        <x:f>IF(B44="","",TODAY())</x:f>
      </x:c>
      <x:c r="N44" s="76"/>
      <x:c r="O44" s="76" t="str">
        <x:f>IF(B44="","",IF(OR(C44="",D44="",E44="",F44="",G44="",I44="",J44="",K44&lt;&gt;"Validé humainement"),"ALERTE: données/preuves/statut",IF(OR(AND(ISNUMBER(F44),F44&lt;0),AND(ISNUMBER(G44),G44&lt;0)),"ALERTE: valeur anormale","OK")))</x:f>
      </x:c>
      <x:c r="P44" s="76" t="str">
        <x:f>IF(B44="","",IF(K44="Validé humainement","Oui","Non"))</x:f>
      </x:c>
    </x:row>
    <x:row r="45">
      <x:c r="A45" s="76" t="str">
        <x:f>IF(B45="","","ELEC-"&amp;TEXT(ROW()-4,"0000"))</x:f>
      </x:c>
      <x:c r="B45" s="76"/>
      <x:c r="C45" s="76"/>
      <x:c r="D45" s="76"/>
      <x:c r="E45" s="76"/>
      <x:c r="F45" s="81"/>
      <x:c r="G45" s="82"/>
      <x:c r="H45" s="77" t="str">
        <x:f>IF(OR(F45="",G45=""),"",F45*G45/1000)</x:f>
      </x:c>
      <x:c r="I45" s="76"/>
      <x:c r="J45" s="76"/>
      <x:c r="K45" s="76"/>
      <x:c r="L45" s="76"/>
      <x:c r="M45" s="78" t="str">
        <x:f>IF(B45="","",TODAY())</x:f>
      </x:c>
      <x:c r="N45" s="76"/>
      <x:c r="O45" s="76" t="str">
        <x:f>IF(B45="","",IF(OR(C45="",D45="",E45="",F45="",G45="",I45="",J45="",K45&lt;&gt;"Validé humainement"),"ALERTE: données/preuves/statut",IF(OR(AND(ISNUMBER(F45),F45&lt;0),AND(ISNUMBER(G45),G45&lt;0)),"ALERTE: valeur anormale","OK")))</x:f>
      </x:c>
      <x:c r="P45" s="76" t="str">
        <x:f>IF(B45="","",IF(K45="Validé humainement","Oui","Non"))</x:f>
      </x:c>
    </x:row>
    <x:row r="46">
      <x:c r="A46" s="76" t="str">
        <x:f>IF(B46="","","ELEC-"&amp;TEXT(ROW()-4,"0000"))</x:f>
      </x:c>
      <x:c r="B46" s="76"/>
      <x:c r="C46" s="76"/>
      <x:c r="D46" s="76"/>
      <x:c r="E46" s="76"/>
      <x:c r="F46" s="81"/>
      <x:c r="G46" s="82"/>
      <x:c r="H46" s="77" t="str">
        <x:f>IF(OR(F46="",G46=""),"",F46*G46/1000)</x:f>
      </x:c>
      <x:c r="I46" s="76"/>
      <x:c r="J46" s="76"/>
      <x:c r="K46" s="76"/>
      <x:c r="L46" s="76"/>
      <x:c r="M46" s="78" t="str">
        <x:f>IF(B46="","",TODAY())</x:f>
      </x:c>
      <x:c r="N46" s="76"/>
      <x:c r="O46" s="76" t="str">
        <x:f>IF(B46="","",IF(OR(C46="",D46="",E46="",F46="",G46="",I46="",J46="",K46&lt;&gt;"Validé humainement"),"ALERTE: données/preuves/statut",IF(OR(AND(ISNUMBER(F46),F46&lt;0),AND(ISNUMBER(G46),G46&lt;0)),"ALERTE: valeur anormale","OK")))</x:f>
      </x:c>
      <x:c r="P46" s="76" t="str">
        <x:f>IF(B46="","",IF(K46="Validé humainement","Oui","Non"))</x:f>
      </x:c>
    </x:row>
    <x:row r="47">
      <x:c r="A47" s="76" t="str">
        <x:f>IF(B47="","","ELEC-"&amp;TEXT(ROW()-4,"0000"))</x:f>
      </x:c>
      <x:c r="B47" s="76"/>
      <x:c r="C47" s="76"/>
      <x:c r="D47" s="76"/>
      <x:c r="E47" s="76"/>
      <x:c r="F47" s="81"/>
      <x:c r="G47" s="82"/>
      <x:c r="H47" s="77" t="str">
        <x:f>IF(OR(F47="",G47=""),"",F47*G47/1000)</x:f>
      </x:c>
      <x:c r="I47" s="76"/>
      <x:c r="J47" s="76"/>
      <x:c r="K47" s="76"/>
      <x:c r="L47" s="76"/>
      <x:c r="M47" s="78" t="str">
        <x:f>IF(B47="","",TODAY())</x:f>
      </x:c>
      <x:c r="N47" s="76"/>
      <x:c r="O47" s="76" t="str">
        <x:f>IF(B47="","",IF(OR(C47="",D47="",E47="",F47="",G47="",I47="",J47="",K47&lt;&gt;"Validé humainement"),"ALERTE: données/preuves/statut",IF(OR(AND(ISNUMBER(F47),F47&lt;0),AND(ISNUMBER(G47),G47&lt;0)),"ALERTE: valeur anormale","OK")))</x:f>
      </x:c>
      <x:c r="P47" s="76" t="str">
        <x:f>IF(B47="","",IF(K47="Validé humainement","Oui","Non"))</x:f>
      </x:c>
    </x:row>
    <x:row r="48">
      <x:c r="A48" s="76" t="str">
        <x:f>IF(B48="","","ELEC-"&amp;TEXT(ROW()-4,"0000"))</x:f>
      </x:c>
      <x:c r="B48" s="76"/>
      <x:c r="C48" s="76"/>
      <x:c r="D48" s="76"/>
      <x:c r="E48" s="76"/>
      <x:c r="F48" s="81"/>
      <x:c r="G48" s="82"/>
      <x:c r="H48" s="77" t="str">
        <x:f>IF(OR(F48="",G48=""),"",F48*G48/1000)</x:f>
      </x:c>
      <x:c r="I48" s="76"/>
      <x:c r="J48" s="76"/>
      <x:c r="K48" s="76"/>
      <x:c r="L48" s="76"/>
      <x:c r="M48" s="78" t="str">
        <x:f>IF(B48="","",TODAY())</x:f>
      </x:c>
      <x:c r="N48" s="76"/>
      <x:c r="O48" s="76" t="str">
        <x:f>IF(B48="","",IF(OR(C48="",D48="",E48="",F48="",G48="",I48="",J48="",K48&lt;&gt;"Validé humainement"),"ALERTE: données/preuves/statut",IF(OR(AND(ISNUMBER(F48),F48&lt;0),AND(ISNUMBER(G48),G48&lt;0)),"ALERTE: valeur anormale","OK")))</x:f>
      </x:c>
      <x:c r="P48" s="76" t="str">
        <x:f>IF(B48="","",IF(K48="Validé humainement","Oui","Non"))</x:f>
      </x:c>
    </x:row>
    <x:row r="49">
      <x:c r="A49" s="76" t="str">
        <x:f>IF(B49="","","ELEC-"&amp;TEXT(ROW()-4,"0000"))</x:f>
      </x:c>
      <x:c r="B49" s="76"/>
      <x:c r="C49" s="76"/>
      <x:c r="D49" s="76"/>
      <x:c r="E49" s="76"/>
      <x:c r="F49" s="81"/>
      <x:c r="G49" s="82"/>
      <x:c r="H49" s="77" t="str">
        <x:f>IF(OR(F49="",G49=""),"",F49*G49/1000)</x:f>
      </x:c>
      <x:c r="I49" s="76"/>
      <x:c r="J49" s="76"/>
      <x:c r="K49" s="76"/>
      <x:c r="L49" s="76"/>
      <x:c r="M49" s="78" t="str">
        <x:f>IF(B49="","",TODAY())</x:f>
      </x:c>
      <x:c r="N49" s="76"/>
      <x:c r="O49" s="76" t="str">
        <x:f>IF(B49="","",IF(OR(C49="",D49="",E49="",F49="",G49="",I49="",J49="",K49&lt;&gt;"Validé humainement"),"ALERTE: données/preuves/statut",IF(OR(AND(ISNUMBER(F49),F49&lt;0),AND(ISNUMBER(G49),G49&lt;0)),"ALERTE: valeur anormale","OK")))</x:f>
      </x:c>
      <x:c r="P49" s="76" t="str">
        <x:f>IF(B49="","",IF(K49="Validé humainement","Oui","Non"))</x:f>
      </x:c>
    </x:row>
    <x:row r="50">
      <x:c r="A50" s="76" t="str">
        <x:f>IF(B50="","","ELEC-"&amp;TEXT(ROW()-4,"0000"))</x:f>
      </x:c>
      <x:c r="B50" s="76"/>
      <x:c r="C50" s="76"/>
      <x:c r="D50" s="76"/>
      <x:c r="E50" s="76"/>
      <x:c r="F50" s="81"/>
      <x:c r="G50" s="82"/>
      <x:c r="H50" s="77" t="str">
        <x:f>IF(OR(F50="",G50=""),"",F50*G50/1000)</x:f>
      </x:c>
      <x:c r="I50" s="76"/>
      <x:c r="J50" s="76"/>
      <x:c r="K50" s="76"/>
      <x:c r="L50" s="76"/>
      <x:c r="M50" s="78" t="str">
        <x:f>IF(B50="","",TODAY())</x:f>
      </x:c>
      <x:c r="N50" s="76"/>
      <x:c r="O50" s="76" t="str">
        <x:f>IF(B50="","",IF(OR(C50="",D50="",E50="",F50="",G50="",I50="",J50="",K50&lt;&gt;"Validé humainement"),"ALERTE: données/preuves/statut",IF(OR(AND(ISNUMBER(F50),F50&lt;0),AND(ISNUMBER(G50),G50&lt;0)),"ALERTE: valeur anormale","OK")))</x:f>
      </x:c>
      <x:c r="P50" s="76" t="str">
        <x:f>IF(B50="","",IF(K50="Validé humainement","Oui","Non"))</x:f>
      </x:c>
    </x:row>
    <x:row r="51">
      <x:c r="A51" s="76" t="str">
        <x:f>IF(B51="","","ELEC-"&amp;TEXT(ROW()-4,"0000"))</x:f>
      </x:c>
      <x:c r="B51" s="76"/>
      <x:c r="C51" s="76"/>
      <x:c r="D51" s="76"/>
      <x:c r="E51" s="76"/>
      <x:c r="F51" s="81"/>
      <x:c r="G51" s="82"/>
      <x:c r="H51" s="77" t="str">
        <x:f>IF(OR(F51="",G51=""),"",F51*G51/1000)</x:f>
      </x:c>
      <x:c r="I51" s="76"/>
      <x:c r="J51" s="76"/>
      <x:c r="K51" s="76"/>
      <x:c r="L51" s="76"/>
      <x:c r="M51" s="78" t="str">
        <x:f>IF(B51="","",TODAY())</x:f>
      </x:c>
      <x:c r="N51" s="76"/>
      <x:c r="O51" s="76" t="str">
        <x:f>IF(B51="","",IF(OR(C51="",D51="",E51="",F51="",G51="",I51="",J51="",K51&lt;&gt;"Validé humainement"),"ALERTE: données/preuves/statut",IF(OR(AND(ISNUMBER(F51),F51&lt;0),AND(ISNUMBER(G51),G51&lt;0)),"ALERTE: valeur anormale","OK")))</x:f>
      </x:c>
      <x:c r="P51" s="76" t="str">
        <x:f>IF(B51="","",IF(K51="Validé humainement","Oui","Non"))</x:f>
      </x:c>
    </x:row>
    <x:row r="52">
      <x:c r="A52" s="76" t="str">
        <x:f>IF(B52="","","ELEC-"&amp;TEXT(ROW()-4,"0000"))</x:f>
      </x:c>
      <x:c r="B52" s="76"/>
      <x:c r="C52" s="76"/>
      <x:c r="D52" s="76"/>
      <x:c r="E52" s="76"/>
      <x:c r="F52" s="81"/>
      <x:c r="G52" s="82"/>
      <x:c r="H52" s="77" t="str">
        <x:f>IF(OR(F52="",G52=""),"",F52*G52/1000)</x:f>
      </x:c>
      <x:c r="I52" s="76"/>
      <x:c r="J52" s="76"/>
      <x:c r="K52" s="76"/>
      <x:c r="L52" s="76"/>
      <x:c r="M52" s="78" t="str">
        <x:f>IF(B52="","",TODAY())</x:f>
      </x:c>
      <x:c r="N52" s="76"/>
      <x:c r="O52" s="76" t="str">
        <x:f>IF(B52="","",IF(OR(C52="",D52="",E52="",F52="",G52="",I52="",J52="",K52&lt;&gt;"Validé humainement"),"ALERTE: données/preuves/statut",IF(OR(AND(ISNUMBER(F52),F52&lt;0),AND(ISNUMBER(G52),G52&lt;0)),"ALERTE: valeur anormale","OK")))</x:f>
      </x:c>
      <x:c r="P52" s="76" t="str">
        <x:f>IF(B52="","",IF(K52="Validé humainement","Oui","Non"))</x:f>
      </x:c>
    </x:row>
    <x:row r="53">
      <x:c r="A53" s="76" t="str">
        <x:f>IF(B53="","","ELEC-"&amp;TEXT(ROW()-4,"0000"))</x:f>
      </x:c>
      <x:c r="B53" s="76"/>
      <x:c r="C53" s="76"/>
      <x:c r="D53" s="76"/>
      <x:c r="E53" s="76"/>
      <x:c r="F53" s="81"/>
      <x:c r="G53" s="82"/>
      <x:c r="H53" s="77" t="str">
        <x:f>IF(OR(F53="",G53=""),"",F53*G53/1000)</x:f>
      </x:c>
      <x:c r="I53" s="76"/>
      <x:c r="J53" s="76"/>
      <x:c r="K53" s="76"/>
      <x:c r="L53" s="76"/>
      <x:c r="M53" s="78" t="str">
        <x:f>IF(B53="","",TODAY())</x:f>
      </x:c>
      <x:c r="N53" s="76"/>
      <x:c r="O53" s="76" t="str">
        <x:f>IF(B53="","",IF(OR(C53="",D53="",E53="",F53="",G53="",I53="",J53="",K53&lt;&gt;"Validé humainement"),"ALERTE: données/preuves/statut",IF(OR(AND(ISNUMBER(F53),F53&lt;0),AND(ISNUMBER(G53),G53&lt;0)),"ALERTE: valeur anormale","OK")))</x:f>
      </x:c>
      <x:c r="P53" s="76" t="str">
        <x:f>IF(B53="","",IF(K53="Validé humainement","Oui","Non"))</x:f>
      </x:c>
    </x:row>
    <x:row r="54">
      <x:c r="A54" s="76" t="str">
        <x:f>IF(B54="","","ELEC-"&amp;TEXT(ROW()-4,"0000"))</x:f>
      </x:c>
      <x:c r="B54" s="76"/>
      <x:c r="C54" s="76"/>
      <x:c r="D54" s="76"/>
      <x:c r="E54" s="76"/>
      <x:c r="F54" s="81"/>
      <x:c r="G54" s="82"/>
      <x:c r="H54" s="77" t="str">
        <x:f>IF(OR(F54="",G54=""),"",F54*G54/1000)</x:f>
      </x:c>
      <x:c r="I54" s="76"/>
      <x:c r="J54" s="76"/>
      <x:c r="K54" s="76"/>
      <x:c r="L54" s="76"/>
      <x:c r="M54" s="78" t="str">
        <x:f>IF(B54="","",TODAY())</x:f>
      </x:c>
      <x:c r="N54" s="76"/>
      <x:c r="O54" s="76" t="str">
        <x:f>IF(B54="","",IF(OR(C54="",D54="",E54="",F54="",G54="",I54="",J54="",K54&lt;&gt;"Validé humainement"),"ALERTE: données/preuves/statut",IF(OR(AND(ISNUMBER(F54),F54&lt;0),AND(ISNUMBER(G54),G54&lt;0)),"ALERTE: valeur anormale","OK")))</x:f>
      </x:c>
      <x:c r="P54" s="76" t="str">
        <x:f>IF(B54="","",IF(K54="Validé humainement","Oui","Non"))</x:f>
      </x:c>
    </x:row>
    <x:row r="55">
      <x:c r="A55" s="76" t="str">
        <x:f>IF(B55="","","ELEC-"&amp;TEXT(ROW()-4,"0000"))</x:f>
      </x:c>
      <x:c r="B55" s="76"/>
      <x:c r="C55" s="76"/>
      <x:c r="D55" s="76"/>
      <x:c r="E55" s="76"/>
      <x:c r="F55" s="81"/>
      <x:c r="G55" s="82"/>
      <x:c r="H55" s="77" t="str">
        <x:f>IF(OR(F55="",G55=""),"",F55*G55/1000)</x:f>
      </x:c>
      <x:c r="I55" s="76"/>
      <x:c r="J55" s="76"/>
      <x:c r="K55" s="76"/>
      <x:c r="L55" s="76"/>
      <x:c r="M55" s="78" t="str">
        <x:f>IF(B55="","",TODAY())</x:f>
      </x:c>
      <x:c r="N55" s="76"/>
      <x:c r="O55" s="76" t="str">
        <x:f>IF(B55="","",IF(OR(C55="",D55="",E55="",F55="",G55="",I55="",J55="",K55&lt;&gt;"Validé humainement"),"ALERTE: données/preuves/statut",IF(OR(AND(ISNUMBER(F55),F55&lt;0),AND(ISNUMBER(G55),G55&lt;0)),"ALERTE: valeur anormale","OK")))</x:f>
      </x:c>
      <x:c r="P55" s="76" t="str">
        <x:f>IF(B55="","",IF(K55="Validé humainement","Oui","Non"))</x:f>
      </x:c>
    </x:row>
    <x:row r="56">
      <x:c r="A56" s="76" t="str">
        <x:f>IF(B56="","","ELEC-"&amp;TEXT(ROW()-4,"0000"))</x:f>
      </x:c>
      <x:c r="B56" s="76"/>
      <x:c r="C56" s="76"/>
      <x:c r="D56" s="76"/>
      <x:c r="E56" s="76"/>
      <x:c r="F56" s="81"/>
      <x:c r="G56" s="82"/>
      <x:c r="H56" s="77" t="str">
        <x:f>IF(OR(F56="",G56=""),"",F56*G56/1000)</x:f>
      </x:c>
      <x:c r="I56" s="76"/>
      <x:c r="J56" s="76"/>
      <x:c r="K56" s="76"/>
      <x:c r="L56" s="76"/>
      <x:c r="M56" s="78" t="str">
        <x:f>IF(B56="","",TODAY())</x:f>
      </x:c>
      <x:c r="N56" s="76"/>
      <x:c r="O56" s="76" t="str">
        <x:f>IF(B56="","",IF(OR(C56="",D56="",E56="",F56="",G56="",I56="",J56="",K56&lt;&gt;"Validé humainement"),"ALERTE: données/preuves/statut",IF(OR(AND(ISNUMBER(F56),F56&lt;0),AND(ISNUMBER(G56),G56&lt;0)),"ALERTE: valeur anormale","OK")))</x:f>
      </x:c>
      <x:c r="P56" s="76" t="str">
        <x:f>IF(B56="","",IF(K56="Validé humainement","Oui","Non"))</x:f>
      </x:c>
    </x:row>
    <x:row r="57">
      <x:c r="A57" s="76" t="str">
        <x:f>IF(B57="","","ELEC-"&amp;TEXT(ROW()-4,"0000"))</x:f>
      </x:c>
      <x:c r="B57" s="76"/>
      <x:c r="C57" s="76"/>
      <x:c r="D57" s="76"/>
      <x:c r="E57" s="76"/>
      <x:c r="F57" s="81"/>
      <x:c r="G57" s="82"/>
      <x:c r="H57" s="77" t="str">
        <x:f>IF(OR(F57="",G57=""),"",F57*G57/1000)</x:f>
      </x:c>
      <x:c r="I57" s="76"/>
      <x:c r="J57" s="76"/>
      <x:c r="K57" s="76"/>
      <x:c r="L57" s="76"/>
      <x:c r="M57" s="78" t="str">
        <x:f>IF(B57="","",TODAY())</x:f>
      </x:c>
      <x:c r="N57" s="76"/>
      <x:c r="O57" s="76" t="str">
        <x:f>IF(B57="","",IF(OR(C57="",D57="",E57="",F57="",G57="",I57="",J57="",K57&lt;&gt;"Validé humainement"),"ALERTE: données/preuves/statut",IF(OR(AND(ISNUMBER(F57),F57&lt;0),AND(ISNUMBER(G57),G57&lt;0)),"ALERTE: valeur anormale","OK")))</x:f>
      </x:c>
      <x:c r="P57" s="76" t="str">
        <x:f>IF(B57="","",IF(K57="Validé humainement","Oui","Non"))</x:f>
      </x:c>
    </x:row>
    <x:row r="58">
      <x:c r="A58" s="76" t="str">
        <x:f>IF(B58="","","ELEC-"&amp;TEXT(ROW()-4,"0000"))</x:f>
      </x:c>
      <x:c r="B58" s="76"/>
      <x:c r="C58" s="76"/>
      <x:c r="D58" s="76"/>
      <x:c r="E58" s="76"/>
      <x:c r="F58" s="81"/>
      <x:c r="G58" s="82"/>
      <x:c r="H58" s="77" t="str">
        <x:f>IF(OR(F58="",G58=""),"",F58*G58/1000)</x:f>
      </x:c>
      <x:c r="I58" s="76"/>
      <x:c r="J58" s="76"/>
      <x:c r="K58" s="76"/>
      <x:c r="L58" s="76"/>
      <x:c r="M58" s="78" t="str">
        <x:f>IF(B58="","",TODAY())</x:f>
      </x:c>
      <x:c r="N58" s="76"/>
      <x:c r="O58" s="76" t="str">
        <x:f>IF(B58="","",IF(OR(C58="",D58="",E58="",F58="",G58="",I58="",J58="",K58&lt;&gt;"Validé humainement"),"ALERTE: données/preuves/statut",IF(OR(AND(ISNUMBER(F58),F58&lt;0),AND(ISNUMBER(G58),G58&lt;0)),"ALERTE: valeur anormale","OK")))</x:f>
      </x:c>
      <x:c r="P58" s="76" t="str">
        <x:f>IF(B58="","",IF(K58="Validé humainement","Oui","Non"))</x:f>
      </x:c>
    </x:row>
    <x:row r="59">
      <x:c r="A59" s="76" t="str">
        <x:f>IF(B59="","","ELEC-"&amp;TEXT(ROW()-4,"0000"))</x:f>
      </x:c>
      <x:c r="B59" s="76"/>
      <x:c r="C59" s="76"/>
      <x:c r="D59" s="76"/>
      <x:c r="E59" s="76"/>
      <x:c r="F59" s="81"/>
      <x:c r="G59" s="82"/>
      <x:c r="H59" s="77" t="str">
        <x:f>IF(OR(F59="",G59=""),"",F59*G59/1000)</x:f>
      </x:c>
      <x:c r="I59" s="76"/>
      <x:c r="J59" s="76"/>
      <x:c r="K59" s="76"/>
      <x:c r="L59" s="76"/>
      <x:c r="M59" s="78" t="str">
        <x:f>IF(B59="","",TODAY())</x:f>
      </x:c>
      <x:c r="N59" s="76"/>
      <x:c r="O59" s="76" t="str">
        <x:f>IF(B59="","",IF(OR(C59="",D59="",E59="",F59="",G59="",I59="",J59="",K59&lt;&gt;"Validé humainement"),"ALERTE: données/preuves/statut",IF(OR(AND(ISNUMBER(F59),F59&lt;0),AND(ISNUMBER(G59),G59&lt;0)),"ALERTE: valeur anormale","OK")))</x:f>
      </x:c>
      <x:c r="P59" s="76" t="str">
        <x:f>IF(B59="","",IF(K59="Validé humainement","Oui","Non"))</x:f>
      </x:c>
    </x:row>
    <x:row r="60">
      <x:c r="A60" s="76" t="str">
        <x:f>IF(B60="","","ELEC-"&amp;TEXT(ROW()-4,"0000"))</x:f>
      </x:c>
      <x:c r="B60" s="76"/>
      <x:c r="C60" s="76"/>
      <x:c r="D60" s="76"/>
      <x:c r="E60" s="76"/>
      <x:c r="F60" s="81"/>
      <x:c r="G60" s="82"/>
      <x:c r="H60" s="77" t="str">
        <x:f>IF(OR(F60="",G60=""),"",F60*G60/1000)</x:f>
      </x:c>
      <x:c r="I60" s="76"/>
      <x:c r="J60" s="76"/>
      <x:c r="K60" s="76"/>
      <x:c r="L60" s="76"/>
      <x:c r="M60" s="78" t="str">
        <x:f>IF(B60="","",TODAY())</x:f>
      </x:c>
      <x:c r="N60" s="76"/>
      <x:c r="O60" s="76" t="str">
        <x:f>IF(B60="","",IF(OR(C60="",D60="",E60="",F60="",G60="",I60="",J60="",K60&lt;&gt;"Validé humainement"),"ALERTE: données/preuves/statut",IF(OR(AND(ISNUMBER(F60),F60&lt;0),AND(ISNUMBER(G60),G60&lt;0)),"ALERTE: valeur anormale","OK")))</x:f>
      </x:c>
      <x:c r="P60" s="76" t="str">
        <x:f>IF(B60="","",IF(K60="Validé humainement","Oui","Non"))</x:f>
      </x:c>
    </x:row>
    <x:row r="61">
      <x:c r="A61" s="76" t="str">
        <x:f>IF(B61="","","ELEC-"&amp;TEXT(ROW()-4,"0000"))</x:f>
      </x:c>
      <x:c r="B61" s="76"/>
      <x:c r="C61" s="76"/>
      <x:c r="D61" s="76"/>
      <x:c r="E61" s="76"/>
      <x:c r="F61" s="81"/>
      <x:c r="G61" s="82"/>
      <x:c r="H61" s="77" t="str">
        <x:f>IF(OR(F61="",G61=""),"",F61*G61/1000)</x:f>
      </x:c>
      <x:c r="I61" s="76"/>
      <x:c r="J61" s="76"/>
      <x:c r="K61" s="76"/>
      <x:c r="L61" s="76"/>
      <x:c r="M61" s="78" t="str">
        <x:f>IF(B61="","",TODAY())</x:f>
      </x:c>
      <x:c r="N61" s="76"/>
      <x:c r="O61" s="76" t="str">
        <x:f>IF(B61="","",IF(OR(C61="",D61="",E61="",F61="",G61="",I61="",J61="",K61&lt;&gt;"Validé humainement"),"ALERTE: données/preuves/statut",IF(OR(AND(ISNUMBER(F61),F61&lt;0),AND(ISNUMBER(G61),G61&lt;0)),"ALERTE: valeur anormale","OK")))</x:f>
      </x:c>
      <x:c r="P61" s="76" t="str">
        <x:f>IF(B61="","",IF(K61="Validé humainement","Oui","Non"))</x:f>
      </x:c>
    </x:row>
    <x:row r="62">
      <x:c r="A62" s="76" t="str">
        <x:f>IF(B62="","","ELEC-"&amp;TEXT(ROW()-4,"0000"))</x:f>
      </x:c>
      <x:c r="B62" s="76"/>
      <x:c r="C62" s="76"/>
      <x:c r="D62" s="76"/>
      <x:c r="E62" s="76"/>
      <x:c r="F62" s="81"/>
      <x:c r="G62" s="82"/>
      <x:c r="H62" s="77" t="str">
        <x:f>IF(OR(F62="",G62=""),"",F62*G62/1000)</x:f>
      </x:c>
      <x:c r="I62" s="76"/>
      <x:c r="J62" s="76"/>
      <x:c r="K62" s="76"/>
      <x:c r="L62" s="76"/>
      <x:c r="M62" s="78" t="str">
        <x:f>IF(B62="","",TODAY())</x:f>
      </x:c>
      <x:c r="N62" s="76"/>
      <x:c r="O62" s="76" t="str">
        <x:f>IF(B62="","",IF(OR(C62="",D62="",E62="",F62="",G62="",I62="",J62="",K62&lt;&gt;"Validé humainement"),"ALERTE: données/preuves/statut",IF(OR(AND(ISNUMBER(F62),F62&lt;0),AND(ISNUMBER(G62),G62&lt;0)),"ALERTE: valeur anormale","OK")))</x:f>
      </x:c>
      <x:c r="P62" s="76" t="str">
        <x:f>IF(B62="","",IF(K62="Validé humainement","Oui","Non"))</x:f>
      </x:c>
    </x:row>
    <x:row r="63">
      <x:c r="A63" s="76" t="str">
        <x:f>IF(B63="","","ELEC-"&amp;TEXT(ROW()-4,"0000"))</x:f>
      </x:c>
      <x:c r="B63" s="76"/>
      <x:c r="C63" s="76"/>
      <x:c r="D63" s="76"/>
      <x:c r="E63" s="76"/>
      <x:c r="F63" s="81"/>
      <x:c r="G63" s="82"/>
      <x:c r="H63" s="77" t="str">
        <x:f>IF(OR(F63="",G63=""),"",F63*G63/1000)</x:f>
      </x:c>
      <x:c r="I63" s="76"/>
      <x:c r="J63" s="76"/>
      <x:c r="K63" s="76"/>
      <x:c r="L63" s="76"/>
      <x:c r="M63" s="78" t="str">
        <x:f>IF(B63="","",TODAY())</x:f>
      </x:c>
      <x:c r="N63" s="76"/>
      <x:c r="O63" s="76" t="str">
        <x:f>IF(B63="","",IF(OR(C63="",D63="",E63="",F63="",G63="",I63="",J63="",K63&lt;&gt;"Validé humainement"),"ALERTE: données/preuves/statut",IF(OR(AND(ISNUMBER(F63),F63&lt;0),AND(ISNUMBER(G63),G63&lt;0)),"ALERTE: valeur anormale","OK")))</x:f>
      </x:c>
      <x:c r="P63" s="76" t="str">
        <x:f>IF(B63="","",IF(K63="Validé humainement","Oui","Non"))</x:f>
      </x:c>
    </x:row>
    <x:row r="64">
      <x:c r="A64" s="76" t="str">
        <x:f>IF(B64="","","ELEC-"&amp;TEXT(ROW()-4,"0000"))</x:f>
      </x:c>
      <x:c r="B64" s="76"/>
      <x:c r="C64" s="76"/>
      <x:c r="D64" s="76"/>
      <x:c r="E64" s="76"/>
      <x:c r="F64" s="81"/>
      <x:c r="G64" s="82"/>
      <x:c r="H64" s="77" t="str">
        <x:f>IF(OR(F64="",G64=""),"",F64*G64/1000)</x:f>
      </x:c>
      <x:c r="I64" s="76"/>
      <x:c r="J64" s="76"/>
      <x:c r="K64" s="76"/>
      <x:c r="L64" s="76"/>
      <x:c r="M64" s="78" t="str">
        <x:f>IF(B64="","",TODAY())</x:f>
      </x:c>
      <x:c r="N64" s="76"/>
      <x:c r="O64" s="76" t="str">
        <x:f>IF(B64="","",IF(OR(C64="",D64="",E64="",F64="",G64="",I64="",J64="",K64&lt;&gt;"Validé humainement"),"ALERTE: données/preuves/statut",IF(OR(AND(ISNUMBER(F64),F64&lt;0),AND(ISNUMBER(G64),G64&lt;0)),"ALERTE: valeur anormale","OK")))</x:f>
      </x:c>
      <x:c r="P64" s="76" t="str">
        <x:f>IF(B64="","",IF(K64="Validé humainement","Oui","Non"))</x:f>
      </x:c>
    </x:row>
    <x:row r="65">
      <x:c r="A65" s="76" t="str">
        <x:f>IF(B65="","","ELEC-"&amp;TEXT(ROW()-4,"0000"))</x:f>
      </x:c>
      <x:c r="B65" s="76"/>
      <x:c r="C65" s="76"/>
      <x:c r="D65" s="76"/>
      <x:c r="E65" s="76"/>
      <x:c r="F65" s="81"/>
      <x:c r="G65" s="82"/>
      <x:c r="H65" s="77" t="str">
        <x:f>IF(OR(F65="",G65=""),"",F65*G65/1000)</x:f>
      </x:c>
      <x:c r="I65" s="76"/>
      <x:c r="J65" s="76"/>
      <x:c r="K65" s="76"/>
      <x:c r="L65" s="76"/>
      <x:c r="M65" s="78" t="str">
        <x:f>IF(B65="","",TODAY())</x:f>
      </x:c>
      <x:c r="N65" s="76"/>
      <x:c r="O65" s="76" t="str">
        <x:f>IF(B65="","",IF(OR(C65="",D65="",E65="",F65="",G65="",I65="",J65="",K65&lt;&gt;"Validé humainement"),"ALERTE: données/preuves/statut",IF(OR(AND(ISNUMBER(F65),F65&lt;0),AND(ISNUMBER(G65),G65&lt;0)),"ALERTE: valeur anormale","OK")))</x:f>
      </x:c>
      <x:c r="P65" s="76" t="str">
        <x:f>IF(B65="","",IF(K65="Validé humainement","Oui","Non"))</x:f>
      </x:c>
    </x:row>
    <x:row r="66">
      <x:c r="A66" s="76" t="str">
        <x:f>IF(B66="","","ELEC-"&amp;TEXT(ROW()-4,"0000"))</x:f>
      </x:c>
      <x:c r="B66" s="76"/>
      <x:c r="C66" s="76"/>
      <x:c r="D66" s="76"/>
      <x:c r="E66" s="76"/>
      <x:c r="F66" s="81"/>
      <x:c r="G66" s="82"/>
      <x:c r="H66" s="77" t="str">
        <x:f>IF(OR(F66="",G66=""),"",F66*G66/1000)</x:f>
      </x:c>
      <x:c r="I66" s="76"/>
      <x:c r="J66" s="76"/>
      <x:c r="K66" s="76"/>
      <x:c r="L66" s="76"/>
      <x:c r="M66" s="78" t="str">
        <x:f>IF(B66="","",TODAY())</x:f>
      </x:c>
      <x:c r="N66" s="76"/>
      <x:c r="O66" s="76" t="str">
        <x:f>IF(B66="","",IF(OR(C66="",D66="",E66="",F66="",G66="",I66="",J66="",K66&lt;&gt;"Validé humainement"),"ALERTE: données/preuves/statut",IF(OR(AND(ISNUMBER(F66),F66&lt;0),AND(ISNUMBER(G66),G66&lt;0)),"ALERTE: valeur anormale","OK")))</x:f>
      </x:c>
      <x:c r="P66" s="76" t="str">
        <x:f>IF(B66="","",IF(K66="Validé humainement","Oui","Non"))</x:f>
      </x:c>
    </x:row>
    <x:row r="67">
      <x:c r="A67" s="76" t="str">
        <x:f>IF(B67="","","ELEC-"&amp;TEXT(ROW()-4,"0000"))</x:f>
      </x:c>
      <x:c r="B67" s="76"/>
      <x:c r="C67" s="76"/>
      <x:c r="D67" s="76"/>
      <x:c r="E67" s="76"/>
      <x:c r="F67" s="81"/>
      <x:c r="G67" s="82"/>
      <x:c r="H67" s="77" t="str">
        <x:f>IF(OR(F67="",G67=""),"",F67*G67/1000)</x:f>
      </x:c>
      <x:c r="I67" s="76"/>
      <x:c r="J67" s="76"/>
      <x:c r="K67" s="76"/>
      <x:c r="L67" s="76"/>
      <x:c r="M67" s="78" t="str">
        <x:f>IF(B67="","",TODAY())</x:f>
      </x:c>
      <x:c r="N67" s="76"/>
      <x:c r="O67" s="76" t="str">
        <x:f>IF(B67="","",IF(OR(C67="",D67="",E67="",F67="",G67="",I67="",J67="",K67&lt;&gt;"Validé humainement"),"ALERTE: données/preuves/statut",IF(OR(AND(ISNUMBER(F67),F67&lt;0),AND(ISNUMBER(G67),G67&lt;0)),"ALERTE: valeur anormale","OK")))</x:f>
      </x:c>
      <x:c r="P67" s="76" t="str">
        <x:f>IF(B67="","",IF(K67="Validé humainement","Oui","Non"))</x:f>
      </x:c>
    </x:row>
    <x:row r="68">
      <x:c r="A68" s="76" t="str">
        <x:f>IF(B68="","","ELEC-"&amp;TEXT(ROW()-4,"0000"))</x:f>
      </x:c>
      <x:c r="B68" s="76"/>
      <x:c r="C68" s="76"/>
      <x:c r="D68" s="76"/>
      <x:c r="E68" s="76"/>
      <x:c r="F68" s="81"/>
      <x:c r="G68" s="82"/>
      <x:c r="H68" s="77" t="str">
        <x:f>IF(OR(F68="",G68=""),"",F68*G68/1000)</x:f>
      </x:c>
      <x:c r="I68" s="76"/>
      <x:c r="J68" s="76"/>
      <x:c r="K68" s="76"/>
      <x:c r="L68" s="76"/>
      <x:c r="M68" s="78" t="str">
        <x:f>IF(B68="","",TODAY())</x:f>
      </x:c>
      <x:c r="N68" s="76"/>
      <x:c r="O68" s="76" t="str">
        <x:f>IF(B68="","",IF(OR(C68="",D68="",E68="",F68="",G68="",I68="",J68="",K68&lt;&gt;"Validé humainement"),"ALERTE: données/preuves/statut",IF(OR(AND(ISNUMBER(F68),F68&lt;0),AND(ISNUMBER(G68),G68&lt;0)),"ALERTE: valeur anormale","OK")))</x:f>
      </x:c>
      <x:c r="P68" s="76" t="str">
        <x:f>IF(B68="","",IF(K68="Validé humainement","Oui","Non"))</x:f>
      </x:c>
    </x:row>
    <x:row r="69">
      <x:c r="A69" s="76" t="str">
        <x:f>IF(B69="","","ELEC-"&amp;TEXT(ROW()-4,"0000"))</x:f>
      </x:c>
      <x:c r="B69" s="76"/>
      <x:c r="C69" s="76"/>
      <x:c r="D69" s="76"/>
      <x:c r="E69" s="76"/>
      <x:c r="F69" s="81"/>
      <x:c r="G69" s="82"/>
      <x:c r="H69" s="77" t="str">
        <x:f>IF(OR(F69="",G69=""),"",F69*G69/1000)</x:f>
      </x:c>
      <x:c r="I69" s="76"/>
      <x:c r="J69" s="76"/>
      <x:c r="K69" s="76"/>
      <x:c r="L69" s="76"/>
      <x:c r="M69" s="78" t="str">
        <x:f>IF(B69="","",TODAY())</x:f>
      </x:c>
      <x:c r="N69" s="76"/>
      <x:c r="O69" s="76" t="str">
        <x:f>IF(B69="","",IF(OR(C69="",D69="",E69="",F69="",G69="",I69="",J69="",K69&lt;&gt;"Validé humainement"),"ALERTE: données/preuves/statut",IF(OR(AND(ISNUMBER(F69),F69&lt;0),AND(ISNUMBER(G69),G69&lt;0)),"ALERTE: valeur anormale","OK")))</x:f>
      </x:c>
      <x:c r="P69" s="76" t="str">
        <x:f>IF(B69="","",IF(K69="Validé humainement","Oui","Non"))</x:f>
      </x:c>
    </x:row>
    <x:row r="70">
      <x:c r="A70" s="76" t="str">
        <x:f>IF(B70="","","ELEC-"&amp;TEXT(ROW()-4,"0000"))</x:f>
      </x:c>
      <x:c r="B70" s="76"/>
      <x:c r="C70" s="76"/>
      <x:c r="D70" s="76"/>
      <x:c r="E70" s="76"/>
      <x:c r="F70" s="81"/>
      <x:c r="G70" s="82"/>
      <x:c r="H70" s="77" t="str">
        <x:f>IF(OR(F70="",G70=""),"",F70*G70/1000)</x:f>
      </x:c>
      <x:c r="I70" s="76"/>
      <x:c r="J70" s="76"/>
      <x:c r="K70" s="76"/>
      <x:c r="L70" s="76"/>
      <x:c r="M70" s="78" t="str">
        <x:f>IF(B70="","",TODAY())</x:f>
      </x:c>
      <x:c r="N70" s="76"/>
      <x:c r="O70" s="76" t="str">
        <x:f>IF(B70="","",IF(OR(C70="",D70="",E70="",F70="",G70="",I70="",J70="",K70&lt;&gt;"Validé humainement"),"ALERTE: données/preuves/statut",IF(OR(AND(ISNUMBER(F70),F70&lt;0),AND(ISNUMBER(G70),G70&lt;0)),"ALERTE: valeur anormale","OK")))</x:f>
      </x:c>
      <x:c r="P70" s="76" t="str">
        <x:f>IF(B70="","",IF(K70="Validé humainement","Oui","Non"))</x:f>
      </x:c>
    </x:row>
    <x:row r="71">
      <x:c r="A71" s="76" t="str">
        <x:f>IF(B71="","","ELEC-"&amp;TEXT(ROW()-4,"0000"))</x:f>
      </x:c>
      <x:c r="B71" s="76"/>
      <x:c r="C71" s="76"/>
      <x:c r="D71" s="76"/>
      <x:c r="E71" s="76"/>
      <x:c r="F71" s="81"/>
      <x:c r="G71" s="82"/>
      <x:c r="H71" s="77" t="str">
        <x:f>IF(OR(F71="",G71=""),"",F71*G71/1000)</x:f>
      </x:c>
      <x:c r="I71" s="76"/>
      <x:c r="J71" s="76"/>
      <x:c r="K71" s="76"/>
      <x:c r="L71" s="76"/>
      <x:c r="M71" s="78" t="str">
        <x:f>IF(B71="","",TODAY())</x:f>
      </x:c>
      <x:c r="N71" s="76"/>
      <x:c r="O71" s="76" t="str">
        <x:f>IF(B71="","",IF(OR(C71="",D71="",E71="",F71="",G71="",I71="",J71="",K71&lt;&gt;"Validé humainement"),"ALERTE: données/preuves/statut",IF(OR(AND(ISNUMBER(F71),F71&lt;0),AND(ISNUMBER(G71),G71&lt;0)),"ALERTE: valeur anormale","OK")))</x:f>
      </x:c>
      <x:c r="P71" s="76" t="str">
        <x:f>IF(B71="","",IF(K71="Validé humainement","Oui","Non"))</x:f>
      </x:c>
    </x:row>
    <x:row r="72">
      <x:c r="A72" s="76" t="str">
        <x:f>IF(B72="","","ELEC-"&amp;TEXT(ROW()-4,"0000"))</x:f>
      </x:c>
      <x:c r="B72" s="76"/>
      <x:c r="C72" s="76"/>
      <x:c r="D72" s="76"/>
      <x:c r="E72" s="76"/>
      <x:c r="F72" s="81"/>
      <x:c r="G72" s="82"/>
      <x:c r="H72" s="77" t="str">
        <x:f>IF(OR(F72="",G72=""),"",F72*G72/1000)</x:f>
      </x:c>
      <x:c r="I72" s="76"/>
      <x:c r="J72" s="76"/>
      <x:c r="K72" s="76"/>
      <x:c r="L72" s="76"/>
      <x:c r="M72" s="78" t="str">
        <x:f>IF(B72="","",TODAY())</x:f>
      </x:c>
      <x:c r="N72" s="76"/>
      <x:c r="O72" s="76" t="str">
        <x:f>IF(B72="","",IF(OR(C72="",D72="",E72="",F72="",G72="",I72="",J72="",K72&lt;&gt;"Validé humainement"),"ALERTE: données/preuves/statut",IF(OR(AND(ISNUMBER(F72),F72&lt;0),AND(ISNUMBER(G72),G72&lt;0)),"ALERTE: valeur anormale","OK")))</x:f>
      </x:c>
      <x:c r="P72" s="76" t="str">
        <x:f>IF(B72="","",IF(K72="Validé humainement","Oui","Non"))</x:f>
      </x:c>
    </x:row>
    <x:row r="73">
      <x:c r="A73" s="76" t="str">
        <x:f>IF(B73="","","ELEC-"&amp;TEXT(ROW()-4,"0000"))</x:f>
      </x:c>
      <x:c r="B73" s="76"/>
      <x:c r="C73" s="76"/>
      <x:c r="D73" s="76"/>
      <x:c r="E73" s="76"/>
      <x:c r="F73" s="81"/>
      <x:c r="G73" s="82"/>
      <x:c r="H73" s="77" t="str">
        <x:f>IF(OR(F73="",G73=""),"",F73*G73/1000)</x:f>
      </x:c>
      <x:c r="I73" s="76"/>
      <x:c r="J73" s="76"/>
      <x:c r="K73" s="76"/>
      <x:c r="L73" s="76"/>
      <x:c r="M73" s="78" t="str">
        <x:f>IF(B73="","",TODAY())</x:f>
      </x:c>
      <x:c r="N73" s="76"/>
      <x:c r="O73" s="76" t="str">
        <x:f>IF(B73="","",IF(OR(C73="",D73="",E73="",F73="",G73="",I73="",J73="",K73&lt;&gt;"Validé humainement"),"ALERTE: données/preuves/statut",IF(OR(AND(ISNUMBER(F73),F73&lt;0),AND(ISNUMBER(G73),G73&lt;0)),"ALERTE: valeur anormale","OK")))</x:f>
      </x:c>
      <x:c r="P73" s="76" t="str">
        <x:f>IF(B73="","",IF(K73="Validé humainement","Oui","Non"))</x:f>
      </x:c>
    </x:row>
    <x:row r="74">
      <x:c r="A74" s="76" t="str">
        <x:f>IF(B74="","","ELEC-"&amp;TEXT(ROW()-4,"0000"))</x:f>
      </x:c>
      <x:c r="B74" s="76"/>
      <x:c r="C74" s="76"/>
      <x:c r="D74" s="76"/>
      <x:c r="E74" s="76"/>
      <x:c r="F74" s="81"/>
      <x:c r="G74" s="82"/>
      <x:c r="H74" s="77" t="str">
        <x:f>IF(OR(F74="",G74=""),"",F74*G74/1000)</x:f>
      </x:c>
      <x:c r="I74" s="76"/>
      <x:c r="J74" s="76"/>
      <x:c r="K74" s="76"/>
      <x:c r="L74" s="76"/>
      <x:c r="M74" s="78" t="str">
        <x:f>IF(B74="","",TODAY())</x:f>
      </x:c>
      <x:c r="N74" s="76"/>
      <x:c r="O74" s="76" t="str">
        <x:f>IF(B74="","",IF(OR(C74="",D74="",E74="",F74="",G74="",I74="",J74="",K74&lt;&gt;"Validé humainement"),"ALERTE: données/preuves/statut",IF(OR(AND(ISNUMBER(F74),F74&lt;0),AND(ISNUMBER(G74),G74&lt;0)),"ALERTE: valeur anormale","OK")))</x:f>
      </x:c>
      <x:c r="P74" s="76" t="str">
        <x:f>IF(B74="","",IF(K74="Validé humainement","Oui","Non"))</x:f>
      </x:c>
    </x:row>
    <x:row r="75">
      <x:c r="A75" s="76" t="str">
        <x:f>IF(B75="","","ELEC-"&amp;TEXT(ROW()-4,"0000"))</x:f>
      </x:c>
      <x:c r="B75" s="76"/>
      <x:c r="C75" s="76"/>
      <x:c r="D75" s="76"/>
      <x:c r="E75" s="76"/>
      <x:c r="F75" s="81"/>
      <x:c r="G75" s="82"/>
      <x:c r="H75" s="77" t="str">
        <x:f>IF(OR(F75="",G75=""),"",F75*G75/1000)</x:f>
      </x:c>
      <x:c r="I75" s="76"/>
      <x:c r="J75" s="76"/>
      <x:c r="K75" s="76"/>
      <x:c r="L75" s="76"/>
      <x:c r="M75" s="78" t="str">
        <x:f>IF(B75="","",TODAY())</x:f>
      </x:c>
      <x:c r="N75" s="76"/>
      <x:c r="O75" s="76" t="str">
        <x:f>IF(B75="","",IF(OR(C75="",D75="",E75="",F75="",G75="",I75="",J75="",K75&lt;&gt;"Validé humainement"),"ALERTE: données/preuves/statut",IF(OR(AND(ISNUMBER(F75),F75&lt;0),AND(ISNUMBER(G75),G75&lt;0)),"ALERTE: valeur anormale","OK")))</x:f>
      </x:c>
      <x:c r="P75" s="76" t="str">
        <x:f>IF(B75="","",IF(K75="Validé humainement","Oui","Non"))</x:f>
      </x:c>
    </x:row>
    <x:row r="76">
      <x:c r="A76" s="76" t="str">
        <x:f>IF(B76="","","ELEC-"&amp;TEXT(ROW()-4,"0000"))</x:f>
      </x:c>
      <x:c r="B76" s="76"/>
      <x:c r="C76" s="76"/>
      <x:c r="D76" s="76"/>
      <x:c r="E76" s="76"/>
      <x:c r="F76" s="81"/>
      <x:c r="G76" s="82"/>
      <x:c r="H76" s="77" t="str">
        <x:f>IF(OR(F76="",G76=""),"",F76*G76/1000)</x:f>
      </x:c>
      <x:c r="I76" s="76"/>
      <x:c r="J76" s="76"/>
      <x:c r="K76" s="76"/>
      <x:c r="L76" s="76"/>
      <x:c r="M76" s="78" t="str">
        <x:f>IF(B76="","",TODAY())</x:f>
      </x:c>
      <x:c r="N76" s="76"/>
      <x:c r="O76" s="76" t="str">
        <x:f>IF(B76="","",IF(OR(C76="",D76="",E76="",F76="",G76="",I76="",J76="",K76&lt;&gt;"Validé humainement"),"ALERTE: données/preuves/statut",IF(OR(AND(ISNUMBER(F76),F76&lt;0),AND(ISNUMBER(G76),G76&lt;0)),"ALERTE: valeur anormale","OK")))</x:f>
      </x:c>
      <x:c r="P76" s="76" t="str">
        <x:f>IF(B76="","",IF(K76="Validé humainement","Oui","Non"))</x:f>
      </x:c>
    </x:row>
    <x:row r="77">
      <x:c r="A77" s="76" t="str">
        <x:f>IF(B77="","","ELEC-"&amp;TEXT(ROW()-4,"0000"))</x:f>
      </x:c>
      <x:c r="B77" s="76"/>
      <x:c r="C77" s="76"/>
      <x:c r="D77" s="76"/>
      <x:c r="E77" s="76"/>
      <x:c r="F77" s="81"/>
      <x:c r="G77" s="82"/>
      <x:c r="H77" s="77" t="str">
        <x:f>IF(OR(F77="",G77=""),"",F77*G77/1000)</x:f>
      </x:c>
      <x:c r="I77" s="76"/>
      <x:c r="J77" s="76"/>
      <x:c r="K77" s="76"/>
      <x:c r="L77" s="76"/>
      <x:c r="M77" s="78" t="str">
        <x:f>IF(B77="","",TODAY())</x:f>
      </x:c>
      <x:c r="N77" s="76"/>
      <x:c r="O77" s="76" t="str">
        <x:f>IF(B77="","",IF(OR(C77="",D77="",E77="",F77="",G77="",I77="",J77="",K77&lt;&gt;"Validé humainement"),"ALERTE: données/preuves/statut",IF(OR(AND(ISNUMBER(F77),F77&lt;0),AND(ISNUMBER(G77),G77&lt;0)),"ALERTE: valeur anormale","OK")))</x:f>
      </x:c>
      <x:c r="P77" s="76" t="str">
        <x:f>IF(B77="","",IF(K77="Validé humainement","Oui","Non"))</x:f>
      </x:c>
    </x:row>
    <x:row r="78">
      <x:c r="A78" s="76" t="str">
        <x:f>IF(B78="","","ELEC-"&amp;TEXT(ROW()-4,"0000"))</x:f>
      </x:c>
      <x:c r="B78" s="76"/>
      <x:c r="C78" s="76"/>
      <x:c r="D78" s="76"/>
      <x:c r="E78" s="76"/>
      <x:c r="F78" s="81"/>
      <x:c r="G78" s="82"/>
      <x:c r="H78" s="77" t="str">
        <x:f>IF(OR(F78="",G78=""),"",F78*G78/1000)</x:f>
      </x:c>
      <x:c r="I78" s="76"/>
      <x:c r="J78" s="76"/>
      <x:c r="K78" s="76"/>
      <x:c r="L78" s="76"/>
      <x:c r="M78" s="78" t="str">
        <x:f>IF(B78="","",TODAY())</x:f>
      </x:c>
      <x:c r="N78" s="76"/>
      <x:c r="O78" s="76" t="str">
        <x:f>IF(B78="","",IF(OR(C78="",D78="",E78="",F78="",G78="",I78="",J78="",K78&lt;&gt;"Validé humainement"),"ALERTE: données/preuves/statut",IF(OR(AND(ISNUMBER(F78),F78&lt;0),AND(ISNUMBER(G78),G78&lt;0)),"ALERTE: valeur anormale","OK")))</x:f>
      </x:c>
      <x:c r="P78" s="76" t="str">
        <x:f>IF(B78="","",IF(K78="Validé humainement","Oui","Non"))</x:f>
      </x:c>
    </x:row>
    <x:row r="79">
      <x:c r="A79" s="76" t="str">
        <x:f>IF(B79="","","ELEC-"&amp;TEXT(ROW()-4,"0000"))</x:f>
      </x:c>
      <x:c r="B79" s="76"/>
      <x:c r="C79" s="76"/>
      <x:c r="D79" s="76"/>
      <x:c r="E79" s="76"/>
      <x:c r="F79" s="81"/>
      <x:c r="G79" s="82"/>
      <x:c r="H79" s="77" t="str">
        <x:f>IF(OR(F79="",G79=""),"",F79*G79/1000)</x:f>
      </x:c>
      <x:c r="I79" s="76"/>
      <x:c r="J79" s="76"/>
      <x:c r="K79" s="76"/>
      <x:c r="L79" s="76"/>
      <x:c r="M79" s="78" t="str">
        <x:f>IF(B79="","",TODAY())</x:f>
      </x:c>
      <x:c r="N79" s="76"/>
      <x:c r="O79" s="76" t="str">
        <x:f>IF(B79="","",IF(OR(C79="",D79="",E79="",F79="",G79="",I79="",J79="",K79&lt;&gt;"Validé humainement"),"ALERTE: données/preuves/statut",IF(OR(AND(ISNUMBER(F79),F79&lt;0),AND(ISNUMBER(G79),G79&lt;0)),"ALERTE: valeur anormale","OK")))</x:f>
      </x:c>
      <x:c r="P79" s="76" t="str">
        <x:f>IF(B79="","",IF(K79="Validé humainement","Oui","Non"))</x:f>
      </x:c>
    </x:row>
    <x:row r="80">
      <x:c r="A80" s="76" t="str">
        <x:f>IF(B80="","","ELEC-"&amp;TEXT(ROW()-4,"0000"))</x:f>
      </x:c>
      <x:c r="B80" s="76"/>
      <x:c r="C80" s="76"/>
      <x:c r="D80" s="76"/>
      <x:c r="E80" s="76"/>
      <x:c r="F80" s="81"/>
      <x:c r="G80" s="82"/>
      <x:c r="H80" s="77" t="str">
        <x:f>IF(OR(F80="",G80=""),"",F80*G80/1000)</x:f>
      </x:c>
      <x:c r="I80" s="76"/>
      <x:c r="J80" s="76"/>
      <x:c r="K80" s="76"/>
      <x:c r="L80" s="76"/>
      <x:c r="M80" s="78" t="str">
        <x:f>IF(B80="","",TODAY())</x:f>
      </x:c>
      <x:c r="N80" s="76"/>
      <x:c r="O80" s="76" t="str">
        <x:f>IF(B80="","",IF(OR(C80="",D80="",E80="",F80="",G80="",I80="",J80="",K80&lt;&gt;"Validé humainement"),"ALERTE: données/preuves/statut",IF(OR(AND(ISNUMBER(F80),F80&lt;0),AND(ISNUMBER(G80),G80&lt;0)),"ALERTE: valeur anormale","OK")))</x:f>
      </x:c>
      <x:c r="P80" s="76" t="str">
        <x:f>IF(B80="","",IF(K80="Validé humainement","Oui","Non"))</x:f>
      </x:c>
    </x:row>
    <x:row r="81">
      <x:c r="A81" s="76" t="str">
        <x:f>IF(B81="","","ELEC-"&amp;TEXT(ROW()-4,"0000"))</x:f>
      </x:c>
      <x:c r="B81" s="76"/>
      <x:c r="C81" s="76"/>
      <x:c r="D81" s="76"/>
      <x:c r="E81" s="76"/>
      <x:c r="F81" s="81"/>
      <x:c r="G81" s="82"/>
      <x:c r="H81" s="77" t="str">
        <x:f>IF(OR(F81="",G81=""),"",F81*G81/1000)</x:f>
      </x:c>
      <x:c r="I81" s="76"/>
      <x:c r="J81" s="76"/>
      <x:c r="K81" s="76"/>
      <x:c r="L81" s="76"/>
      <x:c r="M81" s="78" t="str">
        <x:f>IF(B81="","",TODAY())</x:f>
      </x:c>
      <x:c r="N81" s="76"/>
      <x:c r="O81" s="76" t="str">
        <x:f>IF(B81="","",IF(OR(C81="",D81="",E81="",F81="",G81="",I81="",J81="",K81&lt;&gt;"Validé humainement"),"ALERTE: données/preuves/statut",IF(OR(AND(ISNUMBER(F81),F81&lt;0),AND(ISNUMBER(G81),G81&lt;0)),"ALERTE: valeur anormale","OK")))</x:f>
      </x:c>
      <x:c r="P81" s="76" t="str">
        <x:f>IF(B81="","",IF(K81="Validé humainement","Oui","Non"))</x:f>
      </x:c>
    </x:row>
    <x:row r="82">
      <x:c r="A82" s="76" t="str">
        <x:f>IF(B82="","","ELEC-"&amp;TEXT(ROW()-4,"0000"))</x:f>
      </x:c>
      <x:c r="B82" s="76"/>
      <x:c r="C82" s="76"/>
      <x:c r="D82" s="76"/>
      <x:c r="E82" s="76"/>
      <x:c r="F82" s="81"/>
      <x:c r="G82" s="82"/>
      <x:c r="H82" s="77" t="str">
        <x:f>IF(OR(F82="",G82=""),"",F82*G82/1000)</x:f>
      </x:c>
      <x:c r="I82" s="76"/>
      <x:c r="J82" s="76"/>
      <x:c r="K82" s="76"/>
      <x:c r="L82" s="76"/>
      <x:c r="M82" s="78" t="str">
        <x:f>IF(B82="","",TODAY())</x:f>
      </x:c>
      <x:c r="N82" s="76"/>
      <x:c r="O82" s="76" t="str">
        <x:f>IF(B82="","",IF(OR(C82="",D82="",E82="",F82="",G82="",I82="",J82="",K82&lt;&gt;"Validé humainement"),"ALERTE: données/preuves/statut",IF(OR(AND(ISNUMBER(F82),F82&lt;0),AND(ISNUMBER(G82),G82&lt;0)),"ALERTE: valeur anormale","OK")))</x:f>
      </x:c>
      <x:c r="P82" s="76" t="str">
        <x:f>IF(B82="","",IF(K82="Validé humainement","Oui","Non"))</x:f>
      </x:c>
    </x:row>
    <x:row r="83">
      <x:c r="A83" s="76" t="str">
        <x:f>IF(B83="","","ELEC-"&amp;TEXT(ROW()-4,"0000"))</x:f>
      </x:c>
      <x:c r="B83" s="76"/>
      <x:c r="C83" s="76"/>
      <x:c r="D83" s="76"/>
      <x:c r="E83" s="76"/>
      <x:c r="F83" s="81"/>
      <x:c r="G83" s="82"/>
      <x:c r="H83" s="77" t="str">
        <x:f>IF(OR(F83="",G83=""),"",F83*G83/1000)</x:f>
      </x:c>
      <x:c r="I83" s="76"/>
      <x:c r="J83" s="76"/>
      <x:c r="K83" s="76"/>
      <x:c r="L83" s="76"/>
      <x:c r="M83" s="78" t="str">
        <x:f>IF(B83="","",TODAY())</x:f>
      </x:c>
      <x:c r="N83" s="76"/>
      <x:c r="O83" s="76" t="str">
        <x:f>IF(B83="","",IF(OR(C83="",D83="",E83="",F83="",G83="",I83="",J83="",K83&lt;&gt;"Validé humainement"),"ALERTE: données/preuves/statut",IF(OR(AND(ISNUMBER(F83),F83&lt;0),AND(ISNUMBER(G83),G83&lt;0)),"ALERTE: valeur anormale","OK")))</x:f>
      </x:c>
      <x:c r="P83" s="76" t="str">
        <x:f>IF(B83="","",IF(K83="Validé humainement","Oui","Non"))</x:f>
      </x:c>
    </x:row>
    <x:row r="84">
      <x:c r="A84" s="76" t="str">
        <x:f>IF(B84="","","ELEC-"&amp;TEXT(ROW()-4,"0000"))</x:f>
      </x:c>
      <x:c r="B84" s="76"/>
      <x:c r="C84" s="76"/>
      <x:c r="D84" s="76"/>
      <x:c r="E84" s="76"/>
      <x:c r="F84" s="81"/>
      <x:c r="G84" s="82"/>
      <x:c r="H84" s="77" t="str">
        <x:f>IF(OR(F84="",G84=""),"",F84*G84/1000)</x:f>
      </x:c>
      <x:c r="I84" s="76"/>
      <x:c r="J84" s="76"/>
      <x:c r="K84" s="76"/>
      <x:c r="L84" s="76"/>
      <x:c r="M84" s="78" t="str">
        <x:f>IF(B84="","",TODAY())</x:f>
      </x:c>
      <x:c r="N84" s="76"/>
      <x:c r="O84" s="76" t="str">
        <x:f>IF(B84="","",IF(OR(C84="",D84="",E84="",F84="",G84="",I84="",J84="",K84&lt;&gt;"Validé humainement"),"ALERTE: données/preuves/statut",IF(OR(AND(ISNUMBER(F84),F84&lt;0),AND(ISNUMBER(G84),G84&lt;0)),"ALERTE: valeur anormale","OK")))</x:f>
      </x:c>
      <x:c r="P84" s="76" t="str">
        <x:f>IF(B84="","",IF(K84="Validé humainement","Oui","Non"))</x:f>
      </x:c>
    </x:row>
    <x:row r="85">
      <x:c r="A85" s="76" t="str">
        <x:f>IF(B85="","","ELEC-"&amp;TEXT(ROW()-4,"0000"))</x:f>
      </x:c>
      <x:c r="B85" s="76"/>
      <x:c r="C85" s="76"/>
      <x:c r="D85" s="76"/>
      <x:c r="E85" s="76"/>
      <x:c r="F85" s="81"/>
      <x:c r="G85" s="82"/>
      <x:c r="H85" s="77" t="str">
        <x:f>IF(OR(F85="",G85=""),"",F85*G85/1000)</x:f>
      </x:c>
      <x:c r="I85" s="76"/>
      <x:c r="J85" s="76"/>
      <x:c r="K85" s="76"/>
      <x:c r="L85" s="76"/>
      <x:c r="M85" s="78" t="str">
        <x:f>IF(B85="","",TODAY())</x:f>
      </x:c>
      <x:c r="N85" s="76"/>
      <x:c r="O85" s="76" t="str">
        <x:f>IF(B85="","",IF(OR(C85="",D85="",E85="",F85="",G85="",I85="",J85="",K85&lt;&gt;"Validé humainement"),"ALERTE: données/preuves/statut",IF(OR(AND(ISNUMBER(F85),F85&lt;0),AND(ISNUMBER(G85),G85&lt;0)),"ALERTE: valeur anormale","OK")))</x:f>
      </x:c>
      <x:c r="P85" s="76" t="str">
        <x:f>IF(B85="","",IF(K85="Validé humainement","Oui","Non"))</x:f>
      </x:c>
    </x:row>
    <x:row r="86">
      <x:c r="A86" s="76" t="str">
        <x:f>IF(B86="","","ELEC-"&amp;TEXT(ROW()-4,"0000"))</x:f>
      </x:c>
      <x:c r="B86" s="76"/>
      <x:c r="C86" s="76"/>
      <x:c r="D86" s="76"/>
      <x:c r="E86" s="76"/>
      <x:c r="F86" s="81"/>
      <x:c r="G86" s="82"/>
      <x:c r="H86" s="77" t="str">
        <x:f>IF(OR(F86="",G86=""),"",F86*G86/1000)</x:f>
      </x:c>
      <x:c r="I86" s="76"/>
      <x:c r="J86" s="76"/>
      <x:c r="K86" s="76"/>
      <x:c r="L86" s="76"/>
      <x:c r="M86" s="78" t="str">
        <x:f>IF(B86="","",TODAY())</x:f>
      </x:c>
      <x:c r="N86" s="76"/>
      <x:c r="O86" s="76" t="str">
        <x:f>IF(B86="","",IF(OR(C86="",D86="",E86="",F86="",G86="",I86="",J86="",K86&lt;&gt;"Validé humainement"),"ALERTE: données/preuves/statut",IF(OR(AND(ISNUMBER(F86),F86&lt;0),AND(ISNUMBER(G86),G86&lt;0)),"ALERTE: valeur anormale","OK")))</x:f>
      </x:c>
      <x:c r="P86" s="76" t="str">
        <x:f>IF(B86="","",IF(K86="Validé humainement","Oui","Non"))</x:f>
      </x:c>
    </x:row>
    <x:row r="87">
      <x:c r="A87" s="76" t="str">
        <x:f>IF(B87="","","ELEC-"&amp;TEXT(ROW()-4,"0000"))</x:f>
      </x:c>
      <x:c r="B87" s="76"/>
      <x:c r="C87" s="76"/>
      <x:c r="D87" s="76"/>
      <x:c r="E87" s="76"/>
      <x:c r="F87" s="81"/>
      <x:c r="G87" s="82"/>
      <x:c r="H87" s="77" t="str">
        <x:f>IF(OR(F87="",G87=""),"",F87*G87/1000)</x:f>
      </x:c>
      <x:c r="I87" s="76"/>
      <x:c r="J87" s="76"/>
      <x:c r="K87" s="76"/>
      <x:c r="L87" s="76"/>
      <x:c r="M87" s="78" t="str">
        <x:f>IF(B87="","",TODAY())</x:f>
      </x:c>
      <x:c r="N87" s="76"/>
      <x:c r="O87" s="76" t="str">
        <x:f>IF(B87="","",IF(OR(C87="",D87="",E87="",F87="",G87="",I87="",J87="",K87&lt;&gt;"Validé humainement"),"ALERTE: données/preuves/statut",IF(OR(AND(ISNUMBER(F87),F87&lt;0),AND(ISNUMBER(G87),G87&lt;0)),"ALERTE: valeur anormale","OK")))</x:f>
      </x:c>
      <x:c r="P87" s="76" t="str">
        <x:f>IF(B87="","",IF(K87="Validé humainement","Oui","Non"))</x:f>
      </x:c>
    </x:row>
    <x:row r="88">
      <x:c r="A88" s="76" t="str">
        <x:f>IF(B88="","","ELEC-"&amp;TEXT(ROW()-4,"0000"))</x:f>
      </x:c>
      <x:c r="B88" s="76"/>
      <x:c r="C88" s="76"/>
      <x:c r="D88" s="76"/>
      <x:c r="E88" s="76"/>
      <x:c r="F88" s="81"/>
      <x:c r="G88" s="82"/>
      <x:c r="H88" s="77" t="str">
        <x:f>IF(OR(F88="",G88=""),"",F88*G88/1000)</x:f>
      </x:c>
      <x:c r="I88" s="76"/>
      <x:c r="J88" s="76"/>
      <x:c r="K88" s="76"/>
      <x:c r="L88" s="76"/>
      <x:c r="M88" s="78" t="str">
        <x:f>IF(B88="","",TODAY())</x:f>
      </x:c>
      <x:c r="N88" s="76"/>
      <x:c r="O88" s="76" t="str">
        <x:f>IF(B88="","",IF(OR(C88="",D88="",E88="",F88="",G88="",I88="",J88="",K88&lt;&gt;"Validé humainement"),"ALERTE: données/preuves/statut",IF(OR(AND(ISNUMBER(F88),F88&lt;0),AND(ISNUMBER(G88),G88&lt;0)),"ALERTE: valeur anormale","OK")))</x:f>
      </x:c>
      <x:c r="P88" s="76" t="str">
        <x:f>IF(B88="","",IF(K88="Validé humainement","Oui","Non"))</x:f>
      </x:c>
    </x:row>
    <x:row r="89">
      <x:c r="A89" s="76" t="str">
        <x:f>IF(B89="","","ELEC-"&amp;TEXT(ROW()-4,"0000"))</x:f>
      </x:c>
      <x:c r="B89" s="76"/>
      <x:c r="C89" s="76"/>
      <x:c r="D89" s="76"/>
      <x:c r="E89" s="76"/>
      <x:c r="F89" s="81"/>
      <x:c r="G89" s="82"/>
      <x:c r="H89" s="77" t="str">
        <x:f>IF(OR(F89="",G89=""),"",F89*G89/1000)</x:f>
      </x:c>
      <x:c r="I89" s="76"/>
      <x:c r="J89" s="76"/>
      <x:c r="K89" s="76"/>
      <x:c r="L89" s="76"/>
      <x:c r="M89" s="78" t="str">
        <x:f>IF(B89="","",TODAY())</x:f>
      </x:c>
      <x:c r="N89" s="76"/>
      <x:c r="O89" s="76" t="str">
        <x:f>IF(B89="","",IF(OR(C89="",D89="",E89="",F89="",G89="",I89="",J89="",K89&lt;&gt;"Validé humainement"),"ALERTE: données/preuves/statut",IF(OR(AND(ISNUMBER(F89),F89&lt;0),AND(ISNUMBER(G89),G89&lt;0)),"ALERTE: valeur anormale","OK")))</x:f>
      </x:c>
      <x:c r="P89" s="76" t="str">
        <x:f>IF(B89="","",IF(K89="Validé humainement","Oui","Non"))</x:f>
      </x:c>
    </x:row>
    <x:row r="90">
      <x:c r="A90" s="76" t="str">
        <x:f>IF(B90="","","ELEC-"&amp;TEXT(ROW()-4,"0000"))</x:f>
      </x:c>
      <x:c r="B90" s="76"/>
      <x:c r="C90" s="76"/>
      <x:c r="D90" s="76"/>
      <x:c r="E90" s="76"/>
      <x:c r="F90" s="81"/>
      <x:c r="G90" s="82"/>
      <x:c r="H90" s="77" t="str">
        <x:f>IF(OR(F90="",G90=""),"",F90*G90/1000)</x:f>
      </x:c>
      <x:c r="I90" s="76"/>
      <x:c r="J90" s="76"/>
      <x:c r="K90" s="76"/>
      <x:c r="L90" s="76"/>
      <x:c r="M90" s="78" t="str">
        <x:f>IF(B90="","",TODAY())</x:f>
      </x:c>
      <x:c r="N90" s="76"/>
      <x:c r="O90" s="76" t="str">
        <x:f>IF(B90="","",IF(OR(C90="",D90="",E90="",F90="",G90="",I90="",J90="",K90&lt;&gt;"Validé humainement"),"ALERTE: données/preuves/statut",IF(OR(AND(ISNUMBER(F90),F90&lt;0),AND(ISNUMBER(G90),G90&lt;0)),"ALERTE: valeur anormale","OK")))</x:f>
      </x:c>
      <x:c r="P90" s="76" t="str">
        <x:f>IF(B90="","",IF(K90="Validé humainement","Oui","Non"))</x:f>
      </x:c>
    </x:row>
    <x:row r="91">
      <x:c r="A91" s="76" t="str">
        <x:f>IF(B91="","","ELEC-"&amp;TEXT(ROW()-4,"0000"))</x:f>
      </x:c>
      <x:c r="B91" s="76"/>
      <x:c r="C91" s="76"/>
      <x:c r="D91" s="76"/>
      <x:c r="E91" s="76"/>
      <x:c r="F91" s="81"/>
      <x:c r="G91" s="82"/>
      <x:c r="H91" s="77" t="str">
        <x:f>IF(OR(F91="",G91=""),"",F91*G91/1000)</x:f>
      </x:c>
      <x:c r="I91" s="76"/>
      <x:c r="J91" s="76"/>
      <x:c r="K91" s="76"/>
      <x:c r="L91" s="76"/>
      <x:c r="M91" s="78" t="str">
        <x:f>IF(B91="","",TODAY())</x:f>
      </x:c>
      <x:c r="N91" s="76"/>
      <x:c r="O91" s="76" t="str">
        <x:f>IF(B91="","",IF(OR(C91="",D91="",E91="",F91="",G91="",I91="",J91="",K91&lt;&gt;"Validé humainement"),"ALERTE: données/preuves/statut",IF(OR(AND(ISNUMBER(F91),F91&lt;0),AND(ISNUMBER(G91),G91&lt;0)),"ALERTE: valeur anormale","OK")))</x:f>
      </x:c>
      <x:c r="P91" s="76" t="str">
        <x:f>IF(B91="","",IF(K91="Validé humainement","Oui","Non"))</x:f>
      </x:c>
    </x:row>
    <x:row r="92">
      <x:c r="A92" s="76" t="str">
        <x:f>IF(B92="","","ELEC-"&amp;TEXT(ROW()-4,"0000"))</x:f>
      </x:c>
      <x:c r="B92" s="76"/>
      <x:c r="C92" s="76"/>
      <x:c r="D92" s="76"/>
      <x:c r="E92" s="76"/>
      <x:c r="F92" s="81"/>
      <x:c r="G92" s="82"/>
      <x:c r="H92" s="77" t="str">
        <x:f>IF(OR(F92="",G92=""),"",F92*G92/1000)</x:f>
      </x:c>
      <x:c r="I92" s="76"/>
      <x:c r="J92" s="76"/>
      <x:c r="K92" s="76"/>
      <x:c r="L92" s="76"/>
      <x:c r="M92" s="78" t="str">
        <x:f>IF(B92="","",TODAY())</x:f>
      </x:c>
      <x:c r="N92" s="76"/>
      <x:c r="O92" s="76" t="str">
        <x:f>IF(B92="","",IF(OR(C92="",D92="",E92="",F92="",G92="",I92="",J92="",K92&lt;&gt;"Validé humainement"),"ALERTE: données/preuves/statut",IF(OR(AND(ISNUMBER(F92),F92&lt;0),AND(ISNUMBER(G92),G92&lt;0)),"ALERTE: valeur anormale","OK")))</x:f>
      </x:c>
      <x:c r="P92" s="76" t="str">
        <x:f>IF(B92="","",IF(K92="Validé humainement","Oui","Non"))</x:f>
      </x:c>
    </x:row>
    <x:row r="93">
      <x:c r="A93" s="76" t="str">
        <x:f>IF(B93="","","ELEC-"&amp;TEXT(ROW()-4,"0000"))</x:f>
      </x:c>
      <x:c r="B93" s="76"/>
      <x:c r="C93" s="76"/>
      <x:c r="D93" s="76"/>
      <x:c r="E93" s="76"/>
      <x:c r="F93" s="81"/>
      <x:c r="G93" s="82"/>
      <x:c r="H93" s="77" t="str">
        <x:f>IF(OR(F93="",G93=""),"",F93*G93/1000)</x:f>
      </x:c>
      <x:c r="I93" s="76"/>
      <x:c r="J93" s="76"/>
      <x:c r="K93" s="76"/>
      <x:c r="L93" s="76"/>
      <x:c r="M93" s="78" t="str">
        <x:f>IF(B93="","",TODAY())</x:f>
      </x:c>
      <x:c r="N93" s="76"/>
      <x:c r="O93" s="76" t="str">
        <x:f>IF(B93="","",IF(OR(C93="",D93="",E93="",F93="",G93="",I93="",J93="",K93&lt;&gt;"Validé humainement"),"ALERTE: données/preuves/statut",IF(OR(AND(ISNUMBER(F93),F93&lt;0),AND(ISNUMBER(G93),G93&lt;0)),"ALERTE: valeur anormale","OK")))</x:f>
      </x:c>
      <x:c r="P93" s="76" t="str">
        <x:f>IF(B93="","",IF(K93="Validé humainement","Oui","Non"))</x:f>
      </x:c>
    </x:row>
    <x:row r="94">
      <x:c r="A94" s="76" t="str">
        <x:f>IF(B94="","","ELEC-"&amp;TEXT(ROW()-4,"0000"))</x:f>
      </x:c>
      <x:c r="B94" s="76"/>
      <x:c r="C94" s="76"/>
      <x:c r="D94" s="76"/>
      <x:c r="E94" s="76"/>
      <x:c r="F94" s="81"/>
      <x:c r="G94" s="82"/>
      <x:c r="H94" s="77" t="str">
        <x:f>IF(OR(F94="",G94=""),"",F94*G94/1000)</x:f>
      </x:c>
      <x:c r="I94" s="76"/>
      <x:c r="J94" s="76"/>
      <x:c r="K94" s="76"/>
      <x:c r="L94" s="76"/>
      <x:c r="M94" s="78" t="str">
        <x:f>IF(B94="","",TODAY())</x:f>
      </x:c>
      <x:c r="N94" s="76"/>
      <x:c r="O94" s="76" t="str">
        <x:f>IF(B94="","",IF(OR(C94="",D94="",E94="",F94="",G94="",I94="",J94="",K94&lt;&gt;"Validé humainement"),"ALERTE: données/preuves/statut",IF(OR(AND(ISNUMBER(F94),F94&lt;0),AND(ISNUMBER(G94),G94&lt;0)),"ALERTE: valeur anormale","OK")))</x:f>
      </x:c>
      <x:c r="P94" s="76" t="str">
        <x:f>IF(B94="","",IF(K94="Validé humainement","Oui","Non"))</x:f>
      </x:c>
    </x:row>
    <x:row r="95">
      <x:c r="A95" s="76" t="str">
        <x:f>IF(B95="","","ELEC-"&amp;TEXT(ROW()-4,"0000"))</x:f>
      </x:c>
      <x:c r="B95" s="76"/>
      <x:c r="C95" s="76"/>
      <x:c r="D95" s="76"/>
      <x:c r="E95" s="76"/>
      <x:c r="F95" s="81"/>
      <x:c r="G95" s="82"/>
      <x:c r="H95" s="77" t="str">
        <x:f>IF(OR(F95="",G95=""),"",F95*G95/1000)</x:f>
      </x:c>
      <x:c r="I95" s="76"/>
      <x:c r="J95" s="76"/>
      <x:c r="K95" s="76"/>
      <x:c r="L95" s="76"/>
      <x:c r="M95" s="78" t="str">
        <x:f>IF(B95="","",TODAY())</x:f>
      </x:c>
      <x:c r="N95" s="76"/>
      <x:c r="O95" s="76" t="str">
        <x:f>IF(B95="","",IF(OR(C95="",D95="",E95="",F95="",G95="",I95="",J95="",K95&lt;&gt;"Validé humainement"),"ALERTE: données/preuves/statut",IF(OR(AND(ISNUMBER(F95),F95&lt;0),AND(ISNUMBER(G95),G95&lt;0)),"ALERTE: valeur anormale","OK")))</x:f>
      </x:c>
      <x:c r="P95" s="76" t="str">
        <x:f>IF(B95="","",IF(K95="Validé humainement","Oui","Non"))</x:f>
      </x:c>
    </x:row>
    <x:row r="96">
      <x:c r="A96" s="76" t="str">
        <x:f>IF(B96="","","ELEC-"&amp;TEXT(ROW()-4,"0000"))</x:f>
      </x:c>
      <x:c r="B96" s="76"/>
      <x:c r="C96" s="76"/>
      <x:c r="D96" s="76"/>
      <x:c r="E96" s="76"/>
      <x:c r="F96" s="81"/>
      <x:c r="G96" s="82"/>
      <x:c r="H96" s="77" t="str">
        <x:f>IF(OR(F96="",G96=""),"",F96*G96/1000)</x:f>
      </x:c>
      <x:c r="I96" s="76"/>
      <x:c r="J96" s="76"/>
      <x:c r="K96" s="76"/>
      <x:c r="L96" s="76"/>
      <x:c r="M96" s="78" t="str">
        <x:f>IF(B96="","",TODAY())</x:f>
      </x:c>
      <x:c r="N96" s="76"/>
      <x:c r="O96" s="76" t="str">
        <x:f>IF(B96="","",IF(OR(C96="",D96="",E96="",F96="",G96="",I96="",J96="",K96&lt;&gt;"Validé humainement"),"ALERTE: données/preuves/statut",IF(OR(AND(ISNUMBER(F96),F96&lt;0),AND(ISNUMBER(G96),G96&lt;0)),"ALERTE: valeur anormale","OK")))</x:f>
      </x:c>
      <x:c r="P96" s="76" t="str">
        <x:f>IF(B96="","",IF(K96="Validé humainement","Oui","Non"))</x:f>
      </x:c>
    </x:row>
    <x:row r="97">
      <x:c r="A97" s="76" t="str">
        <x:f>IF(B97="","","ELEC-"&amp;TEXT(ROW()-4,"0000"))</x:f>
      </x:c>
      <x:c r="B97" s="76"/>
      <x:c r="C97" s="76"/>
      <x:c r="D97" s="76"/>
      <x:c r="E97" s="76"/>
      <x:c r="F97" s="81"/>
      <x:c r="G97" s="82"/>
      <x:c r="H97" s="77" t="str">
        <x:f>IF(OR(F97="",G97=""),"",F97*G97/1000)</x:f>
      </x:c>
      <x:c r="I97" s="76"/>
      <x:c r="J97" s="76"/>
      <x:c r="K97" s="76"/>
      <x:c r="L97" s="76"/>
      <x:c r="M97" s="78" t="str">
        <x:f>IF(B97="","",TODAY())</x:f>
      </x:c>
      <x:c r="N97" s="76"/>
      <x:c r="O97" s="76" t="str">
        <x:f>IF(B97="","",IF(OR(C97="",D97="",E97="",F97="",G97="",I97="",J97="",K97&lt;&gt;"Validé humainement"),"ALERTE: données/preuves/statut",IF(OR(AND(ISNUMBER(F97),F97&lt;0),AND(ISNUMBER(G97),G97&lt;0)),"ALERTE: valeur anormale","OK")))</x:f>
      </x:c>
      <x:c r="P97" s="76" t="str">
        <x:f>IF(B97="","",IF(K97="Validé humainement","Oui","Non"))</x:f>
      </x:c>
    </x:row>
    <x:row r="98">
      <x:c r="A98" s="76" t="str">
        <x:f>IF(B98="","","ELEC-"&amp;TEXT(ROW()-4,"0000"))</x:f>
      </x:c>
      <x:c r="B98" s="76"/>
      <x:c r="C98" s="76"/>
      <x:c r="D98" s="76"/>
      <x:c r="E98" s="76"/>
      <x:c r="F98" s="81"/>
      <x:c r="G98" s="82"/>
      <x:c r="H98" s="77" t="str">
        <x:f>IF(OR(F98="",G98=""),"",F98*G98/1000)</x:f>
      </x:c>
      <x:c r="I98" s="76"/>
      <x:c r="J98" s="76"/>
      <x:c r="K98" s="76"/>
      <x:c r="L98" s="76"/>
      <x:c r="M98" s="78" t="str">
        <x:f>IF(B98="","",TODAY())</x:f>
      </x:c>
      <x:c r="N98" s="76"/>
      <x:c r="O98" s="76" t="str">
        <x:f>IF(B98="","",IF(OR(C98="",D98="",E98="",F98="",G98="",I98="",J98="",K98&lt;&gt;"Validé humainement"),"ALERTE: données/preuves/statut",IF(OR(AND(ISNUMBER(F98),F98&lt;0),AND(ISNUMBER(G98),G98&lt;0)),"ALERTE: valeur anormale","OK")))</x:f>
      </x:c>
      <x:c r="P98" s="76" t="str">
        <x:f>IF(B98="","",IF(K98="Validé humainement","Oui","Non"))</x:f>
      </x:c>
    </x:row>
    <x:row r="99">
      <x:c r="A99" s="76" t="str">
        <x:f>IF(B99="","","ELEC-"&amp;TEXT(ROW()-4,"0000"))</x:f>
      </x:c>
      <x:c r="B99" s="76"/>
      <x:c r="C99" s="76"/>
      <x:c r="D99" s="76"/>
      <x:c r="E99" s="76"/>
      <x:c r="F99" s="81"/>
      <x:c r="G99" s="82"/>
      <x:c r="H99" s="77" t="str">
        <x:f>IF(OR(F99="",G99=""),"",F99*G99/1000)</x:f>
      </x:c>
      <x:c r="I99" s="76"/>
      <x:c r="J99" s="76"/>
      <x:c r="K99" s="76"/>
      <x:c r="L99" s="76"/>
      <x:c r="M99" s="78" t="str">
        <x:f>IF(B99="","",TODAY())</x:f>
      </x:c>
      <x:c r="N99" s="76"/>
      <x:c r="O99" s="76" t="str">
        <x:f>IF(B99="","",IF(OR(C99="",D99="",E99="",F99="",G99="",I99="",J99="",K99&lt;&gt;"Validé humainement"),"ALERTE: données/preuves/statut",IF(OR(AND(ISNUMBER(F99),F99&lt;0),AND(ISNUMBER(G99),G99&lt;0)),"ALERTE: valeur anormale","OK")))</x:f>
      </x:c>
      <x:c r="P99" s="76" t="str">
        <x:f>IF(B99="","",IF(K99="Validé humainement","Oui","Non"))</x:f>
      </x:c>
    </x:row>
    <x:row r="100">
      <x:c r="A100" s="76" t="str">
        <x:f>IF(B100="","","ELEC-"&amp;TEXT(ROW()-4,"0000"))</x:f>
      </x:c>
      <x:c r="B100" s="76"/>
      <x:c r="C100" s="76"/>
      <x:c r="D100" s="76"/>
      <x:c r="E100" s="76"/>
      <x:c r="F100" s="81"/>
      <x:c r="G100" s="82"/>
      <x:c r="H100" s="77" t="str">
        <x:f>IF(OR(F100="",G100=""),"",F100*G100/1000)</x:f>
      </x:c>
      <x:c r="I100" s="76"/>
      <x:c r="J100" s="76"/>
      <x:c r="K100" s="76"/>
      <x:c r="L100" s="76"/>
      <x:c r="M100" s="78" t="str">
        <x:f>IF(B100="","",TODAY())</x:f>
      </x:c>
      <x:c r="N100" s="76"/>
      <x:c r="O100" s="76" t="str">
        <x:f>IF(B100="","",IF(OR(C100="",D100="",E100="",F100="",G100="",I100="",J100="",K100&lt;&gt;"Validé humainement"),"ALERTE: données/preuves/statut",IF(OR(AND(ISNUMBER(F100),F100&lt;0),AND(ISNUMBER(G100),G100&lt;0)),"ALERTE: valeur anormale","OK")))</x:f>
      </x:c>
      <x:c r="P100" s="76" t="str">
        <x:f>IF(B100="","",IF(K100="Validé humainement","Oui","Non"))</x:f>
      </x:c>
    </x:row>
    <x:row r="101">
      <x:c r="A101" s="76" t="str">
        <x:f>IF(B101="","","ELEC-"&amp;TEXT(ROW()-4,"0000"))</x:f>
      </x:c>
      <x:c r="B101" s="76"/>
      <x:c r="C101" s="76"/>
      <x:c r="D101" s="76"/>
      <x:c r="E101" s="76"/>
      <x:c r="F101" s="81"/>
      <x:c r="G101" s="82"/>
      <x:c r="H101" s="77" t="str">
        <x:f>IF(OR(F101="",G101=""),"",F101*G101/1000)</x:f>
      </x:c>
      <x:c r="I101" s="76"/>
      <x:c r="J101" s="76"/>
      <x:c r="K101" s="76"/>
      <x:c r="L101" s="76"/>
      <x:c r="M101" s="78" t="str">
        <x:f>IF(B101="","",TODAY())</x:f>
      </x:c>
      <x:c r="N101" s="76"/>
      <x:c r="O101" s="76" t="str">
        <x:f>IF(B101="","",IF(OR(C101="",D101="",E101="",F101="",G101="",I101="",J101="",K101&lt;&gt;"Validé humainement"),"ALERTE: données/preuves/statut",IF(OR(AND(ISNUMBER(F101),F101&lt;0),AND(ISNUMBER(G101),G101&lt;0)),"ALERTE: valeur anormale","OK")))</x:f>
      </x:c>
      <x:c r="P101" s="76" t="str">
        <x:f>IF(B101="","",IF(K101="Validé humainement","Oui","Non"))</x:f>
      </x:c>
    </x:row>
    <x:row r="102">
      <x:c r="A102" s="76" t="str">
        <x:f>IF(B102="","","ELEC-"&amp;TEXT(ROW()-4,"0000"))</x:f>
      </x:c>
      <x:c r="B102" s="76"/>
      <x:c r="C102" s="76"/>
      <x:c r="D102" s="76"/>
      <x:c r="E102" s="76"/>
      <x:c r="F102" s="81"/>
      <x:c r="G102" s="82"/>
      <x:c r="H102" s="77" t="str">
        <x:f>IF(OR(F102="",G102=""),"",F102*G102/1000)</x:f>
      </x:c>
      <x:c r="I102" s="76"/>
      <x:c r="J102" s="76"/>
      <x:c r="K102" s="76"/>
      <x:c r="L102" s="76"/>
      <x:c r="M102" s="78" t="str">
        <x:f>IF(B102="","",TODAY())</x:f>
      </x:c>
      <x:c r="N102" s="76"/>
      <x:c r="O102" s="76" t="str">
        <x:f>IF(B102="","",IF(OR(C102="",D102="",E102="",F102="",G102="",I102="",J102="",K102&lt;&gt;"Validé humainement"),"ALERTE: données/preuves/statut",IF(OR(AND(ISNUMBER(F102),F102&lt;0),AND(ISNUMBER(G102),G102&lt;0)),"ALERTE: valeur anormale","OK")))</x:f>
      </x:c>
      <x:c r="P102" s="76" t="str">
        <x:f>IF(B102="","",IF(K102="Validé humainement","Oui","Non"))</x:f>
      </x:c>
    </x:row>
    <x:row r="103">
      <x:c r="A103" s="76" t="str">
        <x:f>IF(B103="","","ELEC-"&amp;TEXT(ROW()-4,"0000"))</x:f>
      </x:c>
      <x:c r="B103" s="76"/>
      <x:c r="C103" s="76"/>
      <x:c r="D103" s="76"/>
      <x:c r="E103" s="76"/>
      <x:c r="F103" s="81"/>
      <x:c r="G103" s="82"/>
      <x:c r="H103" s="77" t="str">
        <x:f>IF(OR(F103="",G103=""),"",F103*G103/1000)</x:f>
      </x:c>
      <x:c r="I103" s="76"/>
      <x:c r="J103" s="76"/>
      <x:c r="K103" s="76"/>
      <x:c r="L103" s="76"/>
      <x:c r="M103" s="78" t="str">
        <x:f>IF(B103="","",TODAY())</x:f>
      </x:c>
      <x:c r="N103" s="76"/>
      <x:c r="O103" s="76" t="str">
        <x:f>IF(B103="","",IF(OR(C103="",D103="",E103="",F103="",G103="",I103="",J103="",K103&lt;&gt;"Validé humainement"),"ALERTE: données/preuves/statut",IF(OR(AND(ISNUMBER(F103),F103&lt;0),AND(ISNUMBER(G103),G103&lt;0)),"ALERTE: valeur anormale","OK")))</x:f>
      </x:c>
      <x:c r="P103" s="76" t="str">
        <x:f>IF(B103="","",IF(K103="Validé humainement","Oui","Non"))</x:f>
      </x:c>
    </x:row>
    <x:row r="104">
      <x:c r="A104" s="76" t="str">
        <x:f>IF(B104="","","ELEC-"&amp;TEXT(ROW()-4,"0000"))</x:f>
      </x:c>
      <x:c r="B104" s="76"/>
      <x:c r="C104" s="76"/>
      <x:c r="D104" s="76"/>
      <x:c r="E104" s="76"/>
      <x:c r="F104" s="81"/>
      <x:c r="G104" s="82"/>
      <x:c r="H104" s="77" t="str">
        <x:f>IF(OR(F104="",G104=""),"",F104*G104/1000)</x:f>
      </x:c>
      <x:c r="I104" s="76"/>
      <x:c r="J104" s="76"/>
      <x:c r="K104" s="76"/>
      <x:c r="L104" s="76"/>
      <x:c r="M104" s="78" t="str">
        <x:f>IF(B104="","",TODAY())</x:f>
      </x:c>
      <x:c r="N104" s="76"/>
      <x:c r="O104" s="76" t="str">
        <x:f>IF(B104="","",IF(OR(C104="",D104="",E104="",F104="",G104="",I104="",J104="",K104&lt;&gt;"Validé humainement"),"ALERTE: données/preuves/statut",IF(OR(AND(ISNUMBER(F104),F104&lt;0),AND(ISNUMBER(G104),G104&lt;0)),"ALERTE: valeur anormale","OK")))</x:f>
      </x:c>
      <x:c r="P104" s="76" t="str">
        <x:f>IF(B104="","",IF(K104="Validé humainement","Oui","Non"))</x:f>
      </x:c>
    </x:row>
  </x:sheetData>
  <x:mergeCells>
    <x:mergeCell ref="A1:P1"/>
    <x:mergeCell ref="A2:P2"/>
  </x:mergeCells>
  <x:conditionalFormatting sqref="O5:O104">
    <x:cfRule type="containsText" dxfId="182" priority="1" operator="containsText" text="ALERTE"/>
    <x:cfRule type="containsText" dxfId="183" priority="2" operator="containsText" text="OK"/>
    <x:cfRule type="containsText" dxfId="184" priority="3" operator="containsText" text="Validé"/>
    <x:cfRule type="containsText" dxfId="185" priority="4" operator="containsText" text="À vérifier"/>
    <x:cfRule type="containsText" dxfId="186" priority="5" operator="containsText" text="Rejeté"/>
  </x:conditionalFormatting>
  <x:conditionalFormatting sqref="K5:K104">
    <x:cfRule type="containsText" dxfId="187" priority="6" operator="containsText" text="ALERTE"/>
    <x:cfRule type="containsText" dxfId="188" priority="7" operator="containsText" text="OK"/>
    <x:cfRule type="containsText" dxfId="189" priority="8" operator="containsText" text="Validé"/>
    <x:cfRule type="containsText" dxfId="190" priority="9" operator="containsText" text="À vérifier"/>
    <x:cfRule type="containsText" dxfId="19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I5:I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"Bâtiments municipaux,Éclairage public,Marchés,Équipements sportifs,Santé,Éducation,Autre"</x:formula1>
    </x:dataValidation>
  </x:dataValidations>
  <x:pageMargins left="0.7" right="0.7" top="0.75" bottom="0.75" header="0.3" footer="0.3"/>
  <x:tableParts count="1">
    <x:tablePart xmlns:r="http://schemas.openxmlformats.org/officeDocument/2006/relationships" r:id="R2215bb8e56094bd8"/>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Formulaire déchets</x:v>
      </x:c>
      <x:c r="B1" s="68"/>
      <x:c r="C1" s="68"/>
      <x:c r="D1" s="68"/>
      <x:c r="E1" s="68"/>
      <x:c r="F1" s="68"/>
      <x:c r="G1" s="68"/>
      <x:c r="H1" s="68"/>
      <x:c r="I1" s="68"/>
      <x:c r="J1" s="68"/>
      <x:c r="K1" s="68"/>
      <x:c r="L1" s="68"/>
      <x:c r="M1" s="68"/>
      <x:c r="N1" s="68"/>
      <x:c r="O1" s="68"/>
      <x:c r="P1" s="68"/>
      <x:c r="Q1" s="68"/>
      <x:c r="R1" s="68"/>
      <x:c r="S1" s="68"/>
    </x:row>
    <x:row r="2" ht="33" customHeight="1">
      <x:c r="A2" s="71" t="str">
        <x:v>Saisie des flux de déchets, valorisation et estimation simplifiée des émissions liées à la mise en décharge.</x:v>
      </x:c>
      <x:c r="B2" s="71"/>
      <x:c r="C2" s="71"/>
      <x:c r="D2" s="71"/>
      <x:c r="E2" s="71"/>
      <x:c r="F2" s="71"/>
      <x:c r="G2" s="71"/>
      <x:c r="H2" s="71"/>
      <x:c r="I2" s="71"/>
      <x:c r="J2" s="71"/>
      <x:c r="K2" s="71"/>
      <x:c r="L2" s="71"/>
      <x:c r="M2" s="71"/>
      <x:c r="N2" s="71"/>
      <x:c r="O2" s="71"/>
      <x:c r="P2" s="71"/>
      <x:c r="Q2" s="71"/>
      <x:c r="R2" s="71"/>
      <x:c r="S2" s="71"/>
    </x:row>
    <x:row r="4">
      <x:c r="A4" s="74" t="str">
        <x:v>ID_Saisie</x:v>
      </x:c>
      <x:c r="B4" s="74" t="str">
        <x:v>Année</x:v>
      </x:c>
      <x:c r="C4" s="74" t="str">
        <x:v>Mois</x:v>
      </x:c>
      <x:c r="D4" s="74" t="str">
        <x:v>Zone</x:v>
      </x:c>
      <x:c r="E4" s="74" t="str">
        <x:v>Type de déchets</x:v>
      </x:c>
      <x:c r="F4" s="74" t="str">
        <x:v>Quantité collectée</x:v>
      </x:c>
      <x:c r="G4" s="74" t="str">
        <x:v>Quantité recyclée</x:v>
      </x:c>
      <x:c r="H4" s="74" t="str">
        <x:v>Quantité compostée</x:v>
      </x:c>
      <x:c r="I4" s="74" t="str">
        <x:v>Quantité mise en décharge</x:v>
      </x:c>
      <x:c r="J4" s="74" t="str">
        <x:v>Unité</x:v>
      </x:c>
      <x:c r="K4" s="74" t="str">
        <x:v>Institution source</x:v>
      </x:c>
      <x:c r="L4" s="74" t="str">
        <x:v>Document source</x:v>
      </x:c>
      <x:c r="M4" s="74" t="str">
        <x:v>Émissions estimées</x:v>
      </x:c>
      <x:c r="N4" s="74" t="str">
        <x:v>Observations</x:v>
      </x:c>
      <x:c r="O4" s="74" t="str">
        <x:v>Statut validation</x:v>
      </x:c>
      <x:c r="P4" s="74" t="str">
        <x:v>Date de saisie</x:v>
      </x:c>
      <x:c r="Q4" s="74" t="str">
        <x:v>Responsable</x:v>
      </x:c>
      <x:c r="R4" s="74" t="str">
        <x:v>Alerte_QC</x:v>
      </x:c>
      <x:c r="S4" s="74" t="str">
        <x:v>Alimente_Rapports</x:v>
      </x:c>
    </x:row>
    <x:row r="5">
      <x:c r="A5" s="76" t="str">
        <x:f>IF(B5="","","DECH-"&amp;TEXT(ROW()-4,"0000"))</x:f>
      </x:c>
      <x:c r="B5" s="76"/>
      <x:c r="C5" s="76"/>
      <x:c r="D5" s="76"/>
      <x:c r="E5" s="76"/>
      <x:c r="F5" s="77"/>
      <x:c r="G5" s="77"/>
      <x:c r="H5" s="77"/>
      <x:c r="I5" s="77"/>
      <x:c r="J5" s="76"/>
      <x:c r="K5" s="76"/>
      <x:c r="L5" s="76"/>
      <x:c r="M5" s="77" t="str">
        <x:f>IF(I5="","",I5*0.586)</x:f>
      </x:c>
      <x:c r="N5" s="76"/>
      <x:c r="O5" s="76"/>
      <x:c r="P5" s="78" t="str">
        <x:f>IF(B5="","",TODAY())</x:f>
      </x:c>
      <x:c r="Q5" s="76"/>
      <x:c r="R5" s="76" t="str">
        <x:f>IF(B5="","",IF(OR(C5="",D5="",E5="",F5="",J5="",K5="",L5="",O5&lt;&gt;"Validé humainement"),"ALERTE: données/preuves/statut",IF(OR(AND(ISNUMBER(F5),F5&lt;0),AND(ISNUMBER(G5),G5&lt;0),AND(ISNUMBER(H5),H5&lt;0),AND(ISNUMBER(I5),I5&lt;0),AND(ISNUMBER(F5),ISNUMBER(G5),ISNUMBER(H5),ISNUMBER(I5),G5+H5+I5&gt;F5)),"ALERTE: valeur anormale","OK")))</x:f>
      </x:c>
      <x:c r="S5" s="76" t="str">
        <x:f>IF(B5="","",IF(O5="Validé humainement","Oui","Non"))</x:f>
      </x:c>
    </x:row>
    <x:row r="6">
      <x:c r="A6" s="76" t="str">
        <x:f>IF(B6="","","DECH-"&amp;TEXT(ROW()-4,"0000"))</x:f>
      </x:c>
      <x:c r="B6" s="76"/>
      <x:c r="C6" s="76"/>
      <x:c r="D6" s="76"/>
      <x:c r="E6" s="76"/>
      <x:c r="F6" s="77"/>
      <x:c r="G6" s="77"/>
      <x:c r="H6" s="77"/>
      <x:c r="I6" s="77"/>
      <x:c r="J6" s="76"/>
      <x:c r="K6" s="76"/>
      <x:c r="L6" s="76"/>
      <x:c r="M6" s="77" t="str">
        <x:f>IF(I6="","",I6*0.586)</x:f>
      </x:c>
      <x:c r="N6" s="76"/>
      <x:c r="O6" s="76"/>
      <x:c r="P6" s="78" t="str">
        <x:f>IF(B6="","",TODAY())</x:f>
      </x:c>
      <x:c r="Q6" s="76"/>
      <x:c r="R6" s="76" t="str">
        <x:f>IF(B6="","",IF(OR(C6="",D6="",E6="",F6="",J6="",K6="",L6="",O6&lt;&gt;"Validé humainement"),"ALERTE: données/preuves/statut",IF(OR(AND(ISNUMBER(F6),F6&lt;0),AND(ISNUMBER(G6),G6&lt;0),AND(ISNUMBER(H6),H6&lt;0),AND(ISNUMBER(I6),I6&lt;0),AND(ISNUMBER(F6),ISNUMBER(G6),ISNUMBER(H6),ISNUMBER(I6),G6+H6+I6&gt;F6)),"ALERTE: valeur anormale","OK")))</x:f>
      </x:c>
      <x:c r="S6" s="76" t="str">
        <x:f>IF(B6="","",IF(O6="Validé humainement","Oui","Non"))</x:f>
      </x:c>
    </x:row>
    <x:row r="7">
      <x:c r="A7" s="76" t="str">
        <x:f>IF(B7="","","DECH-"&amp;TEXT(ROW()-4,"0000"))</x:f>
      </x:c>
      <x:c r="B7" s="76"/>
      <x:c r="C7" s="76"/>
      <x:c r="D7" s="76"/>
      <x:c r="E7" s="76"/>
      <x:c r="F7" s="77"/>
      <x:c r="G7" s="77"/>
      <x:c r="H7" s="77"/>
      <x:c r="I7" s="77"/>
      <x:c r="J7" s="76"/>
      <x:c r="K7" s="76"/>
      <x:c r="L7" s="76"/>
      <x:c r="M7" s="77" t="str">
        <x:f>IF(I7="","",I7*0.586)</x:f>
      </x:c>
      <x:c r="N7" s="76"/>
      <x:c r="O7" s="76"/>
      <x:c r="P7" s="78" t="str">
        <x:f>IF(B7="","",TODAY())</x:f>
      </x:c>
      <x:c r="Q7" s="76"/>
      <x:c r="R7" s="76" t="str">
        <x:f>IF(B7="","",IF(OR(C7="",D7="",E7="",F7="",J7="",K7="",L7="",O7&lt;&gt;"Validé humainement"),"ALERTE: données/preuves/statut",IF(OR(AND(ISNUMBER(F7),F7&lt;0),AND(ISNUMBER(G7),G7&lt;0),AND(ISNUMBER(H7),H7&lt;0),AND(ISNUMBER(I7),I7&lt;0),AND(ISNUMBER(F7),ISNUMBER(G7),ISNUMBER(H7),ISNUMBER(I7),G7+H7+I7&gt;F7)),"ALERTE: valeur anormale","OK")))</x:f>
      </x:c>
      <x:c r="S7" s="76" t="str">
        <x:f>IF(B7="","",IF(O7="Validé humainement","Oui","Non"))</x:f>
      </x:c>
    </x:row>
    <x:row r="8">
      <x:c r="A8" s="76" t="str">
        <x:f>IF(B8="","","DECH-"&amp;TEXT(ROW()-4,"0000"))</x:f>
      </x:c>
      <x:c r="B8" s="76"/>
      <x:c r="C8" s="76"/>
      <x:c r="D8" s="76"/>
      <x:c r="E8" s="76"/>
      <x:c r="F8" s="77"/>
      <x:c r="G8" s="77"/>
      <x:c r="H8" s="77"/>
      <x:c r="I8" s="77"/>
      <x:c r="J8" s="76"/>
      <x:c r="K8" s="76"/>
      <x:c r="L8" s="76"/>
      <x:c r="M8" s="77" t="str">
        <x:f>IF(I8="","",I8*0.586)</x:f>
      </x:c>
      <x:c r="N8" s="76"/>
      <x:c r="O8" s="76"/>
      <x:c r="P8" s="78" t="str">
        <x:f>IF(B8="","",TODAY())</x:f>
      </x:c>
      <x:c r="Q8" s="76"/>
      <x:c r="R8" s="76" t="str">
        <x:f>IF(B8="","",IF(OR(C8="",D8="",E8="",F8="",J8="",K8="",L8="",O8&lt;&gt;"Validé humainement"),"ALERTE: données/preuves/statut",IF(OR(AND(ISNUMBER(F8),F8&lt;0),AND(ISNUMBER(G8),G8&lt;0),AND(ISNUMBER(H8),H8&lt;0),AND(ISNUMBER(I8),I8&lt;0),AND(ISNUMBER(F8),ISNUMBER(G8),ISNUMBER(H8),ISNUMBER(I8),G8+H8+I8&gt;F8)),"ALERTE: valeur anormale","OK")))</x:f>
      </x:c>
      <x:c r="S8" s="76" t="str">
        <x:f>IF(B8="","",IF(O8="Validé humainement","Oui","Non"))</x:f>
      </x:c>
    </x:row>
    <x:row r="9">
      <x:c r="A9" s="76" t="str">
        <x:f>IF(B9="","","DECH-"&amp;TEXT(ROW()-4,"0000"))</x:f>
      </x:c>
      <x:c r="B9" s="76"/>
      <x:c r="C9" s="76"/>
      <x:c r="D9" s="76"/>
      <x:c r="E9" s="76"/>
      <x:c r="F9" s="77"/>
      <x:c r="G9" s="77"/>
      <x:c r="H9" s="77"/>
      <x:c r="I9" s="77"/>
      <x:c r="J9" s="76"/>
      <x:c r="K9" s="76"/>
      <x:c r="L9" s="76"/>
      <x:c r="M9" s="77" t="str">
        <x:f>IF(I9="","",I9*0.586)</x:f>
      </x:c>
      <x:c r="N9" s="76"/>
      <x:c r="O9" s="76"/>
      <x:c r="P9" s="78" t="str">
        <x:f>IF(B9="","",TODAY())</x:f>
      </x:c>
      <x:c r="Q9" s="76"/>
      <x:c r="R9" s="76" t="str">
        <x:f>IF(B9="","",IF(OR(C9="",D9="",E9="",F9="",J9="",K9="",L9="",O9&lt;&gt;"Validé humainement"),"ALERTE: données/preuves/statut",IF(OR(AND(ISNUMBER(F9),F9&lt;0),AND(ISNUMBER(G9),G9&lt;0),AND(ISNUMBER(H9),H9&lt;0),AND(ISNUMBER(I9),I9&lt;0),AND(ISNUMBER(F9),ISNUMBER(G9),ISNUMBER(H9),ISNUMBER(I9),G9+H9+I9&gt;F9)),"ALERTE: valeur anormale","OK")))</x:f>
      </x:c>
      <x:c r="S9" s="76" t="str">
        <x:f>IF(B9="","",IF(O9="Validé humainement","Oui","Non"))</x:f>
      </x:c>
    </x:row>
    <x:row r="10">
      <x:c r="A10" s="76" t="str">
        <x:f>IF(B10="","","DECH-"&amp;TEXT(ROW()-4,"0000"))</x:f>
      </x:c>
      <x:c r="B10" s="76"/>
      <x:c r="C10" s="76"/>
      <x:c r="D10" s="76"/>
      <x:c r="E10" s="76"/>
      <x:c r="F10" s="77"/>
      <x:c r="G10" s="77"/>
      <x:c r="H10" s="77"/>
      <x:c r="I10" s="77"/>
      <x:c r="J10" s="76"/>
      <x:c r="K10" s="76"/>
      <x:c r="L10" s="76"/>
      <x:c r="M10" s="77" t="str">
        <x:f>IF(I10="","",I10*0.586)</x:f>
      </x:c>
      <x:c r="N10" s="76"/>
      <x:c r="O10" s="76"/>
      <x:c r="P10" s="78" t="str">
        <x:f>IF(B10="","",TODAY())</x:f>
      </x:c>
      <x:c r="Q10" s="76"/>
      <x:c r="R10" s="76" t="str">
        <x:f>IF(B10="","",IF(OR(C10="",D10="",E10="",F10="",J10="",K10="",L10="",O10&lt;&gt;"Validé humainement"),"ALERTE: données/preuves/statut",IF(OR(AND(ISNUMBER(F10),F10&lt;0),AND(ISNUMBER(G10),G10&lt;0),AND(ISNUMBER(H10),H10&lt;0),AND(ISNUMBER(I10),I10&lt;0),AND(ISNUMBER(F10),ISNUMBER(G10),ISNUMBER(H10),ISNUMBER(I10),G10+H10+I10&gt;F10)),"ALERTE: valeur anormale","OK")))</x:f>
      </x:c>
      <x:c r="S10" s="76" t="str">
        <x:f>IF(B10="","",IF(O10="Validé humainement","Oui","Non"))</x:f>
      </x:c>
    </x:row>
    <x:row r="11">
      <x:c r="A11" s="76" t="str">
        <x:f>IF(B11="","","DECH-"&amp;TEXT(ROW()-4,"0000"))</x:f>
      </x:c>
      <x:c r="B11" s="76"/>
      <x:c r="C11" s="76"/>
      <x:c r="D11" s="76"/>
      <x:c r="E11" s="76"/>
      <x:c r="F11" s="77"/>
      <x:c r="G11" s="77"/>
      <x:c r="H11" s="77"/>
      <x:c r="I11" s="77"/>
      <x:c r="J11" s="76"/>
      <x:c r="K11" s="76"/>
      <x:c r="L11" s="76"/>
      <x:c r="M11" s="77" t="str">
        <x:f>IF(I11="","",I11*0.586)</x:f>
      </x:c>
      <x:c r="N11" s="76"/>
      <x:c r="O11" s="76"/>
      <x:c r="P11" s="78" t="str">
        <x:f>IF(B11="","",TODAY())</x:f>
      </x:c>
      <x:c r="Q11" s="76"/>
      <x:c r="R11" s="76" t="str">
        <x:f>IF(B11="","",IF(OR(C11="",D11="",E11="",F11="",J11="",K11="",L11="",O11&lt;&gt;"Validé humainement"),"ALERTE: données/preuves/statut",IF(OR(AND(ISNUMBER(F11),F11&lt;0),AND(ISNUMBER(G11),G11&lt;0),AND(ISNUMBER(H11),H11&lt;0),AND(ISNUMBER(I11),I11&lt;0),AND(ISNUMBER(F11),ISNUMBER(G11),ISNUMBER(H11),ISNUMBER(I11),G11+H11+I11&gt;F11)),"ALERTE: valeur anormale","OK")))</x:f>
      </x:c>
      <x:c r="S11" s="76" t="str">
        <x:f>IF(B11="","",IF(O11="Validé humainement","Oui","Non"))</x:f>
      </x:c>
    </x:row>
    <x:row r="12">
      <x:c r="A12" s="76" t="str">
        <x:f>IF(B12="","","DECH-"&amp;TEXT(ROW()-4,"0000"))</x:f>
      </x:c>
      <x:c r="B12" s="76"/>
      <x:c r="C12" s="76"/>
      <x:c r="D12" s="76"/>
      <x:c r="E12" s="76"/>
      <x:c r="F12" s="77"/>
      <x:c r="G12" s="77"/>
      <x:c r="H12" s="77"/>
      <x:c r="I12" s="77"/>
      <x:c r="J12" s="76"/>
      <x:c r="K12" s="76"/>
      <x:c r="L12" s="76"/>
      <x:c r="M12" s="77" t="str">
        <x:f>IF(I12="","",I12*0.586)</x:f>
      </x:c>
      <x:c r="N12" s="76"/>
      <x:c r="O12" s="76"/>
      <x:c r="P12" s="78" t="str">
        <x:f>IF(B12="","",TODAY())</x:f>
      </x:c>
      <x:c r="Q12" s="76"/>
      <x:c r="R12" s="76" t="str">
        <x:f>IF(B12="","",IF(OR(C12="",D12="",E12="",F12="",J12="",K12="",L12="",O12&lt;&gt;"Validé humainement"),"ALERTE: données/preuves/statut",IF(OR(AND(ISNUMBER(F12),F12&lt;0),AND(ISNUMBER(G12),G12&lt;0),AND(ISNUMBER(H12),H12&lt;0),AND(ISNUMBER(I12),I12&lt;0),AND(ISNUMBER(F12),ISNUMBER(G12),ISNUMBER(H12),ISNUMBER(I12),G12+H12+I12&gt;F12)),"ALERTE: valeur anormale","OK")))</x:f>
      </x:c>
      <x:c r="S12" s="76" t="str">
        <x:f>IF(B12="","",IF(O12="Validé humainement","Oui","Non"))</x:f>
      </x:c>
    </x:row>
    <x:row r="13">
      <x:c r="A13" s="76" t="str">
        <x:f>IF(B13="","","DECH-"&amp;TEXT(ROW()-4,"0000"))</x:f>
      </x:c>
      <x:c r="B13" s="76"/>
      <x:c r="C13" s="76"/>
      <x:c r="D13" s="76"/>
      <x:c r="E13" s="76"/>
      <x:c r="F13" s="77"/>
      <x:c r="G13" s="77"/>
      <x:c r="H13" s="77"/>
      <x:c r="I13" s="77"/>
      <x:c r="J13" s="76"/>
      <x:c r="K13" s="76"/>
      <x:c r="L13" s="76"/>
      <x:c r="M13" s="77" t="str">
        <x:f>IF(I13="","",I13*0.586)</x:f>
      </x:c>
      <x:c r="N13" s="76"/>
      <x:c r="O13" s="76"/>
      <x:c r="P13" s="78" t="str">
        <x:f>IF(B13="","",TODAY())</x:f>
      </x:c>
      <x:c r="Q13" s="76"/>
      <x:c r="R13" s="76" t="str">
        <x:f>IF(B13="","",IF(OR(C13="",D13="",E13="",F13="",J13="",K13="",L13="",O13&lt;&gt;"Validé humainement"),"ALERTE: données/preuves/statut",IF(OR(AND(ISNUMBER(F13),F13&lt;0),AND(ISNUMBER(G13),G13&lt;0),AND(ISNUMBER(H13),H13&lt;0),AND(ISNUMBER(I13),I13&lt;0),AND(ISNUMBER(F13),ISNUMBER(G13),ISNUMBER(H13),ISNUMBER(I13),G13+H13+I13&gt;F13)),"ALERTE: valeur anormale","OK")))</x:f>
      </x:c>
      <x:c r="S13" s="76" t="str">
        <x:f>IF(B13="","",IF(O13="Validé humainement","Oui","Non"))</x:f>
      </x:c>
    </x:row>
    <x:row r="14">
      <x:c r="A14" s="76" t="str">
        <x:f>IF(B14="","","DECH-"&amp;TEXT(ROW()-4,"0000"))</x:f>
      </x:c>
      <x:c r="B14" s="76"/>
      <x:c r="C14" s="76"/>
      <x:c r="D14" s="76"/>
      <x:c r="E14" s="76"/>
      <x:c r="F14" s="77"/>
      <x:c r="G14" s="77"/>
      <x:c r="H14" s="77"/>
      <x:c r="I14" s="77"/>
      <x:c r="J14" s="76"/>
      <x:c r="K14" s="76"/>
      <x:c r="L14" s="76"/>
      <x:c r="M14" s="77" t="str">
        <x:f>IF(I14="","",I14*0.586)</x:f>
      </x:c>
      <x:c r="N14" s="76"/>
      <x:c r="O14" s="76"/>
      <x:c r="P14" s="78" t="str">
        <x:f>IF(B14="","",TODAY())</x:f>
      </x:c>
      <x:c r="Q14" s="76"/>
      <x:c r="R14" s="76" t="str">
        <x:f>IF(B14="","",IF(OR(C14="",D14="",E14="",F14="",J14="",K14="",L14="",O14&lt;&gt;"Validé humainement"),"ALERTE: données/preuves/statut",IF(OR(AND(ISNUMBER(F14),F14&lt;0),AND(ISNUMBER(G14),G14&lt;0),AND(ISNUMBER(H14),H14&lt;0),AND(ISNUMBER(I14),I14&lt;0),AND(ISNUMBER(F14),ISNUMBER(G14),ISNUMBER(H14),ISNUMBER(I14),G14+H14+I14&gt;F14)),"ALERTE: valeur anormale","OK")))</x:f>
      </x:c>
      <x:c r="S14" s="76" t="str">
        <x:f>IF(B14="","",IF(O14="Validé humainement","Oui","Non"))</x:f>
      </x:c>
    </x:row>
    <x:row r="15">
      <x:c r="A15" s="76" t="str">
        <x:f>IF(B15="","","DECH-"&amp;TEXT(ROW()-4,"0000"))</x:f>
      </x:c>
      <x:c r="B15" s="76"/>
      <x:c r="C15" s="76"/>
      <x:c r="D15" s="76"/>
      <x:c r="E15" s="76"/>
      <x:c r="F15" s="77"/>
      <x:c r="G15" s="77"/>
      <x:c r="H15" s="77"/>
      <x:c r="I15" s="77"/>
      <x:c r="J15" s="76"/>
      <x:c r="K15" s="76"/>
      <x:c r="L15" s="76"/>
      <x:c r="M15" s="77" t="str">
        <x:f>IF(I15="","",I15*0.586)</x:f>
      </x:c>
      <x:c r="N15" s="76"/>
      <x:c r="O15" s="76"/>
      <x:c r="P15" s="78" t="str">
        <x:f>IF(B15="","",TODAY())</x:f>
      </x:c>
      <x:c r="Q15" s="76"/>
      <x:c r="R15" s="76" t="str">
        <x:f>IF(B15="","",IF(OR(C15="",D15="",E15="",F15="",J15="",K15="",L15="",O15&lt;&gt;"Validé humainement"),"ALERTE: données/preuves/statut",IF(OR(AND(ISNUMBER(F15),F15&lt;0),AND(ISNUMBER(G15),G15&lt;0),AND(ISNUMBER(H15),H15&lt;0),AND(ISNUMBER(I15),I15&lt;0),AND(ISNUMBER(F15),ISNUMBER(G15),ISNUMBER(H15),ISNUMBER(I15),G15+H15+I15&gt;F15)),"ALERTE: valeur anormale","OK")))</x:f>
      </x:c>
      <x:c r="S15" s="76" t="str">
        <x:f>IF(B15="","",IF(O15="Validé humainement","Oui","Non"))</x:f>
      </x:c>
    </x:row>
    <x:row r="16">
      <x:c r="A16" s="76" t="str">
        <x:f>IF(B16="","","DECH-"&amp;TEXT(ROW()-4,"0000"))</x:f>
      </x:c>
      <x:c r="B16" s="76"/>
      <x:c r="C16" s="76"/>
      <x:c r="D16" s="76"/>
      <x:c r="E16" s="76"/>
      <x:c r="F16" s="77"/>
      <x:c r="G16" s="77"/>
      <x:c r="H16" s="77"/>
      <x:c r="I16" s="77"/>
      <x:c r="J16" s="76"/>
      <x:c r="K16" s="76"/>
      <x:c r="L16" s="76"/>
      <x:c r="M16" s="77" t="str">
        <x:f>IF(I16="","",I16*0.586)</x:f>
      </x:c>
      <x:c r="N16" s="76"/>
      <x:c r="O16" s="76"/>
      <x:c r="P16" s="78" t="str">
        <x:f>IF(B16="","",TODAY())</x:f>
      </x:c>
      <x:c r="Q16" s="76"/>
      <x:c r="R16" s="76" t="str">
        <x:f>IF(B16="","",IF(OR(C16="",D16="",E16="",F16="",J16="",K16="",L16="",O16&lt;&gt;"Validé humainement"),"ALERTE: données/preuves/statut",IF(OR(AND(ISNUMBER(F16),F16&lt;0),AND(ISNUMBER(G16),G16&lt;0),AND(ISNUMBER(H16),H16&lt;0),AND(ISNUMBER(I16),I16&lt;0),AND(ISNUMBER(F16),ISNUMBER(G16),ISNUMBER(H16),ISNUMBER(I16),G16+H16+I16&gt;F16)),"ALERTE: valeur anormale","OK")))</x:f>
      </x:c>
      <x:c r="S16" s="76" t="str">
        <x:f>IF(B16="","",IF(O16="Validé humainement","Oui","Non"))</x:f>
      </x:c>
    </x:row>
    <x:row r="17">
      <x:c r="A17" s="76" t="str">
        <x:f>IF(B17="","","DECH-"&amp;TEXT(ROW()-4,"0000"))</x:f>
      </x:c>
      <x:c r="B17" s="76"/>
      <x:c r="C17" s="76"/>
      <x:c r="D17" s="76"/>
      <x:c r="E17" s="76"/>
      <x:c r="F17" s="77"/>
      <x:c r="G17" s="77"/>
      <x:c r="H17" s="77"/>
      <x:c r="I17" s="77"/>
      <x:c r="J17" s="76"/>
      <x:c r="K17" s="76"/>
      <x:c r="L17" s="76"/>
      <x:c r="M17" s="77" t="str">
        <x:f>IF(I17="","",I17*0.586)</x:f>
      </x:c>
      <x:c r="N17" s="76"/>
      <x:c r="O17" s="76"/>
      <x:c r="P17" s="78" t="str">
        <x:f>IF(B17="","",TODAY())</x:f>
      </x:c>
      <x:c r="Q17" s="76"/>
      <x:c r="R17" s="76" t="str">
        <x:f>IF(B17="","",IF(OR(C17="",D17="",E17="",F17="",J17="",K17="",L17="",O17&lt;&gt;"Validé humainement"),"ALERTE: données/preuves/statut",IF(OR(AND(ISNUMBER(F17),F17&lt;0),AND(ISNUMBER(G17),G17&lt;0),AND(ISNUMBER(H17),H17&lt;0),AND(ISNUMBER(I17),I17&lt;0),AND(ISNUMBER(F17),ISNUMBER(G17),ISNUMBER(H17),ISNUMBER(I17),G17+H17+I17&gt;F17)),"ALERTE: valeur anormale","OK")))</x:f>
      </x:c>
      <x:c r="S17" s="76" t="str">
        <x:f>IF(B17="","",IF(O17="Validé humainement","Oui","Non"))</x:f>
      </x:c>
    </x:row>
    <x:row r="18">
      <x:c r="A18" s="76" t="str">
        <x:f>IF(B18="","","DECH-"&amp;TEXT(ROW()-4,"0000"))</x:f>
      </x:c>
      <x:c r="B18" s="76"/>
      <x:c r="C18" s="76"/>
      <x:c r="D18" s="76"/>
      <x:c r="E18" s="76"/>
      <x:c r="F18" s="77"/>
      <x:c r="G18" s="77"/>
      <x:c r="H18" s="77"/>
      <x:c r="I18" s="77"/>
      <x:c r="J18" s="76"/>
      <x:c r="K18" s="76"/>
      <x:c r="L18" s="76"/>
      <x:c r="M18" s="77" t="str">
        <x:f>IF(I18="","",I18*0.586)</x:f>
      </x:c>
      <x:c r="N18" s="76"/>
      <x:c r="O18" s="76"/>
      <x:c r="P18" s="78" t="str">
        <x:f>IF(B18="","",TODAY())</x:f>
      </x:c>
      <x:c r="Q18" s="76"/>
      <x:c r="R18" s="76" t="str">
        <x:f>IF(B18="","",IF(OR(C18="",D18="",E18="",F18="",J18="",K18="",L18="",O18&lt;&gt;"Validé humainement"),"ALERTE: données/preuves/statut",IF(OR(AND(ISNUMBER(F18),F18&lt;0),AND(ISNUMBER(G18),G18&lt;0),AND(ISNUMBER(H18),H18&lt;0),AND(ISNUMBER(I18),I18&lt;0),AND(ISNUMBER(F18),ISNUMBER(G18),ISNUMBER(H18),ISNUMBER(I18),G18+H18+I18&gt;F18)),"ALERTE: valeur anormale","OK")))</x:f>
      </x:c>
      <x:c r="S18" s="76" t="str">
        <x:f>IF(B18="","",IF(O18="Validé humainement","Oui","Non"))</x:f>
      </x:c>
    </x:row>
    <x:row r="19">
      <x:c r="A19" s="76" t="str">
        <x:f>IF(B19="","","DECH-"&amp;TEXT(ROW()-4,"0000"))</x:f>
      </x:c>
      <x:c r="B19" s="76"/>
      <x:c r="C19" s="76"/>
      <x:c r="D19" s="76"/>
      <x:c r="E19" s="76"/>
      <x:c r="F19" s="77"/>
      <x:c r="G19" s="77"/>
      <x:c r="H19" s="77"/>
      <x:c r="I19" s="77"/>
      <x:c r="J19" s="76"/>
      <x:c r="K19" s="76"/>
      <x:c r="L19" s="76"/>
      <x:c r="M19" s="77" t="str">
        <x:f>IF(I19="","",I19*0.586)</x:f>
      </x:c>
      <x:c r="N19" s="76"/>
      <x:c r="O19" s="76"/>
      <x:c r="P19" s="78" t="str">
        <x:f>IF(B19="","",TODAY())</x:f>
      </x:c>
      <x:c r="Q19" s="76"/>
      <x:c r="R19" s="76" t="str">
        <x:f>IF(B19="","",IF(OR(C19="",D19="",E19="",F19="",J19="",K19="",L19="",O19&lt;&gt;"Validé humainement"),"ALERTE: données/preuves/statut",IF(OR(AND(ISNUMBER(F19),F19&lt;0),AND(ISNUMBER(G19),G19&lt;0),AND(ISNUMBER(H19),H19&lt;0),AND(ISNUMBER(I19),I19&lt;0),AND(ISNUMBER(F19),ISNUMBER(G19),ISNUMBER(H19),ISNUMBER(I19),G19+H19+I19&gt;F19)),"ALERTE: valeur anormale","OK")))</x:f>
      </x:c>
      <x:c r="S19" s="76" t="str">
        <x:f>IF(B19="","",IF(O19="Validé humainement","Oui","Non"))</x:f>
      </x:c>
    </x:row>
    <x:row r="20">
      <x:c r="A20" s="76" t="str">
        <x:f>IF(B20="","","DECH-"&amp;TEXT(ROW()-4,"0000"))</x:f>
      </x:c>
      <x:c r="B20" s="76"/>
      <x:c r="C20" s="76"/>
      <x:c r="D20" s="76"/>
      <x:c r="E20" s="76"/>
      <x:c r="F20" s="77"/>
      <x:c r="G20" s="77"/>
      <x:c r="H20" s="77"/>
      <x:c r="I20" s="77"/>
      <x:c r="J20" s="76"/>
      <x:c r="K20" s="76"/>
      <x:c r="L20" s="76"/>
      <x:c r="M20" s="77" t="str">
        <x:f>IF(I20="","",I20*0.586)</x:f>
      </x:c>
      <x:c r="N20" s="76"/>
      <x:c r="O20" s="76"/>
      <x:c r="P20" s="78" t="str">
        <x:f>IF(B20="","",TODAY())</x:f>
      </x:c>
      <x:c r="Q20" s="76"/>
      <x:c r="R20" s="76" t="str">
        <x:f>IF(B20="","",IF(OR(C20="",D20="",E20="",F20="",J20="",K20="",L20="",O20&lt;&gt;"Validé humainement"),"ALERTE: données/preuves/statut",IF(OR(AND(ISNUMBER(F20),F20&lt;0),AND(ISNUMBER(G20),G20&lt;0),AND(ISNUMBER(H20),H20&lt;0),AND(ISNUMBER(I20),I20&lt;0),AND(ISNUMBER(F20),ISNUMBER(G20),ISNUMBER(H20),ISNUMBER(I20),G20+H20+I20&gt;F20)),"ALERTE: valeur anormale","OK")))</x:f>
      </x:c>
      <x:c r="S20" s="76" t="str">
        <x:f>IF(B20="","",IF(O20="Validé humainement","Oui","Non"))</x:f>
      </x:c>
    </x:row>
    <x:row r="21">
      <x:c r="A21" s="76" t="str">
        <x:f>IF(B21="","","DECH-"&amp;TEXT(ROW()-4,"0000"))</x:f>
      </x:c>
      <x:c r="B21" s="76"/>
      <x:c r="C21" s="76"/>
      <x:c r="D21" s="76"/>
      <x:c r="E21" s="76"/>
      <x:c r="F21" s="77"/>
      <x:c r="G21" s="77"/>
      <x:c r="H21" s="77"/>
      <x:c r="I21" s="77"/>
      <x:c r="J21" s="76"/>
      <x:c r="K21" s="76"/>
      <x:c r="L21" s="76"/>
      <x:c r="M21" s="77" t="str">
        <x:f>IF(I21="","",I21*0.586)</x:f>
      </x:c>
      <x:c r="N21" s="76"/>
      <x:c r="O21" s="76"/>
      <x:c r="P21" s="78" t="str">
        <x:f>IF(B21="","",TODAY())</x:f>
      </x:c>
      <x:c r="Q21" s="76"/>
      <x:c r="R21" s="76" t="str">
        <x:f>IF(B21="","",IF(OR(C21="",D21="",E21="",F21="",J21="",K21="",L21="",O21&lt;&gt;"Validé humainement"),"ALERTE: données/preuves/statut",IF(OR(AND(ISNUMBER(F21),F21&lt;0),AND(ISNUMBER(G21),G21&lt;0),AND(ISNUMBER(H21),H21&lt;0),AND(ISNUMBER(I21),I21&lt;0),AND(ISNUMBER(F21),ISNUMBER(G21),ISNUMBER(H21),ISNUMBER(I21),G21+H21+I21&gt;F21)),"ALERTE: valeur anormale","OK")))</x:f>
      </x:c>
      <x:c r="S21" s="76" t="str">
        <x:f>IF(B21="","",IF(O21="Validé humainement","Oui","Non"))</x:f>
      </x:c>
    </x:row>
    <x:row r="22">
      <x:c r="A22" s="76" t="str">
        <x:f>IF(B22="","","DECH-"&amp;TEXT(ROW()-4,"0000"))</x:f>
      </x:c>
      <x:c r="B22" s="76"/>
      <x:c r="C22" s="76"/>
      <x:c r="D22" s="76"/>
      <x:c r="E22" s="76"/>
      <x:c r="F22" s="77"/>
      <x:c r="G22" s="77"/>
      <x:c r="H22" s="77"/>
      <x:c r="I22" s="77"/>
      <x:c r="J22" s="76"/>
      <x:c r="K22" s="76"/>
      <x:c r="L22" s="76"/>
      <x:c r="M22" s="77" t="str">
        <x:f>IF(I22="","",I22*0.586)</x:f>
      </x:c>
      <x:c r="N22" s="76"/>
      <x:c r="O22" s="76"/>
      <x:c r="P22" s="78" t="str">
        <x:f>IF(B22="","",TODAY())</x:f>
      </x:c>
      <x:c r="Q22" s="76"/>
      <x:c r="R22" s="76" t="str">
        <x:f>IF(B22="","",IF(OR(C22="",D22="",E22="",F22="",J22="",K22="",L22="",O22&lt;&gt;"Validé humainement"),"ALERTE: données/preuves/statut",IF(OR(AND(ISNUMBER(F22),F22&lt;0),AND(ISNUMBER(G22),G22&lt;0),AND(ISNUMBER(H22),H22&lt;0),AND(ISNUMBER(I22),I22&lt;0),AND(ISNUMBER(F22),ISNUMBER(G22),ISNUMBER(H22),ISNUMBER(I22),G22+H22+I22&gt;F22)),"ALERTE: valeur anormale","OK")))</x:f>
      </x:c>
      <x:c r="S22" s="76" t="str">
        <x:f>IF(B22="","",IF(O22="Validé humainement","Oui","Non"))</x:f>
      </x:c>
    </x:row>
    <x:row r="23">
      <x:c r="A23" s="76" t="str">
        <x:f>IF(B23="","","DECH-"&amp;TEXT(ROW()-4,"0000"))</x:f>
      </x:c>
      <x:c r="B23" s="76"/>
      <x:c r="C23" s="76"/>
      <x:c r="D23" s="76"/>
      <x:c r="E23" s="76"/>
      <x:c r="F23" s="77"/>
      <x:c r="G23" s="77"/>
      <x:c r="H23" s="77"/>
      <x:c r="I23" s="77"/>
      <x:c r="J23" s="76"/>
      <x:c r="K23" s="76"/>
      <x:c r="L23" s="76"/>
      <x:c r="M23" s="77" t="str">
        <x:f>IF(I23="","",I23*0.586)</x:f>
      </x:c>
      <x:c r="N23" s="76"/>
      <x:c r="O23" s="76"/>
      <x:c r="P23" s="78" t="str">
        <x:f>IF(B23="","",TODAY())</x:f>
      </x:c>
      <x:c r="Q23" s="76"/>
      <x:c r="R23" s="76" t="str">
        <x:f>IF(B23="","",IF(OR(C23="",D23="",E23="",F23="",J23="",K23="",L23="",O23&lt;&gt;"Validé humainement"),"ALERTE: données/preuves/statut",IF(OR(AND(ISNUMBER(F23),F23&lt;0),AND(ISNUMBER(G23),G23&lt;0),AND(ISNUMBER(H23),H23&lt;0),AND(ISNUMBER(I23),I23&lt;0),AND(ISNUMBER(F23),ISNUMBER(G23),ISNUMBER(H23),ISNUMBER(I23),G23+H23+I23&gt;F23)),"ALERTE: valeur anormale","OK")))</x:f>
      </x:c>
      <x:c r="S23" s="76" t="str">
        <x:f>IF(B23="","",IF(O23="Validé humainement","Oui","Non"))</x:f>
      </x:c>
    </x:row>
    <x:row r="24">
      <x:c r="A24" s="76" t="str">
        <x:f>IF(B24="","","DECH-"&amp;TEXT(ROW()-4,"0000"))</x:f>
      </x:c>
      <x:c r="B24" s="76"/>
      <x:c r="C24" s="76"/>
      <x:c r="D24" s="76"/>
      <x:c r="E24" s="76"/>
      <x:c r="F24" s="77"/>
      <x:c r="G24" s="77"/>
      <x:c r="H24" s="77"/>
      <x:c r="I24" s="77"/>
      <x:c r="J24" s="76"/>
      <x:c r="K24" s="76"/>
      <x:c r="L24" s="76"/>
      <x:c r="M24" s="77" t="str">
        <x:f>IF(I24="","",I24*0.586)</x:f>
      </x:c>
      <x:c r="N24" s="76"/>
      <x:c r="O24" s="76"/>
      <x:c r="P24" s="78" t="str">
        <x:f>IF(B24="","",TODAY())</x:f>
      </x:c>
      <x:c r="Q24" s="76"/>
      <x:c r="R24" s="76" t="str">
        <x:f>IF(B24="","",IF(OR(C24="",D24="",E24="",F24="",J24="",K24="",L24="",O24&lt;&gt;"Validé humainement"),"ALERTE: données/preuves/statut",IF(OR(AND(ISNUMBER(F24),F24&lt;0),AND(ISNUMBER(G24),G24&lt;0),AND(ISNUMBER(H24),H24&lt;0),AND(ISNUMBER(I24),I24&lt;0),AND(ISNUMBER(F24),ISNUMBER(G24),ISNUMBER(H24),ISNUMBER(I24),G24+H24+I24&gt;F24)),"ALERTE: valeur anormale","OK")))</x:f>
      </x:c>
      <x:c r="S24" s="76" t="str">
        <x:f>IF(B24="","",IF(O24="Validé humainement","Oui","Non"))</x:f>
      </x:c>
    </x:row>
    <x:row r="25">
      <x:c r="A25" s="76" t="str">
        <x:f>IF(B25="","","DECH-"&amp;TEXT(ROW()-4,"0000"))</x:f>
      </x:c>
      <x:c r="B25" s="76"/>
      <x:c r="C25" s="76"/>
      <x:c r="D25" s="76"/>
      <x:c r="E25" s="76"/>
      <x:c r="F25" s="77"/>
      <x:c r="G25" s="77"/>
      <x:c r="H25" s="77"/>
      <x:c r="I25" s="77"/>
      <x:c r="J25" s="76"/>
      <x:c r="K25" s="76"/>
      <x:c r="L25" s="76"/>
      <x:c r="M25" s="77" t="str">
        <x:f>IF(I25="","",I25*0.586)</x:f>
      </x:c>
      <x:c r="N25" s="76"/>
      <x:c r="O25" s="76"/>
      <x:c r="P25" s="78" t="str">
        <x:f>IF(B25="","",TODAY())</x:f>
      </x:c>
      <x:c r="Q25" s="76"/>
      <x:c r="R25" s="76" t="str">
        <x:f>IF(B25="","",IF(OR(C25="",D25="",E25="",F25="",J25="",K25="",L25="",O25&lt;&gt;"Validé humainement"),"ALERTE: données/preuves/statut",IF(OR(AND(ISNUMBER(F25),F25&lt;0),AND(ISNUMBER(G25),G25&lt;0),AND(ISNUMBER(H25),H25&lt;0),AND(ISNUMBER(I25),I25&lt;0),AND(ISNUMBER(F25),ISNUMBER(G25),ISNUMBER(H25),ISNUMBER(I25),G25+H25+I25&gt;F25)),"ALERTE: valeur anormale","OK")))</x:f>
      </x:c>
      <x:c r="S25" s="76" t="str">
        <x:f>IF(B25="","",IF(O25="Validé humainement","Oui","Non"))</x:f>
      </x:c>
    </x:row>
    <x:row r="26">
      <x:c r="A26" s="76" t="str">
        <x:f>IF(B26="","","DECH-"&amp;TEXT(ROW()-4,"0000"))</x:f>
      </x:c>
      <x:c r="B26" s="76"/>
      <x:c r="C26" s="76"/>
      <x:c r="D26" s="76"/>
      <x:c r="E26" s="76"/>
      <x:c r="F26" s="77"/>
      <x:c r="G26" s="77"/>
      <x:c r="H26" s="77"/>
      <x:c r="I26" s="77"/>
      <x:c r="J26" s="76"/>
      <x:c r="K26" s="76"/>
      <x:c r="L26" s="76"/>
      <x:c r="M26" s="77" t="str">
        <x:f>IF(I26="","",I26*0.586)</x:f>
      </x:c>
      <x:c r="N26" s="76"/>
      <x:c r="O26" s="76"/>
      <x:c r="P26" s="78" t="str">
        <x:f>IF(B26="","",TODAY())</x:f>
      </x:c>
      <x:c r="Q26" s="76"/>
      <x:c r="R26" s="76" t="str">
        <x:f>IF(B26="","",IF(OR(C26="",D26="",E26="",F26="",J26="",K26="",L26="",O26&lt;&gt;"Validé humainement"),"ALERTE: données/preuves/statut",IF(OR(AND(ISNUMBER(F26),F26&lt;0),AND(ISNUMBER(G26),G26&lt;0),AND(ISNUMBER(H26),H26&lt;0),AND(ISNUMBER(I26),I26&lt;0),AND(ISNUMBER(F26),ISNUMBER(G26),ISNUMBER(H26),ISNUMBER(I26),G26+H26+I26&gt;F26)),"ALERTE: valeur anormale","OK")))</x:f>
      </x:c>
      <x:c r="S26" s="76" t="str">
        <x:f>IF(B26="","",IF(O26="Validé humainement","Oui","Non"))</x:f>
      </x:c>
    </x:row>
    <x:row r="27">
      <x:c r="A27" s="76" t="str">
        <x:f>IF(B27="","","DECH-"&amp;TEXT(ROW()-4,"0000"))</x:f>
      </x:c>
      <x:c r="B27" s="76"/>
      <x:c r="C27" s="76"/>
      <x:c r="D27" s="76"/>
      <x:c r="E27" s="76"/>
      <x:c r="F27" s="77"/>
      <x:c r="G27" s="77"/>
      <x:c r="H27" s="77"/>
      <x:c r="I27" s="77"/>
      <x:c r="J27" s="76"/>
      <x:c r="K27" s="76"/>
      <x:c r="L27" s="76"/>
      <x:c r="M27" s="77" t="str">
        <x:f>IF(I27="","",I27*0.586)</x:f>
      </x:c>
      <x:c r="N27" s="76"/>
      <x:c r="O27" s="76"/>
      <x:c r="P27" s="78" t="str">
        <x:f>IF(B27="","",TODAY())</x:f>
      </x:c>
      <x:c r="Q27" s="76"/>
      <x:c r="R27" s="76" t="str">
        <x:f>IF(B27="","",IF(OR(C27="",D27="",E27="",F27="",J27="",K27="",L27="",O27&lt;&gt;"Validé humainement"),"ALERTE: données/preuves/statut",IF(OR(AND(ISNUMBER(F27),F27&lt;0),AND(ISNUMBER(G27),G27&lt;0),AND(ISNUMBER(H27),H27&lt;0),AND(ISNUMBER(I27),I27&lt;0),AND(ISNUMBER(F27),ISNUMBER(G27),ISNUMBER(H27),ISNUMBER(I27),G27+H27+I27&gt;F27)),"ALERTE: valeur anormale","OK")))</x:f>
      </x:c>
      <x:c r="S27" s="76" t="str">
        <x:f>IF(B27="","",IF(O27="Validé humainement","Oui","Non"))</x:f>
      </x:c>
    </x:row>
    <x:row r="28">
      <x:c r="A28" s="76" t="str">
        <x:f>IF(B28="","","DECH-"&amp;TEXT(ROW()-4,"0000"))</x:f>
      </x:c>
      <x:c r="B28" s="76"/>
      <x:c r="C28" s="76"/>
      <x:c r="D28" s="76"/>
      <x:c r="E28" s="76"/>
      <x:c r="F28" s="77"/>
      <x:c r="G28" s="77"/>
      <x:c r="H28" s="77"/>
      <x:c r="I28" s="77"/>
      <x:c r="J28" s="76"/>
      <x:c r="K28" s="76"/>
      <x:c r="L28" s="76"/>
      <x:c r="M28" s="77" t="str">
        <x:f>IF(I28="","",I28*0.586)</x:f>
      </x:c>
      <x:c r="N28" s="76"/>
      <x:c r="O28" s="76"/>
      <x:c r="P28" s="78" t="str">
        <x:f>IF(B28="","",TODAY())</x:f>
      </x:c>
      <x:c r="Q28" s="76"/>
      <x:c r="R28" s="76" t="str">
        <x:f>IF(B28="","",IF(OR(C28="",D28="",E28="",F28="",J28="",K28="",L28="",O28&lt;&gt;"Validé humainement"),"ALERTE: données/preuves/statut",IF(OR(AND(ISNUMBER(F28),F28&lt;0),AND(ISNUMBER(G28),G28&lt;0),AND(ISNUMBER(H28),H28&lt;0),AND(ISNUMBER(I28),I28&lt;0),AND(ISNUMBER(F28),ISNUMBER(G28),ISNUMBER(H28),ISNUMBER(I28),G28+H28+I28&gt;F28)),"ALERTE: valeur anormale","OK")))</x:f>
      </x:c>
      <x:c r="S28" s="76" t="str">
        <x:f>IF(B28="","",IF(O28="Validé humainement","Oui","Non"))</x:f>
      </x:c>
    </x:row>
    <x:row r="29">
      <x:c r="A29" s="76" t="str">
        <x:f>IF(B29="","","DECH-"&amp;TEXT(ROW()-4,"0000"))</x:f>
      </x:c>
      <x:c r="B29" s="76"/>
      <x:c r="C29" s="76"/>
      <x:c r="D29" s="76"/>
      <x:c r="E29" s="76"/>
      <x:c r="F29" s="77"/>
      <x:c r="G29" s="77"/>
      <x:c r="H29" s="77"/>
      <x:c r="I29" s="77"/>
      <x:c r="J29" s="76"/>
      <x:c r="K29" s="76"/>
      <x:c r="L29" s="76"/>
      <x:c r="M29" s="77" t="str">
        <x:f>IF(I29="","",I29*0.586)</x:f>
      </x:c>
      <x:c r="N29" s="76"/>
      <x:c r="O29" s="76"/>
      <x:c r="P29" s="78" t="str">
        <x:f>IF(B29="","",TODAY())</x:f>
      </x:c>
      <x:c r="Q29" s="76"/>
      <x:c r="R29" s="76" t="str">
        <x:f>IF(B29="","",IF(OR(C29="",D29="",E29="",F29="",J29="",K29="",L29="",O29&lt;&gt;"Validé humainement"),"ALERTE: données/preuves/statut",IF(OR(AND(ISNUMBER(F29),F29&lt;0),AND(ISNUMBER(G29),G29&lt;0),AND(ISNUMBER(H29),H29&lt;0),AND(ISNUMBER(I29),I29&lt;0),AND(ISNUMBER(F29),ISNUMBER(G29),ISNUMBER(H29),ISNUMBER(I29),G29+H29+I29&gt;F29)),"ALERTE: valeur anormale","OK")))</x:f>
      </x:c>
      <x:c r="S29" s="76" t="str">
        <x:f>IF(B29="","",IF(O29="Validé humainement","Oui","Non"))</x:f>
      </x:c>
    </x:row>
    <x:row r="30">
      <x:c r="A30" s="76" t="str">
        <x:f>IF(B30="","","DECH-"&amp;TEXT(ROW()-4,"0000"))</x:f>
      </x:c>
      <x:c r="B30" s="76"/>
      <x:c r="C30" s="76"/>
      <x:c r="D30" s="76"/>
      <x:c r="E30" s="76"/>
      <x:c r="F30" s="77"/>
      <x:c r="G30" s="77"/>
      <x:c r="H30" s="77"/>
      <x:c r="I30" s="77"/>
      <x:c r="J30" s="76"/>
      <x:c r="K30" s="76"/>
      <x:c r="L30" s="76"/>
      <x:c r="M30" s="77" t="str">
        <x:f>IF(I30="","",I30*0.586)</x:f>
      </x:c>
      <x:c r="N30" s="76"/>
      <x:c r="O30" s="76"/>
      <x:c r="P30" s="78" t="str">
        <x:f>IF(B30="","",TODAY())</x:f>
      </x:c>
      <x:c r="Q30" s="76"/>
      <x:c r="R30" s="76" t="str">
        <x:f>IF(B30="","",IF(OR(C30="",D30="",E30="",F30="",J30="",K30="",L30="",O30&lt;&gt;"Validé humainement"),"ALERTE: données/preuves/statut",IF(OR(AND(ISNUMBER(F30),F30&lt;0),AND(ISNUMBER(G30),G30&lt;0),AND(ISNUMBER(H30),H30&lt;0),AND(ISNUMBER(I30),I30&lt;0),AND(ISNUMBER(F30),ISNUMBER(G30),ISNUMBER(H30),ISNUMBER(I30),G30+H30+I30&gt;F30)),"ALERTE: valeur anormale","OK")))</x:f>
      </x:c>
      <x:c r="S30" s="76" t="str">
        <x:f>IF(B30="","",IF(O30="Validé humainement","Oui","Non"))</x:f>
      </x:c>
    </x:row>
    <x:row r="31">
      <x:c r="A31" s="76" t="str">
        <x:f>IF(B31="","","DECH-"&amp;TEXT(ROW()-4,"0000"))</x:f>
      </x:c>
      <x:c r="B31" s="76"/>
      <x:c r="C31" s="76"/>
      <x:c r="D31" s="76"/>
      <x:c r="E31" s="76"/>
      <x:c r="F31" s="77"/>
      <x:c r="G31" s="77"/>
      <x:c r="H31" s="77"/>
      <x:c r="I31" s="77"/>
      <x:c r="J31" s="76"/>
      <x:c r="K31" s="76"/>
      <x:c r="L31" s="76"/>
      <x:c r="M31" s="77" t="str">
        <x:f>IF(I31="","",I31*0.586)</x:f>
      </x:c>
      <x:c r="N31" s="76"/>
      <x:c r="O31" s="76"/>
      <x:c r="P31" s="78" t="str">
        <x:f>IF(B31="","",TODAY())</x:f>
      </x:c>
      <x:c r="Q31" s="76"/>
      <x:c r="R31" s="76" t="str">
        <x:f>IF(B31="","",IF(OR(C31="",D31="",E31="",F31="",J31="",K31="",L31="",O31&lt;&gt;"Validé humainement"),"ALERTE: données/preuves/statut",IF(OR(AND(ISNUMBER(F31),F31&lt;0),AND(ISNUMBER(G31),G31&lt;0),AND(ISNUMBER(H31),H31&lt;0),AND(ISNUMBER(I31),I31&lt;0),AND(ISNUMBER(F31),ISNUMBER(G31),ISNUMBER(H31),ISNUMBER(I31),G31+H31+I31&gt;F31)),"ALERTE: valeur anormale","OK")))</x:f>
      </x:c>
      <x:c r="S31" s="76" t="str">
        <x:f>IF(B31="","",IF(O31="Validé humainement","Oui","Non"))</x:f>
      </x:c>
    </x:row>
    <x:row r="32">
      <x:c r="A32" s="76" t="str">
        <x:f>IF(B32="","","DECH-"&amp;TEXT(ROW()-4,"0000"))</x:f>
      </x:c>
      <x:c r="B32" s="76"/>
      <x:c r="C32" s="76"/>
      <x:c r="D32" s="76"/>
      <x:c r="E32" s="76"/>
      <x:c r="F32" s="77"/>
      <x:c r="G32" s="77"/>
      <x:c r="H32" s="77"/>
      <x:c r="I32" s="77"/>
      <x:c r="J32" s="76"/>
      <x:c r="K32" s="76"/>
      <x:c r="L32" s="76"/>
      <x:c r="M32" s="77" t="str">
        <x:f>IF(I32="","",I32*0.586)</x:f>
      </x:c>
      <x:c r="N32" s="76"/>
      <x:c r="O32" s="76"/>
      <x:c r="P32" s="78" t="str">
        <x:f>IF(B32="","",TODAY())</x:f>
      </x:c>
      <x:c r="Q32" s="76"/>
      <x:c r="R32" s="76" t="str">
        <x:f>IF(B32="","",IF(OR(C32="",D32="",E32="",F32="",J32="",K32="",L32="",O32&lt;&gt;"Validé humainement"),"ALERTE: données/preuves/statut",IF(OR(AND(ISNUMBER(F32),F32&lt;0),AND(ISNUMBER(G32),G32&lt;0),AND(ISNUMBER(H32),H32&lt;0),AND(ISNUMBER(I32),I32&lt;0),AND(ISNUMBER(F32),ISNUMBER(G32),ISNUMBER(H32),ISNUMBER(I32),G32+H32+I32&gt;F32)),"ALERTE: valeur anormale","OK")))</x:f>
      </x:c>
      <x:c r="S32" s="76" t="str">
        <x:f>IF(B32="","",IF(O32="Validé humainement","Oui","Non"))</x:f>
      </x:c>
    </x:row>
    <x:row r="33">
      <x:c r="A33" s="76" t="str">
        <x:f>IF(B33="","","DECH-"&amp;TEXT(ROW()-4,"0000"))</x:f>
      </x:c>
      <x:c r="B33" s="76"/>
      <x:c r="C33" s="76"/>
      <x:c r="D33" s="76"/>
      <x:c r="E33" s="76"/>
      <x:c r="F33" s="77"/>
      <x:c r="G33" s="77"/>
      <x:c r="H33" s="77"/>
      <x:c r="I33" s="77"/>
      <x:c r="J33" s="76"/>
      <x:c r="K33" s="76"/>
      <x:c r="L33" s="76"/>
      <x:c r="M33" s="77" t="str">
        <x:f>IF(I33="","",I33*0.586)</x:f>
      </x:c>
      <x:c r="N33" s="76"/>
      <x:c r="O33" s="76"/>
      <x:c r="P33" s="78" t="str">
        <x:f>IF(B33="","",TODAY())</x:f>
      </x:c>
      <x:c r="Q33" s="76"/>
      <x:c r="R33" s="76" t="str">
        <x:f>IF(B33="","",IF(OR(C33="",D33="",E33="",F33="",J33="",K33="",L33="",O33&lt;&gt;"Validé humainement"),"ALERTE: données/preuves/statut",IF(OR(AND(ISNUMBER(F33),F33&lt;0),AND(ISNUMBER(G33),G33&lt;0),AND(ISNUMBER(H33),H33&lt;0),AND(ISNUMBER(I33),I33&lt;0),AND(ISNUMBER(F33),ISNUMBER(G33),ISNUMBER(H33),ISNUMBER(I33),G33+H33+I33&gt;F33)),"ALERTE: valeur anormale","OK")))</x:f>
      </x:c>
      <x:c r="S33" s="76" t="str">
        <x:f>IF(B33="","",IF(O33="Validé humainement","Oui","Non"))</x:f>
      </x:c>
    </x:row>
    <x:row r="34">
      <x:c r="A34" s="76" t="str">
        <x:f>IF(B34="","","DECH-"&amp;TEXT(ROW()-4,"0000"))</x:f>
      </x:c>
      <x:c r="B34" s="76"/>
      <x:c r="C34" s="76"/>
      <x:c r="D34" s="76"/>
      <x:c r="E34" s="76"/>
      <x:c r="F34" s="77"/>
      <x:c r="G34" s="77"/>
      <x:c r="H34" s="77"/>
      <x:c r="I34" s="77"/>
      <x:c r="J34" s="76"/>
      <x:c r="K34" s="76"/>
      <x:c r="L34" s="76"/>
      <x:c r="M34" s="77" t="str">
        <x:f>IF(I34="","",I34*0.586)</x:f>
      </x:c>
      <x:c r="N34" s="76"/>
      <x:c r="O34" s="76"/>
      <x:c r="P34" s="78" t="str">
        <x:f>IF(B34="","",TODAY())</x:f>
      </x:c>
      <x:c r="Q34" s="76"/>
      <x:c r="R34" s="76" t="str">
        <x:f>IF(B34="","",IF(OR(C34="",D34="",E34="",F34="",J34="",K34="",L34="",O34&lt;&gt;"Validé humainement"),"ALERTE: données/preuves/statut",IF(OR(AND(ISNUMBER(F34),F34&lt;0),AND(ISNUMBER(G34),G34&lt;0),AND(ISNUMBER(H34),H34&lt;0),AND(ISNUMBER(I34),I34&lt;0),AND(ISNUMBER(F34),ISNUMBER(G34),ISNUMBER(H34),ISNUMBER(I34),G34+H34+I34&gt;F34)),"ALERTE: valeur anormale","OK")))</x:f>
      </x:c>
      <x:c r="S34" s="76" t="str">
        <x:f>IF(B34="","",IF(O34="Validé humainement","Oui","Non"))</x:f>
      </x:c>
    </x:row>
    <x:row r="35">
      <x:c r="A35" s="76" t="str">
        <x:f>IF(B35="","","DECH-"&amp;TEXT(ROW()-4,"0000"))</x:f>
      </x:c>
      <x:c r="B35" s="76"/>
      <x:c r="C35" s="76"/>
      <x:c r="D35" s="76"/>
      <x:c r="E35" s="76"/>
      <x:c r="F35" s="77"/>
      <x:c r="G35" s="77"/>
      <x:c r="H35" s="77"/>
      <x:c r="I35" s="77"/>
      <x:c r="J35" s="76"/>
      <x:c r="K35" s="76"/>
      <x:c r="L35" s="76"/>
      <x:c r="M35" s="77" t="str">
        <x:f>IF(I35="","",I35*0.586)</x:f>
      </x:c>
      <x:c r="N35" s="76"/>
      <x:c r="O35" s="76"/>
      <x:c r="P35" s="78" t="str">
        <x:f>IF(B35="","",TODAY())</x:f>
      </x:c>
      <x:c r="Q35" s="76"/>
      <x:c r="R35" s="76" t="str">
        <x:f>IF(B35="","",IF(OR(C35="",D35="",E35="",F35="",J35="",K35="",L35="",O35&lt;&gt;"Validé humainement"),"ALERTE: données/preuves/statut",IF(OR(AND(ISNUMBER(F35),F35&lt;0),AND(ISNUMBER(G35),G35&lt;0),AND(ISNUMBER(H35),H35&lt;0),AND(ISNUMBER(I35),I35&lt;0),AND(ISNUMBER(F35),ISNUMBER(G35),ISNUMBER(H35),ISNUMBER(I35),G35+H35+I35&gt;F35)),"ALERTE: valeur anormale","OK")))</x:f>
      </x:c>
      <x:c r="S35" s="76" t="str">
        <x:f>IF(B35="","",IF(O35="Validé humainement","Oui","Non"))</x:f>
      </x:c>
    </x:row>
    <x:row r="36">
      <x:c r="A36" s="76" t="str">
        <x:f>IF(B36="","","DECH-"&amp;TEXT(ROW()-4,"0000"))</x:f>
      </x:c>
      <x:c r="B36" s="76"/>
      <x:c r="C36" s="76"/>
      <x:c r="D36" s="76"/>
      <x:c r="E36" s="76"/>
      <x:c r="F36" s="77"/>
      <x:c r="G36" s="77"/>
      <x:c r="H36" s="77"/>
      <x:c r="I36" s="77"/>
      <x:c r="J36" s="76"/>
      <x:c r="K36" s="76"/>
      <x:c r="L36" s="76"/>
      <x:c r="M36" s="77" t="str">
        <x:f>IF(I36="","",I36*0.586)</x:f>
      </x:c>
      <x:c r="N36" s="76"/>
      <x:c r="O36" s="76"/>
      <x:c r="P36" s="78" t="str">
        <x:f>IF(B36="","",TODAY())</x:f>
      </x:c>
      <x:c r="Q36" s="76"/>
      <x:c r="R36" s="76" t="str">
        <x:f>IF(B36="","",IF(OR(C36="",D36="",E36="",F36="",J36="",K36="",L36="",O36&lt;&gt;"Validé humainement"),"ALERTE: données/preuves/statut",IF(OR(AND(ISNUMBER(F36),F36&lt;0),AND(ISNUMBER(G36),G36&lt;0),AND(ISNUMBER(H36),H36&lt;0),AND(ISNUMBER(I36),I36&lt;0),AND(ISNUMBER(F36),ISNUMBER(G36),ISNUMBER(H36),ISNUMBER(I36),G36+H36+I36&gt;F36)),"ALERTE: valeur anormale","OK")))</x:f>
      </x:c>
      <x:c r="S36" s="76" t="str">
        <x:f>IF(B36="","",IF(O36="Validé humainement","Oui","Non"))</x:f>
      </x:c>
    </x:row>
    <x:row r="37">
      <x:c r="A37" s="76" t="str">
        <x:f>IF(B37="","","DECH-"&amp;TEXT(ROW()-4,"0000"))</x:f>
      </x:c>
      <x:c r="B37" s="76"/>
      <x:c r="C37" s="76"/>
      <x:c r="D37" s="76"/>
      <x:c r="E37" s="76"/>
      <x:c r="F37" s="77"/>
      <x:c r="G37" s="77"/>
      <x:c r="H37" s="77"/>
      <x:c r="I37" s="77"/>
      <x:c r="J37" s="76"/>
      <x:c r="K37" s="76"/>
      <x:c r="L37" s="76"/>
      <x:c r="M37" s="77" t="str">
        <x:f>IF(I37="","",I37*0.586)</x:f>
      </x:c>
      <x:c r="N37" s="76"/>
      <x:c r="O37" s="76"/>
      <x:c r="P37" s="78" t="str">
        <x:f>IF(B37="","",TODAY())</x:f>
      </x:c>
      <x:c r="Q37" s="76"/>
      <x:c r="R37" s="76" t="str">
        <x:f>IF(B37="","",IF(OR(C37="",D37="",E37="",F37="",J37="",K37="",L37="",O37&lt;&gt;"Validé humainement"),"ALERTE: données/preuves/statut",IF(OR(AND(ISNUMBER(F37),F37&lt;0),AND(ISNUMBER(G37),G37&lt;0),AND(ISNUMBER(H37),H37&lt;0),AND(ISNUMBER(I37),I37&lt;0),AND(ISNUMBER(F37),ISNUMBER(G37),ISNUMBER(H37),ISNUMBER(I37),G37+H37+I37&gt;F37)),"ALERTE: valeur anormale","OK")))</x:f>
      </x:c>
      <x:c r="S37" s="76" t="str">
        <x:f>IF(B37="","",IF(O37="Validé humainement","Oui","Non"))</x:f>
      </x:c>
    </x:row>
    <x:row r="38">
      <x:c r="A38" s="76" t="str">
        <x:f>IF(B38="","","DECH-"&amp;TEXT(ROW()-4,"0000"))</x:f>
      </x:c>
      <x:c r="B38" s="76"/>
      <x:c r="C38" s="76"/>
      <x:c r="D38" s="76"/>
      <x:c r="E38" s="76"/>
      <x:c r="F38" s="77"/>
      <x:c r="G38" s="77"/>
      <x:c r="H38" s="77"/>
      <x:c r="I38" s="77"/>
      <x:c r="J38" s="76"/>
      <x:c r="K38" s="76"/>
      <x:c r="L38" s="76"/>
      <x:c r="M38" s="77" t="str">
        <x:f>IF(I38="","",I38*0.586)</x:f>
      </x:c>
      <x:c r="N38" s="76"/>
      <x:c r="O38" s="76"/>
      <x:c r="P38" s="78" t="str">
        <x:f>IF(B38="","",TODAY())</x:f>
      </x:c>
      <x:c r="Q38" s="76"/>
      <x:c r="R38" s="76" t="str">
        <x:f>IF(B38="","",IF(OR(C38="",D38="",E38="",F38="",J38="",K38="",L38="",O38&lt;&gt;"Validé humainement"),"ALERTE: données/preuves/statut",IF(OR(AND(ISNUMBER(F38),F38&lt;0),AND(ISNUMBER(G38),G38&lt;0),AND(ISNUMBER(H38),H38&lt;0),AND(ISNUMBER(I38),I38&lt;0),AND(ISNUMBER(F38),ISNUMBER(G38),ISNUMBER(H38),ISNUMBER(I38),G38+H38+I38&gt;F38)),"ALERTE: valeur anormale","OK")))</x:f>
      </x:c>
      <x:c r="S38" s="76" t="str">
        <x:f>IF(B38="","",IF(O38="Validé humainement","Oui","Non"))</x:f>
      </x:c>
    </x:row>
    <x:row r="39">
      <x:c r="A39" s="76" t="str">
        <x:f>IF(B39="","","DECH-"&amp;TEXT(ROW()-4,"0000"))</x:f>
      </x:c>
      <x:c r="B39" s="76"/>
      <x:c r="C39" s="76"/>
      <x:c r="D39" s="76"/>
      <x:c r="E39" s="76"/>
      <x:c r="F39" s="77"/>
      <x:c r="G39" s="77"/>
      <x:c r="H39" s="77"/>
      <x:c r="I39" s="77"/>
      <x:c r="J39" s="76"/>
      <x:c r="K39" s="76"/>
      <x:c r="L39" s="76"/>
      <x:c r="M39" s="77" t="str">
        <x:f>IF(I39="","",I39*0.586)</x:f>
      </x:c>
      <x:c r="N39" s="76"/>
      <x:c r="O39" s="76"/>
      <x:c r="P39" s="78" t="str">
        <x:f>IF(B39="","",TODAY())</x:f>
      </x:c>
      <x:c r="Q39" s="76"/>
      <x:c r="R39" s="76" t="str">
        <x:f>IF(B39="","",IF(OR(C39="",D39="",E39="",F39="",J39="",K39="",L39="",O39&lt;&gt;"Validé humainement"),"ALERTE: données/preuves/statut",IF(OR(AND(ISNUMBER(F39),F39&lt;0),AND(ISNUMBER(G39),G39&lt;0),AND(ISNUMBER(H39),H39&lt;0),AND(ISNUMBER(I39),I39&lt;0),AND(ISNUMBER(F39),ISNUMBER(G39),ISNUMBER(H39),ISNUMBER(I39),G39+H39+I39&gt;F39)),"ALERTE: valeur anormale","OK")))</x:f>
      </x:c>
      <x:c r="S39" s="76" t="str">
        <x:f>IF(B39="","",IF(O39="Validé humainement","Oui","Non"))</x:f>
      </x:c>
    </x:row>
    <x:row r="40">
      <x:c r="A40" s="76" t="str">
        <x:f>IF(B40="","","DECH-"&amp;TEXT(ROW()-4,"0000"))</x:f>
      </x:c>
      <x:c r="B40" s="76"/>
      <x:c r="C40" s="76"/>
      <x:c r="D40" s="76"/>
      <x:c r="E40" s="76"/>
      <x:c r="F40" s="77"/>
      <x:c r="G40" s="77"/>
      <x:c r="H40" s="77"/>
      <x:c r="I40" s="77"/>
      <x:c r="J40" s="76"/>
      <x:c r="K40" s="76"/>
      <x:c r="L40" s="76"/>
      <x:c r="M40" s="77" t="str">
        <x:f>IF(I40="","",I40*0.586)</x:f>
      </x:c>
      <x:c r="N40" s="76"/>
      <x:c r="O40" s="76"/>
      <x:c r="P40" s="78" t="str">
        <x:f>IF(B40="","",TODAY())</x:f>
      </x:c>
      <x:c r="Q40" s="76"/>
      <x:c r="R40" s="76" t="str">
        <x:f>IF(B40="","",IF(OR(C40="",D40="",E40="",F40="",J40="",K40="",L40="",O40&lt;&gt;"Validé humainement"),"ALERTE: données/preuves/statut",IF(OR(AND(ISNUMBER(F40),F40&lt;0),AND(ISNUMBER(G40),G40&lt;0),AND(ISNUMBER(H40),H40&lt;0),AND(ISNUMBER(I40),I40&lt;0),AND(ISNUMBER(F40),ISNUMBER(G40),ISNUMBER(H40),ISNUMBER(I40),G40+H40+I40&gt;F40)),"ALERTE: valeur anormale","OK")))</x:f>
      </x:c>
      <x:c r="S40" s="76" t="str">
        <x:f>IF(B40="","",IF(O40="Validé humainement","Oui","Non"))</x:f>
      </x:c>
    </x:row>
    <x:row r="41">
      <x:c r="A41" s="76" t="str">
        <x:f>IF(B41="","","DECH-"&amp;TEXT(ROW()-4,"0000"))</x:f>
      </x:c>
      <x:c r="B41" s="76"/>
      <x:c r="C41" s="76"/>
      <x:c r="D41" s="76"/>
      <x:c r="E41" s="76"/>
      <x:c r="F41" s="77"/>
      <x:c r="G41" s="77"/>
      <x:c r="H41" s="77"/>
      <x:c r="I41" s="77"/>
      <x:c r="J41" s="76"/>
      <x:c r="K41" s="76"/>
      <x:c r="L41" s="76"/>
      <x:c r="M41" s="77" t="str">
        <x:f>IF(I41="","",I41*0.586)</x:f>
      </x:c>
      <x:c r="N41" s="76"/>
      <x:c r="O41" s="76"/>
      <x:c r="P41" s="78" t="str">
        <x:f>IF(B41="","",TODAY())</x:f>
      </x:c>
      <x:c r="Q41" s="76"/>
      <x:c r="R41" s="76" t="str">
        <x:f>IF(B41="","",IF(OR(C41="",D41="",E41="",F41="",J41="",K41="",L41="",O41&lt;&gt;"Validé humainement"),"ALERTE: données/preuves/statut",IF(OR(AND(ISNUMBER(F41),F41&lt;0),AND(ISNUMBER(G41),G41&lt;0),AND(ISNUMBER(H41),H41&lt;0),AND(ISNUMBER(I41),I41&lt;0),AND(ISNUMBER(F41),ISNUMBER(G41),ISNUMBER(H41),ISNUMBER(I41),G41+H41+I41&gt;F41)),"ALERTE: valeur anormale","OK")))</x:f>
      </x:c>
      <x:c r="S41" s="76" t="str">
        <x:f>IF(B41="","",IF(O41="Validé humainement","Oui","Non"))</x:f>
      </x:c>
    </x:row>
    <x:row r="42">
      <x:c r="A42" s="76" t="str">
        <x:f>IF(B42="","","DECH-"&amp;TEXT(ROW()-4,"0000"))</x:f>
      </x:c>
      <x:c r="B42" s="76"/>
      <x:c r="C42" s="76"/>
      <x:c r="D42" s="76"/>
      <x:c r="E42" s="76"/>
      <x:c r="F42" s="77"/>
      <x:c r="G42" s="77"/>
      <x:c r="H42" s="77"/>
      <x:c r="I42" s="77"/>
      <x:c r="J42" s="76"/>
      <x:c r="K42" s="76"/>
      <x:c r="L42" s="76"/>
      <x:c r="M42" s="77" t="str">
        <x:f>IF(I42="","",I42*0.586)</x:f>
      </x:c>
      <x:c r="N42" s="76"/>
      <x:c r="O42" s="76"/>
      <x:c r="P42" s="78" t="str">
        <x:f>IF(B42="","",TODAY())</x:f>
      </x:c>
      <x:c r="Q42" s="76"/>
      <x:c r="R42" s="76" t="str">
        <x:f>IF(B42="","",IF(OR(C42="",D42="",E42="",F42="",J42="",K42="",L42="",O42&lt;&gt;"Validé humainement"),"ALERTE: données/preuves/statut",IF(OR(AND(ISNUMBER(F42),F42&lt;0),AND(ISNUMBER(G42),G42&lt;0),AND(ISNUMBER(H42),H42&lt;0),AND(ISNUMBER(I42),I42&lt;0),AND(ISNUMBER(F42),ISNUMBER(G42),ISNUMBER(H42),ISNUMBER(I42),G42+H42+I42&gt;F42)),"ALERTE: valeur anormale","OK")))</x:f>
      </x:c>
      <x:c r="S42" s="76" t="str">
        <x:f>IF(B42="","",IF(O42="Validé humainement","Oui","Non"))</x:f>
      </x:c>
    </x:row>
    <x:row r="43">
      <x:c r="A43" s="76" t="str">
        <x:f>IF(B43="","","DECH-"&amp;TEXT(ROW()-4,"0000"))</x:f>
      </x:c>
      <x:c r="B43" s="76"/>
      <x:c r="C43" s="76"/>
      <x:c r="D43" s="76"/>
      <x:c r="E43" s="76"/>
      <x:c r="F43" s="77"/>
      <x:c r="G43" s="77"/>
      <x:c r="H43" s="77"/>
      <x:c r="I43" s="77"/>
      <x:c r="J43" s="76"/>
      <x:c r="K43" s="76"/>
      <x:c r="L43" s="76"/>
      <x:c r="M43" s="77" t="str">
        <x:f>IF(I43="","",I43*0.586)</x:f>
      </x:c>
      <x:c r="N43" s="76"/>
      <x:c r="O43" s="76"/>
      <x:c r="P43" s="78" t="str">
        <x:f>IF(B43="","",TODAY())</x:f>
      </x:c>
      <x:c r="Q43" s="76"/>
      <x:c r="R43" s="76" t="str">
        <x:f>IF(B43="","",IF(OR(C43="",D43="",E43="",F43="",J43="",K43="",L43="",O43&lt;&gt;"Validé humainement"),"ALERTE: données/preuves/statut",IF(OR(AND(ISNUMBER(F43),F43&lt;0),AND(ISNUMBER(G43),G43&lt;0),AND(ISNUMBER(H43),H43&lt;0),AND(ISNUMBER(I43),I43&lt;0),AND(ISNUMBER(F43),ISNUMBER(G43),ISNUMBER(H43),ISNUMBER(I43),G43+H43+I43&gt;F43)),"ALERTE: valeur anormale","OK")))</x:f>
      </x:c>
      <x:c r="S43" s="76" t="str">
        <x:f>IF(B43="","",IF(O43="Validé humainement","Oui","Non"))</x:f>
      </x:c>
    </x:row>
    <x:row r="44">
      <x:c r="A44" s="76" t="str">
        <x:f>IF(B44="","","DECH-"&amp;TEXT(ROW()-4,"0000"))</x:f>
      </x:c>
      <x:c r="B44" s="76"/>
      <x:c r="C44" s="76"/>
      <x:c r="D44" s="76"/>
      <x:c r="E44" s="76"/>
      <x:c r="F44" s="77"/>
      <x:c r="G44" s="77"/>
      <x:c r="H44" s="77"/>
      <x:c r="I44" s="77"/>
      <x:c r="J44" s="76"/>
      <x:c r="K44" s="76"/>
      <x:c r="L44" s="76"/>
      <x:c r="M44" s="77" t="str">
        <x:f>IF(I44="","",I44*0.586)</x:f>
      </x:c>
      <x:c r="N44" s="76"/>
      <x:c r="O44" s="76"/>
      <x:c r="P44" s="78" t="str">
        <x:f>IF(B44="","",TODAY())</x:f>
      </x:c>
      <x:c r="Q44" s="76"/>
      <x:c r="R44" s="76" t="str">
        <x:f>IF(B44="","",IF(OR(C44="",D44="",E44="",F44="",J44="",K44="",L44="",O44&lt;&gt;"Validé humainement"),"ALERTE: données/preuves/statut",IF(OR(AND(ISNUMBER(F44),F44&lt;0),AND(ISNUMBER(G44),G44&lt;0),AND(ISNUMBER(H44),H44&lt;0),AND(ISNUMBER(I44),I44&lt;0),AND(ISNUMBER(F44),ISNUMBER(G44),ISNUMBER(H44),ISNUMBER(I44),G44+H44+I44&gt;F44)),"ALERTE: valeur anormale","OK")))</x:f>
      </x:c>
      <x:c r="S44" s="76" t="str">
        <x:f>IF(B44="","",IF(O44="Validé humainement","Oui","Non"))</x:f>
      </x:c>
    </x:row>
    <x:row r="45">
      <x:c r="A45" s="76" t="str">
        <x:f>IF(B45="","","DECH-"&amp;TEXT(ROW()-4,"0000"))</x:f>
      </x:c>
      <x:c r="B45" s="76"/>
      <x:c r="C45" s="76"/>
      <x:c r="D45" s="76"/>
      <x:c r="E45" s="76"/>
      <x:c r="F45" s="77"/>
      <x:c r="G45" s="77"/>
      <x:c r="H45" s="77"/>
      <x:c r="I45" s="77"/>
      <x:c r="J45" s="76"/>
      <x:c r="K45" s="76"/>
      <x:c r="L45" s="76"/>
      <x:c r="M45" s="77" t="str">
        <x:f>IF(I45="","",I45*0.586)</x:f>
      </x:c>
      <x:c r="N45" s="76"/>
      <x:c r="O45" s="76"/>
      <x:c r="P45" s="78" t="str">
        <x:f>IF(B45="","",TODAY())</x:f>
      </x:c>
      <x:c r="Q45" s="76"/>
      <x:c r="R45" s="76" t="str">
        <x:f>IF(B45="","",IF(OR(C45="",D45="",E45="",F45="",J45="",K45="",L45="",O45&lt;&gt;"Validé humainement"),"ALERTE: données/preuves/statut",IF(OR(AND(ISNUMBER(F45),F45&lt;0),AND(ISNUMBER(G45),G45&lt;0),AND(ISNUMBER(H45),H45&lt;0),AND(ISNUMBER(I45),I45&lt;0),AND(ISNUMBER(F45),ISNUMBER(G45),ISNUMBER(H45),ISNUMBER(I45),G45+H45+I45&gt;F45)),"ALERTE: valeur anormale","OK")))</x:f>
      </x:c>
      <x:c r="S45" s="76" t="str">
        <x:f>IF(B45="","",IF(O45="Validé humainement","Oui","Non"))</x:f>
      </x:c>
    </x:row>
    <x:row r="46">
      <x:c r="A46" s="76" t="str">
        <x:f>IF(B46="","","DECH-"&amp;TEXT(ROW()-4,"0000"))</x:f>
      </x:c>
      <x:c r="B46" s="76"/>
      <x:c r="C46" s="76"/>
      <x:c r="D46" s="76"/>
      <x:c r="E46" s="76"/>
      <x:c r="F46" s="77"/>
      <x:c r="G46" s="77"/>
      <x:c r="H46" s="77"/>
      <x:c r="I46" s="77"/>
      <x:c r="J46" s="76"/>
      <x:c r="K46" s="76"/>
      <x:c r="L46" s="76"/>
      <x:c r="M46" s="77" t="str">
        <x:f>IF(I46="","",I46*0.586)</x:f>
      </x:c>
      <x:c r="N46" s="76"/>
      <x:c r="O46" s="76"/>
      <x:c r="P46" s="78" t="str">
        <x:f>IF(B46="","",TODAY())</x:f>
      </x:c>
      <x:c r="Q46" s="76"/>
      <x:c r="R46" s="76" t="str">
        <x:f>IF(B46="","",IF(OR(C46="",D46="",E46="",F46="",J46="",K46="",L46="",O46&lt;&gt;"Validé humainement"),"ALERTE: données/preuves/statut",IF(OR(AND(ISNUMBER(F46),F46&lt;0),AND(ISNUMBER(G46),G46&lt;0),AND(ISNUMBER(H46),H46&lt;0),AND(ISNUMBER(I46),I46&lt;0),AND(ISNUMBER(F46),ISNUMBER(G46),ISNUMBER(H46),ISNUMBER(I46),G46+H46+I46&gt;F46)),"ALERTE: valeur anormale","OK")))</x:f>
      </x:c>
      <x:c r="S46" s="76" t="str">
        <x:f>IF(B46="","",IF(O46="Validé humainement","Oui","Non"))</x:f>
      </x:c>
    </x:row>
    <x:row r="47">
      <x:c r="A47" s="76" t="str">
        <x:f>IF(B47="","","DECH-"&amp;TEXT(ROW()-4,"0000"))</x:f>
      </x:c>
      <x:c r="B47" s="76"/>
      <x:c r="C47" s="76"/>
      <x:c r="D47" s="76"/>
      <x:c r="E47" s="76"/>
      <x:c r="F47" s="77"/>
      <x:c r="G47" s="77"/>
      <x:c r="H47" s="77"/>
      <x:c r="I47" s="77"/>
      <x:c r="J47" s="76"/>
      <x:c r="K47" s="76"/>
      <x:c r="L47" s="76"/>
      <x:c r="M47" s="77" t="str">
        <x:f>IF(I47="","",I47*0.586)</x:f>
      </x:c>
      <x:c r="N47" s="76"/>
      <x:c r="O47" s="76"/>
      <x:c r="P47" s="78" t="str">
        <x:f>IF(B47="","",TODAY())</x:f>
      </x:c>
      <x:c r="Q47" s="76"/>
      <x:c r="R47" s="76" t="str">
        <x:f>IF(B47="","",IF(OR(C47="",D47="",E47="",F47="",J47="",K47="",L47="",O47&lt;&gt;"Validé humainement"),"ALERTE: données/preuves/statut",IF(OR(AND(ISNUMBER(F47),F47&lt;0),AND(ISNUMBER(G47),G47&lt;0),AND(ISNUMBER(H47),H47&lt;0),AND(ISNUMBER(I47),I47&lt;0),AND(ISNUMBER(F47),ISNUMBER(G47),ISNUMBER(H47),ISNUMBER(I47),G47+H47+I47&gt;F47)),"ALERTE: valeur anormale","OK")))</x:f>
      </x:c>
      <x:c r="S47" s="76" t="str">
        <x:f>IF(B47="","",IF(O47="Validé humainement","Oui","Non"))</x:f>
      </x:c>
    </x:row>
    <x:row r="48">
      <x:c r="A48" s="76" t="str">
        <x:f>IF(B48="","","DECH-"&amp;TEXT(ROW()-4,"0000"))</x:f>
      </x:c>
      <x:c r="B48" s="76"/>
      <x:c r="C48" s="76"/>
      <x:c r="D48" s="76"/>
      <x:c r="E48" s="76"/>
      <x:c r="F48" s="77"/>
      <x:c r="G48" s="77"/>
      <x:c r="H48" s="77"/>
      <x:c r="I48" s="77"/>
      <x:c r="J48" s="76"/>
      <x:c r="K48" s="76"/>
      <x:c r="L48" s="76"/>
      <x:c r="M48" s="77" t="str">
        <x:f>IF(I48="","",I48*0.586)</x:f>
      </x:c>
      <x:c r="N48" s="76"/>
      <x:c r="O48" s="76"/>
      <x:c r="P48" s="78" t="str">
        <x:f>IF(B48="","",TODAY())</x:f>
      </x:c>
      <x:c r="Q48" s="76"/>
      <x:c r="R48" s="76" t="str">
        <x:f>IF(B48="","",IF(OR(C48="",D48="",E48="",F48="",J48="",K48="",L48="",O48&lt;&gt;"Validé humainement"),"ALERTE: données/preuves/statut",IF(OR(AND(ISNUMBER(F48),F48&lt;0),AND(ISNUMBER(G48),G48&lt;0),AND(ISNUMBER(H48),H48&lt;0),AND(ISNUMBER(I48),I48&lt;0),AND(ISNUMBER(F48),ISNUMBER(G48),ISNUMBER(H48),ISNUMBER(I48),G48+H48+I48&gt;F48)),"ALERTE: valeur anormale","OK")))</x:f>
      </x:c>
      <x:c r="S48" s="76" t="str">
        <x:f>IF(B48="","",IF(O48="Validé humainement","Oui","Non"))</x:f>
      </x:c>
    </x:row>
    <x:row r="49">
      <x:c r="A49" s="76" t="str">
        <x:f>IF(B49="","","DECH-"&amp;TEXT(ROW()-4,"0000"))</x:f>
      </x:c>
      <x:c r="B49" s="76"/>
      <x:c r="C49" s="76"/>
      <x:c r="D49" s="76"/>
      <x:c r="E49" s="76"/>
      <x:c r="F49" s="77"/>
      <x:c r="G49" s="77"/>
      <x:c r="H49" s="77"/>
      <x:c r="I49" s="77"/>
      <x:c r="J49" s="76"/>
      <x:c r="K49" s="76"/>
      <x:c r="L49" s="76"/>
      <x:c r="M49" s="77" t="str">
        <x:f>IF(I49="","",I49*0.586)</x:f>
      </x:c>
      <x:c r="N49" s="76"/>
      <x:c r="O49" s="76"/>
      <x:c r="P49" s="78" t="str">
        <x:f>IF(B49="","",TODAY())</x:f>
      </x:c>
      <x:c r="Q49" s="76"/>
      <x:c r="R49" s="76" t="str">
        <x:f>IF(B49="","",IF(OR(C49="",D49="",E49="",F49="",J49="",K49="",L49="",O49&lt;&gt;"Validé humainement"),"ALERTE: données/preuves/statut",IF(OR(AND(ISNUMBER(F49),F49&lt;0),AND(ISNUMBER(G49),G49&lt;0),AND(ISNUMBER(H49),H49&lt;0),AND(ISNUMBER(I49),I49&lt;0),AND(ISNUMBER(F49),ISNUMBER(G49),ISNUMBER(H49),ISNUMBER(I49),G49+H49+I49&gt;F49)),"ALERTE: valeur anormale","OK")))</x:f>
      </x:c>
      <x:c r="S49" s="76" t="str">
        <x:f>IF(B49="","",IF(O49="Validé humainement","Oui","Non"))</x:f>
      </x:c>
    </x:row>
    <x:row r="50">
      <x:c r="A50" s="76" t="str">
        <x:f>IF(B50="","","DECH-"&amp;TEXT(ROW()-4,"0000"))</x:f>
      </x:c>
      <x:c r="B50" s="76"/>
      <x:c r="C50" s="76"/>
      <x:c r="D50" s="76"/>
      <x:c r="E50" s="76"/>
      <x:c r="F50" s="77"/>
      <x:c r="G50" s="77"/>
      <x:c r="H50" s="77"/>
      <x:c r="I50" s="77"/>
      <x:c r="J50" s="76"/>
      <x:c r="K50" s="76"/>
      <x:c r="L50" s="76"/>
      <x:c r="M50" s="77" t="str">
        <x:f>IF(I50="","",I50*0.586)</x:f>
      </x:c>
      <x:c r="N50" s="76"/>
      <x:c r="O50" s="76"/>
      <x:c r="P50" s="78" t="str">
        <x:f>IF(B50="","",TODAY())</x:f>
      </x:c>
      <x:c r="Q50" s="76"/>
      <x:c r="R50" s="76" t="str">
        <x:f>IF(B50="","",IF(OR(C50="",D50="",E50="",F50="",J50="",K50="",L50="",O50&lt;&gt;"Validé humainement"),"ALERTE: données/preuves/statut",IF(OR(AND(ISNUMBER(F50),F50&lt;0),AND(ISNUMBER(G50),G50&lt;0),AND(ISNUMBER(H50),H50&lt;0),AND(ISNUMBER(I50),I50&lt;0),AND(ISNUMBER(F50),ISNUMBER(G50),ISNUMBER(H50),ISNUMBER(I50),G50+H50+I50&gt;F50)),"ALERTE: valeur anormale","OK")))</x:f>
      </x:c>
      <x:c r="S50" s="76" t="str">
        <x:f>IF(B50="","",IF(O50="Validé humainement","Oui","Non"))</x:f>
      </x:c>
    </x:row>
    <x:row r="51">
      <x:c r="A51" s="76" t="str">
        <x:f>IF(B51="","","DECH-"&amp;TEXT(ROW()-4,"0000"))</x:f>
      </x:c>
      <x:c r="B51" s="76"/>
      <x:c r="C51" s="76"/>
      <x:c r="D51" s="76"/>
      <x:c r="E51" s="76"/>
      <x:c r="F51" s="77"/>
      <x:c r="G51" s="77"/>
      <x:c r="H51" s="77"/>
      <x:c r="I51" s="77"/>
      <x:c r="J51" s="76"/>
      <x:c r="K51" s="76"/>
      <x:c r="L51" s="76"/>
      <x:c r="M51" s="77" t="str">
        <x:f>IF(I51="","",I51*0.586)</x:f>
      </x:c>
      <x:c r="N51" s="76"/>
      <x:c r="O51" s="76"/>
      <x:c r="P51" s="78" t="str">
        <x:f>IF(B51="","",TODAY())</x:f>
      </x:c>
      <x:c r="Q51" s="76"/>
      <x:c r="R51" s="76" t="str">
        <x:f>IF(B51="","",IF(OR(C51="",D51="",E51="",F51="",J51="",K51="",L51="",O51&lt;&gt;"Validé humainement"),"ALERTE: données/preuves/statut",IF(OR(AND(ISNUMBER(F51),F51&lt;0),AND(ISNUMBER(G51),G51&lt;0),AND(ISNUMBER(H51),H51&lt;0),AND(ISNUMBER(I51),I51&lt;0),AND(ISNUMBER(F51),ISNUMBER(G51),ISNUMBER(H51),ISNUMBER(I51),G51+H51+I51&gt;F51)),"ALERTE: valeur anormale","OK")))</x:f>
      </x:c>
      <x:c r="S51" s="76" t="str">
        <x:f>IF(B51="","",IF(O51="Validé humainement","Oui","Non"))</x:f>
      </x:c>
    </x:row>
    <x:row r="52">
      <x:c r="A52" s="76" t="str">
        <x:f>IF(B52="","","DECH-"&amp;TEXT(ROW()-4,"0000"))</x:f>
      </x:c>
      <x:c r="B52" s="76"/>
      <x:c r="C52" s="76"/>
      <x:c r="D52" s="76"/>
      <x:c r="E52" s="76"/>
      <x:c r="F52" s="77"/>
      <x:c r="G52" s="77"/>
      <x:c r="H52" s="77"/>
      <x:c r="I52" s="77"/>
      <x:c r="J52" s="76"/>
      <x:c r="K52" s="76"/>
      <x:c r="L52" s="76"/>
      <x:c r="M52" s="77" t="str">
        <x:f>IF(I52="","",I52*0.586)</x:f>
      </x:c>
      <x:c r="N52" s="76"/>
      <x:c r="O52" s="76"/>
      <x:c r="P52" s="78" t="str">
        <x:f>IF(B52="","",TODAY())</x:f>
      </x:c>
      <x:c r="Q52" s="76"/>
      <x:c r="R52" s="76" t="str">
        <x:f>IF(B52="","",IF(OR(C52="",D52="",E52="",F52="",J52="",K52="",L52="",O52&lt;&gt;"Validé humainement"),"ALERTE: données/preuves/statut",IF(OR(AND(ISNUMBER(F52),F52&lt;0),AND(ISNUMBER(G52),G52&lt;0),AND(ISNUMBER(H52),H52&lt;0),AND(ISNUMBER(I52),I52&lt;0),AND(ISNUMBER(F52),ISNUMBER(G52),ISNUMBER(H52),ISNUMBER(I52),G52+H52+I52&gt;F52)),"ALERTE: valeur anormale","OK")))</x:f>
      </x:c>
      <x:c r="S52" s="76" t="str">
        <x:f>IF(B52="","",IF(O52="Validé humainement","Oui","Non"))</x:f>
      </x:c>
    </x:row>
    <x:row r="53">
      <x:c r="A53" s="76" t="str">
        <x:f>IF(B53="","","DECH-"&amp;TEXT(ROW()-4,"0000"))</x:f>
      </x:c>
      <x:c r="B53" s="76"/>
      <x:c r="C53" s="76"/>
      <x:c r="D53" s="76"/>
      <x:c r="E53" s="76"/>
      <x:c r="F53" s="77"/>
      <x:c r="G53" s="77"/>
      <x:c r="H53" s="77"/>
      <x:c r="I53" s="77"/>
      <x:c r="J53" s="76"/>
      <x:c r="K53" s="76"/>
      <x:c r="L53" s="76"/>
      <x:c r="M53" s="77" t="str">
        <x:f>IF(I53="","",I53*0.586)</x:f>
      </x:c>
      <x:c r="N53" s="76"/>
      <x:c r="O53" s="76"/>
      <x:c r="P53" s="78" t="str">
        <x:f>IF(B53="","",TODAY())</x:f>
      </x:c>
      <x:c r="Q53" s="76"/>
      <x:c r="R53" s="76" t="str">
        <x:f>IF(B53="","",IF(OR(C53="",D53="",E53="",F53="",J53="",K53="",L53="",O53&lt;&gt;"Validé humainement"),"ALERTE: données/preuves/statut",IF(OR(AND(ISNUMBER(F53),F53&lt;0),AND(ISNUMBER(G53),G53&lt;0),AND(ISNUMBER(H53),H53&lt;0),AND(ISNUMBER(I53),I53&lt;0),AND(ISNUMBER(F53),ISNUMBER(G53),ISNUMBER(H53),ISNUMBER(I53),G53+H53+I53&gt;F53)),"ALERTE: valeur anormale","OK")))</x:f>
      </x:c>
      <x:c r="S53" s="76" t="str">
        <x:f>IF(B53="","",IF(O53="Validé humainement","Oui","Non"))</x:f>
      </x:c>
    </x:row>
    <x:row r="54">
      <x:c r="A54" s="76" t="str">
        <x:f>IF(B54="","","DECH-"&amp;TEXT(ROW()-4,"0000"))</x:f>
      </x:c>
      <x:c r="B54" s="76"/>
      <x:c r="C54" s="76"/>
      <x:c r="D54" s="76"/>
      <x:c r="E54" s="76"/>
      <x:c r="F54" s="77"/>
      <x:c r="G54" s="77"/>
      <x:c r="H54" s="77"/>
      <x:c r="I54" s="77"/>
      <x:c r="J54" s="76"/>
      <x:c r="K54" s="76"/>
      <x:c r="L54" s="76"/>
      <x:c r="M54" s="77" t="str">
        <x:f>IF(I54="","",I54*0.586)</x:f>
      </x:c>
      <x:c r="N54" s="76"/>
      <x:c r="O54" s="76"/>
      <x:c r="P54" s="78" t="str">
        <x:f>IF(B54="","",TODAY())</x:f>
      </x:c>
      <x:c r="Q54" s="76"/>
      <x:c r="R54" s="76" t="str">
        <x:f>IF(B54="","",IF(OR(C54="",D54="",E54="",F54="",J54="",K54="",L54="",O54&lt;&gt;"Validé humainement"),"ALERTE: données/preuves/statut",IF(OR(AND(ISNUMBER(F54),F54&lt;0),AND(ISNUMBER(G54),G54&lt;0),AND(ISNUMBER(H54),H54&lt;0),AND(ISNUMBER(I54),I54&lt;0),AND(ISNUMBER(F54),ISNUMBER(G54),ISNUMBER(H54),ISNUMBER(I54),G54+H54+I54&gt;F54)),"ALERTE: valeur anormale","OK")))</x:f>
      </x:c>
      <x:c r="S54" s="76" t="str">
        <x:f>IF(B54="","",IF(O54="Validé humainement","Oui","Non"))</x:f>
      </x:c>
    </x:row>
    <x:row r="55">
      <x:c r="A55" s="76" t="str">
        <x:f>IF(B55="","","DECH-"&amp;TEXT(ROW()-4,"0000"))</x:f>
      </x:c>
      <x:c r="B55" s="76"/>
      <x:c r="C55" s="76"/>
      <x:c r="D55" s="76"/>
      <x:c r="E55" s="76"/>
      <x:c r="F55" s="77"/>
      <x:c r="G55" s="77"/>
      <x:c r="H55" s="77"/>
      <x:c r="I55" s="77"/>
      <x:c r="J55" s="76"/>
      <x:c r="K55" s="76"/>
      <x:c r="L55" s="76"/>
      <x:c r="M55" s="77" t="str">
        <x:f>IF(I55="","",I55*0.586)</x:f>
      </x:c>
      <x:c r="N55" s="76"/>
      <x:c r="O55" s="76"/>
      <x:c r="P55" s="78" t="str">
        <x:f>IF(B55="","",TODAY())</x:f>
      </x:c>
      <x:c r="Q55" s="76"/>
      <x:c r="R55" s="76" t="str">
        <x:f>IF(B55="","",IF(OR(C55="",D55="",E55="",F55="",J55="",K55="",L55="",O55&lt;&gt;"Validé humainement"),"ALERTE: données/preuves/statut",IF(OR(AND(ISNUMBER(F55),F55&lt;0),AND(ISNUMBER(G55),G55&lt;0),AND(ISNUMBER(H55),H55&lt;0),AND(ISNUMBER(I55),I55&lt;0),AND(ISNUMBER(F55),ISNUMBER(G55),ISNUMBER(H55),ISNUMBER(I55),G55+H55+I55&gt;F55)),"ALERTE: valeur anormale","OK")))</x:f>
      </x:c>
      <x:c r="S55" s="76" t="str">
        <x:f>IF(B55="","",IF(O55="Validé humainement","Oui","Non"))</x:f>
      </x:c>
    </x:row>
    <x:row r="56">
      <x:c r="A56" s="76" t="str">
        <x:f>IF(B56="","","DECH-"&amp;TEXT(ROW()-4,"0000"))</x:f>
      </x:c>
      <x:c r="B56" s="76"/>
      <x:c r="C56" s="76"/>
      <x:c r="D56" s="76"/>
      <x:c r="E56" s="76"/>
      <x:c r="F56" s="77"/>
      <x:c r="G56" s="77"/>
      <x:c r="H56" s="77"/>
      <x:c r="I56" s="77"/>
      <x:c r="J56" s="76"/>
      <x:c r="K56" s="76"/>
      <x:c r="L56" s="76"/>
      <x:c r="M56" s="77" t="str">
        <x:f>IF(I56="","",I56*0.586)</x:f>
      </x:c>
      <x:c r="N56" s="76"/>
      <x:c r="O56" s="76"/>
      <x:c r="P56" s="78" t="str">
        <x:f>IF(B56="","",TODAY())</x:f>
      </x:c>
      <x:c r="Q56" s="76"/>
      <x:c r="R56" s="76" t="str">
        <x:f>IF(B56="","",IF(OR(C56="",D56="",E56="",F56="",J56="",K56="",L56="",O56&lt;&gt;"Validé humainement"),"ALERTE: données/preuves/statut",IF(OR(AND(ISNUMBER(F56),F56&lt;0),AND(ISNUMBER(G56),G56&lt;0),AND(ISNUMBER(H56),H56&lt;0),AND(ISNUMBER(I56),I56&lt;0),AND(ISNUMBER(F56),ISNUMBER(G56),ISNUMBER(H56),ISNUMBER(I56),G56+H56+I56&gt;F56)),"ALERTE: valeur anormale","OK")))</x:f>
      </x:c>
      <x:c r="S56" s="76" t="str">
        <x:f>IF(B56="","",IF(O56="Validé humainement","Oui","Non"))</x:f>
      </x:c>
    </x:row>
    <x:row r="57">
      <x:c r="A57" s="76" t="str">
        <x:f>IF(B57="","","DECH-"&amp;TEXT(ROW()-4,"0000"))</x:f>
      </x:c>
      <x:c r="B57" s="76"/>
      <x:c r="C57" s="76"/>
      <x:c r="D57" s="76"/>
      <x:c r="E57" s="76"/>
      <x:c r="F57" s="77"/>
      <x:c r="G57" s="77"/>
      <x:c r="H57" s="77"/>
      <x:c r="I57" s="77"/>
      <x:c r="J57" s="76"/>
      <x:c r="K57" s="76"/>
      <x:c r="L57" s="76"/>
      <x:c r="M57" s="77" t="str">
        <x:f>IF(I57="","",I57*0.586)</x:f>
      </x:c>
      <x:c r="N57" s="76"/>
      <x:c r="O57" s="76"/>
      <x:c r="P57" s="78" t="str">
        <x:f>IF(B57="","",TODAY())</x:f>
      </x:c>
      <x:c r="Q57" s="76"/>
      <x:c r="R57" s="76" t="str">
        <x:f>IF(B57="","",IF(OR(C57="",D57="",E57="",F57="",J57="",K57="",L57="",O57&lt;&gt;"Validé humainement"),"ALERTE: données/preuves/statut",IF(OR(AND(ISNUMBER(F57),F57&lt;0),AND(ISNUMBER(G57),G57&lt;0),AND(ISNUMBER(H57),H57&lt;0),AND(ISNUMBER(I57),I57&lt;0),AND(ISNUMBER(F57),ISNUMBER(G57),ISNUMBER(H57),ISNUMBER(I57),G57+H57+I57&gt;F57)),"ALERTE: valeur anormale","OK")))</x:f>
      </x:c>
      <x:c r="S57" s="76" t="str">
        <x:f>IF(B57="","",IF(O57="Validé humainement","Oui","Non"))</x:f>
      </x:c>
    </x:row>
    <x:row r="58">
      <x:c r="A58" s="76" t="str">
        <x:f>IF(B58="","","DECH-"&amp;TEXT(ROW()-4,"0000"))</x:f>
      </x:c>
      <x:c r="B58" s="76"/>
      <x:c r="C58" s="76"/>
      <x:c r="D58" s="76"/>
      <x:c r="E58" s="76"/>
      <x:c r="F58" s="77"/>
      <x:c r="G58" s="77"/>
      <x:c r="H58" s="77"/>
      <x:c r="I58" s="77"/>
      <x:c r="J58" s="76"/>
      <x:c r="K58" s="76"/>
      <x:c r="L58" s="76"/>
      <x:c r="M58" s="77" t="str">
        <x:f>IF(I58="","",I58*0.586)</x:f>
      </x:c>
      <x:c r="N58" s="76"/>
      <x:c r="O58" s="76"/>
      <x:c r="P58" s="78" t="str">
        <x:f>IF(B58="","",TODAY())</x:f>
      </x:c>
      <x:c r="Q58" s="76"/>
      <x:c r="R58" s="76" t="str">
        <x:f>IF(B58="","",IF(OR(C58="",D58="",E58="",F58="",J58="",K58="",L58="",O58&lt;&gt;"Validé humainement"),"ALERTE: données/preuves/statut",IF(OR(AND(ISNUMBER(F58),F58&lt;0),AND(ISNUMBER(G58),G58&lt;0),AND(ISNUMBER(H58),H58&lt;0),AND(ISNUMBER(I58),I58&lt;0),AND(ISNUMBER(F58),ISNUMBER(G58),ISNUMBER(H58),ISNUMBER(I58),G58+H58+I58&gt;F58)),"ALERTE: valeur anormale","OK")))</x:f>
      </x:c>
      <x:c r="S58" s="76" t="str">
        <x:f>IF(B58="","",IF(O58="Validé humainement","Oui","Non"))</x:f>
      </x:c>
    </x:row>
    <x:row r="59">
      <x:c r="A59" s="76" t="str">
        <x:f>IF(B59="","","DECH-"&amp;TEXT(ROW()-4,"0000"))</x:f>
      </x:c>
      <x:c r="B59" s="76"/>
      <x:c r="C59" s="76"/>
      <x:c r="D59" s="76"/>
      <x:c r="E59" s="76"/>
      <x:c r="F59" s="77"/>
      <x:c r="G59" s="77"/>
      <x:c r="H59" s="77"/>
      <x:c r="I59" s="77"/>
      <x:c r="J59" s="76"/>
      <x:c r="K59" s="76"/>
      <x:c r="L59" s="76"/>
      <x:c r="M59" s="77" t="str">
        <x:f>IF(I59="","",I59*0.586)</x:f>
      </x:c>
      <x:c r="N59" s="76"/>
      <x:c r="O59" s="76"/>
      <x:c r="P59" s="78" t="str">
        <x:f>IF(B59="","",TODAY())</x:f>
      </x:c>
      <x:c r="Q59" s="76"/>
      <x:c r="R59" s="76" t="str">
        <x:f>IF(B59="","",IF(OR(C59="",D59="",E59="",F59="",J59="",K59="",L59="",O59&lt;&gt;"Validé humainement"),"ALERTE: données/preuves/statut",IF(OR(AND(ISNUMBER(F59),F59&lt;0),AND(ISNUMBER(G59),G59&lt;0),AND(ISNUMBER(H59),H59&lt;0),AND(ISNUMBER(I59),I59&lt;0),AND(ISNUMBER(F59),ISNUMBER(G59),ISNUMBER(H59),ISNUMBER(I59),G59+H59+I59&gt;F59)),"ALERTE: valeur anormale","OK")))</x:f>
      </x:c>
      <x:c r="S59" s="76" t="str">
        <x:f>IF(B59="","",IF(O59="Validé humainement","Oui","Non"))</x:f>
      </x:c>
    </x:row>
    <x:row r="60">
      <x:c r="A60" s="76" t="str">
        <x:f>IF(B60="","","DECH-"&amp;TEXT(ROW()-4,"0000"))</x:f>
      </x:c>
      <x:c r="B60" s="76"/>
      <x:c r="C60" s="76"/>
      <x:c r="D60" s="76"/>
      <x:c r="E60" s="76"/>
      <x:c r="F60" s="77"/>
      <x:c r="G60" s="77"/>
      <x:c r="H60" s="77"/>
      <x:c r="I60" s="77"/>
      <x:c r="J60" s="76"/>
      <x:c r="K60" s="76"/>
      <x:c r="L60" s="76"/>
      <x:c r="M60" s="77" t="str">
        <x:f>IF(I60="","",I60*0.586)</x:f>
      </x:c>
      <x:c r="N60" s="76"/>
      <x:c r="O60" s="76"/>
      <x:c r="P60" s="78" t="str">
        <x:f>IF(B60="","",TODAY())</x:f>
      </x:c>
      <x:c r="Q60" s="76"/>
      <x:c r="R60" s="76" t="str">
        <x:f>IF(B60="","",IF(OR(C60="",D60="",E60="",F60="",J60="",K60="",L60="",O60&lt;&gt;"Validé humainement"),"ALERTE: données/preuves/statut",IF(OR(AND(ISNUMBER(F60),F60&lt;0),AND(ISNUMBER(G60),G60&lt;0),AND(ISNUMBER(H60),H60&lt;0),AND(ISNUMBER(I60),I60&lt;0),AND(ISNUMBER(F60),ISNUMBER(G60),ISNUMBER(H60),ISNUMBER(I60),G60+H60+I60&gt;F60)),"ALERTE: valeur anormale","OK")))</x:f>
      </x:c>
      <x:c r="S60" s="76" t="str">
        <x:f>IF(B60="","",IF(O60="Validé humainement","Oui","Non"))</x:f>
      </x:c>
    </x:row>
    <x:row r="61">
      <x:c r="A61" s="76" t="str">
        <x:f>IF(B61="","","DECH-"&amp;TEXT(ROW()-4,"0000"))</x:f>
      </x:c>
      <x:c r="B61" s="76"/>
      <x:c r="C61" s="76"/>
      <x:c r="D61" s="76"/>
      <x:c r="E61" s="76"/>
      <x:c r="F61" s="77"/>
      <x:c r="G61" s="77"/>
      <x:c r="H61" s="77"/>
      <x:c r="I61" s="77"/>
      <x:c r="J61" s="76"/>
      <x:c r="K61" s="76"/>
      <x:c r="L61" s="76"/>
      <x:c r="M61" s="77" t="str">
        <x:f>IF(I61="","",I61*0.586)</x:f>
      </x:c>
      <x:c r="N61" s="76"/>
      <x:c r="O61" s="76"/>
      <x:c r="P61" s="78" t="str">
        <x:f>IF(B61="","",TODAY())</x:f>
      </x:c>
      <x:c r="Q61" s="76"/>
      <x:c r="R61" s="76" t="str">
        <x:f>IF(B61="","",IF(OR(C61="",D61="",E61="",F61="",J61="",K61="",L61="",O61&lt;&gt;"Validé humainement"),"ALERTE: données/preuves/statut",IF(OR(AND(ISNUMBER(F61),F61&lt;0),AND(ISNUMBER(G61),G61&lt;0),AND(ISNUMBER(H61),H61&lt;0),AND(ISNUMBER(I61),I61&lt;0),AND(ISNUMBER(F61),ISNUMBER(G61),ISNUMBER(H61),ISNUMBER(I61),G61+H61+I61&gt;F61)),"ALERTE: valeur anormale","OK")))</x:f>
      </x:c>
      <x:c r="S61" s="76" t="str">
        <x:f>IF(B61="","",IF(O61="Validé humainement","Oui","Non"))</x:f>
      </x:c>
    </x:row>
    <x:row r="62">
      <x:c r="A62" s="76" t="str">
        <x:f>IF(B62="","","DECH-"&amp;TEXT(ROW()-4,"0000"))</x:f>
      </x:c>
      <x:c r="B62" s="76"/>
      <x:c r="C62" s="76"/>
      <x:c r="D62" s="76"/>
      <x:c r="E62" s="76"/>
      <x:c r="F62" s="77"/>
      <x:c r="G62" s="77"/>
      <x:c r="H62" s="77"/>
      <x:c r="I62" s="77"/>
      <x:c r="J62" s="76"/>
      <x:c r="K62" s="76"/>
      <x:c r="L62" s="76"/>
      <x:c r="M62" s="77" t="str">
        <x:f>IF(I62="","",I62*0.586)</x:f>
      </x:c>
      <x:c r="N62" s="76"/>
      <x:c r="O62" s="76"/>
      <x:c r="P62" s="78" t="str">
        <x:f>IF(B62="","",TODAY())</x:f>
      </x:c>
      <x:c r="Q62" s="76"/>
      <x:c r="R62" s="76" t="str">
        <x:f>IF(B62="","",IF(OR(C62="",D62="",E62="",F62="",J62="",K62="",L62="",O62&lt;&gt;"Validé humainement"),"ALERTE: données/preuves/statut",IF(OR(AND(ISNUMBER(F62),F62&lt;0),AND(ISNUMBER(G62),G62&lt;0),AND(ISNUMBER(H62),H62&lt;0),AND(ISNUMBER(I62),I62&lt;0),AND(ISNUMBER(F62),ISNUMBER(G62),ISNUMBER(H62),ISNUMBER(I62),G62+H62+I62&gt;F62)),"ALERTE: valeur anormale","OK")))</x:f>
      </x:c>
      <x:c r="S62" s="76" t="str">
        <x:f>IF(B62="","",IF(O62="Validé humainement","Oui","Non"))</x:f>
      </x:c>
    </x:row>
    <x:row r="63">
      <x:c r="A63" s="76" t="str">
        <x:f>IF(B63="","","DECH-"&amp;TEXT(ROW()-4,"0000"))</x:f>
      </x:c>
      <x:c r="B63" s="76"/>
      <x:c r="C63" s="76"/>
      <x:c r="D63" s="76"/>
      <x:c r="E63" s="76"/>
      <x:c r="F63" s="77"/>
      <x:c r="G63" s="77"/>
      <x:c r="H63" s="77"/>
      <x:c r="I63" s="77"/>
      <x:c r="J63" s="76"/>
      <x:c r="K63" s="76"/>
      <x:c r="L63" s="76"/>
      <x:c r="M63" s="77" t="str">
        <x:f>IF(I63="","",I63*0.586)</x:f>
      </x:c>
      <x:c r="N63" s="76"/>
      <x:c r="O63" s="76"/>
      <x:c r="P63" s="78" t="str">
        <x:f>IF(B63="","",TODAY())</x:f>
      </x:c>
      <x:c r="Q63" s="76"/>
      <x:c r="R63" s="76" t="str">
        <x:f>IF(B63="","",IF(OR(C63="",D63="",E63="",F63="",J63="",K63="",L63="",O63&lt;&gt;"Validé humainement"),"ALERTE: données/preuves/statut",IF(OR(AND(ISNUMBER(F63),F63&lt;0),AND(ISNUMBER(G63),G63&lt;0),AND(ISNUMBER(H63),H63&lt;0),AND(ISNUMBER(I63),I63&lt;0),AND(ISNUMBER(F63),ISNUMBER(G63),ISNUMBER(H63),ISNUMBER(I63),G63+H63+I63&gt;F63)),"ALERTE: valeur anormale","OK")))</x:f>
      </x:c>
      <x:c r="S63" s="76" t="str">
        <x:f>IF(B63="","",IF(O63="Validé humainement","Oui","Non"))</x:f>
      </x:c>
    </x:row>
    <x:row r="64">
      <x:c r="A64" s="76" t="str">
        <x:f>IF(B64="","","DECH-"&amp;TEXT(ROW()-4,"0000"))</x:f>
      </x:c>
      <x:c r="B64" s="76"/>
      <x:c r="C64" s="76"/>
      <x:c r="D64" s="76"/>
      <x:c r="E64" s="76"/>
      <x:c r="F64" s="77"/>
      <x:c r="G64" s="77"/>
      <x:c r="H64" s="77"/>
      <x:c r="I64" s="77"/>
      <x:c r="J64" s="76"/>
      <x:c r="K64" s="76"/>
      <x:c r="L64" s="76"/>
      <x:c r="M64" s="77" t="str">
        <x:f>IF(I64="","",I64*0.586)</x:f>
      </x:c>
      <x:c r="N64" s="76"/>
      <x:c r="O64" s="76"/>
      <x:c r="P64" s="78" t="str">
        <x:f>IF(B64="","",TODAY())</x:f>
      </x:c>
      <x:c r="Q64" s="76"/>
      <x:c r="R64" s="76" t="str">
        <x:f>IF(B64="","",IF(OR(C64="",D64="",E64="",F64="",J64="",K64="",L64="",O64&lt;&gt;"Validé humainement"),"ALERTE: données/preuves/statut",IF(OR(AND(ISNUMBER(F64),F64&lt;0),AND(ISNUMBER(G64),G64&lt;0),AND(ISNUMBER(H64),H64&lt;0),AND(ISNUMBER(I64),I64&lt;0),AND(ISNUMBER(F64),ISNUMBER(G64),ISNUMBER(H64),ISNUMBER(I64),G64+H64+I64&gt;F64)),"ALERTE: valeur anormale","OK")))</x:f>
      </x:c>
      <x:c r="S64" s="76" t="str">
        <x:f>IF(B64="","",IF(O64="Validé humainement","Oui","Non"))</x:f>
      </x:c>
    </x:row>
    <x:row r="65">
      <x:c r="A65" s="76" t="str">
        <x:f>IF(B65="","","DECH-"&amp;TEXT(ROW()-4,"0000"))</x:f>
      </x:c>
      <x:c r="B65" s="76"/>
      <x:c r="C65" s="76"/>
      <x:c r="D65" s="76"/>
      <x:c r="E65" s="76"/>
      <x:c r="F65" s="77"/>
      <x:c r="G65" s="77"/>
      <x:c r="H65" s="77"/>
      <x:c r="I65" s="77"/>
      <x:c r="J65" s="76"/>
      <x:c r="K65" s="76"/>
      <x:c r="L65" s="76"/>
      <x:c r="M65" s="77" t="str">
        <x:f>IF(I65="","",I65*0.586)</x:f>
      </x:c>
      <x:c r="N65" s="76"/>
      <x:c r="O65" s="76"/>
      <x:c r="P65" s="78" t="str">
        <x:f>IF(B65="","",TODAY())</x:f>
      </x:c>
      <x:c r="Q65" s="76"/>
      <x:c r="R65" s="76" t="str">
        <x:f>IF(B65="","",IF(OR(C65="",D65="",E65="",F65="",J65="",K65="",L65="",O65&lt;&gt;"Validé humainement"),"ALERTE: données/preuves/statut",IF(OR(AND(ISNUMBER(F65),F65&lt;0),AND(ISNUMBER(G65),G65&lt;0),AND(ISNUMBER(H65),H65&lt;0),AND(ISNUMBER(I65),I65&lt;0),AND(ISNUMBER(F65),ISNUMBER(G65),ISNUMBER(H65),ISNUMBER(I65),G65+H65+I65&gt;F65)),"ALERTE: valeur anormale","OK")))</x:f>
      </x:c>
      <x:c r="S65" s="76" t="str">
        <x:f>IF(B65="","",IF(O65="Validé humainement","Oui","Non"))</x:f>
      </x:c>
    </x:row>
    <x:row r="66">
      <x:c r="A66" s="76" t="str">
        <x:f>IF(B66="","","DECH-"&amp;TEXT(ROW()-4,"0000"))</x:f>
      </x:c>
      <x:c r="B66" s="76"/>
      <x:c r="C66" s="76"/>
      <x:c r="D66" s="76"/>
      <x:c r="E66" s="76"/>
      <x:c r="F66" s="77"/>
      <x:c r="G66" s="77"/>
      <x:c r="H66" s="77"/>
      <x:c r="I66" s="77"/>
      <x:c r="J66" s="76"/>
      <x:c r="K66" s="76"/>
      <x:c r="L66" s="76"/>
      <x:c r="M66" s="77" t="str">
        <x:f>IF(I66="","",I66*0.586)</x:f>
      </x:c>
      <x:c r="N66" s="76"/>
      <x:c r="O66" s="76"/>
      <x:c r="P66" s="78" t="str">
        <x:f>IF(B66="","",TODAY())</x:f>
      </x:c>
      <x:c r="Q66" s="76"/>
      <x:c r="R66" s="76" t="str">
        <x:f>IF(B66="","",IF(OR(C66="",D66="",E66="",F66="",J66="",K66="",L66="",O66&lt;&gt;"Validé humainement"),"ALERTE: données/preuves/statut",IF(OR(AND(ISNUMBER(F66),F66&lt;0),AND(ISNUMBER(G66),G66&lt;0),AND(ISNUMBER(H66),H66&lt;0),AND(ISNUMBER(I66),I66&lt;0),AND(ISNUMBER(F66),ISNUMBER(G66),ISNUMBER(H66),ISNUMBER(I66),G66+H66+I66&gt;F66)),"ALERTE: valeur anormale","OK")))</x:f>
      </x:c>
      <x:c r="S66" s="76" t="str">
        <x:f>IF(B66="","",IF(O66="Validé humainement","Oui","Non"))</x:f>
      </x:c>
    </x:row>
    <x:row r="67">
      <x:c r="A67" s="76" t="str">
        <x:f>IF(B67="","","DECH-"&amp;TEXT(ROW()-4,"0000"))</x:f>
      </x:c>
      <x:c r="B67" s="76"/>
      <x:c r="C67" s="76"/>
      <x:c r="D67" s="76"/>
      <x:c r="E67" s="76"/>
      <x:c r="F67" s="77"/>
      <x:c r="G67" s="77"/>
      <x:c r="H67" s="77"/>
      <x:c r="I67" s="77"/>
      <x:c r="J67" s="76"/>
      <x:c r="K67" s="76"/>
      <x:c r="L67" s="76"/>
      <x:c r="M67" s="77" t="str">
        <x:f>IF(I67="","",I67*0.586)</x:f>
      </x:c>
      <x:c r="N67" s="76"/>
      <x:c r="O67" s="76"/>
      <x:c r="P67" s="78" t="str">
        <x:f>IF(B67="","",TODAY())</x:f>
      </x:c>
      <x:c r="Q67" s="76"/>
      <x:c r="R67" s="76" t="str">
        <x:f>IF(B67="","",IF(OR(C67="",D67="",E67="",F67="",J67="",K67="",L67="",O67&lt;&gt;"Validé humainement"),"ALERTE: données/preuves/statut",IF(OR(AND(ISNUMBER(F67),F67&lt;0),AND(ISNUMBER(G67),G67&lt;0),AND(ISNUMBER(H67),H67&lt;0),AND(ISNUMBER(I67),I67&lt;0),AND(ISNUMBER(F67),ISNUMBER(G67),ISNUMBER(H67),ISNUMBER(I67),G67+H67+I67&gt;F67)),"ALERTE: valeur anormale","OK")))</x:f>
      </x:c>
      <x:c r="S67" s="76" t="str">
        <x:f>IF(B67="","",IF(O67="Validé humainement","Oui","Non"))</x:f>
      </x:c>
    </x:row>
    <x:row r="68">
      <x:c r="A68" s="76" t="str">
        <x:f>IF(B68="","","DECH-"&amp;TEXT(ROW()-4,"0000"))</x:f>
      </x:c>
      <x:c r="B68" s="76"/>
      <x:c r="C68" s="76"/>
      <x:c r="D68" s="76"/>
      <x:c r="E68" s="76"/>
      <x:c r="F68" s="77"/>
      <x:c r="G68" s="77"/>
      <x:c r="H68" s="77"/>
      <x:c r="I68" s="77"/>
      <x:c r="J68" s="76"/>
      <x:c r="K68" s="76"/>
      <x:c r="L68" s="76"/>
      <x:c r="M68" s="77" t="str">
        <x:f>IF(I68="","",I68*0.586)</x:f>
      </x:c>
      <x:c r="N68" s="76"/>
      <x:c r="O68" s="76"/>
      <x:c r="P68" s="78" t="str">
        <x:f>IF(B68="","",TODAY())</x:f>
      </x:c>
      <x:c r="Q68" s="76"/>
      <x:c r="R68" s="76" t="str">
        <x:f>IF(B68="","",IF(OR(C68="",D68="",E68="",F68="",J68="",K68="",L68="",O68&lt;&gt;"Validé humainement"),"ALERTE: données/preuves/statut",IF(OR(AND(ISNUMBER(F68),F68&lt;0),AND(ISNUMBER(G68),G68&lt;0),AND(ISNUMBER(H68),H68&lt;0),AND(ISNUMBER(I68),I68&lt;0),AND(ISNUMBER(F68),ISNUMBER(G68),ISNUMBER(H68),ISNUMBER(I68),G68+H68+I68&gt;F68)),"ALERTE: valeur anormale","OK")))</x:f>
      </x:c>
      <x:c r="S68" s="76" t="str">
        <x:f>IF(B68="","",IF(O68="Validé humainement","Oui","Non"))</x:f>
      </x:c>
    </x:row>
    <x:row r="69">
      <x:c r="A69" s="76" t="str">
        <x:f>IF(B69="","","DECH-"&amp;TEXT(ROW()-4,"0000"))</x:f>
      </x:c>
      <x:c r="B69" s="76"/>
      <x:c r="C69" s="76"/>
      <x:c r="D69" s="76"/>
      <x:c r="E69" s="76"/>
      <x:c r="F69" s="77"/>
      <x:c r="G69" s="77"/>
      <x:c r="H69" s="77"/>
      <x:c r="I69" s="77"/>
      <x:c r="J69" s="76"/>
      <x:c r="K69" s="76"/>
      <x:c r="L69" s="76"/>
      <x:c r="M69" s="77" t="str">
        <x:f>IF(I69="","",I69*0.586)</x:f>
      </x:c>
      <x:c r="N69" s="76"/>
      <x:c r="O69" s="76"/>
      <x:c r="P69" s="78" t="str">
        <x:f>IF(B69="","",TODAY())</x:f>
      </x:c>
      <x:c r="Q69" s="76"/>
      <x:c r="R69" s="76" t="str">
        <x:f>IF(B69="","",IF(OR(C69="",D69="",E69="",F69="",J69="",K69="",L69="",O69&lt;&gt;"Validé humainement"),"ALERTE: données/preuves/statut",IF(OR(AND(ISNUMBER(F69),F69&lt;0),AND(ISNUMBER(G69),G69&lt;0),AND(ISNUMBER(H69),H69&lt;0),AND(ISNUMBER(I69),I69&lt;0),AND(ISNUMBER(F69),ISNUMBER(G69),ISNUMBER(H69),ISNUMBER(I69),G69+H69+I69&gt;F69)),"ALERTE: valeur anormale","OK")))</x:f>
      </x:c>
      <x:c r="S69" s="76" t="str">
        <x:f>IF(B69="","",IF(O69="Validé humainement","Oui","Non"))</x:f>
      </x:c>
    </x:row>
    <x:row r="70">
      <x:c r="A70" s="76" t="str">
        <x:f>IF(B70="","","DECH-"&amp;TEXT(ROW()-4,"0000"))</x:f>
      </x:c>
      <x:c r="B70" s="76"/>
      <x:c r="C70" s="76"/>
      <x:c r="D70" s="76"/>
      <x:c r="E70" s="76"/>
      <x:c r="F70" s="77"/>
      <x:c r="G70" s="77"/>
      <x:c r="H70" s="77"/>
      <x:c r="I70" s="77"/>
      <x:c r="J70" s="76"/>
      <x:c r="K70" s="76"/>
      <x:c r="L70" s="76"/>
      <x:c r="M70" s="77" t="str">
        <x:f>IF(I70="","",I70*0.586)</x:f>
      </x:c>
      <x:c r="N70" s="76"/>
      <x:c r="O70" s="76"/>
      <x:c r="P70" s="78" t="str">
        <x:f>IF(B70="","",TODAY())</x:f>
      </x:c>
      <x:c r="Q70" s="76"/>
      <x:c r="R70" s="76" t="str">
        <x:f>IF(B70="","",IF(OR(C70="",D70="",E70="",F70="",J70="",K70="",L70="",O70&lt;&gt;"Validé humainement"),"ALERTE: données/preuves/statut",IF(OR(AND(ISNUMBER(F70),F70&lt;0),AND(ISNUMBER(G70),G70&lt;0),AND(ISNUMBER(H70),H70&lt;0),AND(ISNUMBER(I70),I70&lt;0),AND(ISNUMBER(F70),ISNUMBER(G70),ISNUMBER(H70),ISNUMBER(I70),G70+H70+I70&gt;F70)),"ALERTE: valeur anormale","OK")))</x:f>
      </x:c>
      <x:c r="S70" s="76" t="str">
        <x:f>IF(B70="","",IF(O70="Validé humainement","Oui","Non"))</x:f>
      </x:c>
    </x:row>
    <x:row r="71">
      <x:c r="A71" s="76" t="str">
        <x:f>IF(B71="","","DECH-"&amp;TEXT(ROW()-4,"0000"))</x:f>
      </x:c>
      <x:c r="B71" s="76"/>
      <x:c r="C71" s="76"/>
      <x:c r="D71" s="76"/>
      <x:c r="E71" s="76"/>
      <x:c r="F71" s="77"/>
      <x:c r="G71" s="77"/>
      <x:c r="H71" s="77"/>
      <x:c r="I71" s="77"/>
      <x:c r="J71" s="76"/>
      <x:c r="K71" s="76"/>
      <x:c r="L71" s="76"/>
      <x:c r="M71" s="77" t="str">
        <x:f>IF(I71="","",I71*0.586)</x:f>
      </x:c>
      <x:c r="N71" s="76"/>
      <x:c r="O71" s="76"/>
      <x:c r="P71" s="78" t="str">
        <x:f>IF(B71="","",TODAY())</x:f>
      </x:c>
      <x:c r="Q71" s="76"/>
      <x:c r="R71" s="76" t="str">
        <x:f>IF(B71="","",IF(OR(C71="",D71="",E71="",F71="",J71="",K71="",L71="",O71&lt;&gt;"Validé humainement"),"ALERTE: données/preuves/statut",IF(OR(AND(ISNUMBER(F71),F71&lt;0),AND(ISNUMBER(G71),G71&lt;0),AND(ISNUMBER(H71),H71&lt;0),AND(ISNUMBER(I71),I71&lt;0),AND(ISNUMBER(F71),ISNUMBER(G71),ISNUMBER(H71),ISNUMBER(I71),G71+H71+I71&gt;F71)),"ALERTE: valeur anormale","OK")))</x:f>
      </x:c>
      <x:c r="S71" s="76" t="str">
        <x:f>IF(B71="","",IF(O71="Validé humainement","Oui","Non"))</x:f>
      </x:c>
    </x:row>
    <x:row r="72">
      <x:c r="A72" s="76" t="str">
        <x:f>IF(B72="","","DECH-"&amp;TEXT(ROW()-4,"0000"))</x:f>
      </x:c>
      <x:c r="B72" s="76"/>
      <x:c r="C72" s="76"/>
      <x:c r="D72" s="76"/>
      <x:c r="E72" s="76"/>
      <x:c r="F72" s="77"/>
      <x:c r="G72" s="77"/>
      <x:c r="H72" s="77"/>
      <x:c r="I72" s="77"/>
      <x:c r="J72" s="76"/>
      <x:c r="K72" s="76"/>
      <x:c r="L72" s="76"/>
      <x:c r="M72" s="77" t="str">
        <x:f>IF(I72="","",I72*0.586)</x:f>
      </x:c>
      <x:c r="N72" s="76"/>
      <x:c r="O72" s="76"/>
      <x:c r="P72" s="78" t="str">
        <x:f>IF(B72="","",TODAY())</x:f>
      </x:c>
      <x:c r="Q72" s="76"/>
      <x:c r="R72" s="76" t="str">
        <x:f>IF(B72="","",IF(OR(C72="",D72="",E72="",F72="",J72="",K72="",L72="",O72&lt;&gt;"Validé humainement"),"ALERTE: données/preuves/statut",IF(OR(AND(ISNUMBER(F72),F72&lt;0),AND(ISNUMBER(G72),G72&lt;0),AND(ISNUMBER(H72),H72&lt;0),AND(ISNUMBER(I72),I72&lt;0),AND(ISNUMBER(F72),ISNUMBER(G72),ISNUMBER(H72),ISNUMBER(I72),G72+H72+I72&gt;F72)),"ALERTE: valeur anormale","OK")))</x:f>
      </x:c>
      <x:c r="S72" s="76" t="str">
        <x:f>IF(B72="","",IF(O72="Validé humainement","Oui","Non"))</x:f>
      </x:c>
    </x:row>
    <x:row r="73">
      <x:c r="A73" s="76" t="str">
        <x:f>IF(B73="","","DECH-"&amp;TEXT(ROW()-4,"0000"))</x:f>
      </x:c>
      <x:c r="B73" s="76"/>
      <x:c r="C73" s="76"/>
      <x:c r="D73" s="76"/>
      <x:c r="E73" s="76"/>
      <x:c r="F73" s="77"/>
      <x:c r="G73" s="77"/>
      <x:c r="H73" s="77"/>
      <x:c r="I73" s="77"/>
      <x:c r="J73" s="76"/>
      <x:c r="K73" s="76"/>
      <x:c r="L73" s="76"/>
      <x:c r="M73" s="77" t="str">
        <x:f>IF(I73="","",I73*0.586)</x:f>
      </x:c>
      <x:c r="N73" s="76"/>
      <x:c r="O73" s="76"/>
      <x:c r="P73" s="78" t="str">
        <x:f>IF(B73="","",TODAY())</x:f>
      </x:c>
      <x:c r="Q73" s="76"/>
      <x:c r="R73" s="76" t="str">
        <x:f>IF(B73="","",IF(OR(C73="",D73="",E73="",F73="",J73="",K73="",L73="",O73&lt;&gt;"Validé humainement"),"ALERTE: données/preuves/statut",IF(OR(AND(ISNUMBER(F73),F73&lt;0),AND(ISNUMBER(G73),G73&lt;0),AND(ISNUMBER(H73),H73&lt;0),AND(ISNUMBER(I73),I73&lt;0),AND(ISNUMBER(F73),ISNUMBER(G73),ISNUMBER(H73),ISNUMBER(I73),G73+H73+I73&gt;F73)),"ALERTE: valeur anormale","OK")))</x:f>
      </x:c>
      <x:c r="S73" s="76" t="str">
        <x:f>IF(B73="","",IF(O73="Validé humainement","Oui","Non"))</x:f>
      </x:c>
    </x:row>
    <x:row r="74">
      <x:c r="A74" s="76" t="str">
        <x:f>IF(B74="","","DECH-"&amp;TEXT(ROW()-4,"0000"))</x:f>
      </x:c>
      <x:c r="B74" s="76"/>
      <x:c r="C74" s="76"/>
      <x:c r="D74" s="76"/>
      <x:c r="E74" s="76"/>
      <x:c r="F74" s="77"/>
      <x:c r="G74" s="77"/>
      <x:c r="H74" s="77"/>
      <x:c r="I74" s="77"/>
      <x:c r="J74" s="76"/>
      <x:c r="K74" s="76"/>
      <x:c r="L74" s="76"/>
      <x:c r="M74" s="77" t="str">
        <x:f>IF(I74="","",I74*0.586)</x:f>
      </x:c>
      <x:c r="N74" s="76"/>
      <x:c r="O74" s="76"/>
      <x:c r="P74" s="78" t="str">
        <x:f>IF(B74="","",TODAY())</x:f>
      </x:c>
      <x:c r="Q74" s="76"/>
      <x:c r="R74" s="76" t="str">
        <x:f>IF(B74="","",IF(OR(C74="",D74="",E74="",F74="",J74="",K74="",L74="",O74&lt;&gt;"Validé humainement"),"ALERTE: données/preuves/statut",IF(OR(AND(ISNUMBER(F74),F74&lt;0),AND(ISNUMBER(G74),G74&lt;0),AND(ISNUMBER(H74),H74&lt;0),AND(ISNUMBER(I74),I74&lt;0),AND(ISNUMBER(F74),ISNUMBER(G74),ISNUMBER(H74),ISNUMBER(I74),G74+H74+I74&gt;F74)),"ALERTE: valeur anormale","OK")))</x:f>
      </x:c>
      <x:c r="S74" s="76" t="str">
        <x:f>IF(B74="","",IF(O74="Validé humainement","Oui","Non"))</x:f>
      </x:c>
    </x:row>
    <x:row r="75">
      <x:c r="A75" s="76" t="str">
        <x:f>IF(B75="","","DECH-"&amp;TEXT(ROW()-4,"0000"))</x:f>
      </x:c>
      <x:c r="B75" s="76"/>
      <x:c r="C75" s="76"/>
      <x:c r="D75" s="76"/>
      <x:c r="E75" s="76"/>
      <x:c r="F75" s="77"/>
      <x:c r="G75" s="77"/>
      <x:c r="H75" s="77"/>
      <x:c r="I75" s="77"/>
      <x:c r="J75" s="76"/>
      <x:c r="K75" s="76"/>
      <x:c r="L75" s="76"/>
      <x:c r="M75" s="77" t="str">
        <x:f>IF(I75="","",I75*0.586)</x:f>
      </x:c>
      <x:c r="N75" s="76"/>
      <x:c r="O75" s="76"/>
      <x:c r="P75" s="78" t="str">
        <x:f>IF(B75="","",TODAY())</x:f>
      </x:c>
      <x:c r="Q75" s="76"/>
      <x:c r="R75" s="76" t="str">
        <x:f>IF(B75="","",IF(OR(C75="",D75="",E75="",F75="",J75="",K75="",L75="",O75&lt;&gt;"Validé humainement"),"ALERTE: données/preuves/statut",IF(OR(AND(ISNUMBER(F75),F75&lt;0),AND(ISNUMBER(G75),G75&lt;0),AND(ISNUMBER(H75),H75&lt;0),AND(ISNUMBER(I75),I75&lt;0),AND(ISNUMBER(F75),ISNUMBER(G75),ISNUMBER(H75),ISNUMBER(I75),G75+H75+I75&gt;F75)),"ALERTE: valeur anormale","OK")))</x:f>
      </x:c>
      <x:c r="S75" s="76" t="str">
        <x:f>IF(B75="","",IF(O75="Validé humainement","Oui","Non"))</x:f>
      </x:c>
    </x:row>
    <x:row r="76">
      <x:c r="A76" s="76" t="str">
        <x:f>IF(B76="","","DECH-"&amp;TEXT(ROW()-4,"0000"))</x:f>
      </x:c>
      <x:c r="B76" s="76"/>
      <x:c r="C76" s="76"/>
      <x:c r="D76" s="76"/>
      <x:c r="E76" s="76"/>
      <x:c r="F76" s="77"/>
      <x:c r="G76" s="77"/>
      <x:c r="H76" s="77"/>
      <x:c r="I76" s="77"/>
      <x:c r="J76" s="76"/>
      <x:c r="K76" s="76"/>
      <x:c r="L76" s="76"/>
      <x:c r="M76" s="77" t="str">
        <x:f>IF(I76="","",I76*0.586)</x:f>
      </x:c>
      <x:c r="N76" s="76"/>
      <x:c r="O76" s="76"/>
      <x:c r="P76" s="78" t="str">
        <x:f>IF(B76="","",TODAY())</x:f>
      </x:c>
      <x:c r="Q76" s="76"/>
      <x:c r="R76" s="76" t="str">
        <x:f>IF(B76="","",IF(OR(C76="",D76="",E76="",F76="",J76="",K76="",L76="",O76&lt;&gt;"Validé humainement"),"ALERTE: données/preuves/statut",IF(OR(AND(ISNUMBER(F76),F76&lt;0),AND(ISNUMBER(G76),G76&lt;0),AND(ISNUMBER(H76),H76&lt;0),AND(ISNUMBER(I76),I76&lt;0),AND(ISNUMBER(F76),ISNUMBER(G76),ISNUMBER(H76),ISNUMBER(I76),G76+H76+I76&gt;F76)),"ALERTE: valeur anormale","OK")))</x:f>
      </x:c>
      <x:c r="S76" s="76" t="str">
        <x:f>IF(B76="","",IF(O76="Validé humainement","Oui","Non"))</x:f>
      </x:c>
    </x:row>
    <x:row r="77">
      <x:c r="A77" s="76" t="str">
        <x:f>IF(B77="","","DECH-"&amp;TEXT(ROW()-4,"0000"))</x:f>
      </x:c>
      <x:c r="B77" s="76"/>
      <x:c r="C77" s="76"/>
      <x:c r="D77" s="76"/>
      <x:c r="E77" s="76"/>
      <x:c r="F77" s="77"/>
      <x:c r="G77" s="77"/>
      <x:c r="H77" s="77"/>
      <x:c r="I77" s="77"/>
      <x:c r="J77" s="76"/>
      <x:c r="K77" s="76"/>
      <x:c r="L77" s="76"/>
      <x:c r="M77" s="77" t="str">
        <x:f>IF(I77="","",I77*0.586)</x:f>
      </x:c>
      <x:c r="N77" s="76"/>
      <x:c r="O77" s="76"/>
      <x:c r="P77" s="78" t="str">
        <x:f>IF(B77="","",TODAY())</x:f>
      </x:c>
      <x:c r="Q77" s="76"/>
      <x:c r="R77" s="76" t="str">
        <x:f>IF(B77="","",IF(OR(C77="",D77="",E77="",F77="",J77="",K77="",L77="",O77&lt;&gt;"Validé humainement"),"ALERTE: données/preuves/statut",IF(OR(AND(ISNUMBER(F77),F77&lt;0),AND(ISNUMBER(G77),G77&lt;0),AND(ISNUMBER(H77),H77&lt;0),AND(ISNUMBER(I77),I77&lt;0),AND(ISNUMBER(F77),ISNUMBER(G77),ISNUMBER(H77),ISNUMBER(I77),G77+H77+I77&gt;F77)),"ALERTE: valeur anormale","OK")))</x:f>
      </x:c>
      <x:c r="S77" s="76" t="str">
        <x:f>IF(B77="","",IF(O77="Validé humainement","Oui","Non"))</x:f>
      </x:c>
    </x:row>
    <x:row r="78">
      <x:c r="A78" s="76" t="str">
        <x:f>IF(B78="","","DECH-"&amp;TEXT(ROW()-4,"0000"))</x:f>
      </x:c>
      <x:c r="B78" s="76"/>
      <x:c r="C78" s="76"/>
      <x:c r="D78" s="76"/>
      <x:c r="E78" s="76"/>
      <x:c r="F78" s="77"/>
      <x:c r="G78" s="77"/>
      <x:c r="H78" s="77"/>
      <x:c r="I78" s="77"/>
      <x:c r="J78" s="76"/>
      <x:c r="K78" s="76"/>
      <x:c r="L78" s="76"/>
      <x:c r="M78" s="77" t="str">
        <x:f>IF(I78="","",I78*0.586)</x:f>
      </x:c>
      <x:c r="N78" s="76"/>
      <x:c r="O78" s="76"/>
      <x:c r="P78" s="78" t="str">
        <x:f>IF(B78="","",TODAY())</x:f>
      </x:c>
      <x:c r="Q78" s="76"/>
      <x:c r="R78" s="76" t="str">
        <x:f>IF(B78="","",IF(OR(C78="",D78="",E78="",F78="",J78="",K78="",L78="",O78&lt;&gt;"Validé humainement"),"ALERTE: données/preuves/statut",IF(OR(AND(ISNUMBER(F78),F78&lt;0),AND(ISNUMBER(G78),G78&lt;0),AND(ISNUMBER(H78),H78&lt;0),AND(ISNUMBER(I78),I78&lt;0),AND(ISNUMBER(F78),ISNUMBER(G78),ISNUMBER(H78),ISNUMBER(I78),G78+H78+I78&gt;F78)),"ALERTE: valeur anormale","OK")))</x:f>
      </x:c>
      <x:c r="S78" s="76" t="str">
        <x:f>IF(B78="","",IF(O78="Validé humainement","Oui","Non"))</x:f>
      </x:c>
    </x:row>
    <x:row r="79">
      <x:c r="A79" s="76" t="str">
        <x:f>IF(B79="","","DECH-"&amp;TEXT(ROW()-4,"0000"))</x:f>
      </x:c>
      <x:c r="B79" s="76"/>
      <x:c r="C79" s="76"/>
      <x:c r="D79" s="76"/>
      <x:c r="E79" s="76"/>
      <x:c r="F79" s="77"/>
      <x:c r="G79" s="77"/>
      <x:c r="H79" s="77"/>
      <x:c r="I79" s="77"/>
      <x:c r="J79" s="76"/>
      <x:c r="K79" s="76"/>
      <x:c r="L79" s="76"/>
      <x:c r="M79" s="77" t="str">
        <x:f>IF(I79="","",I79*0.586)</x:f>
      </x:c>
      <x:c r="N79" s="76"/>
      <x:c r="O79" s="76"/>
      <x:c r="P79" s="78" t="str">
        <x:f>IF(B79="","",TODAY())</x:f>
      </x:c>
      <x:c r="Q79" s="76"/>
      <x:c r="R79" s="76" t="str">
        <x:f>IF(B79="","",IF(OR(C79="",D79="",E79="",F79="",J79="",K79="",L79="",O79&lt;&gt;"Validé humainement"),"ALERTE: données/preuves/statut",IF(OR(AND(ISNUMBER(F79),F79&lt;0),AND(ISNUMBER(G79),G79&lt;0),AND(ISNUMBER(H79),H79&lt;0),AND(ISNUMBER(I79),I79&lt;0),AND(ISNUMBER(F79),ISNUMBER(G79),ISNUMBER(H79),ISNUMBER(I79),G79+H79+I79&gt;F79)),"ALERTE: valeur anormale","OK")))</x:f>
      </x:c>
      <x:c r="S79" s="76" t="str">
        <x:f>IF(B79="","",IF(O79="Validé humainement","Oui","Non"))</x:f>
      </x:c>
    </x:row>
    <x:row r="80">
      <x:c r="A80" s="76" t="str">
        <x:f>IF(B80="","","DECH-"&amp;TEXT(ROW()-4,"0000"))</x:f>
      </x:c>
      <x:c r="B80" s="76"/>
      <x:c r="C80" s="76"/>
      <x:c r="D80" s="76"/>
      <x:c r="E80" s="76"/>
      <x:c r="F80" s="77"/>
      <x:c r="G80" s="77"/>
      <x:c r="H80" s="77"/>
      <x:c r="I80" s="77"/>
      <x:c r="J80" s="76"/>
      <x:c r="K80" s="76"/>
      <x:c r="L80" s="76"/>
      <x:c r="M80" s="77" t="str">
        <x:f>IF(I80="","",I80*0.586)</x:f>
      </x:c>
      <x:c r="N80" s="76"/>
      <x:c r="O80" s="76"/>
      <x:c r="P80" s="78" t="str">
        <x:f>IF(B80="","",TODAY())</x:f>
      </x:c>
      <x:c r="Q80" s="76"/>
      <x:c r="R80" s="76" t="str">
        <x:f>IF(B80="","",IF(OR(C80="",D80="",E80="",F80="",J80="",K80="",L80="",O80&lt;&gt;"Validé humainement"),"ALERTE: données/preuves/statut",IF(OR(AND(ISNUMBER(F80),F80&lt;0),AND(ISNUMBER(G80),G80&lt;0),AND(ISNUMBER(H80),H80&lt;0),AND(ISNUMBER(I80),I80&lt;0),AND(ISNUMBER(F80),ISNUMBER(G80),ISNUMBER(H80),ISNUMBER(I80),G80+H80+I80&gt;F80)),"ALERTE: valeur anormale","OK")))</x:f>
      </x:c>
      <x:c r="S80" s="76" t="str">
        <x:f>IF(B80="","",IF(O80="Validé humainement","Oui","Non"))</x:f>
      </x:c>
    </x:row>
    <x:row r="81">
      <x:c r="A81" s="76" t="str">
        <x:f>IF(B81="","","DECH-"&amp;TEXT(ROW()-4,"0000"))</x:f>
      </x:c>
      <x:c r="B81" s="76"/>
      <x:c r="C81" s="76"/>
      <x:c r="D81" s="76"/>
      <x:c r="E81" s="76"/>
      <x:c r="F81" s="77"/>
      <x:c r="G81" s="77"/>
      <x:c r="H81" s="77"/>
      <x:c r="I81" s="77"/>
      <x:c r="J81" s="76"/>
      <x:c r="K81" s="76"/>
      <x:c r="L81" s="76"/>
      <x:c r="M81" s="77" t="str">
        <x:f>IF(I81="","",I81*0.586)</x:f>
      </x:c>
      <x:c r="N81" s="76"/>
      <x:c r="O81" s="76"/>
      <x:c r="P81" s="78" t="str">
        <x:f>IF(B81="","",TODAY())</x:f>
      </x:c>
      <x:c r="Q81" s="76"/>
      <x:c r="R81" s="76" t="str">
        <x:f>IF(B81="","",IF(OR(C81="",D81="",E81="",F81="",J81="",K81="",L81="",O81&lt;&gt;"Validé humainement"),"ALERTE: données/preuves/statut",IF(OR(AND(ISNUMBER(F81),F81&lt;0),AND(ISNUMBER(G81),G81&lt;0),AND(ISNUMBER(H81),H81&lt;0),AND(ISNUMBER(I81),I81&lt;0),AND(ISNUMBER(F81),ISNUMBER(G81),ISNUMBER(H81),ISNUMBER(I81),G81+H81+I81&gt;F81)),"ALERTE: valeur anormale","OK")))</x:f>
      </x:c>
      <x:c r="S81" s="76" t="str">
        <x:f>IF(B81="","",IF(O81="Validé humainement","Oui","Non"))</x:f>
      </x:c>
    </x:row>
    <x:row r="82">
      <x:c r="A82" s="76" t="str">
        <x:f>IF(B82="","","DECH-"&amp;TEXT(ROW()-4,"0000"))</x:f>
      </x:c>
      <x:c r="B82" s="76"/>
      <x:c r="C82" s="76"/>
      <x:c r="D82" s="76"/>
      <x:c r="E82" s="76"/>
      <x:c r="F82" s="77"/>
      <x:c r="G82" s="77"/>
      <x:c r="H82" s="77"/>
      <x:c r="I82" s="77"/>
      <x:c r="J82" s="76"/>
      <x:c r="K82" s="76"/>
      <x:c r="L82" s="76"/>
      <x:c r="M82" s="77" t="str">
        <x:f>IF(I82="","",I82*0.586)</x:f>
      </x:c>
      <x:c r="N82" s="76"/>
      <x:c r="O82" s="76"/>
      <x:c r="P82" s="78" t="str">
        <x:f>IF(B82="","",TODAY())</x:f>
      </x:c>
      <x:c r="Q82" s="76"/>
      <x:c r="R82" s="76" t="str">
        <x:f>IF(B82="","",IF(OR(C82="",D82="",E82="",F82="",J82="",K82="",L82="",O82&lt;&gt;"Validé humainement"),"ALERTE: données/preuves/statut",IF(OR(AND(ISNUMBER(F82),F82&lt;0),AND(ISNUMBER(G82),G82&lt;0),AND(ISNUMBER(H82),H82&lt;0),AND(ISNUMBER(I82),I82&lt;0),AND(ISNUMBER(F82),ISNUMBER(G82),ISNUMBER(H82),ISNUMBER(I82),G82+H82+I82&gt;F82)),"ALERTE: valeur anormale","OK")))</x:f>
      </x:c>
      <x:c r="S82" s="76" t="str">
        <x:f>IF(B82="","",IF(O82="Validé humainement","Oui","Non"))</x:f>
      </x:c>
    </x:row>
    <x:row r="83">
      <x:c r="A83" s="76" t="str">
        <x:f>IF(B83="","","DECH-"&amp;TEXT(ROW()-4,"0000"))</x:f>
      </x:c>
      <x:c r="B83" s="76"/>
      <x:c r="C83" s="76"/>
      <x:c r="D83" s="76"/>
      <x:c r="E83" s="76"/>
      <x:c r="F83" s="77"/>
      <x:c r="G83" s="77"/>
      <x:c r="H83" s="77"/>
      <x:c r="I83" s="77"/>
      <x:c r="J83" s="76"/>
      <x:c r="K83" s="76"/>
      <x:c r="L83" s="76"/>
      <x:c r="M83" s="77" t="str">
        <x:f>IF(I83="","",I83*0.586)</x:f>
      </x:c>
      <x:c r="N83" s="76"/>
      <x:c r="O83" s="76"/>
      <x:c r="P83" s="78" t="str">
        <x:f>IF(B83="","",TODAY())</x:f>
      </x:c>
      <x:c r="Q83" s="76"/>
      <x:c r="R83" s="76" t="str">
        <x:f>IF(B83="","",IF(OR(C83="",D83="",E83="",F83="",J83="",K83="",L83="",O83&lt;&gt;"Validé humainement"),"ALERTE: données/preuves/statut",IF(OR(AND(ISNUMBER(F83),F83&lt;0),AND(ISNUMBER(G83),G83&lt;0),AND(ISNUMBER(H83),H83&lt;0),AND(ISNUMBER(I83),I83&lt;0),AND(ISNUMBER(F83),ISNUMBER(G83),ISNUMBER(H83),ISNUMBER(I83),G83+H83+I83&gt;F83)),"ALERTE: valeur anormale","OK")))</x:f>
      </x:c>
      <x:c r="S83" s="76" t="str">
        <x:f>IF(B83="","",IF(O83="Validé humainement","Oui","Non"))</x:f>
      </x:c>
    </x:row>
    <x:row r="84">
      <x:c r="A84" s="76" t="str">
        <x:f>IF(B84="","","DECH-"&amp;TEXT(ROW()-4,"0000"))</x:f>
      </x:c>
      <x:c r="B84" s="76"/>
      <x:c r="C84" s="76"/>
      <x:c r="D84" s="76"/>
      <x:c r="E84" s="76"/>
      <x:c r="F84" s="77"/>
      <x:c r="G84" s="77"/>
      <x:c r="H84" s="77"/>
      <x:c r="I84" s="77"/>
      <x:c r="J84" s="76"/>
      <x:c r="K84" s="76"/>
      <x:c r="L84" s="76"/>
      <x:c r="M84" s="77" t="str">
        <x:f>IF(I84="","",I84*0.586)</x:f>
      </x:c>
      <x:c r="N84" s="76"/>
      <x:c r="O84" s="76"/>
      <x:c r="P84" s="78" t="str">
        <x:f>IF(B84="","",TODAY())</x:f>
      </x:c>
      <x:c r="Q84" s="76"/>
      <x:c r="R84" s="76" t="str">
        <x:f>IF(B84="","",IF(OR(C84="",D84="",E84="",F84="",J84="",K84="",L84="",O84&lt;&gt;"Validé humainement"),"ALERTE: données/preuves/statut",IF(OR(AND(ISNUMBER(F84),F84&lt;0),AND(ISNUMBER(G84),G84&lt;0),AND(ISNUMBER(H84),H84&lt;0),AND(ISNUMBER(I84),I84&lt;0),AND(ISNUMBER(F84),ISNUMBER(G84),ISNUMBER(H84),ISNUMBER(I84),G84+H84+I84&gt;F84)),"ALERTE: valeur anormale","OK")))</x:f>
      </x:c>
      <x:c r="S84" s="76" t="str">
        <x:f>IF(B84="","",IF(O84="Validé humainement","Oui","Non"))</x:f>
      </x:c>
    </x:row>
    <x:row r="85">
      <x:c r="A85" s="76" t="str">
        <x:f>IF(B85="","","DECH-"&amp;TEXT(ROW()-4,"0000"))</x:f>
      </x:c>
      <x:c r="B85" s="76"/>
      <x:c r="C85" s="76"/>
      <x:c r="D85" s="76"/>
      <x:c r="E85" s="76"/>
      <x:c r="F85" s="77"/>
      <x:c r="G85" s="77"/>
      <x:c r="H85" s="77"/>
      <x:c r="I85" s="77"/>
      <x:c r="J85" s="76"/>
      <x:c r="K85" s="76"/>
      <x:c r="L85" s="76"/>
      <x:c r="M85" s="77" t="str">
        <x:f>IF(I85="","",I85*0.586)</x:f>
      </x:c>
      <x:c r="N85" s="76"/>
      <x:c r="O85" s="76"/>
      <x:c r="P85" s="78" t="str">
        <x:f>IF(B85="","",TODAY())</x:f>
      </x:c>
      <x:c r="Q85" s="76"/>
      <x:c r="R85" s="76" t="str">
        <x:f>IF(B85="","",IF(OR(C85="",D85="",E85="",F85="",J85="",K85="",L85="",O85&lt;&gt;"Validé humainement"),"ALERTE: données/preuves/statut",IF(OR(AND(ISNUMBER(F85),F85&lt;0),AND(ISNUMBER(G85),G85&lt;0),AND(ISNUMBER(H85),H85&lt;0),AND(ISNUMBER(I85),I85&lt;0),AND(ISNUMBER(F85),ISNUMBER(G85),ISNUMBER(H85),ISNUMBER(I85),G85+H85+I85&gt;F85)),"ALERTE: valeur anormale","OK")))</x:f>
      </x:c>
      <x:c r="S85" s="76" t="str">
        <x:f>IF(B85="","",IF(O85="Validé humainement","Oui","Non"))</x:f>
      </x:c>
    </x:row>
    <x:row r="86">
      <x:c r="A86" s="76" t="str">
        <x:f>IF(B86="","","DECH-"&amp;TEXT(ROW()-4,"0000"))</x:f>
      </x:c>
      <x:c r="B86" s="76"/>
      <x:c r="C86" s="76"/>
      <x:c r="D86" s="76"/>
      <x:c r="E86" s="76"/>
      <x:c r="F86" s="77"/>
      <x:c r="G86" s="77"/>
      <x:c r="H86" s="77"/>
      <x:c r="I86" s="77"/>
      <x:c r="J86" s="76"/>
      <x:c r="K86" s="76"/>
      <x:c r="L86" s="76"/>
      <x:c r="M86" s="77" t="str">
        <x:f>IF(I86="","",I86*0.586)</x:f>
      </x:c>
      <x:c r="N86" s="76"/>
      <x:c r="O86" s="76"/>
      <x:c r="P86" s="78" t="str">
        <x:f>IF(B86="","",TODAY())</x:f>
      </x:c>
      <x:c r="Q86" s="76"/>
      <x:c r="R86" s="76" t="str">
        <x:f>IF(B86="","",IF(OR(C86="",D86="",E86="",F86="",J86="",K86="",L86="",O86&lt;&gt;"Validé humainement"),"ALERTE: données/preuves/statut",IF(OR(AND(ISNUMBER(F86),F86&lt;0),AND(ISNUMBER(G86),G86&lt;0),AND(ISNUMBER(H86),H86&lt;0),AND(ISNUMBER(I86),I86&lt;0),AND(ISNUMBER(F86),ISNUMBER(G86),ISNUMBER(H86),ISNUMBER(I86),G86+H86+I86&gt;F86)),"ALERTE: valeur anormale","OK")))</x:f>
      </x:c>
      <x:c r="S86" s="76" t="str">
        <x:f>IF(B86="","",IF(O86="Validé humainement","Oui","Non"))</x:f>
      </x:c>
    </x:row>
    <x:row r="87">
      <x:c r="A87" s="76" t="str">
        <x:f>IF(B87="","","DECH-"&amp;TEXT(ROW()-4,"0000"))</x:f>
      </x:c>
      <x:c r="B87" s="76"/>
      <x:c r="C87" s="76"/>
      <x:c r="D87" s="76"/>
      <x:c r="E87" s="76"/>
      <x:c r="F87" s="77"/>
      <x:c r="G87" s="77"/>
      <x:c r="H87" s="77"/>
      <x:c r="I87" s="77"/>
      <x:c r="J87" s="76"/>
      <x:c r="K87" s="76"/>
      <x:c r="L87" s="76"/>
      <x:c r="M87" s="77" t="str">
        <x:f>IF(I87="","",I87*0.586)</x:f>
      </x:c>
      <x:c r="N87" s="76"/>
      <x:c r="O87" s="76"/>
      <x:c r="P87" s="78" t="str">
        <x:f>IF(B87="","",TODAY())</x:f>
      </x:c>
      <x:c r="Q87" s="76"/>
      <x:c r="R87" s="76" t="str">
        <x:f>IF(B87="","",IF(OR(C87="",D87="",E87="",F87="",J87="",K87="",L87="",O87&lt;&gt;"Validé humainement"),"ALERTE: données/preuves/statut",IF(OR(AND(ISNUMBER(F87),F87&lt;0),AND(ISNUMBER(G87),G87&lt;0),AND(ISNUMBER(H87),H87&lt;0),AND(ISNUMBER(I87),I87&lt;0),AND(ISNUMBER(F87),ISNUMBER(G87),ISNUMBER(H87),ISNUMBER(I87),G87+H87+I87&gt;F87)),"ALERTE: valeur anormale","OK")))</x:f>
      </x:c>
      <x:c r="S87" s="76" t="str">
        <x:f>IF(B87="","",IF(O87="Validé humainement","Oui","Non"))</x:f>
      </x:c>
    </x:row>
    <x:row r="88">
      <x:c r="A88" s="76" t="str">
        <x:f>IF(B88="","","DECH-"&amp;TEXT(ROW()-4,"0000"))</x:f>
      </x:c>
      <x:c r="B88" s="76"/>
      <x:c r="C88" s="76"/>
      <x:c r="D88" s="76"/>
      <x:c r="E88" s="76"/>
      <x:c r="F88" s="77"/>
      <x:c r="G88" s="77"/>
      <x:c r="H88" s="77"/>
      <x:c r="I88" s="77"/>
      <x:c r="J88" s="76"/>
      <x:c r="K88" s="76"/>
      <x:c r="L88" s="76"/>
      <x:c r="M88" s="77" t="str">
        <x:f>IF(I88="","",I88*0.586)</x:f>
      </x:c>
      <x:c r="N88" s="76"/>
      <x:c r="O88" s="76"/>
      <x:c r="P88" s="78" t="str">
        <x:f>IF(B88="","",TODAY())</x:f>
      </x:c>
      <x:c r="Q88" s="76"/>
      <x:c r="R88" s="76" t="str">
        <x:f>IF(B88="","",IF(OR(C88="",D88="",E88="",F88="",J88="",K88="",L88="",O88&lt;&gt;"Validé humainement"),"ALERTE: données/preuves/statut",IF(OR(AND(ISNUMBER(F88),F88&lt;0),AND(ISNUMBER(G88),G88&lt;0),AND(ISNUMBER(H88),H88&lt;0),AND(ISNUMBER(I88),I88&lt;0),AND(ISNUMBER(F88),ISNUMBER(G88),ISNUMBER(H88),ISNUMBER(I88),G88+H88+I88&gt;F88)),"ALERTE: valeur anormale","OK")))</x:f>
      </x:c>
      <x:c r="S88" s="76" t="str">
        <x:f>IF(B88="","",IF(O88="Validé humainement","Oui","Non"))</x:f>
      </x:c>
    </x:row>
    <x:row r="89">
      <x:c r="A89" s="76" t="str">
        <x:f>IF(B89="","","DECH-"&amp;TEXT(ROW()-4,"0000"))</x:f>
      </x:c>
      <x:c r="B89" s="76"/>
      <x:c r="C89" s="76"/>
      <x:c r="D89" s="76"/>
      <x:c r="E89" s="76"/>
      <x:c r="F89" s="77"/>
      <x:c r="G89" s="77"/>
      <x:c r="H89" s="77"/>
      <x:c r="I89" s="77"/>
      <x:c r="J89" s="76"/>
      <x:c r="K89" s="76"/>
      <x:c r="L89" s="76"/>
      <x:c r="M89" s="77" t="str">
        <x:f>IF(I89="","",I89*0.586)</x:f>
      </x:c>
      <x:c r="N89" s="76"/>
      <x:c r="O89" s="76"/>
      <x:c r="P89" s="78" t="str">
        <x:f>IF(B89="","",TODAY())</x:f>
      </x:c>
      <x:c r="Q89" s="76"/>
      <x:c r="R89" s="76" t="str">
        <x:f>IF(B89="","",IF(OR(C89="",D89="",E89="",F89="",J89="",K89="",L89="",O89&lt;&gt;"Validé humainement"),"ALERTE: données/preuves/statut",IF(OR(AND(ISNUMBER(F89),F89&lt;0),AND(ISNUMBER(G89),G89&lt;0),AND(ISNUMBER(H89),H89&lt;0),AND(ISNUMBER(I89),I89&lt;0),AND(ISNUMBER(F89),ISNUMBER(G89),ISNUMBER(H89),ISNUMBER(I89),G89+H89+I89&gt;F89)),"ALERTE: valeur anormale","OK")))</x:f>
      </x:c>
      <x:c r="S89" s="76" t="str">
        <x:f>IF(B89="","",IF(O89="Validé humainement","Oui","Non"))</x:f>
      </x:c>
    </x:row>
    <x:row r="90">
      <x:c r="A90" s="76" t="str">
        <x:f>IF(B90="","","DECH-"&amp;TEXT(ROW()-4,"0000"))</x:f>
      </x:c>
      <x:c r="B90" s="76"/>
      <x:c r="C90" s="76"/>
      <x:c r="D90" s="76"/>
      <x:c r="E90" s="76"/>
      <x:c r="F90" s="77"/>
      <x:c r="G90" s="77"/>
      <x:c r="H90" s="77"/>
      <x:c r="I90" s="77"/>
      <x:c r="J90" s="76"/>
      <x:c r="K90" s="76"/>
      <x:c r="L90" s="76"/>
      <x:c r="M90" s="77" t="str">
        <x:f>IF(I90="","",I90*0.586)</x:f>
      </x:c>
      <x:c r="N90" s="76"/>
      <x:c r="O90" s="76"/>
      <x:c r="P90" s="78" t="str">
        <x:f>IF(B90="","",TODAY())</x:f>
      </x:c>
      <x:c r="Q90" s="76"/>
      <x:c r="R90" s="76" t="str">
        <x:f>IF(B90="","",IF(OR(C90="",D90="",E90="",F90="",J90="",K90="",L90="",O90&lt;&gt;"Validé humainement"),"ALERTE: données/preuves/statut",IF(OR(AND(ISNUMBER(F90),F90&lt;0),AND(ISNUMBER(G90),G90&lt;0),AND(ISNUMBER(H90),H90&lt;0),AND(ISNUMBER(I90),I90&lt;0),AND(ISNUMBER(F90),ISNUMBER(G90),ISNUMBER(H90),ISNUMBER(I90),G90+H90+I90&gt;F90)),"ALERTE: valeur anormale","OK")))</x:f>
      </x:c>
      <x:c r="S90" s="76" t="str">
        <x:f>IF(B90="","",IF(O90="Validé humainement","Oui","Non"))</x:f>
      </x:c>
    </x:row>
    <x:row r="91">
      <x:c r="A91" s="76" t="str">
        <x:f>IF(B91="","","DECH-"&amp;TEXT(ROW()-4,"0000"))</x:f>
      </x:c>
      <x:c r="B91" s="76"/>
      <x:c r="C91" s="76"/>
      <x:c r="D91" s="76"/>
      <x:c r="E91" s="76"/>
      <x:c r="F91" s="77"/>
      <x:c r="G91" s="77"/>
      <x:c r="H91" s="77"/>
      <x:c r="I91" s="77"/>
      <x:c r="J91" s="76"/>
      <x:c r="K91" s="76"/>
      <x:c r="L91" s="76"/>
      <x:c r="M91" s="77" t="str">
        <x:f>IF(I91="","",I91*0.586)</x:f>
      </x:c>
      <x:c r="N91" s="76"/>
      <x:c r="O91" s="76"/>
      <x:c r="P91" s="78" t="str">
        <x:f>IF(B91="","",TODAY())</x:f>
      </x:c>
      <x:c r="Q91" s="76"/>
      <x:c r="R91" s="76" t="str">
        <x:f>IF(B91="","",IF(OR(C91="",D91="",E91="",F91="",J91="",K91="",L91="",O91&lt;&gt;"Validé humainement"),"ALERTE: données/preuves/statut",IF(OR(AND(ISNUMBER(F91),F91&lt;0),AND(ISNUMBER(G91),G91&lt;0),AND(ISNUMBER(H91),H91&lt;0),AND(ISNUMBER(I91),I91&lt;0),AND(ISNUMBER(F91),ISNUMBER(G91),ISNUMBER(H91),ISNUMBER(I91),G91+H91+I91&gt;F91)),"ALERTE: valeur anormale","OK")))</x:f>
      </x:c>
      <x:c r="S91" s="76" t="str">
        <x:f>IF(B91="","",IF(O91="Validé humainement","Oui","Non"))</x:f>
      </x:c>
    </x:row>
    <x:row r="92">
      <x:c r="A92" s="76" t="str">
        <x:f>IF(B92="","","DECH-"&amp;TEXT(ROW()-4,"0000"))</x:f>
      </x:c>
      <x:c r="B92" s="76"/>
      <x:c r="C92" s="76"/>
      <x:c r="D92" s="76"/>
      <x:c r="E92" s="76"/>
      <x:c r="F92" s="77"/>
      <x:c r="G92" s="77"/>
      <x:c r="H92" s="77"/>
      <x:c r="I92" s="77"/>
      <x:c r="J92" s="76"/>
      <x:c r="K92" s="76"/>
      <x:c r="L92" s="76"/>
      <x:c r="M92" s="77" t="str">
        <x:f>IF(I92="","",I92*0.586)</x:f>
      </x:c>
      <x:c r="N92" s="76"/>
      <x:c r="O92" s="76"/>
      <x:c r="P92" s="78" t="str">
        <x:f>IF(B92="","",TODAY())</x:f>
      </x:c>
      <x:c r="Q92" s="76"/>
      <x:c r="R92" s="76" t="str">
        <x:f>IF(B92="","",IF(OR(C92="",D92="",E92="",F92="",J92="",K92="",L92="",O92&lt;&gt;"Validé humainement"),"ALERTE: données/preuves/statut",IF(OR(AND(ISNUMBER(F92),F92&lt;0),AND(ISNUMBER(G92),G92&lt;0),AND(ISNUMBER(H92),H92&lt;0),AND(ISNUMBER(I92),I92&lt;0),AND(ISNUMBER(F92),ISNUMBER(G92),ISNUMBER(H92),ISNUMBER(I92),G92+H92+I92&gt;F92)),"ALERTE: valeur anormale","OK")))</x:f>
      </x:c>
      <x:c r="S92" s="76" t="str">
        <x:f>IF(B92="","",IF(O92="Validé humainement","Oui","Non"))</x:f>
      </x:c>
    </x:row>
    <x:row r="93">
      <x:c r="A93" s="76" t="str">
        <x:f>IF(B93="","","DECH-"&amp;TEXT(ROW()-4,"0000"))</x:f>
      </x:c>
      <x:c r="B93" s="76"/>
      <x:c r="C93" s="76"/>
      <x:c r="D93" s="76"/>
      <x:c r="E93" s="76"/>
      <x:c r="F93" s="77"/>
      <x:c r="G93" s="77"/>
      <x:c r="H93" s="77"/>
      <x:c r="I93" s="77"/>
      <x:c r="J93" s="76"/>
      <x:c r="K93" s="76"/>
      <x:c r="L93" s="76"/>
      <x:c r="M93" s="77" t="str">
        <x:f>IF(I93="","",I93*0.586)</x:f>
      </x:c>
      <x:c r="N93" s="76"/>
      <x:c r="O93" s="76"/>
      <x:c r="P93" s="78" t="str">
        <x:f>IF(B93="","",TODAY())</x:f>
      </x:c>
      <x:c r="Q93" s="76"/>
      <x:c r="R93" s="76" t="str">
        <x:f>IF(B93="","",IF(OR(C93="",D93="",E93="",F93="",J93="",K93="",L93="",O93&lt;&gt;"Validé humainement"),"ALERTE: données/preuves/statut",IF(OR(AND(ISNUMBER(F93),F93&lt;0),AND(ISNUMBER(G93),G93&lt;0),AND(ISNUMBER(H93),H93&lt;0),AND(ISNUMBER(I93),I93&lt;0),AND(ISNUMBER(F93),ISNUMBER(G93),ISNUMBER(H93),ISNUMBER(I93),G93+H93+I93&gt;F93)),"ALERTE: valeur anormale","OK")))</x:f>
      </x:c>
      <x:c r="S93" s="76" t="str">
        <x:f>IF(B93="","",IF(O93="Validé humainement","Oui","Non"))</x:f>
      </x:c>
    </x:row>
    <x:row r="94">
      <x:c r="A94" s="76" t="str">
        <x:f>IF(B94="","","DECH-"&amp;TEXT(ROW()-4,"0000"))</x:f>
      </x:c>
      <x:c r="B94" s="76"/>
      <x:c r="C94" s="76"/>
      <x:c r="D94" s="76"/>
      <x:c r="E94" s="76"/>
      <x:c r="F94" s="77"/>
      <x:c r="G94" s="77"/>
      <x:c r="H94" s="77"/>
      <x:c r="I94" s="77"/>
      <x:c r="J94" s="76"/>
      <x:c r="K94" s="76"/>
      <x:c r="L94" s="76"/>
      <x:c r="M94" s="77" t="str">
        <x:f>IF(I94="","",I94*0.586)</x:f>
      </x:c>
      <x:c r="N94" s="76"/>
      <x:c r="O94" s="76"/>
      <x:c r="P94" s="78" t="str">
        <x:f>IF(B94="","",TODAY())</x:f>
      </x:c>
      <x:c r="Q94" s="76"/>
      <x:c r="R94" s="76" t="str">
        <x:f>IF(B94="","",IF(OR(C94="",D94="",E94="",F94="",J94="",K94="",L94="",O94&lt;&gt;"Validé humainement"),"ALERTE: données/preuves/statut",IF(OR(AND(ISNUMBER(F94),F94&lt;0),AND(ISNUMBER(G94),G94&lt;0),AND(ISNUMBER(H94),H94&lt;0),AND(ISNUMBER(I94),I94&lt;0),AND(ISNUMBER(F94),ISNUMBER(G94),ISNUMBER(H94),ISNUMBER(I94),G94+H94+I94&gt;F94)),"ALERTE: valeur anormale","OK")))</x:f>
      </x:c>
      <x:c r="S94" s="76" t="str">
        <x:f>IF(B94="","",IF(O94="Validé humainement","Oui","Non"))</x:f>
      </x:c>
    </x:row>
    <x:row r="95">
      <x:c r="A95" s="76" t="str">
        <x:f>IF(B95="","","DECH-"&amp;TEXT(ROW()-4,"0000"))</x:f>
      </x:c>
      <x:c r="B95" s="76"/>
      <x:c r="C95" s="76"/>
      <x:c r="D95" s="76"/>
      <x:c r="E95" s="76"/>
      <x:c r="F95" s="77"/>
      <x:c r="G95" s="77"/>
      <x:c r="H95" s="77"/>
      <x:c r="I95" s="77"/>
      <x:c r="J95" s="76"/>
      <x:c r="K95" s="76"/>
      <x:c r="L95" s="76"/>
      <x:c r="M95" s="77" t="str">
        <x:f>IF(I95="","",I95*0.586)</x:f>
      </x:c>
      <x:c r="N95" s="76"/>
      <x:c r="O95" s="76"/>
      <x:c r="P95" s="78" t="str">
        <x:f>IF(B95="","",TODAY())</x:f>
      </x:c>
      <x:c r="Q95" s="76"/>
      <x:c r="R95" s="76" t="str">
        <x:f>IF(B95="","",IF(OR(C95="",D95="",E95="",F95="",J95="",K95="",L95="",O95&lt;&gt;"Validé humainement"),"ALERTE: données/preuves/statut",IF(OR(AND(ISNUMBER(F95),F95&lt;0),AND(ISNUMBER(G95),G95&lt;0),AND(ISNUMBER(H95),H95&lt;0),AND(ISNUMBER(I95),I95&lt;0),AND(ISNUMBER(F95),ISNUMBER(G95),ISNUMBER(H95),ISNUMBER(I95),G95+H95+I95&gt;F95)),"ALERTE: valeur anormale","OK")))</x:f>
      </x:c>
      <x:c r="S95" s="76" t="str">
        <x:f>IF(B95="","",IF(O95="Validé humainement","Oui","Non"))</x:f>
      </x:c>
    </x:row>
    <x:row r="96">
      <x:c r="A96" s="76" t="str">
        <x:f>IF(B96="","","DECH-"&amp;TEXT(ROW()-4,"0000"))</x:f>
      </x:c>
      <x:c r="B96" s="76"/>
      <x:c r="C96" s="76"/>
      <x:c r="D96" s="76"/>
      <x:c r="E96" s="76"/>
      <x:c r="F96" s="77"/>
      <x:c r="G96" s="77"/>
      <x:c r="H96" s="77"/>
      <x:c r="I96" s="77"/>
      <x:c r="J96" s="76"/>
      <x:c r="K96" s="76"/>
      <x:c r="L96" s="76"/>
      <x:c r="M96" s="77" t="str">
        <x:f>IF(I96="","",I96*0.586)</x:f>
      </x:c>
      <x:c r="N96" s="76"/>
      <x:c r="O96" s="76"/>
      <x:c r="P96" s="78" t="str">
        <x:f>IF(B96="","",TODAY())</x:f>
      </x:c>
      <x:c r="Q96" s="76"/>
      <x:c r="R96" s="76" t="str">
        <x:f>IF(B96="","",IF(OR(C96="",D96="",E96="",F96="",J96="",K96="",L96="",O96&lt;&gt;"Validé humainement"),"ALERTE: données/preuves/statut",IF(OR(AND(ISNUMBER(F96),F96&lt;0),AND(ISNUMBER(G96),G96&lt;0),AND(ISNUMBER(H96),H96&lt;0),AND(ISNUMBER(I96),I96&lt;0),AND(ISNUMBER(F96),ISNUMBER(G96),ISNUMBER(H96),ISNUMBER(I96),G96+H96+I96&gt;F96)),"ALERTE: valeur anormale","OK")))</x:f>
      </x:c>
      <x:c r="S96" s="76" t="str">
        <x:f>IF(B96="","",IF(O96="Validé humainement","Oui","Non"))</x:f>
      </x:c>
    </x:row>
    <x:row r="97">
      <x:c r="A97" s="76" t="str">
        <x:f>IF(B97="","","DECH-"&amp;TEXT(ROW()-4,"0000"))</x:f>
      </x:c>
      <x:c r="B97" s="76"/>
      <x:c r="C97" s="76"/>
      <x:c r="D97" s="76"/>
      <x:c r="E97" s="76"/>
      <x:c r="F97" s="77"/>
      <x:c r="G97" s="77"/>
      <x:c r="H97" s="77"/>
      <x:c r="I97" s="77"/>
      <x:c r="J97" s="76"/>
      <x:c r="K97" s="76"/>
      <x:c r="L97" s="76"/>
      <x:c r="M97" s="77" t="str">
        <x:f>IF(I97="","",I97*0.586)</x:f>
      </x:c>
      <x:c r="N97" s="76"/>
      <x:c r="O97" s="76"/>
      <x:c r="P97" s="78" t="str">
        <x:f>IF(B97="","",TODAY())</x:f>
      </x:c>
      <x:c r="Q97" s="76"/>
      <x:c r="R97" s="76" t="str">
        <x:f>IF(B97="","",IF(OR(C97="",D97="",E97="",F97="",J97="",K97="",L97="",O97&lt;&gt;"Validé humainement"),"ALERTE: données/preuves/statut",IF(OR(AND(ISNUMBER(F97),F97&lt;0),AND(ISNUMBER(G97),G97&lt;0),AND(ISNUMBER(H97),H97&lt;0),AND(ISNUMBER(I97),I97&lt;0),AND(ISNUMBER(F97),ISNUMBER(G97),ISNUMBER(H97),ISNUMBER(I97),G97+H97+I97&gt;F97)),"ALERTE: valeur anormale","OK")))</x:f>
      </x:c>
      <x:c r="S97" s="76" t="str">
        <x:f>IF(B97="","",IF(O97="Validé humainement","Oui","Non"))</x:f>
      </x:c>
    </x:row>
    <x:row r="98">
      <x:c r="A98" s="76" t="str">
        <x:f>IF(B98="","","DECH-"&amp;TEXT(ROW()-4,"0000"))</x:f>
      </x:c>
      <x:c r="B98" s="76"/>
      <x:c r="C98" s="76"/>
      <x:c r="D98" s="76"/>
      <x:c r="E98" s="76"/>
      <x:c r="F98" s="77"/>
      <x:c r="G98" s="77"/>
      <x:c r="H98" s="77"/>
      <x:c r="I98" s="77"/>
      <x:c r="J98" s="76"/>
      <x:c r="K98" s="76"/>
      <x:c r="L98" s="76"/>
      <x:c r="M98" s="77" t="str">
        <x:f>IF(I98="","",I98*0.586)</x:f>
      </x:c>
      <x:c r="N98" s="76"/>
      <x:c r="O98" s="76"/>
      <x:c r="P98" s="78" t="str">
        <x:f>IF(B98="","",TODAY())</x:f>
      </x:c>
      <x:c r="Q98" s="76"/>
      <x:c r="R98" s="76" t="str">
        <x:f>IF(B98="","",IF(OR(C98="",D98="",E98="",F98="",J98="",K98="",L98="",O98&lt;&gt;"Validé humainement"),"ALERTE: données/preuves/statut",IF(OR(AND(ISNUMBER(F98),F98&lt;0),AND(ISNUMBER(G98),G98&lt;0),AND(ISNUMBER(H98),H98&lt;0),AND(ISNUMBER(I98),I98&lt;0),AND(ISNUMBER(F98),ISNUMBER(G98),ISNUMBER(H98),ISNUMBER(I98),G98+H98+I98&gt;F98)),"ALERTE: valeur anormale","OK")))</x:f>
      </x:c>
      <x:c r="S98" s="76" t="str">
        <x:f>IF(B98="","",IF(O98="Validé humainement","Oui","Non"))</x:f>
      </x:c>
    </x:row>
    <x:row r="99">
      <x:c r="A99" s="76" t="str">
        <x:f>IF(B99="","","DECH-"&amp;TEXT(ROW()-4,"0000"))</x:f>
      </x:c>
      <x:c r="B99" s="76"/>
      <x:c r="C99" s="76"/>
      <x:c r="D99" s="76"/>
      <x:c r="E99" s="76"/>
      <x:c r="F99" s="77"/>
      <x:c r="G99" s="77"/>
      <x:c r="H99" s="77"/>
      <x:c r="I99" s="77"/>
      <x:c r="J99" s="76"/>
      <x:c r="K99" s="76"/>
      <x:c r="L99" s="76"/>
      <x:c r="M99" s="77" t="str">
        <x:f>IF(I99="","",I99*0.586)</x:f>
      </x:c>
      <x:c r="N99" s="76"/>
      <x:c r="O99" s="76"/>
      <x:c r="P99" s="78" t="str">
        <x:f>IF(B99="","",TODAY())</x:f>
      </x:c>
      <x:c r="Q99" s="76"/>
      <x:c r="R99" s="76" t="str">
        <x:f>IF(B99="","",IF(OR(C99="",D99="",E99="",F99="",J99="",K99="",L99="",O99&lt;&gt;"Validé humainement"),"ALERTE: données/preuves/statut",IF(OR(AND(ISNUMBER(F99),F99&lt;0),AND(ISNUMBER(G99),G99&lt;0),AND(ISNUMBER(H99),H99&lt;0),AND(ISNUMBER(I99),I99&lt;0),AND(ISNUMBER(F99),ISNUMBER(G99),ISNUMBER(H99),ISNUMBER(I99),G99+H99+I99&gt;F99)),"ALERTE: valeur anormale","OK")))</x:f>
      </x:c>
      <x:c r="S99" s="76" t="str">
        <x:f>IF(B99="","",IF(O99="Validé humainement","Oui","Non"))</x:f>
      </x:c>
    </x:row>
    <x:row r="100">
      <x:c r="A100" s="76" t="str">
        <x:f>IF(B100="","","DECH-"&amp;TEXT(ROW()-4,"0000"))</x:f>
      </x:c>
      <x:c r="B100" s="76"/>
      <x:c r="C100" s="76"/>
      <x:c r="D100" s="76"/>
      <x:c r="E100" s="76"/>
      <x:c r="F100" s="77"/>
      <x:c r="G100" s="77"/>
      <x:c r="H100" s="77"/>
      <x:c r="I100" s="77"/>
      <x:c r="J100" s="76"/>
      <x:c r="K100" s="76"/>
      <x:c r="L100" s="76"/>
      <x:c r="M100" s="77" t="str">
        <x:f>IF(I100="","",I100*0.586)</x:f>
      </x:c>
      <x:c r="N100" s="76"/>
      <x:c r="O100" s="76"/>
      <x:c r="P100" s="78" t="str">
        <x:f>IF(B100="","",TODAY())</x:f>
      </x:c>
      <x:c r="Q100" s="76"/>
      <x:c r="R100" s="76" t="str">
        <x:f>IF(B100="","",IF(OR(C100="",D100="",E100="",F100="",J100="",K100="",L100="",O100&lt;&gt;"Validé humainement"),"ALERTE: données/preuves/statut",IF(OR(AND(ISNUMBER(F100),F100&lt;0),AND(ISNUMBER(G100),G100&lt;0),AND(ISNUMBER(H100),H100&lt;0),AND(ISNUMBER(I100),I100&lt;0),AND(ISNUMBER(F100),ISNUMBER(G100),ISNUMBER(H100),ISNUMBER(I100),G100+H100+I100&gt;F100)),"ALERTE: valeur anormale","OK")))</x:f>
      </x:c>
      <x:c r="S100" s="76" t="str">
        <x:f>IF(B100="","",IF(O100="Validé humainement","Oui","Non"))</x:f>
      </x:c>
    </x:row>
    <x:row r="101">
      <x:c r="A101" s="76" t="str">
        <x:f>IF(B101="","","DECH-"&amp;TEXT(ROW()-4,"0000"))</x:f>
      </x:c>
      <x:c r="B101" s="76"/>
      <x:c r="C101" s="76"/>
      <x:c r="D101" s="76"/>
      <x:c r="E101" s="76"/>
      <x:c r="F101" s="77"/>
      <x:c r="G101" s="77"/>
      <x:c r="H101" s="77"/>
      <x:c r="I101" s="77"/>
      <x:c r="J101" s="76"/>
      <x:c r="K101" s="76"/>
      <x:c r="L101" s="76"/>
      <x:c r="M101" s="77" t="str">
        <x:f>IF(I101="","",I101*0.586)</x:f>
      </x:c>
      <x:c r="N101" s="76"/>
      <x:c r="O101" s="76"/>
      <x:c r="P101" s="78" t="str">
        <x:f>IF(B101="","",TODAY())</x:f>
      </x:c>
      <x:c r="Q101" s="76"/>
      <x:c r="R101" s="76" t="str">
        <x:f>IF(B101="","",IF(OR(C101="",D101="",E101="",F101="",J101="",K101="",L101="",O101&lt;&gt;"Validé humainement"),"ALERTE: données/preuves/statut",IF(OR(AND(ISNUMBER(F101),F101&lt;0),AND(ISNUMBER(G101),G101&lt;0),AND(ISNUMBER(H101),H101&lt;0),AND(ISNUMBER(I101),I101&lt;0),AND(ISNUMBER(F101),ISNUMBER(G101),ISNUMBER(H101),ISNUMBER(I101),G101+H101+I101&gt;F101)),"ALERTE: valeur anormale","OK")))</x:f>
      </x:c>
      <x:c r="S101" s="76" t="str">
        <x:f>IF(B101="","",IF(O101="Validé humainement","Oui","Non"))</x:f>
      </x:c>
    </x:row>
    <x:row r="102">
      <x:c r="A102" s="76" t="str">
        <x:f>IF(B102="","","DECH-"&amp;TEXT(ROW()-4,"0000"))</x:f>
      </x:c>
      <x:c r="B102" s="76"/>
      <x:c r="C102" s="76"/>
      <x:c r="D102" s="76"/>
      <x:c r="E102" s="76"/>
      <x:c r="F102" s="77"/>
      <x:c r="G102" s="77"/>
      <x:c r="H102" s="77"/>
      <x:c r="I102" s="77"/>
      <x:c r="J102" s="76"/>
      <x:c r="K102" s="76"/>
      <x:c r="L102" s="76"/>
      <x:c r="M102" s="77" t="str">
        <x:f>IF(I102="","",I102*0.586)</x:f>
      </x:c>
      <x:c r="N102" s="76"/>
      <x:c r="O102" s="76"/>
      <x:c r="P102" s="78" t="str">
        <x:f>IF(B102="","",TODAY())</x:f>
      </x:c>
      <x:c r="Q102" s="76"/>
      <x:c r="R102" s="76" t="str">
        <x:f>IF(B102="","",IF(OR(C102="",D102="",E102="",F102="",J102="",K102="",L102="",O102&lt;&gt;"Validé humainement"),"ALERTE: données/preuves/statut",IF(OR(AND(ISNUMBER(F102),F102&lt;0),AND(ISNUMBER(G102),G102&lt;0),AND(ISNUMBER(H102),H102&lt;0),AND(ISNUMBER(I102),I102&lt;0),AND(ISNUMBER(F102),ISNUMBER(G102),ISNUMBER(H102),ISNUMBER(I102),G102+H102+I102&gt;F102)),"ALERTE: valeur anormale","OK")))</x:f>
      </x:c>
      <x:c r="S102" s="76" t="str">
        <x:f>IF(B102="","",IF(O102="Validé humainement","Oui","Non"))</x:f>
      </x:c>
    </x:row>
    <x:row r="103">
      <x:c r="A103" s="76" t="str">
        <x:f>IF(B103="","","DECH-"&amp;TEXT(ROW()-4,"0000"))</x:f>
      </x:c>
      <x:c r="B103" s="76"/>
      <x:c r="C103" s="76"/>
      <x:c r="D103" s="76"/>
      <x:c r="E103" s="76"/>
      <x:c r="F103" s="77"/>
      <x:c r="G103" s="77"/>
      <x:c r="H103" s="77"/>
      <x:c r="I103" s="77"/>
      <x:c r="J103" s="76"/>
      <x:c r="K103" s="76"/>
      <x:c r="L103" s="76"/>
      <x:c r="M103" s="77" t="str">
        <x:f>IF(I103="","",I103*0.586)</x:f>
      </x:c>
      <x:c r="N103" s="76"/>
      <x:c r="O103" s="76"/>
      <x:c r="P103" s="78" t="str">
        <x:f>IF(B103="","",TODAY())</x:f>
      </x:c>
      <x:c r="Q103" s="76"/>
      <x:c r="R103" s="76" t="str">
        <x:f>IF(B103="","",IF(OR(C103="",D103="",E103="",F103="",J103="",K103="",L103="",O103&lt;&gt;"Validé humainement"),"ALERTE: données/preuves/statut",IF(OR(AND(ISNUMBER(F103),F103&lt;0),AND(ISNUMBER(G103),G103&lt;0),AND(ISNUMBER(H103),H103&lt;0),AND(ISNUMBER(I103),I103&lt;0),AND(ISNUMBER(F103),ISNUMBER(G103),ISNUMBER(H103),ISNUMBER(I103),G103+H103+I103&gt;F103)),"ALERTE: valeur anormale","OK")))</x:f>
      </x:c>
      <x:c r="S103" s="76" t="str">
        <x:f>IF(B103="","",IF(O103="Validé humainement","Oui","Non"))</x:f>
      </x:c>
    </x:row>
    <x:row r="104">
      <x:c r="A104" s="76" t="str">
        <x:f>IF(B104="","","DECH-"&amp;TEXT(ROW()-4,"0000"))</x:f>
      </x:c>
      <x:c r="B104" s="76"/>
      <x:c r="C104" s="76"/>
      <x:c r="D104" s="76"/>
      <x:c r="E104" s="76"/>
      <x:c r="F104" s="77"/>
      <x:c r="G104" s="77"/>
      <x:c r="H104" s="77"/>
      <x:c r="I104" s="77"/>
      <x:c r="J104" s="76"/>
      <x:c r="K104" s="76"/>
      <x:c r="L104" s="76"/>
      <x:c r="M104" s="77" t="str">
        <x:f>IF(I104="","",I104*0.586)</x:f>
      </x:c>
      <x:c r="N104" s="76"/>
      <x:c r="O104" s="76"/>
      <x:c r="P104" s="78" t="str">
        <x:f>IF(B104="","",TODAY())</x:f>
      </x:c>
      <x:c r="Q104" s="76"/>
      <x:c r="R104" s="76" t="str">
        <x:f>IF(B104="","",IF(OR(C104="",D104="",E104="",F104="",J104="",K104="",L104="",O104&lt;&gt;"Validé humainement"),"ALERTE: données/preuves/statut",IF(OR(AND(ISNUMBER(F104),F104&lt;0),AND(ISNUMBER(G104),G104&lt;0),AND(ISNUMBER(H104),H104&lt;0),AND(ISNUMBER(I104),I104&lt;0),AND(ISNUMBER(F104),ISNUMBER(G104),ISNUMBER(H104),ISNUMBER(I104),G104+H104+I104&gt;F104)),"ALERTE: valeur anormale","OK")))</x:f>
      </x:c>
      <x:c r="S104" s="76" t="str">
        <x:f>IF(B104="","",IF(O104="Validé humainement","Oui","Non"))</x:f>
      </x:c>
    </x:row>
  </x:sheetData>
  <x:mergeCells>
    <x:mergeCell ref="A1:S1"/>
    <x:mergeCell ref="A2:S2"/>
  </x:mergeCells>
  <x:conditionalFormatting sqref="R5:R104">
    <x:cfRule type="containsText" dxfId="192" priority="1" operator="containsText" text="ALERTE"/>
    <x:cfRule type="containsText" dxfId="193" priority="2" operator="containsText" text="OK"/>
    <x:cfRule type="containsText" dxfId="194" priority="3" operator="containsText" text="Validé"/>
    <x:cfRule type="containsText" dxfId="195" priority="4" operator="containsText" text="À vérifier"/>
    <x:cfRule type="containsText" dxfId="196" priority="5" operator="containsText" text="Rejeté"/>
  </x:conditionalFormatting>
  <x:conditionalFormatting sqref="O5:O104">
    <x:cfRule type="containsText" dxfId="197" priority="6" operator="containsText" text="ALERTE"/>
    <x:cfRule type="containsText" dxfId="198" priority="7" operator="containsText" text="OK"/>
    <x:cfRule type="containsText" dxfId="199" priority="8" operator="containsText" text="Validé"/>
    <x:cfRule type="containsText" dxfId="200" priority="9" operator="containsText" text="À vérifier"/>
    <x:cfRule type="containsText" dxfId="20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K5:K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J5:J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"Ordures ménagères,Plastiques,Papier/carton,Organique,Déchets verts,Déchets dangereux,Autre"</x:formula1>
    </x:dataValidation>
  </x:dataValidations>
  <x:pageMargins left="0.7" right="0.7" top="0.75" bottom="0.75" header="0.3" footer="0.3"/>
  <x:tableParts count="1">
    <x:tablePart xmlns:r="http://schemas.openxmlformats.org/officeDocument/2006/relationships" r:id="Ra7ba5993135d4771"/>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Saisie des polluants atmosphériques et alerte automatique de dépassement des seuils OMS indicatifs.</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Station / zone</x:v>
      </x:c>
      <x:c r="E4" s="74" t="str">
        <x:v>PM2.5</x:v>
      </x:c>
      <x:c r="F4" s="74" t="str">
        <x:v>PM10</x:v>
      </x:c>
      <x:c r="G4" s="74" t="str">
        <x:v>NO2</x:v>
      </x:c>
      <x:c r="H4" s="74" t="str">
        <x:v>SO2</x:v>
      </x:c>
      <x:c r="I4" s="74" t="str">
        <x:v>CO</x:v>
      </x:c>
      <x:c r="J4" s="74" t="str">
        <x:v>O3</x:v>
      </x:c>
      <x:c r="K4" s="74" t="str">
        <x:v>Indice qualité air</x:v>
      </x:c>
      <x:c r="L4" s="74" t="str">
        <x:v>Dépassement seuil OMS</x:v>
      </x:c>
      <x:c r="M4" s="74" t="str">
        <x:v>Source</x:v>
      </x:c>
      <x:c r="N4" s="74" t="str">
        <x:v>Document source</x:v>
      </x:c>
      <x:c r="O4" s="74" t="str">
        <x:v>Observations</x:v>
      </x:c>
      <x:c r="P4" s="74" t="str">
        <x:v>Statut validation</x:v>
      </x:c>
      <x:c r="Q4" s="74" t="str">
        <x:v>Date de saisie</x:v>
      </x:c>
      <x:c r="R4" s="74" t="str">
        <x:v>Responsable</x:v>
      </x:c>
      <x:c r="S4" s="74" t="str">
        <x:v>Alerte_QC</x:v>
      </x:c>
      <x:c r="T4" s="74" t="str">
        <x:v>Alimente_Rapports</x:v>
      </x:c>
    </x:row>
    <x:row r="5">
      <x:c r="A5" s="76" t="str">
        <x:f>IF(B5="","","AIR-"&amp;TEXT(ROW()-4,"0000"))</x:f>
      </x:c>
      <x:c r="B5" s="76"/>
      <x:c r="C5" s="76"/>
      <x:c r="D5" s="76"/>
      <x:c r="E5" s="80"/>
      <x:c r="F5" s="80"/>
      <x:c r="G5" s="80"/>
      <x:c r="H5" s="80"/>
      <x:c r="I5" s="80"/>
      <x:c r="J5" s="80"/>
      <x:c r="K5" s="80" t="str">
        <x:f>IF(COUNTA(E5:J5)=0,"",MAX(E5:J5))</x:f>
      </x:c>
      <x:c r="L5" s="76" t="str">
        <x:f>IF(COUNTA(E5:J5)=0,"",IF(OR(E5&gt;15,F5&gt;45,G5&gt;25,H5&gt;40,I5&gt;4000,J5&gt;100),"Oui","Non"))</x:f>
      </x:c>
      <x:c r="M5" s="76"/>
      <x:c r="N5" s="76"/>
      <x:c r="O5" s="76"/>
      <x:c r="P5" s="76"/>
      <x:c r="Q5" s="78" t="str">
        <x:f>IF(B5="","",TODAY())</x:f>
      </x:c>
      <x:c r="R5" s="76"/>
      <x:c r="S5" s="76" t="str">
        <x:f>IF(B5="","",IF(OR(C5="",D5="",E5="",M5="",N5="",P5&lt;&gt;"Validé humainement"),"ALERTE: données/preuves/statut",IF(OR(E5&lt;0,F5&lt;0,G5&lt;0,H5&lt;0,I5&lt;0,J5&lt;0),"ALERTE: valeur anormale","OK")))</x:f>
      </x:c>
      <x:c r="T5" s="76" t="str">
        <x:f>IF(B5="","",IF(P5="Validé humainement","Oui","Non"))</x:f>
      </x:c>
    </x:row>
    <x:row r="6">
      <x:c r="A6" s="76" t="str">
        <x:f>IF(B6="","","AIR-"&amp;TEXT(ROW()-4,"0000"))</x:f>
      </x:c>
      <x:c r="B6" s="76"/>
      <x:c r="C6" s="76"/>
      <x:c r="D6" s="76"/>
      <x:c r="E6" s="80"/>
      <x:c r="F6" s="80"/>
      <x:c r="G6" s="80"/>
      <x:c r="H6" s="80"/>
      <x:c r="I6" s="80"/>
      <x:c r="J6" s="80"/>
      <x:c r="K6" s="80" t="str">
        <x:f>IF(COUNTA(E6:J6)=0,"",MAX(E6:J6))</x:f>
      </x:c>
      <x:c r="L6" s="76" t="str">
        <x:f>IF(COUNTA(E6:J6)=0,"",IF(OR(E6&gt;15,F6&gt;45,G6&gt;25,H6&gt;40,I6&gt;4000,J6&gt;100),"Oui","Non"))</x:f>
      </x:c>
      <x:c r="M6" s="76"/>
      <x:c r="N6" s="76"/>
      <x:c r="O6" s="76"/>
      <x:c r="P6" s="76"/>
      <x:c r="Q6" s="78" t="str">
        <x:f>IF(B6="","",TODAY())</x:f>
      </x:c>
      <x:c r="R6" s="76"/>
      <x:c r="S6" s="76" t="str">
        <x:f>IF(B6="","",IF(OR(C6="",D6="",E6="",M6="",N6="",P6&lt;&gt;"Validé humainement"),"ALERTE: données/preuves/statut",IF(OR(E6&lt;0,F6&lt;0,G6&lt;0,H6&lt;0,I6&lt;0,J6&lt;0),"ALERTE: valeur anormale","OK")))</x:f>
      </x:c>
      <x:c r="T6" s="76" t="str">
        <x:f>IF(B6="","",IF(P6="Validé humainement","Oui","Non"))</x:f>
      </x:c>
    </x:row>
    <x:row r="7">
      <x:c r="A7" s="76" t="str">
        <x:f>IF(B7="","","AIR-"&amp;TEXT(ROW()-4,"0000"))</x:f>
      </x:c>
      <x:c r="B7" s="76"/>
      <x:c r="C7" s="76"/>
      <x:c r="D7" s="76"/>
      <x:c r="E7" s="80"/>
      <x:c r="F7" s="80"/>
      <x:c r="G7" s="80"/>
      <x:c r="H7" s="80"/>
      <x:c r="I7" s="80"/>
      <x:c r="J7" s="80"/>
      <x:c r="K7" s="80" t="str">
        <x:f>IF(COUNTA(E7:J7)=0,"",MAX(E7:J7))</x:f>
      </x:c>
      <x:c r="L7" s="76" t="str">
        <x:f>IF(COUNTA(E7:J7)=0,"",IF(OR(E7&gt;15,F7&gt;45,G7&gt;25,H7&gt;40,I7&gt;4000,J7&gt;100),"Oui","Non"))</x:f>
      </x:c>
      <x:c r="M7" s="76"/>
      <x:c r="N7" s="76"/>
      <x:c r="O7" s="76"/>
      <x:c r="P7" s="76"/>
      <x:c r="Q7" s="78" t="str">
        <x:f>IF(B7="","",TODAY())</x:f>
      </x:c>
      <x:c r="R7" s="76"/>
      <x:c r="S7" s="76" t="str">
        <x:f>IF(B7="","",IF(OR(C7="",D7="",E7="",M7="",N7="",P7&lt;&gt;"Validé humainement"),"ALERTE: données/preuves/statut",IF(OR(E7&lt;0,F7&lt;0,G7&lt;0,H7&lt;0,I7&lt;0,J7&lt;0),"ALERTE: valeur anormale","OK")))</x:f>
      </x:c>
      <x:c r="T7" s="76" t="str">
        <x:f>IF(B7="","",IF(P7="Validé humainement","Oui","Non"))</x:f>
      </x:c>
    </x:row>
    <x:row r="8">
      <x:c r="A8" s="76" t="str">
        <x:f>IF(B8="","","AIR-"&amp;TEXT(ROW()-4,"0000"))</x:f>
      </x:c>
      <x:c r="B8" s="76"/>
      <x:c r="C8" s="76"/>
      <x:c r="D8" s="76"/>
      <x:c r="E8" s="80"/>
      <x:c r="F8" s="80"/>
      <x:c r="G8" s="80"/>
      <x:c r="H8" s="80"/>
      <x:c r="I8" s="80"/>
      <x:c r="J8" s="80"/>
      <x:c r="K8" s="80" t="str">
        <x:f>IF(COUNTA(E8:J8)=0,"",MAX(E8:J8))</x:f>
      </x:c>
      <x:c r="L8" s="76" t="str">
        <x:f>IF(COUNTA(E8:J8)=0,"",IF(OR(E8&gt;15,F8&gt;45,G8&gt;25,H8&gt;40,I8&gt;4000,J8&gt;100),"Oui","Non"))</x:f>
      </x:c>
      <x:c r="M8" s="76"/>
      <x:c r="N8" s="76"/>
      <x:c r="O8" s="76"/>
      <x:c r="P8" s="76"/>
      <x:c r="Q8" s="78" t="str">
        <x:f>IF(B8="","",TODAY())</x:f>
      </x:c>
      <x:c r="R8" s="76"/>
      <x:c r="S8" s="76" t="str">
        <x:f>IF(B8="","",IF(OR(C8="",D8="",E8="",M8="",N8="",P8&lt;&gt;"Validé humainement"),"ALERTE: données/preuves/statut",IF(OR(E8&lt;0,F8&lt;0,G8&lt;0,H8&lt;0,I8&lt;0,J8&lt;0),"ALERTE: valeur anormale","OK")))</x:f>
      </x:c>
      <x:c r="T8" s="76" t="str">
        <x:f>IF(B8="","",IF(P8="Validé humainement","Oui","Non"))</x:f>
      </x:c>
    </x:row>
    <x:row r="9">
      <x:c r="A9" s="76" t="str">
        <x:f>IF(B9="","","AIR-"&amp;TEXT(ROW()-4,"0000"))</x:f>
      </x:c>
      <x:c r="B9" s="76"/>
      <x:c r="C9" s="76"/>
      <x:c r="D9" s="76"/>
      <x:c r="E9" s="80"/>
      <x:c r="F9" s="80"/>
      <x:c r="G9" s="80"/>
      <x:c r="H9" s="80"/>
      <x:c r="I9" s="80"/>
      <x:c r="J9" s="80"/>
      <x:c r="K9" s="80" t="str">
        <x:f>IF(COUNTA(E9:J9)=0,"",MAX(E9:J9))</x:f>
      </x:c>
      <x:c r="L9" s="76" t="str">
        <x:f>IF(COUNTA(E9:J9)=0,"",IF(OR(E9&gt;15,F9&gt;45,G9&gt;25,H9&gt;40,I9&gt;4000,J9&gt;100),"Oui","Non"))</x:f>
      </x:c>
      <x:c r="M9" s="76"/>
      <x:c r="N9" s="76"/>
      <x:c r="O9" s="76"/>
      <x:c r="P9" s="76"/>
      <x:c r="Q9" s="78" t="str">
        <x:f>IF(B9="","",TODAY())</x:f>
      </x:c>
      <x:c r="R9" s="76"/>
      <x:c r="S9" s="76" t="str">
        <x:f>IF(B9="","",IF(OR(C9="",D9="",E9="",M9="",N9="",P9&lt;&gt;"Validé humainement"),"ALERTE: données/preuves/statut",IF(OR(E9&lt;0,F9&lt;0,G9&lt;0,H9&lt;0,I9&lt;0,J9&lt;0),"ALERTE: valeur anormale","OK")))</x:f>
      </x:c>
      <x:c r="T9" s="76" t="str">
        <x:f>IF(B9="","",IF(P9="Validé humainement","Oui","Non"))</x:f>
      </x:c>
    </x:row>
    <x:row r="10">
      <x:c r="A10" s="76" t="str">
        <x:f>IF(B10="","","AIR-"&amp;TEXT(ROW()-4,"0000"))</x:f>
      </x:c>
      <x:c r="B10" s="76"/>
      <x:c r="C10" s="76"/>
      <x:c r="D10" s="76"/>
      <x:c r="E10" s="80"/>
      <x:c r="F10" s="80"/>
      <x:c r="G10" s="80"/>
      <x:c r="H10" s="80"/>
      <x:c r="I10" s="80"/>
      <x:c r="J10" s="80"/>
      <x:c r="K10" s="80" t="str">
        <x:f>IF(COUNTA(E10:J10)=0,"",MAX(E10:J10))</x:f>
      </x:c>
      <x:c r="L10" s="76" t="str">
        <x:f>IF(COUNTA(E10:J10)=0,"",IF(OR(E10&gt;15,F10&gt;45,G10&gt;25,H10&gt;40,I10&gt;4000,J10&gt;100),"Oui","Non"))</x:f>
      </x:c>
      <x:c r="M10" s="76"/>
      <x:c r="N10" s="76"/>
      <x:c r="O10" s="76"/>
      <x:c r="P10" s="76"/>
      <x:c r="Q10" s="78" t="str">
        <x:f>IF(B10="","",TODAY())</x:f>
      </x:c>
      <x:c r="R10" s="76"/>
      <x:c r="S10" s="76" t="str">
        <x:f>IF(B10="","",IF(OR(C10="",D10="",E10="",M10="",N10="",P10&lt;&gt;"Validé humainement"),"ALERTE: données/preuves/statut",IF(OR(E10&lt;0,F10&lt;0,G10&lt;0,H10&lt;0,I10&lt;0,J10&lt;0),"ALERTE: valeur anormale","OK")))</x:f>
      </x:c>
      <x:c r="T10" s="76" t="str">
        <x:f>IF(B10="","",IF(P10="Validé humainement","Oui","Non"))</x:f>
      </x:c>
    </x:row>
    <x:row r="11">
      <x:c r="A11" s="76" t="str">
        <x:f>IF(B11="","","AIR-"&amp;TEXT(ROW()-4,"0000"))</x:f>
      </x:c>
      <x:c r="B11" s="76"/>
      <x:c r="C11" s="76"/>
      <x:c r="D11" s="76"/>
      <x:c r="E11" s="80"/>
      <x:c r="F11" s="80"/>
      <x:c r="G11" s="80"/>
      <x:c r="H11" s="80"/>
      <x:c r="I11" s="80"/>
      <x:c r="J11" s="80"/>
      <x:c r="K11" s="80" t="str">
        <x:f>IF(COUNTA(E11:J11)=0,"",MAX(E11:J11))</x:f>
      </x:c>
      <x:c r="L11" s="76" t="str">
        <x:f>IF(COUNTA(E11:J11)=0,"",IF(OR(E11&gt;15,F11&gt;45,G11&gt;25,H11&gt;40,I11&gt;4000,J11&gt;100),"Oui","Non"))</x:f>
      </x:c>
      <x:c r="M11" s="76"/>
      <x:c r="N11" s="76"/>
      <x:c r="O11" s="76"/>
      <x:c r="P11" s="76"/>
      <x:c r="Q11" s="78" t="str">
        <x:f>IF(B11="","",TODAY())</x:f>
      </x:c>
      <x:c r="R11" s="76"/>
      <x:c r="S11" s="76" t="str">
        <x:f>IF(B11="","",IF(OR(C11="",D11="",E11="",M11="",N11="",P11&lt;&gt;"Validé humainement"),"ALERTE: données/preuves/statut",IF(OR(E11&lt;0,F11&lt;0,G11&lt;0,H11&lt;0,I11&lt;0,J11&lt;0),"ALERTE: valeur anormale","OK")))</x:f>
      </x:c>
      <x:c r="T11" s="76" t="str">
        <x:f>IF(B11="","",IF(P11="Validé humainement","Oui","Non"))</x:f>
      </x:c>
    </x:row>
    <x:row r="12">
      <x:c r="A12" s="76" t="str">
        <x:f>IF(B12="","","AIR-"&amp;TEXT(ROW()-4,"0000"))</x:f>
      </x:c>
      <x:c r="B12" s="76"/>
      <x:c r="C12" s="76"/>
      <x:c r="D12" s="76"/>
      <x:c r="E12" s="80"/>
      <x:c r="F12" s="80"/>
      <x:c r="G12" s="80"/>
      <x:c r="H12" s="80"/>
      <x:c r="I12" s="80"/>
      <x:c r="J12" s="80"/>
      <x:c r="K12" s="80" t="str">
        <x:f>IF(COUNTA(E12:J12)=0,"",MAX(E12:J12))</x:f>
      </x:c>
      <x:c r="L12" s="76" t="str">
        <x:f>IF(COUNTA(E12:J12)=0,"",IF(OR(E12&gt;15,F12&gt;45,G12&gt;25,H12&gt;40,I12&gt;4000,J12&gt;100),"Oui","Non"))</x:f>
      </x:c>
      <x:c r="M12" s="76"/>
      <x:c r="N12" s="76"/>
      <x:c r="O12" s="76"/>
      <x:c r="P12" s="76"/>
      <x:c r="Q12" s="78" t="str">
        <x:f>IF(B12="","",TODAY())</x:f>
      </x:c>
      <x:c r="R12" s="76"/>
      <x:c r="S12" s="76" t="str">
        <x:f>IF(B12="","",IF(OR(C12="",D12="",E12="",M12="",N12="",P12&lt;&gt;"Validé humainement"),"ALERTE: données/preuves/statut",IF(OR(E12&lt;0,F12&lt;0,G12&lt;0,H12&lt;0,I12&lt;0,J12&lt;0),"ALERTE: valeur anormale","OK")))</x:f>
      </x:c>
      <x:c r="T12" s="76" t="str">
        <x:f>IF(B12="","",IF(P12="Validé humainement","Oui","Non"))</x:f>
      </x:c>
    </x:row>
    <x:row r="13">
      <x:c r="A13" s="76" t="str">
        <x:f>IF(B13="","","AIR-"&amp;TEXT(ROW()-4,"0000"))</x:f>
      </x:c>
      <x:c r="B13" s="76"/>
      <x:c r="C13" s="76"/>
      <x:c r="D13" s="76"/>
      <x:c r="E13" s="80"/>
      <x:c r="F13" s="80"/>
      <x:c r="G13" s="80"/>
      <x:c r="H13" s="80"/>
      <x:c r="I13" s="80"/>
      <x:c r="J13" s="80"/>
      <x:c r="K13" s="80" t="str">
        <x:f>IF(COUNTA(E13:J13)=0,"",MAX(E13:J13))</x:f>
      </x:c>
      <x:c r="L13" s="76" t="str">
        <x:f>IF(COUNTA(E13:J13)=0,"",IF(OR(E13&gt;15,F13&gt;45,G13&gt;25,H13&gt;40,I13&gt;4000,J13&gt;100),"Oui","Non"))</x:f>
      </x:c>
      <x:c r="M13" s="76"/>
      <x:c r="N13" s="76"/>
      <x:c r="O13" s="76"/>
      <x:c r="P13" s="76"/>
      <x:c r="Q13" s="78" t="str">
        <x:f>IF(B13="","",TODAY())</x:f>
      </x:c>
      <x:c r="R13" s="76"/>
      <x:c r="S13" s="76" t="str">
        <x:f>IF(B13="","",IF(OR(C13="",D13="",E13="",M13="",N13="",P13&lt;&gt;"Validé humainement"),"ALERTE: données/preuves/statut",IF(OR(E13&lt;0,F13&lt;0,G13&lt;0,H13&lt;0,I13&lt;0,J13&lt;0),"ALERTE: valeur anormale","OK")))</x:f>
      </x:c>
      <x:c r="T13" s="76" t="str">
        <x:f>IF(B13="","",IF(P13="Validé humainement","Oui","Non"))</x:f>
      </x:c>
    </x:row>
    <x:row r="14">
      <x:c r="A14" s="76" t="str">
        <x:f>IF(B14="","","AIR-"&amp;TEXT(ROW()-4,"0000"))</x:f>
      </x:c>
      <x:c r="B14" s="76"/>
      <x:c r="C14" s="76"/>
      <x:c r="D14" s="76"/>
      <x:c r="E14" s="80"/>
      <x:c r="F14" s="80"/>
      <x:c r="G14" s="80"/>
      <x:c r="H14" s="80"/>
      <x:c r="I14" s="80"/>
      <x:c r="J14" s="80"/>
      <x:c r="K14" s="80" t="str">
        <x:f>IF(COUNTA(E14:J14)=0,"",MAX(E14:J14))</x:f>
      </x:c>
      <x:c r="L14" s="76" t="str">
        <x:f>IF(COUNTA(E14:J14)=0,"",IF(OR(E14&gt;15,F14&gt;45,G14&gt;25,H14&gt;40,I14&gt;4000,J14&gt;100),"Oui","Non"))</x:f>
      </x:c>
      <x:c r="M14" s="76"/>
      <x:c r="N14" s="76"/>
      <x:c r="O14" s="76"/>
      <x:c r="P14" s="76"/>
      <x:c r="Q14" s="78" t="str">
        <x:f>IF(B14="","",TODAY())</x:f>
      </x:c>
      <x:c r="R14" s="76"/>
      <x:c r="S14" s="76" t="str">
        <x:f>IF(B14="","",IF(OR(C14="",D14="",E14="",M14="",N14="",P14&lt;&gt;"Validé humainement"),"ALERTE: données/preuves/statut",IF(OR(E14&lt;0,F14&lt;0,G14&lt;0,H14&lt;0,I14&lt;0,J14&lt;0),"ALERTE: valeur anormale","OK")))</x:f>
      </x:c>
      <x:c r="T14" s="76" t="str">
        <x:f>IF(B14="","",IF(P14="Validé humainement","Oui","Non"))</x:f>
      </x:c>
    </x:row>
    <x:row r="15">
      <x:c r="A15" s="76" t="str">
        <x:f>IF(B15="","","AIR-"&amp;TEXT(ROW()-4,"0000"))</x:f>
      </x:c>
      <x:c r="B15" s="76"/>
      <x:c r="C15" s="76"/>
      <x:c r="D15" s="76"/>
      <x:c r="E15" s="80"/>
      <x:c r="F15" s="80"/>
      <x:c r="G15" s="80"/>
      <x:c r="H15" s="80"/>
      <x:c r="I15" s="80"/>
      <x:c r="J15" s="80"/>
      <x:c r="K15" s="80" t="str">
        <x:f>IF(COUNTA(E15:J15)=0,"",MAX(E15:J15))</x:f>
      </x:c>
      <x:c r="L15" s="76" t="str">
        <x:f>IF(COUNTA(E15:J15)=0,"",IF(OR(E15&gt;15,F15&gt;45,G15&gt;25,H15&gt;40,I15&gt;4000,J15&gt;100),"Oui","Non"))</x:f>
      </x:c>
      <x:c r="M15" s="76"/>
      <x:c r="N15" s="76"/>
      <x:c r="O15" s="76"/>
      <x:c r="P15" s="76"/>
      <x:c r="Q15" s="78" t="str">
        <x:f>IF(B15="","",TODAY())</x:f>
      </x:c>
      <x:c r="R15" s="76"/>
      <x:c r="S15" s="76" t="str">
        <x:f>IF(B15="","",IF(OR(C15="",D15="",E15="",M15="",N15="",P15&lt;&gt;"Validé humainement"),"ALERTE: données/preuves/statut",IF(OR(E15&lt;0,F15&lt;0,G15&lt;0,H15&lt;0,I15&lt;0,J15&lt;0),"ALERTE: valeur anormale","OK")))</x:f>
      </x:c>
      <x:c r="T15" s="76" t="str">
        <x:f>IF(B15="","",IF(P15="Validé humainement","Oui","Non"))</x:f>
      </x:c>
    </x:row>
    <x:row r="16">
      <x:c r="A16" s="76" t="str">
        <x:f>IF(B16="","","AIR-"&amp;TEXT(ROW()-4,"0000"))</x:f>
      </x:c>
      <x:c r="B16" s="76"/>
      <x:c r="C16" s="76"/>
      <x:c r="D16" s="76"/>
      <x:c r="E16" s="80"/>
      <x:c r="F16" s="80"/>
      <x:c r="G16" s="80"/>
      <x:c r="H16" s="80"/>
      <x:c r="I16" s="80"/>
      <x:c r="J16" s="80"/>
      <x:c r="K16" s="80" t="str">
        <x:f>IF(COUNTA(E16:J16)=0,"",MAX(E16:J16))</x:f>
      </x:c>
      <x:c r="L16" s="76" t="str">
        <x:f>IF(COUNTA(E16:J16)=0,"",IF(OR(E16&gt;15,F16&gt;45,G16&gt;25,H16&gt;40,I16&gt;4000,J16&gt;100),"Oui","Non"))</x:f>
      </x:c>
      <x:c r="M16" s="76"/>
      <x:c r="N16" s="76"/>
      <x:c r="O16" s="76"/>
      <x:c r="P16" s="76"/>
      <x:c r="Q16" s="78" t="str">
        <x:f>IF(B16="","",TODAY())</x:f>
      </x:c>
      <x:c r="R16" s="76"/>
      <x:c r="S16" s="76" t="str">
        <x:f>IF(B16="","",IF(OR(C16="",D16="",E16="",M16="",N16="",P16&lt;&gt;"Validé humainement"),"ALERTE: données/preuves/statut",IF(OR(E16&lt;0,F16&lt;0,G16&lt;0,H16&lt;0,I16&lt;0,J16&lt;0),"ALERTE: valeur anormale","OK")))</x:f>
      </x:c>
      <x:c r="T16" s="76" t="str">
        <x:f>IF(B16="","",IF(P16="Validé humainement","Oui","Non"))</x:f>
      </x:c>
    </x:row>
    <x:row r="17">
      <x:c r="A17" s="76" t="str">
        <x:f>IF(B17="","","AIR-"&amp;TEXT(ROW()-4,"0000"))</x:f>
      </x:c>
      <x:c r="B17" s="76"/>
      <x:c r="C17" s="76"/>
      <x:c r="D17" s="76"/>
      <x:c r="E17" s="80"/>
      <x:c r="F17" s="80"/>
      <x:c r="G17" s="80"/>
      <x:c r="H17" s="80"/>
      <x:c r="I17" s="80"/>
      <x:c r="J17" s="80"/>
      <x:c r="K17" s="80" t="str">
        <x:f>IF(COUNTA(E17:J17)=0,"",MAX(E17:J17))</x:f>
      </x:c>
      <x:c r="L17" s="76" t="str">
        <x:f>IF(COUNTA(E17:J17)=0,"",IF(OR(E17&gt;15,F17&gt;45,G17&gt;25,H17&gt;40,I17&gt;4000,J17&gt;100),"Oui","Non"))</x:f>
      </x:c>
      <x:c r="M17" s="76"/>
      <x:c r="N17" s="76"/>
      <x:c r="O17" s="76"/>
      <x:c r="P17" s="76"/>
      <x:c r="Q17" s="78" t="str">
        <x:f>IF(B17="","",TODAY())</x:f>
      </x:c>
      <x:c r="R17" s="76"/>
      <x:c r="S17" s="76" t="str">
        <x:f>IF(B17="","",IF(OR(C17="",D17="",E17="",M17="",N17="",P17&lt;&gt;"Validé humainement"),"ALERTE: données/preuves/statut",IF(OR(E17&lt;0,F17&lt;0,G17&lt;0,H17&lt;0,I17&lt;0,J17&lt;0),"ALERTE: valeur anormale","OK")))</x:f>
      </x:c>
      <x:c r="T17" s="76" t="str">
        <x:f>IF(B17="","",IF(P17="Validé humainement","Oui","Non"))</x:f>
      </x:c>
    </x:row>
    <x:row r="18">
      <x:c r="A18" s="76" t="str">
        <x:f>IF(B18="","","AIR-"&amp;TEXT(ROW()-4,"0000"))</x:f>
      </x:c>
      <x:c r="B18" s="76"/>
      <x:c r="C18" s="76"/>
      <x:c r="D18" s="76"/>
      <x:c r="E18" s="80"/>
      <x:c r="F18" s="80"/>
      <x:c r="G18" s="80"/>
      <x:c r="H18" s="80"/>
      <x:c r="I18" s="80"/>
      <x:c r="J18" s="80"/>
      <x:c r="K18" s="80" t="str">
        <x:f>IF(COUNTA(E18:J18)=0,"",MAX(E18:J18))</x:f>
      </x:c>
      <x:c r="L18" s="76" t="str">
        <x:f>IF(COUNTA(E18:J18)=0,"",IF(OR(E18&gt;15,F18&gt;45,G18&gt;25,H18&gt;40,I18&gt;4000,J18&gt;100),"Oui","Non"))</x:f>
      </x:c>
      <x:c r="M18" s="76"/>
      <x:c r="N18" s="76"/>
      <x:c r="O18" s="76"/>
      <x:c r="P18" s="76"/>
      <x:c r="Q18" s="78" t="str">
        <x:f>IF(B18="","",TODAY())</x:f>
      </x:c>
      <x:c r="R18" s="76"/>
      <x:c r="S18" s="76" t="str">
        <x:f>IF(B18="","",IF(OR(C18="",D18="",E18="",M18="",N18="",P18&lt;&gt;"Validé humainement"),"ALERTE: données/preuves/statut",IF(OR(E18&lt;0,F18&lt;0,G18&lt;0,H18&lt;0,I18&lt;0,J18&lt;0),"ALERTE: valeur anormale","OK")))</x:f>
      </x:c>
      <x:c r="T18" s="76" t="str">
        <x:f>IF(B18="","",IF(P18="Validé humainement","Oui","Non"))</x:f>
      </x:c>
    </x:row>
    <x:row r="19">
      <x:c r="A19" s="76" t="str">
        <x:f>IF(B19="","","AIR-"&amp;TEXT(ROW()-4,"0000"))</x:f>
      </x:c>
      <x:c r="B19" s="76"/>
      <x:c r="C19" s="76"/>
      <x:c r="D19" s="76"/>
      <x:c r="E19" s="80"/>
      <x:c r="F19" s="80"/>
      <x:c r="G19" s="80"/>
      <x:c r="H19" s="80"/>
      <x:c r="I19" s="80"/>
      <x:c r="J19" s="80"/>
      <x:c r="K19" s="80" t="str">
        <x:f>IF(COUNTA(E19:J19)=0,"",MAX(E19:J19))</x:f>
      </x:c>
      <x:c r="L19" s="76" t="str">
        <x:f>IF(COUNTA(E19:J19)=0,"",IF(OR(E19&gt;15,F19&gt;45,G19&gt;25,H19&gt;40,I19&gt;4000,J19&gt;100),"Oui","Non"))</x:f>
      </x:c>
      <x:c r="M19" s="76"/>
      <x:c r="N19" s="76"/>
      <x:c r="O19" s="76"/>
      <x:c r="P19" s="76"/>
      <x:c r="Q19" s="78" t="str">
        <x:f>IF(B19="","",TODAY())</x:f>
      </x:c>
      <x:c r="R19" s="76"/>
      <x:c r="S19" s="76" t="str">
        <x:f>IF(B19="","",IF(OR(C19="",D19="",E19="",M19="",N19="",P19&lt;&gt;"Validé humainement"),"ALERTE: données/preuves/statut",IF(OR(E19&lt;0,F19&lt;0,G19&lt;0,H19&lt;0,I19&lt;0,J19&lt;0),"ALERTE: valeur anormale","OK")))</x:f>
      </x:c>
      <x:c r="T19" s="76" t="str">
        <x:f>IF(B19="","",IF(P19="Validé humainement","Oui","Non"))</x:f>
      </x:c>
    </x:row>
    <x:row r="20">
      <x:c r="A20" s="76" t="str">
        <x:f>IF(B20="","","AIR-"&amp;TEXT(ROW()-4,"0000"))</x:f>
      </x:c>
      <x:c r="B20" s="76"/>
      <x:c r="C20" s="76"/>
      <x:c r="D20" s="76"/>
      <x:c r="E20" s="80"/>
      <x:c r="F20" s="80"/>
      <x:c r="G20" s="80"/>
      <x:c r="H20" s="80"/>
      <x:c r="I20" s="80"/>
      <x:c r="J20" s="80"/>
      <x:c r="K20" s="80" t="str">
        <x:f>IF(COUNTA(E20:J20)=0,"",MAX(E20:J20))</x:f>
      </x:c>
      <x:c r="L20" s="76" t="str">
        <x:f>IF(COUNTA(E20:J20)=0,"",IF(OR(E20&gt;15,F20&gt;45,G20&gt;25,H20&gt;40,I20&gt;4000,J20&gt;100),"Oui","Non"))</x:f>
      </x:c>
      <x:c r="M20" s="76"/>
      <x:c r="N20" s="76"/>
      <x:c r="O20" s="76"/>
      <x:c r="P20" s="76"/>
      <x:c r="Q20" s="78" t="str">
        <x:f>IF(B20="","",TODAY())</x:f>
      </x:c>
      <x:c r="R20" s="76"/>
      <x:c r="S20" s="76" t="str">
        <x:f>IF(B20="","",IF(OR(C20="",D20="",E20="",M20="",N20="",P20&lt;&gt;"Validé humainement"),"ALERTE: données/preuves/statut",IF(OR(E20&lt;0,F20&lt;0,G20&lt;0,H20&lt;0,I20&lt;0,J20&lt;0),"ALERTE: valeur anormale","OK")))</x:f>
      </x:c>
      <x:c r="T20" s="76" t="str">
        <x:f>IF(B20="","",IF(P20="Validé humainement","Oui","Non"))</x:f>
      </x:c>
    </x:row>
    <x:row r="21">
      <x:c r="A21" s="76" t="str">
        <x:f>IF(B21="","","AIR-"&amp;TEXT(ROW()-4,"0000"))</x:f>
      </x:c>
      <x:c r="B21" s="76"/>
      <x:c r="C21" s="76"/>
      <x:c r="D21" s="76"/>
      <x:c r="E21" s="80"/>
      <x:c r="F21" s="80"/>
      <x:c r="G21" s="80"/>
      <x:c r="H21" s="80"/>
      <x:c r="I21" s="80"/>
      <x:c r="J21" s="80"/>
      <x:c r="K21" s="80" t="str">
        <x:f>IF(COUNTA(E21:J21)=0,"",MAX(E21:J21))</x:f>
      </x:c>
      <x:c r="L21" s="76" t="str">
        <x:f>IF(COUNTA(E21:J21)=0,"",IF(OR(E21&gt;15,F21&gt;45,G21&gt;25,H21&gt;40,I21&gt;4000,J21&gt;100),"Oui","Non"))</x:f>
      </x:c>
      <x:c r="M21" s="76"/>
      <x:c r="N21" s="76"/>
      <x:c r="O21" s="76"/>
      <x:c r="P21" s="76"/>
      <x:c r="Q21" s="78" t="str">
        <x:f>IF(B21="","",TODAY())</x:f>
      </x:c>
      <x:c r="R21" s="76"/>
      <x:c r="S21" s="76" t="str">
        <x:f>IF(B21="","",IF(OR(C21="",D21="",E21="",M21="",N21="",P21&lt;&gt;"Validé humainement"),"ALERTE: données/preuves/statut",IF(OR(E21&lt;0,F21&lt;0,G21&lt;0,H21&lt;0,I21&lt;0,J21&lt;0),"ALERTE: valeur anormale","OK")))</x:f>
      </x:c>
      <x:c r="T21" s="76" t="str">
        <x:f>IF(B21="","",IF(P21="Validé humainement","Oui","Non"))</x:f>
      </x:c>
    </x:row>
    <x:row r="22">
      <x:c r="A22" s="76" t="str">
        <x:f>IF(B22="","","AIR-"&amp;TEXT(ROW()-4,"0000"))</x:f>
      </x:c>
      <x:c r="B22" s="76"/>
      <x:c r="C22" s="76"/>
      <x:c r="D22" s="76"/>
      <x:c r="E22" s="80"/>
      <x:c r="F22" s="80"/>
      <x:c r="G22" s="80"/>
      <x:c r="H22" s="80"/>
      <x:c r="I22" s="80"/>
      <x:c r="J22" s="80"/>
      <x:c r="K22" s="80" t="str">
        <x:f>IF(COUNTA(E22:J22)=0,"",MAX(E22:J22))</x:f>
      </x:c>
      <x:c r="L22" s="76" t="str">
        <x:f>IF(COUNTA(E22:J22)=0,"",IF(OR(E22&gt;15,F22&gt;45,G22&gt;25,H22&gt;40,I22&gt;4000,J22&gt;100),"Oui","Non"))</x:f>
      </x:c>
      <x:c r="M22" s="76"/>
      <x:c r="N22" s="76"/>
      <x:c r="O22" s="76"/>
      <x:c r="P22" s="76"/>
      <x:c r="Q22" s="78" t="str">
        <x:f>IF(B22="","",TODAY())</x:f>
      </x:c>
      <x:c r="R22" s="76"/>
      <x:c r="S22" s="76" t="str">
        <x:f>IF(B22="","",IF(OR(C22="",D22="",E22="",M22="",N22="",P22&lt;&gt;"Validé humainement"),"ALERTE: données/preuves/statut",IF(OR(E22&lt;0,F22&lt;0,G22&lt;0,H22&lt;0,I22&lt;0,J22&lt;0),"ALERTE: valeur anormale","OK")))</x:f>
      </x:c>
      <x:c r="T22" s="76" t="str">
        <x:f>IF(B22="","",IF(P22="Validé humainement","Oui","Non"))</x:f>
      </x:c>
    </x:row>
    <x:row r="23">
      <x:c r="A23" s="76" t="str">
        <x:f>IF(B23="","","AIR-"&amp;TEXT(ROW()-4,"0000"))</x:f>
      </x:c>
      <x:c r="B23" s="76"/>
      <x:c r="C23" s="76"/>
      <x:c r="D23" s="76"/>
      <x:c r="E23" s="80"/>
      <x:c r="F23" s="80"/>
      <x:c r="G23" s="80"/>
      <x:c r="H23" s="80"/>
      <x:c r="I23" s="80"/>
      <x:c r="J23" s="80"/>
      <x:c r="K23" s="80" t="str">
        <x:f>IF(COUNTA(E23:J23)=0,"",MAX(E23:J23))</x:f>
      </x:c>
      <x:c r="L23" s="76" t="str">
        <x:f>IF(COUNTA(E23:J23)=0,"",IF(OR(E23&gt;15,F23&gt;45,G23&gt;25,H23&gt;40,I23&gt;4000,J23&gt;100),"Oui","Non"))</x:f>
      </x:c>
      <x:c r="M23" s="76"/>
      <x:c r="N23" s="76"/>
      <x:c r="O23" s="76"/>
      <x:c r="P23" s="76"/>
      <x:c r="Q23" s="78" t="str">
        <x:f>IF(B23="","",TODAY())</x:f>
      </x:c>
      <x:c r="R23" s="76"/>
      <x:c r="S23" s="76" t="str">
        <x:f>IF(B23="","",IF(OR(C23="",D23="",E23="",M23="",N23="",P23&lt;&gt;"Validé humainement"),"ALERTE: données/preuves/statut",IF(OR(E23&lt;0,F23&lt;0,G23&lt;0,H23&lt;0,I23&lt;0,J23&lt;0),"ALERTE: valeur anormale","OK")))</x:f>
      </x:c>
      <x:c r="T23" s="76" t="str">
        <x:f>IF(B23="","",IF(P23="Validé humainement","Oui","Non"))</x:f>
      </x:c>
    </x:row>
    <x:row r="24">
      <x:c r="A24" s="76" t="str">
        <x:f>IF(B24="","","AIR-"&amp;TEXT(ROW()-4,"0000"))</x:f>
      </x:c>
      <x:c r="B24" s="76"/>
      <x:c r="C24" s="76"/>
      <x:c r="D24" s="76"/>
      <x:c r="E24" s="80"/>
      <x:c r="F24" s="80"/>
      <x:c r="G24" s="80"/>
      <x:c r="H24" s="80"/>
      <x:c r="I24" s="80"/>
      <x:c r="J24" s="80"/>
      <x:c r="K24" s="80" t="str">
        <x:f>IF(COUNTA(E24:J24)=0,"",MAX(E24:J24))</x:f>
      </x:c>
      <x:c r="L24" s="76" t="str">
        <x:f>IF(COUNTA(E24:J24)=0,"",IF(OR(E24&gt;15,F24&gt;45,G24&gt;25,H24&gt;40,I24&gt;4000,J24&gt;100),"Oui","Non"))</x:f>
      </x:c>
      <x:c r="M24" s="76"/>
      <x:c r="N24" s="76"/>
      <x:c r="O24" s="76"/>
      <x:c r="P24" s="76"/>
      <x:c r="Q24" s="78" t="str">
        <x:f>IF(B24="","",TODAY())</x:f>
      </x:c>
      <x:c r="R24" s="76"/>
      <x:c r="S24" s="76" t="str">
        <x:f>IF(B24="","",IF(OR(C24="",D24="",E24="",M24="",N24="",P24&lt;&gt;"Validé humainement"),"ALERTE: données/preuves/statut",IF(OR(E24&lt;0,F24&lt;0,G24&lt;0,H24&lt;0,I24&lt;0,J24&lt;0),"ALERTE: valeur anormale","OK")))</x:f>
      </x:c>
      <x:c r="T24" s="76" t="str">
        <x:f>IF(B24="","",IF(P24="Validé humainement","Oui","Non"))</x:f>
      </x:c>
    </x:row>
    <x:row r="25">
      <x:c r="A25" s="76" t="str">
        <x:f>IF(B25="","","AIR-"&amp;TEXT(ROW()-4,"0000"))</x:f>
      </x:c>
      <x:c r="B25" s="76"/>
      <x:c r="C25" s="76"/>
      <x:c r="D25" s="76"/>
      <x:c r="E25" s="80"/>
      <x:c r="F25" s="80"/>
      <x:c r="G25" s="80"/>
      <x:c r="H25" s="80"/>
      <x:c r="I25" s="80"/>
      <x:c r="J25" s="80"/>
      <x:c r="K25" s="80" t="str">
        <x:f>IF(COUNTA(E25:J25)=0,"",MAX(E25:J25))</x:f>
      </x:c>
      <x:c r="L25" s="76" t="str">
        <x:f>IF(COUNTA(E25:J25)=0,"",IF(OR(E25&gt;15,F25&gt;45,G25&gt;25,H25&gt;40,I25&gt;4000,J25&gt;100),"Oui","Non"))</x:f>
      </x:c>
      <x:c r="M25" s="76"/>
      <x:c r="N25" s="76"/>
      <x:c r="O25" s="76"/>
      <x:c r="P25" s="76"/>
      <x:c r="Q25" s="78" t="str">
        <x:f>IF(B25="","",TODAY())</x:f>
      </x:c>
      <x:c r="R25" s="76"/>
      <x:c r="S25" s="76" t="str">
        <x:f>IF(B25="","",IF(OR(C25="",D25="",E25="",M25="",N25="",P25&lt;&gt;"Validé humainement"),"ALERTE: données/preuves/statut",IF(OR(E25&lt;0,F25&lt;0,G25&lt;0,H25&lt;0,I25&lt;0,J25&lt;0),"ALERTE: valeur anormale","OK")))</x:f>
      </x:c>
      <x:c r="T25" s="76" t="str">
        <x:f>IF(B25="","",IF(P25="Validé humainement","Oui","Non"))</x:f>
      </x:c>
    </x:row>
    <x:row r="26">
      <x:c r="A26" s="76" t="str">
        <x:f>IF(B26="","","AIR-"&amp;TEXT(ROW()-4,"0000"))</x:f>
      </x:c>
      <x:c r="B26" s="76"/>
      <x:c r="C26" s="76"/>
      <x:c r="D26" s="76"/>
      <x:c r="E26" s="80"/>
      <x:c r="F26" s="80"/>
      <x:c r="G26" s="80"/>
      <x:c r="H26" s="80"/>
      <x:c r="I26" s="80"/>
      <x:c r="J26" s="80"/>
      <x:c r="K26" s="80" t="str">
        <x:f>IF(COUNTA(E26:J26)=0,"",MAX(E26:J26))</x:f>
      </x:c>
      <x:c r="L26" s="76" t="str">
        <x:f>IF(COUNTA(E26:J26)=0,"",IF(OR(E26&gt;15,F26&gt;45,G26&gt;25,H26&gt;40,I26&gt;4000,J26&gt;100),"Oui","Non"))</x:f>
      </x:c>
      <x:c r="M26" s="76"/>
      <x:c r="N26" s="76"/>
      <x:c r="O26" s="76"/>
      <x:c r="P26" s="76"/>
      <x:c r="Q26" s="78" t="str">
        <x:f>IF(B26="","",TODAY())</x:f>
      </x:c>
      <x:c r="R26" s="76"/>
      <x:c r="S26" s="76" t="str">
        <x:f>IF(B26="","",IF(OR(C26="",D26="",E26="",M26="",N26="",P26&lt;&gt;"Validé humainement"),"ALERTE: données/preuves/statut",IF(OR(E26&lt;0,F26&lt;0,G26&lt;0,H26&lt;0,I26&lt;0,J26&lt;0),"ALERTE: valeur anormale","OK")))</x:f>
      </x:c>
      <x:c r="T26" s="76" t="str">
        <x:f>IF(B26="","",IF(P26="Validé humainement","Oui","Non"))</x:f>
      </x:c>
    </x:row>
    <x:row r="27">
      <x:c r="A27" s="76" t="str">
        <x:f>IF(B27="","","AIR-"&amp;TEXT(ROW()-4,"0000"))</x:f>
      </x:c>
      <x:c r="B27" s="76"/>
      <x:c r="C27" s="76"/>
      <x:c r="D27" s="76"/>
      <x:c r="E27" s="80"/>
      <x:c r="F27" s="80"/>
      <x:c r="G27" s="80"/>
      <x:c r="H27" s="80"/>
      <x:c r="I27" s="80"/>
      <x:c r="J27" s="80"/>
      <x:c r="K27" s="80" t="str">
        <x:f>IF(COUNTA(E27:J27)=0,"",MAX(E27:J27))</x:f>
      </x:c>
      <x:c r="L27" s="76" t="str">
        <x:f>IF(COUNTA(E27:J27)=0,"",IF(OR(E27&gt;15,F27&gt;45,G27&gt;25,H27&gt;40,I27&gt;4000,J27&gt;100),"Oui","Non"))</x:f>
      </x:c>
      <x:c r="M27" s="76"/>
      <x:c r="N27" s="76"/>
      <x:c r="O27" s="76"/>
      <x:c r="P27" s="76"/>
      <x:c r="Q27" s="78" t="str">
        <x:f>IF(B27="","",TODAY())</x:f>
      </x:c>
      <x:c r="R27" s="76"/>
      <x:c r="S27" s="76" t="str">
        <x:f>IF(B27="","",IF(OR(C27="",D27="",E27="",M27="",N27="",P27&lt;&gt;"Validé humainement"),"ALERTE: données/preuves/statut",IF(OR(E27&lt;0,F27&lt;0,G27&lt;0,H27&lt;0,I27&lt;0,J27&lt;0),"ALERTE: valeur anormale","OK")))</x:f>
      </x:c>
      <x:c r="T27" s="76" t="str">
        <x:f>IF(B27="","",IF(P27="Validé humainement","Oui","Non"))</x:f>
      </x:c>
    </x:row>
    <x:row r="28">
      <x:c r="A28" s="76" t="str">
        <x:f>IF(B28="","","AIR-"&amp;TEXT(ROW()-4,"0000"))</x:f>
      </x:c>
      <x:c r="B28" s="76"/>
      <x:c r="C28" s="76"/>
      <x:c r="D28" s="76"/>
      <x:c r="E28" s="80"/>
      <x:c r="F28" s="80"/>
      <x:c r="G28" s="80"/>
      <x:c r="H28" s="80"/>
      <x:c r="I28" s="80"/>
      <x:c r="J28" s="80"/>
      <x:c r="K28" s="80" t="str">
        <x:f>IF(COUNTA(E28:J28)=0,"",MAX(E28:J28))</x:f>
      </x:c>
      <x:c r="L28" s="76" t="str">
        <x:f>IF(COUNTA(E28:J28)=0,"",IF(OR(E28&gt;15,F28&gt;45,G28&gt;25,H28&gt;40,I28&gt;4000,J28&gt;100),"Oui","Non"))</x:f>
      </x:c>
      <x:c r="M28" s="76"/>
      <x:c r="N28" s="76"/>
      <x:c r="O28" s="76"/>
      <x:c r="P28" s="76"/>
      <x:c r="Q28" s="78" t="str">
        <x:f>IF(B28="","",TODAY())</x:f>
      </x:c>
      <x:c r="R28" s="76"/>
      <x:c r="S28" s="76" t="str">
        <x:f>IF(B28="","",IF(OR(C28="",D28="",E28="",M28="",N28="",P28&lt;&gt;"Validé humainement"),"ALERTE: données/preuves/statut",IF(OR(E28&lt;0,F28&lt;0,G28&lt;0,H28&lt;0,I28&lt;0,J28&lt;0),"ALERTE: valeur anormale","OK")))</x:f>
      </x:c>
      <x:c r="T28" s="76" t="str">
        <x:f>IF(B28="","",IF(P28="Validé humainement","Oui","Non"))</x:f>
      </x:c>
    </x:row>
    <x:row r="29">
      <x:c r="A29" s="76" t="str">
        <x:f>IF(B29="","","AIR-"&amp;TEXT(ROW()-4,"0000"))</x:f>
      </x:c>
      <x:c r="B29" s="76"/>
      <x:c r="C29" s="76"/>
      <x:c r="D29" s="76"/>
      <x:c r="E29" s="80"/>
      <x:c r="F29" s="80"/>
      <x:c r="G29" s="80"/>
      <x:c r="H29" s="80"/>
      <x:c r="I29" s="80"/>
      <x:c r="J29" s="80"/>
      <x:c r="K29" s="80" t="str">
        <x:f>IF(COUNTA(E29:J29)=0,"",MAX(E29:J29))</x:f>
      </x:c>
      <x:c r="L29" s="76" t="str">
        <x:f>IF(COUNTA(E29:J29)=0,"",IF(OR(E29&gt;15,F29&gt;45,G29&gt;25,H29&gt;40,I29&gt;4000,J29&gt;100),"Oui","Non"))</x:f>
      </x:c>
      <x:c r="M29" s="76"/>
      <x:c r="N29" s="76"/>
      <x:c r="O29" s="76"/>
      <x:c r="P29" s="76"/>
      <x:c r="Q29" s="78" t="str">
        <x:f>IF(B29="","",TODAY())</x:f>
      </x:c>
      <x:c r="R29" s="76"/>
      <x:c r="S29" s="76" t="str">
        <x:f>IF(B29="","",IF(OR(C29="",D29="",E29="",M29="",N29="",P29&lt;&gt;"Validé humainement"),"ALERTE: données/preuves/statut",IF(OR(E29&lt;0,F29&lt;0,G29&lt;0,H29&lt;0,I29&lt;0,J29&lt;0),"ALERTE: valeur anormale","OK")))</x:f>
      </x:c>
      <x:c r="T29" s="76" t="str">
        <x:f>IF(B29="","",IF(P29="Validé humainement","Oui","Non"))</x:f>
      </x:c>
    </x:row>
    <x:row r="30">
      <x:c r="A30" s="76" t="str">
        <x:f>IF(B30="","","AIR-"&amp;TEXT(ROW()-4,"0000"))</x:f>
      </x:c>
      <x:c r="B30" s="76"/>
      <x:c r="C30" s="76"/>
      <x:c r="D30" s="76"/>
      <x:c r="E30" s="80"/>
      <x:c r="F30" s="80"/>
      <x:c r="G30" s="80"/>
      <x:c r="H30" s="80"/>
      <x:c r="I30" s="80"/>
      <x:c r="J30" s="80"/>
      <x:c r="K30" s="80" t="str">
        <x:f>IF(COUNTA(E30:J30)=0,"",MAX(E30:J30))</x:f>
      </x:c>
      <x:c r="L30" s="76" t="str">
        <x:f>IF(COUNTA(E30:J30)=0,"",IF(OR(E30&gt;15,F30&gt;45,G30&gt;25,H30&gt;40,I30&gt;4000,J30&gt;100),"Oui","Non"))</x:f>
      </x:c>
      <x:c r="M30" s="76"/>
      <x:c r="N30" s="76"/>
      <x:c r="O30" s="76"/>
      <x:c r="P30" s="76"/>
      <x:c r="Q30" s="78" t="str">
        <x:f>IF(B30="","",TODAY())</x:f>
      </x:c>
      <x:c r="R30" s="76"/>
      <x:c r="S30" s="76" t="str">
        <x:f>IF(B30="","",IF(OR(C30="",D30="",E30="",M30="",N30="",P30&lt;&gt;"Validé humainement"),"ALERTE: données/preuves/statut",IF(OR(E30&lt;0,F30&lt;0,G30&lt;0,H30&lt;0,I30&lt;0,J30&lt;0),"ALERTE: valeur anormale","OK")))</x:f>
      </x:c>
      <x:c r="T30" s="76" t="str">
        <x:f>IF(B30="","",IF(P30="Validé humainement","Oui","Non"))</x:f>
      </x:c>
    </x:row>
    <x:row r="31">
      <x:c r="A31" s="76" t="str">
        <x:f>IF(B31="","","AIR-"&amp;TEXT(ROW()-4,"0000"))</x:f>
      </x:c>
      <x:c r="B31" s="76"/>
      <x:c r="C31" s="76"/>
      <x:c r="D31" s="76"/>
      <x:c r="E31" s="80"/>
      <x:c r="F31" s="80"/>
      <x:c r="G31" s="80"/>
      <x:c r="H31" s="80"/>
      <x:c r="I31" s="80"/>
      <x:c r="J31" s="80"/>
      <x:c r="K31" s="80" t="str">
        <x:f>IF(COUNTA(E31:J31)=0,"",MAX(E31:J31))</x:f>
      </x:c>
      <x:c r="L31" s="76" t="str">
        <x:f>IF(COUNTA(E31:J31)=0,"",IF(OR(E31&gt;15,F31&gt;45,G31&gt;25,H31&gt;40,I31&gt;4000,J31&gt;100),"Oui","Non"))</x:f>
      </x:c>
      <x:c r="M31" s="76"/>
      <x:c r="N31" s="76"/>
      <x:c r="O31" s="76"/>
      <x:c r="P31" s="76"/>
      <x:c r="Q31" s="78" t="str">
        <x:f>IF(B31="","",TODAY())</x:f>
      </x:c>
      <x:c r="R31" s="76"/>
      <x:c r="S31" s="76" t="str">
        <x:f>IF(B31="","",IF(OR(C31="",D31="",E31="",M31="",N31="",P31&lt;&gt;"Validé humainement"),"ALERTE: données/preuves/statut",IF(OR(E31&lt;0,F31&lt;0,G31&lt;0,H31&lt;0,I31&lt;0,J31&lt;0),"ALERTE: valeur anormale","OK")))</x:f>
      </x:c>
      <x:c r="T31" s="76" t="str">
        <x:f>IF(B31="","",IF(P31="Validé humainement","Oui","Non"))</x:f>
      </x:c>
    </x:row>
    <x:row r="32">
      <x:c r="A32" s="76" t="str">
        <x:f>IF(B32="","","AIR-"&amp;TEXT(ROW()-4,"0000"))</x:f>
      </x:c>
      <x:c r="B32" s="76"/>
      <x:c r="C32" s="76"/>
      <x:c r="D32" s="76"/>
      <x:c r="E32" s="80"/>
      <x:c r="F32" s="80"/>
      <x:c r="G32" s="80"/>
      <x:c r="H32" s="80"/>
      <x:c r="I32" s="80"/>
      <x:c r="J32" s="80"/>
      <x:c r="K32" s="80" t="str">
        <x:f>IF(COUNTA(E32:J32)=0,"",MAX(E32:J32))</x:f>
      </x:c>
      <x:c r="L32" s="76" t="str">
        <x:f>IF(COUNTA(E32:J32)=0,"",IF(OR(E32&gt;15,F32&gt;45,G32&gt;25,H32&gt;40,I32&gt;4000,J32&gt;100),"Oui","Non"))</x:f>
      </x:c>
      <x:c r="M32" s="76"/>
      <x:c r="N32" s="76"/>
      <x:c r="O32" s="76"/>
      <x:c r="P32" s="76"/>
      <x:c r="Q32" s="78" t="str">
        <x:f>IF(B32="","",TODAY())</x:f>
      </x:c>
      <x:c r="R32" s="76"/>
      <x:c r="S32" s="76" t="str">
        <x:f>IF(B32="","",IF(OR(C32="",D32="",E32="",M32="",N32="",P32&lt;&gt;"Validé humainement"),"ALERTE: données/preuves/statut",IF(OR(E32&lt;0,F32&lt;0,G32&lt;0,H32&lt;0,I32&lt;0,J32&lt;0),"ALERTE: valeur anormale","OK")))</x:f>
      </x:c>
      <x:c r="T32" s="76" t="str">
        <x:f>IF(B32="","",IF(P32="Validé humainement","Oui","Non"))</x:f>
      </x:c>
    </x:row>
    <x:row r="33">
      <x:c r="A33" s="76" t="str">
        <x:f>IF(B33="","","AIR-"&amp;TEXT(ROW()-4,"0000"))</x:f>
      </x:c>
      <x:c r="B33" s="76"/>
      <x:c r="C33" s="76"/>
      <x:c r="D33" s="76"/>
      <x:c r="E33" s="80"/>
      <x:c r="F33" s="80"/>
      <x:c r="G33" s="80"/>
      <x:c r="H33" s="80"/>
      <x:c r="I33" s="80"/>
      <x:c r="J33" s="80"/>
      <x:c r="K33" s="80" t="str">
        <x:f>IF(COUNTA(E33:J33)=0,"",MAX(E33:J33))</x:f>
      </x:c>
      <x:c r="L33" s="76" t="str">
        <x:f>IF(COUNTA(E33:J33)=0,"",IF(OR(E33&gt;15,F33&gt;45,G33&gt;25,H33&gt;40,I33&gt;4000,J33&gt;100),"Oui","Non"))</x:f>
      </x:c>
      <x:c r="M33" s="76"/>
      <x:c r="N33" s="76"/>
      <x:c r="O33" s="76"/>
      <x:c r="P33" s="76"/>
      <x:c r="Q33" s="78" t="str">
        <x:f>IF(B33="","",TODAY())</x:f>
      </x:c>
      <x:c r="R33" s="76"/>
      <x:c r="S33" s="76" t="str">
        <x:f>IF(B33="","",IF(OR(C33="",D33="",E33="",M33="",N33="",P33&lt;&gt;"Validé humainement"),"ALERTE: données/preuves/statut",IF(OR(E33&lt;0,F33&lt;0,G33&lt;0,H33&lt;0,I33&lt;0,J33&lt;0),"ALERTE: valeur anormale","OK")))</x:f>
      </x:c>
      <x:c r="T33" s="76" t="str">
        <x:f>IF(B33="","",IF(P33="Validé humainement","Oui","Non"))</x:f>
      </x:c>
    </x:row>
    <x:row r="34">
      <x:c r="A34" s="76" t="str">
        <x:f>IF(B34="","","AIR-"&amp;TEXT(ROW()-4,"0000"))</x:f>
      </x:c>
      <x:c r="B34" s="76"/>
      <x:c r="C34" s="76"/>
      <x:c r="D34" s="76"/>
      <x:c r="E34" s="80"/>
      <x:c r="F34" s="80"/>
      <x:c r="G34" s="80"/>
      <x:c r="H34" s="80"/>
      <x:c r="I34" s="80"/>
      <x:c r="J34" s="80"/>
      <x:c r="K34" s="80" t="str">
        <x:f>IF(COUNTA(E34:J34)=0,"",MAX(E34:J34))</x:f>
      </x:c>
      <x:c r="L34" s="76" t="str">
        <x:f>IF(COUNTA(E34:J34)=0,"",IF(OR(E34&gt;15,F34&gt;45,G34&gt;25,H34&gt;40,I34&gt;4000,J34&gt;100),"Oui","Non"))</x:f>
      </x:c>
      <x:c r="M34" s="76"/>
      <x:c r="N34" s="76"/>
      <x:c r="O34" s="76"/>
      <x:c r="P34" s="76"/>
      <x:c r="Q34" s="78" t="str">
        <x:f>IF(B34="","",TODAY())</x:f>
      </x:c>
      <x:c r="R34" s="76"/>
      <x:c r="S34" s="76" t="str">
        <x:f>IF(B34="","",IF(OR(C34="",D34="",E34="",M34="",N34="",P34&lt;&gt;"Validé humainement"),"ALERTE: données/preuves/statut",IF(OR(E34&lt;0,F34&lt;0,G34&lt;0,H34&lt;0,I34&lt;0,J34&lt;0),"ALERTE: valeur anormale","OK")))</x:f>
      </x:c>
      <x:c r="T34" s="76" t="str">
        <x:f>IF(B34="","",IF(P34="Validé humainement","Oui","Non"))</x:f>
      </x:c>
    </x:row>
    <x:row r="35">
      <x:c r="A35" s="76" t="str">
        <x:f>IF(B35="","","AIR-"&amp;TEXT(ROW()-4,"0000"))</x:f>
      </x:c>
      <x:c r="B35" s="76"/>
      <x:c r="C35" s="76"/>
      <x:c r="D35" s="76"/>
      <x:c r="E35" s="80"/>
      <x:c r="F35" s="80"/>
      <x:c r="G35" s="80"/>
      <x:c r="H35" s="80"/>
      <x:c r="I35" s="80"/>
      <x:c r="J35" s="80"/>
      <x:c r="K35" s="80" t="str">
        <x:f>IF(COUNTA(E35:J35)=0,"",MAX(E35:J35))</x:f>
      </x:c>
      <x:c r="L35" s="76" t="str">
        <x:f>IF(COUNTA(E35:J35)=0,"",IF(OR(E35&gt;15,F35&gt;45,G35&gt;25,H35&gt;40,I35&gt;4000,J35&gt;100),"Oui","Non"))</x:f>
      </x:c>
      <x:c r="M35" s="76"/>
      <x:c r="N35" s="76"/>
      <x:c r="O35" s="76"/>
      <x:c r="P35" s="76"/>
      <x:c r="Q35" s="78" t="str">
        <x:f>IF(B35="","",TODAY())</x:f>
      </x:c>
      <x:c r="R35" s="76"/>
      <x:c r="S35" s="76" t="str">
        <x:f>IF(B35="","",IF(OR(C35="",D35="",E35="",M35="",N35="",P35&lt;&gt;"Validé humainement"),"ALERTE: données/preuves/statut",IF(OR(E35&lt;0,F35&lt;0,G35&lt;0,H35&lt;0,I35&lt;0,J35&lt;0),"ALERTE: valeur anormale","OK")))</x:f>
      </x:c>
      <x:c r="T35" s="76" t="str">
        <x:f>IF(B35="","",IF(P35="Validé humainement","Oui","Non"))</x:f>
      </x:c>
    </x:row>
    <x:row r="36">
      <x:c r="A36" s="76" t="str">
        <x:f>IF(B36="","","AIR-"&amp;TEXT(ROW()-4,"0000"))</x:f>
      </x:c>
      <x:c r="B36" s="76"/>
      <x:c r="C36" s="76"/>
      <x:c r="D36" s="76"/>
      <x:c r="E36" s="80"/>
      <x:c r="F36" s="80"/>
      <x:c r="G36" s="80"/>
      <x:c r="H36" s="80"/>
      <x:c r="I36" s="80"/>
      <x:c r="J36" s="80"/>
      <x:c r="K36" s="80" t="str">
        <x:f>IF(COUNTA(E36:J36)=0,"",MAX(E36:J36))</x:f>
      </x:c>
      <x:c r="L36" s="76" t="str">
        <x:f>IF(COUNTA(E36:J36)=0,"",IF(OR(E36&gt;15,F36&gt;45,G36&gt;25,H36&gt;40,I36&gt;4000,J36&gt;100),"Oui","Non"))</x:f>
      </x:c>
      <x:c r="M36" s="76"/>
      <x:c r="N36" s="76"/>
      <x:c r="O36" s="76"/>
      <x:c r="P36" s="76"/>
      <x:c r="Q36" s="78" t="str">
        <x:f>IF(B36="","",TODAY())</x:f>
      </x:c>
      <x:c r="R36" s="76"/>
      <x:c r="S36" s="76" t="str">
        <x:f>IF(B36="","",IF(OR(C36="",D36="",E36="",M36="",N36="",P36&lt;&gt;"Validé humainement"),"ALERTE: données/preuves/statut",IF(OR(E36&lt;0,F36&lt;0,G36&lt;0,H36&lt;0,I36&lt;0,J36&lt;0),"ALERTE: valeur anormale","OK")))</x:f>
      </x:c>
      <x:c r="T36" s="76" t="str">
        <x:f>IF(B36="","",IF(P36="Validé humainement","Oui","Non"))</x:f>
      </x:c>
    </x:row>
    <x:row r="37">
      <x:c r="A37" s="76" t="str">
        <x:f>IF(B37="","","AIR-"&amp;TEXT(ROW()-4,"0000"))</x:f>
      </x:c>
      <x:c r="B37" s="76"/>
      <x:c r="C37" s="76"/>
      <x:c r="D37" s="76"/>
      <x:c r="E37" s="80"/>
      <x:c r="F37" s="80"/>
      <x:c r="G37" s="80"/>
      <x:c r="H37" s="80"/>
      <x:c r="I37" s="80"/>
      <x:c r="J37" s="80"/>
      <x:c r="K37" s="80" t="str">
        <x:f>IF(COUNTA(E37:J37)=0,"",MAX(E37:J37))</x:f>
      </x:c>
      <x:c r="L37" s="76" t="str">
        <x:f>IF(COUNTA(E37:J37)=0,"",IF(OR(E37&gt;15,F37&gt;45,G37&gt;25,H37&gt;40,I37&gt;4000,J37&gt;100),"Oui","Non"))</x:f>
      </x:c>
      <x:c r="M37" s="76"/>
      <x:c r="N37" s="76"/>
      <x:c r="O37" s="76"/>
      <x:c r="P37" s="76"/>
      <x:c r="Q37" s="78" t="str">
        <x:f>IF(B37="","",TODAY())</x:f>
      </x:c>
      <x:c r="R37" s="76"/>
      <x:c r="S37" s="76" t="str">
        <x:f>IF(B37="","",IF(OR(C37="",D37="",E37="",M37="",N37="",P37&lt;&gt;"Validé humainement"),"ALERTE: données/preuves/statut",IF(OR(E37&lt;0,F37&lt;0,G37&lt;0,H37&lt;0,I37&lt;0,J37&lt;0),"ALERTE: valeur anormale","OK")))</x:f>
      </x:c>
      <x:c r="T37" s="76" t="str">
        <x:f>IF(B37="","",IF(P37="Validé humainement","Oui","Non"))</x:f>
      </x:c>
    </x:row>
    <x:row r="38">
      <x:c r="A38" s="76" t="str">
        <x:f>IF(B38="","","AIR-"&amp;TEXT(ROW()-4,"0000"))</x:f>
      </x:c>
      <x:c r="B38" s="76"/>
      <x:c r="C38" s="76"/>
      <x:c r="D38" s="76"/>
      <x:c r="E38" s="80"/>
      <x:c r="F38" s="80"/>
      <x:c r="G38" s="80"/>
      <x:c r="H38" s="80"/>
      <x:c r="I38" s="80"/>
      <x:c r="J38" s="80"/>
      <x:c r="K38" s="80" t="str">
        <x:f>IF(COUNTA(E38:J38)=0,"",MAX(E38:J38))</x:f>
      </x:c>
      <x:c r="L38" s="76" t="str">
        <x:f>IF(COUNTA(E38:J38)=0,"",IF(OR(E38&gt;15,F38&gt;45,G38&gt;25,H38&gt;40,I38&gt;4000,J38&gt;100),"Oui","Non"))</x:f>
      </x:c>
      <x:c r="M38" s="76"/>
      <x:c r="N38" s="76"/>
      <x:c r="O38" s="76"/>
      <x:c r="P38" s="76"/>
      <x:c r="Q38" s="78" t="str">
        <x:f>IF(B38="","",TODAY())</x:f>
      </x:c>
      <x:c r="R38" s="76"/>
      <x:c r="S38" s="76" t="str">
        <x:f>IF(B38="","",IF(OR(C38="",D38="",E38="",M38="",N38="",P38&lt;&gt;"Validé humainement"),"ALERTE: données/preuves/statut",IF(OR(E38&lt;0,F38&lt;0,G38&lt;0,H38&lt;0,I38&lt;0,J38&lt;0),"ALERTE: valeur anormale","OK")))</x:f>
      </x:c>
      <x:c r="T38" s="76" t="str">
        <x:f>IF(B38="","",IF(P38="Validé humainement","Oui","Non"))</x:f>
      </x:c>
    </x:row>
    <x:row r="39">
      <x:c r="A39" s="76" t="str">
        <x:f>IF(B39="","","AIR-"&amp;TEXT(ROW()-4,"0000"))</x:f>
      </x:c>
      <x:c r="B39" s="76"/>
      <x:c r="C39" s="76"/>
      <x:c r="D39" s="76"/>
      <x:c r="E39" s="80"/>
      <x:c r="F39" s="80"/>
      <x:c r="G39" s="80"/>
      <x:c r="H39" s="80"/>
      <x:c r="I39" s="80"/>
      <x:c r="J39" s="80"/>
      <x:c r="K39" s="80" t="str">
        <x:f>IF(COUNTA(E39:J39)=0,"",MAX(E39:J39))</x:f>
      </x:c>
      <x:c r="L39" s="76" t="str">
        <x:f>IF(COUNTA(E39:J39)=0,"",IF(OR(E39&gt;15,F39&gt;45,G39&gt;25,H39&gt;40,I39&gt;4000,J39&gt;100),"Oui","Non"))</x:f>
      </x:c>
      <x:c r="M39" s="76"/>
      <x:c r="N39" s="76"/>
      <x:c r="O39" s="76"/>
      <x:c r="P39" s="76"/>
      <x:c r="Q39" s="78" t="str">
        <x:f>IF(B39="","",TODAY())</x:f>
      </x:c>
      <x:c r="R39" s="76"/>
      <x:c r="S39" s="76" t="str">
        <x:f>IF(B39="","",IF(OR(C39="",D39="",E39="",M39="",N39="",P39&lt;&gt;"Validé humainement"),"ALERTE: données/preuves/statut",IF(OR(E39&lt;0,F39&lt;0,G39&lt;0,H39&lt;0,I39&lt;0,J39&lt;0),"ALERTE: valeur anormale","OK")))</x:f>
      </x:c>
      <x:c r="T39" s="76" t="str">
        <x:f>IF(B39="","",IF(P39="Validé humainement","Oui","Non"))</x:f>
      </x:c>
    </x:row>
    <x:row r="40">
      <x:c r="A40" s="76" t="str">
        <x:f>IF(B40="","","AIR-"&amp;TEXT(ROW()-4,"0000"))</x:f>
      </x:c>
      <x:c r="B40" s="76"/>
      <x:c r="C40" s="76"/>
      <x:c r="D40" s="76"/>
      <x:c r="E40" s="80"/>
      <x:c r="F40" s="80"/>
      <x:c r="G40" s="80"/>
      <x:c r="H40" s="80"/>
      <x:c r="I40" s="80"/>
      <x:c r="J40" s="80"/>
      <x:c r="K40" s="80" t="str">
        <x:f>IF(COUNTA(E40:J40)=0,"",MAX(E40:J40))</x:f>
      </x:c>
      <x:c r="L40" s="76" t="str">
        <x:f>IF(COUNTA(E40:J40)=0,"",IF(OR(E40&gt;15,F40&gt;45,G40&gt;25,H40&gt;40,I40&gt;4000,J40&gt;100),"Oui","Non"))</x:f>
      </x:c>
      <x:c r="M40" s="76"/>
      <x:c r="N40" s="76"/>
      <x:c r="O40" s="76"/>
      <x:c r="P40" s="76"/>
      <x:c r="Q40" s="78" t="str">
        <x:f>IF(B40="","",TODAY())</x:f>
      </x:c>
      <x:c r="R40" s="76"/>
      <x:c r="S40" s="76" t="str">
        <x:f>IF(B40="","",IF(OR(C40="",D40="",E40="",M40="",N40="",P40&lt;&gt;"Validé humainement"),"ALERTE: données/preuves/statut",IF(OR(E40&lt;0,F40&lt;0,G40&lt;0,H40&lt;0,I40&lt;0,J40&lt;0),"ALERTE: valeur anormale","OK")))</x:f>
      </x:c>
      <x:c r="T40" s="76" t="str">
        <x:f>IF(B40="","",IF(P40="Validé humainement","Oui","Non"))</x:f>
      </x:c>
    </x:row>
    <x:row r="41">
      <x:c r="A41" s="76" t="str">
        <x:f>IF(B41="","","AIR-"&amp;TEXT(ROW()-4,"0000"))</x:f>
      </x:c>
      <x:c r="B41" s="76"/>
      <x:c r="C41" s="76"/>
      <x:c r="D41" s="76"/>
      <x:c r="E41" s="80"/>
      <x:c r="F41" s="80"/>
      <x:c r="G41" s="80"/>
      <x:c r="H41" s="80"/>
      <x:c r="I41" s="80"/>
      <x:c r="J41" s="80"/>
      <x:c r="K41" s="80" t="str">
        <x:f>IF(COUNTA(E41:J41)=0,"",MAX(E41:J41))</x:f>
      </x:c>
      <x:c r="L41" s="76" t="str">
        <x:f>IF(COUNTA(E41:J41)=0,"",IF(OR(E41&gt;15,F41&gt;45,G41&gt;25,H41&gt;40,I41&gt;4000,J41&gt;100),"Oui","Non"))</x:f>
      </x:c>
      <x:c r="M41" s="76"/>
      <x:c r="N41" s="76"/>
      <x:c r="O41" s="76"/>
      <x:c r="P41" s="76"/>
      <x:c r="Q41" s="78" t="str">
        <x:f>IF(B41="","",TODAY())</x:f>
      </x:c>
      <x:c r="R41" s="76"/>
      <x:c r="S41" s="76" t="str">
        <x:f>IF(B41="","",IF(OR(C41="",D41="",E41="",M41="",N41="",P41&lt;&gt;"Validé humainement"),"ALERTE: données/preuves/statut",IF(OR(E41&lt;0,F41&lt;0,G41&lt;0,H41&lt;0,I41&lt;0,J41&lt;0),"ALERTE: valeur anormale","OK")))</x:f>
      </x:c>
      <x:c r="T41" s="76" t="str">
        <x:f>IF(B41="","",IF(P41="Validé humainement","Oui","Non"))</x:f>
      </x:c>
    </x:row>
    <x:row r="42">
      <x:c r="A42" s="76" t="str">
        <x:f>IF(B42="","","AIR-"&amp;TEXT(ROW()-4,"0000"))</x:f>
      </x:c>
      <x:c r="B42" s="76"/>
      <x:c r="C42" s="76"/>
      <x:c r="D42" s="76"/>
      <x:c r="E42" s="80"/>
      <x:c r="F42" s="80"/>
      <x:c r="G42" s="80"/>
      <x:c r="H42" s="80"/>
      <x:c r="I42" s="80"/>
      <x:c r="J42" s="80"/>
      <x:c r="K42" s="80" t="str">
        <x:f>IF(COUNTA(E42:J42)=0,"",MAX(E42:J42))</x:f>
      </x:c>
      <x:c r="L42" s="76" t="str">
        <x:f>IF(COUNTA(E42:J42)=0,"",IF(OR(E42&gt;15,F42&gt;45,G42&gt;25,H42&gt;40,I42&gt;4000,J42&gt;100),"Oui","Non"))</x:f>
      </x:c>
      <x:c r="M42" s="76"/>
      <x:c r="N42" s="76"/>
      <x:c r="O42" s="76"/>
      <x:c r="P42" s="76"/>
      <x:c r="Q42" s="78" t="str">
        <x:f>IF(B42="","",TODAY())</x:f>
      </x:c>
      <x:c r="R42" s="76"/>
      <x:c r="S42" s="76" t="str">
        <x:f>IF(B42="","",IF(OR(C42="",D42="",E42="",M42="",N42="",P42&lt;&gt;"Validé humainement"),"ALERTE: données/preuves/statut",IF(OR(E42&lt;0,F42&lt;0,G42&lt;0,H42&lt;0,I42&lt;0,J42&lt;0),"ALERTE: valeur anormale","OK")))</x:f>
      </x:c>
      <x:c r="T42" s="76" t="str">
        <x:f>IF(B42="","",IF(P42="Validé humainement","Oui","Non"))</x:f>
      </x:c>
    </x:row>
    <x:row r="43">
      <x:c r="A43" s="76" t="str">
        <x:f>IF(B43="","","AIR-"&amp;TEXT(ROW()-4,"0000"))</x:f>
      </x:c>
      <x:c r="B43" s="76"/>
      <x:c r="C43" s="76"/>
      <x:c r="D43" s="76"/>
      <x:c r="E43" s="80"/>
      <x:c r="F43" s="80"/>
      <x:c r="G43" s="80"/>
      <x:c r="H43" s="80"/>
      <x:c r="I43" s="80"/>
      <x:c r="J43" s="80"/>
      <x:c r="K43" s="80" t="str">
        <x:f>IF(COUNTA(E43:J43)=0,"",MAX(E43:J43))</x:f>
      </x:c>
      <x:c r="L43" s="76" t="str">
        <x:f>IF(COUNTA(E43:J43)=0,"",IF(OR(E43&gt;15,F43&gt;45,G43&gt;25,H43&gt;40,I43&gt;4000,J43&gt;100),"Oui","Non"))</x:f>
      </x:c>
      <x:c r="M43" s="76"/>
      <x:c r="N43" s="76"/>
      <x:c r="O43" s="76"/>
      <x:c r="P43" s="76"/>
      <x:c r="Q43" s="78" t="str">
        <x:f>IF(B43="","",TODAY())</x:f>
      </x:c>
      <x:c r="R43" s="76"/>
      <x:c r="S43" s="76" t="str">
        <x:f>IF(B43="","",IF(OR(C43="",D43="",E43="",M43="",N43="",P43&lt;&gt;"Validé humainement"),"ALERTE: données/preuves/statut",IF(OR(E43&lt;0,F43&lt;0,G43&lt;0,H43&lt;0,I43&lt;0,J43&lt;0),"ALERTE: valeur anormale","OK")))</x:f>
      </x:c>
      <x:c r="T43" s="76" t="str">
        <x:f>IF(B43="","",IF(P43="Validé humainement","Oui","Non"))</x:f>
      </x:c>
    </x:row>
    <x:row r="44">
      <x:c r="A44" s="76" t="str">
        <x:f>IF(B44="","","AIR-"&amp;TEXT(ROW()-4,"0000"))</x:f>
      </x:c>
      <x:c r="B44" s="76"/>
      <x:c r="C44" s="76"/>
      <x:c r="D44" s="76"/>
      <x:c r="E44" s="80"/>
      <x:c r="F44" s="80"/>
      <x:c r="G44" s="80"/>
      <x:c r="H44" s="80"/>
      <x:c r="I44" s="80"/>
      <x:c r="J44" s="80"/>
      <x:c r="K44" s="80" t="str">
        <x:f>IF(COUNTA(E44:J44)=0,"",MAX(E44:J44))</x:f>
      </x:c>
      <x:c r="L44" s="76" t="str">
        <x:f>IF(COUNTA(E44:J44)=0,"",IF(OR(E44&gt;15,F44&gt;45,G44&gt;25,H44&gt;40,I44&gt;4000,J44&gt;100),"Oui","Non"))</x:f>
      </x:c>
      <x:c r="M44" s="76"/>
      <x:c r="N44" s="76"/>
      <x:c r="O44" s="76"/>
      <x:c r="P44" s="76"/>
      <x:c r="Q44" s="78" t="str">
        <x:f>IF(B44="","",TODAY())</x:f>
      </x:c>
      <x:c r="R44" s="76"/>
      <x:c r="S44" s="76" t="str">
        <x:f>IF(B44="","",IF(OR(C44="",D44="",E44="",M44="",N44="",P44&lt;&gt;"Validé humainement"),"ALERTE: données/preuves/statut",IF(OR(E44&lt;0,F44&lt;0,G44&lt;0,H44&lt;0,I44&lt;0,J44&lt;0),"ALERTE: valeur anormale","OK")))</x:f>
      </x:c>
      <x:c r="T44" s="76" t="str">
        <x:f>IF(B44="","",IF(P44="Validé humainement","Oui","Non"))</x:f>
      </x:c>
    </x:row>
    <x:row r="45">
      <x:c r="A45" s="76" t="str">
        <x:f>IF(B45="","","AIR-"&amp;TEXT(ROW()-4,"0000"))</x:f>
      </x:c>
      <x:c r="B45" s="76"/>
      <x:c r="C45" s="76"/>
      <x:c r="D45" s="76"/>
      <x:c r="E45" s="80"/>
      <x:c r="F45" s="80"/>
      <x:c r="G45" s="80"/>
      <x:c r="H45" s="80"/>
      <x:c r="I45" s="80"/>
      <x:c r="J45" s="80"/>
      <x:c r="K45" s="80" t="str">
        <x:f>IF(COUNTA(E45:J45)=0,"",MAX(E45:J45))</x:f>
      </x:c>
      <x:c r="L45" s="76" t="str">
        <x:f>IF(COUNTA(E45:J45)=0,"",IF(OR(E45&gt;15,F45&gt;45,G45&gt;25,H45&gt;40,I45&gt;4000,J45&gt;100),"Oui","Non"))</x:f>
      </x:c>
      <x:c r="M45" s="76"/>
      <x:c r="N45" s="76"/>
      <x:c r="O45" s="76"/>
      <x:c r="P45" s="76"/>
      <x:c r="Q45" s="78" t="str">
        <x:f>IF(B45="","",TODAY())</x:f>
      </x:c>
      <x:c r="R45" s="76"/>
      <x:c r="S45" s="76" t="str">
        <x:f>IF(B45="","",IF(OR(C45="",D45="",E45="",M45="",N45="",P45&lt;&gt;"Validé humainement"),"ALERTE: données/preuves/statut",IF(OR(E45&lt;0,F45&lt;0,G45&lt;0,H45&lt;0,I45&lt;0,J45&lt;0),"ALERTE: valeur anormale","OK")))</x:f>
      </x:c>
      <x:c r="T45" s="76" t="str">
        <x:f>IF(B45="","",IF(P45="Validé humainement","Oui","Non"))</x:f>
      </x:c>
    </x:row>
    <x:row r="46">
      <x:c r="A46" s="76" t="str">
        <x:f>IF(B46="","","AIR-"&amp;TEXT(ROW()-4,"0000"))</x:f>
      </x:c>
      <x:c r="B46" s="76"/>
      <x:c r="C46" s="76"/>
      <x:c r="D46" s="76"/>
      <x:c r="E46" s="80"/>
      <x:c r="F46" s="80"/>
      <x:c r="G46" s="80"/>
      <x:c r="H46" s="80"/>
      <x:c r="I46" s="80"/>
      <x:c r="J46" s="80"/>
      <x:c r="K46" s="80" t="str">
        <x:f>IF(COUNTA(E46:J46)=0,"",MAX(E46:J46))</x:f>
      </x:c>
      <x:c r="L46" s="76" t="str">
        <x:f>IF(COUNTA(E46:J46)=0,"",IF(OR(E46&gt;15,F46&gt;45,G46&gt;25,H46&gt;40,I46&gt;4000,J46&gt;100),"Oui","Non"))</x:f>
      </x:c>
      <x:c r="M46" s="76"/>
      <x:c r="N46" s="76"/>
      <x:c r="O46" s="76"/>
      <x:c r="P46" s="76"/>
      <x:c r="Q46" s="78" t="str">
        <x:f>IF(B46="","",TODAY())</x:f>
      </x:c>
      <x:c r="R46" s="76"/>
      <x:c r="S46" s="76" t="str">
        <x:f>IF(B46="","",IF(OR(C46="",D46="",E46="",M46="",N46="",P46&lt;&gt;"Validé humainement"),"ALERTE: données/preuves/statut",IF(OR(E46&lt;0,F46&lt;0,G46&lt;0,H46&lt;0,I46&lt;0,J46&lt;0),"ALERTE: valeur anormale","OK")))</x:f>
      </x:c>
      <x:c r="T46" s="76" t="str">
        <x:f>IF(B46="","",IF(P46="Validé humainement","Oui","Non"))</x:f>
      </x:c>
    </x:row>
    <x:row r="47">
      <x:c r="A47" s="76" t="str">
        <x:f>IF(B47="","","AIR-"&amp;TEXT(ROW()-4,"0000"))</x:f>
      </x:c>
      <x:c r="B47" s="76"/>
      <x:c r="C47" s="76"/>
      <x:c r="D47" s="76"/>
      <x:c r="E47" s="80"/>
      <x:c r="F47" s="80"/>
      <x:c r="G47" s="80"/>
      <x:c r="H47" s="80"/>
      <x:c r="I47" s="80"/>
      <x:c r="J47" s="80"/>
      <x:c r="K47" s="80" t="str">
        <x:f>IF(COUNTA(E47:J47)=0,"",MAX(E47:J47))</x:f>
      </x:c>
      <x:c r="L47" s="76" t="str">
        <x:f>IF(COUNTA(E47:J47)=0,"",IF(OR(E47&gt;15,F47&gt;45,G47&gt;25,H47&gt;40,I47&gt;4000,J47&gt;100),"Oui","Non"))</x:f>
      </x:c>
      <x:c r="M47" s="76"/>
      <x:c r="N47" s="76"/>
      <x:c r="O47" s="76"/>
      <x:c r="P47" s="76"/>
      <x:c r="Q47" s="78" t="str">
        <x:f>IF(B47="","",TODAY())</x:f>
      </x:c>
      <x:c r="R47" s="76"/>
      <x:c r="S47" s="76" t="str">
        <x:f>IF(B47="","",IF(OR(C47="",D47="",E47="",M47="",N47="",P47&lt;&gt;"Validé humainement"),"ALERTE: données/preuves/statut",IF(OR(E47&lt;0,F47&lt;0,G47&lt;0,H47&lt;0,I47&lt;0,J47&lt;0),"ALERTE: valeur anormale","OK")))</x:f>
      </x:c>
      <x:c r="T47" s="76" t="str">
        <x:f>IF(B47="","",IF(P47="Validé humainement","Oui","Non"))</x:f>
      </x:c>
    </x:row>
    <x:row r="48">
      <x:c r="A48" s="76" t="str">
        <x:f>IF(B48="","","AIR-"&amp;TEXT(ROW()-4,"0000"))</x:f>
      </x:c>
      <x:c r="B48" s="76"/>
      <x:c r="C48" s="76"/>
      <x:c r="D48" s="76"/>
      <x:c r="E48" s="80"/>
      <x:c r="F48" s="80"/>
      <x:c r="G48" s="80"/>
      <x:c r="H48" s="80"/>
      <x:c r="I48" s="80"/>
      <x:c r="J48" s="80"/>
      <x:c r="K48" s="80" t="str">
        <x:f>IF(COUNTA(E48:J48)=0,"",MAX(E48:J48))</x:f>
      </x:c>
      <x:c r="L48" s="76" t="str">
        <x:f>IF(COUNTA(E48:J48)=0,"",IF(OR(E48&gt;15,F48&gt;45,G48&gt;25,H48&gt;40,I48&gt;4000,J48&gt;100),"Oui","Non"))</x:f>
      </x:c>
      <x:c r="M48" s="76"/>
      <x:c r="N48" s="76"/>
      <x:c r="O48" s="76"/>
      <x:c r="P48" s="76"/>
      <x:c r="Q48" s="78" t="str">
        <x:f>IF(B48="","",TODAY())</x:f>
      </x:c>
      <x:c r="R48" s="76"/>
      <x:c r="S48" s="76" t="str">
        <x:f>IF(B48="","",IF(OR(C48="",D48="",E48="",M48="",N48="",P48&lt;&gt;"Validé humainement"),"ALERTE: données/preuves/statut",IF(OR(E48&lt;0,F48&lt;0,G48&lt;0,H48&lt;0,I48&lt;0,J48&lt;0),"ALERTE: valeur anormale","OK")))</x:f>
      </x:c>
      <x:c r="T48" s="76" t="str">
        <x:f>IF(B48="","",IF(P48="Validé humainement","Oui","Non"))</x:f>
      </x:c>
    </x:row>
    <x:row r="49">
      <x:c r="A49" s="76" t="str">
        <x:f>IF(B49="","","AIR-"&amp;TEXT(ROW()-4,"0000"))</x:f>
      </x:c>
      <x:c r="B49" s="76"/>
      <x:c r="C49" s="76"/>
      <x:c r="D49" s="76"/>
      <x:c r="E49" s="80"/>
      <x:c r="F49" s="80"/>
      <x:c r="G49" s="80"/>
      <x:c r="H49" s="80"/>
      <x:c r="I49" s="80"/>
      <x:c r="J49" s="80"/>
      <x:c r="K49" s="80" t="str">
        <x:f>IF(COUNTA(E49:J49)=0,"",MAX(E49:J49))</x:f>
      </x:c>
      <x:c r="L49" s="76" t="str">
        <x:f>IF(COUNTA(E49:J49)=0,"",IF(OR(E49&gt;15,F49&gt;45,G49&gt;25,H49&gt;40,I49&gt;4000,J49&gt;100),"Oui","Non"))</x:f>
      </x:c>
      <x:c r="M49" s="76"/>
      <x:c r="N49" s="76"/>
      <x:c r="O49" s="76"/>
      <x:c r="P49" s="76"/>
      <x:c r="Q49" s="78" t="str">
        <x:f>IF(B49="","",TODAY())</x:f>
      </x:c>
      <x:c r="R49" s="76"/>
      <x:c r="S49" s="76" t="str">
        <x:f>IF(B49="","",IF(OR(C49="",D49="",E49="",M49="",N49="",P49&lt;&gt;"Validé humainement"),"ALERTE: données/preuves/statut",IF(OR(E49&lt;0,F49&lt;0,G49&lt;0,H49&lt;0,I49&lt;0,J49&lt;0),"ALERTE: valeur anormale","OK")))</x:f>
      </x:c>
      <x:c r="T49" s="76" t="str">
        <x:f>IF(B49="","",IF(P49="Validé humainement","Oui","Non"))</x:f>
      </x:c>
    </x:row>
    <x:row r="50">
      <x:c r="A50" s="76" t="str">
        <x:f>IF(B50="","","AIR-"&amp;TEXT(ROW()-4,"0000"))</x:f>
      </x:c>
      <x:c r="B50" s="76"/>
      <x:c r="C50" s="76"/>
      <x:c r="D50" s="76"/>
      <x:c r="E50" s="80"/>
      <x:c r="F50" s="80"/>
      <x:c r="G50" s="80"/>
      <x:c r="H50" s="80"/>
      <x:c r="I50" s="80"/>
      <x:c r="J50" s="80"/>
      <x:c r="K50" s="80" t="str">
        <x:f>IF(COUNTA(E50:J50)=0,"",MAX(E50:J50))</x:f>
      </x:c>
      <x:c r="L50" s="76" t="str">
        <x:f>IF(COUNTA(E50:J50)=0,"",IF(OR(E50&gt;15,F50&gt;45,G50&gt;25,H50&gt;40,I50&gt;4000,J50&gt;100),"Oui","Non"))</x:f>
      </x:c>
      <x:c r="M50" s="76"/>
      <x:c r="N50" s="76"/>
      <x:c r="O50" s="76"/>
      <x:c r="P50" s="76"/>
      <x:c r="Q50" s="78" t="str">
        <x:f>IF(B50="","",TODAY())</x:f>
      </x:c>
      <x:c r="R50" s="76"/>
      <x:c r="S50" s="76" t="str">
        <x:f>IF(B50="","",IF(OR(C50="",D50="",E50="",M50="",N50="",P50&lt;&gt;"Validé humainement"),"ALERTE: données/preuves/statut",IF(OR(E50&lt;0,F50&lt;0,G50&lt;0,H50&lt;0,I50&lt;0,J50&lt;0),"ALERTE: valeur anormale","OK")))</x:f>
      </x:c>
      <x:c r="T50" s="76" t="str">
        <x:f>IF(B50="","",IF(P50="Validé humainement","Oui","Non"))</x:f>
      </x:c>
    </x:row>
    <x:row r="51">
      <x:c r="A51" s="76" t="str">
        <x:f>IF(B51="","","AIR-"&amp;TEXT(ROW()-4,"0000"))</x:f>
      </x:c>
      <x:c r="B51" s="76"/>
      <x:c r="C51" s="76"/>
      <x:c r="D51" s="76"/>
      <x:c r="E51" s="80"/>
      <x:c r="F51" s="80"/>
      <x:c r="G51" s="80"/>
      <x:c r="H51" s="80"/>
      <x:c r="I51" s="80"/>
      <x:c r="J51" s="80"/>
      <x:c r="K51" s="80" t="str">
        <x:f>IF(COUNTA(E51:J51)=0,"",MAX(E51:J51))</x:f>
      </x:c>
      <x:c r="L51" s="76" t="str">
        <x:f>IF(COUNTA(E51:J51)=0,"",IF(OR(E51&gt;15,F51&gt;45,G51&gt;25,H51&gt;40,I51&gt;4000,J51&gt;100),"Oui","Non"))</x:f>
      </x:c>
      <x:c r="M51" s="76"/>
      <x:c r="N51" s="76"/>
      <x:c r="O51" s="76"/>
      <x:c r="P51" s="76"/>
      <x:c r="Q51" s="78" t="str">
        <x:f>IF(B51="","",TODAY())</x:f>
      </x:c>
      <x:c r="R51" s="76"/>
      <x:c r="S51" s="76" t="str">
        <x:f>IF(B51="","",IF(OR(C51="",D51="",E51="",M51="",N51="",P51&lt;&gt;"Validé humainement"),"ALERTE: données/preuves/statut",IF(OR(E51&lt;0,F51&lt;0,G51&lt;0,H51&lt;0,I51&lt;0,J51&lt;0),"ALERTE: valeur anormale","OK")))</x:f>
      </x:c>
      <x:c r="T51" s="76" t="str">
        <x:f>IF(B51="","",IF(P51="Validé humainement","Oui","Non"))</x:f>
      </x:c>
    </x:row>
    <x:row r="52">
      <x:c r="A52" s="76" t="str">
        <x:f>IF(B52="","","AIR-"&amp;TEXT(ROW()-4,"0000"))</x:f>
      </x:c>
      <x:c r="B52" s="76"/>
      <x:c r="C52" s="76"/>
      <x:c r="D52" s="76"/>
      <x:c r="E52" s="80"/>
      <x:c r="F52" s="80"/>
      <x:c r="G52" s="80"/>
      <x:c r="H52" s="80"/>
      <x:c r="I52" s="80"/>
      <x:c r="J52" s="80"/>
      <x:c r="K52" s="80" t="str">
        <x:f>IF(COUNTA(E52:J52)=0,"",MAX(E52:J52))</x:f>
      </x:c>
      <x:c r="L52" s="76" t="str">
        <x:f>IF(COUNTA(E52:J52)=0,"",IF(OR(E52&gt;15,F52&gt;45,G52&gt;25,H52&gt;40,I52&gt;4000,J52&gt;100),"Oui","Non"))</x:f>
      </x:c>
      <x:c r="M52" s="76"/>
      <x:c r="N52" s="76"/>
      <x:c r="O52" s="76"/>
      <x:c r="P52" s="76"/>
      <x:c r="Q52" s="78" t="str">
        <x:f>IF(B52="","",TODAY())</x:f>
      </x:c>
      <x:c r="R52" s="76"/>
      <x:c r="S52" s="76" t="str">
        <x:f>IF(B52="","",IF(OR(C52="",D52="",E52="",M52="",N52="",P52&lt;&gt;"Validé humainement"),"ALERTE: données/preuves/statut",IF(OR(E52&lt;0,F52&lt;0,G52&lt;0,H52&lt;0,I52&lt;0,J52&lt;0),"ALERTE: valeur anormale","OK")))</x:f>
      </x:c>
      <x:c r="T52" s="76" t="str">
        <x:f>IF(B52="","",IF(P52="Validé humainement","Oui","Non"))</x:f>
      </x:c>
    </x:row>
    <x:row r="53">
      <x:c r="A53" s="76" t="str">
        <x:f>IF(B53="","","AIR-"&amp;TEXT(ROW()-4,"0000"))</x:f>
      </x:c>
      <x:c r="B53" s="76"/>
      <x:c r="C53" s="76"/>
      <x:c r="D53" s="76"/>
      <x:c r="E53" s="80"/>
      <x:c r="F53" s="80"/>
      <x:c r="G53" s="80"/>
      <x:c r="H53" s="80"/>
      <x:c r="I53" s="80"/>
      <x:c r="J53" s="80"/>
      <x:c r="K53" s="80" t="str">
        <x:f>IF(COUNTA(E53:J53)=0,"",MAX(E53:J53))</x:f>
      </x:c>
      <x:c r="L53" s="76" t="str">
        <x:f>IF(COUNTA(E53:J53)=0,"",IF(OR(E53&gt;15,F53&gt;45,G53&gt;25,H53&gt;40,I53&gt;4000,J53&gt;100),"Oui","Non"))</x:f>
      </x:c>
      <x:c r="M53" s="76"/>
      <x:c r="N53" s="76"/>
      <x:c r="O53" s="76"/>
      <x:c r="P53" s="76"/>
      <x:c r="Q53" s="78" t="str">
        <x:f>IF(B53="","",TODAY())</x:f>
      </x:c>
      <x:c r="R53" s="76"/>
      <x:c r="S53" s="76" t="str">
        <x:f>IF(B53="","",IF(OR(C53="",D53="",E53="",M53="",N53="",P53&lt;&gt;"Validé humainement"),"ALERTE: données/preuves/statut",IF(OR(E53&lt;0,F53&lt;0,G53&lt;0,H53&lt;0,I53&lt;0,J53&lt;0),"ALERTE: valeur anormale","OK")))</x:f>
      </x:c>
      <x:c r="T53" s="76" t="str">
        <x:f>IF(B53="","",IF(P53="Validé humainement","Oui","Non"))</x:f>
      </x:c>
    </x:row>
    <x:row r="54">
      <x:c r="A54" s="76" t="str">
        <x:f>IF(B54="","","AIR-"&amp;TEXT(ROW()-4,"0000"))</x:f>
      </x:c>
      <x:c r="B54" s="76"/>
      <x:c r="C54" s="76"/>
      <x:c r="D54" s="76"/>
      <x:c r="E54" s="80"/>
      <x:c r="F54" s="80"/>
      <x:c r="G54" s="80"/>
      <x:c r="H54" s="80"/>
      <x:c r="I54" s="80"/>
      <x:c r="J54" s="80"/>
      <x:c r="K54" s="80" t="str">
        <x:f>IF(COUNTA(E54:J54)=0,"",MAX(E54:J54))</x:f>
      </x:c>
      <x:c r="L54" s="76" t="str">
        <x:f>IF(COUNTA(E54:J54)=0,"",IF(OR(E54&gt;15,F54&gt;45,G54&gt;25,H54&gt;40,I54&gt;4000,J54&gt;100),"Oui","Non"))</x:f>
      </x:c>
      <x:c r="M54" s="76"/>
      <x:c r="N54" s="76"/>
      <x:c r="O54" s="76"/>
      <x:c r="P54" s="76"/>
      <x:c r="Q54" s="78" t="str">
        <x:f>IF(B54="","",TODAY())</x:f>
      </x:c>
      <x:c r="R54" s="76"/>
      <x:c r="S54" s="76" t="str">
        <x:f>IF(B54="","",IF(OR(C54="",D54="",E54="",M54="",N54="",P54&lt;&gt;"Validé humainement"),"ALERTE: données/preuves/statut",IF(OR(E54&lt;0,F54&lt;0,G54&lt;0,H54&lt;0,I54&lt;0,J54&lt;0),"ALERTE: valeur anormale","OK")))</x:f>
      </x:c>
      <x:c r="T54" s="76" t="str">
        <x:f>IF(B54="","",IF(P54="Validé humainement","Oui","Non"))</x:f>
      </x:c>
    </x:row>
    <x:row r="55">
      <x:c r="A55" s="76" t="str">
        <x:f>IF(B55="","","AIR-"&amp;TEXT(ROW()-4,"0000"))</x:f>
      </x:c>
      <x:c r="B55" s="76"/>
      <x:c r="C55" s="76"/>
      <x:c r="D55" s="76"/>
      <x:c r="E55" s="80"/>
      <x:c r="F55" s="80"/>
      <x:c r="G55" s="80"/>
      <x:c r="H55" s="80"/>
      <x:c r="I55" s="80"/>
      <x:c r="J55" s="80"/>
      <x:c r="K55" s="80" t="str">
        <x:f>IF(COUNTA(E55:J55)=0,"",MAX(E55:J55))</x:f>
      </x:c>
      <x:c r="L55" s="76" t="str">
        <x:f>IF(COUNTA(E55:J55)=0,"",IF(OR(E55&gt;15,F55&gt;45,G55&gt;25,H55&gt;40,I55&gt;4000,J55&gt;100),"Oui","Non"))</x:f>
      </x:c>
      <x:c r="M55" s="76"/>
      <x:c r="N55" s="76"/>
      <x:c r="O55" s="76"/>
      <x:c r="P55" s="76"/>
      <x:c r="Q55" s="78" t="str">
        <x:f>IF(B55="","",TODAY())</x:f>
      </x:c>
      <x:c r="R55" s="76"/>
      <x:c r="S55" s="76" t="str">
        <x:f>IF(B55="","",IF(OR(C55="",D55="",E55="",M55="",N55="",P55&lt;&gt;"Validé humainement"),"ALERTE: données/preuves/statut",IF(OR(E55&lt;0,F55&lt;0,G55&lt;0,H55&lt;0,I55&lt;0,J55&lt;0),"ALERTE: valeur anormale","OK")))</x:f>
      </x:c>
      <x:c r="T55" s="76" t="str">
        <x:f>IF(B55="","",IF(P55="Validé humainement","Oui","Non"))</x:f>
      </x:c>
    </x:row>
    <x:row r="56">
      <x:c r="A56" s="76" t="str">
        <x:f>IF(B56="","","AIR-"&amp;TEXT(ROW()-4,"0000"))</x:f>
      </x:c>
      <x:c r="B56" s="76"/>
      <x:c r="C56" s="76"/>
      <x:c r="D56" s="76"/>
      <x:c r="E56" s="80"/>
      <x:c r="F56" s="80"/>
      <x:c r="G56" s="80"/>
      <x:c r="H56" s="80"/>
      <x:c r="I56" s="80"/>
      <x:c r="J56" s="80"/>
      <x:c r="K56" s="80" t="str">
        <x:f>IF(COUNTA(E56:J56)=0,"",MAX(E56:J56))</x:f>
      </x:c>
      <x:c r="L56" s="76" t="str">
        <x:f>IF(COUNTA(E56:J56)=0,"",IF(OR(E56&gt;15,F56&gt;45,G56&gt;25,H56&gt;40,I56&gt;4000,J56&gt;100),"Oui","Non"))</x:f>
      </x:c>
      <x:c r="M56" s="76"/>
      <x:c r="N56" s="76"/>
      <x:c r="O56" s="76"/>
      <x:c r="P56" s="76"/>
      <x:c r="Q56" s="78" t="str">
        <x:f>IF(B56="","",TODAY())</x:f>
      </x:c>
      <x:c r="R56" s="76"/>
      <x:c r="S56" s="76" t="str">
        <x:f>IF(B56="","",IF(OR(C56="",D56="",E56="",M56="",N56="",P56&lt;&gt;"Validé humainement"),"ALERTE: données/preuves/statut",IF(OR(E56&lt;0,F56&lt;0,G56&lt;0,H56&lt;0,I56&lt;0,J56&lt;0),"ALERTE: valeur anormale","OK")))</x:f>
      </x:c>
      <x:c r="T56" s="76" t="str">
        <x:f>IF(B56="","",IF(P56="Validé humainement","Oui","Non"))</x:f>
      </x:c>
    </x:row>
    <x:row r="57">
      <x:c r="A57" s="76" t="str">
        <x:f>IF(B57="","","AIR-"&amp;TEXT(ROW()-4,"0000"))</x:f>
      </x:c>
      <x:c r="B57" s="76"/>
      <x:c r="C57" s="76"/>
      <x:c r="D57" s="76"/>
      <x:c r="E57" s="80"/>
      <x:c r="F57" s="80"/>
      <x:c r="G57" s="80"/>
      <x:c r="H57" s="80"/>
      <x:c r="I57" s="80"/>
      <x:c r="J57" s="80"/>
      <x:c r="K57" s="80" t="str">
        <x:f>IF(COUNTA(E57:J57)=0,"",MAX(E57:J57))</x:f>
      </x:c>
      <x:c r="L57" s="76" t="str">
        <x:f>IF(COUNTA(E57:J57)=0,"",IF(OR(E57&gt;15,F57&gt;45,G57&gt;25,H57&gt;40,I57&gt;4000,J57&gt;100),"Oui","Non"))</x:f>
      </x:c>
      <x:c r="M57" s="76"/>
      <x:c r="N57" s="76"/>
      <x:c r="O57" s="76"/>
      <x:c r="P57" s="76"/>
      <x:c r="Q57" s="78" t="str">
        <x:f>IF(B57="","",TODAY())</x:f>
      </x:c>
      <x:c r="R57" s="76"/>
      <x:c r="S57" s="76" t="str">
        <x:f>IF(B57="","",IF(OR(C57="",D57="",E57="",M57="",N57="",P57&lt;&gt;"Validé humainement"),"ALERTE: données/preuves/statut",IF(OR(E57&lt;0,F57&lt;0,G57&lt;0,H57&lt;0,I57&lt;0,J57&lt;0),"ALERTE: valeur anormale","OK")))</x:f>
      </x:c>
      <x:c r="T57" s="76" t="str">
        <x:f>IF(B57="","",IF(P57="Validé humainement","Oui","Non"))</x:f>
      </x:c>
    </x:row>
    <x:row r="58">
      <x:c r="A58" s="76" t="str">
        <x:f>IF(B58="","","AIR-"&amp;TEXT(ROW()-4,"0000"))</x:f>
      </x:c>
      <x:c r="B58" s="76"/>
      <x:c r="C58" s="76"/>
      <x:c r="D58" s="76"/>
      <x:c r="E58" s="80"/>
      <x:c r="F58" s="80"/>
      <x:c r="G58" s="80"/>
      <x:c r="H58" s="80"/>
      <x:c r="I58" s="80"/>
      <x:c r="J58" s="80"/>
      <x:c r="K58" s="80" t="str">
        <x:f>IF(COUNTA(E58:J58)=0,"",MAX(E58:J58))</x:f>
      </x:c>
      <x:c r="L58" s="76" t="str">
        <x:f>IF(COUNTA(E58:J58)=0,"",IF(OR(E58&gt;15,F58&gt;45,G58&gt;25,H58&gt;40,I58&gt;4000,J58&gt;100),"Oui","Non"))</x:f>
      </x:c>
      <x:c r="M58" s="76"/>
      <x:c r="N58" s="76"/>
      <x:c r="O58" s="76"/>
      <x:c r="P58" s="76"/>
      <x:c r="Q58" s="78" t="str">
        <x:f>IF(B58="","",TODAY())</x:f>
      </x:c>
      <x:c r="R58" s="76"/>
      <x:c r="S58" s="76" t="str">
        <x:f>IF(B58="","",IF(OR(C58="",D58="",E58="",M58="",N58="",P58&lt;&gt;"Validé humainement"),"ALERTE: données/preuves/statut",IF(OR(E58&lt;0,F58&lt;0,G58&lt;0,H58&lt;0,I58&lt;0,J58&lt;0),"ALERTE: valeur anormale","OK")))</x:f>
      </x:c>
      <x:c r="T58" s="76" t="str">
        <x:f>IF(B58="","",IF(P58="Validé humainement","Oui","Non"))</x:f>
      </x:c>
    </x:row>
    <x:row r="59">
      <x:c r="A59" s="76" t="str">
        <x:f>IF(B59="","","AIR-"&amp;TEXT(ROW()-4,"0000"))</x:f>
      </x:c>
      <x:c r="B59" s="76"/>
      <x:c r="C59" s="76"/>
      <x:c r="D59" s="76"/>
      <x:c r="E59" s="80"/>
      <x:c r="F59" s="80"/>
      <x:c r="G59" s="80"/>
      <x:c r="H59" s="80"/>
      <x:c r="I59" s="80"/>
      <x:c r="J59" s="80"/>
      <x:c r="K59" s="80" t="str">
        <x:f>IF(COUNTA(E59:J59)=0,"",MAX(E59:J59))</x:f>
      </x:c>
      <x:c r="L59" s="76" t="str">
        <x:f>IF(COUNTA(E59:J59)=0,"",IF(OR(E59&gt;15,F59&gt;45,G59&gt;25,H59&gt;40,I59&gt;4000,J59&gt;100),"Oui","Non"))</x:f>
      </x:c>
      <x:c r="M59" s="76"/>
      <x:c r="N59" s="76"/>
      <x:c r="O59" s="76"/>
      <x:c r="P59" s="76"/>
      <x:c r="Q59" s="78" t="str">
        <x:f>IF(B59="","",TODAY())</x:f>
      </x:c>
      <x:c r="R59" s="76"/>
      <x:c r="S59" s="76" t="str">
        <x:f>IF(B59="","",IF(OR(C59="",D59="",E59="",M59="",N59="",P59&lt;&gt;"Validé humainement"),"ALERTE: données/preuves/statut",IF(OR(E59&lt;0,F59&lt;0,G59&lt;0,H59&lt;0,I59&lt;0,J59&lt;0),"ALERTE: valeur anormale","OK")))</x:f>
      </x:c>
      <x:c r="T59" s="76" t="str">
        <x:f>IF(B59="","",IF(P59="Validé humainement","Oui","Non"))</x:f>
      </x:c>
    </x:row>
    <x:row r="60">
      <x:c r="A60" s="76" t="str">
        <x:f>IF(B60="","","AIR-"&amp;TEXT(ROW()-4,"0000"))</x:f>
      </x:c>
      <x:c r="B60" s="76"/>
      <x:c r="C60" s="76"/>
      <x:c r="D60" s="76"/>
      <x:c r="E60" s="80"/>
      <x:c r="F60" s="80"/>
      <x:c r="G60" s="80"/>
      <x:c r="H60" s="80"/>
      <x:c r="I60" s="80"/>
      <x:c r="J60" s="80"/>
      <x:c r="K60" s="80" t="str">
        <x:f>IF(COUNTA(E60:J60)=0,"",MAX(E60:J60))</x:f>
      </x:c>
      <x:c r="L60" s="76" t="str">
        <x:f>IF(COUNTA(E60:J60)=0,"",IF(OR(E60&gt;15,F60&gt;45,G60&gt;25,H60&gt;40,I60&gt;4000,J60&gt;100),"Oui","Non"))</x:f>
      </x:c>
      <x:c r="M60" s="76"/>
      <x:c r="N60" s="76"/>
      <x:c r="O60" s="76"/>
      <x:c r="P60" s="76"/>
      <x:c r="Q60" s="78" t="str">
        <x:f>IF(B60="","",TODAY())</x:f>
      </x:c>
      <x:c r="R60" s="76"/>
      <x:c r="S60" s="76" t="str">
        <x:f>IF(B60="","",IF(OR(C60="",D60="",E60="",M60="",N60="",P60&lt;&gt;"Validé humainement"),"ALERTE: données/preuves/statut",IF(OR(E60&lt;0,F60&lt;0,G60&lt;0,H60&lt;0,I60&lt;0,J60&lt;0),"ALERTE: valeur anormale","OK")))</x:f>
      </x:c>
      <x:c r="T60" s="76" t="str">
        <x:f>IF(B60="","",IF(P60="Validé humainement","Oui","Non"))</x:f>
      </x:c>
    </x:row>
    <x:row r="61">
      <x:c r="A61" s="76" t="str">
        <x:f>IF(B61="","","AIR-"&amp;TEXT(ROW()-4,"0000"))</x:f>
      </x:c>
      <x:c r="B61" s="76"/>
      <x:c r="C61" s="76"/>
      <x:c r="D61" s="76"/>
      <x:c r="E61" s="80"/>
      <x:c r="F61" s="80"/>
      <x:c r="G61" s="80"/>
      <x:c r="H61" s="80"/>
      <x:c r="I61" s="80"/>
      <x:c r="J61" s="80"/>
      <x:c r="K61" s="80" t="str">
        <x:f>IF(COUNTA(E61:J61)=0,"",MAX(E61:J61))</x:f>
      </x:c>
      <x:c r="L61" s="76" t="str">
        <x:f>IF(COUNTA(E61:J61)=0,"",IF(OR(E61&gt;15,F61&gt;45,G61&gt;25,H61&gt;40,I61&gt;4000,J61&gt;100),"Oui","Non"))</x:f>
      </x:c>
      <x:c r="M61" s="76"/>
      <x:c r="N61" s="76"/>
      <x:c r="O61" s="76"/>
      <x:c r="P61" s="76"/>
      <x:c r="Q61" s="78" t="str">
        <x:f>IF(B61="","",TODAY())</x:f>
      </x:c>
      <x:c r="R61" s="76"/>
      <x:c r="S61" s="76" t="str">
        <x:f>IF(B61="","",IF(OR(C61="",D61="",E61="",M61="",N61="",P61&lt;&gt;"Validé humainement"),"ALERTE: données/preuves/statut",IF(OR(E61&lt;0,F61&lt;0,G61&lt;0,H61&lt;0,I61&lt;0,J61&lt;0),"ALERTE: valeur anormale","OK")))</x:f>
      </x:c>
      <x:c r="T61" s="76" t="str">
        <x:f>IF(B61="","",IF(P61="Validé humainement","Oui","Non"))</x:f>
      </x:c>
    </x:row>
    <x:row r="62">
      <x:c r="A62" s="76" t="str">
        <x:f>IF(B62="","","AIR-"&amp;TEXT(ROW()-4,"0000"))</x:f>
      </x:c>
      <x:c r="B62" s="76"/>
      <x:c r="C62" s="76"/>
      <x:c r="D62" s="76"/>
      <x:c r="E62" s="80"/>
      <x:c r="F62" s="80"/>
      <x:c r="G62" s="80"/>
      <x:c r="H62" s="80"/>
      <x:c r="I62" s="80"/>
      <x:c r="J62" s="80"/>
      <x:c r="K62" s="80" t="str">
        <x:f>IF(COUNTA(E62:J62)=0,"",MAX(E62:J62))</x:f>
      </x:c>
      <x:c r="L62" s="76" t="str">
        <x:f>IF(COUNTA(E62:J62)=0,"",IF(OR(E62&gt;15,F62&gt;45,G62&gt;25,H62&gt;40,I62&gt;4000,J62&gt;100),"Oui","Non"))</x:f>
      </x:c>
      <x:c r="M62" s="76"/>
      <x:c r="N62" s="76"/>
      <x:c r="O62" s="76"/>
      <x:c r="P62" s="76"/>
      <x:c r="Q62" s="78" t="str">
        <x:f>IF(B62="","",TODAY())</x:f>
      </x:c>
      <x:c r="R62" s="76"/>
      <x:c r="S62" s="76" t="str">
        <x:f>IF(B62="","",IF(OR(C62="",D62="",E62="",M62="",N62="",P62&lt;&gt;"Validé humainement"),"ALERTE: données/preuves/statut",IF(OR(E62&lt;0,F62&lt;0,G62&lt;0,H62&lt;0,I62&lt;0,J62&lt;0),"ALERTE: valeur anormale","OK")))</x:f>
      </x:c>
      <x:c r="T62" s="76" t="str">
        <x:f>IF(B62="","",IF(P62="Validé humainement","Oui","Non"))</x:f>
      </x:c>
    </x:row>
    <x:row r="63">
      <x:c r="A63" s="76" t="str">
        <x:f>IF(B63="","","AIR-"&amp;TEXT(ROW()-4,"0000"))</x:f>
      </x:c>
      <x:c r="B63" s="76"/>
      <x:c r="C63" s="76"/>
      <x:c r="D63" s="76"/>
      <x:c r="E63" s="80"/>
      <x:c r="F63" s="80"/>
      <x:c r="G63" s="80"/>
      <x:c r="H63" s="80"/>
      <x:c r="I63" s="80"/>
      <x:c r="J63" s="80"/>
      <x:c r="K63" s="80" t="str">
        <x:f>IF(COUNTA(E63:J63)=0,"",MAX(E63:J63))</x:f>
      </x:c>
      <x:c r="L63" s="76" t="str">
        <x:f>IF(COUNTA(E63:J63)=0,"",IF(OR(E63&gt;15,F63&gt;45,G63&gt;25,H63&gt;40,I63&gt;4000,J63&gt;100),"Oui","Non"))</x:f>
      </x:c>
      <x:c r="M63" s="76"/>
      <x:c r="N63" s="76"/>
      <x:c r="O63" s="76"/>
      <x:c r="P63" s="76"/>
      <x:c r="Q63" s="78" t="str">
        <x:f>IF(B63="","",TODAY())</x:f>
      </x:c>
      <x:c r="R63" s="76"/>
      <x:c r="S63" s="76" t="str">
        <x:f>IF(B63="","",IF(OR(C63="",D63="",E63="",M63="",N63="",P63&lt;&gt;"Validé humainement"),"ALERTE: données/preuves/statut",IF(OR(E63&lt;0,F63&lt;0,G63&lt;0,H63&lt;0,I63&lt;0,J63&lt;0),"ALERTE: valeur anormale","OK")))</x:f>
      </x:c>
      <x:c r="T63" s="76" t="str">
        <x:f>IF(B63="","",IF(P63="Validé humainement","Oui","Non"))</x:f>
      </x:c>
    </x:row>
    <x:row r="64">
      <x:c r="A64" s="76" t="str">
        <x:f>IF(B64="","","AIR-"&amp;TEXT(ROW()-4,"0000"))</x:f>
      </x:c>
      <x:c r="B64" s="76"/>
      <x:c r="C64" s="76"/>
      <x:c r="D64" s="76"/>
      <x:c r="E64" s="80"/>
      <x:c r="F64" s="80"/>
      <x:c r="G64" s="80"/>
      <x:c r="H64" s="80"/>
      <x:c r="I64" s="80"/>
      <x:c r="J64" s="80"/>
      <x:c r="K64" s="80" t="str">
        <x:f>IF(COUNTA(E64:J64)=0,"",MAX(E64:J64))</x:f>
      </x:c>
      <x:c r="L64" s="76" t="str">
        <x:f>IF(COUNTA(E64:J64)=0,"",IF(OR(E64&gt;15,F64&gt;45,G64&gt;25,H64&gt;40,I64&gt;4000,J64&gt;100),"Oui","Non"))</x:f>
      </x:c>
      <x:c r="M64" s="76"/>
      <x:c r="N64" s="76"/>
      <x:c r="O64" s="76"/>
      <x:c r="P64" s="76"/>
      <x:c r="Q64" s="78" t="str">
        <x:f>IF(B64="","",TODAY())</x:f>
      </x:c>
      <x:c r="R64" s="76"/>
      <x:c r="S64" s="76" t="str">
        <x:f>IF(B64="","",IF(OR(C64="",D64="",E64="",M64="",N64="",P64&lt;&gt;"Validé humainement"),"ALERTE: données/preuves/statut",IF(OR(E64&lt;0,F64&lt;0,G64&lt;0,H64&lt;0,I64&lt;0,J64&lt;0),"ALERTE: valeur anormale","OK")))</x:f>
      </x:c>
      <x:c r="T64" s="76" t="str">
        <x:f>IF(B64="","",IF(P64="Validé humainement","Oui","Non"))</x:f>
      </x:c>
    </x:row>
    <x:row r="65">
      <x:c r="A65" s="76" t="str">
        <x:f>IF(B65="","","AIR-"&amp;TEXT(ROW()-4,"0000"))</x:f>
      </x:c>
      <x:c r="B65" s="76"/>
      <x:c r="C65" s="76"/>
      <x:c r="D65" s="76"/>
      <x:c r="E65" s="80"/>
      <x:c r="F65" s="80"/>
      <x:c r="G65" s="80"/>
      <x:c r="H65" s="80"/>
      <x:c r="I65" s="80"/>
      <x:c r="J65" s="80"/>
      <x:c r="K65" s="80" t="str">
        <x:f>IF(COUNTA(E65:J65)=0,"",MAX(E65:J65))</x:f>
      </x:c>
      <x:c r="L65" s="76" t="str">
        <x:f>IF(COUNTA(E65:J65)=0,"",IF(OR(E65&gt;15,F65&gt;45,G65&gt;25,H65&gt;40,I65&gt;4000,J65&gt;100),"Oui","Non"))</x:f>
      </x:c>
      <x:c r="M65" s="76"/>
      <x:c r="N65" s="76"/>
      <x:c r="O65" s="76"/>
      <x:c r="P65" s="76"/>
      <x:c r="Q65" s="78" t="str">
        <x:f>IF(B65="","",TODAY())</x:f>
      </x:c>
      <x:c r="R65" s="76"/>
      <x:c r="S65" s="76" t="str">
        <x:f>IF(B65="","",IF(OR(C65="",D65="",E65="",M65="",N65="",P65&lt;&gt;"Validé humainement"),"ALERTE: données/preuves/statut",IF(OR(E65&lt;0,F65&lt;0,G65&lt;0,H65&lt;0,I65&lt;0,J65&lt;0),"ALERTE: valeur anormale","OK")))</x:f>
      </x:c>
      <x:c r="T65" s="76" t="str">
        <x:f>IF(B65="","",IF(P65="Validé humainement","Oui","Non"))</x:f>
      </x:c>
    </x:row>
    <x:row r="66">
      <x:c r="A66" s="76" t="str">
        <x:f>IF(B66="","","AIR-"&amp;TEXT(ROW()-4,"0000"))</x:f>
      </x:c>
      <x:c r="B66" s="76"/>
      <x:c r="C66" s="76"/>
      <x:c r="D66" s="76"/>
      <x:c r="E66" s="80"/>
      <x:c r="F66" s="80"/>
      <x:c r="G66" s="80"/>
      <x:c r="H66" s="80"/>
      <x:c r="I66" s="80"/>
      <x:c r="J66" s="80"/>
      <x:c r="K66" s="80" t="str">
        <x:f>IF(COUNTA(E66:J66)=0,"",MAX(E66:J66))</x:f>
      </x:c>
      <x:c r="L66" s="76" t="str">
        <x:f>IF(COUNTA(E66:J66)=0,"",IF(OR(E66&gt;15,F66&gt;45,G66&gt;25,H66&gt;40,I66&gt;4000,J66&gt;100),"Oui","Non"))</x:f>
      </x:c>
      <x:c r="M66" s="76"/>
      <x:c r="N66" s="76"/>
      <x:c r="O66" s="76"/>
      <x:c r="P66" s="76"/>
      <x:c r="Q66" s="78" t="str">
        <x:f>IF(B66="","",TODAY())</x:f>
      </x:c>
      <x:c r="R66" s="76"/>
      <x:c r="S66" s="76" t="str">
        <x:f>IF(B66="","",IF(OR(C66="",D66="",E66="",M66="",N66="",P66&lt;&gt;"Validé humainement"),"ALERTE: données/preuves/statut",IF(OR(E66&lt;0,F66&lt;0,G66&lt;0,H66&lt;0,I66&lt;0,J66&lt;0),"ALERTE: valeur anormale","OK")))</x:f>
      </x:c>
      <x:c r="T66" s="76" t="str">
        <x:f>IF(B66="","",IF(P66="Validé humainement","Oui","Non"))</x:f>
      </x:c>
    </x:row>
    <x:row r="67">
      <x:c r="A67" s="76" t="str">
        <x:f>IF(B67="","","AIR-"&amp;TEXT(ROW()-4,"0000"))</x:f>
      </x:c>
      <x:c r="B67" s="76"/>
      <x:c r="C67" s="76"/>
      <x:c r="D67" s="76"/>
      <x:c r="E67" s="80"/>
      <x:c r="F67" s="80"/>
      <x:c r="G67" s="80"/>
      <x:c r="H67" s="80"/>
      <x:c r="I67" s="80"/>
      <x:c r="J67" s="80"/>
      <x:c r="K67" s="80" t="str">
        <x:f>IF(COUNTA(E67:J67)=0,"",MAX(E67:J67))</x:f>
      </x:c>
      <x:c r="L67" s="76" t="str">
        <x:f>IF(COUNTA(E67:J67)=0,"",IF(OR(E67&gt;15,F67&gt;45,G67&gt;25,H67&gt;40,I67&gt;4000,J67&gt;100),"Oui","Non"))</x:f>
      </x:c>
      <x:c r="M67" s="76"/>
      <x:c r="N67" s="76"/>
      <x:c r="O67" s="76"/>
      <x:c r="P67" s="76"/>
      <x:c r="Q67" s="78" t="str">
        <x:f>IF(B67="","",TODAY())</x:f>
      </x:c>
      <x:c r="R67" s="76"/>
      <x:c r="S67" s="76" t="str">
        <x:f>IF(B67="","",IF(OR(C67="",D67="",E67="",M67="",N67="",P67&lt;&gt;"Validé humainement"),"ALERTE: données/preuves/statut",IF(OR(E67&lt;0,F67&lt;0,G67&lt;0,H67&lt;0,I67&lt;0,J67&lt;0),"ALERTE: valeur anormale","OK")))</x:f>
      </x:c>
      <x:c r="T67" s="76" t="str">
        <x:f>IF(B67="","",IF(P67="Validé humainement","Oui","Non"))</x:f>
      </x:c>
    </x:row>
    <x:row r="68">
      <x:c r="A68" s="76" t="str">
        <x:f>IF(B68="","","AIR-"&amp;TEXT(ROW()-4,"0000"))</x:f>
      </x:c>
      <x:c r="B68" s="76"/>
      <x:c r="C68" s="76"/>
      <x:c r="D68" s="76"/>
      <x:c r="E68" s="80"/>
      <x:c r="F68" s="80"/>
      <x:c r="G68" s="80"/>
      <x:c r="H68" s="80"/>
      <x:c r="I68" s="80"/>
      <x:c r="J68" s="80"/>
      <x:c r="K68" s="80" t="str">
        <x:f>IF(COUNTA(E68:J68)=0,"",MAX(E68:J68))</x:f>
      </x:c>
      <x:c r="L68" s="76" t="str">
        <x:f>IF(COUNTA(E68:J68)=0,"",IF(OR(E68&gt;15,F68&gt;45,G68&gt;25,H68&gt;40,I68&gt;4000,J68&gt;100),"Oui","Non"))</x:f>
      </x:c>
      <x:c r="M68" s="76"/>
      <x:c r="N68" s="76"/>
      <x:c r="O68" s="76"/>
      <x:c r="P68" s="76"/>
      <x:c r="Q68" s="78" t="str">
        <x:f>IF(B68="","",TODAY())</x:f>
      </x:c>
      <x:c r="R68" s="76"/>
      <x:c r="S68" s="76" t="str">
        <x:f>IF(B68="","",IF(OR(C68="",D68="",E68="",M68="",N68="",P68&lt;&gt;"Validé humainement"),"ALERTE: données/preuves/statut",IF(OR(E68&lt;0,F68&lt;0,G68&lt;0,H68&lt;0,I68&lt;0,J68&lt;0),"ALERTE: valeur anormale","OK")))</x:f>
      </x:c>
      <x:c r="T68" s="76" t="str">
        <x:f>IF(B68="","",IF(P68="Validé humainement","Oui","Non"))</x:f>
      </x:c>
    </x:row>
    <x:row r="69">
      <x:c r="A69" s="76" t="str">
        <x:f>IF(B69="","","AIR-"&amp;TEXT(ROW()-4,"0000"))</x:f>
      </x:c>
      <x:c r="B69" s="76"/>
      <x:c r="C69" s="76"/>
      <x:c r="D69" s="76"/>
      <x:c r="E69" s="80"/>
      <x:c r="F69" s="80"/>
      <x:c r="G69" s="80"/>
      <x:c r="H69" s="80"/>
      <x:c r="I69" s="80"/>
      <x:c r="J69" s="80"/>
      <x:c r="K69" s="80" t="str">
        <x:f>IF(COUNTA(E69:J69)=0,"",MAX(E69:J69))</x:f>
      </x:c>
      <x:c r="L69" s="76" t="str">
        <x:f>IF(COUNTA(E69:J69)=0,"",IF(OR(E69&gt;15,F69&gt;45,G69&gt;25,H69&gt;40,I69&gt;4000,J69&gt;100),"Oui","Non"))</x:f>
      </x:c>
      <x:c r="M69" s="76"/>
      <x:c r="N69" s="76"/>
      <x:c r="O69" s="76"/>
      <x:c r="P69" s="76"/>
      <x:c r="Q69" s="78" t="str">
        <x:f>IF(B69="","",TODAY())</x:f>
      </x:c>
      <x:c r="R69" s="76"/>
      <x:c r="S69" s="76" t="str">
        <x:f>IF(B69="","",IF(OR(C69="",D69="",E69="",M69="",N69="",P69&lt;&gt;"Validé humainement"),"ALERTE: données/preuves/statut",IF(OR(E69&lt;0,F69&lt;0,G69&lt;0,H69&lt;0,I69&lt;0,J69&lt;0),"ALERTE: valeur anormale","OK")))</x:f>
      </x:c>
      <x:c r="T69" s="76" t="str">
        <x:f>IF(B69="","",IF(P69="Validé humainement","Oui","Non"))</x:f>
      </x:c>
    </x:row>
    <x:row r="70">
      <x:c r="A70" s="76" t="str">
        <x:f>IF(B70="","","AIR-"&amp;TEXT(ROW()-4,"0000"))</x:f>
      </x:c>
      <x:c r="B70" s="76"/>
      <x:c r="C70" s="76"/>
      <x:c r="D70" s="76"/>
      <x:c r="E70" s="80"/>
      <x:c r="F70" s="80"/>
      <x:c r="G70" s="80"/>
      <x:c r="H70" s="80"/>
      <x:c r="I70" s="80"/>
      <x:c r="J70" s="80"/>
      <x:c r="K70" s="80" t="str">
        <x:f>IF(COUNTA(E70:J70)=0,"",MAX(E70:J70))</x:f>
      </x:c>
      <x:c r="L70" s="76" t="str">
        <x:f>IF(COUNTA(E70:J70)=0,"",IF(OR(E70&gt;15,F70&gt;45,G70&gt;25,H70&gt;40,I70&gt;4000,J70&gt;100),"Oui","Non"))</x:f>
      </x:c>
      <x:c r="M70" s="76"/>
      <x:c r="N70" s="76"/>
      <x:c r="O70" s="76"/>
      <x:c r="P70" s="76"/>
      <x:c r="Q70" s="78" t="str">
        <x:f>IF(B70="","",TODAY())</x:f>
      </x:c>
      <x:c r="R70" s="76"/>
      <x:c r="S70" s="76" t="str">
        <x:f>IF(B70="","",IF(OR(C70="",D70="",E70="",M70="",N70="",P70&lt;&gt;"Validé humainement"),"ALERTE: données/preuves/statut",IF(OR(E70&lt;0,F70&lt;0,G70&lt;0,H70&lt;0,I70&lt;0,J70&lt;0),"ALERTE: valeur anormale","OK")))</x:f>
      </x:c>
      <x:c r="T70" s="76" t="str">
        <x:f>IF(B70="","",IF(P70="Validé humainement","Oui","Non"))</x:f>
      </x:c>
    </x:row>
    <x:row r="71">
      <x:c r="A71" s="76" t="str">
        <x:f>IF(B71="","","AIR-"&amp;TEXT(ROW()-4,"0000"))</x:f>
      </x:c>
      <x:c r="B71" s="76"/>
      <x:c r="C71" s="76"/>
      <x:c r="D71" s="76"/>
      <x:c r="E71" s="80"/>
      <x:c r="F71" s="80"/>
      <x:c r="G71" s="80"/>
      <x:c r="H71" s="80"/>
      <x:c r="I71" s="80"/>
      <x:c r="J71" s="80"/>
      <x:c r="K71" s="80" t="str">
        <x:f>IF(COUNTA(E71:J71)=0,"",MAX(E71:J71))</x:f>
      </x:c>
      <x:c r="L71" s="76" t="str">
        <x:f>IF(COUNTA(E71:J71)=0,"",IF(OR(E71&gt;15,F71&gt;45,G71&gt;25,H71&gt;40,I71&gt;4000,J71&gt;100),"Oui","Non"))</x:f>
      </x:c>
      <x:c r="M71" s="76"/>
      <x:c r="N71" s="76"/>
      <x:c r="O71" s="76"/>
      <x:c r="P71" s="76"/>
      <x:c r="Q71" s="78" t="str">
        <x:f>IF(B71="","",TODAY())</x:f>
      </x:c>
      <x:c r="R71" s="76"/>
      <x:c r="S71" s="76" t="str">
        <x:f>IF(B71="","",IF(OR(C71="",D71="",E71="",M71="",N71="",P71&lt;&gt;"Validé humainement"),"ALERTE: données/preuves/statut",IF(OR(E71&lt;0,F71&lt;0,G71&lt;0,H71&lt;0,I71&lt;0,J71&lt;0),"ALERTE: valeur anormale","OK")))</x:f>
      </x:c>
      <x:c r="T71" s="76" t="str">
        <x:f>IF(B71="","",IF(P71="Validé humainement","Oui","Non"))</x:f>
      </x:c>
    </x:row>
    <x:row r="72">
      <x:c r="A72" s="76" t="str">
        <x:f>IF(B72="","","AIR-"&amp;TEXT(ROW()-4,"0000"))</x:f>
      </x:c>
      <x:c r="B72" s="76"/>
      <x:c r="C72" s="76"/>
      <x:c r="D72" s="76"/>
      <x:c r="E72" s="80"/>
      <x:c r="F72" s="80"/>
      <x:c r="G72" s="80"/>
      <x:c r="H72" s="80"/>
      <x:c r="I72" s="80"/>
      <x:c r="J72" s="80"/>
      <x:c r="K72" s="80" t="str">
        <x:f>IF(COUNTA(E72:J72)=0,"",MAX(E72:J72))</x:f>
      </x:c>
      <x:c r="L72" s="76" t="str">
        <x:f>IF(COUNTA(E72:J72)=0,"",IF(OR(E72&gt;15,F72&gt;45,G72&gt;25,H72&gt;40,I72&gt;4000,J72&gt;100),"Oui","Non"))</x:f>
      </x:c>
      <x:c r="M72" s="76"/>
      <x:c r="N72" s="76"/>
      <x:c r="O72" s="76"/>
      <x:c r="P72" s="76"/>
      <x:c r="Q72" s="78" t="str">
        <x:f>IF(B72="","",TODAY())</x:f>
      </x:c>
      <x:c r="R72" s="76"/>
      <x:c r="S72" s="76" t="str">
        <x:f>IF(B72="","",IF(OR(C72="",D72="",E72="",M72="",N72="",P72&lt;&gt;"Validé humainement"),"ALERTE: données/preuves/statut",IF(OR(E72&lt;0,F72&lt;0,G72&lt;0,H72&lt;0,I72&lt;0,J72&lt;0),"ALERTE: valeur anormale","OK")))</x:f>
      </x:c>
      <x:c r="T72" s="76" t="str">
        <x:f>IF(B72="","",IF(P72="Validé humainement","Oui","Non"))</x:f>
      </x:c>
    </x:row>
    <x:row r="73">
      <x:c r="A73" s="76" t="str">
        <x:f>IF(B73="","","AIR-"&amp;TEXT(ROW()-4,"0000"))</x:f>
      </x:c>
      <x:c r="B73" s="76"/>
      <x:c r="C73" s="76"/>
      <x:c r="D73" s="76"/>
      <x:c r="E73" s="80"/>
      <x:c r="F73" s="80"/>
      <x:c r="G73" s="80"/>
      <x:c r="H73" s="80"/>
      <x:c r="I73" s="80"/>
      <x:c r="J73" s="80"/>
      <x:c r="K73" s="80" t="str">
        <x:f>IF(COUNTA(E73:J73)=0,"",MAX(E73:J73))</x:f>
      </x:c>
      <x:c r="L73" s="76" t="str">
        <x:f>IF(COUNTA(E73:J73)=0,"",IF(OR(E73&gt;15,F73&gt;45,G73&gt;25,H73&gt;40,I73&gt;4000,J73&gt;100),"Oui","Non"))</x:f>
      </x:c>
      <x:c r="M73" s="76"/>
      <x:c r="N73" s="76"/>
      <x:c r="O73" s="76"/>
      <x:c r="P73" s="76"/>
      <x:c r="Q73" s="78" t="str">
        <x:f>IF(B73="","",TODAY())</x:f>
      </x:c>
      <x:c r="R73" s="76"/>
      <x:c r="S73" s="76" t="str">
        <x:f>IF(B73="","",IF(OR(C73="",D73="",E73="",M73="",N73="",P73&lt;&gt;"Validé humainement"),"ALERTE: données/preuves/statut",IF(OR(E73&lt;0,F73&lt;0,G73&lt;0,H73&lt;0,I73&lt;0,J73&lt;0),"ALERTE: valeur anormale","OK")))</x:f>
      </x:c>
      <x:c r="T73" s="76" t="str">
        <x:f>IF(B73="","",IF(P73="Validé humainement","Oui","Non"))</x:f>
      </x:c>
    </x:row>
    <x:row r="74">
      <x:c r="A74" s="76" t="str">
        <x:f>IF(B74="","","AIR-"&amp;TEXT(ROW()-4,"0000"))</x:f>
      </x:c>
      <x:c r="B74" s="76"/>
      <x:c r="C74" s="76"/>
      <x:c r="D74" s="76"/>
      <x:c r="E74" s="80"/>
      <x:c r="F74" s="80"/>
      <x:c r="G74" s="80"/>
      <x:c r="H74" s="80"/>
      <x:c r="I74" s="80"/>
      <x:c r="J74" s="80"/>
      <x:c r="K74" s="80" t="str">
        <x:f>IF(COUNTA(E74:J74)=0,"",MAX(E74:J74))</x:f>
      </x:c>
      <x:c r="L74" s="76" t="str">
        <x:f>IF(COUNTA(E74:J74)=0,"",IF(OR(E74&gt;15,F74&gt;45,G74&gt;25,H74&gt;40,I74&gt;4000,J74&gt;100),"Oui","Non"))</x:f>
      </x:c>
      <x:c r="M74" s="76"/>
      <x:c r="N74" s="76"/>
      <x:c r="O74" s="76"/>
      <x:c r="P74" s="76"/>
      <x:c r="Q74" s="78" t="str">
        <x:f>IF(B74="","",TODAY())</x:f>
      </x:c>
      <x:c r="R74" s="76"/>
      <x:c r="S74" s="76" t="str">
        <x:f>IF(B74="","",IF(OR(C74="",D74="",E74="",M74="",N74="",P74&lt;&gt;"Validé humainement"),"ALERTE: données/preuves/statut",IF(OR(E74&lt;0,F74&lt;0,G74&lt;0,H74&lt;0,I74&lt;0,J74&lt;0),"ALERTE: valeur anormale","OK")))</x:f>
      </x:c>
      <x:c r="T74" s="76" t="str">
        <x:f>IF(B74="","",IF(P74="Validé humainement","Oui","Non"))</x:f>
      </x:c>
    </x:row>
    <x:row r="75">
      <x:c r="A75" s="76" t="str">
        <x:f>IF(B75="","","AIR-"&amp;TEXT(ROW()-4,"0000"))</x:f>
      </x:c>
      <x:c r="B75" s="76"/>
      <x:c r="C75" s="76"/>
      <x:c r="D75" s="76"/>
      <x:c r="E75" s="80"/>
      <x:c r="F75" s="80"/>
      <x:c r="G75" s="80"/>
      <x:c r="H75" s="80"/>
      <x:c r="I75" s="80"/>
      <x:c r="J75" s="80"/>
      <x:c r="K75" s="80" t="str">
        <x:f>IF(COUNTA(E75:J75)=0,"",MAX(E75:J75))</x:f>
      </x:c>
      <x:c r="L75" s="76" t="str">
        <x:f>IF(COUNTA(E75:J75)=0,"",IF(OR(E75&gt;15,F75&gt;45,G75&gt;25,H75&gt;40,I75&gt;4000,J75&gt;100),"Oui","Non"))</x:f>
      </x:c>
      <x:c r="M75" s="76"/>
      <x:c r="N75" s="76"/>
      <x:c r="O75" s="76"/>
      <x:c r="P75" s="76"/>
      <x:c r="Q75" s="78" t="str">
        <x:f>IF(B75="","",TODAY())</x:f>
      </x:c>
      <x:c r="R75" s="76"/>
      <x:c r="S75" s="76" t="str">
        <x:f>IF(B75="","",IF(OR(C75="",D75="",E75="",M75="",N75="",P75&lt;&gt;"Validé humainement"),"ALERTE: données/preuves/statut",IF(OR(E75&lt;0,F75&lt;0,G75&lt;0,H75&lt;0,I75&lt;0,J75&lt;0),"ALERTE: valeur anormale","OK")))</x:f>
      </x:c>
      <x:c r="T75" s="76" t="str">
        <x:f>IF(B75="","",IF(P75="Validé humainement","Oui","Non"))</x:f>
      </x:c>
    </x:row>
    <x:row r="76">
      <x:c r="A76" s="76" t="str">
        <x:f>IF(B76="","","AIR-"&amp;TEXT(ROW()-4,"0000"))</x:f>
      </x:c>
      <x:c r="B76" s="76"/>
      <x:c r="C76" s="76"/>
      <x:c r="D76" s="76"/>
      <x:c r="E76" s="80"/>
      <x:c r="F76" s="80"/>
      <x:c r="G76" s="80"/>
      <x:c r="H76" s="80"/>
      <x:c r="I76" s="80"/>
      <x:c r="J76" s="80"/>
      <x:c r="K76" s="80" t="str">
        <x:f>IF(COUNTA(E76:J76)=0,"",MAX(E76:J76))</x:f>
      </x:c>
      <x:c r="L76" s="76" t="str">
        <x:f>IF(COUNTA(E76:J76)=0,"",IF(OR(E76&gt;15,F76&gt;45,G76&gt;25,H76&gt;40,I76&gt;4000,J76&gt;100),"Oui","Non"))</x:f>
      </x:c>
      <x:c r="M76" s="76"/>
      <x:c r="N76" s="76"/>
      <x:c r="O76" s="76"/>
      <x:c r="P76" s="76"/>
      <x:c r="Q76" s="78" t="str">
        <x:f>IF(B76="","",TODAY())</x:f>
      </x:c>
      <x:c r="R76" s="76"/>
      <x:c r="S76" s="76" t="str">
        <x:f>IF(B76="","",IF(OR(C76="",D76="",E76="",M76="",N76="",P76&lt;&gt;"Validé humainement"),"ALERTE: données/preuves/statut",IF(OR(E76&lt;0,F76&lt;0,G76&lt;0,H76&lt;0,I76&lt;0,J76&lt;0),"ALERTE: valeur anormale","OK")))</x:f>
      </x:c>
      <x:c r="T76" s="76" t="str">
        <x:f>IF(B76="","",IF(P76="Validé humainement","Oui","Non"))</x:f>
      </x:c>
    </x:row>
    <x:row r="77">
      <x:c r="A77" s="76" t="str">
        <x:f>IF(B77="","","AIR-"&amp;TEXT(ROW()-4,"0000"))</x:f>
      </x:c>
      <x:c r="B77" s="76"/>
      <x:c r="C77" s="76"/>
      <x:c r="D77" s="76"/>
      <x:c r="E77" s="80"/>
      <x:c r="F77" s="80"/>
      <x:c r="G77" s="80"/>
      <x:c r="H77" s="80"/>
      <x:c r="I77" s="80"/>
      <x:c r="J77" s="80"/>
      <x:c r="K77" s="80" t="str">
        <x:f>IF(COUNTA(E77:J77)=0,"",MAX(E77:J77))</x:f>
      </x:c>
      <x:c r="L77" s="76" t="str">
        <x:f>IF(COUNTA(E77:J77)=0,"",IF(OR(E77&gt;15,F77&gt;45,G77&gt;25,H77&gt;40,I77&gt;4000,J77&gt;100),"Oui","Non"))</x:f>
      </x:c>
      <x:c r="M77" s="76"/>
      <x:c r="N77" s="76"/>
      <x:c r="O77" s="76"/>
      <x:c r="P77" s="76"/>
      <x:c r="Q77" s="78" t="str">
        <x:f>IF(B77="","",TODAY())</x:f>
      </x:c>
      <x:c r="R77" s="76"/>
      <x:c r="S77" s="76" t="str">
        <x:f>IF(B77="","",IF(OR(C77="",D77="",E77="",M77="",N77="",P77&lt;&gt;"Validé humainement"),"ALERTE: données/preuves/statut",IF(OR(E77&lt;0,F77&lt;0,G77&lt;0,H77&lt;0,I77&lt;0,J77&lt;0),"ALERTE: valeur anormale","OK")))</x:f>
      </x:c>
      <x:c r="T77" s="76" t="str">
        <x:f>IF(B77="","",IF(P77="Validé humainement","Oui","Non"))</x:f>
      </x:c>
    </x:row>
    <x:row r="78">
      <x:c r="A78" s="76" t="str">
        <x:f>IF(B78="","","AIR-"&amp;TEXT(ROW()-4,"0000"))</x:f>
      </x:c>
      <x:c r="B78" s="76"/>
      <x:c r="C78" s="76"/>
      <x:c r="D78" s="76"/>
      <x:c r="E78" s="80"/>
      <x:c r="F78" s="80"/>
      <x:c r="G78" s="80"/>
      <x:c r="H78" s="80"/>
      <x:c r="I78" s="80"/>
      <x:c r="J78" s="80"/>
      <x:c r="K78" s="80" t="str">
        <x:f>IF(COUNTA(E78:J78)=0,"",MAX(E78:J78))</x:f>
      </x:c>
      <x:c r="L78" s="76" t="str">
        <x:f>IF(COUNTA(E78:J78)=0,"",IF(OR(E78&gt;15,F78&gt;45,G78&gt;25,H78&gt;40,I78&gt;4000,J78&gt;100),"Oui","Non"))</x:f>
      </x:c>
      <x:c r="M78" s="76"/>
      <x:c r="N78" s="76"/>
      <x:c r="O78" s="76"/>
      <x:c r="P78" s="76"/>
      <x:c r="Q78" s="78" t="str">
        <x:f>IF(B78="","",TODAY())</x:f>
      </x:c>
      <x:c r="R78" s="76"/>
      <x:c r="S78" s="76" t="str">
        <x:f>IF(B78="","",IF(OR(C78="",D78="",E78="",M78="",N78="",P78&lt;&gt;"Validé humainement"),"ALERTE: données/preuves/statut",IF(OR(E78&lt;0,F78&lt;0,G78&lt;0,H78&lt;0,I78&lt;0,J78&lt;0),"ALERTE: valeur anormale","OK")))</x:f>
      </x:c>
      <x:c r="T78" s="76" t="str">
        <x:f>IF(B78="","",IF(P78="Validé humainement","Oui","Non"))</x:f>
      </x:c>
    </x:row>
    <x:row r="79">
      <x:c r="A79" s="76" t="str">
        <x:f>IF(B79="","","AIR-"&amp;TEXT(ROW()-4,"0000"))</x:f>
      </x:c>
      <x:c r="B79" s="76"/>
      <x:c r="C79" s="76"/>
      <x:c r="D79" s="76"/>
      <x:c r="E79" s="80"/>
      <x:c r="F79" s="80"/>
      <x:c r="G79" s="80"/>
      <x:c r="H79" s="80"/>
      <x:c r="I79" s="80"/>
      <x:c r="J79" s="80"/>
      <x:c r="K79" s="80" t="str">
        <x:f>IF(COUNTA(E79:J79)=0,"",MAX(E79:J79))</x:f>
      </x:c>
      <x:c r="L79" s="76" t="str">
        <x:f>IF(COUNTA(E79:J79)=0,"",IF(OR(E79&gt;15,F79&gt;45,G79&gt;25,H79&gt;40,I79&gt;4000,J79&gt;100),"Oui","Non"))</x:f>
      </x:c>
      <x:c r="M79" s="76"/>
      <x:c r="N79" s="76"/>
      <x:c r="O79" s="76"/>
      <x:c r="P79" s="76"/>
      <x:c r="Q79" s="78" t="str">
        <x:f>IF(B79="","",TODAY())</x:f>
      </x:c>
      <x:c r="R79" s="76"/>
      <x:c r="S79" s="76" t="str">
        <x:f>IF(B79="","",IF(OR(C79="",D79="",E79="",M79="",N79="",P79&lt;&gt;"Validé humainement"),"ALERTE: données/preuves/statut",IF(OR(E79&lt;0,F79&lt;0,G79&lt;0,H79&lt;0,I79&lt;0,J79&lt;0),"ALERTE: valeur anormale","OK")))</x:f>
      </x:c>
      <x:c r="T79" s="76" t="str">
        <x:f>IF(B79="","",IF(P79="Validé humainement","Oui","Non"))</x:f>
      </x:c>
    </x:row>
    <x:row r="80">
      <x:c r="A80" s="76" t="str">
        <x:f>IF(B80="","","AIR-"&amp;TEXT(ROW()-4,"0000"))</x:f>
      </x:c>
      <x:c r="B80" s="76"/>
      <x:c r="C80" s="76"/>
      <x:c r="D80" s="76"/>
      <x:c r="E80" s="80"/>
      <x:c r="F80" s="80"/>
      <x:c r="G80" s="80"/>
      <x:c r="H80" s="80"/>
      <x:c r="I80" s="80"/>
      <x:c r="J80" s="80"/>
      <x:c r="K80" s="80" t="str">
        <x:f>IF(COUNTA(E80:J80)=0,"",MAX(E80:J80))</x:f>
      </x:c>
      <x:c r="L80" s="76" t="str">
        <x:f>IF(COUNTA(E80:J80)=0,"",IF(OR(E80&gt;15,F80&gt;45,G80&gt;25,H80&gt;40,I80&gt;4000,J80&gt;100),"Oui","Non"))</x:f>
      </x:c>
      <x:c r="M80" s="76"/>
      <x:c r="N80" s="76"/>
      <x:c r="O80" s="76"/>
      <x:c r="P80" s="76"/>
      <x:c r="Q80" s="78" t="str">
        <x:f>IF(B80="","",TODAY())</x:f>
      </x:c>
      <x:c r="R80" s="76"/>
      <x:c r="S80" s="76" t="str">
        <x:f>IF(B80="","",IF(OR(C80="",D80="",E80="",M80="",N80="",P80&lt;&gt;"Validé humainement"),"ALERTE: données/preuves/statut",IF(OR(E80&lt;0,F80&lt;0,G80&lt;0,H80&lt;0,I80&lt;0,J80&lt;0),"ALERTE: valeur anormale","OK")))</x:f>
      </x:c>
      <x:c r="T80" s="76" t="str">
        <x:f>IF(B80="","",IF(P80="Validé humainement","Oui","Non"))</x:f>
      </x:c>
    </x:row>
    <x:row r="81">
      <x:c r="A81" s="76" t="str">
        <x:f>IF(B81="","","AIR-"&amp;TEXT(ROW()-4,"0000"))</x:f>
      </x:c>
      <x:c r="B81" s="76"/>
      <x:c r="C81" s="76"/>
      <x:c r="D81" s="76"/>
      <x:c r="E81" s="80"/>
      <x:c r="F81" s="80"/>
      <x:c r="G81" s="80"/>
      <x:c r="H81" s="80"/>
      <x:c r="I81" s="80"/>
      <x:c r="J81" s="80"/>
      <x:c r="K81" s="80" t="str">
        <x:f>IF(COUNTA(E81:J81)=0,"",MAX(E81:J81))</x:f>
      </x:c>
      <x:c r="L81" s="76" t="str">
        <x:f>IF(COUNTA(E81:J81)=0,"",IF(OR(E81&gt;15,F81&gt;45,G81&gt;25,H81&gt;40,I81&gt;4000,J81&gt;100),"Oui","Non"))</x:f>
      </x:c>
      <x:c r="M81" s="76"/>
      <x:c r="N81" s="76"/>
      <x:c r="O81" s="76"/>
      <x:c r="P81" s="76"/>
      <x:c r="Q81" s="78" t="str">
        <x:f>IF(B81="","",TODAY())</x:f>
      </x:c>
      <x:c r="R81" s="76"/>
      <x:c r="S81" s="76" t="str">
        <x:f>IF(B81="","",IF(OR(C81="",D81="",E81="",M81="",N81="",P81&lt;&gt;"Validé humainement"),"ALERTE: données/preuves/statut",IF(OR(E81&lt;0,F81&lt;0,G81&lt;0,H81&lt;0,I81&lt;0,J81&lt;0),"ALERTE: valeur anormale","OK")))</x:f>
      </x:c>
      <x:c r="T81" s="76" t="str">
        <x:f>IF(B81="","",IF(P81="Validé humainement","Oui","Non"))</x:f>
      </x:c>
    </x:row>
    <x:row r="82">
      <x:c r="A82" s="76" t="str">
        <x:f>IF(B82="","","AIR-"&amp;TEXT(ROW()-4,"0000"))</x:f>
      </x:c>
      <x:c r="B82" s="76"/>
      <x:c r="C82" s="76"/>
      <x:c r="D82" s="76"/>
      <x:c r="E82" s="80"/>
      <x:c r="F82" s="80"/>
      <x:c r="G82" s="80"/>
      <x:c r="H82" s="80"/>
      <x:c r="I82" s="80"/>
      <x:c r="J82" s="80"/>
      <x:c r="K82" s="80" t="str">
        <x:f>IF(COUNTA(E82:J82)=0,"",MAX(E82:J82))</x:f>
      </x:c>
      <x:c r="L82" s="76" t="str">
        <x:f>IF(COUNTA(E82:J82)=0,"",IF(OR(E82&gt;15,F82&gt;45,G82&gt;25,H82&gt;40,I82&gt;4000,J82&gt;100),"Oui","Non"))</x:f>
      </x:c>
      <x:c r="M82" s="76"/>
      <x:c r="N82" s="76"/>
      <x:c r="O82" s="76"/>
      <x:c r="P82" s="76"/>
      <x:c r="Q82" s="78" t="str">
        <x:f>IF(B82="","",TODAY())</x:f>
      </x:c>
      <x:c r="R82" s="76"/>
      <x:c r="S82" s="76" t="str">
        <x:f>IF(B82="","",IF(OR(C82="",D82="",E82="",M82="",N82="",P82&lt;&gt;"Validé humainement"),"ALERTE: données/preuves/statut",IF(OR(E82&lt;0,F82&lt;0,G82&lt;0,H82&lt;0,I82&lt;0,J82&lt;0),"ALERTE: valeur anormale","OK")))</x:f>
      </x:c>
      <x:c r="T82" s="76" t="str">
        <x:f>IF(B82="","",IF(P82="Validé humainement","Oui","Non"))</x:f>
      </x:c>
    </x:row>
    <x:row r="83">
      <x:c r="A83" s="76" t="str">
        <x:f>IF(B83="","","AIR-"&amp;TEXT(ROW()-4,"0000"))</x:f>
      </x:c>
      <x:c r="B83" s="76"/>
      <x:c r="C83" s="76"/>
      <x:c r="D83" s="76"/>
      <x:c r="E83" s="80"/>
      <x:c r="F83" s="80"/>
      <x:c r="G83" s="80"/>
      <x:c r="H83" s="80"/>
      <x:c r="I83" s="80"/>
      <x:c r="J83" s="80"/>
      <x:c r="K83" s="80" t="str">
        <x:f>IF(COUNTA(E83:J83)=0,"",MAX(E83:J83))</x:f>
      </x:c>
      <x:c r="L83" s="76" t="str">
        <x:f>IF(COUNTA(E83:J83)=0,"",IF(OR(E83&gt;15,F83&gt;45,G83&gt;25,H83&gt;40,I83&gt;4000,J83&gt;100),"Oui","Non"))</x:f>
      </x:c>
      <x:c r="M83" s="76"/>
      <x:c r="N83" s="76"/>
      <x:c r="O83" s="76"/>
      <x:c r="P83" s="76"/>
      <x:c r="Q83" s="78" t="str">
        <x:f>IF(B83="","",TODAY())</x:f>
      </x:c>
      <x:c r="R83" s="76"/>
      <x:c r="S83" s="76" t="str">
        <x:f>IF(B83="","",IF(OR(C83="",D83="",E83="",M83="",N83="",P83&lt;&gt;"Validé humainement"),"ALERTE: données/preuves/statut",IF(OR(E83&lt;0,F83&lt;0,G83&lt;0,H83&lt;0,I83&lt;0,J83&lt;0),"ALERTE: valeur anormale","OK")))</x:f>
      </x:c>
      <x:c r="T83" s="76" t="str">
        <x:f>IF(B83="","",IF(P83="Validé humainement","Oui","Non"))</x:f>
      </x:c>
    </x:row>
    <x:row r="84">
      <x:c r="A84" s="76" t="str">
        <x:f>IF(B84="","","AIR-"&amp;TEXT(ROW()-4,"0000"))</x:f>
      </x:c>
      <x:c r="B84" s="76"/>
      <x:c r="C84" s="76"/>
      <x:c r="D84" s="76"/>
      <x:c r="E84" s="80"/>
      <x:c r="F84" s="80"/>
      <x:c r="G84" s="80"/>
      <x:c r="H84" s="80"/>
      <x:c r="I84" s="80"/>
      <x:c r="J84" s="80"/>
      <x:c r="K84" s="80" t="str">
        <x:f>IF(COUNTA(E84:J84)=0,"",MAX(E84:J84))</x:f>
      </x:c>
      <x:c r="L84" s="76" t="str">
        <x:f>IF(COUNTA(E84:J84)=0,"",IF(OR(E84&gt;15,F84&gt;45,G84&gt;25,H84&gt;40,I84&gt;4000,J84&gt;100),"Oui","Non"))</x:f>
      </x:c>
      <x:c r="M84" s="76"/>
      <x:c r="N84" s="76"/>
      <x:c r="O84" s="76"/>
      <x:c r="P84" s="76"/>
      <x:c r="Q84" s="78" t="str">
        <x:f>IF(B84="","",TODAY())</x:f>
      </x:c>
      <x:c r="R84" s="76"/>
      <x:c r="S84" s="76" t="str">
        <x:f>IF(B84="","",IF(OR(C84="",D84="",E84="",M84="",N84="",P84&lt;&gt;"Validé humainement"),"ALERTE: données/preuves/statut",IF(OR(E84&lt;0,F84&lt;0,G84&lt;0,H84&lt;0,I84&lt;0,J84&lt;0),"ALERTE: valeur anormale","OK")))</x:f>
      </x:c>
      <x:c r="T84" s="76" t="str">
        <x:f>IF(B84="","",IF(P84="Validé humainement","Oui","Non"))</x:f>
      </x:c>
    </x:row>
    <x:row r="85">
      <x:c r="A85" s="76" t="str">
        <x:f>IF(B85="","","AIR-"&amp;TEXT(ROW()-4,"0000"))</x:f>
      </x:c>
      <x:c r="B85" s="76"/>
      <x:c r="C85" s="76"/>
      <x:c r="D85" s="76"/>
      <x:c r="E85" s="80"/>
      <x:c r="F85" s="80"/>
      <x:c r="G85" s="80"/>
      <x:c r="H85" s="80"/>
      <x:c r="I85" s="80"/>
      <x:c r="J85" s="80"/>
      <x:c r="K85" s="80" t="str">
        <x:f>IF(COUNTA(E85:J85)=0,"",MAX(E85:J85))</x:f>
      </x:c>
      <x:c r="L85" s="76" t="str">
        <x:f>IF(COUNTA(E85:J85)=0,"",IF(OR(E85&gt;15,F85&gt;45,G85&gt;25,H85&gt;40,I85&gt;4000,J85&gt;100),"Oui","Non"))</x:f>
      </x:c>
      <x:c r="M85" s="76"/>
      <x:c r="N85" s="76"/>
      <x:c r="O85" s="76"/>
      <x:c r="P85" s="76"/>
      <x:c r="Q85" s="78" t="str">
        <x:f>IF(B85="","",TODAY())</x:f>
      </x:c>
      <x:c r="R85" s="76"/>
      <x:c r="S85" s="76" t="str">
        <x:f>IF(B85="","",IF(OR(C85="",D85="",E85="",M85="",N85="",P85&lt;&gt;"Validé humainement"),"ALERTE: données/preuves/statut",IF(OR(E85&lt;0,F85&lt;0,G85&lt;0,H85&lt;0,I85&lt;0,J85&lt;0),"ALERTE: valeur anormale","OK")))</x:f>
      </x:c>
      <x:c r="T85" s="76" t="str">
        <x:f>IF(B85="","",IF(P85="Validé humainement","Oui","Non"))</x:f>
      </x:c>
    </x:row>
    <x:row r="86">
      <x:c r="A86" s="76" t="str">
        <x:f>IF(B86="","","AIR-"&amp;TEXT(ROW()-4,"0000"))</x:f>
      </x:c>
      <x:c r="B86" s="76"/>
      <x:c r="C86" s="76"/>
      <x:c r="D86" s="76"/>
      <x:c r="E86" s="80"/>
      <x:c r="F86" s="80"/>
      <x:c r="G86" s="80"/>
      <x:c r="H86" s="80"/>
      <x:c r="I86" s="80"/>
      <x:c r="J86" s="80"/>
      <x:c r="K86" s="80" t="str">
        <x:f>IF(COUNTA(E86:J86)=0,"",MAX(E86:J86))</x:f>
      </x:c>
      <x:c r="L86" s="76" t="str">
        <x:f>IF(COUNTA(E86:J86)=0,"",IF(OR(E86&gt;15,F86&gt;45,G86&gt;25,H86&gt;40,I86&gt;4000,J86&gt;100),"Oui","Non"))</x:f>
      </x:c>
      <x:c r="M86" s="76"/>
      <x:c r="N86" s="76"/>
      <x:c r="O86" s="76"/>
      <x:c r="P86" s="76"/>
      <x:c r="Q86" s="78" t="str">
        <x:f>IF(B86="","",TODAY())</x:f>
      </x:c>
      <x:c r="R86" s="76"/>
      <x:c r="S86" s="76" t="str">
        <x:f>IF(B86="","",IF(OR(C86="",D86="",E86="",M86="",N86="",P86&lt;&gt;"Validé humainement"),"ALERTE: données/preuves/statut",IF(OR(E86&lt;0,F86&lt;0,G86&lt;0,H86&lt;0,I86&lt;0,J86&lt;0),"ALERTE: valeur anormale","OK")))</x:f>
      </x:c>
      <x:c r="T86" s="76" t="str">
        <x:f>IF(B86="","",IF(P86="Validé humainement","Oui","Non"))</x:f>
      </x:c>
    </x:row>
    <x:row r="87">
      <x:c r="A87" s="76" t="str">
        <x:f>IF(B87="","","AIR-"&amp;TEXT(ROW()-4,"0000"))</x:f>
      </x:c>
      <x:c r="B87" s="76"/>
      <x:c r="C87" s="76"/>
      <x:c r="D87" s="76"/>
      <x:c r="E87" s="80"/>
      <x:c r="F87" s="80"/>
      <x:c r="G87" s="80"/>
      <x:c r="H87" s="80"/>
      <x:c r="I87" s="80"/>
      <x:c r="J87" s="80"/>
      <x:c r="K87" s="80" t="str">
        <x:f>IF(COUNTA(E87:J87)=0,"",MAX(E87:J87))</x:f>
      </x:c>
      <x:c r="L87" s="76" t="str">
        <x:f>IF(COUNTA(E87:J87)=0,"",IF(OR(E87&gt;15,F87&gt;45,G87&gt;25,H87&gt;40,I87&gt;4000,J87&gt;100),"Oui","Non"))</x:f>
      </x:c>
      <x:c r="M87" s="76"/>
      <x:c r="N87" s="76"/>
      <x:c r="O87" s="76"/>
      <x:c r="P87" s="76"/>
      <x:c r="Q87" s="78" t="str">
        <x:f>IF(B87="","",TODAY())</x:f>
      </x:c>
      <x:c r="R87" s="76"/>
      <x:c r="S87" s="76" t="str">
        <x:f>IF(B87="","",IF(OR(C87="",D87="",E87="",M87="",N87="",P87&lt;&gt;"Validé humainement"),"ALERTE: données/preuves/statut",IF(OR(E87&lt;0,F87&lt;0,G87&lt;0,H87&lt;0,I87&lt;0,J87&lt;0),"ALERTE: valeur anormale","OK")))</x:f>
      </x:c>
      <x:c r="T87" s="76" t="str">
        <x:f>IF(B87="","",IF(P87="Validé humainement","Oui","Non"))</x:f>
      </x:c>
    </x:row>
    <x:row r="88">
      <x:c r="A88" s="76" t="str">
        <x:f>IF(B88="","","AIR-"&amp;TEXT(ROW()-4,"0000"))</x:f>
      </x:c>
      <x:c r="B88" s="76"/>
      <x:c r="C88" s="76"/>
      <x:c r="D88" s="76"/>
      <x:c r="E88" s="80"/>
      <x:c r="F88" s="80"/>
      <x:c r="G88" s="80"/>
      <x:c r="H88" s="80"/>
      <x:c r="I88" s="80"/>
      <x:c r="J88" s="80"/>
      <x:c r="K88" s="80" t="str">
        <x:f>IF(COUNTA(E88:J88)=0,"",MAX(E88:J88))</x:f>
      </x:c>
      <x:c r="L88" s="76" t="str">
        <x:f>IF(COUNTA(E88:J88)=0,"",IF(OR(E88&gt;15,F88&gt;45,G88&gt;25,H88&gt;40,I88&gt;4000,J88&gt;100),"Oui","Non"))</x:f>
      </x:c>
      <x:c r="M88" s="76"/>
      <x:c r="N88" s="76"/>
      <x:c r="O88" s="76"/>
      <x:c r="P88" s="76"/>
      <x:c r="Q88" s="78" t="str">
        <x:f>IF(B88="","",TODAY())</x:f>
      </x:c>
      <x:c r="R88" s="76"/>
      <x:c r="S88" s="76" t="str">
        <x:f>IF(B88="","",IF(OR(C88="",D88="",E88="",M88="",N88="",P88&lt;&gt;"Validé humainement"),"ALERTE: données/preuves/statut",IF(OR(E88&lt;0,F88&lt;0,G88&lt;0,H88&lt;0,I88&lt;0,J88&lt;0),"ALERTE: valeur anormale","OK")))</x:f>
      </x:c>
      <x:c r="T88" s="76" t="str">
        <x:f>IF(B88="","",IF(P88="Validé humainement","Oui","Non"))</x:f>
      </x:c>
    </x:row>
    <x:row r="89">
      <x:c r="A89" s="76" t="str">
        <x:f>IF(B89="","","AIR-"&amp;TEXT(ROW()-4,"0000"))</x:f>
      </x:c>
      <x:c r="B89" s="76"/>
      <x:c r="C89" s="76"/>
      <x:c r="D89" s="76"/>
      <x:c r="E89" s="80"/>
      <x:c r="F89" s="80"/>
      <x:c r="G89" s="80"/>
      <x:c r="H89" s="80"/>
      <x:c r="I89" s="80"/>
      <x:c r="J89" s="80"/>
      <x:c r="K89" s="80" t="str">
        <x:f>IF(COUNTA(E89:J89)=0,"",MAX(E89:J89))</x:f>
      </x:c>
      <x:c r="L89" s="76" t="str">
        <x:f>IF(COUNTA(E89:J89)=0,"",IF(OR(E89&gt;15,F89&gt;45,G89&gt;25,H89&gt;40,I89&gt;4000,J89&gt;100),"Oui","Non"))</x:f>
      </x:c>
      <x:c r="M89" s="76"/>
      <x:c r="N89" s="76"/>
      <x:c r="O89" s="76"/>
      <x:c r="P89" s="76"/>
      <x:c r="Q89" s="78" t="str">
        <x:f>IF(B89="","",TODAY())</x:f>
      </x:c>
      <x:c r="R89" s="76"/>
      <x:c r="S89" s="76" t="str">
        <x:f>IF(B89="","",IF(OR(C89="",D89="",E89="",M89="",N89="",P89&lt;&gt;"Validé humainement"),"ALERTE: données/preuves/statut",IF(OR(E89&lt;0,F89&lt;0,G89&lt;0,H89&lt;0,I89&lt;0,J89&lt;0),"ALERTE: valeur anormale","OK")))</x:f>
      </x:c>
      <x:c r="T89" s="76" t="str">
        <x:f>IF(B89="","",IF(P89="Validé humainement","Oui","Non"))</x:f>
      </x:c>
    </x:row>
    <x:row r="90">
      <x:c r="A90" s="76" t="str">
        <x:f>IF(B90="","","AIR-"&amp;TEXT(ROW()-4,"0000"))</x:f>
      </x:c>
      <x:c r="B90" s="76"/>
      <x:c r="C90" s="76"/>
      <x:c r="D90" s="76"/>
      <x:c r="E90" s="80"/>
      <x:c r="F90" s="80"/>
      <x:c r="G90" s="80"/>
      <x:c r="H90" s="80"/>
      <x:c r="I90" s="80"/>
      <x:c r="J90" s="80"/>
      <x:c r="K90" s="80" t="str">
        <x:f>IF(COUNTA(E90:J90)=0,"",MAX(E90:J90))</x:f>
      </x:c>
      <x:c r="L90" s="76" t="str">
        <x:f>IF(COUNTA(E90:J90)=0,"",IF(OR(E90&gt;15,F90&gt;45,G90&gt;25,H90&gt;40,I90&gt;4000,J90&gt;100),"Oui","Non"))</x:f>
      </x:c>
      <x:c r="M90" s="76"/>
      <x:c r="N90" s="76"/>
      <x:c r="O90" s="76"/>
      <x:c r="P90" s="76"/>
      <x:c r="Q90" s="78" t="str">
        <x:f>IF(B90="","",TODAY())</x:f>
      </x:c>
      <x:c r="R90" s="76"/>
      <x:c r="S90" s="76" t="str">
        <x:f>IF(B90="","",IF(OR(C90="",D90="",E90="",M90="",N90="",P90&lt;&gt;"Validé humainement"),"ALERTE: données/preuves/statut",IF(OR(E90&lt;0,F90&lt;0,G90&lt;0,H90&lt;0,I90&lt;0,J90&lt;0),"ALERTE: valeur anormale","OK")))</x:f>
      </x:c>
      <x:c r="T90" s="76" t="str">
        <x:f>IF(B90="","",IF(P90="Validé humainement","Oui","Non"))</x:f>
      </x:c>
    </x:row>
    <x:row r="91">
      <x:c r="A91" s="76" t="str">
        <x:f>IF(B91="","","AIR-"&amp;TEXT(ROW()-4,"0000"))</x:f>
      </x:c>
      <x:c r="B91" s="76"/>
      <x:c r="C91" s="76"/>
      <x:c r="D91" s="76"/>
      <x:c r="E91" s="80"/>
      <x:c r="F91" s="80"/>
      <x:c r="G91" s="80"/>
      <x:c r="H91" s="80"/>
      <x:c r="I91" s="80"/>
      <x:c r="J91" s="80"/>
      <x:c r="K91" s="80" t="str">
        <x:f>IF(COUNTA(E91:J91)=0,"",MAX(E91:J91))</x:f>
      </x:c>
      <x:c r="L91" s="76" t="str">
        <x:f>IF(COUNTA(E91:J91)=0,"",IF(OR(E91&gt;15,F91&gt;45,G91&gt;25,H91&gt;40,I91&gt;4000,J91&gt;100),"Oui","Non"))</x:f>
      </x:c>
      <x:c r="M91" s="76"/>
      <x:c r="N91" s="76"/>
      <x:c r="O91" s="76"/>
      <x:c r="P91" s="76"/>
      <x:c r="Q91" s="78" t="str">
        <x:f>IF(B91="","",TODAY())</x:f>
      </x:c>
      <x:c r="R91" s="76"/>
      <x:c r="S91" s="76" t="str">
        <x:f>IF(B91="","",IF(OR(C91="",D91="",E91="",M91="",N91="",P91&lt;&gt;"Validé humainement"),"ALERTE: données/preuves/statut",IF(OR(E91&lt;0,F91&lt;0,G91&lt;0,H91&lt;0,I91&lt;0,J91&lt;0),"ALERTE: valeur anormale","OK")))</x:f>
      </x:c>
      <x:c r="T91" s="76" t="str">
        <x:f>IF(B91="","",IF(P91="Validé humainement","Oui","Non"))</x:f>
      </x:c>
    </x:row>
    <x:row r="92">
      <x:c r="A92" s="76" t="str">
        <x:f>IF(B92="","","AIR-"&amp;TEXT(ROW()-4,"0000"))</x:f>
      </x:c>
      <x:c r="B92" s="76"/>
      <x:c r="C92" s="76"/>
      <x:c r="D92" s="76"/>
      <x:c r="E92" s="80"/>
      <x:c r="F92" s="80"/>
      <x:c r="G92" s="80"/>
      <x:c r="H92" s="80"/>
      <x:c r="I92" s="80"/>
      <x:c r="J92" s="80"/>
      <x:c r="K92" s="80" t="str">
        <x:f>IF(COUNTA(E92:J92)=0,"",MAX(E92:J92))</x:f>
      </x:c>
      <x:c r="L92" s="76" t="str">
        <x:f>IF(COUNTA(E92:J92)=0,"",IF(OR(E92&gt;15,F92&gt;45,G92&gt;25,H92&gt;40,I92&gt;4000,J92&gt;100),"Oui","Non"))</x:f>
      </x:c>
      <x:c r="M92" s="76"/>
      <x:c r="N92" s="76"/>
      <x:c r="O92" s="76"/>
      <x:c r="P92" s="76"/>
      <x:c r="Q92" s="78" t="str">
        <x:f>IF(B92="","",TODAY())</x:f>
      </x:c>
      <x:c r="R92" s="76"/>
      <x:c r="S92" s="76" t="str">
        <x:f>IF(B92="","",IF(OR(C92="",D92="",E92="",M92="",N92="",P92&lt;&gt;"Validé humainement"),"ALERTE: données/preuves/statut",IF(OR(E92&lt;0,F92&lt;0,G92&lt;0,H92&lt;0,I92&lt;0,J92&lt;0),"ALERTE: valeur anormale","OK")))</x:f>
      </x:c>
      <x:c r="T92" s="76" t="str">
        <x:f>IF(B92="","",IF(P92="Validé humainement","Oui","Non"))</x:f>
      </x:c>
    </x:row>
    <x:row r="93">
      <x:c r="A93" s="76" t="str">
        <x:f>IF(B93="","","AIR-"&amp;TEXT(ROW()-4,"0000"))</x:f>
      </x:c>
      <x:c r="B93" s="76"/>
      <x:c r="C93" s="76"/>
      <x:c r="D93" s="76"/>
      <x:c r="E93" s="80"/>
      <x:c r="F93" s="80"/>
      <x:c r="G93" s="80"/>
      <x:c r="H93" s="80"/>
      <x:c r="I93" s="80"/>
      <x:c r="J93" s="80"/>
      <x:c r="K93" s="80" t="str">
        <x:f>IF(COUNTA(E93:J93)=0,"",MAX(E93:J93))</x:f>
      </x:c>
      <x:c r="L93" s="76" t="str">
        <x:f>IF(COUNTA(E93:J93)=0,"",IF(OR(E93&gt;15,F93&gt;45,G93&gt;25,H93&gt;40,I93&gt;4000,J93&gt;100),"Oui","Non"))</x:f>
      </x:c>
      <x:c r="M93" s="76"/>
      <x:c r="N93" s="76"/>
      <x:c r="O93" s="76"/>
      <x:c r="P93" s="76"/>
      <x:c r="Q93" s="78" t="str">
        <x:f>IF(B93="","",TODAY())</x:f>
      </x:c>
      <x:c r="R93" s="76"/>
      <x:c r="S93" s="76" t="str">
        <x:f>IF(B93="","",IF(OR(C93="",D93="",E93="",M93="",N93="",P93&lt;&gt;"Validé humainement"),"ALERTE: données/preuves/statut",IF(OR(E93&lt;0,F93&lt;0,G93&lt;0,H93&lt;0,I93&lt;0,J93&lt;0),"ALERTE: valeur anormale","OK")))</x:f>
      </x:c>
      <x:c r="T93" s="76" t="str">
        <x:f>IF(B93="","",IF(P93="Validé humainement","Oui","Non"))</x:f>
      </x:c>
    </x:row>
    <x:row r="94">
      <x:c r="A94" s="76" t="str">
        <x:f>IF(B94="","","AIR-"&amp;TEXT(ROW()-4,"0000"))</x:f>
      </x:c>
      <x:c r="B94" s="76"/>
      <x:c r="C94" s="76"/>
      <x:c r="D94" s="76"/>
      <x:c r="E94" s="80"/>
      <x:c r="F94" s="80"/>
      <x:c r="G94" s="80"/>
      <x:c r="H94" s="80"/>
      <x:c r="I94" s="80"/>
      <x:c r="J94" s="80"/>
      <x:c r="K94" s="80" t="str">
        <x:f>IF(COUNTA(E94:J94)=0,"",MAX(E94:J94))</x:f>
      </x:c>
      <x:c r="L94" s="76" t="str">
        <x:f>IF(COUNTA(E94:J94)=0,"",IF(OR(E94&gt;15,F94&gt;45,G94&gt;25,H94&gt;40,I94&gt;4000,J94&gt;100),"Oui","Non"))</x:f>
      </x:c>
      <x:c r="M94" s="76"/>
      <x:c r="N94" s="76"/>
      <x:c r="O94" s="76"/>
      <x:c r="P94" s="76"/>
      <x:c r="Q94" s="78" t="str">
        <x:f>IF(B94="","",TODAY())</x:f>
      </x:c>
      <x:c r="R94" s="76"/>
      <x:c r="S94" s="76" t="str">
        <x:f>IF(B94="","",IF(OR(C94="",D94="",E94="",M94="",N94="",P94&lt;&gt;"Validé humainement"),"ALERTE: données/preuves/statut",IF(OR(E94&lt;0,F94&lt;0,G94&lt;0,H94&lt;0,I94&lt;0,J94&lt;0),"ALERTE: valeur anormale","OK")))</x:f>
      </x:c>
      <x:c r="T94" s="76" t="str">
        <x:f>IF(B94="","",IF(P94="Validé humainement","Oui","Non"))</x:f>
      </x:c>
    </x:row>
    <x:row r="95">
      <x:c r="A95" s="76" t="str">
        <x:f>IF(B95="","","AIR-"&amp;TEXT(ROW()-4,"0000"))</x:f>
      </x:c>
      <x:c r="B95" s="76"/>
      <x:c r="C95" s="76"/>
      <x:c r="D95" s="76"/>
      <x:c r="E95" s="80"/>
      <x:c r="F95" s="80"/>
      <x:c r="G95" s="80"/>
      <x:c r="H95" s="80"/>
      <x:c r="I95" s="80"/>
      <x:c r="J95" s="80"/>
      <x:c r="K95" s="80" t="str">
        <x:f>IF(COUNTA(E95:J95)=0,"",MAX(E95:J95))</x:f>
      </x:c>
      <x:c r="L95" s="76" t="str">
        <x:f>IF(COUNTA(E95:J95)=0,"",IF(OR(E95&gt;15,F95&gt;45,G95&gt;25,H95&gt;40,I95&gt;4000,J95&gt;100),"Oui","Non"))</x:f>
      </x:c>
      <x:c r="M95" s="76"/>
      <x:c r="N95" s="76"/>
      <x:c r="O95" s="76"/>
      <x:c r="P95" s="76"/>
      <x:c r="Q95" s="78" t="str">
        <x:f>IF(B95="","",TODAY())</x:f>
      </x:c>
      <x:c r="R95" s="76"/>
      <x:c r="S95" s="76" t="str">
        <x:f>IF(B95="","",IF(OR(C95="",D95="",E95="",M95="",N95="",P95&lt;&gt;"Validé humainement"),"ALERTE: données/preuves/statut",IF(OR(E95&lt;0,F95&lt;0,G95&lt;0,H95&lt;0,I95&lt;0,J95&lt;0),"ALERTE: valeur anormale","OK")))</x:f>
      </x:c>
      <x:c r="T95" s="76" t="str">
        <x:f>IF(B95="","",IF(P95="Validé humainement","Oui","Non"))</x:f>
      </x:c>
    </x:row>
    <x:row r="96">
      <x:c r="A96" s="76" t="str">
        <x:f>IF(B96="","","AIR-"&amp;TEXT(ROW()-4,"0000"))</x:f>
      </x:c>
      <x:c r="B96" s="76"/>
      <x:c r="C96" s="76"/>
      <x:c r="D96" s="76"/>
      <x:c r="E96" s="80"/>
      <x:c r="F96" s="80"/>
      <x:c r="G96" s="80"/>
      <x:c r="H96" s="80"/>
      <x:c r="I96" s="80"/>
      <x:c r="J96" s="80"/>
      <x:c r="K96" s="80" t="str">
        <x:f>IF(COUNTA(E96:J96)=0,"",MAX(E96:J96))</x:f>
      </x:c>
      <x:c r="L96" s="76" t="str">
        <x:f>IF(COUNTA(E96:J96)=0,"",IF(OR(E96&gt;15,F96&gt;45,G96&gt;25,H96&gt;40,I96&gt;4000,J96&gt;100),"Oui","Non"))</x:f>
      </x:c>
      <x:c r="M96" s="76"/>
      <x:c r="N96" s="76"/>
      <x:c r="O96" s="76"/>
      <x:c r="P96" s="76"/>
      <x:c r="Q96" s="78" t="str">
        <x:f>IF(B96="","",TODAY())</x:f>
      </x:c>
      <x:c r="R96" s="76"/>
      <x:c r="S96" s="76" t="str">
        <x:f>IF(B96="","",IF(OR(C96="",D96="",E96="",M96="",N96="",P96&lt;&gt;"Validé humainement"),"ALERTE: données/preuves/statut",IF(OR(E96&lt;0,F96&lt;0,G96&lt;0,H96&lt;0,I96&lt;0,J96&lt;0),"ALERTE: valeur anormale","OK")))</x:f>
      </x:c>
      <x:c r="T96" s="76" t="str">
        <x:f>IF(B96="","",IF(P96="Validé humainement","Oui","Non"))</x:f>
      </x:c>
    </x:row>
    <x:row r="97">
      <x:c r="A97" s="76" t="str">
        <x:f>IF(B97="","","AIR-"&amp;TEXT(ROW()-4,"0000"))</x:f>
      </x:c>
      <x:c r="B97" s="76"/>
      <x:c r="C97" s="76"/>
      <x:c r="D97" s="76"/>
      <x:c r="E97" s="80"/>
      <x:c r="F97" s="80"/>
      <x:c r="G97" s="80"/>
      <x:c r="H97" s="80"/>
      <x:c r="I97" s="80"/>
      <x:c r="J97" s="80"/>
      <x:c r="K97" s="80" t="str">
        <x:f>IF(COUNTA(E97:J97)=0,"",MAX(E97:J97))</x:f>
      </x:c>
      <x:c r="L97" s="76" t="str">
        <x:f>IF(COUNTA(E97:J97)=0,"",IF(OR(E97&gt;15,F97&gt;45,G97&gt;25,H97&gt;40,I97&gt;4000,J97&gt;100),"Oui","Non"))</x:f>
      </x:c>
      <x:c r="M97" s="76"/>
      <x:c r="N97" s="76"/>
      <x:c r="O97" s="76"/>
      <x:c r="P97" s="76"/>
      <x:c r="Q97" s="78" t="str">
        <x:f>IF(B97="","",TODAY())</x:f>
      </x:c>
      <x:c r="R97" s="76"/>
      <x:c r="S97" s="76" t="str">
        <x:f>IF(B97="","",IF(OR(C97="",D97="",E97="",M97="",N97="",P97&lt;&gt;"Validé humainement"),"ALERTE: données/preuves/statut",IF(OR(E97&lt;0,F97&lt;0,G97&lt;0,H97&lt;0,I97&lt;0,J97&lt;0),"ALERTE: valeur anormale","OK")))</x:f>
      </x:c>
      <x:c r="T97" s="76" t="str">
        <x:f>IF(B97="","",IF(P97="Validé humainement","Oui","Non"))</x:f>
      </x:c>
    </x:row>
    <x:row r="98">
      <x:c r="A98" s="76" t="str">
        <x:f>IF(B98="","","AIR-"&amp;TEXT(ROW()-4,"0000"))</x:f>
      </x:c>
      <x:c r="B98" s="76"/>
      <x:c r="C98" s="76"/>
      <x:c r="D98" s="76"/>
      <x:c r="E98" s="80"/>
      <x:c r="F98" s="80"/>
      <x:c r="G98" s="80"/>
      <x:c r="H98" s="80"/>
      <x:c r="I98" s="80"/>
      <x:c r="J98" s="80"/>
      <x:c r="K98" s="80" t="str">
        <x:f>IF(COUNTA(E98:J98)=0,"",MAX(E98:J98))</x:f>
      </x:c>
      <x:c r="L98" s="76" t="str">
        <x:f>IF(COUNTA(E98:J98)=0,"",IF(OR(E98&gt;15,F98&gt;45,G98&gt;25,H98&gt;40,I98&gt;4000,J98&gt;100),"Oui","Non"))</x:f>
      </x:c>
      <x:c r="M98" s="76"/>
      <x:c r="N98" s="76"/>
      <x:c r="O98" s="76"/>
      <x:c r="P98" s="76"/>
      <x:c r="Q98" s="78" t="str">
        <x:f>IF(B98="","",TODAY())</x:f>
      </x:c>
      <x:c r="R98" s="76"/>
      <x:c r="S98" s="76" t="str">
        <x:f>IF(B98="","",IF(OR(C98="",D98="",E98="",M98="",N98="",P98&lt;&gt;"Validé humainement"),"ALERTE: données/preuves/statut",IF(OR(E98&lt;0,F98&lt;0,G98&lt;0,H98&lt;0,I98&lt;0,J98&lt;0),"ALERTE: valeur anormale","OK")))</x:f>
      </x:c>
      <x:c r="T98" s="76" t="str">
        <x:f>IF(B98="","",IF(P98="Validé humainement","Oui","Non"))</x:f>
      </x:c>
    </x:row>
    <x:row r="99">
      <x:c r="A99" s="76" t="str">
        <x:f>IF(B99="","","AIR-"&amp;TEXT(ROW()-4,"0000"))</x:f>
      </x:c>
      <x:c r="B99" s="76"/>
      <x:c r="C99" s="76"/>
      <x:c r="D99" s="76"/>
      <x:c r="E99" s="80"/>
      <x:c r="F99" s="80"/>
      <x:c r="G99" s="80"/>
      <x:c r="H99" s="80"/>
      <x:c r="I99" s="80"/>
      <x:c r="J99" s="80"/>
      <x:c r="K99" s="80" t="str">
        <x:f>IF(COUNTA(E99:J99)=0,"",MAX(E99:J99))</x:f>
      </x:c>
      <x:c r="L99" s="76" t="str">
        <x:f>IF(COUNTA(E99:J99)=0,"",IF(OR(E99&gt;15,F99&gt;45,G99&gt;25,H99&gt;40,I99&gt;4000,J99&gt;100),"Oui","Non"))</x:f>
      </x:c>
      <x:c r="M99" s="76"/>
      <x:c r="N99" s="76"/>
      <x:c r="O99" s="76"/>
      <x:c r="P99" s="76"/>
      <x:c r="Q99" s="78" t="str">
        <x:f>IF(B99="","",TODAY())</x:f>
      </x:c>
      <x:c r="R99" s="76"/>
      <x:c r="S99" s="76" t="str">
        <x:f>IF(B99="","",IF(OR(C99="",D99="",E99="",M99="",N99="",P99&lt;&gt;"Validé humainement"),"ALERTE: données/preuves/statut",IF(OR(E99&lt;0,F99&lt;0,G99&lt;0,H99&lt;0,I99&lt;0,J99&lt;0),"ALERTE: valeur anormale","OK")))</x:f>
      </x:c>
      <x:c r="T99" s="76" t="str">
        <x:f>IF(B99="","",IF(P99="Validé humainement","Oui","Non"))</x:f>
      </x:c>
    </x:row>
    <x:row r="100">
      <x:c r="A100" s="76" t="str">
        <x:f>IF(B100="","","AIR-"&amp;TEXT(ROW()-4,"0000"))</x:f>
      </x:c>
      <x:c r="B100" s="76"/>
      <x:c r="C100" s="76"/>
      <x:c r="D100" s="76"/>
      <x:c r="E100" s="80"/>
      <x:c r="F100" s="80"/>
      <x:c r="G100" s="80"/>
      <x:c r="H100" s="80"/>
      <x:c r="I100" s="80"/>
      <x:c r="J100" s="80"/>
      <x:c r="K100" s="80" t="str">
        <x:f>IF(COUNTA(E100:J100)=0,"",MAX(E100:J100))</x:f>
      </x:c>
      <x:c r="L100" s="76" t="str">
        <x:f>IF(COUNTA(E100:J100)=0,"",IF(OR(E100&gt;15,F100&gt;45,G100&gt;25,H100&gt;40,I100&gt;4000,J100&gt;100),"Oui","Non"))</x:f>
      </x:c>
      <x:c r="M100" s="76"/>
      <x:c r="N100" s="76"/>
      <x:c r="O100" s="76"/>
      <x:c r="P100" s="76"/>
      <x:c r="Q100" s="78" t="str">
        <x:f>IF(B100="","",TODAY())</x:f>
      </x:c>
      <x:c r="R100" s="76"/>
      <x:c r="S100" s="76" t="str">
        <x:f>IF(B100="","",IF(OR(C100="",D100="",E100="",M100="",N100="",P100&lt;&gt;"Validé humainement"),"ALERTE: données/preuves/statut",IF(OR(E100&lt;0,F100&lt;0,G100&lt;0,H100&lt;0,I100&lt;0,J100&lt;0),"ALERTE: valeur anormale","OK")))</x:f>
      </x:c>
      <x:c r="T100" s="76" t="str">
        <x:f>IF(B100="","",IF(P100="Validé humainement","Oui","Non"))</x:f>
      </x:c>
    </x:row>
    <x:row r="101">
      <x:c r="A101" s="76" t="str">
        <x:f>IF(B101="","","AIR-"&amp;TEXT(ROW()-4,"0000"))</x:f>
      </x:c>
      <x:c r="B101" s="76"/>
      <x:c r="C101" s="76"/>
      <x:c r="D101" s="76"/>
      <x:c r="E101" s="80"/>
      <x:c r="F101" s="80"/>
      <x:c r="G101" s="80"/>
      <x:c r="H101" s="80"/>
      <x:c r="I101" s="80"/>
      <x:c r="J101" s="80"/>
      <x:c r="K101" s="80" t="str">
        <x:f>IF(COUNTA(E101:J101)=0,"",MAX(E101:J101))</x:f>
      </x:c>
      <x:c r="L101" s="76" t="str">
        <x:f>IF(COUNTA(E101:J101)=0,"",IF(OR(E101&gt;15,F101&gt;45,G101&gt;25,H101&gt;40,I101&gt;4000,J101&gt;100),"Oui","Non"))</x:f>
      </x:c>
      <x:c r="M101" s="76"/>
      <x:c r="N101" s="76"/>
      <x:c r="O101" s="76"/>
      <x:c r="P101" s="76"/>
      <x:c r="Q101" s="78" t="str">
        <x:f>IF(B101="","",TODAY())</x:f>
      </x:c>
      <x:c r="R101" s="76"/>
      <x:c r="S101" s="76" t="str">
        <x:f>IF(B101="","",IF(OR(C101="",D101="",E101="",M101="",N101="",P101&lt;&gt;"Validé humainement"),"ALERTE: données/preuves/statut",IF(OR(E101&lt;0,F101&lt;0,G101&lt;0,H101&lt;0,I101&lt;0,J101&lt;0),"ALERTE: valeur anormale","OK")))</x:f>
      </x:c>
      <x:c r="T101" s="76" t="str">
        <x:f>IF(B101="","",IF(P101="Validé humainement","Oui","Non"))</x:f>
      </x:c>
    </x:row>
    <x:row r="102">
      <x:c r="A102" s="76" t="str">
        <x:f>IF(B102="","","AIR-"&amp;TEXT(ROW()-4,"0000"))</x:f>
      </x:c>
      <x:c r="B102" s="76"/>
      <x:c r="C102" s="76"/>
      <x:c r="D102" s="76"/>
      <x:c r="E102" s="80"/>
      <x:c r="F102" s="80"/>
      <x:c r="G102" s="80"/>
      <x:c r="H102" s="80"/>
      <x:c r="I102" s="80"/>
      <x:c r="J102" s="80"/>
      <x:c r="K102" s="80" t="str">
        <x:f>IF(COUNTA(E102:J102)=0,"",MAX(E102:J102))</x:f>
      </x:c>
      <x:c r="L102" s="76" t="str">
        <x:f>IF(COUNTA(E102:J102)=0,"",IF(OR(E102&gt;15,F102&gt;45,G102&gt;25,H102&gt;40,I102&gt;4000,J102&gt;100),"Oui","Non"))</x:f>
      </x:c>
      <x:c r="M102" s="76"/>
      <x:c r="N102" s="76"/>
      <x:c r="O102" s="76"/>
      <x:c r="P102" s="76"/>
      <x:c r="Q102" s="78" t="str">
        <x:f>IF(B102="","",TODAY())</x:f>
      </x:c>
      <x:c r="R102" s="76"/>
      <x:c r="S102" s="76" t="str">
        <x:f>IF(B102="","",IF(OR(C102="",D102="",E102="",M102="",N102="",P102&lt;&gt;"Validé humainement"),"ALERTE: données/preuves/statut",IF(OR(E102&lt;0,F102&lt;0,G102&lt;0,H102&lt;0,I102&lt;0,J102&lt;0),"ALERTE: valeur anormale","OK")))</x:f>
      </x:c>
      <x:c r="T102" s="76" t="str">
        <x:f>IF(B102="","",IF(P102="Validé humainement","Oui","Non"))</x:f>
      </x:c>
    </x:row>
    <x:row r="103">
      <x:c r="A103" s="76" t="str">
        <x:f>IF(B103="","","AIR-"&amp;TEXT(ROW()-4,"0000"))</x:f>
      </x:c>
      <x:c r="B103" s="76"/>
      <x:c r="C103" s="76"/>
      <x:c r="D103" s="76"/>
      <x:c r="E103" s="80"/>
      <x:c r="F103" s="80"/>
      <x:c r="G103" s="80"/>
      <x:c r="H103" s="80"/>
      <x:c r="I103" s="80"/>
      <x:c r="J103" s="80"/>
      <x:c r="K103" s="80" t="str">
        <x:f>IF(COUNTA(E103:J103)=0,"",MAX(E103:J103))</x:f>
      </x:c>
      <x:c r="L103" s="76" t="str">
        <x:f>IF(COUNTA(E103:J103)=0,"",IF(OR(E103&gt;15,F103&gt;45,G103&gt;25,H103&gt;40,I103&gt;4000,J103&gt;100),"Oui","Non"))</x:f>
      </x:c>
      <x:c r="M103" s="76"/>
      <x:c r="N103" s="76"/>
      <x:c r="O103" s="76"/>
      <x:c r="P103" s="76"/>
      <x:c r="Q103" s="78" t="str">
        <x:f>IF(B103="","",TODAY())</x:f>
      </x:c>
      <x:c r="R103" s="76"/>
      <x:c r="S103" s="76" t="str">
        <x:f>IF(B103="","",IF(OR(C103="",D103="",E103="",M103="",N103="",P103&lt;&gt;"Validé humainement"),"ALERTE: données/preuves/statut",IF(OR(E103&lt;0,F103&lt;0,G103&lt;0,H103&lt;0,I103&lt;0,J103&lt;0),"ALERTE: valeur anormale","OK")))</x:f>
      </x:c>
      <x:c r="T103" s="76" t="str">
        <x:f>IF(B103="","",IF(P103="Validé humainement","Oui","Non"))</x:f>
      </x:c>
    </x:row>
    <x:row r="104">
      <x:c r="A104" s="76" t="str">
        <x:f>IF(B104="","","AIR-"&amp;TEXT(ROW()-4,"0000"))</x:f>
      </x:c>
      <x:c r="B104" s="76"/>
      <x:c r="C104" s="76"/>
      <x:c r="D104" s="76"/>
      <x:c r="E104" s="80"/>
      <x:c r="F104" s="80"/>
      <x:c r="G104" s="80"/>
      <x:c r="H104" s="80"/>
      <x:c r="I104" s="80"/>
      <x:c r="J104" s="80"/>
      <x:c r="K104" s="80" t="str">
        <x:f>IF(COUNTA(E104:J104)=0,"",MAX(E104:J104))</x:f>
      </x:c>
      <x:c r="L104" s="76" t="str">
        <x:f>IF(COUNTA(E104:J104)=0,"",IF(OR(E104&gt;15,F104&gt;45,G104&gt;25,H104&gt;40,I104&gt;4000,J104&gt;100),"Oui","Non"))</x:f>
      </x:c>
      <x:c r="M104" s="76"/>
      <x:c r="N104" s="76"/>
      <x:c r="O104" s="76"/>
      <x:c r="P104" s="76"/>
      <x:c r="Q104" s="78" t="str">
        <x:f>IF(B104="","",TODAY())</x:f>
      </x:c>
      <x:c r="R104" s="76"/>
      <x:c r="S104" s="76" t="str">
        <x:f>IF(B104="","",IF(OR(C104="",D104="",E104="",M104="",N104="",P104&lt;&gt;"Validé humainement"),"ALERTE: données/preuves/statut",IF(OR(E104&lt;0,F104&lt;0,G104&lt;0,H104&lt;0,I104&lt;0,J104&lt;0),"ALERTE: valeur anormale","OK")))</x:f>
      </x:c>
      <x:c r="T104" s="76" t="str">
        <x:f>IF(B104="","",IF(P104="Validé humainement","Oui","Non"))</x:f>
      </x:c>
    </x:row>
  </x:sheetData>
  <x:mergeCells>
    <x:mergeCell ref="A1:T1"/>
    <x:mergeCell ref="A2:T2"/>
  </x:mergeCells>
  <x:conditionalFormatting sqref="S5:S104">
    <x:cfRule type="containsText" dxfId="202" priority="1" operator="containsText" text="ALERTE"/>
    <x:cfRule type="containsText" dxfId="203" priority="2" operator="containsText" text="OK"/>
    <x:cfRule type="containsText" dxfId="204" priority="3" operator="containsText" text="Validé"/>
    <x:cfRule type="containsText" dxfId="205" priority="4" operator="containsText" text="À vérifier"/>
    <x:cfRule type="containsText" dxfId="206" priority="5" operator="containsText" text="Rejeté"/>
  </x:conditionalFormatting>
  <x:conditionalFormatting sqref="P5:P104">
    <x:cfRule type="containsText" dxfId="207" priority="6" operator="containsText" text="ALERTE"/>
    <x:cfRule type="containsText" dxfId="208" priority="7" operator="containsText" text="OK"/>
    <x:cfRule type="containsText" dxfId="209" priority="8" operator="containsText" text="Validé"/>
    <x:cfRule type="containsText" dxfId="210" priority="9" operator="containsText" text="À vérifier"/>
    <x:cfRule type="containsText" dxfId="21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L5:L104">
      <x:formula1>"Oui,Non"</x:formula1>
    </x:dataValidation>
  </x:dataValidations>
  <x:pageMargins left="0.7" right="0.7" top="0.75" bottom="0.75" header="0.3" footer="0.3"/>
  <x:tableParts count="1">
    <x:tablePart xmlns:r="http://schemas.openxmlformats.org/officeDocument/2006/relationships" r:id="Re023be0826754ca1"/>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 min="18" max="18" width="23.75" hidden="0" customWidth="1"/>
    <x:col min="19" max="19" width="23.75" hidden="0" customWidth="1"/>
    <x:col min="20" max="20" width="18.75" hidden="0" customWidth="1"/>
    <x:col min="21" max="21" width="26.25" hidden="0" customWidth="1"/>
    <x:col min="22" max="22" width="35" hidden="0" customWidth="1"/>
  </x:cols>
  <x:sheetData>
    <x:row r="1" ht="25.5" customHeight="1">
      <x:c r="A1" s="68" t="str">
        <x:v>Formulaire émissions GES</x:v>
      </x:c>
      <x:c r="B1" s="68"/>
      <x:c r="C1" s="68"/>
      <x:c r="D1" s="68"/>
      <x:c r="E1" s="68"/>
      <x:c r="F1" s="68"/>
      <x:c r="G1" s="68"/>
      <x:c r="H1" s="68"/>
      <x:c r="I1" s="68"/>
      <x:c r="J1" s="68"/>
      <x:c r="K1" s="68"/>
      <x:c r="L1" s="68"/>
      <x:c r="M1" s="68"/>
      <x:c r="N1" s="68"/>
      <x:c r="O1" s="68"/>
      <x:c r="P1" s="68"/>
      <x:c r="Q1" s="68"/>
    </x:row>
    <x:row r="2" ht="33" customHeight="1">
      <x:c r="A2" s="71" t="str">
        <x:v>Saisie des données d'activité GES avec calcul automatique des émissions tCO2e.</x:v>
      </x:c>
      <x:c r="B2" s="71"/>
      <x:c r="C2" s="71"/>
      <x:c r="D2" s="71"/>
      <x:c r="E2" s="71"/>
      <x:c r="F2" s="71"/>
      <x:c r="G2" s="71"/>
      <x:c r="H2" s="71"/>
      <x:c r="I2" s="71"/>
      <x:c r="J2" s="71"/>
      <x:c r="K2" s="71"/>
      <x:c r="L2" s="71"/>
      <x:c r="M2" s="71"/>
      <x:c r="N2" s="71"/>
      <x:c r="O2" s="71"/>
      <x:c r="P2" s="71"/>
      <x:c r="Q2" s="71"/>
    </x:row>
    <x:row r="4">
      <x:c r="A4" s="74" t="str">
        <x:v>ID_Saisie</x:v>
      </x:c>
      <x:c r="B4" s="74" t="str">
        <x:v>Année</x:v>
      </x:c>
      <x:c r="C4" s="74" t="str">
        <x:v>Secteur</x:v>
      </x:c>
      <x:c r="D4" s="74" t="str">
        <x:v>Sous-secteur</x:v>
      </x:c>
      <x:c r="E4" s="74" t="str">
        <x:v>Donnée d'activité</x:v>
      </x:c>
      <x:c r="F4" s="74" t="str">
        <x:v>Unité</x:v>
      </x:c>
      <x:c r="G4" s="74" t="str">
        <x:v>Facteur d'émission</x:v>
      </x:c>
      <x:c r="H4" s="74" t="str">
        <x:v>Émissions tCO2e</x:v>
      </x:c>
      <x:c r="I4" s="74" t="str">
        <x:v>Méthodologie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IF(B5="","","GES-"&amp;TEXT(ROW()-4,"0000"))</x:f>
      </x:c>
      <x:c r="B5" s="76"/>
      <x:c r="C5" s="76"/>
      <x:c r="D5" s="76"/>
      <x:c r="E5" s="77"/>
      <x:c r="F5" s="76"/>
      <x:c r="G5" s="83"/>
      <x:c r="H5" s="77" t="str">
        <x:f>IF(OR(E5="",G5=""),"",E5*G5)</x:f>
      </x:c>
      <x:c r="I5" s="76"/>
      <x:c r="J5" s="76"/>
      <x:c r="K5" s="76"/>
      <x:c r="L5" s="76"/>
      <x:c r="M5" s="76"/>
      <x:c r="N5" s="78" t="str">
        <x:f>IF(B5="","",TODAY())</x:f>
      </x:c>
      <x:c r="O5" s="76"/>
      <x:c r="P5" s="76" t="str">
        <x:f>IF(B5="","",IF(OR(C5="",D5="",E5="",F5="",G5="",I5="",J5="",K5="",L5&lt;&gt;"Validé humainement"),"ALERTE: données/preuves/statut",IF(OR(AND(ISNUMBER(E5),E5&lt;0),AND(ISNUMBER(G5),G5&lt;0),AND(ISNUMBER(H5),H5&lt;0)),"ALERTE: valeur anormale","OK")))</x:f>
      </x:c>
      <x:c r="Q5" s="76" t="str">
        <x:f>IF(B5="","",IF(L5="Validé humainement","Oui","Non"))</x:f>
      </x:c>
      <x:c r="R5" s="127" t="str">
        <x:f>IF(B5="","",IF(C5="AFOLU",H5,""))</x:f>
      </x:c>
      <x:c r="S5"/>
      <x:c r="T5"/>
      <x:c r="U5"/>
      <x:c r="V5" t="str">
        <x:f>IF(R5&lt;&gt;"","Absorption estimée séparée - ne pas déduire des émissions brutes","Émission directe ou donnée d'activité")</x:f>
        <x:v>Émission directe ou donnée d'activité</x:v>
      </x:c>
    </x:row>
    <x:row r="6">
      <x:c r="A6" s="76" t="str">
        <x:f>IF(B6="","","GES-"&amp;TEXT(ROW()-4,"0000"))</x:f>
      </x:c>
      <x:c r="B6" s="76"/>
      <x:c r="C6" s="76"/>
      <x:c r="D6" s="76"/>
      <x:c r="E6" s="77"/>
      <x:c r="F6" s="76"/>
      <x:c r="G6" s="83"/>
      <x:c r="H6" s="77" t="str">
        <x:f>IF(OR(E6="",G6=""),"",E6*G6)</x:f>
      </x:c>
      <x:c r="I6" s="76"/>
      <x:c r="J6" s="76"/>
      <x:c r="K6" s="76"/>
      <x:c r="L6" s="76"/>
      <x:c r="M6" s="76"/>
      <x:c r="N6" s="78" t="str">
        <x:f>IF(B6="","",TODAY())</x:f>
      </x:c>
      <x:c r="O6" s="76"/>
      <x:c r="P6" s="76" t="str">
        <x:f>IF(B6="","",IF(OR(C6="",D6="",E6="",F6="",G6="",I6="",J6="",K6="",L6&lt;&gt;"Validé humainement"),"ALERTE: données/preuves/statut",IF(OR(AND(ISNUMBER(E6),E6&lt;0),AND(ISNUMBER(G6),G6&lt;0),AND(ISNUMBER(H6),H6&lt;0)),"ALERTE: valeur anormale","OK")))</x:f>
      </x:c>
      <x:c r="Q6" s="76" t="str">
        <x:f>IF(B6="","",IF(L6="Validé humainement","Oui","Non"))</x:f>
      </x:c>
      <x:c r="R6" s="127" t="str">
        <x:f>IF(B6="","",IF(C6="AFOLU",H6,""))</x:f>
      </x:c>
      <x:c r="S6"/>
      <x:c r="T6"/>
      <x:c r="U6"/>
      <x:c r="V6" t="str">
        <x:f>IF(R6&lt;&gt;"","Absorption estimée séparée - ne pas déduire des émissions brutes","Émission directe ou donnée d'activité")</x:f>
        <x:v>Émission directe ou donnée d'activité</x:v>
      </x:c>
    </x:row>
    <x:row r="7">
      <x:c r="A7" s="76" t="str">
        <x:f>IF(B7="","","GES-"&amp;TEXT(ROW()-4,"0000"))</x:f>
      </x:c>
      <x:c r="B7" s="76"/>
      <x:c r="C7" s="76"/>
      <x:c r="D7" s="76"/>
      <x:c r="E7" s="77"/>
      <x:c r="F7" s="76"/>
      <x:c r="G7" s="83"/>
      <x:c r="H7" s="77" t="str">
        <x:f>IF(OR(E7="",G7=""),"",E7*G7)</x:f>
      </x:c>
      <x:c r="I7" s="76"/>
      <x:c r="J7" s="76"/>
      <x:c r="K7" s="76"/>
      <x:c r="L7" s="76"/>
      <x:c r="M7" s="76"/>
      <x:c r="N7" s="78" t="str">
        <x:f>IF(B7="","",TODAY())</x:f>
      </x:c>
      <x:c r="O7" s="76"/>
      <x:c r="P7" s="76" t="str">
        <x:f>IF(B7="","",IF(OR(C7="",D7="",E7="",F7="",G7="",I7="",J7="",K7="",L7&lt;&gt;"Validé humainement"),"ALERTE: données/preuves/statut",IF(OR(AND(ISNUMBER(E7),E7&lt;0),AND(ISNUMBER(G7),G7&lt;0),AND(ISNUMBER(H7),H7&lt;0)),"ALERTE: valeur anormale","OK")))</x:f>
      </x:c>
      <x:c r="Q7" s="76" t="str">
        <x:f>IF(B7="","",IF(L7="Validé humainement","Oui","Non"))</x:f>
      </x:c>
      <x:c r="R7" s="127" t="str">
        <x:f>IF(B7="","",IF(C7="AFOLU",H7,""))</x:f>
      </x:c>
      <x:c r="S7"/>
      <x:c r="T7"/>
      <x:c r="U7"/>
      <x:c r="V7" t="str">
        <x:f>IF(R7&lt;&gt;"","Absorption estimée séparée - ne pas déduire des émissions brutes","Émission directe ou donnée d'activité")</x:f>
        <x:v>Émission directe ou donnée d'activité</x:v>
      </x:c>
    </x:row>
    <x:row r="8">
      <x:c r="A8" s="76" t="str">
        <x:f>IF(B8="","","GES-"&amp;TEXT(ROW()-4,"0000"))</x:f>
      </x:c>
      <x:c r="B8" s="76"/>
      <x:c r="C8" s="76"/>
      <x:c r="D8" s="76"/>
      <x:c r="E8" s="77"/>
      <x:c r="F8" s="76"/>
      <x:c r="G8" s="83"/>
      <x:c r="H8" s="77" t="str">
        <x:f>IF(OR(E8="",G8=""),"",E8*G8)</x:f>
      </x:c>
      <x:c r="I8" s="76"/>
      <x:c r="J8" s="76"/>
      <x:c r="K8" s="76"/>
      <x:c r="L8" s="76"/>
      <x:c r="M8" s="76"/>
      <x:c r="N8" s="78" t="str">
        <x:f>IF(B8="","",TODAY())</x:f>
      </x:c>
      <x:c r="O8" s="76"/>
      <x:c r="P8" s="76" t="str">
        <x:f>IF(B8="","",IF(OR(C8="",D8="",E8="",F8="",G8="",I8="",J8="",K8="",L8&lt;&gt;"Validé humainement"),"ALERTE: données/preuves/statut",IF(OR(AND(ISNUMBER(E8),E8&lt;0),AND(ISNUMBER(G8),G8&lt;0),AND(ISNUMBER(H8),H8&lt;0)),"ALERTE: valeur anormale","OK")))</x:f>
      </x:c>
      <x:c r="Q8" s="76" t="str">
        <x:f>IF(B8="","",IF(L8="Validé humainement","Oui","Non"))</x:f>
      </x:c>
      <x:c r="R8" s="127" t="str">
        <x:f>IF(B8="","",IF(C8="AFOLU",H8,""))</x:f>
      </x:c>
      <x:c r="S8"/>
      <x:c r="T8"/>
      <x:c r="U8"/>
      <x:c r="V8" t="str">
        <x:f>IF(R8&lt;&gt;"","Absorption estimée séparée - ne pas déduire des émissions brutes","Émission directe ou donnée d'activité")</x:f>
        <x:v>Émission directe ou donnée d'activité</x:v>
      </x:c>
    </x:row>
    <x:row r="9">
      <x:c r="A9" s="76" t="str">
        <x:f>IF(B9="","","GES-"&amp;TEXT(ROW()-4,"0000"))</x:f>
      </x:c>
      <x:c r="B9" s="76"/>
      <x:c r="C9" s="76"/>
      <x:c r="D9" s="76"/>
      <x:c r="E9" s="77"/>
      <x:c r="F9" s="76"/>
      <x:c r="G9" s="83"/>
      <x:c r="H9" s="77" t="str">
        <x:f>IF(OR(E9="",G9=""),"",E9*G9)</x:f>
      </x:c>
      <x:c r="I9" s="76"/>
      <x:c r="J9" s="76"/>
      <x:c r="K9" s="76"/>
      <x:c r="L9" s="76"/>
      <x:c r="M9" s="76"/>
      <x:c r="N9" s="78" t="str">
        <x:f>IF(B9="","",TODAY())</x:f>
      </x:c>
      <x:c r="O9" s="76"/>
      <x:c r="P9" s="76" t="str">
        <x:f>IF(B9="","",IF(OR(C9="",D9="",E9="",F9="",G9="",I9="",J9="",K9="",L9&lt;&gt;"Validé humainement"),"ALERTE: données/preuves/statut",IF(OR(AND(ISNUMBER(E9),E9&lt;0),AND(ISNUMBER(G9),G9&lt;0),AND(ISNUMBER(H9),H9&lt;0)),"ALERTE: valeur anormale","OK")))</x:f>
      </x:c>
      <x:c r="Q9" s="76" t="str">
        <x:f>IF(B9="","",IF(L9="Validé humainement","Oui","Non"))</x:f>
      </x:c>
      <x:c r="R9" s="127" t="str">
        <x:f>IF(B9="","",IF(C9="AFOLU",H9,""))</x:f>
      </x:c>
      <x:c r="S9"/>
      <x:c r="T9"/>
      <x:c r="U9"/>
      <x:c r="V9" t="str">
        <x:f>IF(R9&lt;&gt;"","Absorption estimée séparée - ne pas déduire des émissions brutes","Émission directe ou donnée d'activité")</x:f>
        <x:v>Émission directe ou donnée d'activité</x:v>
      </x:c>
    </x:row>
    <x:row r="10">
      <x:c r="A10" s="76" t="str">
        <x:f>IF(B10="","","GES-"&amp;TEXT(ROW()-4,"0000"))</x:f>
      </x:c>
      <x:c r="B10" s="76"/>
      <x:c r="C10" s="76"/>
      <x:c r="D10" s="76"/>
      <x:c r="E10" s="77"/>
      <x:c r="F10" s="76"/>
      <x:c r="G10" s="83"/>
      <x:c r="H10" s="77" t="str">
        <x:f>IF(OR(E10="",G10=""),"",E10*G10)</x:f>
      </x:c>
      <x:c r="I10" s="76"/>
      <x:c r="J10" s="76"/>
      <x:c r="K10" s="76"/>
      <x:c r="L10" s="76"/>
      <x:c r="M10" s="76"/>
      <x:c r="N10" s="78" t="str">
        <x:f>IF(B10="","",TODAY())</x:f>
      </x:c>
      <x:c r="O10" s="76"/>
      <x:c r="P10" s="76" t="str">
        <x:f>IF(B10="","",IF(OR(C10="",D10="",E10="",F10="",G10="",I10="",J10="",K10="",L10&lt;&gt;"Validé humainement"),"ALERTE: données/preuves/statut",IF(OR(AND(ISNUMBER(E10),E10&lt;0),AND(ISNUMBER(G10),G10&lt;0),AND(ISNUMBER(H10),H10&lt;0)),"ALERTE: valeur anormale","OK")))</x:f>
      </x:c>
      <x:c r="Q10" s="76" t="str">
        <x:f>IF(B10="","",IF(L10="Validé humainement","Oui","Non"))</x:f>
      </x:c>
      <x:c r="R10" s="127" t="str">
        <x:f>IF(B10="","",IF(C10="AFOLU",H10,""))</x:f>
      </x:c>
      <x:c r="S10"/>
      <x:c r="T10"/>
      <x:c r="U10"/>
      <x:c r="V10" t="str">
        <x:f>IF(R10&lt;&gt;"","Absorption estimée séparée - ne pas déduire des émissions brutes","Émission directe ou donnée d'activité")</x:f>
        <x:v>Émission directe ou donnée d'activité</x:v>
      </x:c>
    </x:row>
    <x:row r="11">
      <x:c r="A11" s="76" t="str">
        <x:f>IF(B11="","","GES-"&amp;TEXT(ROW()-4,"0000"))</x:f>
      </x:c>
      <x:c r="B11" s="76"/>
      <x:c r="C11" s="76"/>
      <x:c r="D11" s="76"/>
      <x:c r="E11" s="77"/>
      <x:c r="F11" s="76"/>
      <x:c r="G11" s="83"/>
      <x:c r="H11" s="77" t="str">
        <x:f>IF(OR(E11="",G11=""),"",E11*G11)</x:f>
      </x:c>
      <x:c r="I11" s="76"/>
      <x:c r="J11" s="76"/>
      <x:c r="K11" s="76"/>
      <x:c r="L11" s="76"/>
      <x:c r="M11" s="76"/>
      <x:c r="N11" s="78" t="str">
        <x:f>IF(B11="","",TODAY())</x:f>
      </x:c>
      <x:c r="O11" s="76"/>
      <x:c r="P11" s="76" t="str">
        <x:f>IF(B11="","",IF(OR(C11="",D11="",E11="",F11="",G11="",I11="",J11="",K11="",L11&lt;&gt;"Validé humainement"),"ALERTE: données/preuves/statut",IF(OR(AND(ISNUMBER(E11),E11&lt;0),AND(ISNUMBER(G11),G11&lt;0),AND(ISNUMBER(H11),H11&lt;0)),"ALERTE: valeur anormale","OK")))</x:f>
      </x:c>
      <x:c r="Q11" s="76" t="str">
        <x:f>IF(B11="","",IF(L11="Validé humainement","Oui","Non"))</x:f>
      </x:c>
      <x:c r="R11" s="127" t="str">
        <x:f>IF(B11="","",IF(C11="AFOLU",H11,""))</x:f>
      </x:c>
      <x:c r="S11"/>
      <x:c r="T11"/>
      <x:c r="U11"/>
      <x:c r="V11" t="str">
        <x:f>IF(R11&lt;&gt;"","Absorption estimée séparée - ne pas déduire des émissions brutes","Émission directe ou donnée d'activité")</x:f>
        <x:v>Émission directe ou donnée d'activité</x:v>
      </x:c>
    </x:row>
    <x:row r="12">
      <x:c r="A12" s="76" t="str">
        <x:f>IF(B12="","","GES-"&amp;TEXT(ROW()-4,"0000"))</x:f>
      </x:c>
      <x:c r="B12" s="76"/>
      <x:c r="C12" s="76"/>
      <x:c r="D12" s="76"/>
      <x:c r="E12" s="77"/>
      <x:c r="F12" s="76"/>
      <x:c r="G12" s="83"/>
      <x:c r="H12" s="77" t="str">
        <x:f>IF(OR(E12="",G12=""),"",E12*G12)</x:f>
      </x:c>
      <x:c r="I12" s="76"/>
      <x:c r="J12" s="76"/>
      <x:c r="K12" s="76"/>
      <x:c r="L12" s="76"/>
      <x:c r="M12" s="76"/>
      <x:c r="N12" s="78" t="str">
        <x:f>IF(B12="","",TODAY())</x:f>
      </x:c>
      <x:c r="O12" s="76"/>
      <x:c r="P12" s="76" t="str">
        <x:f>IF(B12="","",IF(OR(C12="",D12="",E12="",F12="",G12="",I12="",J12="",K12="",L12&lt;&gt;"Validé humainement"),"ALERTE: données/preuves/statut",IF(OR(AND(ISNUMBER(E12),E12&lt;0),AND(ISNUMBER(G12),G12&lt;0),AND(ISNUMBER(H12),H12&lt;0)),"ALERTE: valeur anormale","OK")))</x:f>
      </x:c>
      <x:c r="Q12" s="76" t="str">
        <x:f>IF(B12="","",IF(L12="Validé humainement","Oui","Non"))</x:f>
      </x:c>
      <x:c r="R12" s="127" t="str">
        <x:f>IF(B12="","",IF(C12="AFOLU",H12,""))</x:f>
      </x:c>
      <x:c r="S12"/>
      <x:c r="T12"/>
      <x:c r="U12"/>
      <x:c r="V12" t="str">
        <x:f>IF(R12&lt;&gt;"","Absorption estimée séparée - ne pas déduire des émissions brutes","Émission directe ou donnée d'activité")</x:f>
        <x:v>Émission directe ou donnée d'activité</x:v>
      </x:c>
    </x:row>
    <x:row r="13">
      <x:c r="A13" s="76" t="str">
        <x:f>IF(B13="","","GES-"&amp;TEXT(ROW()-4,"0000"))</x:f>
      </x:c>
      <x:c r="B13" s="76"/>
      <x:c r="C13" s="76"/>
      <x:c r="D13" s="76"/>
      <x:c r="E13" s="77"/>
      <x:c r="F13" s="76"/>
      <x:c r="G13" s="83"/>
      <x:c r="H13" s="77" t="str">
        <x:f>IF(OR(E13="",G13=""),"",E13*G13)</x:f>
      </x:c>
      <x:c r="I13" s="76"/>
      <x:c r="J13" s="76"/>
      <x:c r="K13" s="76"/>
      <x:c r="L13" s="76"/>
      <x:c r="M13" s="76"/>
      <x:c r="N13" s="78" t="str">
        <x:f>IF(B13="","",TODAY())</x:f>
      </x:c>
      <x:c r="O13" s="76"/>
      <x:c r="P13" s="76" t="str">
        <x:f>IF(B13="","",IF(OR(C13="",D13="",E13="",F13="",G13="",I13="",J13="",K13="",L13&lt;&gt;"Validé humainement"),"ALERTE: données/preuves/statut",IF(OR(AND(ISNUMBER(E13),E13&lt;0),AND(ISNUMBER(G13),G13&lt;0),AND(ISNUMBER(H13),H13&lt;0)),"ALERTE: valeur anormale","OK")))</x:f>
      </x:c>
      <x:c r="Q13" s="76" t="str">
        <x:f>IF(B13="","",IF(L13="Validé humainement","Oui","Non"))</x:f>
      </x:c>
      <x:c r="R13" s="127" t="str">
        <x:f>IF(B13="","",IF(C13="AFOLU",H13,""))</x:f>
      </x:c>
      <x:c r="S13"/>
      <x:c r="T13"/>
      <x:c r="U13"/>
      <x:c r="V13" t="str">
        <x:f>IF(R13&lt;&gt;"","Absorption estimée séparée - ne pas déduire des émissions brutes","Émission directe ou donnée d'activité")</x:f>
        <x:v>Émission directe ou donnée d'activité</x:v>
      </x:c>
    </x:row>
    <x:row r="14">
      <x:c r="A14" s="76" t="str">
        <x:f>IF(B14="","","GES-"&amp;TEXT(ROW()-4,"0000"))</x:f>
      </x:c>
      <x:c r="B14" s="76"/>
      <x:c r="C14" s="76"/>
      <x:c r="D14" s="76"/>
      <x:c r="E14" s="77"/>
      <x:c r="F14" s="76"/>
      <x:c r="G14" s="83"/>
      <x:c r="H14" s="77" t="str">
        <x:f>IF(OR(E14="",G14=""),"",E14*G14)</x:f>
      </x:c>
      <x:c r="I14" s="76"/>
      <x:c r="J14" s="76"/>
      <x:c r="K14" s="76"/>
      <x:c r="L14" s="76"/>
      <x:c r="M14" s="76"/>
      <x:c r="N14" s="78" t="str">
        <x:f>IF(B14="","",TODAY())</x:f>
      </x:c>
      <x:c r="O14" s="76"/>
      <x:c r="P14" s="76" t="str">
        <x:f>IF(B14="","",IF(OR(C14="",D14="",E14="",F14="",G14="",I14="",J14="",K14="",L14&lt;&gt;"Validé humainement"),"ALERTE: données/preuves/statut",IF(OR(AND(ISNUMBER(E14),E14&lt;0),AND(ISNUMBER(G14),G14&lt;0),AND(ISNUMBER(H14),H14&lt;0)),"ALERTE: valeur anormale","OK")))</x:f>
      </x:c>
      <x:c r="Q14" s="76" t="str">
        <x:f>IF(B14="","",IF(L14="Validé humainement","Oui","Non"))</x:f>
      </x:c>
      <x:c r="R14" s="127" t="str">
        <x:f>IF(B14="","",IF(C14="AFOLU",H14,""))</x:f>
      </x:c>
      <x:c r="S14"/>
      <x:c r="T14"/>
      <x:c r="U14"/>
      <x:c r="V14" t="str">
        <x:f>IF(R14&lt;&gt;"","Absorption estimée séparée - ne pas déduire des émissions brutes","Émission directe ou donnée d'activité")</x:f>
        <x:v>Émission directe ou donnée d'activité</x:v>
      </x:c>
    </x:row>
    <x:row r="15">
      <x:c r="A15" s="76" t="str">
        <x:f>IF(B15="","","GES-"&amp;TEXT(ROW()-4,"0000"))</x:f>
      </x:c>
      <x:c r="B15" s="76"/>
      <x:c r="C15" s="76"/>
      <x:c r="D15" s="76"/>
      <x:c r="E15" s="77"/>
      <x:c r="F15" s="76"/>
      <x:c r="G15" s="83"/>
      <x:c r="H15" s="77" t="str">
        <x:f>IF(OR(E15="",G15=""),"",E15*G15)</x:f>
      </x:c>
      <x:c r="I15" s="76"/>
      <x:c r="J15" s="76"/>
      <x:c r="K15" s="76"/>
      <x:c r="L15" s="76"/>
      <x:c r="M15" s="76"/>
      <x:c r="N15" s="78" t="str">
        <x:f>IF(B15="","",TODAY())</x:f>
      </x:c>
      <x:c r="O15" s="76"/>
      <x:c r="P15" s="76" t="str">
        <x:f>IF(B15="","",IF(OR(C15="",D15="",E15="",F15="",G15="",I15="",J15="",K15="",L15&lt;&gt;"Validé humainement"),"ALERTE: données/preuves/statut",IF(OR(AND(ISNUMBER(E15),E15&lt;0),AND(ISNUMBER(G15),G15&lt;0),AND(ISNUMBER(H15),H15&lt;0)),"ALERTE: valeur anormale","OK")))</x:f>
      </x:c>
      <x:c r="Q15" s="76" t="str">
        <x:f>IF(B15="","",IF(L15="Validé humainement","Oui","Non"))</x:f>
      </x:c>
      <x:c r="R15" s="127" t="str">
        <x:f>IF(B15="","",IF(C15="AFOLU",H15,""))</x:f>
      </x:c>
      <x:c r="S15"/>
      <x:c r="T15"/>
      <x:c r="U15"/>
      <x:c r="V15" t="str">
        <x:f>IF(R15&lt;&gt;"","Absorption estimée séparée - ne pas déduire des émissions brutes","Émission directe ou donnée d'activité")</x:f>
        <x:v>Émission directe ou donnée d'activité</x:v>
      </x:c>
    </x:row>
    <x:row r="16">
      <x:c r="A16" s="76" t="str">
        <x:f>IF(B16="","","GES-"&amp;TEXT(ROW()-4,"0000"))</x:f>
      </x:c>
      <x:c r="B16" s="76"/>
      <x:c r="C16" s="76"/>
      <x:c r="D16" s="76"/>
      <x:c r="E16" s="77"/>
      <x:c r="F16" s="76"/>
      <x:c r="G16" s="83"/>
      <x:c r="H16" s="77" t="str">
        <x:f>IF(OR(E16="",G16=""),"",E16*G16)</x:f>
      </x:c>
      <x:c r="I16" s="76"/>
      <x:c r="J16" s="76"/>
      <x:c r="K16" s="76"/>
      <x:c r="L16" s="76"/>
      <x:c r="M16" s="76"/>
      <x:c r="N16" s="78" t="str">
        <x:f>IF(B16="","",TODAY())</x:f>
      </x:c>
      <x:c r="O16" s="76"/>
      <x:c r="P16" s="76" t="str">
        <x:f>IF(B16="","",IF(OR(C16="",D16="",E16="",F16="",G16="",I16="",J16="",K16="",L16&lt;&gt;"Validé humainement"),"ALERTE: données/preuves/statut",IF(OR(AND(ISNUMBER(E16),E16&lt;0),AND(ISNUMBER(G16),G16&lt;0),AND(ISNUMBER(H16),H16&lt;0)),"ALERTE: valeur anormale","OK")))</x:f>
      </x:c>
      <x:c r="Q16" s="76" t="str">
        <x:f>IF(B16="","",IF(L16="Validé humainement","Oui","Non"))</x:f>
      </x:c>
      <x:c r="R16" s="127" t="str">
        <x:f>IF(B16="","",IF(C16="AFOLU",H16,""))</x:f>
      </x:c>
      <x:c r="S16"/>
      <x:c r="T16"/>
      <x:c r="U16"/>
      <x:c r="V16" t="str">
        <x:f>IF(R16&lt;&gt;"","Absorption estimée séparée - ne pas déduire des émissions brutes","Émission directe ou donnée d'activité")</x:f>
        <x:v>Émission directe ou donnée d'activité</x:v>
      </x:c>
    </x:row>
    <x:row r="17">
      <x:c r="A17" s="76" t="str">
        <x:f>IF(B17="","","GES-"&amp;TEXT(ROW()-4,"0000"))</x:f>
      </x:c>
      <x:c r="B17" s="76"/>
      <x:c r="C17" s="76"/>
      <x:c r="D17" s="76"/>
      <x:c r="E17" s="77"/>
      <x:c r="F17" s="76"/>
      <x:c r="G17" s="83"/>
      <x:c r="H17" s="77" t="str">
        <x:f>IF(OR(E17="",G17=""),"",E17*G17)</x:f>
      </x:c>
      <x:c r="I17" s="76"/>
      <x:c r="J17" s="76"/>
      <x:c r="K17" s="76"/>
      <x:c r="L17" s="76"/>
      <x:c r="M17" s="76"/>
      <x:c r="N17" s="78" t="str">
        <x:f>IF(B17="","",TODAY())</x:f>
      </x:c>
      <x:c r="O17" s="76"/>
      <x:c r="P17" s="76" t="str">
        <x:f>IF(B17="","",IF(OR(C17="",D17="",E17="",F17="",G17="",I17="",J17="",K17="",L17&lt;&gt;"Validé humainement"),"ALERTE: données/preuves/statut",IF(OR(AND(ISNUMBER(E17),E17&lt;0),AND(ISNUMBER(G17),G17&lt;0),AND(ISNUMBER(H17),H17&lt;0)),"ALERTE: valeur anormale","OK")))</x:f>
      </x:c>
      <x:c r="Q17" s="76" t="str">
        <x:f>IF(B17="","",IF(L17="Validé humainement","Oui","Non"))</x:f>
      </x:c>
      <x:c r="R17" s="127" t="str">
        <x:f>IF(B17="","",IF(C17="AFOLU",H17,""))</x:f>
      </x:c>
      <x:c r="S17"/>
      <x:c r="T17"/>
      <x:c r="U17"/>
      <x:c r="V17" t="str">
        <x:f>IF(R17&lt;&gt;"","Absorption estimée séparée - ne pas déduire des émissions brutes","Émission directe ou donnée d'activité")</x:f>
        <x:v>Émission directe ou donnée d'activité</x:v>
      </x:c>
    </x:row>
    <x:row r="18">
      <x:c r="A18" s="76" t="str">
        <x:f>IF(B18="","","GES-"&amp;TEXT(ROW()-4,"0000"))</x:f>
      </x:c>
      <x:c r="B18" s="76"/>
      <x:c r="C18" s="76"/>
      <x:c r="D18" s="76"/>
      <x:c r="E18" s="77"/>
      <x:c r="F18" s="76"/>
      <x:c r="G18" s="83"/>
      <x:c r="H18" s="77" t="str">
        <x:f>IF(OR(E18="",G18=""),"",E18*G18)</x:f>
      </x:c>
      <x:c r="I18" s="76"/>
      <x:c r="J18" s="76"/>
      <x:c r="K18" s="76"/>
      <x:c r="L18" s="76"/>
      <x:c r="M18" s="76"/>
      <x:c r="N18" s="78" t="str">
        <x:f>IF(B18="","",TODAY())</x:f>
      </x:c>
      <x:c r="O18" s="76"/>
      <x:c r="P18" s="76" t="str">
        <x:f>IF(B18="","",IF(OR(C18="",D18="",E18="",F18="",G18="",I18="",J18="",K18="",L18&lt;&gt;"Validé humainement"),"ALERTE: données/preuves/statut",IF(OR(AND(ISNUMBER(E18),E18&lt;0),AND(ISNUMBER(G18),G18&lt;0),AND(ISNUMBER(H18),H18&lt;0)),"ALERTE: valeur anormale","OK")))</x:f>
      </x:c>
      <x:c r="Q18" s="76" t="str">
        <x:f>IF(B18="","",IF(L18="Validé humainement","Oui","Non"))</x:f>
      </x:c>
      <x:c r="R18" s="127" t="str">
        <x:f>IF(B18="","",IF(C18="AFOLU",H18,""))</x:f>
      </x:c>
      <x:c r="S18"/>
      <x:c r="T18"/>
      <x:c r="U18"/>
      <x:c r="V18" t="str">
        <x:f>IF(R18&lt;&gt;"","Absorption estimée séparée - ne pas déduire des émissions brutes","Émission directe ou donnée d'activité")</x:f>
        <x:v>Émission directe ou donnée d'activité</x:v>
      </x:c>
    </x:row>
    <x:row r="19">
      <x:c r="A19" s="76" t="str">
        <x:f>IF(B19="","","GES-"&amp;TEXT(ROW()-4,"0000"))</x:f>
      </x:c>
      <x:c r="B19" s="76"/>
      <x:c r="C19" s="76"/>
      <x:c r="D19" s="76"/>
      <x:c r="E19" s="77"/>
      <x:c r="F19" s="76"/>
      <x:c r="G19" s="83"/>
      <x:c r="H19" s="77" t="str">
        <x:f>IF(OR(E19="",G19=""),"",E19*G19)</x:f>
      </x:c>
      <x:c r="I19" s="76"/>
      <x:c r="J19" s="76"/>
      <x:c r="K19" s="76"/>
      <x:c r="L19" s="76"/>
      <x:c r="M19" s="76"/>
      <x:c r="N19" s="78" t="str">
        <x:f>IF(B19="","",TODAY())</x:f>
      </x:c>
      <x:c r="O19" s="76"/>
      <x:c r="P19" s="76" t="str">
        <x:f>IF(B19="","",IF(OR(C19="",D19="",E19="",F19="",G19="",I19="",J19="",K19="",L19&lt;&gt;"Validé humainement"),"ALERTE: données/preuves/statut",IF(OR(AND(ISNUMBER(E19),E19&lt;0),AND(ISNUMBER(G19),G19&lt;0),AND(ISNUMBER(H19),H19&lt;0)),"ALERTE: valeur anormale","OK")))</x:f>
      </x:c>
      <x:c r="Q19" s="76" t="str">
        <x:f>IF(B19="","",IF(L19="Validé humainement","Oui","Non"))</x:f>
      </x:c>
      <x:c r="R19" s="127" t="str">
        <x:f>IF(B19="","",IF(C19="AFOLU",H19,""))</x:f>
      </x:c>
      <x:c r="S19"/>
      <x:c r="T19"/>
      <x:c r="U19"/>
      <x:c r="V19" t="str">
        <x:f>IF(R19&lt;&gt;"","Absorption estimée séparée - ne pas déduire des émissions brutes","Émission directe ou donnée d'activité")</x:f>
        <x:v>Émission directe ou donnée d'activité</x:v>
      </x:c>
    </x:row>
    <x:row r="20">
      <x:c r="A20" s="76" t="str">
        <x:f>IF(B20="","","GES-"&amp;TEXT(ROW()-4,"0000"))</x:f>
      </x:c>
      <x:c r="B20" s="76"/>
      <x:c r="C20" s="76"/>
      <x:c r="D20" s="76"/>
      <x:c r="E20" s="77"/>
      <x:c r="F20" s="76"/>
      <x:c r="G20" s="83"/>
      <x:c r="H20" s="77" t="str">
        <x:f>IF(OR(E20="",G20=""),"",E20*G20)</x:f>
      </x:c>
      <x:c r="I20" s="76"/>
      <x:c r="J20" s="76"/>
      <x:c r="K20" s="76"/>
      <x:c r="L20" s="76"/>
      <x:c r="M20" s="76"/>
      <x:c r="N20" s="78" t="str">
        <x:f>IF(B20="","",TODAY())</x:f>
      </x:c>
      <x:c r="O20" s="76"/>
      <x:c r="P20" s="76" t="str">
        <x:f>IF(B20="","",IF(OR(C20="",D20="",E20="",F20="",G20="",I20="",J20="",K20="",L20&lt;&gt;"Validé humainement"),"ALERTE: données/preuves/statut",IF(OR(AND(ISNUMBER(E20),E20&lt;0),AND(ISNUMBER(G20),G20&lt;0),AND(ISNUMBER(H20),H20&lt;0)),"ALERTE: valeur anormale","OK")))</x:f>
      </x:c>
      <x:c r="Q20" s="76" t="str">
        <x:f>IF(B20="","",IF(L20="Validé humainement","Oui","Non"))</x:f>
      </x:c>
      <x:c r="R20" s="127" t="str">
        <x:f>IF(B20="","",IF(C20="AFOLU",H20,""))</x:f>
      </x:c>
      <x:c r="S20"/>
      <x:c r="T20"/>
      <x:c r="U20"/>
      <x:c r="V20" t="str">
        <x:f>IF(R20&lt;&gt;"","Absorption estimée séparée - ne pas déduire des émissions brutes","Émission directe ou donnée d'activité")</x:f>
        <x:v>Émission directe ou donnée d'activité</x:v>
      </x:c>
    </x:row>
    <x:row r="21">
      <x:c r="A21" s="76" t="str">
        <x:f>IF(B21="","","GES-"&amp;TEXT(ROW()-4,"0000"))</x:f>
      </x:c>
      <x:c r="B21" s="76"/>
      <x:c r="C21" s="76"/>
      <x:c r="D21" s="76"/>
      <x:c r="E21" s="77"/>
      <x:c r="F21" s="76"/>
      <x:c r="G21" s="83"/>
      <x:c r="H21" s="77" t="str">
        <x:f>IF(OR(E21="",G21=""),"",E21*G21)</x:f>
      </x:c>
      <x:c r="I21" s="76"/>
      <x:c r="J21" s="76"/>
      <x:c r="K21" s="76"/>
      <x:c r="L21" s="76"/>
      <x:c r="M21" s="76"/>
      <x:c r="N21" s="78" t="str">
        <x:f>IF(B21="","",TODAY())</x:f>
      </x:c>
      <x:c r="O21" s="76"/>
      <x:c r="P21" s="76" t="str">
        <x:f>IF(B21="","",IF(OR(C21="",D21="",E21="",F21="",G21="",I21="",J21="",K21="",L21&lt;&gt;"Validé humainement"),"ALERTE: données/preuves/statut",IF(OR(AND(ISNUMBER(E21),E21&lt;0),AND(ISNUMBER(G21),G21&lt;0),AND(ISNUMBER(H21),H21&lt;0)),"ALERTE: valeur anormale","OK")))</x:f>
      </x:c>
      <x:c r="Q21" s="76" t="str">
        <x:f>IF(B21="","",IF(L21="Validé humainement","Oui","Non"))</x:f>
      </x:c>
      <x:c r="R21" s="127" t="str">
        <x:f>IF(B21="","",IF(C21="AFOLU",H21,""))</x:f>
      </x:c>
      <x:c r="S21"/>
      <x:c r="T21"/>
      <x:c r="U21"/>
      <x:c r="V21" t="str">
        <x:f>IF(R21&lt;&gt;"","Absorption estimée séparée - ne pas déduire des émissions brutes","Émission directe ou donnée d'activité")</x:f>
        <x:v>Émission directe ou donnée d'activité</x:v>
      </x:c>
    </x:row>
    <x:row r="22">
      <x:c r="A22" s="76" t="str">
        <x:f>IF(B22="","","GES-"&amp;TEXT(ROW()-4,"0000"))</x:f>
      </x:c>
      <x:c r="B22" s="76"/>
      <x:c r="C22" s="76"/>
      <x:c r="D22" s="76"/>
      <x:c r="E22" s="77"/>
      <x:c r="F22" s="76"/>
      <x:c r="G22" s="83"/>
      <x:c r="H22" s="77" t="str">
        <x:f>IF(OR(E22="",G22=""),"",E22*G22)</x:f>
      </x:c>
      <x:c r="I22" s="76"/>
      <x:c r="J22" s="76"/>
      <x:c r="K22" s="76"/>
      <x:c r="L22" s="76"/>
      <x:c r="M22" s="76"/>
      <x:c r="N22" s="78" t="str">
        <x:f>IF(B22="","",TODAY())</x:f>
      </x:c>
      <x:c r="O22" s="76"/>
      <x:c r="P22" s="76" t="str">
        <x:f>IF(B22="","",IF(OR(C22="",D22="",E22="",F22="",G22="",I22="",J22="",K22="",L22&lt;&gt;"Validé humainement"),"ALERTE: données/preuves/statut",IF(OR(AND(ISNUMBER(E22),E22&lt;0),AND(ISNUMBER(G22),G22&lt;0),AND(ISNUMBER(H22),H22&lt;0)),"ALERTE: valeur anormale","OK")))</x:f>
      </x:c>
      <x:c r="Q22" s="76" t="str">
        <x:f>IF(B22="","",IF(L22="Validé humainement","Oui","Non"))</x:f>
      </x:c>
      <x:c r="R22" s="127" t="str">
        <x:f>IF(B22="","",IF(C22="AFOLU",H22,""))</x:f>
      </x:c>
      <x:c r="S22"/>
      <x:c r="T22"/>
      <x:c r="U22"/>
      <x:c r="V22" t="str">
        <x:f>IF(R22&lt;&gt;"","Absorption estimée séparée - ne pas déduire des émissions brutes","Émission directe ou donnée d'activité")</x:f>
        <x:v>Émission directe ou donnée d'activité</x:v>
      </x:c>
    </x:row>
    <x:row r="23">
      <x:c r="A23" s="76" t="str">
        <x:f>IF(B23="","","GES-"&amp;TEXT(ROW()-4,"0000"))</x:f>
      </x:c>
      <x:c r="B23" s="76"/>
      <x:c r="C23" s="76"/>
      <x:c r="D23" s="76"/>
      <x:c r="E23" s="77"/>
      <x:c r="F23" s="76"/>
      <x:c r="G23" s="83"/>
      <x:c r="H23" s="77" t="str">
        <x:f>IF(OR(E23="",G23=""),"",E23*G23)</x:f>
      </x:c>
      <x:c r="I23" s="76"/>
      <x:c r="J23" s="76"/>
      <x:c r="K23" s="76"/>
      <x:c r="L23" s="76"/>
      <x:c r="M23" s="76"/>
      <x:c r="N23" s="78" t="str">
        <x:f>IF(B23="","",TODAY())</x:f>
      </x:c>
      <x:c r="O23" s="76"/>
      <x:c r="P23" s="76" t="str">
        <x:f>IF(B23="","",IF(OR(C23="",D23="",E23="",F23="",G23="",I23="",J23="",K23="",L23&lt;&gt;"Validé humainement"),"ALERTE: données/preuves/statut",IF(OR(AND(ISNUMBER(E23),E23&lt;0),AND(ISNUMBER(G23),G23&lt;0),AND(ISNUMBER(H23),H23&lt;0)),"ALERTE: valeur anormale","OK")))</x:f>
      </x:c>
      <x:c r="Q23" s="76" t="str">
        <x:f>IF(B23="","",IF(L23="Validé humainement","Oui","Non"))</x:f>
      </x:c>
      <x:c r="R23" s="127" t="str">
        <x:f>IF(B23="","",IF(C23="AFOLU",H23,""))</x:f>
      </x:c>
      <x:c r="S23"/>
      <x:c r="T23"/>
      <x:c r="U23"/>
      <x:c r="V23" t="str">
        <x:f>IF(R23&lt;&gt;"","Absorption estimée séparée - ne pas déduire des émissions brutes","Émission directe ou donnée d'activité")</x:f>
        <x:v>Émission directe ou donnée d'activité</x:v>
      </x:c>
    </x:row>
    <x:row r="24">
      <x:c r="A24" s="76" t="str">
        <x:f>IF(B24="","","GES-"&amp;TEXT(ROW()-4,"0000"))</x:f>
      </x:c>
      <x:c r="B24" s="76"/>
      <x:c r="C24" s="76"/>
      <x:c r="D24" s="76"/>
      <x:c r="E24" s="77"/>
      <x:c r="F24" s="76"/>
      <x:c r="G24" s="83"/>
      <x:c r="H24" s="77" t="str">
        <x:f>IF(OR(E24="",G24=""),"",E24*G24)</x:f>
      </x:c>
      <x:c r="I24" s="76"/>
      <x:c r="J24" s="76"/>
      <x:c r="K24" s="76"/>
      <x:c r="L24" s="76"/>
      <x:c r="M24" s="76"/>
      <x:c r="N24" s="78" t="str">
        <x:f>IF(B24="","",TODAY())</x:f>
      </x:c>
      <x:c r="O24" s="76"/>
      <x:c r="P24" s="76" t="str">
        <x:f>IF(B24="","",IF(OR(C24="",D24="",E24="",F24="",G24="",I24="",J24="",K24="",L24&lt;&gt;"Validé humainement"),"ALERTE: données/preuves/statut",IF(OR(AND(ISNUMBER(E24),E24&lt;0),AND(ISNUMBER(G24),G24&lt;0),AND(ISNUMBER(H24),H24&lt;0)),"ALERTE: valeur anormale","OK")))</x:f>
      </x:c>
      <x:c r="Q24" s="76" t="str">
        <x:f>IF(B24="","",IF(L24="Validé humainement","Oui","Non"))</x:f>
      </x:c>
      <x:c r="R24" s="127" t="str">
        <x:f>IF(B24="","",IF(C24="AFOLU",H24,""))</x:f>
      </x:c>
      <x:c r="S24"/>
      <x:c r="T24"/>
      <x:c r="U24"/>
      <x:c r="V24" t="str">
        <x:f>IF(R24&lt;&gt;"","Absorption estimée séparée - ne pas déduire des émissions brutes","Émission directe ou donnée d'activité")</x:f>
        <x:v>Émission directe ou donnée d'activité</x:v>
      </x:c>
    </x:row>
    <x:row r="25">
      <x:c r="A25" s="76" t="str">
        <x:f>IF(B25="","","GES-"&amp;TEXT(ROW()-4,"0000"))</x:f>
      </x:c>
      <x:c r="B25" s="76"/>
      <x:c r="C25" s="76"/>
      <x:c r="D25" s="76"/>
      <x:c r="E25" s="77"/>
      <x:c r="F25" s="76"/>
      <x:c r="G25" s="83"/>
      <x:c r="H25" s="77" t="str">
        <x:f>IF(OR(E25="",G25=""),"",E25*G25)</x:f>
      </x:c>
      <x:c r="I25" s="76"/>
      <x:c r="J25" s="76"/>
      <x:c r="K25" s="76"/>
      <x:c r="L25" s="76"/>
      <x:c r="M25" s="76"/>
      <x:c r="N25" s="78" t="str">
        <x:f>IF(B25="","",TODAY())</x:f>
      </x:c>
      <x:c r="O25" s="76"/>
      <x:c r="P25" s="76" t="str">
        <x:f>IF(B25="","",IF(OR(C25="",D25="",E25="",F25="",G25="",I25="",J25="",K25="",L25&lt;&gt;"Validé humainement"),"ALERTE: données/preuves/statut",IF(OR(AND(ISNUMBER(E25),E25&lt;0),AND(ISNUMBER(G25),G25&lt;0),AND(ISNUMBER(H25),H25&lt;0)),"ALERTE: valeur anormale","OK")))</x:f>
      </x:c>
      <x:c r="Q25" s="76" t="str">
        <x:f>IF(B25="","",IF(L25="Validé humainement","Oui","Non"))</x:f>
      </x:c>
      <x:c r="R25" s="127" t="str">
        <x:f>IF(B25="","",IF(C25="AFOLU",H25,""))</x:f>
      </x:c>
      <x:c r="S25"/>
      <x:c r="T25"/>
      <x:c r="U25"/>
      <x:c r="V25" t="str">
        <x:f>IF(R25&lt;&gt;"","Absorption estimée séparée - ne pas déduire des émissions brutes","Émission directe ou donnée d'activité")</x:f>
        <x:v>Émission directe ou donnée d'activité</x:v>
      </x:c>
    </x:row>
    <x:row r="26">
      <x:c r="A26" s="76" t="str">
        <x:f>IF(B26="","","GES-"&amp;TEXT(ROW()-4,"0000"))</x:f>
      </x:c>
      <x:c r="B26" s="76"/>
      <x:c r="C26" s="76"/>
      <x:c r="D26" s="76"/>
      <x:c r="E26" s="77"/>
      <x:c r="F26" s="76"/>
      <x:c r="G26" s="83"/>
      <x:c r="H26" s="77" t="str">
        <x:f>IF(OR(E26="",G26=""),"",E26*G26)</x:f>
      </x:c>
      <x:c r="I26" s="76"/>
      <x:c r="J26" s="76"/>
      <x:c r="K26" s="76"/>
      <x:c r="L26" s="76"/>
      <x:c r="M26" s="76"/>
      <x:c r="N26" s="78" t="str">
        <x:f>IF(B26="","",TODAY())</x:f>
      </x:c>
      <x:c r="O26" s="76"/>
      <x:c r="P26" s="76" t="str">
        <x:f>IF(B26="","",IF(OR(C26="",D26="",E26="",F26="",G26="",I26="",J26="",K26="",L26&lt;&gt;"Validé humainement"),"ALERTE: données/preuves/statut",IF(OR(AND(ISNUMBER(E26),E26&lt;0),AND(ISNUMBER(G26),G26&lt;0),AND(ISNUMBER(H26),H26&lt;0)),"ALERTE: valeur anormale","OK")))</x:f>
      </x:c>
      <x:c r="Q26" s="76" t="str">
        <x:f>IF(B26="","",IF(L26="Validé humainement","Oui","Non"))</x:f>
      </x:c>
      <x:c r="R26" s="127" t="str">
        <x:f>IF(B26="","",IF(C26="AFOLU",H26,""))</x:f>
      </x:c>
      <x:c r="S26"/>
      <x:c r="T26"/>
      <x:c r="U26"/>
      <x:c r="V26" t="str">
        <x:f>IF(R26&lt;&gt;"","Absorption estimée séparée - ne pas déduire des émissions brutes","Émission directe ou donnée d'activité")</x:f>
        <x:v>Émission directe ou donnée d'activité</x:v>
      </x:c>
    </x:row>
    <x:row r="27">
      <x:c r="A27" s="76" t="str">
        <x:f>IF(B27="","","GES-"&amp;TEXT(ROW()-4,"0000"))</x:f>
      </x:c>
      <x:c r="B27" s="76"/>
      <x:c r="C27" s="76"/>
      <x:c r="D27" s="76"/>
      <x:c r="E27" s="77"/>
      <x:c r="F27" s="76"/>
      <x:c r="G27" s="83"/>
      <x:c r="H27" s="77" t="str">
        <x:f>IF(OR(E27="",G27=""),"",E27*G27)</x:f>
      </x:c>
      <x:c r="I27" s="76"/>
      <x:c r="J27" s="76"/>
      <x:c r="K27" s="76"/>
      <x:c r="L27" s="76"/>
      <x:c r="M27" s="76"/>
      <x:c r="N27" s="78" t="str">
        <x:f>IF(B27="","",TODAY())</x:f>
      </x:c>
      <x:c r="O27" s="76"/>
      <x:c r="P27" s="76" t="str">
        <x:f>IF(B27="","",IF(OR(C27="",D27="",E27="",F27="",G27="",I27="",J27="",K27="",L27&lt;&gt;"Validé humainement"),"ALERTE: données/preuves/statut",IF(OR(AND(ISNUMBER(E27),E27&lt;0),AND(ISNUMBER(G27),G27&lt;0),AND(ISNUMBER(H27),H27&lt;0)),"ALERTE: valeur anormale","OK")))</x:f>
      </x:c>
      <x:c r="Q27" s="76" t="str">
        <x:f>IF(B27="","",IF(L27="Validé humainement","Oui","Non"))</x:f>
      </x:c>
      <x:c r="R27" s="127" t="str">
        <x:f>IF(B27="","",IF(C27="AFOLU",H27,""))</x:f>
      </x:c>
      <x:c r="S27"/>
      <x:c r="T27"/>
      <x:c r="U27"/>
      <x:c r="V27" t="str">
        <x:f>IF(R27&lt;&gt;"","Absorption estimée séparée - ne pas déduire des émissions brutes","Émission directe ou donnée d'activité")</x:f>
        <x:v>Émission directe ou donnée d'activité</x:v>
      </x:c>
    </x:row>
    <x:row r="28">
      <x:c r="A28" s="76" t="str">
        <x:f>IF(B28="","","GES-"&amp;TEXT(ROW()-4,"0000"))</x:f>
      </x:c>
      <x:c r="B28" s="76"/>
      <x:c r="C28" s="76"/>
      <x:c r="D28" s="76"/>
      <x:c r="E28" s="77"/>
      <x:c r="F28" s="76"/>
      <x:c r="G28" s="83"/>
      <x:c r="H28" s="77" t="str">
        <x:f>IF(OR(E28="",G28=""),"",E28*G28)</x:f>
      </x:c>
      <x:c r="I28" s="76"/>
      <x:c r="J28" s="76"/>
      <x:c r="K28" s="76"/>
      <x:c r="L28" s="76"/>
      <x:c r="M28" s="76"/>
      <x:c r="N28" s="78" t="str">
        <x:f>IF(B28="","",TODAY())</x:f>
      </x:c>
      <x:c r="O28" s="76"/>
      <x:c r="P28" s="76" t="str">
        <x:f>IF(B28="","",IF(OR(C28="",D28="",E28="",F28="",G28="",I28="",J28="",K28="",L28&lt;&gt;"Validé humainement"),"ALERTE: données/preuves/statut",IF(OR(AND(ISNUMBER(E28),E28&lt;0),AND(ISNUMBER(G28),G28&lt;0),AND(ISNUMBER(H28),H28&lt;0)),"ALERTE: valeur anormale","OK")))</x:f>
      </x:c>
      <x:c r="Q28" s="76" t="str">
        <x:f>IF(B28="","",IF(L28="Validé humainement","Oui","Non"))</x:f>
      </x:c>
      <x:c r="R28" s="127" t="str">
        <x:f>IF(B28="","",IF(C28="AFOLU",H28,""))</x:f>
      </x:c>
      <x:c r="S28"/>
      <x:c r="T28"/>
      <x:c r="U28"/>
      <x:c r="V28" t="str">
        <x:f>IF(R28&lt;&gt;"","Absorption estimée séparée - ne pas déduire des émissions brutes","Émission directe ou donnée d'activité")</x:f>
        <x:v>Émission directe ou donnée d'activité</x:v>
      </x:c>
    </x:row>
    <x:row r="29">
      <x:c r="A29" s="76" t="str">
        <x:f>IF(B29="","","GES-"&amp;TEXT(ROW()-4,"0000"))</x:f>
      </x:c>
      <x:c r="B29" s="76"/>
      <x:c r="C29" s="76"/>
      <x:c r="D29" s="76"/>
      <x:c r="E29" s="77"/>
      <x:c r="F29" s="76"/>
      <x:c r="G29" s="83"/>
      <x:c r="H29" s="77" t="str">
        <x:f>IF(OR(E29="",G29=""),"",E29*G29)</x:f>
      </x:c>
      <x:c r="I29" s="76"/>
      <x:c r="J29" s="76"/>
      <x:c r="K29" s="76"/>
      <x:c r="L29" s="76"/>
      <x:c r="M29" s="76"/>
      <x:c r="N29" s="78" t="str">
        <x:f>IF(B29="","",TODAY())</x:f>
      </x:c>
      <x:c r="O29" s="76"/>
      <x:c r="P29" s="76" t="str">
        <x:f>IF(B29="","",IF(OR(C29="",D29="",E29="",F29="",G29="",I29="",J29="",K29="",L29&lt;&gt;"Validé humainement"),"ALERTE: données/preuves/statut",IF(OR(AND(ISNUMBER(E29),E29&lt;0),AND(ISNUMBER(G29),G29&lt;0),AND(ISNUMBER(H29),H29&lt;0)),"ALERTE: valeur anormale","OK")))</x:f>
      </x:c>
      <x:c r="Q29" s="76" t="str">
        <x:f>IF(B29="","",IF(L29="Validé humainement","Oui","Non"))</x:f>
      </x:c>
      <x:c r="R29" s="127" t="str">
        <x:f>IF(B29="","",IF(C29="AFOLU",H29,""))</x:f>
      </x:c>
      <x:c r="S29"/>
      <x:c r="T29"/>
      <x:c r="U29"/>
      <x:c r="V29" t="str">
        <x:f>IF(R29&lt;&gt;"","Absorption estimée séparée - ne pas déduire des émissions brutes","Émission directe ou donnée d'activité")</x:f>
        <x:v>Émission directe ou donnée d'activité</x:v>
      </x:c>
    </x:row>
    <x:row r="30">
      <x:c r="A30" s="76" t="str">
        <x:f>IF(B30="","","GES-"&amp;TEXT(ROW()-4,"0000"))</x:f>
      </x:c>
      <x:c r="B30" s="76"/>
      <x:c r="C30" s="76"/>
      <x:c r="D30" s="76"/>
      <x:c r="E30" s="77"/>
      <x:c r="F30" s="76"/>
      <x:c r="G30" s="83"/>
      <x:c r="H30" s="77" t="str">
        <x:f>IF(OR(E30="",G30=""),"",E30*G30)</x:f>
      </x:c>
      <x:c r="I30" s="76"/>
      <x:c r="J30" s="76"/>
      <x:c r="K30" s="76"/>
      <x:c r="L30" s="76"/>
      <x:c r="M30" s="76"/>
      <x:c r="N30" s="78" t="str">
        <x:f>IF(B30="","",TODAY())</x:f>
      </x:c>
      <x:c r="O30" s="76"/>
      <x:c r="P30" s="76" t="str">
        <x:f>IF(B30="","",IF(OR(C30="",D30="",E30="",F30="",G30="",I30="",J30="",K30="",L30&lt;&gt;"Validé humainement"),"ALERTE: données/preuves/statut",IF(OR(AND(ISNUMBER(E30),E30&lt;0),AND(ISNUMBER(G30),G30&lt;0),AND(ISNUMBER(H30),H30&lt;0)),"ALERTE: valeur anormale","OK")))</x:f>
      </x:c>
      <x:c r="Q30" s="76" t="str">
        <x:f>IF(B30="","",IF(L30="Validé humainement","Oui","Non"))</x:f>
      </x:c>
      <x:c r="R30" s="127" t="str">
        <x:f>IF(B30="","",IF(C30="AFOLU",H30,""))</x:f>
      </x:c>
      <x:c r="S30"/>
      <x:c r="T30"/>
      <x:c r="U30"/>
      <x:c r="V30" t="str">
        <x:f>IF(R30&lt;&gt;"","Absorption estimée séparée - ne pas déduire des émissions brutes","Émission directe ou donnée d'activité")</x:f>
        <x:v>Émission directe ou donnée d'activité</x:v>
      </x:c>
    </x:row>
    <x:row r="31">
      <x:c r="A31" s="76" t="str">
        <x:f>IF(B31="","","GES-"&amp;TEXT(ROW()-4,"0000"))</x:f>
      </x:c>
      <x:c r="B31" s="76"/>
      <x:c r="C31" s="76"/>
      <x:c r="D31" s="76"/>
      <x:c r="E31" s="77"/>
      <x:c r="F31" s="76"/>
      <x:c r="G31" s="83"/>
      <x:c r="H31" s="77" t="str">
        <x:f>IF(OR(E31="",G31=""),"",E31*G31)</x:f>
      </x:c>
      <x:c r="I31" s="76"/>
      <x:c r="J31" s="76"/>
      <x:c r="K31" s="76"/>
      <x:c r="L31" s="76"/>
      <x:c r="M31" s="76"/>
      <x:c r="N31" s="78" t="str">
        <x:f>IF(B31="","",TODAY())</x:f>
      </x:c>
      <x:c r="O31" s="76"/>
      <x:c r="P31" s="76" t="str">
        <x:f>IF(B31="","",IF(OR(C31="",D31="",E31="",F31="",G31="",I31="",J31="",K31="",L31&lt;&gt;"Validé humainement"),"ALERTE: données/preuves/statut",IF(OR(AND(ISNUMBER(E31),E31&lt;0),AND(ISNUMBER(G31),G31&lt;0),AND(ISNUMBER(H31),H31&lt;0)),"ALERTE: valeur anormale","OK")))</x:f>
      </x:c>
      <x:c r="Q31" s="76" t="str">
        <x:f>IF(B31="","",IF(L31="Validé humainement","Oui","Non"))</x:f>
      </x:c>
      <x:c r="R31" s="127" t="str">
        <x:f>IF(B31="","",IF(C31="AFOLU",H31,""))</x:f>
      </x:c>
      <x:c r="S31"/>
      <x:c r="T31"/>
      <x:c r="U31"/>
      <x:c r="V31" t="str">
        <x:f>IF(R31&lt;&gt;"","Absorption estimée séparée - ne pas déduire des émissions brutes","Émission directe ou donnée d'activité")</x:f>
        <x:v>Émission directe ou donnée d'activité</x:v>
      </x:c>
    </x:row>
    <x:row r="32">
      <x:c r="A32" s="76" t="str">
        <x:f>IF(B32="","","GES-"&amp;TEXT(ROW()-4,"0000"))</x:f>
      </x:c>
      <x:c r="B32" s="76"/>
      <x:c r="C32" s="76"/>
      <x:c r="D32" s="76"/>
      <x:c r="E32" s="77"/>
      <x:c r="F32" s="76"/>
      <x:c r="G32" s="83"/>
      <x:c r="H32" s="77" t="str">
        <x:f>IF(OR(E32="",G32=""),"",E32*G32)</x:f>
      </x:c>
      <x:c r="I32" s="76"/>
      <x:c r="J32" s="76"/>
      <x:c r="K32" s="76"/>
      <x:c r="L32" s="76"/>
      <x:c r="M32" s="76"/>
      <x:c r="N32" s="78" t="str">
        <x:f>IF(B32="","",TODAY())</x:f>
      </x:c>
      <x:c r="O32" s="76"/>
      <x:c r="P32" s="76" t="str">
        <x:f>IF(B32="","",IF(OR(C32="",D32="",E32="",F32="",G32="",I32="",J32="",K32="",L32&lt;&gt;"Validé humainement"),"ALERTE: données/preuves/statut",IF(OR(AND(ISNUMBER(E32),E32&lt;0),AND(ISNUMBER(G32),G32&lt;0),AND(ISNUMBER(H32),H32&lt;0)),"ALERTE: valeur anormale","OK")))</x:f>
      </x:c>
      <x:c r="Q32" s="76" t="str">
        <x:f>IF(B32="","",IF(L32="Validé humainement","Oui","Non"))</x:f>
      </x:c>
      <x:c r="R32" s="127" t="str">
        <x:f>IF(B32="","",IF(C32="AFOLU",H32,""))</x:f>
      </x:c>
      <x:c r="S32"/>
      <x:c r="T32"/>
      <x:c r="U32"/>
      <x:c r="V32" t="str">
        <x:f>IF(R32&lt;&gt;"","Absorption estimée séparée - ne pas déduire des émissions brutes","Émission directe ou donnée d'activité")</x:f>
        <x:v>Émission directe ou donnée d'activité</x:v>
      </x:c>
    </x:row>
    <x:row r="33">
      <x:c r="A33" s="76" t="str">
        <x:f>IF(B33="","","GES-"&amp;TEXT(ROW()-4,"0000"))</x:f>
      </x:c>
      <x:c r="B33" s="76"/>
      <x:c r="C33" s="76"/>
      <x:c r="D33" s="76"/>
      <x:c r="E33" s="77"/>
      <x:c r="F33" s="76"/>
      <x:c r="G33" s="83"/>
      <x:c r="H33" s="77" t="str">
        <x:f>IF(OR(E33="",G33=""),"",E33*G33)</x:f>
      </x:c>
      <x:c r="I33" s="76"/>
      <x:c r="J33" s="76"/>
      <x:c r="K33" s="76"/>
      <x:c r="L33" s="76"/>
      <x:c r="M33" s="76"/>
      <x:c r="N33" s="78" t="str">
        <x:f>IF(B33="","",TODAY())</x:f>
      </x:c>
      <x:c r="O33" s="76"/>
      <x:c r="P33" s="76" t="str">
        <x:f>IF(B33="","",IF(OR(C33="",D33="",E33="",F33="",G33="",I33="",J33="",K33="",L33&lt;&gt;"Validé humainement"),"ALERTE: données/preuves/statut",IF(OR(AND(ISNUMBER(E33),E33&lt;0),AND(ISNUMBER(G33),G33&lt;0),AND(ISNUMBER(H33),H33&lt;0)),"ALERTE: valeur anormale","OK")))</x:f>
      </x:c>
      <x:c r="Q33" s="76" t="str">
        <x:f>IF(B33="","",IF(L33="Validé humainement","Oui","Non"))</x:f>
      </x:c>
      <x:c r="R33" s="127" t="str">
        <x:f>IF(B33="","",IF(C33="AFOLU",H33,""))</x:f>
      </x:c>
      <x:c r="S33"/>
      <x:c r="T33"/>
      <x:c r="U33"/>
      <x:c r="V33" t="str">
        <x:f>IF(R33&lt;&gt;"","Absorption estimée séparée - ne pas déduire des émissions brutes","Émission directe ou donnée d'activité")</x:f>
        <x:v>Émission directe ou donnée d'activité</x:v>
      </x:c>
    </x:row>
    <x:row r="34">
      <x:c r="A34" s="76" t="str">
        <x:f>IF(B34="","","GES-"&amp;TEXT(ROW()-4,"0000"))</x:f>
      </x:c>
      <x:c r="B34" s="76"/>
      <x:c r="C34" s="76"/>
      <x:c r="D34" s="76"/>
      <x:c r="E34" s="77"/>
      <x:c r="F34" s="76"/>
      <x:c r="G34" s="83"/>
      <x:c r="H34" s="77" t="str">
        <x:f>IF(OR(E34="",G34=""),"",E34*G34)</x:f>
      </x:c>
      <x:c r="I34" s="76"/>
      <x:c r="J34" s="76"/>
      <x:c r="K34" s="76"/>
      <x:c r="L34" s="76"/>
      <x:c r="M34" s="76"/>
      <x:c r="N34" s="78" t="str">
        <x:f>IF(B34="","",TODAY())</x:f>
      </x:c>
      <x:c r="O34" s="76"/>
      <x:c r="P34" s="76" t="str">
        <x:f>IF(B34="","",IF(OR(C34="",D34="",E34="",F34="",G34="",I34="",J34="",K34="",L34&lt;&gt;"Validé humainement"),"ALERTE: données/preuves/statut",IF(OR(AND(ISNUMBER(E34),E34&lt;0),AND(ISNUMBER(G34),G34&lt;0),AND(ISNUMBER(H34),H34&lt;0)),"ALERTE: valeur anormale","OK")))</x:f>
      </x:c>
      <x:c r="Q34" s="76" t="str">
        <x:f>IF(B34="","",IF(L34="Validé humainement","Oui","Non"))</x:f>
      </x:c>
      <x:c r="R34" s="127" t="str">
        <x:f>IF(B34="","",IF(C34="AFOLU",H34,""))</x:f>
      </x:c>
      <x:c r="S34"/>
      <x:c r="T34"/>
      <x:c r="U34"/>
      <x:c r="V34" t="str">
        <x:f>IF(R34&lt;&gt;"","Absorption estimée séparée - ne pas déduire des émissions brutes","Émission directe ou donnée d'activité")</x:f>
        <x:v>Émission directe ou donnée d'activité</x:v>
      </x:c>
    </x:row>
    <x:row r="35">
      <x:c r="A35" s="76" t="str">
        <x:f>IF(B35="","","GES-"&amp;TEXT(ROW()-4,"0000"))</x:f>
      </x:c>
      <x:c r="B35" s="76"/>
      <x:c r="C35" s="76"/>
      <x:c r="D35" s="76"/>
      <x:c r="E35" s="77"/>
      <x:c r="F35" s="76"/>
      <x:c r="G35" s="83"/>
      <x:c r="H35" s="77" t="str">
        <x:f>IF(OR(E35="",G35=""),"",E35*G35)</x:f>
      </x:c>
      <x:c r="I35" s="76"/>
      <x:c r="J35" s="76"/>
      <x:c r="K35" s="76"/>
      <x:c r="L35" s="76"/>
      <x:c r="M35" s="76"/>
      <x:c r="N35" s="78" t="str">
        <x:f>IF(B35="","",TODAY())</x:f>
      </x:c>
      <x:c r="O35" s="76"/>
      <x:c r="P35" s="76" t="str">
        <x:f>IF(B35="","",IF(OR(C35="",D35="",E35="",F35="",G35="",I35="",J35="",K35="",L35&lt;&gt;"Validé humainement"),"ALERTE: données/preuves/statut",IF(OR(AND(ISNUMBER(E35),E35&lt;0),AND(ISNUMBER(G35),G35&lt;0),AND(ISNUMBER(H35),H35&lt;0)),"ALERTE: valeur anormale","OK")))</x:f>
      </x:c>
      <x:c r="Q35" s="76" t="str">
        <x:f>IF(B35="","",IF(L35="Validé humainement","Oui","Non"))</x:f>
      </x:c>
      <x:c r="R35" s="127" t="str">
        <x:f>IF(B35="","",IF(C35="AFOLU",H35,""))</x:f>
      </x:c>
      <x:c r="S35"/>
      <x:c r="T35"/>
      <x:c r="U35"/>
      <x:c r="V35" t="str">
        <x:f>IF(R35&lt;&gt;"","Absorption estimée séparée - ne pas déduire des émissions brutes","Émission directe ou donnée d'activité")</x:f>
        <x:v>Émission directe ou donnée d'activité</x:v>
      </x:c>
    </x:row>
    <x:row r="36">
      <x:c r="A36" s="76" t="str">
        <x:f>IF(B36="","","GES-"&amp;TEXT(ROW()-4,"0000"))</x:f>
      </x:c>
      <x:c r="B36" s="76"/>
      <x:c r="C36" s="76"/>
      <x:c r="D36" s="76"/>
      <x:c r="E36" s="77"/>
      <x:c r="F36" s="76"/>
      <x:c r="G36" s="83"/>
      <x:c r="H36" s="77" t="str">
        <x:f>IF(OR(E36="",G36=""),"",E36*G36)</x:f>
      </x:c>
      <x:c r="I36" s="76"/>
      <x:c r="J36" s="76"/>
      <x:c r="K36" s="76"/>
      <x:c r="L36" s="76"/>
      <x:c r="M36" s="76"/>
      <x:c r="N36" s="78" t="str">
        <x:f>IF(B36="","",TODAY())</x:f>
      </x:c>
      <x:c r="O36" s="76"/>
      <x:c r="P36" s="76" t="str">
        <x:f>IF(B36="","",IF(OR(C36="",D36="",E36="",F36="",G36="",I36="",J36="",K36="",L36&lt;&gt;"Validé humainement"),"ALERTE: données/preuves/statut",IF(OR(AND(ISNUMBER(E36),E36&lt;0),AND(ISNUMBER(G36),G36&lt;0),AND(ISNUMBER(H36),H36&lt;0)),"ALERTE: valeur anormale","OK")))</x:f>
      </x:c>
      <x:c r="Q36" s="76" t="str">
        <x:f>IF(B36="","",IF(L36="Validé humainement","Oui","Non"))</x:f>
      </x:c>
      <x:c r="R36" s="127" t="str">
        <x:f>IF(B36="","",IF(C36="AFOLU",H36,""))</x:f>
      </x:c>
      <x:c r="S36"/>
      <x:c r="T36"/>
      <x:c r="U36"/>
      <x:c r="V36" t="str">
        <x:f>IF(R36&lt;&gt;"","Absorption estimée séparée - ne pas déduire des émissions brutes","Émission directe ou donnée d'activité")</x:f>
        <x:v>Émission directe ou donnée d'activité</x:v>
      </x:c>
    </x:row>
    <x:row r="37">
      <x:c r="A37" s="76" t="str">
        <x:f>IF(B37="","","GES-"&amp;TEXT(ROW()-4,"0000"))</x:f>
      </x:c>
      <x:c r="B37" s="76"/>
      <x:c r="C37" s="76"/>
      <x:c r="D37" s="76"/>
      <x:c r="E37" s="77"/>
      <x:c r="F37" s="76"/>
      <x:c r="G37" s="83"/>
      <x:c r="H37" s="77" t="str">
        <x:f>IF(OR(E37="",G37=""),"",E37*G37)</x:f>
      </x:c>
      <x:c r="I37" s="76"/>
      <x:c r="J37" s="76"/>
      <x:c r="K37" s="76"/>
      <x:c r="L37" s="76"/>
      <x:c r="M37" s="76"/>
      <x:c r="N37" s="78" t="str">
        <x:f>IF(B37="","",TODAY())</x:f>
      </x:c>
      <x:c r="O37" s="76"/>
      <x:c r="P37" s="76" t="str">
        <x:f>IF(B37="","",IF(OR(C37="",D37="",E37="",F37="",G37="",I37="",J37="",K37="",L37&lt;&gt;"Validé humainement"),"ALERTE: données/preuves/statut",IF(OR(AND(ISNUMBER(E37),E37&lt;0),AND(ISNUMBER(G37),G37&lt;0),AND(ISNUMBER(H37),H37&lt;0)),"ALERTE: valeur anormale","OK")))</x:f>
      </x:c>
      <x:c r="Q37" s="76" t="str">
        <x:f>IF(B37="","",IF(L37="Validé humainement","Oui","Non"))</x:f>
      </x:c>
      <x:c r="R37" s="127" t="str">
        <x:f>IF(B37="","",IF(C37="AFOLU",H37,""))</x:f>
      </x:c>
      <x:c r="S37"/>
      <x:c r="T37"/>
      <x:c r="U37"/>
      <x:c r="V37" t="str">
        <x:f>IF(R37&lt;&gt;"","Absorption estimée séparée - ne pas déduire des émissions brutes","Émission directe ou donnée d'activité")</x:f>
        <x:v>Émission directe ou donnée d'activité</x:v>
      </x:c>
    </x:row>
    <x:row r="38">
      <x:c r="A38" s="76" t="str">
        <x:f>IF(B38="","","GES-"&amp;TEXT(ROW()-4,"0000"))</x:f>
      </x:c>
      <x:c r="B38" s="76"/>
      <x:c r="C38" s="76"/>
      <x:c r="D38" s="76"/>
      <x:c r="E38" s="77"/>
      <x:c r="F38" s="76"/>
      <x:c r="G38" s="83"/>
      <x:c r="H38" s="77" t="str">
        <x:f>IF(OR(E38="",G38=""),"",E38*G38)</x:f>
      </x:c>
      <x:c r="I38" s="76"/>
      <x:c r="J38" s="76"/>
      <x:c r="K38" s="76"/>
      <x:c r="L38" s="76"/>
      <x:c r="M38" s="76"/>
      <x:c r="N38" s="78" t="str">
        <x:f>IF(B38="","",TODAY())</x:f>
      </x:c>
      <x:c r="O38" s="76"/>
      <x:c r="P38" s="76" t="str">
        <x:f>IF(B38="","",IF(OR(C38="",D38="",E38="",F38="",G38="",I38="",J38="",K38="",L38&lt;&gt;"Validé humainement"),"ALERTE: données/preuves/statut",IF(OR(AND(ISNUMBER(E38),E38&lt;0),AND(ISNUMBER(G38),G38&lt;0),AND(ISNUMBER(H38),H38&lt;0)),"ALERTE: valeur anormale","OK")))</x:f>
      </x:c>
      <x:c r="Q38" s="76" t="str">
        <x:f>IF(B38="","",IF(L38="Validé humainement","Oui","Non"))</x:f>
      </x:c>
      <x:c r="R38" s="127" t="str">
        <x:f>IF(B38="","",IF(C38="AFOLU",H38,""))</x:f>
      </x:c>
      <x:c r="S38"/>
      <x:c r="T38"/>
      <x:c r="U38"/>
      <x:c r="V38" t="str">
        <x:f>IF(R38&lt;&gt;"","Absorption estimée séparée - ne pas déduire des émissions brutes","Émission directe ou donnée d'activité")</x:f>
        <x:v>Émission directe ou donnée d'activité</x:v>
      </x:c>
    </x:row>
    <x:row r="39">
      <x:c r="A39" s="76" t="str">
        <x:f>IF(B39="","","GES-"&amp;TEXT(ROW()-4,"0000"))</x:f>
      </x:c>
      <x:c r="B39" s="76"/>
      <x:c r="C39" s="76"/>
      <x:c r="D39" s="76"/>
      <x:c r="E39" s="77"/>
      <x:c r="F39" s="76"/>
      <x:c r="G39" s="83"/>
      <x:c r="H39" s="77" t="str">
        <x:f>IF(OR(E39="",G39=""),"",E39*G39)</x:f>
      </x:c>
      <x:c r="I39" s="76"/>
      <x:c r="J39" s="76"/>
      <x:c r="K39" s="76"/>
      <x:c r="L39" s="76"/>
      <x:c r="M39" s="76"/>
      <x:c r="N39" s="78" t="str">
        <x:f>IF(B39="","",TODAY())</x:f>
      </x:c>
      <x:c r="O39" s="76"/>
      <x:c r="P39" s="76" t="str">
        <x:f>IF(B39="","",IF(OR(C39="",D39="",E39="",F39="",G39="",I39="",J39="",K39="",L39&lt;&gt;"Validé humainement"),"ALERTE: données/preuves/statut",IF(OR(AND(ISNUMBER(E39),E39&lt;0),AND(ISNUMBER(G39),G39&lt;0),AND(ISNUMBER(H39),H39&lt;0)),"ALERTE: valeur anormale","OK")))</x:f>
      </x:c>
      <x:c r="Q39" s="76" t="str">
        <x:f>IF(B39="","",IF(L39="Validé humainement","Oui","Non"))</x:f>
      </x:c>
      <x:c r="R39" s="127" t="str">
        <x:f>IF(B39="","",IF(C39="AFOLU",H39,""))</x:f>
      </x:c>
      <x:c r="S39"/>
      <x:c r="T39"/>
      <x:c r="U39"/>
      <x:c r="V39" t="str">
        <x:f>IF(R39&lt;&gt;"","Absorption estimée séparée - ne pas déduire des émissions brutes","Émission directe ou donnée d'activité")</x:f>
        <x:v>Émission directe ou donnée d'activité</x:v>
      </x:c>
    </x:row>
    <x:row r="40">
      <x:c r="A40" s="76" t="str">
        <x:f>IF(B40="","","GES-"&amp;TEXT(ROW()-4,"0000"))</x:f>
      </x:c>
      <x:c r="B40" s="76"/>
      <x:c r="C40" s="76"/>
      <x:c r="D40" s="76"/>
      <x:c r="E40" s="77"/>
      <x:c r="F40" s="76"/>
      <x:c r="G40" s="83"/>
      <x:c r="H40" s="77" t="str">
        <x:f>IF(OR(E40="",G40=""),"",E40*G40)</x:f>
      </x:c>
      <x:c r="I40" s="76"/>
      <x:c r="J40" s="76"/>
      <x:c r="K40" s="76"/>
      <x:c r="L40" s="76"/>
      <x:c r="M40" s="76"/>
      <x:c r="N40" s="78" t="str">
        <x:f>IF(B40="","",TODAY())</x:f>
      </x:c>
      <x:c r="O40" s="76"/>
      <x:c r="P40" s="76" t="str">
        <x:f>IF(B40="","",IF(OR(C40="",D40="",E40="",F40="",G40="",I40="",J40="",K40="",L40&lt;&gt;"Validé humainement"),"ALERTE: données/preuves/statut",IF(OR(AND(ISNUMBER(E40),E40&lt;0),AND(ISNUMBER(G40),G40&lt;0),AND(ISNUMBER(H40),H40&lt;0)),"ALERTE: valeur anormale","OK")))</x:f>
      </x:c>
      <x:c r="Q40" s="76" t="str">
        <x:f>IF(B40="","",IF(L40="Validé humainement","Oui","Non"))</x:f>
      </x:c>
      <x:c r="R40" s="127" t="str">
        <x:f>IF(B40="","",IF(C40="AFOLU",H40,""))</x:f>
      </x:c>
      <x:c r="S40"/>
      <x:c r="T40"/>
      <x:c r="U40"/>
      <x:c r="V40" t="str">
        <x:f>IF(R40&lt;&gt;"","Absorption estimée séparée - ne pas déduire des émissions brutes","Émission directe ou donnée d'activité")</x:f>
        <x:v>Émission directe ou donnée d'activité</x:v>
      </x:c>
    </x:row>
    <x:row r="41">
      <x:c r="A41" s="76" t="str">
        <x:f>IF(B41="","","GES-"&amp;TEXT(ROW()-4,"0000"))</x:f>
      </x:c>
      <x:c r="B41" s="76"/>
      <x:c r="C41" s="76"/>
      <x:c r="D41" s="76"/>
      <x:c r="E41" s="77"/>
      <x:c r="F41" s="76"/>
      <x:c r="G41" s="83"/>
      <x:c r="H41" s="77" t="str">
        <x:f>IF(OR(E41="",G41=""),"",E41*G41)</x:f>
      </x:c>
      <x:c r="I41" s="76"/>
      <x:c r="J41" s="76"/>
      <x:c r="K41" s="76"/>
      <x:c r="L41" s="76"/>
      <x:c r="M41" s="76"/>
      <x:c r="N41" s="78" t="str">
        <x:f>IF(B41="","",TODAY())</x:f>
      </x:c>
      <x:c r="O41" s="76"/>
      <x:c r="P41" s="76" t="str">
        <x:f>IF(B41="","",IF(OR(C41="",D41="",E41="",F41="",G41="",I41="",J41="",K41="",L41&lt;&gt;"Validé humainement"),"ALERTE: données/preuves/statut",IF(OR(AND(ISNUMBER(E41),E41&lt;0),AND(ISNUMBER(G41),G41&lt;0),AND(ISNUMBER(H41),H41&lt;0)),"ALERTE: valeur anormale","OK")))</x:f>
      </x:c>
      <x:c r="Q41" s="76" t="str">
        <x:f>IF(B41="","",IF(L41="Validé humainement","Oui","Non"))</x:f>
      </x:c>
      <x:c r="R41" s="127" t="str">
        <x:f>IF(B41="","",IF(C41="AFOLU",H41,""))</x:f>
      </x:c>
      <x:c r="S41"/>
      <x:c r="T41"/>
      <x:c r="U41"/>
      <x:c r="V41" t="str">
        <x:f>IF(R41&lt;&gt;"","Absorption estimée séparée - ne pas déduire des émissions brutes","Émission directe ou donnée d'activité")</x:f>
        <x:v>Émission directe ou donnée d'activité</x:v>
      </x:c>
    </x:row>
    <x:row r="42">
      <x:c r="A42" s="76" t="str">
        <x:f>IF(B42="","","GES-"&amp;TEXT(ROW()-4,"0000"))</x:f>
      </x:c>
      <x:c r="B42" s="76"/>
      <x:c r="C42" s="76"/>
      <x:c r="D42" s="76"/>
      <x:c r="E42" s="77"/>
      <x:c r="F42" s="76"/>
      <x:c r="G42" s="83"/>
      <x:c r="H42" s="77" t="str">
        <x:f>IF(OR(E42="",G42=""),"",E42*G42)</x:f>
      </x:c>
      <x:c r="I42" s="76"/>
      <x:c r="J42" s="76"/>
      <x:c r="K42" s="76"/>
      <x:c r="L42" s="76"/>
      <x:c r="M42" s="76"/>
      <x:c r="N42" s="78" t="str">
        <x:f>IF(B42="","",TODAY())</x:f>
      </x:c>
      <x:c r="O42" s="76"/>
      <x:c r="P42" s="76" t="str">
        <x:f>IF(B42="","",IF(OR(C42="",D42="",E42="",F42="",G42="",I42="",J42="",K42="",L42&lt;&gt;"Validé humainement"),"ALERTE: données/preuves/statut",IF(OR(AND(ISNUMBER(E42),E42&lt;0),AND(ISNUMBER(G42),G42&lt;0),AND(ISNUMBER(H42),H42&lt;0)),"ALERTE: valeur anormale","OK")))</x:f>
      </x:c>
      <x:c r="Q42" s="76" t="str">
        <x:f>IF(B42="","",IF(L42="Validé humainement","Oui","Non"))</x:f>
      </x:c>
      <x:c r="R42" s="127" t="str">
        <x:f>IF(B42="","",IF(C42="AFOLU",H42,""))</x:f>
      </x:c>
      <x:c r="S42"/>
      <x:c r="T42"/>
      <x:c r="U42"/>
      <x:c r="V42" t="str">
        <x:f>IF(R42&lt;&gt;"","Absorption estimée séparée - ne pas déduire des émissions brutes","Émission directe ou donnée d'activité")</x:f>
        <x:v>Émission directe ou donnée d'activité</x:v>
      </x:c>
    </x:row>
    <x:row r="43">
      <x:c r="A43" s="76" t="str">
        <x:f>IF(B43="","","GES-"&amp;TEXT(ROW()-4,"0000"))</x:f>
      </x:c>
      <x:c r="B43" s="76"/>
      <x:c r="C43" s="76"/>
      <x:c r="D43" s="76"/>
      <x:c r="E43" s="77"/>
      <x:c r="F43" s="76"/>
      <x:c r="G43" s="83"/>
      <x:c r="H43" s="77" t="str">
        <x:f>IF(OR(E43="",G43=""),"",E43*G43)</x:f>
      </x:c>
      <x:c r="I43" s="76"/>
      <x:c r="J43" s="76"/>
      <x:c r="K43" s="76"/>
      <x:c r="L43" s="76"/>
      <x:c r="M43" s="76"/>
      <x:c r="N43" s="78" t="str">
        <x:f>IF(B43="","",TODAY())</x:f>
      </x:c>
      <x:c r="O43" s="76"/>
      <x:c r="P43" s="76" t="str">
        <x:f>IF(B43="","",IF(OR(C43="",D43="",E43="",F43="",G43="",I43="",J43="",K43="",L43&lt;&gt;"Validé humainement"),"ALERTE: données/preuves/statut",IF(OR(AND(ISNUMBER(E43),E43&lt;0),AND(ISNUMBER(G43),G43&lt;0),AND(ISNUMBER(H43),H43&lt;0)),"ALERTE: valeur anormale","OK")))</x:f>
      </x:c>
      <x:c r="Q43" s="76" t="str">
        <x:f>IF(B43="","",IF(L43="Validé humainement","Oui","Non"))</x:f>
      </x:c>
      <x:c r="R43" s="127" t="str">
        <x:f>IF(B43="","",IF(C43="AFOLU",H43,""))</x:f>
      </x:c>
      <x:c r="S43"/>
      <x:c r="T43"/>
      <x:c r="U43"/>
      <x:c r="V43" t="str">
        <x:f>IF(R43&lt;&gt;"","Absorption estimée séparée - ne pas déduire des émissions brutes","Émission directe ou donnée d'activité")</x:f>
        <x:v>Émission directe ou donnée d'activité</x:v>
      </x:c>
    </x:row>
    <x:row r="44">
      <x:c r="A44" s="76" t="str">
        <x:f>IF(B44="","","GES-"&amp;TEXT(ROW()-4,"0000"))</x:f>
      </x:c>
      <x:c r="B44" s="76"/>
      <x:c r="C44" s="76"/>
      <x:c r="D44" s="76"/>
      <x:c r="E44" s="77"/>
      <x:c r="F44" s="76"/>
      <x:c r="G44" s="83"/>
      <x:c r="H44" s="77" t="str">
        <x:f>IF(OR(E44="",G44=""),"",E44*G44)</x:f>
      </x:c>
      <x:c r="I44" s="76"/>
      <x:c r="J44" s="76"/>
      <x:c r="K44" s="76"/>
      <x:c r="L44" s="76"/>
      <x:c r="M44" s="76"/>
      <x:c r="N44" s="78" t="str">
        <x:f>IF(B44="","",TODAY())</x:f>
      </x:c>
      <x:c r="O44" s="76"/>
      <x:c r="P44" s="76" t="str">
        <x:f>IF(B44="","",IF(OR(C44="",D44="",E44="",F44="",G44="",I44="",J44="",K44="",L44&lt;&gt;"Validé humainement"),"ALERTE: données/preuves/statut",IF(OR(AND(ISNUMBER(E44),E44&lt;0),AND(ISNUMBER(G44),G44&lt;0),AND(ISNUMBER(H44),H44&lt;0)),"ALERTE: valeur anormale","OK")))</x:f>
      </x:c>
      <x:c r="Q44" s="76" t="str">
        <x:f>IF(B44="","",IF(L44="Validé humainement","Oui","Non"))</x:f>
      </x:c>
      <x:c r="R44" s="127" t="str">
        <x:f>IF(B44="","",IF(C44="AFOLU",H44,""))</x:f>
      </x:c>
      <x:c r="S44"/>
      <x:c r="T44"/>
      <x:c r="U44"/>
      <x:c r="V44" t="str">
        <x:f>IF(R44&lt;&gt;"","Absorption estimée séparée - ne pas déduire des émissions brutes","Émission directe ou donnée d'activité")</x:f>
        <x:v>Émission directe ou donnée d'activité</x:v>
      </x:c>
    </x:row>
    <x:row r="45">
      <x:c r="A45" s="76" t="str">
        <x:f>IF(B45="","","GES-"&amp;TEXT(ROW()-4,"0000"))</x:f>
      </x:c>
      <x:c r="B45" s="76"/>
      <x:c r="C45" s="76"/>
      <x:c r="D45" s="76"/>
      <x:c r="E45" s="77"/>
      <x:c r="F45" s="76"/>
      <x:c r="G45" s="83"/>
      <x:c r="H45" s="77" t="str">
        <x:f>IF(OR(E45="",G45=""),"",E45*G45)</x:f>
      </x:c>
      <x:c r="I45" s="76"/>
      <x:c r="J45" s="76"/>
      <x:c r="K45" s="76"/>
      <x:c r="L45" s="76"/>
      <x:c r="M45" s="76"/>
      <x:c r="N45" s="78" t="str">
        <x:f>IF(B45="","",TODAY())</x:f>
      </x:c>
      <x:c r="O45" s="76"/>
      <x:c r="P45" s="76" t="str">
        <x:f>IF(B45="","",IF(OR(C45="",D45="",E45="",F45="",G45="",I45="",J45="",K45="",L45&lt;&gt;"Validé humainement"),"ALERTE: données/preuves/statut",IF(OR(AND(ISNUMBER(E45),E45&lt;0),AND(ISNUMBER(G45),G45&lt;0),AND(ISNUMBER(H45),H45&lt;0)),"ALERTE: valeur anormale","OK")))</x:f>
      </x:c>
      <x:c r="Q45" s="76" t="str">
        <x:f>IF(B45="","",IF(L45="Validé humainement","Oui","Non"))</x:f>
      </x:c>
      <x:c r="R45" s="127" t="str">
        <x:f>IF(B45="","",IF(C45="AFOLU",H45,""))</x:f>
      </x:c>
      <x:c r="S45"/>
      <x:c r="T45"/>
      <x:c r="U45"/>
      <x:c r="V45" t="str">
        <x:f>IF(R45&lt;&gt;"","Absorption estimée séparée - ne pas déduire des émissions brutes","Émission directe ou donnée d'activité")</x:f>
        <x:v>Émission directe ou donnée d'activité</x:v>
      </x:c>
    </x:row>
    <x:row r="46">
      <x:c r="A46" s="76" t="str">
        <x:f>IF(B46="","","GES-"&amp;TEXT(ROW()-4,"0000"))</x:f>
      </x:c>
      <x:c r="B46" s="76"/>
      <x:c r="C46" s="76"/>
      <x:c r="D46" s="76"/>
      <x:c r="E46" s="77"/>
      <x:c r="F46" s="76"/>
      <x:c r="G46" s="83"/>
      <x:c r="H46" s="77" t="str">
        <x:f>IF(OR(E46="",G46=""),"",E46*G46)</x:f>
      </x:c>
      <x:c r="I46" s="76"/>
      <x:c r="J46" s="76"/>
      <x:c r="K46" s="76"/>
      <x:c r="L46" s="76"/>
      <x:c r="M46" s="76"/>
      <x:c r="N46" s="78" t="str">
        <x:f>IF(B46="","",TODAY())</x:f>
      </x:c>
      <x:c r="O46" s="76"/>
      <x:c r="P46" s="76" t="str">
        <x:f>IF(B46="","",IF(OR(C46="",D46="",E46="",F46="",G46="",I46="",J46="",K46="",L46&lt;&gt;"Validé humainement"),"ALERTE: données/preuves/statut",IF(OR(AND(ISNUMBER(E46),E46&lt;0),AND(ISNUMBER(G46),G46&lt;0),AND(ISNUMBER(H46),H46&lt;0)),"ALERTE: valeur anormale","OK")))</x:f>
      </x:c>
      <x:c r="Q46" s="76" t="str">
        <x:f>IF(B46="","",IF(L46="Validé humainement","Oui","Non"))</x:f>
      </x:c>
      <x:c r="R46" s="127" t="str">
        <x:f>IF(B46="","",IF(C46="AFOLU",H46,""))</x:f>
      </x:c>
      <x:c r="S46"/>
      <x:c r="T46"/>
      <x:c r="U46"/>
      <x:c r="V46" t="str">
        <x:f>IF(R46&lt;&gt;"","Absorption estimée séparée - ne pas déduire des émissions brutes","Émission directe ou donnée d'activité")</x:f>
        <x:v>Émission directe ou donnée d'activité</x:v>
      </x:c>
    </x:row>
    <x:row r="47">
      <x:c r="A47" s="76" t="str">
        <x:f>IF(B47="","","GES-"&amp;TEXT(ROW()-4,"0000"))</x:f>
      </x:c>
      <x:c r="B47" s="76"/>
      <x:c r="C47" s="76"/>
      <x:c r="D47" s="76"/>
      <x:c r="E47" s="77"/>
      <x:c r="F47" s="76"/>
      <x:c r="G47" s="83"/>
      <x:c r="H47" s="77" t="str">
        <x:f>IF(OR(E47="",G47=""),"",E47*G47)</x:f>
      </x:c>
      <x:c r="I47" s="76"/>
      <x:c r="J47" s="76"/>
      <x:c r="K47" s="76"/>
      <x:c r="L47" s="76"/>
      <x:c r="M47" s="76"/>
      <x:c r="N47" s="78" t="str">
        <x:f>IF(B47="","",TODAY())</x:f>
      </x:c>
      <x:c r="O47" s="76"/>
      <x:c r="P47" s="76" t="str">
        <x:f>IF(B47="","",IF(OR(C47="",D47="",E47="",F47="",G47="",I47="",J47="",K47="",L47&lt;&gt;"Validé humainement"),"ALERTE: données/preuves/statut",IF(OR(AND(ISNUMBER(E47),E47&lt;0),AND(ISNUMBER(G47),G47&lt;0),AND(ISNUMBER(H47),H47&lt;0)),"ALERTE: valeur anormale","OK")))</x:f>
      </x:c>
      <x:c r="Q47" s="76" t="str">
        <x:f>IF(B47="","",IF(L47="Validé humainement","Oui","Non"))</x:f>
      </x:c>
      <x:c r="R47" s="127" t="str">
        <x:f>IF(B47="","",IF(C47="AFOLU",H47,""))</x:f>
      </x:c>
      <x:c r="S47"/>
      <x:c r="T47"/>
      <x:c r="U47"/>
      <x:c r="V47" t="str">
        <x:f>IF(R47&lt;&gt;"","Absorption estimée séparée - ne pas déduire des émissions brutes","Émission directe ou donnée d'activité")</x:f>
        <x:v>Émission directe ou donnée d'activité</x:v>
      </x:c>
    </x:row>
    <x:row r="48">
      <x:c r="A48" s="76" t="str">
        <x:f>IF(B48="","","GES-"&amp;TEXT(ROW()-4,"0000"))</x:f>
      </x:c>
      <x:c r="B48" s="76"/>
      <x:c r="C48" s="76"/>
      <x:c r="D48" s="76"/>
      <x:c r="E48" s="77"/>
      <x:c r="F48" s="76"/>
      <x:c r="G48" s="83"/>
      <x:c r="H48" s="77" t="str">
        <x:f>IF(OR(E48="",G48=""),"",E48*G48)</x:f>
      </x:c>
      <x:c r="I48" s="76"/>
      <x:c r="J48" s="76"/>
      <x:c r="K48" s="76"/>
      <x:c r="L48" s="76"/>
      <x:c r="M48" s="76"/>
      <x:c r="N48" s="78" t="str">
        <x:f>IF(B48="","",TODAY())</x:f>
      </x:c>
      <x:c r="O48" s="76"/>
      <x:c r="P48" s="76" t="str">
        <x:f>IF(B48="","",IF(OR(C48="",D48="",E48="",F48="",G48="",I48="",J48="",K48="",L48&lt;&gt;"Validé humainement"),"ALERTE: données/preuves/statut",IF(OR(AND(ISNUMBER(E48),E48&lt;0),AND(ISNUMBER(G48),G48&lt;0),AND(ISNUMBER(H48),H48&lt;0)),"ALERTE: valeur anormale","OK")))</x:f>
      </x:c>
      <x:c r="Q48" s="76" t="str">
        <x:f>IF(B48="","",IF(L48="Validé humainement","Oui","Non"))</x:f>
      </x:c>
      <x:c r="R48" s="127" t="str">
        <x:f>IF(B48="","",IF(C48="AFOLU",H48,""))</x:f>
      </x:c>
      <x:c r="S48"/>
      <x:c r="T48"/>
      <x:c r="U48"/>
      <x:c r="V48" t="str">
        <x:f>IF(R48&lt;&gt;"","Absorption estimée séparée - ne pas déduire des émissions brutes","Émission directe ou donnée d'activité")</x:f>
        <x:v>Émission directe ou donnée d'activité</x:v>
      </x:c>
    </x:row>
    <x:row r="49">
      <x:c r="A49" s="76" t="str">
        <x:f>IF(B49="","","GES-"&amp;TEXT(ROW()-4,"0000"))</x:f>
      </x:c>
      <x:c r="B49" s="76"/>
      <x:c r="C49" s="76"/>
      <x:c r="D49" s="76"/>
      <x:c r="E49" s="77"/>
      <x:c r="F49" s="76"/>
      <x:c r="G49" s="83"/>
      <x:c r="H49" s="77" t="str">
        <x:f>IF(OR(E49="",G49=""),"",E49*G49)</x:f>
      </x:c>
      <x:c r="I49" s="76"/>
      <x:c r="J49" s="76"/>
      <x:c r="K49" s="76"/>
      <x:c r="L49" s="76"/>
      <x:c r="M49" s="76"/>
      <x:c r="N49" s="78" t="str">
        <x:f>IF(B49="","",TODAY())</x:f>
      </x:c>
      <x:c r="O49" s="76"/>
      <x:c r="P49" s="76" t="str">
        <x:f>IF(B49="","",IF(OR(C49="",D49="",E49="",F49="",G49="",I49="",J49="",K49="",L49&lt;&gt;"Validé humainement"),"ALERTE: données/preuves/statut",IF(OR(AND(ISNUMBER(E49),E49&lt;0),AND(ISNUMBER(G49),G49&lt;0),AND(ISNUMBER(H49),H49&lt;0)),"ALERTE: valeur anormale","OK")))</x:f>
      </x:c>
      <x:c r="Q49" s="76" t="str">
        <x:f>IF(B49="","",IF(L49="Validé humainement","Oui","Non"))</x:f>
      </x:c>
      <x:c r="R49" s="127" t="str">
        <x:f>IF(B49="","",IF(C49="AFOLU",H49,""))</x:f>
      </x:c>
      <x:c r="S49"/>
      <x:c r="T49"/>
      <x:c r="U49"/>
      <x:c r="V49" t="str">
        <x:f>IF(R49&lt;&gt;"","Absorption estimée séparée - ne pas déduire des émissions brutes","Émission directe ou donnée d'activité")</x:f>
        <x:v>Émission directe ou donnée d'activité</x:v>
      </x:c>
    </x:row>
    <x:row r="50">
      <x:c r="A50" s="76" t="str">
        <x:f>IF(B50="","","GES-"&amp;TEXT(ROW()-4,"0000"))</x:f>
      </x:c>
      <x:c r="B50" s="76"/>
      <x:c r="C50" s="76"/>
      <x:c r="D50" s="76"/>
      <x:c r="E50" s="77"/>
      <x:c r="F50" s="76"/>
      <x:c r="G50" s="83"/>
      <x:c r="H50" s="77" t="str">
        <x:f>IF(OR(E50="",G50=""),"",E50*G50)</x:f>
      </x:c>
      <x:c r="I50" s="76"/>
      <x:c r="J50" s="76"/>
      <x:c r="K50" s="76"/>
      <x:c r="L50" s="76"/>
      <x:c r="M50" s="76"/>
      <x:c r="N50" s="78" t="str">
        <x:f>IF(B50="","",TODAY())</x:f>
      </x:c>
      <x:c r="O50" s="76"/>
      <x:c r="P50" s="76" t="str">
        <x:f>IF(B50="","",IF(OR(C50="",D50="",E50="",F50="",G50="",I50="",J50="",K50="",L50&lt;&gt;"Validé humainement"),"ALERTE: données/preuves/statut",IF(OR(AND(ISNUMBER(E50),E50&lt;0),AND(ISNUMBER(G50),G50&lt;0),AND(ISNUMBER(H50),H50&lt;0)),"ALERTE: valeur anormale","OK")))</x:f>
      </x:c>
      <x:c r="Q50" s="76" t="str">
        <x:f>IF(B50="","",IF(L50="Validé humainement","Oui","Non"))</x:f>
      </x:c>
      <x:c r="R50" s="127" t="str">
        <x:f>IF(B50="","",IF(C50="AFOLU",H50,""))</x:f>
      </x:c>
      <x:c r="S50"/>
      <x:c r="T50"/>
      <x:c r="U50"/>
      <x:c r="V50" t="str">
        <x:f>IF(R50&lt;&gt;"","Absorption estimée séparée - ne pas déduire des émissions brutes","Émission directe ou donnée d'activité")</x:f>
        <x:v>Émission directe ou donnée d'activité</x:v>
      </x:c>
    </x:row>
    <x:row r="51">
      <x:c r="A51" s="76" t="str">
        <x:f>IF(B51="","","GES-"&amp;TEXT(ROW()-4,"0000"))</x:f>
      </x:c>
      <x:c r="B51" s="76"/>
      <x:c r="C51" s="76"/>
      <x:c r="D51" s="76"/>
      <x:c r="E51" s="77"/>
      <x:c r="F51" s="76"/>
      <x:c r="G51" s="83"/>
      <x:c r="H51" s="77" t="str">
        <x:f>IF(OR(E51="",G51=""),"",E51*G51)</x:f>
      </x:c>
      <x:c r="I51" s="76"/>
      <x:c r="J51" s="76"/>
      <x:c r="K51" s="76"/>
      <x:c r="L51" s="76"/>
      <x:c r="M51" s="76"/>
      <x:c r="N51" s="78" t="str">
        <x:f>IF(B51="","",TODAY())</x:f>
      </x:c>
      <x:c r="O51" s="76"/>
      <x:c r="P51" s="76" t="str">
        <x:f>IF(B51="","",IF(OR(C51="",D51="",E51="",F51="",G51="",I51="",J51="",K51="",L51&lt;&gt;"Validé humainement"),"ALERTE: données/preuves/statut",IF(OR(AND(ISNUMBER(E51),E51&lt;0),AND(ISNUMBER(G51),G51&lt;0),AND(ISNUMBER(H51),H51&lt;0)),"ALERTE: valeur anormale","OK")))</x:f>
      </x:c>
      <x:c r="Q51" s="76" t="str">
        <x:f>IF(B51="","",IF(L51="Validé humainement","Oui","Non"))</x:f>
      </x:c>
      <x:c r="R51" s="127" t="str">
        <x:f>IF(B51="","",IF(C51="AFOLU",H51,""))</x:f>
      </x:c>
      <x:c r="S51"/>
      <x:c r="T51"/>
      <x:c r="U51"/>
      <x:c r="V51" t="str">
        <x:f>IF(R51&lt;&gt;"","Absorption estimée séparée - ne pas déduire des émissions brutes","Émission directe ou donnée d'activité")</x:f>
        <x:v>Émission directe ou donnée d'activité</x:v>
      </x:c>
    </x:row>
    <x:row r="52">
      <x:c r="A52" s="76" t="str">
        <x:f>IF(B52="","","GES-"&amp;TEXT(ROW()-4,"0000"))</x:f>
      </x:c>
      <x:c r="B52" s="76"/>
      <x:c r="C52" s="76"/>
      <x:c r="D52" s="76"/>
      <x:c r="E52" s="77"/>
      <x:c r="F52" s="76"/>
      <x:c r="G52" s="83"/>
      <x:c r="H52" s="77" t="str">
        <x:f>IF(OR(E52="",G52=""),"",E52*G52)</x:f>
      </x:c>
      <x:c r="I52" s="76"/>
      <x:c r="J52" s="76"/>
      <x:c r="K52" s="76"/>
      <x:c r="L52" s="76"/>
      <x:c r="M52" s="76"/>
      <x:c r="N52" s="78" t="str">
        <x:f>IF(B52="","",TODAY())</x:f>
      </x:c>
      <x:c r="O52" s="76"/>
      <x:c r="P52" s="76" t="str">
        <x:f>IF(B52="","",IF(OR(C52="",D52="",E52="",F52="",G52="",I52="",J52="",K52="",L52&lt;&gt;"Validé humainement"),"ALERTE: données/preuves/statut",IF(OR(AND(ISNUMBER(E52),E52&lt;0),AND(ISNUMBER(G52),G52&lt;0),AND(ISNUMBER(H52),H52&lt;0)),"ALERTE: valeur anormale","OK")))</x:f>
      </x:c>
      <x:c r="Q52" s="76" t="str">
        <x:f>IF(B52="","",IF(L52="Validé humainement","Oui","Non"))</x:f>
      </x:c>
      <x:c r="R52" s="127" t="str">
        <x:f>IF(B52="","",IF(C52="AFOLU",H52,""))</x:f>
      </x:c>
      <x:c r="S52"/>
      <x:c r="T52"/>
      <x:c r="U52"/>
      <x:c r="V52" t="str">
        <x:f>IF(R52&lt;&gt;"","Absorption estimée séparée - ne pas déduire des émissions brutes","Émission directe ou donnée d'activité")</x:f>
        <x:v>Émission directe ou donnée d'activité</x:v>
      </x:c>
    </x:row>
    <x:row r="53">
      <x:c r="A53" s="76" t="str">
        <x:f>IF(B53="","","GES-"&amp;TEXT(ROW()-4,"0000"))</x:f>
      </x:c>
      <x:c r="B53" s="76"/>
      <x:c r="C53" s="76"/>
      <x:c r="D53" s="76"/>
      <x:c r="E53" s="77"/>
      <x:c r="F53" s="76"/>
      <x:c r="G53" s="83"/>
      <x:c r="H53" s="77" t="str">
        <x:f>IF(OR(E53="",G53=""),"",E53*G53)</x:f>
      </x:c>
      <x:c r="I53" s="76"/>
      <x:c r="J53" s="76"/>
      <x:c r="K53" s="76"/>
      <x:c r="L53" s="76"/>
      <x:c r="M53" s="76"/>
      <x:c r="N53" s="78" t="str">
        <x:f>IF(B53="","",TODAY())</x:f>
      </x:c>
      <x:c r="O53" s="76"/>
      <x:c r="P53" s="76" t="str">
        <x:f>IF(B53="","",IF(OR(C53="",D53="",E53="",F53="",G53="",I53="",J53="",K53="",L53&lt;&gt;"Validé humainement"),"ALERTE: données/preuves/statut",IF(OR(AND(ISNUMBER(E53),E53&lt;0),AND(ISNUMBER(G53),G53&lt;0),AND(ISNUMBER(H53),H53&lt;0)),"ALERTE: valeur anormale","OK")))</x:f>
      </x:c>
      <x:c r="Q53" s="76" t="str">
        <x:f>IF(B53="","",IF(L53="Validé humainement","Oui","Non"))</x:f>
      </x:c>
      <x:c r="R53" s="127" t="str">
        <x:f>IF(B53="","",IF(C53="AFOLU",H53,""))</x:f>
      </x:c>
      <x:c r="S53"/>
      <x:c r="T53"/>
      <x:c r="U53"/>
      <x:c r="V53" t="str">
        <x:f>IF(R53&lt;&gt;"","Absorption estimée séparée - ne pas déduire des émissions brutes","Émission directe ou donnée d'activité")</x:f>
        <x:v>Émission directe ou donnée d'activité</x:v>
      </x:c>
    </x:row>
    <x:row r="54">
      <x:c r="A54" s="76" t="str">
        <x:f>IF(B54="","","GES-"&amp;TEXT(ROW()-4,"0000"))</x:f>
      </x:c>
      <x:c r="B54" s="76"/>
      <x:c r="C54" s="76"/>
      <x:c r="D54" s="76"/>
      <x:c r="E54" s="77"/>
      <x:c r="F54" s="76"/>
      <x:c r="G54" s="83"/>
      <x:c r="H54" s="77" t="str">
        <x:f>IF(OR(E54="",G54=""),"",E54*G54)</x:f>
      </x:c>
      <x:c r="I54" s="76"/>
      <x:c r="J54" s="76"/>
      <x:c r="K54" s="76"/>
      <x:c r="L54" s="76"/>
      <x:c r="M54" s="76"/>
      <x:c r="N54" s="78" t="str">
        <x:f>IF(B54="","",TODAY())</x:f>
      </x:c>
      <x:c r="O54" s="76"/>
      <x:c r="P54" s="76" t="str">
        <x:f>IF(B54="","",IF(OR(C54="",D54="",E54="",F54="",G54="",I54="",J54="",K54="",L54&lt;&gt;"Validé humainement"),"ALERTE: données/preuves/statut",IF(OR(AND(ISNUMBER(E54),E54&lt;0),AND(ISNUMBER(G54),G54&lt;0),AND(ISNUMBER(H54),H54&lt;0)),"ALERTE: valeur anormale","OK")))</x:f>
      </x:c>
      <x:c r="Q54" s="76" t="str">
        <x:f>IF(B54="","",IF(L54="Validé humainement","Oui","Non"))</x:f>
      </x:c>
      <x:c r="R54" s="127" t="str">
        <x:f>IF(B54="","",IF(C54="AFOLU",H54,""))</x:f>
      </x:c>
      <x:c r="S54"/>
      <x:c r="T54"/>
      <x:c r="U54"/>
      <x:c r="V54" t="str">
        <x:f>IF(R54&lt;&gt;"","Absorption estimée séparée - ne pas déduire des émissions brutes","Émission directe ou donnée d'activité")</x:f>
        <x:v>Émission directe ou donnée d'activité</x:v>
      </x:c>
    </x:row>
    <x:row r="55">
      <x:c r="A55" s="76" t="str">
        <x:f>IF(B55="","","GES-"&amp;TEXT(ROW()-4,"0000"))</x:f>
      </x:c>
      <x:c r="B55" s="76"/>
      <x:c r="C55" s="76"/>
      <x:c r="D55" s="76"/>
      <x:c r="E55" s="77"/>
      <x:c r="F55" s="76"/>
      <x:c r="G55" s="83"/>
      <x:c r="H55" s="77" t="str">
        <x:f>IF(OR(E55="",G55=""),"",E55*G55)</x:f>
      </x:c>
      <x:c r="I55" s="76"/>
      <x:c r="J55" s="76"/>
      <x:c r="K55" s="76"/>
      <x:c r="L55" s="76"/>
      <x:c r="M55" s="76"/>
      <x:c r="N55" s="78" t="str">
        <x:f>IF(B55="","",TODAY())</x:f>
      </x:c>
      <x:c r="O55" s="76"/>
      <x:c r="P55" s="76" t="str">
        <x:f>IF(B55="","",IF(OR(C55="",D55="",E55="",F55="",G55="",I55="",J55="",K55="",L55&lt;&gt;"Validé humainement"),"ALERTE: données/preuves/statut",IF(OR(AND(ISNUMBER(E55),E55&lt;0),AND(ISNUMBER(G55),G55&lt;0),AND(ISNUMBER(H55),H55&lt;0)),"ALERTE: valeur anormale","OK")))</x:f>
      </x:c>
      <x:c r="Q55" s="76" t="str">
        <x:f>IF(B55="","",IF(L55="Validé humainement","Oui","Non"))</x:f>
      </x:c>
      <x:c r="R55" s="127" t="str">
        <x:f>IF(B55="","",IF(C55="AFOLU",H55,""))</x:f>
      </x:c>
      <x:c r="S55"/>
      <x:c r="T55"/>
      <x:c r="U55"/>
      <x:c r="V55" t="str">
        <x:f>IF(R55&lt;&gt;"","Absorption estimée séparée - ne pas déduire des émissions brutes","Émission directe ou donnée d'activité")</x:f>
        <x:v>Émission directe ou donnée d'activité</x:v>
      </x:c>
    </x:row>
    <x:row r="56">
      <x:c r="A56" s="76" t="str">
        <x:f>IF(B56="","","GES-"&amp;TEXT(ROW()-4,"0000"))</x:f>
      </x:c>
      <x:c r="B56" s="76"/>
      <x:c r="C56" s="76"/>
      <x:c r="D56" s="76"/>
      <x:c r="E56" s="77"/>
      <x:c r="F56" s="76"/>
      <x:c r="G56" s="83"/>
      <x:c r="H56" s="77" t="str">
        <x:f>IF(OR(E56="",G56=""),"",E56*G56)</x:f>
      </x:c>
      <x:c r="I56" s="76"/>
      <x:c r="J56" s="76"/>
      <x:c r="K56" s="76"/>
      <x:c r="L56" s="76"/>
      <x:c r="M56" s="76"/>
      <x:c r="N56" s="78" t="str">
        <x:f>IF(B56="","",TODAY())</x:f>
      </x:c>
      <x:c r="O56" s="76"/>
      <x:c r="P56" s="76" t="str">
        <x:f>IF(B56="","",IF(OR(C56="",D56="",E56="",F56="",G56="",I56="",J56="",K56="",L56&lt;&gt;"Validé humainement"),"ALERTE: données/preuves/statut",IF(OR(AND(ISNUMBER(E56),E56&lt;0),AND(ISNUMBER(G56),G56&lt;0),AND(ISNUMBER(H56),H56&lt;0)),"ALERTE: valeur anormale","OK")))</x:f>
      </x:c>
      <x:c r="Q56" s="76" t="str">
        <x:f>IF(B56="","",IF(L56="Validé humainement","Oui","Non"))</x:f>
      </x:c>
      <x:c r="R56" s="127" t="str">
        <x:f>IF(B56="","",IF(C56="AFOLU",H56,""))</x:f>
      </x:c>
      <x:c r="S56"/>
      <x:c r="T56"/>
      <x:c r="U56"/>
      <x:c r="V56" t="str">
        <x:f>IF(R56&lt;&gt;"","Absorption estimée séparée - ne pas déduire des émissions brutes","Émission directe ou donnée d'activité")</x:f>
        <x:v>Émission directe ou donnée d'activité</x:v>
      </x:c>
    </x:row>
    <x:row r="57">
      <x:c r="A57" s="76" t="str">
        <x:f>IF(B57="","","GES-"&amp;TEXT(ROW()-4,"0000"))</x:f>
      </x:c>
      <x:c r="B57" s="76"/>
      <x:c r="C57" s="76"/>
      <x:c r="D57" s="76"/>
      <x:c r="E57" s="77"/>
      <x:c r="F57" s="76"/>
      <x:c r="G57" s="83"/>
      <x:c r="H57" s="77" t="str">
        <x:f>IF(OR(E57="",G57=""),"",E57*G57)</x:f>
      </x:c>
      <x:c r="I57" s="76"/>
      <x:c r="J57" s="76"/>
      <x:c r="K57" s="76"/>
      <x:c r="L57" s="76"/>
      <x:c r="M57" s="76"/>
      <x:c r="N57" s="78" t="str">
        <x:f>IF(B57="","",TODAY())</x:f>
      </x:c>
      <x:c r="O57" s="76"/>
      <x:c r="P57" s="76" t="str">
        <x:f>IF(B57="","",IF(OR(C57="",D57="",E57="",F57="",G57="",I57="",J57="",K57="",L57&lt;&gt;"Validé humainement"),"ALERTE: données/preuves/statut",IF(OR(AND(ISNUMBER(E57),E57&lt;0),AND(ISNUMBER(G57),G57&lt;0),AND(ISNUMBER(H57),H57&lt;0)),"ALERTE: valeur anormale","OK")))</x:f>
      </x:c>
      <x:c r="Q57" s="76" t="str">
        <x:f>IF(B57="","",IF(L57="Validé humainement","Oui","Non"))</x:f>
      </x:c>
      <x:c r="R57" s="127" t="str">
        <x:f>IF(B57="","",IF(C57="AFOLU",H57,""))</x:f>
      </x:c>
      <x:c r="S57"/>
      <x:c r="T57"/>
      <x:c r="U57"/>
      <x:c r="V57" t="str">
        <x:f>IF(R57&lt;&gt;"","Absorption estimée séparée - ne pas déduire des émissions brutes","Émission directe ou donnée d'activité")</x:f>
        <x:v>Émission directe ou donnée d'activité</x:v>
      </x:c>
    </x:row>
    <x:row r="58">
      <x:c r="A58" s="76" t="str">
        <x:f>IF(B58="","","GES-"&amp;TEXT(ROW()-4,"0000"))</x:f>
      </x:c>
      <x:c r="B58" s="76"/>
      <x:c r="C58" s="76"/>
      <x:c r="D58" s="76"/>
      <x:c r="E58" s="77"/>
      <x:c r="F58" s="76"/>
      <x:c r="G58" s="83"/>
      <x:c r="H58" s="77" t="str">
        <x:f>IF(OR(E58="",G58=""),"",E58*G58)</x:f>
      </x:c>
      <x:c r="I58" s="76"/>
      <x:c r="J58" s="76"/>
      <x:c r="K58" s="76"/>
      <x:c r="L58" s="76"/>
      <x:c r="M58" s="76"/>
      <x:c r="N58" s="78" t="str">
        <x:f>IF(B58="","",TODAY())</x:f>
      </x:c>
      <x:c r="O58" s="76"/>
      <x:c r="P58" s="76" t="str">
        <x:f>IF(B58="","",IF(OR(C58="",D58="",E58="",F58="",G58="",I58="",J58="",K58="",L58&lt;&gt;"Validé humainement"),"ALERTE: données/preuves/statut",IF(OR(AND(ISNUMBER(E58),E58&lt;0),AND(ISNUMBER(G58),G58&lt;0),AND(ISNUMBER(H58),H58&lt;0)),"ALERTE: valeur anormale","OK")))</x:f>
      </x:c>
      <x:c r="Q58" s="76" t="str">
        <x:f>IF(B58="","",IF(L58="Validé humainement","Oui","Non"))</x:f>
      </x:c>
      <x:c r="R58" s="127" t="str">
        <x:f>IF(B58="","",IF(C58="AFOLU",H58,""))</x:f>
      </x:c>
      <x:c r="S58"/>
      <x:c r="T58"/>
      <x:c r="U58"/>
      <x:c r="V58" t="str">
        <x:f>IF(R58&lt;&gt;"","Absorption estimée séparée - ne pas déduire des émissions brutes","Émission directe ou donnée d'activité")</x:f>
        <x:v>Émission directe ou donnée d'activité</x:v>
      </x:c>
    </x:row>
    <x:row r="59">
      <x:c r="A59" s="76" t="str">
        <x:f>IF(B59="","","GES-"&amp;TEXT(ROW()-4,"0000"))</x:f>
      </x:c>
      <x:c r="B59" s="76"/>
      <x:c r="C59" s="76"/>
      <x:c r="D59" s="76"/>
      <x:c r="E59" s="77"/>
      <x:c r="F59" s="76"/>
      <x:c r="G59" s="83"/>
      <x:c r="H59" s="77" t="str">
        <x:f>IF(OR(E59="",G59=""),"",E59*G59)</x:f>
      </x:c>
      <x:c r="I59" s="76"/>
      <x:c r="J59" s="76"/>
      <x:c r="K59" s="76"/>
      <x:c r="L59" s="76"/>
      <x:c r="M59" s="76"/>
      <x:c r="N59" s="78" t="str">
        <x:f>IF(B59="","",TODAY())</x:f>
      </x:c>
      <x:c r="O59" s="76"/>
      <x:c r="P59" s="76" t="str">
        <x:f>IF(B59="","",IF(OR(C59="",D59="",E59="",F59="",G59="",I59="",J59="",K59="",L59&lt;&gt;"Validé humainement"),"ALERTE: données/preuves/statut",IF(OR(AND(ISNUMBER(E59),E59&lt;0),AND(ISNUMBER(G59),G59&lt;0),AND(ISNUMBER(H59),H59&lt;0)),"ALERTE: valeur anormale","OK")))</x:f>
      </x:c>
      <x:c r="Q59" s="76" t="str">
        <x:f>IF(B59="","",IF(L59="Validé humainement","Oui","Non"))</x:f>
      </x:c>
      <x:c r="R59" s="127" t="str">
        <x:f>IF(B59="","",IF(C59="AFOLU",H59,""))</x:f>
      </x:c>
      <x:c r="S59"/>
      <x:c r="T59"/>
      <x:c r="U59"/>
      <x:c r="V59" t="str">
        <x:f>IF(R59&lt;&gt;"","Absorption estimée séparée - ne pas déduire des émissions brutes","Émission directe ou donnée d'activité")</x:f>
        <x:v>Émission directe ou donnée d'activité</x:v>
      </x:c>
    </x:row>
    <x:row r="60">
      <x:c r="A60" s="76" t="str">
        <x:f>IF(B60="","","GES-"&amp;TEXT(ROW()-4,"0000"))</x:f>
      </x:c>
      <x:c r="B60" s="76"/>
      <x:c r="C60" s="76"/>
      <x:c r="D60" s="76"/>
      <x:c r="E60" s="77"/>
      <x:c r="F60" s="76"/>
      <x:c r="G60" s="83"/>
      <x:c r="H60" s="77" t="str">
        <x:f>IF(OR(E60="",G60=""),"",E60*G60)</x:f>
      </x:c>
      <x:c r="I60" s="76"/>
      <x:c r="J60" s="76"/>
      <x:c r="K60" s="76"/>
      <x:c r="L60" s="76"/>
      <x:c r="M60" s="76"/>
      <x:c r="N60" s="78" t="str">
        <x:f>IF(B60="","",TODAY())</x:f>
      </x:c>
      <x:c r="O60" s="76"/>
      <x:c r="P60" s="76" t="str">
        <x:f>IF(B60="","",IF(OR(C60="",D60="",E60="",F60="",G60="",I60="",J60="",K60="",L60&lt;&gt;"Validé humainement"),"ALERTE: données/preuves/statut",IF(OR(AND(ISNUMBER(E60),E60&lt;0),AND(ISNUMBER(G60),G60&lt;0),AND(ISNUMBER(H60),H60&lt;0)),"ALERTE: valeur anormale","OK")))</x:f>
      </x:c>
      <x:c r="Q60" s="76" t="str">
        <x:f>IF(B60="","",IF(L60="Validé humainement","Oui","Non"))</x:f>
      </x:c>
      <x:c r="R60" s="127" t="str">
        <x:f>IF(B60="","",IF(C60="AFOLU",H60,""))</x:f>
      </x:c>
      <x:c r="S60"/>
      <x:c r="T60"/>
      <x:c r="U60"/>
      <x:c r="V60" t="str">
        <x:f>IF(R60&lt;&gt;"","Absorption estimée séparée - ne pas déduire des émissions brutes","Émission directe ou donnée d'activité")</x:f>
        <x:v>Émission directe ou donnée d'activité</x:v>
      </x:c>
    </x:row>
    <x:row r="61">
      <x:c r="A61" s="76" t="str">
        <x:f>IF(B61="","","GES-"&amp;TEXT(ROW()-4,"0000"))</x:f>
      </x:c>
      <x:c r="B61" s="76"/>
      <x:c r="C61" s="76"/>
      <x:c r="D61" s="76"/>
      <x:c r="E61" s="77"/>
      <x:c r="F61" s="76"/>
      <x:c r="G61" s="83"/>
      <x:c r="H61" s="77" t="str">
        <x:f>IF(OR(E61="",G61=""),"",E61*G61)</x:f>
      </x:c>
      <x:c r="I61" s="76"/>
      <x:c r="J61" s="76"/>
      <x:c r="K61" s="76"/>
      <x:c r="L61" s="76"/>
      <x:c r="M61" s="76"/>
      <x:c r="N61" s="78" t="str">
        <x:f>IF(B61="","",TODAY())</x:f>
      </x:c>
      <x:c r="O61" s="76"/>
      <x:c r="P61" s="76" t="str">
        <x:f>IF(B61="","",IF(OR(C61="",D61="",E61="",F61="",G61="",I61="",J61="",K61="",L61&lt;&gt;"Validé humainement"),"ALERTE: données/preuves/statut",IF(OR(AND(ISNUMBER(E61),E61&lt;0),AND(ISNUMBER(G61),G61&lt;0),AND(ISNUMBER(H61),H61&lt;0)),"ALERTE: valeur anormale","OK")))</x:f>
      </x:c>
      <x:c r="Q61" s="76" t="str">
        <x:f>IF(B61="","",IF(L61="Validé humainement","Oui","Non"))</x:f>
      </x:c>
      <x:c r="R61" s="127" t="str">
        <x:f>IF(B61="","",IF(C61="AFOLU",H61,""))</x:f>
      </x:c>
      <x:c r="S61"/>
      <x:c r="T61"/>
      <x:c r="U61"/>
      <x:c r="V61" t="str">
        <x:f>IF(R61&lt;&gt;"","Absorption estimée séparée - ne pas déduire des émissions brutes","Émission directe ou donnée d'activité")</x:f>
        <x:v>Émission directe ou donnée d'activité</x:v>
      </x:c>
    </x:row>
    <x:row r="62">
      <x:c r="A62" s="76" t="str">
        <x:f>IF(B62="","","GES-"&amp;TEXT(ROW()-4,"0000"))</x:f>
      </x:c>
      <x:c r="B62" s="76"/>
      <x:c r="C62" s="76"/>
      <x:c r="D62" s="76"/>
      <x:c r="E62" s="77"/>
      <x:c r="F62" s="76"/>
      <x:c r="G62" s="83"/>
      <x:c r="H62" s="77" t="str">
        <x:f>IF(OR(E62="",G62=""),"",E62*G62)</x:f>
      </x:c>
      <x:c r="I62" s="76"/>
      <x:c r="J62" s="76"/>
      <x:c r="K62" s="76"/>
      <x:c r="L62" s="76"/>
      <x:c r="M62" s="76"/>
      <x:c r="N62" s="78" t="str">
        <x:f>IF(B62="","",TODAY())</x:f>
      </x:c>
      <x:c r="O62" s="76"/>
      <x:c r="P62" s="76" t="str">
        <x:f>IF(B62="","",IF(OR(C62="",D62="",E62="",F62="",G62="",I62="",J62="",K62="",L62&lt;&gt;"Validé humainement"),"ALERTE: données/preuves/statut",IF(OR(AND(ISNUMBER(E62),E62&lt;0),AND(ISNUMBER(G62),G62&lt;0),AND(ISNUMBER(H62),H62&lt;0)),"ALERTE: valeur anormale","OK")))</x:f>
      </x:c>
      <x:c r="Q62" s="76" t="str">
        <x:f>IF(B62="","",IF(L62="Validé humainement","Oui","Non"))</x:f>
      </x:c>
      <x:c r="R62" s="127" t="str">
        <x:f>IF(B62="","",IF(C62="AFOLU",H62,""))</x:f>
      </x:c>
      <x:c r="S62"/>
      <x:c r="T62"/>
      <x:c r="U62"/>
      <x:c r="V62" t="str">
        <x:f>IF(R62&lt;&gt;"","Absorption estimée séparée - ne pas déduire des émissions brutes","Émission directe ou donnée d'activité")</x:f>
        <x:v>Émission directe ou donnée d'activité</x:v>
      </x:c>
    </x:row>
    <x:row r="63">
      <x:c r="A63" s="76" t="str">
        <x:f>IF(B63="","","GES-"&amp;TEXT(ROW()-4,"0000"))</x:f>
      </x:c>
      <x:c r="B63" s="76"/>
      <x:c r="C63" s="76"/>
      <x:c r="D63" s="76"/>
      <x:c r="E63" s="77"/>
      <x:c r="F63" s="76"/>
      <x:c r="G63" s="83"/>
      <x:c r="H63" s="77" t="str">
        <x:f>IF(OR(E63="",G63=""),"",E63*G63)</x:f>
      </x:c>
      <x:c r="I63" s="76"/>
      <x:c r="J63" s="76"/>
      <x:c r="K63" s="76"/>
      <x:c r="L63" s="76"/>
      <x:c r="M63" s="76"/>
      <x:c r="N63" s="78" t="str">
        <x:f>IF(B63="","",TODAY())</x:f>
      </x:c>
      <x:c r="O63" s="76"/>
      <x:c r="P63" s="76" t="str">
        <x:f>IF(B63="","",IF(OR(C63="",D63="",E63="",F63="",G63="",I63="",J63="",K63="",L63&lt;&gt;"Validé humainement"),"ALERTE: données/preuves/statut",IF(OR(AND(ISNUMBER(E63),E63&lt;0),AND(ISNUMBER(G63),G63&lt;0),AND(ISNUMBER(H63),H63&lt;0)),"ALERTE: valeur anormale","OK")))</x:f>
      </x:c>
      <x:c r="Q63" s="76" t="str">
        <x:f>IF(B63="","",IF(L63="Validé humainement","Oui","Non"))</x:f>
      </x:c>
      <x:c r="R63" s="127" t="str">
        <x:f>IF(B63="","",IF(C63="AFOLU",H63,""))</x:f>
      </x:c>
      <x:c r="S63"/>
      <x:c r="T63"/>
      <x:c r="U63"/>
      <x:c r="V63" t="str">
        <x:f>IF(R63&lt;&gt;"","Absorption estimée séparée - ne pas déduire des émissions brutes","Émission directe ou donnée d'activité")</x:f>
        <x:v>Émission directe ou donnée d'activité</x:v>
      </x:c>
    </x:row>
    <x:row r="64">
      <x:c r="A64" s="76" t="str">
        <x:f>IF(B64="","","GES-"&amp;TEXT(ROW()-4,"0000"))</x:f>
      </x:c>
      <x:c r="B64" s="76"/>
      <x:c r="C64" s="76"/>
      <x:c r="D64" s="76"/>
      <x:c r="E64" s="77"/>
      <x:c r="F64" s="76"/>
      <x:c r="G64" s="83"/>
      <x:c r="H64" s="77" t="str">
        <x:f>IF(OR(E64="",G64=""),"",E64*G64)</x:f>
      </x:c>
      <x:c r="I64" s="76"/>
      <x:c r="J64" s="76"/>
      <x:c r="K64" s="76"/>
      <x:c r="L64" s="76"/>
      <x:c r="M64" s="76"/>
      <x:c r="N64" s="78" t="str">
        <x:f>IF(B64="","",TODAY())</x:f>
      </x:c>
      <x:c r="O64" s="76"/>
      <x:c r="P64" s="76" t="str">
        <x:f>IF(B64="","",IF(OR(C64="",D64="",E64="",F64="",G64="",I64="",J64="",K64="",L64&lt;&gt;"Validé humainement"),"ALERTE: données/preuves/statut",IF(OR(AND(ISNUMBER(E64),E64&lt;0),AND(ISNUMBER(G64),G64&lt;0),AND(ISNUMBER(H64),H64&lt;0)),"ALERTE: valeur anormale","OK")))</x:f>
      </x:c>
      <x:c r="Q64" s="76" t="str">
        <x:f>IF(B64="","",IF(L64="Validé humainement","Oui","Non"))</x:f>
      </x:c>
      <x:c r="R64" s="127" t="str">
        <x:f>IF(B64="","",IF(C64="AFOLU",H64,""))</x:f>
      </x:c>
      <x:c r="S64"/>
      <x:c r="T64"/>
      <x:c r="U64"/>
      <x:c r="V64" t="str">
        <x:f>IF(R64&lt;&gt;"","Absorption estimée séparée - ne pas déduire des émissions brutes","Émission directe ou donnée d'activité")</x:f>
        <x:v>Émission directe ou donnée d'activité</x:v>
      </x:c>
    </x:row>
    <x:row r="65">
      <x:c r="A65" s="76" t="str">
        <x:f>IF(B65="","","GES-"&amp;TEXT(ROW()-4,"0000"))</x:f>
      </x:c>
      <x:c r="B65" s="76"/>
      <x:c r="C65" s="76"/>
      <x:c r="D65" s="76"/>
      <x:c r="E65" s="77"/>
      <x:c r="F65" s="76"/>
      <x:c r="G65" s="83"/>
      <x:c r="H65" s="77" t="str">
        <x:f>IF(OR(E65="",G65=""),"",E65*G65)</x:f>
      </x:c>
      <x:c r="I65" s="76"/>
      <x:c r="J65" s="76"/>
      <x:c r="K65" s="76"/>
      <x:c r="L65" s="76"/>
      <x:c r="M65" s="76"/>
      <x:c r="N65" s="78" t="str">
        <x:f>IF(B65="","",TODAY())</x:f>
      </x:c>
      <x:c r="O65" s="76"/>
      <x:c r="P65" s="76" t="str">
        <x:f>IF(B65="","",IF(OR(C65="",D65="",E65="",F65="",G65="",I65="",J65="",K65="",L65&lt;&gt;"Validé humainement"),"ALERTE: données/preuves/statut",IF(OR(AND(ISNUMBER(E65),E65&lt;0),AND(ISNUMBER(G65),G65&lt;0),AND(ISNUMBER(H65),H65&lt;0)),"ALERTE: valeur anormale","OK")))</x:f>
      </x:c>
      <x:c r="Q65" s="76" t="str">
        <x:f>IF(B65="","",IF(L65="Validé humainement","Oui","Non"))</x:f>
      </x:c>
      <x:c r="R65" s="127" t="str">
        <x:f>IF(B65="","",IF(C65="AFOLU",H65,""))</x:f>
      </x:c>
      <x:c r="S65"/>
      <x:c r="T65"/>
      <x:c r="U65"/>
      <x:c r="V65" t="str">
        <x:f>IF(R65&lt;&gt;"","Absorption estimée séparée - ne pas déduire des émissions brutes","Émission directe ou donnée d'activité")</x:f>
        <x:v>Émission directe ou donnée d'activité</x:v>
      </x:c>
    </x:row>
    <x:row r="66">
      <x:c r="A66" s="76" t="str">
        <x:f>IF(B66="","","GES-"&amp;TEXT(ROW()-4,"0000"))</x:f>
      </x:c>
      <x:c r="B66" s="76"/>
      <x:c r="C66" s="76"/>
      <x:c r="D66" s="76"/>
      <x:c r="E66" s="77"/>
      <x:c r="F66" s="76"/>
      <x:c r="G66" s="83"/>
      <x:c r="H66" s="77" t="str">
        <x:f>IF(OR(E66="",G66=""),"",E66*G66)</x:f>
      </x:c>
      <x:c r="I66" s="76"/>
      <x:c r="J66" s="76"/>
      <x:c r="K66" s="76"/>
      <x:c r="L66" s="76"/>
      <x:c r="M66" s="76"/>
      <x:c r="N66" s="78" t="str">
        <x:f>IF(B66="","",TODAY())</x:f>
      </x:c>
      <x:c r="O66" s="76"/>
      <x:c r="P66" s="76" t="str">
        <x:f>IF(B66="","",IF(OR(C66="",D66="",E66="",F66="",G66="",I66="",J66="",K66="",L66&lt;&gt;"Validé humainement"),"ALERTE: données/preuves/statut",IF(OR(AND(ISNUMBER(E66),E66&lt;0),AND(ISNUMBER(G66),G66&lt;0),AND(ISNUMBER(H66),H66&lt;0)),"ALERTE: valeur anormale","OK")))</x:f>
      </x:c>
      <x:c r="Q66" s="76" t="str">
        <x:f>IF(B66="","",IF(L66="Validé humainement","Oui","Non"))</x:f>
      </x:c>
      <x:c r="R66" s="127" t="str">
        <x:f>IF(B66="","",IF(C66="AFOLU",H66,""))</x:f>
      </x:c>
      <x:c r="S66"/>
      <x:c r="T66"/>
      <x:c r="U66"/>
      <x:c r="V66" t="str">
        <x:f>IF(R66&lt;&gt;"","Absorption estimée séparée - ne pas déduire des émissions brutes","Émission directe ou donnée d'activité")</x:f>
        <x:v>Émission directe ou donnée d'activité</x:v>
      </x:c>
    </x:row>
    <x:row r="67">
      <x:c r="A67" s="76" t="str">
        <x:f>IF(B67="","","GES-"&amp;TEXT(ROW()-4,"0000"))</x:f>
      </x:c>
      <x:c r="B67" s="76"/>
      <x:c r="C67" s="76"/>
      <x:c r="D67" s="76"/>
      <x:c r="E67" s="77"/>
      <x:c r="F67" s="76"/>
      <x:c r="G67" s="83"/>
      <x:c r="H67" s="77" t="str">
        <x:f>IF(OR(E67="",G67=""),"",E67*G67)</x:f>
      </x:c>
      <x:c r="I67" s="76"/>
      <x:c r="J67" s="76"/>
      <x:c r="K67" s="76"/>
      <x:c r="L67" s="76"/>
      <x:c r="M67" s="76"/>
      <x:c r="N67" s="78" t="str">
        <x:f>IF(B67="","",TODAY())</x:f>
      </x:c>
      <x:c r="O67" s="76"/>
      <x:c r="P67" s="76" t="str">
        <x:f>IF(B67="","",IF(OR(C67="",D67="",E67="",F67="",G67="",I67="",J67="",K67="",L67&lt;&gt;"Validé humainement"),"ALERTE: données/preuves/statut",IF(OR(AND(ISNUMBER(E67),E67&lt;0),AND(ISNUMBER(G67),G67&lt;0),AND(ISNUMBER(H67),H67&lt;0)),"ALERTE: valeur anormale","OK")))</x:f>
      </x:c>
      <x:c r="Q67" s="76" t="str">
        <x:f>IF(B67="","",IF(L67="Validé humainement","Oui","Non"))</x:f>
      </x:c>
      <x:c r="R67" s="127" t="str">
        <x:f>IF(B67="","",IF(C67="AFOLU",H67,""))</x:f>
      </x:c>
      <x:c r="S67"/>
      <x:c r="T67"/>
      <x:c r="U67"/>
      <x:c r="V67" t="str">
        <x:f>IF(R67&lt;&gt;"","Absorption estimée séparée - ne pas déduire des émissions brutes","Émission directe ou donnée d'activité")</x:f>
        <x:v>Émission directe ou donnée d'activité</x:v>
      </x:c>
    </x:row>
    <x:row r="68">
      <x:c r="A68" s="76" t="str">
        <x:f>IF(B68="","","GES-"&amp;TEXT(ROW()-4,"0000"))</x:f>
      </x:c>
      <x:c r="B68" s="76"/>
      <x:c r="C68" s="76"/>
      <x:c r="D68" s="76"/>
      <x:c r="E68" s="77"/>
      <x:c r="F68" s="76"/>
      <x:c r="G68" s="83"/>
      <x:c r="H68" s="77" t="str">
        <x:f>IF(OR(E68="",G68=""),"",E68*G68)</x:f>
      </x:c>
      <x:c r="I68" s="76"/>
      <x:c r="J68" s="76"/>
      <x:c r="K68" s="76"/>
      <x:c r="L68" s="76"/>
      <x:c r="M68" s="76"/>
      <x:c r="N68" s="78" t="str">
        <x:f>IF(B68="","",TODAY())</x:f>
      </x:c>
      <x:c r="O68" s="76"/>
      <x:c r="P68" s="76" t="str">
        <x:f>IF(B68="","",IF(OR(C68="",D68="",E68="",F68="",G68="",I68="",J68="",K68="",L68&lt;&gt;"Validé humainement"),"ALERTE: données/preuves/statut",IF(OR(AND(ISNUMBER(E68),E68&lt;0),AND(ISNUMBER(G68),G68&lt;0),AND(ISNUMBER(H68),H68&lt;0)),"ALERTE: valeur anormale","OK")))</x:f>
      </x:c>
      <x:c r="Q68" s="76" t="str">
        <x:f>IF(B68="","",IF(L68="Validé humainement","Oui","Non"))</x:f>
      </x:c>
      <x:c r="R68" s="127" t="str">
        <x:f>IF(B68="","",IF(C68="AFOLU",H68,""))</x:f>
      </x:c>
      <x:c r="S68"/>
      <x:c r="T68"/>
      <x:c r="U68"/>
      <x:c r="V68" t="str">
        <x:f>IF(R68&lt;&gt;"","Absorption estimée séparée - ne pas déduire des émissions brutes","Émission directe ou donnée d'activité")</x:f>
        <x:v>Émission directe ou donnée d'activité</x:v>
      </x:c>
    </x:row>
    <x:row r="69">
      <x:c r="A69" s="76" t="str">
        <x:f>IF(B69="","","GES-"&amp;TEXT(ROW()-4,"0000"))</x:f>
      </x:c>
      <x:c r="B69" s="76"/>
      <x:c r="C69" s="76"/>
      <x:c r="D69" s="76"/>
      <x:c r="E69" s="77"/>
      <x:c r="F69" s="76"/>
      <x:c r="G69" s="83"/>
      <x:c r="H69" s="77" t="str">
        <x:f>IF(OR(E69="",G69=""),"",E69*G69)</x:f>
      </x:c>
      <x:c r="I69" s="76"/>
      <x:c r="J69" s="76"/>
      <x:c r="K69" s="76"/>
      <x:c r="L69" s="76"/>
      <x:c r="M69" s="76"/>
      <x:c r="N69" s="78" t="str">
        <x:f>IF(B69="","",TODAY())</x:f>
      </x:c>
      <x:c r="O69" s="76"/>
      <x:c r="P69" s="76" t="str">
        <x:f>IF(B69="","",IF(OR(C69="",D69="",E69="",F69="",G69="",I69="",J69="",K69="",L69&lt;&gt;"Validé humainement"),"ALERTE: données/preuves/statut",IF(OR(AND(ISNUMBER(E69),E69&lt;0),AND(ISNUMBER(G69),G69&lt;0),AND(ISNUMBER(H69),H69&lt;0)),"ALERTE: valeur anormale","OK")))</x:f>
      </x:c>
      <x:c r="Q69" s="76" t="str">
        <x:f>IF(B69="","",IF(L69="Validé humainement","Oui","Non"))</x:f>
      </x:c>
      <x:c r="R69" s="127" t="str">
        <x:f>IF(B69="","",IF(C69="AFOLU",H69,""))</x:f>
      </x:c>
      <x:c r="S69"/>
      <x:c r="T69"/>
      <x:c r="U69"/>
      <x:c r="V69" t="str">
        <x:f>IF(R69&lt;&gt;"","Absorption estimée séparée - ne pas déduire des émissions brutes","Émission directe ou donnée d'activité")</x:f>
        <x:v>Émission directe ou donnée d'activité</x:v>
      </x:c>
    </x:row>
    <x:row r="70">
      <x:c r="A70" s="76" t="str">
        <x:f>IF(B70="","","GES-"&amp;TEXT(ROW()-4,"0000"))</x:f>
      </x:c>
      <x:c r="B70" s="76"/>
      <x:c r="C70" s="76"/>
      <x:c r="D70" s="76"/>
      <x:c r="E70" s="77"/>
      <x:c r="F70" s="76"/>
      <x:c r="G70" s="83"/>
      <x:c r="H70" s="77" t="str">
        <x:f>IF(OR(E70="",G70=""),"",E70*G70)</x:f>
      </x:c>
      <x:c r="I70" s="76"/>
      <x:c r="J70" s="76"/>
      <x:c r="K70" s="76"/>
      <x:c r="L70" s="76"/>
      <x:c r="M70" s="76"/>
      <x:c r="N70" s="78" t="str">
        <x:f>IF(B70="","",TODAY())</x:f>
      </x:c>
      <x:c r="O70" s="76"/>
      <x:c r="P70" s="76" t="str">
        <x:f>IF(B70="","",IF(OR(C70="",D70="",E70="",F70="",G70="",I70="",J70="",K70="",L70&lt;&gt;"Validé humainement"),"ALERTE: données/preuves/statut",IF(OR(AND(ISNUMBER(E70),E70&lt;0),AND(ISNUMBER(G70),G70&lt;0),AND(ISNUMBER(H70),H70&lt;0)),"ALERTE: valeur anormale","OK")))</x:f>
      </x:c>
      <x:c r="Q70" s="76" t="str">
        <x:f>IF(B70="","",IF(L70="Validé humainement","Oui","Non"))</x:f>
      </x:c>
      <x:c r="R70" s="127" t="str">
        <x:f>IF(B70="","",IF(C70="AFOLU",H70,""))</x:f>
      </x:c>
      <x:c r="S70"/>
      <x:c r="T70"/>
      <x:c r="U70"/>
      <x:c r="V70" t="str">
        <x:f>IF(R70&lt;&gt;"","Absorption estimée séparée - ne pas déduire des émissions brutes","Émission directe ou donnée d'activité")</x:f>
        <x:v>Émission directe ou donnée d'activité</x:v>
      </x:c>
    </x:row>
    <x:row r="71">
      <x:c r="A71" s="76" t="str">
        <x:f>IF(B71="","","GES-"&amp;TEXT(ROW()-4,"0000"))</x:f>
      </x:c>
      <x:c r="B71" s="76"/>
      <x:c r="C71" s="76"/>
      <x:c r="D71" s="76"/>
      <x:c r="E71" s="77"/>
      <x:c r="F71" s="76"/>
      <x:c r="G71" s="83"/>
      <x:c r="H71" s="77" t="str">
        <x:f>IF(OR(E71="",G71=""),"",E71*G71)</x:f>
      </x:c>
      <x:c r="I71" s="76"/>
      <x:c r="J71" s="76"/>
      <x:c r="K71" s="76"/>
      <x:c r="L71" s="76"/>
      <x:c r="M71" s="76"/>
      <x:c r="N71" s="78" t="str">
        <x:f>IF(B71="","",TODAY())</x:f>
      </x:c>
      <x:c r="O71" s="76"/>
      <x:c r="P71" s="76" t="str">
        <x:f>IF(B71="","",IF(OR(C71="",D71="",E71="",F71="",G71="",I71="",J71="",K71="",L71&lt;&gt;"Validé humainement"),"ALERTE: données/preuves/statut",IF(OR(AND(ISNUMBER(E71),E71&lt;0),AND(ISNUMBER(G71),G71&lt;0),AND(ISNUMBER(H71),H71&lt;0)),"ALERTE: valeur anormale","OK")))</x:f>
      </x:c>
      <x:c r="Q71" s="76" t="str">
        <x:f>IF(B71="","",IF(L71="Validé humainement","Oui","Non"))</x:f>
      </x:c>
      <x:c r="R71" s="127" t="str">
        <x:f>IF(B71="","",IF(C71="AFOLU",H71,""))</x:f>
      </x:c>
      <x:c r="S71"/>
      <x:c r="T71"/>
      <x:c r="U71"/>
      <x:c r="V71" t="str">
        <x:f>IF(R71&lt;&gt;"","Absorption estimée séparée - ne pas déduire des émissions brutes","Émission directe ou donnée d'activité")</x:f>
        <x:v>Émission directe ou donnée d'activité</x:v>
      </x:c>
    </x:row>
    <x:row r="72">
      <x:c r="A72" s="76" t="str">
        <x:f>IF(B72="","","GES-"&amp;TEXT(ROW()-4,"0000"))</x:f>
      </x:c>
      <x:c r="B72" s="76"/>
      <x:c r="C72" s="76"/>
      <x:c r="D72" s="76"/>
      <x:c r="E72" s="77"/>
      <x:c r="F72" s="76"/>
      <x:c r="G72" s="83"/>
      <x:c r="H72" s="77" t="str">
        <x:f>IF(OR(E72="",G72=""),"",E72*G72)</x:f>
      </x:c>
      <x:c r="I72" s="76"/>
      <x:c r="J72" s="76"/>
      <x:c r="K72" s="76"/>
      <x:c r="L72" s="76"/>
      <x:c r="M72" s="76"/>
      <x:c r="N72" s="78" t="str">
        <x:f>IF(B72="","",TODAY())</x:f>
      </x:c>
      <x:c r="O72" s="76"/>
      <x:c r="P72" s="76" t="str">
        <x:f>IF(B72="","",IF(OR(C72="",D72="",E72="",F72="",G72="",I72="",J72="",K72="",L72&lt;&gt;"Validé humainement"),"ALERTE: données/preuves/statut",IF(OR(AND(ISNUMBER(E72),E72&lt;0),AND(ISNUMBER(G72),G72&lt;0),AND(ISNUMBER(H72),H72&lt;0)),"ALERTE: valeur anormale","OK")))</x:f>
      </x:c>
      <x:c r="Q72" s="76" t="str">
        <x:f>IF(B72="","",IF(L72="Validé humainement","Oui","Non"))</x:f>
      </x:c>
      <x:c r="R72" s="127" t="str">
        <x:f>IF(B72="","",IF(C72="AFOLU",H72,""))</x:f>
      </x:c>
      <x:c r="S72"/>
      <x:c r="T72"/>
      <x:c r="U72"/>
      <x:c r="V72" t="str">
        <x:f>IF(R72&lt;&gt;"","Absorption estimée séparée - ne pas déduire des émissions brutes","Émission directe ou donnée d'activité")</x:f>
        <x:v>Émission directe ou donnée d'activité</x:v>
      </x:c>
    </x:row>
    <x:row r="73">
      <x:c r="A73" s="76" t="str">
        <x:f>IF(B73="","","GES-"&amp;TEXT(ROW()-4,"0000"))</x:f>
      </x:c>
      <x:c r="B73" s="76"/>
      <x:c r="C73" s="76"/>
      <x:c r="D73" s="76"/>
      <x:c r="E73" s="77"/>
      <x:c r="F73" s="76"/>
      <x:c r="G73" s="83"/>
      <x:c r="H73" s="77" t="str">
        <x:f>IF(OR(E73="",G73=""),"",E73*G73)</x:f>
      </x:c>
      <x:c r="I73" s="76"/>
      <x:c r="J73" s="76"/>
      <x:c r="K73" s="76"/>
      <x:c r="L73" s="76"/>
      <x:c r="M73" s="76"/>
      <x:c r="N73" s="78" t="str">
        <x:f>IF(B73="","",TODAY())</x:f>
      </x:c>
      <x:c r="O73" s="76"/>
      <x:c r="P73" s="76" t="str">
        <x:f>IF(B73="","",IF(OR(C73="",D73="",E73="",F73="",G73="",I73="",J73="",K73="",L73&lt;&gt;"Validé humainement"),"ALERTE: données/preuves/statut",IF(OR(AND(ISNUMBER(E73),E73&lt;0),AND(ISNUMBER(G73),G73&lt;0),AND(ISNUMBER(H73),H73&lt;0)),"ALERTE: valeur anormale","OK")))</x:f>
      </x:c>
      <x:c r="Q73" s="76" t="str">
        <x:f>IF(B73="","",IF(L73="Validé humainement","Oui","Non"))</x:f>
      </x:c>
      <x:c r="R73" s="127" t="str">
        <x:f>IF(B73="","",IF(C73="AFOLU",H73,""))</x:f>
      </x:c>
      <x:c r="S73"/>
      <x:c r="T73"/>
      <x:c r="U73"/>
      <x:c r="V73" t="str">
        <x:f>IF(R73&lt;&gt;"","Absorption estimée séparée - ne pas déduire des émissions brutes","Émission directe ou donnée d'activité")</x:f>
        <x:v>Émission directe ou donnée d'activité</x:v>
      </x:c>
    </x:row>
    <x:row r="74">
      <x:c r="A74" s="76" t="str">
        <x:f>IF(B74="","","GES-"&amp;TEXT(ROW()-4,"0000"))</x:f>
      </x:c>
      <x:c r="B74" s="76"/>
      <x:c r="C74" s="76"/>
      <x:c r="D74" s="76"/>
      <x:c r="E74" s="77"/>
      <x:c r="F74" s="76"/>
      <x:c r="G74" s="83"/>
      <x:c r="H74" s="77" t="str">
        <x:f>IF(OR(E74="",G74=""),"",E74*G74)</x:f>
      </x:c>
      <x:c r="I74" s="76"/>
      <x:c r="J74" s="76"/>
      <x:c r="K74" s="76"/>
      <x:c r="L74" s="76"/>
      <x:c r="M74" s="76"/>
      <x:c r="N74" s="78" t="str">
        <x:f>IF(B74="","",TODAY())</x:f>
      </x:c>
      <x:c r="O74" s="76"/>
      <x:c r="P74" s="76" t="str">
        <x:f>IF(B74="","",IF(OR(C74="",D74="",E74="",F74="",G74="",I74="",J74="",K74="",L74&lt;&gt;"Validé humainement"),"ALERTE: données/preuves/statut",IF(OR(AND(ISNUMBER(E74),E74&lt;0),AND(ISNUMBER(G74),G74&lt;0),AND(ISNUMBER(H74),H74&lt;0)),"ALERTE: valeur anormale","OK")))</x:f>
      </x:c>
      <x:c r="Q74" s="76" t="str">
        <x:f>IF(B74="","",IF(L74="Validé humainement","Oui","Non"))</x:f>
      </x:c>
      <x:c r="R74" s="127" t="str">
        <x:f>IF(B74="","",IF(C74="AFOLU",H74,""))</x:f>
      </x:c>
      <x:c r="S74"/>
      <x:c r="T74"/>
      <x:c r="U74"/>
      <x:c r="V74" t="str">
        <x:f>IF(R74&lt;&gt;"","Absorption estimée séparée - ne pas déduire des émissions brutes","Émission directe ou donnée d'activité")</x:f>
        <x:v>Émission directe ou donnée d'activité</x:v>
      </x:c>
    </x:row>
    <x:row r="75">
      <x:c r="A75" s="76" t="str">
        <x:f>IF(B75="","","GES-"&amp;TEXT(ROW()-4,"0000"))</x:f>
      </x:c>
      <x:c r="B75" s="76"/>
      <x:c r="C75" s="76"/>
      <x:c r="D75" s="76"/>
      <x:c r="E75" s="77"/>
      <x:c r="F75" s="76"/>
      <x:c r="G75" s="83"/>
      <x:c r="H75" s="77" t="str">
        <x:f>IF(OR(E75="",G75=""),"",E75*G75)</x:f>
      </x:c>
      <x:c r="I75" s="76"/>
      <x:c r="J75" s="76"/>
      <x:c r="K75" s="76"/>
      <x:c r="L75" s="76"/>
      <x:c r="M75" s="76"/>
      <x:c r="N75" s="78" t="str">
        <x:f>IF(B75="","",TODAY())</x:f>
      </x:c>
      <x:c r="O75" s="76"/>
      <x:c r="P75" s="76" t="str">
        <x:f>IF(B75="","",IF(OR(C75="",D75="",E75="",F75="",G75="",I75="",J75="",K75="",L75&lt;&gt;"Validé humainement"),"ALERTE: données/preuves/statut",IF(OR(AND(ISNUMBER(E75),E75&lt;0),AND(ISNUMBER(G75),G75&lt;0),AND(ISNUMBER(H75),H75&lt;0)),"ALERTE: valeur anormale","OK")))</x:f>
      </x:c>
      <x:c r="Q75" s="76" t="str">
        <x:f>IF(B75="","",IF(L75="Validé humainement","Oui","Non"))</x:f>
      </x:c>
      <x:c r="R75" s="127" t="str">
        <x:f>IF(B75="","",IF(C75="AFOLU",H75,""))</x:f>
      </x:c>
      <x:c r="S75"/>
      <x:c r="T75"/>
      <x:c r="U75"/>
      <x:c r="V75" t="str">
        <x:f>IF(R75&lt;&gt;"","Absorption estimée séparée - ne pas déduire des émissions brutes","Émission directe ou donnée d'activité")</x:f>
        <x:v>Émission directe ou donnée d'activité</x:v>
      </x:c>
    </x:row>
    <x:row r="76">
      <x:c r="A76" s="76" t="str">
        <x:f>IF(B76="","","GES-"&amp;TEXT(ROW()-4,"0000"))</x:f>
      </x:c>
      <x:c r="B76" s="76"/>
      <x:c r="C76" s="76"/>
      <x:c r="D76" s="76"/>
      <x:c r="E76" s="77"/>
      <x:c r="F76" s="76"/>
      <x:c r="G76" s="83"/>
      <x:c r="H76" s="77" t="str">
        <x:f>IF(OR(E76="",G76=""),"",E76*G76)</x:f>
      </x:c>
      <x:c r="I76" s="76"/>
      <x:c r="J76" s="76"/>
      <x:c r="K76" s="76"/>
      <x:c r="L76" s="76"/>
      <x:c r="M76" s="76"/>
      <x:c r="N76" s="78" t="str">
        <x:f>IF(B76="","",TODAY())</x:f>
      </x:c>
      <x:c r="O76" s="76"/>
      <x:c r="P76" s="76" t="str">
        <x:f>IF(B76="","",IF(OR(C76="",D76="",E76="",F76="",G76="",I76="",J76="",K76="",L76&lt;&gt;"Validé humainement"),"ALERTE: données/preuves/statut",IF(OR(AND(ISNUMBER(E76),E76&lt;0),AND(ISNUMBER(G76),G76&lt;0),AND(ISNUMBER(H76),H76&lt;0)),"ALERTE: valeur anormale","OK")))</x:f>
      </x:c>
      <x:c r="Q76" s="76" t="str">
        <x:f>IF(B76="","",IF(L76="Validé humainement","Oui","Non"))</x:f>
      </x:c>
      <x:c r="R76" s="127" t="str">
        <x:f>IF(B76="","",IF(C76="AFOLU",H76,""))</x:f>
      </x:c>
      <x:c r="S76"/>
      <x:c r="T76"/>
      <x:c r="U76"/>
      <x:c r="V76" t="str">
        <x:f>IF(R76&lt;&gt;"","Absorption estimée séparée - ne pas déduire des émissions brutes","Émission directe ou donnée d'activité")</x:f>
        <x:v>Émission directe ou donnée d'activité</x:v>
      </x:c>
    </x:row>
    <x:row r="77">
      <x:c r="A77" s="76" t="str">
        <x:f>IF(B77="","","GES-"&amp;TEXT(ROW()-4,"0000"))</x:f>
      </x:c>
      <x:c r="B77" s="76"/>
      <x:c r="C77" s="76"/>
      <x:c r="D77" s="76"/>
      <x:c r="E77" s="77"/>
      <x:c r="F77" s="76"/>
      <x:c r="G77" s="83"/>
      <x:c r="H77" s="77" t="str">
        <x:f>IF(OR(E77="",G77=""),"",E77*G77)</x:f>
      </x:c>
      <x:c r="I77" s="76"/>
      <x:c r="J77" s="76"/>
      <x:c r="K77" s="76"/>
      <x:c r="L77" s="76"/>
      <x:c r="M77" s="76"/>
      <x:c r="N77" s="78" t="str">
        <x:f>IF(B77="","",TODAY())</x:f>
      </x:c>
      <x:c r="O77" s="76"/>
      <x:c r="P77" s="76" t="str">
        <x:f>IF(B77="","",IF(OR(C77="",D77="",E77="",F77="",G77="",I77="",J77="",K77="",L77&lt;&gt;"Validé humainement"),"ALERTE: données/preuves/statut",IF(OR(AND(ISNUMBER(E77),E77&lt;0),AND(ISNUMBER(G77),G77&lt;0),AND(ISNUMBER(H77),H77&lt;0)),"ALERTE: valeur anormale","OK")))</x:f>
      </x:c>
      <x:c r="Q77" s="76" t="str">
        <x:f>IF(B77="","",IF(L77="Validé humainement","Oui","Non"))</x:f>
      </x:c>
      <x:c r="R77" s="127" t="str">
        <x:f>IF(B77="","",IF(C77="AFOLU",H77,""))</x:f>
      </x:c>
      <x:c r="S77"/>
      <x:c r="T77"/>
      <x:c r="U77"/>
      <x:c r="V77" t="str">
        <x:f>IF(R77&lt;&gt;"","Absorption estimée séparée - ne pas déduire des émissions brutes","Émission directe ou donnée d'activité")</x:f>
        <x:v>Émission directe ou donnée d'activité</x:v>
      </x:c>
    </x:row>
    <x:row r="78">
      <x:c r="A78" s="76" t="str">
        <x:f>IF(B78="","","GES-"&amp;TEXT(ROW()-4,"0000"))</x:f>
      </x:c>
      <x:c r="B78" s="76"/>
      <x:c r="C78" s="76"/>
      <x:c r="D78" s="76"/>
      <x:c r="E78" s="77"/>
      <x:c r="F78" s="76"/>
      <x:c r="G78" s="83"/>
      <x:c r="H78" s="77" t="str">
        <x:f>IF(OR(E78="",G78=""),"",E78*G78)</x:f>
      </x:c>
      <x:c r="I78" s="76"/>
      <x:c r="J78" s="76"/>
      <x:c r="K78" s="76"/>
      <x:c r="L78" s="76"/>
      <x:c r="M78" s="76"/>
      <x:c r="N78" s="78" t="str">
        <x:f>IF(B78="","",TODAY())</x:f>
      </x:c>
      <x:c r="O78" s="76"/>
      <x:c r="P78" s="76" t="str">
        <x:f>IF(B78="","",IF(OR(C78="",D78="",E78="",F78="",G78="",I78="",J78="",K78="",L78&lt;&gt;"Validé humainement"),"ALERTE: données/preuves/statut",IF(OR(AND(ISNUMBER(E78),E78&lt;0),AND(ISNUMBER(G78),G78&lt;0),AND(ISNUMBER(H78),H78&lt;0)),"ALERTE: valeur anormale","OK")))</x:f>
      </x:c>
      <x:c r="Q78" s="76" t="str">
        <x:f>IF(B78="","",IF(L78="Validé humainement","Oui","Non"))</x:f>
      </x:c>
      <x:c r="R78" s="127" t="str">
        <x:f>IF(B78="","",IF(C78="AFOLU",H78,""))</x:f>
      </x:c>
      <x:c r="S78"/>
      <x:c r="T78"/>
      <x:c r="U78"/>
      <x:c r="V78" t="str">
        <x:f>IF(R78&lt;&gt;"","Absorption estimée séparée - ne pas déduire des émissions brutes","Émission directe ou donnée d'activité")</x:f>
        <x:v>Émission directe ou donnée d'activité</x:v>
      </x:c>
    </x:row>
    <x:row r="79">
      <x:c r="A79" s="76" t="str">
        <x:f>IF(B79="","","GES-"&amp;TEXT(ROW()-4,"0000"))</x:f>
      </x:c>
      <x:c r="B79" s="76"/>
      <x:c r="C79" s="76"/>
      <x:c r="D79" s="76"/>
      <x:c r="E79" s="77"/>
      <x:c r="F79" s="76"/>
      <x:c r="G79" s="83"/>
      <x:c r="H79" s="77" t="str">
        <x:f>IF(OR(E79="",G79=""),"",E79*G79)</x:f>
      </x:c>
      <x:c r="I79" s="76"/>
      <x:c r="J79" s="76"/>
      <x:c r="K79" s="76"/>
      <x:c r="L79" s="76"/>
      <x:c r="M79" s="76"/>
      <x:c r="N79" s="78" t="str">
        <x:f>IF(B79="","",TODAY())</x:f>
      </x:c>
      <x:c r="O79" s="76"/>
      <x:c r="P79" s="76" t="str">
        <x:f>IF(B79="","",IF(OR(C79="",D79="",E79="",F79="",G79="",I79="",J79="",K79="",L79&lt;&gt;"Validé humainement"),"ALERTE: données/preuves/statut",IF(OR(AND(ISNUMBER(E79),E79&lt;0),AND(ISNUMBER(G79),G79&lt;0),AND(ISNUMBER(H79),H79&lt;0)),"ALERTE: valeur anormale","OK")))</x:f>
      </x:c>
      <x:c r="Q79" s="76" t="str">
        <x:f>IF(B79="","",IF(L79="Validé humainement","Oui","Non"))</x:f>
      </x:c>
      <x:c r="R79" s="127" t="str">
        <x:f>IF(B79="","",IF(C79="AFOLU",H79,""))</x:f>
      </x:c>
      <x:c r="S79"/>
      <x:c r="T79"/>
      <x:c r="U79"/>
      <x:c r="V79" t="str">
        <x:f>IF(R79&lt;&gt;"","Absorption estimée séparée - ne pas déduire des émissions brutes","Émission directe ou donnée d'activité")</x:f>
        <x:v>Émission directe ou donnée d'activité</x:v>
      </x:c>
    </x:row>
    <x:row r="80">
      <x:c r="A80" s="76" t="str">
        <x:f>IF(B80="","","GES-"&amp;TEXT(ROW()-4,"0000"))</x:f>
      </x:c>
      <x:c r="B80" s="76"/>
      <x:c r="C80" s="76"/>
      <x:c r="D80" s="76"/>
      <x:c r="E80" s="77"/>
      <x:c r="F80" s="76"/>
      <x:c r="G80" s="83"/>
      <x:c r="H80" s="77" t="str">
        <x:f>IF(OR(E80="",G80=""),"",E80*G80)</x:f>
      </x:c>
      <x:c r="I80" s="76"/>
      <x:c r="J80" s="76"/>
      <x:c r="K80" s="76"/>
      <x:c r="L80" s="76"/>
      <x:c r="M80" s="76"/>
      <x:c r="N80" s="78" t="str">
        <x:f>IF(B80="","",TODAY())</x:f>
      </x:c>
      <x:c r="O80" s="76"/>
      <x:c r="P80" s="76" t="str">
        <x:f>IF(B80="","",IF(OR(C80="",D80="",E80="",F80="",G80="",I80="",J80="",K80="",L80&lt;&gt;"Validé humainement"),"ALERTE: données/preuves/statut",IF(OR(AND(ISNUMBER(E80),E80&lt;0),AND(ISNUMBER(G80),G80&lt;0),AND(ISNUMBER(H80),H80&lt;0)),"ALERTE: valeur anormale","OK")))</x:f>
      </x:c>
      <x:c r="Q80" s="76" t="str">
        <x:f>IF(B80="","",IF(L80="Validé humainement","Oui","Non"))</x:f>
      </x:c>
      <x:c r="R80" s="127" t="str">
        <x:f>IF(B80="","",IF(C80="AFOLU",H80,""))</x:f>
      </x:c>
      <x:c r="S80"/>
      <x:c r="T80"/>
      <x:c r="U80"/>
      <x:c r="V80" t="str">
        <x:f>IF(R80&lt;&gt;"","Absorption estimée séparée - ne pas déduire des émissions brutes","Émission directe ou donnée d'activité")</x:f>
        <x:v>Émission directe ou donnée d'activité</x:v>
      </x:c>
    </x:row>
    <x:row r="81">
      <x:c r="A81" s="76" t="str">
        <x:f>IF(B81="","","GES-"&amp;TEXT(ROW()-4,"0000"))</x:f>
      </x:c>
      <x:c r="B81" s="76"/>
      <x:c r="C81" s="76"/>
      <x:c r="D81" s="76"/>
      <x:c r="E81" s="77"/>
      <x:c r="F81" s="76"/>
      <x:c r="G81" s="83"/>
      <x:c r="H81" s="77" t="str">
        <x:f>IF(OR(E81="",G81=""),"",E81*G81)</x:f>
      </x:c>
      <x:c r="I81" s="76"/>
      <x:c r="J81" s="76"/>
      <x:c r="K81" s="76"/>
      <x:c r="L81" s="76"/>
      <x:c r="M81" s="76"/>
      <x:c r="N81" s="78" t="str">
        <x:f>IF(B81="","",TODAY())</x:f>
      </x:c>
      <x:c r="O81" s="76"/>
      <x:c r="P81" s="76" t="str">
        <x:f>IF(B81="","",IF(OR(C81="",D81="",E81="",F81="",G81="",I81="",J81="",K81="",L81&lt;&gt;"Validé humainement"),"ALERTE: données/preuves/statut",IF(OR(AND(ISNUMBER(E81),E81&lt;0),AND(ISNUMBER(G81),G81&lt;0),AND(ISNUMBER(H81),H81&lt;0)),"ALERTE: valeur anormale","OK")))</x:f>
      </x:c>
      <x:c r="Q81" s="76" t="str">
        <x:f>IF(B81="","",IF(L81="Validé humainement","Oui","Non"))</x:f>
      </x:c>
      <x:c r="R81" s="127" t="str">
        <x:f>IF(B81="","",IF(C81="AFOLU",H81,""))</x:f>
      </x:c>
      <x:c r="S81"/>
      <x:c r="T81"/>
      <x:c r="U81"/>
      <x:c r="V81" t="str">
        <x:f>IF(R81&lt;&gt;"","Absorption estimée séparée - ne pas déduire des émissions brutes","Émission directe ou donnée d'activité")</x:f>
        <x:v>Émission directe ou donnée d'activité</x:v>
      </x:c>
    </x:row>
    <x:row r="82">
      <x:c r="A82" s="76" t="str">
        <x:f>IF(B82="","","GES-"&amp;TEXT(ROW()-4,"0000"))</x:f>
      </x:c>
      <x:c r="B82" s="76"/>
      <x:c r="C82" s="76"/>
      <x:c r="D82" s="76"/>
      <x:c r="E82" s="77"/>
      <x:c r="F82" s="76"/>
      <x:c r="G82" s="83"/>
      <x:c r="H82" s="77" t="str">
        <x:f>IF(OR(E82="",G82=""),"",E82*G82)</x:f>
      </x:c>
      <x:c r="I82" s="76"/>
      <x:c r="J82" s="76"/>
      <x:c r="K82" s="76"/>
      <x:c r="L82" s="76"/>
      <x:c r="M82" s="76"/>
      <x:c r="N82" s="78" t="str">
        <x:f>IF(B82="","",TODAY())</x:f>
      </x:c>
      <x:c r="O82" s="76"/>
      <x:c r="P82" s="76" t="str">
        <x:f>IF(B82="","",IF(OR(C82="",D82="",E82="",F82="",G82="",I82="",J82="",K82="",L82&lt;&gt;"Validé humainement"),"ALERTE: données/preuves/statut",IF(OR(AND(ISNUMBER(E82),E82&lt;0),AND(ISNUMBER(G82),G82&lt;0),AND(ISNUMBER(H82),H82&lt;0)),"ALERTE: valeur anormale","OK")))</x:f>
      </x:c>
      <x:c r="Q82" s="76" t="str">
        <x:f>IF(B82="","",IF(L82="Validé humainement","Oui","Non"))</x:f>
      </x:c>
      <x:c r="R82" s="127" t="str">
        <x:f>IF(B82="","",IF(C82="AFOLU",H82,""))</x:f>
      </x:c>
      <x:c r="S82"/>
      <x:c r="T82"/>
      <x:c r="U82"/>
      <x:c r="V82" t="str">
        <x:f>IF(R82&lt;&gt;"","Absorption estimée séparée - ne pas déduire des émissions brutes","Émission directe ou donnée d'activité")</x:f>
        <x:v>Émission directe ou donnée d'activité</x:v>
      </x:c>
    </x:row>
    <x:row r="83">
      <x:c r="A83" s="76" t="str">
        <x:f>IF(B83="","","GES-"&amp;TEXT(ROW()-4,"0000"))</x:f>
      </x:c>
      <x:c r="B83" s="76"/>
      <x:c r="C83" s="76"/>
      <x:c r="D83" s="76"/>
      <x:c r="E83" s="77"/>
      <x:c r="F83" s="76"/>
      <x:c r="G83" s="83"/>
      <x:c r="H83" s="77" t="str">
        <x:f>IF(OR(E83="",G83=""),"",E83*G83)</x:f>
      </x:c>
      <x:c r="I83" s="76"/>
      <x:c r="J83" s="76"/>
      <x:c r="K83" s="76"/>
      <x:c r="L83" s="76"/>
      <x:c r="M83" s="76"/>
      <x:c r="N83" s="78" t="str">
        <x:f>IF(B83="","",TODAY())</x:f>
      </x:c>
      <x:c r="O83" s="76"/>
      <x:c r="P83" s="76" t="str">
        <x:f>IF(B83="","",IF(OR(C83="",D83="",E83="",F83="",G83="",I83="",J83="",K83="",L83&lt;&gt;"Validé humainement"),"ALERTE: données/preuves/statut",IF(OR(AND(ISNUMBER(E83),E83&lt;0),AND(ISNUMBER(G83),G83&lt;0),AND(ISNUMBER(H83),H83&lt;0)),"ALERTE: valeur anormale","OK")))</x:f>
      </x:c>
      <x:c r="Q83" s="76" t="str">
        <x:f>IF(B83="","",IF(L83="Validé humainement","Oui","Non"))</x:f>
      </x:c>
      <x:c r="R83" s="127" t="str">
        <x:f>IF(B83="","",IF(C83="AFOLU",H83,""))</x:f>
      </x:c>
      <x:c r="S83"/>
      <x:c r="T83"/>
      <x:c r="U83"/>
      <x:c r="V83" t="str">
        <x:f>IF(R83&lt;&gt;"","Absorption estimée séparée - ne pas déduire des émissions brutes","Émission directe ou donnée d'activité")</x:f>
        <x:v>Émission directe ou donnée d'activité</x:v>
      </x:c>
    </x:row>
    <x:row r="84">
      <x:c r="A84" s="76" t="str">
        <x:f>IF(B84="","","GES-"&amp;TEXT(ROW()-4,"0000"))</x:f>
      </x:c>
      <x:c r="B84" s="76"/>
      <x:c r="C84" s="76"/>
      <x:c r="D84" s="76"/>
      <x:c r="E84" s="77"/>
      <x:c r="F84" s="76"/>
      <x:c r="G84" s="83"/>
      <x:c r="H84" s="77" t="str">
        <x:f>IF(OR(E84="",G84=""),"",E84*G84)</x:f>
      </x:c>
      <x:c r="I84" s="76"/>
      <x:c r="J84" s="76"/>
      <x:c r="K84" s="76"/>
      <x:c r="L84" s="76"/>
      <x:c r="M84" s="76"/>
      <x:c r="N84" s="78" t="str">
        <x:f>IF(B84="","",TODAY())</x:f>
      </x:c>
      <x:c r="O84" s="76"/>
      <x:c r="P84" s="76" t="str">
        <x:f>IF(B84="","",IF(OR(C84="",D84="",E84="",F84="",G84="",I84="",J84="",K84="",L84&lt;&gt;"Validé humainement"),"ALERTE: données/preuves/statut",IF(OR(AND(ISNUMBER(E84),E84&lt;0),AND(ISNUMBER(G84),G84&lt;0),AND(ISNUMBER(H84),H84&lt;0)),"ALERTE: valeur anormale","OK")))</x:f>
      </x:c>
      <x:c r="Q84" s="76" t="str">
        <x:f>IF(B84="","",IF(L84="Validé humainement","Oui","Non"))</x:f>
      </x:c>
      <x:c r="R84" s="127" t="str">
        <x:f>IF(B84="","",IF(C84="AFOLU",H84,""))</x:f>
      </x:c>
      <x:c r="S84"/>
      <x:c r="T84"/>
      <x:c r="U84"/>
      <x:c r="V84" t="str">
        <x:f>IF(R84&lt;&gt;"","Absorption estimée séparée - ne pas déduire des émissions brutes","Émission directe ou donnée d'activité")</x:f>
        <x:v>Émission directe ou donnée d'activité</x:v>
      </x:c>
    </x:row>
    <x:row r="85">
      <x:c r="A85" s="76" t="str">
        <x:f>IF(B85="","","GES-"&amp;TEXT(ROW()-4,"0000"))</x:f>
      </x:c>
      <x:c r="B85" s="76"/>
      <x:c r="C85" s="76"/>
      <x:c r="D85" s="76"/>
      <x:c r="E85" s="77"/>
      <x:c r="F85" s="76"/>
      <x:c r="G85" s="83"/>
      <x:c r="H85" s="77" t="str">
        <x:f>IF(OR(E85="",G85=""),"",E85*G85)</x:f>
      </x:c>
      <x:c r="I85" s="76"/>
      <x:c r="J85" s="76"/>
      <x:c r="K85" s="76"/>
      <x:c r="L85" s="76"/>
      <x:c r="M85" s="76"/>
      <x:c r="N85" s="78" t="str">
        <x:f>IF(B85="","",TODAY())</x:f>
      </x:c>
      <x:c r="O85" s="76"/>
      <x:c r="P85" s="76" t="str">
        <x:f>IF(B85="","",IF(OR(C85="",D85="",E85="",F85="",G85="",I85="",J85="",K85="",L85&lt;&gt;"Validé humainement"),"ALERTE: données/preuves/statut",IF(OR(AND(ISNUMBER(E85),E85&lt;0),AND(ISNUMBER(G85),G85&lt;0),AND(ISNUMBER(H85),H85&lt;0)),"ALERTE: valeur anormale","OK")))</x:f>
      </x:c>
      <x:c r="Q85" s="76" t="str">
        <x:f>IF(B85="","",IF(L85="Validé humainement","Oui","Non"))</x:f>
      </x:c>
      <x:c r="R85" s="127" t="str">
        <x:f>IF(B85="","",IF(C85="AFOLU",H85,""))</x:f>
      </x:c>
      <x:c r="S85"/>
      <x:c r="T85"/>
      <x:c r="U85"/>
      <x:c r="V85" t="str">
        <x:f>IF(R85&lt;&gt;"","Absorption estimée séparée - ne pas déduire des émissions brutes","Émission directe ou donnée d'activité")</x:f>
        <x:v>Émission directe ou donnée d'activité</x:v>
      </x:c>
    </x:row>
    <x:row r="86">
      <x:c r="A86" s="76" t="str">
        <x:f>IF(B86="","","GES-"&amp;TEXT(ROW()-4,"0000"))</x:f>
      </x:c>
      <x:c r="B86" s="76"/>
      <x:c r="C86" s="76"/>
      <x:c r="D86" s="76"/>
      <x:c r="E86" s="77"/>
      <x:c r="F86" s="76"/>
      <x:c r="G86" s="83"/>
      <x:c r="H86" s="77" t="str">
        <x:f>IF(OR(E86="",G86=""),"",E86*G86)</x:f>
      </x:c>
      <x:c r="I86" s="76"/>
      <x:c r="J86" s="76"/>
      <x:c r="K86" s="76"/>
      <x:c r="L86" s="76"/>
      <x:c r="M86" s="76"/>
      <x:c r="N86" s="78" t="str">
        <x:f>IF(B86="","",TODAY())</x:f>
      </x:c>
      <x:c r="O86" s="76"/>
      <x:c r="P86" s="76" t="str">
        <x:f>IF(B86="","",IF(OR(C86="",D86="",E86="",F86="",G86="",I86="",J86="",K86="",L86&lt;&gt;"Validé humainement"),"ALERTE: données/preuves/statut",IF(OR(AND(ISNUMBER(E86),E86&lt;0),AND(ISNUMBER(G86),G86&lt;0),AND(ISNUMBER(H86),H86&lt;0)),"ALERTE: valeur anormale","OK")))</x:f>
      </x:c>
      <x:c r="Q86" s="76" t="str">
        <x:f>IF(B86="","",IF(L86="Validé humainement","Oui","Non"))</x:f>
      </x:c>
      <x:c r="R86" s="127" t="str">
        <x:f>IF(B86="","",IF(C86="AFOLU",H86,""))</x:f>
      </x:c>
      <x:c r="S86"/>
      <x:c r="T86"/>
      <x:c r="U86"/>
      <x:c r="V86" t="str">
        <x:f>IF(R86&lt;&gt;"","Absorption estimée séparée - ne pas déduire des émissions brutes","Émission directe ou donnée d'activité")</x:f>
        <x:v>Émission directe ou donnée d'activité</x:v>
      </x:c>
    </x:row>
    <x:row r="87">
      <x:c r="A87" s="76" t="str">
        <x:f>IF(B87="","","GES-"&amp;TEXT(ROW()-4,"0000"))</x:f>
      </x:c>
      <x:c r="B87" s="76"/>
      <x:c r="C87" s="76"/>
      <x:c r="D87" s="76"/>
      <x:c r="E87" s="77"/>
      <x:c r="F87" s="76"/>
      <x:c r="G87" s="83"/>
      <x:c r="H87" s="77" t="str">
        <x:f>IF(OR(E87="",G87=""),"",E87*G87)</x:f>
      </x:c>
      <x:c r="I87" s="76"/>
      <x:c r="J87" s="76"/>
      <x:c r="K87" s="76"/>
      <x:c r="L87" s="76"/>
      <x:c r="M87" s="76"/>
      <x:c r="N87" s="78" t="str">
        <x:f>IF(B87="","",TODAY())</x:f>
      </x:c>
      <x:c r="O87" s="76"/>
      <x:c r="P87" s="76" t="str">
        <x:f>IF(B87="","",IF(OR(C87="",D87="",E87="",F87="",G87="",I87="",J87="",K87="",L87&lt;&gt;"Validé humainement"),"ALERTE: données/preuves/statut",IF(OR(AND(ISNUMBER(E87),E87&lt;0),AND(ISNUMBER(G87),G87&lt;0),AND(ISNUMBER(H87),H87&lt;0)),"ALERTE: valeur anormale","OK")))</x:f>
      </x:c>
      <x:c r="Q87" s="76" t="str">
        <x:f>IF(B87="","",IF(L87="Validé humainement","Oui","Non"))</x:f>
      </x:c>
      <x:c r="R87" s="127" t="str">
        <x:f>IF(B87="","",IF(C87="AFOLU",H87,""))</x:f>
      </x:c>
      <x:c r="S87"/>
      <x:c r="T87"/>
      <x:c r="U87"/>
      <x:c r="V87" t="str">
        <x:f>IF(R87&lt;&gt;"","Absorption estimée séparée - ne pas déduire des émissions brutes","Émission directe ou donnée d'activité")</x:f>
        <x:v>Émission directe ou donnée d'activité</x:v>
      </x:c>
    </x:row>
    <x:row r="88">
      <x:c r="A88" s="76" t="str">
        <x:f>IF(B88="","","GES-"&amp;TEXT(ROW()-4,"0000"))</x:f>
      </x:c>
      <x:c r="B88" s="76"/>
      <x:c r="C88" s="76"/>
      <x:c r="D88" s="76"/>
      <x:c r="E88" s="77"/>
      <x:c r="F88" s="76"/>
      <x:c r="G88" s="83"/>
      <x:c r="H88" s="77" t="str">
        <x:f>IF(OR(E88="",G88=""),"",E88*G88)</x:f>
      </x:c>
      <x:c r="I88" s="76"/>
      <x:c r="J88" s="76"/>
      <x:c r="K88" s="76"/>
      <x:c r="L88" s="76"/>
      <x:c r="M88" s="76"/>
      <x:c r="N88" s="78" t="str">
        <x:f>IF(B88="","",TODAY())</x:f>
      </x:c>
      <x:c r="O88" s="76"/>
      <x:c r="P88" s="76" t="str">
        <x:f>IF(B88="","",IF(OR(C88="",D88="",E88="",F88="",G88="",I88="",J88="",K88="",L88&lt;&gt;"Validé humainement"),"ALERTE: données/preuves/statut",IF(OR(AND(ISNUMBER(E88),E88&lt;0),AND(ISNUMBER(G88),G88&lt;0),AND(ISNUMBER(H88),H88&lt;0)),"ALERTE: valeur anormale","OK")))</x:f>
      </x:c>
      <x:c r="Q88" s="76" t="str">
        <x:f>IF(B88="","",IF(L88="Validé humainement","Oui","Non"))</x:f>
      </x:c>
      <x:c r="R88" s="127" t="str">
        <x:f>IF(B88="","",IF(C88="AFOLU",H88,""))</x:f>
      </x:c>
      <x:c r="S88"/>
      <x:c r="T88"/>
      <x:c r="U88"/>
      <x:c r="V88" t="str">
        <x:f>IF(R88&lt;&gt;"","Absorption estimée séparée - ne pas déduire des émissions brutes","Émission directe ou donnée d'activité")</x:f>
        <x:v>Émission directe ou donnée d'activité</x:v>
      </x:c>
    </x:row>
    <x:row r="89">
      <x:c r="A89" s="76" t="str">
        <x:f>IF(B89="","","GES-"&amp;TEXT(ROW()-4,"0000"))</x:f>
      </x:c>
      <x:c r="B89" s="76"/>
      <x:c r="C89" s="76"/>
      <x:c r="D89" s="76"/>
      <x:c r="E89" s="77"/>
      <x:c r="F89" s="76"/>
      <x:c r="G89" s="83"/>
      <x:c r="H89" s="77" t="str">
        <x:f>IF(OR(E89="",G89=""),"",E89*G89)</x:f>
      </x:c>
      <x:c r="I89" s="76"/>
      <x:c r="J89" s="76"/>
      <x:c r="K89" s="76"/>
      <x:c r="L89" s="76"/>
      <x:c r="M89" s="76"/>
      <x:c r="N89" s="78" t="str">
        <x:f>IF(B89="","",TODAY())</x:f>
      </x:c>
      <x:c r="O89" s="76"/>
      <x:c r="P89" s="76" t="str">
        <x:f>IF(B89="","",IF(OR(C89="",D89="",E89="",F89="",G89="",I89="",J89="",K89="",L89&lt;&gt;"Validé humainement"),"ALERTE: données/preuves/statut",IF(OR(AND(ISNUMBER(E89),E89&lt;0),AND(ISNUMBER(G89),G89&lt;0),AND(ISNUMBER(H89),H89&lt;0)),"ALERTE: valeur anormale","OK")))</x:f>
      </x:c>
      <x:c r="Q89" s="76" t="str">
        <x:f>IF(B89="","",IF(L89="Validé humainement","Oui","Non"))</x:f>
      </x:c>
      <x:c r="R89" s="127" t="str">
        <x:f>IF(B89="","",IF(C89="AFOLU",H89,""))</x:f>
      </x:c>
      <x:c r="S89"/>
      <x:c r="T89"/>
      <x:c r="U89"/>
      <x:c r="V89" t="str">
        <x:f>IF(R89&lt;&gt;"","Absorption estimée séparée - ne pas déduire des émissions brutes","Émission directe ou donnée d'activité")</x:f>
        <x:v>Émission directe ou donnée d'activité</x:v>
      </x:c>
    </x:row>
    <x:row r="90">
      <x:c r="A90" s="76" t="str">
        <x:f>IF(B90="","","GES-"&amp;TEXT(ROW()-4,"0000"))</x:f>
      </x:c>
      <x:c r="B90" s="76"/>
      <x:c r="C90" s="76"/>
      <x:c r="D90" s="76"/>
      <x:c r="E90" s="77"/>
      <x:c r="F90" s="76"/>
      <x:c r="G90" s="83"/>
      <x:c r="H90" s="77" t="str">
        <x:f>IF(OR(E90="",G90=""),"",E90*G90)</x:f>
      </x:c>
      <x:c r="I90" s="76"/>
      <x:c r="J90" s="76"/>
      <x:c r="K90" s="76"/>
      <x:c r="L90" s="76"/>
      <x:c r="M90" s="76"/>
      <x:c r="N90" s="78" t="str">
        <x:f>IF(B90="","",TODAY())</x:f>
      </x:c>
      <x:c r="O90" s="76"/>
      <x:c r="P90" s="76" t="str">
        <x:f>IF(B90="","",IF(OR(C90="",D90="",E90="",F90="",G90="",I90="",J90="",K90="",L90&lt;&gt;"Validé humainement"),"ALERTE: données/preuves/statut",IF(OR(AND(ISNUMBER(E90),E90&lt;0),AND(ISNUMBER(G90),G90&lt;0),AND(ISNUMBER(H90),H90&lt;0)),"ALERTE: valeur anormale","OK")))</x:f>
      </x:c>
      <x:c r="Q90" s="76" t="str">
        <x:f>IF(B90="","",IF(L90="Validé humainement","Oui","Non"))</x:f>
      </x:c>
      <x:c r="R90" s="127" t="str">
        <x:f>IF(B90="","",IF(C90="AFOLU",H90,""))</x:f>
      </x:c>
      <x:c r="S90"/>
      <x:c r="T90"/>
      <x:c r="U90"/>
      <x:c r="V90" t="str">
        <x:f>IF(R90&lt;&gt;"","Absorption estimée séparée - ne pas déduire des émissions brutes","Émission directe ou donnée d'activité")</x:f>
        <x:v>Émission directe ou donnée d'activité</x:v>
      </x:c>
    </x:row>
    <x:row r="91">
      <x:c r="A91" s="76" t="str">
        <x:f>IF(B91="","","GES-"&amp;TEXT(ROW()-4,"0000"))</x:f>
      </x:c>
      <x:c r="B91" s="76"/>
      <x:c r="C91" s="76"/>
      <x:c r="D91" s="76"/>
      <x:c r="E91" s="77"/>
      <x:c r="F91" s="76"/>
      <x:c r="G91" s="83"/>
      <x:c r="H91" s="77" t="str">
        <x:f>IF(OR(E91="",G91=""),"",E91*G91)</x:f>
      </x:c>
      <x:c r="I91" s="76"/>
      <x:c r="J91" s="76"/>
      <x:c r="K91" s="76"/>
      <x:c r="L91" s="76"/>
      <x:c r="M91" s="76"/>
      <x:c r="N91" s="78" t="str">
        <x:f>IF(B91="","",TODAY())</x:f>
      </x:c>
      <x:c r="O91" s="76"/>
      <x:c r="P91" s="76" t="str">
        <x:f>IF(B91="","",IF(OR(C91="",D91="",E91="",F91="",G91="",I91="",J91="",K91="",L91&lt;&gt;"Validé humainement"),"ALERTE: données/preuves/statut",IF(OR(AND(ISNUMBER(E91),E91&lt;0),AND(ISNUMBER(G91),G91&lt;0),AND(ISNUMBER(H91),H91&lt;0)),"ALERTE: valeur anormale","OK")))</x:f>
      </x:c>
      <x:c r="Q91" s="76" t="str">
        <x:f>IF(B91="","",IF(L91="Validé humainement","Oui","Non"))</x:f>
      </x:c>
      <x:c r="R91" s="127" t="str">
        <x:f>IF(B91="","",IF(C91="AFOLU",H91,""))</x:f>
      </x:c>
      <x:c r="S91"/>
      <x:c r="T91"/>
      <x:c r="U91"/>
      <x:c r="V91" t="str">
        <x:f>IF(R91&lt;&gt;"","Absorption estimée séparée - ne pas déduire des émissions brutes","Émission directe ou donnée d'activité")</x:f>
        <x:v>Émission directe ou donnée d'activité</x:v>
      </x:c>
    </x:row>
    <x:row r="92">
      <x:c r="A92" s="76" t="str">
        <x:f>IF(B92="","","GES-"&amp;TEXT(ROW()-4,"0000"))</x:f>
      </x:c>
      <x:c r="B92" s="76"/>
      <x:c r="C92" s="76"/>
      <x:c r="D92" s="76"/>
      <x:c r="E92" s="77"/>
      <x:c r="F92" s="76"/>
      <x:c r="G92" s="83"/>
      <x:c r="H92" s="77" t="str">
        <x:f>IF(OR(E92="",G92=""),"",E92*G92)</x:f>
      </x:c>
      <x:c r="I92" s="76"/>
      <x:c r="J92" s="76"/>
      <x:c r="K92" s="76"/>
      <x:c r="L92" s="76"/>
      <x:c r="M92" s="76"/>
      <x:c r="N92" s="78" t="str">
        <x:f>IF(B92="","",TODAY())</x:f>
      </x:c>
      <x:c r="O92" s="76"/>
      <x:c r="P92" s="76" t="str">
        <x:f>IF(B92="","",IF(OR(C92="",D92="",E92="",F92="",G92="",I92="",J92="",K92="",L92&lt;&gt;"Validé humainement"),"ALERTE: données/preuves/statut",IF(OR(AND(ISNUMBER(E92),E92&lt;0),AND(ISNUMBER(G92),G92&lt;0),AND(ISNUMBER(H92),H92&lt;0)),"ALERTE: valeur anormale","OK")))</x:f>
      </x:c>
      <x:c r="Q92" s="76" t="str">
        <x:f>IF(B92="","",IF(L92="Validé humainement","Oui","Non"))</x:f>
      </x:c>
      <x:c r="R92" s="127" t="str">
        <x:f>IF(B92="","",IF(C92="AFOLU",H92,""))</x:f>
      </x:c>
      <x:c r="S92"/>
      <x:c r="T92"/>
      <x:c r="U92"/>
      <x:c r="V92" t="str">
        <x:f>IF(R92&lt;&gt;"","Absorption estimée séparée - ne pas déduire des émissions brutes","Émission directe ou donnée d'activité")</x:f>
        <x:v>Émission directe ou donnée d'activité</x:v>
      </x:c>
    </x:row>
    <x:row r="93">
      <x:c r="A93" s="76" t="str">
        <x:f>IF(B93="","","GES-"&amp;TEXT(ROW()-4,"0000"))</x:f>
      </x:c>
      <x:c r="B93" s="76"/>
      <x:c r="C93" s="76"/>
      <x:c r="D93" s="76"/>
      <x:c r="E93" s="77"/>
      <x:c r="F93" s="76"/>
      <x:c r="G93" s="83"/>
      <x:c r="H93" s="77" t="str">
        <x:f>IF(OR(E93="",G93=""),"",E93*G93)</x:f>
      </x:c>
      <x:c r="I93" s="76"/>
      <x:c r="J93" s="76"/>
      <x:c r="K93" s="76"/>
      <x:c r="L93" s="76"/>
      <x:c r="M93" s="76"/>
      <x:c r="N93" s="78" t="str">
        <x:f>IF(B93="","",TODAY())</x:f>
      </x:c>
      <x:c r="O93" s="76"/>
      <x:c r="P93" s="76" t="str">
        <x:f>IF(B93="","",IF(OR(C93="",D93="",E93="",F93="",G93="",I93="",J93="",K93="",L93&lt;&gt;"Validé humainement"),"ALERTE: données/preuves/statut",IF(OR(AND(ISNUMBER(E93),E93&lt;0),AND(ISNUMBER(G93),G93&lt;0),AND(ISNUMBER(H93),H93&lt;0)),"ALERTE: valeur anormale","OK")))</x:f>
      </x:c>
      <x:c r="Q93" s="76" t="str">
        <x:f>IF(B93="","",IF(L93="Validé humainement","Oui","Non"))</x:f>
      </x:c>
      <x:c r="R93" s="127" t="str">
        <x:f>IF(B93="","",IF(C93="AFOLU",H93,""))</x:f>
      </x:c>
      <x:c r="S93"/>
      <x:c r="T93"/>
      <x:c r="U93"/>
      <x:c r="V93" t="str">
        <x:f>IF(R93&lt;&gt;"","Absorption estimée séparée - ne pas déduire des émissions brutes","Émission directe ou donnée d'activité")</x:f>
        <x:v>Émission directe ou donnée d'activité</x:v>
      </x:c>
    </x:row>
    <x:row r="94">
      <x:c r="A94" s="76" t="str">
        <x:f>IF(B94="","","GES-"&amp;TEXT(ROW()-4,"0000"))</x:f>
      </x:c>
      <x:c r="B94" s="76"/>
      <x:c r="C94" s="76"/>
      <x:c r="D94" s="76"/>
      <x:c r="E94" s="77"/>
      <x:c r="F94" s="76"/>
      <x:c r="G94" s="83"/>
      <x:c r="H94" s="77" t="str">
        <x:f>IF(OR(E94="",G94=""),"",E94*G94)</x:f>
      </x:c>
      <x:c r="I94" s="76"/>
      <x:c r="J94" s="76"/>
      <x:c r="K94" s="76"/>
      <x:c r="L94" s="76"/>
      <x:c r="M94" s="76"/>
      <x:c r="N94" s="78" t="str">
        <x:f>IF(B94="","",TODAY())</x:f>
      </x:c>
      <x:c r="O94" s="76"/>
      <x:c r="P94" s="76" t="str">
        <x:f>IF(B94="","",IF(OR(C94="",D94="",E94="",F94="",G94="",I94="",J94="",K94="",L94&lt;&gt;"Validé humainement"),"ALERTE: données/preuves/statut",IF(OR(AND(ISNUMBER(E94),E94&lt;0),AND(ISNUMBER(G94),G94&lt;0),AND(ISNUMBER(H94),H94&lt;0)),"ALERTE: valeur anormale","OK")))</x:f>
      </x:c>
      <x:c r="Q94" s="76" t="str">
        <x:f>IF(B94="","",IF(L94="Validé humainement","Oui","Non"))</x:f>
      </x:c>
      <x:c r="R94" s="127" t="str">
        <x:f>IF(B94="","",IF(C94="AFOLU",H94,""))</x:f>
      </x:c>
      <x:c r="S94"/>
      <x:c r="T94"/>
      <x:c r="U94"/>
      <x:c r="V94" t="str">
        <x:f>IF(R94&lt;&gt;"","Absorption estimée séparée - ne pas déduire des émissions brutes","Émission directe ou donnée d'activité")</x:f>
        <x:v>Émission directe ou donnée d'activité</x:v>
      </x:c>
    </x:row>
    <x:row r="95">
      <x:c r="A95" s="76" t="str">
        <x:f>IF(B95="","","GES-"&amp;TEXT(ROW()-4,"0000"))</x:f>
      </x:c>
      <x:c r="B95" s="76"/>
      <x:c r="C95" s="76"/>
      <x:c r="D95" s="76"/>
      <x:c r="E95" s="77"/>
      <x:c r="F95" s="76"/>
      <x:c r="G95" s="83"/>
      <x:c r="H95" s="77" t="str">
        <x:f>IF(OR(E95="",G95=""),"",E95*G95)</x:f>
      </x:c>
      <x:c r="I95" s="76"/>
      <x:c r="J95" s="76"/>
      <x:c r="K95" s="76"/>
      <x:c r="L95" s="76"/>
      <x:c r="M95" s="76"/>
      <x:c r="N95" s="78" t="str">
        <x:f>IF(B95="","",TODAY())</x:f>
      </x:c>
      <x:c r="O95" s="76"/>
      <x:c r="P95" s="76" t="str">
        <x:f>IF(B95="","",IF(OR(C95="",D95="",E95="",F95="",G95="",I95="",J95="",K95="",L95&lt;&gt;"Validé humainement"),"ALERTE: données/preuves/statut",IF(OR(AND(ISNUMBER(E95),E95&lt;0),AND(ISNUMBER(G95),G95&lt;0),AND(ISNUMBER(H95),H95&lt;0)),"ALERTE: valeur anormale","OK")))</x:f>
      </x:c>
      <x:c r="Q95" s="76" t="str">
        <x:f>IF(B95="","",IF(L95="Validé humainement","Oui","Non"))</x:f>
      </x:c>
      <x:c r="R95" s="127" t="str">
        <x:f>IF(B95="","",IF(C95="AFOLU",H95,""))</x:f>
      </x:c>
      <x:c r="S95"/>
      <x:c r="T95"/>
      <x:c r="U95"/>
      <x:c r="V95" t="str">
        <x:f>IF(R95&lt;&gt;"","Absorption estimée séparée - ne pas déduire des émissions brutes","Émission directe ou donnée d'activité")</x:f>
        <x:v>Émission directe ou donnée d'activité</x:v>
      </x:c>
    </x:row>
    <x:row r="96">
      <x:c r="A96" s="76" t="str">
        <x:f>IF(B96="","","GES-"&amp;TEXT(ROW()-4,"0000"))</x:f>
      </x:c>
      <x:c r="B96" s="76"/>
      <x:c r="C96" s="76"/>
      <x:c r="D96" s="76"/>
      <x:c r="E96" s="77"/>
      <x:c r="F96" s="76"/>
      <x:c r="G96" s="83"/>
      <x:c r="H96" s="77" t="str">
        <x:f>IF(OR(E96="",G96=""),"",E96*G96)</x:f>
      </x:c>
      <x:c r="I96" s="76"/>
      <x:c r="J96" s="76"/>
      <x:c r="K96" s="76"/>
      <x:c r="L96" s="76"/>
      <x:c r="M96" s="76"/>
      <x:c r="N96" s="78" t="str">
        <x:f>IF(B96="","",TODAY())</x:f>
      </x:c>
      <x:c r="O96" s="76"/>
      <x:c r="P96" s="76" t="str">
        <x:f>IF(B96="","",IF(OR(C96="",D96="",E96="",F96="",G96="",I96="",J96="",K96="",L96&lt;&gt;"Validé humainement"),"ALERTE: données/preuves/statut",IF(OR(AND(ISNUMBER(E96),E96&lt;0),AND(ISNUMBER(G96),G96&lt;0),AND(ISNUMBER(H96),H96&lt;0)),"ALERTE: valeur anormale","OK")))</x:f>
      </x:c>
      <x:c r="Q96" s="76" t="str">
        <x:f>IF(B96="","",IF(L96="Validé humainement","Oui","Non"))</x:f>
      </x:c>
      <x:c r="R96" s="127" t="str">
        <x:f>IF(B96="","",IF(C96="AFOLU",H96,""))</x:f>
      </x:c>
      <x:c r="S96"/>
      <x:c r="T96"/>
      <x:c r="U96"/>
      <x:c r="V96" t="str">
        <x:f>IF(R96&lt;&gt;"","Absorption estimée séparée - ne pas déduire des émissions brutes","Émission directe ou donnée d'activité")</x:f>
        <x:v>Émission directe ou donnée d'activité</x:v>
      </x:c>
    </x:row>
    <x:row r="97">
      <x:c r="A97" s="76" t="str">
        <x:f>IF(B97="","","GES-"&amp;TEXT(ROW()-4,"0000"))</x:f>
      </x:c>
      <x:c r="B97" s="76"/>
      <x:c r="C97" s="76"/>
      <x:c r="D97" s="76"/>
      <x:c r="E97" s="77"/>
      <x:c r="F97" s="76"/>
      <x:c r="G97" s="83"/>
      <x:c r="H97" s="77" t="str">
        <x:f>IF(OR(E97="",G97=""),"",E97*G97)</x:f>
      </x:c>
      <x:c r="I97" s="76"/>
      <x:c r="J97" s="76"/>
      <x:c r="K97" s="76"/>
      <x:c r="L97" s="76"/>
      <x:c r="M97" s="76"/>
      <x:c r="N97" s="78" t="str">
        <x:f>IF(B97="","",TODAY())</x:f>
      </x:c>
      <x:c r="O97" s="76"/>
      <x:c r="P97" s="76" t="str">
        <x:f>IF(B97="","",IF(OR(C97="",D97="",E97="",F97="",G97="",I97="",J97="",K97="",L97&lt;&gt;"Validé humainement"),"ALERTE: données/preuves/statut",IF(OR(AND(ISNUMBER(E97),E97&lt;0),AND(ISNUMBER(G97),G97&lt;0),AND(ISNUMBER(H97),H97&lt;0)),"ALERTE: valeur anormale","OK")))</x:f>
      </x:c>
      <x:c r="Q97" s="76" t="str">
        <x:f>IF(B97="","",IF(L97="Validé humainement","Oui","Non"))</x:f>
      </x:c>
      <x:c r="R97" s="127" t="str">
        <x:f>IF(B97="","",IF(C97="AFOLU",H97,""))</x:f>
      </x:c>
      <x:c r="S97"/>
      <x:c r="T97"/>
      <x:c r="U97"/>
      <x:c r="V97" t="str">
        <x:f>IF(R97&lt;&gt;"","Absorption estimée séparée - ne pas déduire des émissions brutes","Émission directe ou donnée d'activité")</x:f>
        <x:v>Émission directe ou donnée d'activité</x:v>
      </x:c>
    </x:row>
    <x:row r="98">
      <x:c r="A98" s="76" t="str">
        <x:f>IF(B98="","","GES-"&amp;TEXT(ROW()-4,"0000"))</x:f>
      </x:c>
      <x:c r="B98" s="76"/>
      <x:c r="C98" s="76"/>
      <x:c r="D98" s="76"/>
      <x:c r="E98" s="77"/>
      <x:c r="F98" s="76"/>
      <x:c r="G98" s="83"/>
      <x:c r="H98" s="77" t="str">
        <x:f>IF(OR(E98="",G98=""),"",E98*G98)</x:f>
      </x:c>
      <x:c r="I98" s="76"/>
      <x:c r="J98" s="76"/>
      <x:c r="K98" s="76"/>
      <x:c r="L98" s="76"/>
      <x:c r="M98" s="76"/>
      <x:c r="N98" s="78" t="str">
        <x:f>IF(B98="","",TODAY())</x:f>
      </x:c>
      <x:c r="O98" s="76"/>
      <x:c r="P98" s="76" t="str">
        <x:f>IF(B98="","",IF(OR(C98="",D98="",E98="",F98="",G98="",I98="",J98="",K98="",L98&lt;&gt;"Validé humainement"),"ALERTE: données/preuves/statut",IF(OR(AND(ISNUMBER(E98),E98&lt;0),AND(ISNUMBER(G98),G98&lt;0),AND(ISNUMBER(H98),H98&lt;0)),"ALERTE: valeur anormale","OK")))</x:f>
      </x:c>
      <x:c r="Q98" s="76" t="str">
        <x:f>IF(B98="","",IF(L98="Validé humainement","Oui","Non"))</x:f>
      </x:c>
      <x:c r="R98" s="127" t="str">
        <x:f>IF(B98="","",IF(C98="AFOLU",H98,""))</x:f>
      </x:c>
      <x:c r="S98"/>
      <x:c r="T98"/>
      <x:c r="U98"/>
      <x:c r="V98" t="str">
        <x:f>IF(R98&lt;&gt;"","Absorption estimée séparée - ne pas déduire des émissions brutes","Émission directe ou donnée d'activité")</x:f>
        <x:v>Émission directe ou donnée d'activité</x:v>
      </x:c>
    </x:row>
    <x:row r="99">
      <x:c r="A99" s="76" t="str">
        <x:f>IF(B99="","","GES-"&amp;TEXT(ROW()-4,"0000"))</x:f>
      </x:c>
      <x:c r="B99" s="76"/>
      <x:c r="C99" s="76"/>
      <x:c r="D99" s="76"/>
      <x:c r="E99" s="77"/>
      <x:c r="F99" s="76"/>
      <x:c r="G99" s="83"/>
      <x:c r="H99" s="77" t="str">
        <x:f>IF(OR(E99="",G99=""),"",E99*G99)</x:f>
      </x:c>
      <x:c r="I99" s="76"/>
      <x:c r="J99" s="76"/>
      <x:c r="K99" s="76"/>
      <x:c r="L99" s="76"/>
      <x:c r="M99" s="76"/>
      <x:c r="N99" s="78" t="str">
        <x:f>IF(B99="","",TODAY())</x:f>
      </x:c>
      <x:c r="O99" s="76"/>
      <x:c r="P99" s="76" t="str">
        <x:f>IF(B99="","",IF(OR(C99="",D99="",E99="",F99="",G99="",I99="",J99="",K99="",L99&lt;&gt;"Validé humainement"),"ALERTE: données/preuves/statut",IF(OR(AND(ISNUMBER(E99),E99&lt;0),AND(ISNUMBER(G99),G99&lt;0),AND(ISNUMBER(H99),H99&lt;0)),"ALERTE: valeur anormale","OK")))</x:f>
      </x:c>
      <x:c r="Q99" s="76" t="str">
        <x:f>IF(B99="","",IF(L99="Validé humainement","Oui","Non"))</x:f>
      </x:c>
      <x:c r="R99" s="127" t="str">
        <x:f>IF(B99="","",IF(C99="AFOLU",H99,""))</x:f>
      </x:c>
      <x:c r="S99"/>
      <x:c r="T99"/>
      <x:c r="U99"/>
      <x:c r="V99" t="str">
        <x:f>IF(R99&lt;&gt;"","Absorption estimée séparée - ne pas déduire des émissions brutes","Émission directe ou donnée d'activité")</x:f>
        <x:v>Émission directe ou donnée d'activité</x:v>
      </x:c>
    </x:row>
    <x:row r="100">
      <x:c r="A100" s="76" t="str">
        <x:f>IF(B100="","","GES-"&amp;TEXT(ROW()-4,"0000"))</x:f>
      </x:c>
      <x:c r="B100" s="76"/>
      <x:c r="C100" s="76"/>
      <x:c r="D100" s="76"/>
      <x:c r="E100" s="77"/>
      <x:c r="F100" s="76"/>
      <x:c r="G100" s="83"/>
      <x:c r="H100" s="77" t="str">
        <x:f>IF(OR(E100="",G100=""),"",E100*G100)</x:f>
      </x:c>
      <x:c r="I100" s="76"/>
      <x:c r="J100" s="76"/>
      <x:c r="K100" s="76"/>
      <x:c r="L100" s="76"/>
      <x:c r="M100" s="76"/>
      <x:c r="N100" s="78" t="str">
        <x:f>IF(B100="","",TODAY())</x:f>
      </x:c>
      <x:c r="O100" s="76"/>
      <x:c r="P100" s="76" t="str">
        <x:f>IF(B100="","",IF(OR(C100="",D100="",E100="",F100="",G100="",I100="",J100="",K100="",L100&lt;&gt;"Validé humainement"),"ALERTE: données/preuves/statut",IF(OR(AND(ISNUMBER(E100),E100&lt;0),AND(ISNUMBER(G100),G100&lt;0),AND(ISNUMBER(H100),H100&lt;0)),"ALERTE: valeur anormale","OK")))</x:f>
      </x:c>
      <x:c r="Q100" s="76" t="str">
        <x:f>IF(B100="","",IF(L100="Validé humainement","Oui","Non"))</x:f>
      </x:c>
      <x:c r="R100" s="127" t="str">
        <x:f>IF(B100="","",IF(C100="AFOLU",H100,""))</x:f>
      </x:c>
      <x:c r="S100"/>
      <x:c r="T100"/>
      <x:c r="U100"/>
      <x:c r="V100" t="str">
        <x:f>IF(R100&lt;&gt;"","Absorption estimée séparée - ne pas déduire des émissions brutes","Émission directe ou donnée d'activité")</x:f>
        <x:v>Émission directe ou donnée d'activité</x:v>
      </x:c>
    </x:row>
    <x:row r="101">
      <x:c r="A101" s="76" t="str">
        <x:f>IF(B101="","","GES-"&amp;TEXT(ROW()-4,"0000"))</x:f>
      </x:c>
      <x:c r="B101" s="76"/>
      <x:c r="C101" s="76"/>
      <x:c r="D101" s="76"/>
      <x:c r="E101" s="77"/>
      <x:c r="F101" s="76"/>
      <x:c r="G101" s="83"/>
      <x:c r="H101" s="77" t="str">
        <x:f>IF(OR(E101="",G101=""),"",E101*G101)</x:f>
      </x:c>
      <x:c r="I101" s="76"/>
      <x:c r="J101" s="76"/>
      <x:c r="K101" s="76"/>
      <x:c r="L101" s="76"/>
      <x:c r="M101" s="76"/>
      <x:c r="N101" s="78" t="str">
        <x:f>IF(B101="","",TODAY())</x:f>
      </x:c>
      <x:c r="O101" s="76"/>
      <x:c r="P101" s="76" t="str">
        <x:f>IF(B101="","",IF(OR(C101="",D101="",E101="",F101="",G101="",I101="",J101="",K101="",L101&lt;&gt;"Validé humainement"),"ALERTE: données/preuves/statut",IF(OR(AND(ISNUMBER(E101),E101&lt;0),AND(ISNUMBER(G101),G101&lt;0),AND(ISNUMBER(H101),H101&lt;0)),"ALERTE: valeur anormale","OK")))</x:f>
      </x:c>
      <x:c r="Q101" s="76" t="str">
        <x:f>IF(B101="","",IF(L101="Validé humainement","Oui","Non"))</x:f>
      </x:c>
      <x:c r="R101" s="127" t="str">
        <x:f>IF(B101="","",IF(C101="AFOLU",H101,""))</x:f>
      </x:c>
      <x:c r="S101"/>
      <x:c r="T101"/>
      <x:c r="U101"/>
      <x:c r="V101" t="str">
        <x:f>IF(R101&lt;&gt;"","Absorption estimée séparée - ne pas déduire des émissions brutes","Émission directe ou donnée d'activité")</x:f>
        <x:v>Émission directe ou donnée d'activité</x:v>
      </x:c>
    </x:row>
    <x:row r="102">
      <x:c r="A102" s="76" t="str">
        <x:f>IF(B102="","","GES-"&amp;TEXT(ROW()-4,"0000"))</x:f>
      </x:c>
      <x:c r="B102" s="76"/>
      <x:c r="C102" s="76"/>
      <x:c r="D102" s="76"/>
      <x:c r="E102" s="77"/>
      <x:c r="F102" s="76"/>
      <x:c r="G102" s="83"/>
      <x:c r="H102" s="77" t="str">
        <x:f>IF(OR(E102="",G102=""),"",E102*G102)</x:f>
      </x:c>
      <x:c r="I102" s="76"/>
      <x:c r="J102" s="76"/>
      <x:c r="K102" s="76"/>
      <x:c r="L102" s="76"/>
      <x:c r="M102" s="76"/>
      <x:c r="N102" s="78" t="str">
        <x:f>IF(B102="","",TODAY())</x:f>
      </x:c>
      <x:c r="O102" s="76"/>
      <x:c r="P102" s="76" t="str">
        <x:f>IF(B102="","",IF(OR(C102="",D102="",E102="",F102="",G102="",I102="",J102="",K102="",L102&lt;&gt;"Validé humainement"),"ALERTE: données/preuves/statut",IF(OR(AND(ISNUMBER(E102),E102&lt;0),AND(ISNUMBER(G102),G102&lt;0),AND(ISNUMBER(H102),H102&lt;0)),"ALERTE: valeur anormale","OK")))</x:f>
      </x:c>
      <x:c r="Q102" s="76" t="str">
        <x:f>IF(B102="","",IF(L102="Validé humainement","Oui","Non"))</x:f>
      </x:c>
      <x:c r="R102" s="127" t="str">
        <x:f>IF(B102="","",IF(C102="AFOLU",H102,""))</x:f>
      </x:c>
      <x:c r="S102"/>
      <x:c r="T102"/>
      <x:c r="U102"/>
      <x:c r="V102" t="str">
        <x:f>IF(R102&lt;&gt;"","Absorption estimée séparée - ne pas déduire des émissions brutes","Émission directe ou donnée d'activité")</x:f>
        <x:v>Émission directe ou donnée d'activité</x:v>
      </x:c>
    </x:row>
    <x:row r="103">
      <x:c r="A103" s="76" t="str">
        <x:f>IF(B103="","","GES-"&amp;TEXT(ROW()-4,"0000"))</x:f>
      </x:c>
      <x:c r="B103" s="76"/>
      <x:c r="C103" s="76"/>
      <x:c r="D103" s="76"/>
      <x:c r="E103" s="77"/>
      <x:c r="F103" s="76"/>
      <x:c r="G103" s="83"/>
      <x:c r="H103" s="77" t="str">
        <x:f>IF(OR(E103="",G103=""),"",E103*G103)</x:f>
      </x:c>
      <x:c r="I103" s="76"/>
      <x:c r="J103" s="76"/>
      <x:c r="K103" s="76"/>
      <x:c r="L103" s="76"/>
      <x:c r="M103" s="76"/>
      <x:c r="N103" s="78" t="str">
        <x:f>IF(B103="","",TODAY())</x:f>
      </x:c>
      <x:c r="O103" s="76"/>
      <x:c r="P103" s="76" t="str">
        <x:f>IF(B103="","",IF(OR(C103="",D103="",E103="",F103="",G103="",I103="",J103="",K103="",L103&lt;&gt;"Validé humainement"),"ALERTE: données/preuves/statut",IF(OR(AND(ISNUMBER(E103),E103&lt;0),AND(ISNUMBER(G103),G103&lt;0),AND(ISNUMBER(H103),H103&lt;0)),"ALERTE: valeur anormale","OK")))</x:f>
      </x:c>
      <x:c r="Q103" s="76" t="str">
        <x:f>IF(B103="","",IF(L103="Validé humainement","Oui","Non"))</x:f>
      </x:c>
      <x:c r="R103" s="127" t="str">
        <x:f>IF(B103="","",IF(C103="AFOLU",H103,""))</x:f>
      </x:c>
      <x:c r="S103"/>
      <x:c r="T103"/>
      <x:c r="U103"/>
      <x:c r="V103" t="str">
        <x:f>IF(R103&lt;&gt;"","Absorption estimée séparée - ne pas déduire des émissions brutes","Émission directe ou donnée d'activité")</x:f>
        <x:v>Émission directe ou donnée d'activité</x:v>
      </x:c>
    </x:row>
    <x:row r="104">
      <x:c r="A104" s="76" t="str">
        <x:f>IF(B104="","","GES-"&amp;TEXT(ROW()-4,"0000"))</x:f>
      </x:c>
      <x:c r="B104" s="76"/>
      <x:c r="C104" s="76"/>
      <x:c r="D104" s="76"/>
      <x:c r="E104" s="77"/>
      <x:c r="F104" s="76"/>
      <x:c r="G104" s="83"/>
      <x:c r="H104" s="77" t="str">
        <x:f>IF(OR(E104="",G104=""),"",E104*G104)</x:f>
      </x:c>
      <x:c r="I104" s="76"/>
      <x:c r="J104" s="76"/>
      <x:c r="K104" s="76"/>
      <x:c r="L104" s="76"/>
      <x:c r="M104" s="76"/>
      <x:c r="N104" s="78" t="str">
        <x:f>IF(B104="","",TODAY())</x:f>
      </x:c>
      <x:c r="O104" s="76"/>
      <x:c r="P104" s="76" t="str">
        <x:f>IF(B104="","",IF(OR(C104="",D104="",E104="",F104="",G104="",I104="",J104="",K104="",L104&lt;&gt;"Validé humainement"),"ALERTE: données/preuves/statut",IF(OR(AND(ISNUMBER(E104),E104&lt;0),AND(ISNUMBER(G104),G104&lt;0),AND(ISNUMBER(H104),H104&lt;0)),"ALERTE: valeur anormale","OK")))</x:f>
      </x:c>
      <x:c r="Q104" s="76" t="str">
        <x:f>IF(B104="","",IF(L104="Validé humainement","Oui","Non"))</x:f>
      </x:c>
      <x:c r="R104" s="127" t="str">
        <x:f>IF(B104="","",IF(C104="AFOLU",H104,""))</x:f>
      </x:c>
      <x:c r="S104"/>
      <x:c r="T104"/>
      <x:c r="U104"/>
      <x:c r="V104" t="str">
        <x:f>IF(R104&lt;&gt;"","Absorption estimée séparée - ne pas déduire des émissions brutes","Émission directe ou donnée d'activité")</x:f>
        <x:v>Émission directe ou donnée d'activité</x:v>
      </x:c>
    </x:row>
  </x:sheetData>
  <x:mergeCells>
    <x:mergeCell ref="A1:Q1"/>
    <x:mergeCell ref="A2:Q2"/>
  </x:mergeCells>
  <x:conditionalFormatting sqref="P5:P104">
    <x:cfRule type="containsText" dxfId="212" priority="1" operator="containsText" text="ALERTE"/>
    <x:cfRule type="containsText" dxfId="213" priority="2" operator="containsText" text="OK"/>
    <x:cfRule type="containsText" dxfId="214" priority="3" operator="containsText" text="Validé"/>
    <x:cfRule type="containsText" dxfId="215" priority="4" operator="containsText" text="À vérifier"/>
    <x:cfRule type="containsText" dxfId="216" priority="5" operator="containsText" text="Rejeté"/>
  </x:conditionalFormatting>
  <x:conditionalFormatting sqref="L5:L104">
    <x:cfRule type="containsText" dxfId="217" priority="6" operator="containsText" text="ALERTE"/>
    <x:cfRule type="containsText" dxfId="218" priority="7" operator="containsText" text="OK"/>
    <x:cfRule type="containsText" dxfId="219" priority="8" operator="containsText" text="Validé"/>
    <x:cfRule type="containsText" dxfId="220" priority="9" operator="containsText" text="À vérifier"/>
    <x:cfRule type="containsText" dxfId="22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C5:C104">
      <x:formula1>"Énergie stationnaire,Transport,Déchets,IPPU,AFOLU,Autre"</x:formula1>
    </x:dataValidation>
  </x:dataValidations>
  <x:pageMargins left="0.7" right="0.7" top="0.75" bottom="0.75" header="0.3" footer="0.3"/>
  <x:tableParts count="1">
    <x:tablePart xmlns:r="http://schemas.openxmlformats.org/officeDocument/2006/relationships" r:id="Ree94e41c0d88484a"/>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Formulaire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Saisie des données de transport, activité, consommation et émissions.</x:v>
      </x:c>
      <x:c r="B2" s="71"/>
      <x:c r="C2" s="71"/>
      <x:c r="D2" s="71"/>
      <x:c r="E2" s="71"/>
      <x:c r="F2" s="71"/>
      <x:c r="G2" s="71"/>
      <x:c r="H2" s="71"/>
      <x:c r="I2" s="71"/>
      <x:c r="J2" s="71"/>
      <x:c r="K2" s="71"/>
      <x:c r="L2" s="71"/>
      <x:c r="M2" s="71"/>
      <x:c r="N2" s="71"/>
      <x:c r="O2" s="71"/>
      <x:c r="P2" s="71"/>
      <x:c r="Q2" s="71"/>
      <x:c r="R2" s="71"/>
      <x:c r="S2" s="71"/>
      <x:c r="T2" s="71"/>
      <x:c r="U2" s="71"/>
      <x:c r="V2" s="71"/>
    </x:row>
    <x:row r="4">
      <x:c r="A4" s="74" t="str">
        <x:v>ID_Saisie</x:v>
      </x:c>
      <x:c r="B4" s="74" t="str">
        <x:v>Année</x:v>
      </x:c>
      <x:c r="C4" s="74" t="str">
        <x:v>Mois</x:v>
      </x:c>
      <x:c r="D4" s="74" t="str">
        <x:v>Zone</x:v>
      </x:c>
      <x:c r="E4" s="74" t="str">
        <x:v>Mode transport</x:v>
      </x:c>
      <x:c r="F4" s="74" t="str">
        <x:v>Nombre trajets</x:v>
      </x:c>
      <x:c r="G4" s="74" t="str">
        <x:v>Distance moyenne km</x:v>
      </x:c>
      <x:c r="H4" s="74" t="str">
        <x:v>Passagers</x:v>
      </x:c>
      <x:c r="I4" s="74" t="str">
        <x:v>Carburant / énergie</x:v>
      </x:c>
      <x:c r="J4" s="74" t="str">
        <x:v>Consommation</x:v>
      </x:c>
      <x:c r="K4" s="74" t="str">
        <x:v>Unité</x:v>
      </x:c>
      <x:c r="L4" s="74" t="str">
        <x:v>Facteur d'émission</x:v>
      </x:c>
      <x:c r="M4" s="74" t="str">
        <x:v>Émissions tCO2e</x:v>
      </x:c>
      <x:c r="N4" s="74" t="str">
        <x:v>Source</x:v>
      </x:c>
      <x:c r="O4" s="74" t="str">
        <x:v>Institution source</x:v>
      </x:c>
      <x:c r="P4" s="74" t="str">
        <x:v>Document source</x:v>
      </x:c>
      <x:c r="Q4" s="74" t="str">
        <x:v>Statut validation</x:v>
      </x:c>
      <x:c r="R4" s="74" t="str">
        <x:v>Observations</x:v>
      </x:c>
      <x:c r="S4" s="74" t="str">
        <x:v>Date de saisie</x:v>
      </x:c>
      <x:c r="T4" s="74" t="str">
        <x:v>Responsable</x:v>
      </x:c>
      <x:c r="U4" s="74" t="str">
        <x:v>Alerte_QC</x:v>
      </x:c>
      <x:c r="V4" s="74" t="str">
        <x:v>Alimente_Rapports</x:v>
      </x:c>
    </x:row>
    <x:row r="5">
      <x:c r="A5" s="76" t="str">
        <x:f>IF(B5="","","MOB-"&amp;TEXT(ROW()-4,"0000"))</x:f>
      </x:c>
      <x:c r="B5" s="76"/>
      <x:c r="C5" s="76"/>
      <x:c r="D5" s="76"/>
      <x:c r="E5" s="76"/>
      <x:c r="F5" s="81"/>
      <x:c r="G5" s="80"/>
      <x:c r="H5" s="81"/>
      <x:c r="I5" s="76"/>
      <x:c r="J5" s="77"/>
      <x:c r="K5" s="76"/>
      <x:c r="L5" s="83"/>
      <x:c r="M5" s="77" t="str">
        <x:f>IF(OR(J5="",L5=""),"",J5*L5)</x:f>
      </x:c>
      <x:c r="N5" s="76"/>
      <x:c r="O5" s="76"/>
      <x:c r="P5" s="76"/>
      <x:c r="Q5" s="76"/>
      <x:c r="R5" s="76"/>
      <x:c r="S5" s="78" t="str">
        <x:f>IF(B5="","",TODAY())</x:f>
      </x:c>
      <x:c r="T5" s="76"/>
      <x:c r="U5" s="76" t="str">
        <x:f>IF(B5="","",IF(OR(C5="",D5="",E5="",J5="",K5="",L5="",N5="",O5="",P5="",Q5&lt;&gt;"Validé humainement"),"ALERTE: données/preuves/statut",IF(OR(F5&lt;0,G5&lt;0,H5&lt;0,J5&lt;0,L5&lt;0,M5&lt;0),"ALERTE: valeur anormale","OK")))</x:f>
      </x:c>
      <x:c r="V5" s="76" t="str">
        <x:f>IF(B5="","",IF(Q5="Validé humainement","Oui","Non"))</x:f>
      </x:c>
    </x:row>
    <x:row r="6">
      <x:c r="A6" s="76" t="str">
        <x:f>IF(B6="","","MOB-"&amp;TEXT(ROW()-4,"0000"))</x:f>
      </x:c>
      <x:c r="B6" s="76"/>
      <x:c r="C6" s="76"/>
      <x:c r="D6" s="76"/>
      <x:c r="E6" s="76"/>
      <x:c r="F6" s="81"/>
      <x:c r="G6" s="80"/>
      <x:c r="H6" s="81"/>
      <x:c r="I6" s="76"/>
      <x:c r="J6" s="77"/>
      <x:c r="K6" s="76"/>
      <x:c r="L6" s="83"/>
      <x:c r="M6" s="77" t="str">
        <x:f>IF(OR(J6="",L6=""),"",J6*L6)</x:f>
      </x:c>
      <x:c r="N6" s="76"/>
      <x:c r="O6" s="76"/>
      <x:c r="P6" s="76"/>
      <x:c r="Q6" s="76"/>
      <x:c r="R6" s="76"/>
      <x:c r="S6" s="78" t="str">
        <x:f>IF(B6="","",TODAY())</x:f>
      </x:c>
      <x:c r="T6" s="76"/>
      <x:c r="U6" s="76" t="str">
        <x:f>IF(B6="","",IF(OR(C6="",D6="",E6="",J6="",K6="",L6="",N6="",O6="",P6="",Q6&lt;&gt;"Validé humainement"),"ALERTE: données/preuves/statut",IF(OR(F6&lt;0,G6&lt;0,H6&lt;0,J6&lt;0,L6&lt;0,M6&lt;0),"ALERTE: valeur anormale","OK")))</x:f>
      </x:c>
      <x:c r="V6" s="76" t="str">
        <x:f>IF(B6="","",IF(Q6="Validé humainement","Oui","Non"))</x:f>
      </x:c>
    </x:row>
    <x:row r="7">
      <x:c r="A7" s="76" t="str">
        <x:f>IF(B7="","","MOB-"&amp;TEXT(ROW()-4,"0000"))</x:f>
      </x:c>
      <x:c r="B7" s="76"/>
      <x:c r="C7" s="76"/>
      <x:c r="D7" s="76"/>
      <x:c r="E7" s="76"/>
      <x:c r="F7" s="81"/>
      <x:c r="G7" s="80"/>
      <x:c r="H7" s="81"/>
      <x:c r="I7" s="76"/>
      <x:c r="J7" s="77"/>
      <x:c r="K7" s="76"/>
      <x:c r="L7" s="83"/>
      <x:c r="M7" s="77" t="str">
        <x:f>IF(OR(J7="",L7=""),"",J7*L7)</x:f>
      </x:c>
      <x:c r="N7" s="76"/>
      <x:c r="O7" s="76"/>
      <x:c r="P7" s="76"/>
      <x:c r="Q7" s="76"/>
      <x:c r="R7" s="76"/>
      <x:c r="S7" s="78" t="str">
        <x:f>IF(B7="","",TODAY())</x:f>
      </x:c>
      <x:c r="T7" s="76"/>
      <x:c r="U7" s="76" t="str">
        <x:f>IF(B7="","",IF(OR(C7="",D7="",E7="",J7="",K7="",L7="",N7="",O7="",P7="",Q7&lt;&gt;"Validé humainement"),"ALERTE: données/preuves/statut",IF(OR(F7&lt;0,G7&lt;0,H7&lt;0,J7&lt;0,L7&lt;0,M7&lt;0),"ALERTE: valeur anormale","OK")))</x:f>
      </x:c>
      <x:c r="V7" s="76" t="str">
        <x:f>IF(B7="","",IF(Q7="Validé humainement","Oui","Non"))</x:f>
      </x:c>
    </x:row>
    <x:row r="8">
      <x:c r="A8" s="76" t="str">
        <x:f>IF(B8="","","MOB-"&amp;TEXT(ROW()-4,"0000"))</x:f>
      </x:c>
      <x:c r="B8" s="76"/>
      <x:c r="C8" s="76"/>
      <x:c r="D8" s="76"/>
      <x:c r="E8" s="76"/>
      <x:c r="F8" s="81"/>
      <x:c r="G8" s="80"/>
      <x:c r="H8" s="81"/>
      <x:c r="I8" s="76"/>
      <x:c r="J8" s="77"/>
      <x:c r="K8" s="76"/>
      <x:c r="L8" s="83"/>
      <x:c r="M8" s="77" t="str">
        <x:f>IF(OR(J8="",L8=""),"",J8*L8)</x:f>
      </x:c>
      <x:c r="N8" s="76"/>
      <x:c r="O8" s="76"/>
      <x:c r="P8" s="76"/>
      <x:c r="Q8" s="76"/>
      <x:c r="R8" s="76"/>
      <x:c r="S8" s="78" t="str">
        <x:f>IF(B8="","",TODAY())</x:f>
      </x:c>
      <x:c r="T8" s="76"/>
      <x:c r="U8" s="76" t="str">
        <x:f>IF(B8="","",IF(OR(C8="",D8="",E8="",J8="",K8="",L8="",N8="",O8="",P8="",Q8&lt;&gt;"Validé humainement"),"ALERTE: données/preuves/statut",IF(OR(F8&lt;0,G8&lt;0,H8&lt;0,J8&lt;0,L8&lt;0,M8&lt;0),"ALERTE: valeur anormale","OK")))</x:f>
      </x:c>
      <x:c r="V8" s="76" t="str">
        <x:f>IF(B8="","",IF(Q8="Validé humainement","Oui","Non"))</x:f>
      </x:c>
    </x:row>
    <x:row r="9">
      <x:c r="A9" s="76" t="str">
        <x:f>IF(B9="","","MOB-"&amp;TEXT(ROW()-4,"0000"))</x:f>
      </x:c>
      <x:c r="B9" s="76"/>
      <x:c r="C9" s="76"/>
      <x:c r="D9" s="76"/>
      <x:c r="E9" s="76"/>
      <x:c r="F9" s="81"/>
      <x:c r="G9" s="80"/>
      <x:c r="H9" s="81"/>
      <x:c r="I9" s="76"/>
      <x:c r="J9" s="77"/>
      <x:c r="K9" s="76"/>
      <x:c r="L9" s="83"/>
      <x:c r="M9" s="77" t="str">
        <x:f>IF(OR(J9="",L9=""),"",J9*L9)</x:f>
      </x:c>
      <x:c r="N9" s="76"/>
      <x:c r="O9" s="76"/>
      <x:c r="P9" s="76"/>
      <x:c r="Q9" s="76"/>
      <x:c r="R9" s="76"/>
      <x:c r="S9" s="78" t="str">
        <x:f>IF(B9="","",TODAY())</x:f>
      </x:c>
      <x:c r="T9" s="76"/>
      <x:c r="U9" s="76" t="str">
        <x:f>IF(B9="","",IF(OR(C9="",D9="",E9="",J9="",K9="",L9="",N9="",O9="",P9="",Q9&lt;&gt;"Validé humainement"),"ALERTE: données/preuves/statut",IF(OR(F9&lt;0,G9&lt;0,H9&lt;0,J9&lt;0,L9&lt;0,M9&lt;0),"ALERTE: valeur anormale","OK")))</x:f>
      </x:c>
      <x:c r="V9" s="76" t="str">
        <x:f>IF(B9="","",IF(Q9="Validé humainement","Oui","Non"))</x:f>
      </x:c>
    </x:row>
    <x:row r="10">
      <x:c r="A10" s="76" t="str">
        <x:f>IF(B10="","","MOB-"&amp;TEXT(ROW()-4,"0000"))</x:f>
      </x:c>
      <x:c r="B10" s="76"/>
      <x:c r="C10" s="76"/>
      <x:c r="D10" s="76"/>
      <x:c r="E10" s="76"/>
      <x:c r="F10" s="81"/>
      <x:c r="G10" s="80"/>
      <x:c r="H10" s="81"/>
      <x:c r="I10" s="76"/>
      <x:c r="J10" s="77"/>
      <x:c r="K10" s="76"/>
      <x:c r="L10" s="83"/>
      <x:c r="M10" s="77" t="str">
        <x:f>IF(OR(J10="",L10=""),"",J10*L10)</x:f>
      </x:c>
      <x:c r="N10" s="76"/>
      <x:c r="O10" s="76"/>
      <x:c r="P10" s="76"/>
      <x:c r="Q10" s="76"/>
      <x:c r="R10" s="76"/>
      <x:c r="S10" s="78" t="str">
        <x:f>IF(B10="","",TODAY())</x:f>
      </x:c>
      <x:c r="T10" s="76"/>
      <x:c r="U10" s="76" t="str">
        <x:f>IF(B10="","",IF(OR(C10="",D10="",E10="",J10="",K10="",L10="",N10="",O10="",P10="",Q10&lt;&gt;"Validé humainement"),"ALERTE: données/preuves/statut",IF(OR(F10&lt;0,G10&lt;0,H10&lt;0,J10&lt;0,L10&lt;0,M10&lt;0),"ALERTE: valeur anormale","OK")))</x:f>
      </x:c>
      <x:c r="V10" s="76" t="str">
        <x:f>IF(B10="","",IF(Q10="Validé humainement","Oui","Non"))</x:f>
      </x:c>
    </x:row>
    <x:row r="11">
      <x:c r="A11" s="76" t="str">
        <x:f>IF(B11="","","MOB-"&amp;TEXT(ROW()-4,"0000"))</x:f>
      </x:c>
      <x:c r="B11" s="76"/>
      <x:c r="C11" s="76"/>
      <x:c r="D11" s="76"/>
      <x:c r="E11" s="76"/>
      <x:c r="F11" s="81"/>
      <x:c r="G11" s="80"/>
      <x:c r="H11" s="81"/>
      <x:c r="I11" s="76"/>
      <x:c r="J11" s="77"/>
      <x:c r="K11" s="76"/>
      <x:c r="L11" s="83"/>
      <x:c r="M11" s="77" t="str">
        <x:f>IF(OR(J11="",L11=""),"",J11*L11)</x:f>
      </x:c>
      <x:c r="N11" s="76"/>
      <x:c r="O11" s="76"/>
      <x:c r="P11" s="76"/>
      <x:c r="Q11" s="76"/>
      <x:c r="R11" s="76"/>
      <x:c r="S11" s="78" t="str">
        <x:f>IF(B11="","",TODAY())</x:f>
      </x:c>
      <x:c r="T11" s="76"/>
      <x:c r="U11" s="76" t="str">
        <x:f>IF(B11="","",IF(OR(C11="",D11="",E11="",J11="",K11="",L11="",N11="",O11="",P11="",Q11&lt;&gt;"Validé humainement"),"ALERTE: données/preuves/statut",IF(OR(F11&lt;0,G11&lt;0,H11&lt;0,J11&lt;0,L11&lt;0,M11&lt;0),"ALERTE: valeur anormale","OK")))</x:f>
      </x:c>
      <x:c r="V11" s="76" t="str">
        <x:f>IF(B11="","",IF(Q11="Validé humainement","Oui","Non"))</x:f>
      </x:c>
    </x:row>
    <x:row r="12">
      <x:c r="A12" s="76" t="str">
        <x:f>IF(B12="","","MOB-"&amp;TEXT(ROW()-4,"0000"))</x:f>
      </x:c>
      <x:c r="B12" s="76"/>
      <x:c r="C12" s="76"/>
      <x:c r="D12" s="76"/>
      <x:c r="E12" s="76"/>
      <x:c r="F12" s="81"/>
      <x:c r="G12" s="80"/>
      <x:c r="H12" s="81"/>
      <x:c r="I12" s="76"/>
      <x:c r="J12" s="77"/>
      <x:c r="K12" s="76"/>
      <x:c r="L12" s="83"/>
      <x:c r="M12" s="77" t="str">
        <x:f>IF(OR(J12="",L12=""),"",J12*L12)</x:f>
      </x:c>
      <x:c r="N12" s="76"/>
      <x:c r="O12" s="76"/>
      <x:c r="P12" s="76"/>
      <x:c r="Q12" s="76"/>
      <x:c r="R12" s="76"/>
      <x:c r="S12" s="78" t="str">
        <x:f>IF(B12="","",TODAY())</x:f>
      </x:c>
      <x:c r="T12" s="76"/>
      <x:c r="U12" s="76" t="str">
        <x:f>IF(B12="","",IF(OR(C12="",D12="",E12="",J12="",K12="",L12="",N12="",O12="",P12="",Q12&lt;&gt;"Validé humainement"),"ALERTE: données/preuves/statut",IF(OR(F12&lt;0,G12&lt;0,H12&lt;0,J12&lt;0,L12&lt;0,M12&lt;0),"ALERTE: valeur anormale","OK")))</x:f>
      </x:c>
      <x:c r="V12" s="76" t="str">
        <x:f>IF(B12="","",IF(Q12="Validé humainement","Oui","Non"))</x:f>
      </x:c>
    </x:row>
    <x:row r="13">
      <x:c r="A13" s="76" t="str">
        <x:f>IF(B13="","","MOB-"&amp;TEXT(ROW()-4,"0000"))</x:f>
      </x:c>
      <x:c r="B13" s="76"/>
      <x:c r="C13" s="76"/>
      <x:c r="D13" s="76"/>
      <x:c r="E13" s="76"/>
      <x:c r="F13" s="81"/>
      <x:c r="G13" s="80"/>
      <x:c r="H13" s="81"/>
      <x:c r="I13" s="76"/>
      <x:c r="J13" s="77"/>
      <x:c r="K13" s="76"/>
      <x:c r="L13" s="83"/>
      <x:c r="M13" s="77" t="str">
        <x:f>IF(OR(J13="",L13=""),"",J13*L13)</x:f>
      </x:c>
      <x:c r="N13" s="76"/>
      <x:c r="O13" s="76"/>
      <x:c r="P13" s="76"/>
      <x:c r="Q13" s="76"/>
      <x:c r="R13" s="76"/>
      <x:c r="S13" s="78" t="str">
        <x:f>IF(B13="","",TODAY())</x:f>
      </x:c>
      <x:c r="T13" s="76"/>
      <x:c r="U13" s="76" t="str">
        <x:f>IF(B13="","",IF(OR(C13="",D13="",E13="",J13="",K13="",L13="",N13="",O13="",P13="",Q13&lt;&gt;"Validé humainement"),"ALERTE: données/preuves/statut",IF(OR(F13&lt;0,G13&lt;0,H13&lt;0,J13&lt;0,L13&lt;0,M13&lt;0),"ALERTE: valeur anormale","OK")))</x:f>
      </x:c>
      <x:c r="V13" s="76" t="str">
        <x:f>IF(B13="","",IF(Q13="Validé humainement","Oui","Non"))</x:f>
      </x:c>
    </x:row>
    <x:row r="14">
      <x:c r="A14" s="76" t="str">
        <x:f>IF(B14="","","MOB-"&amp;TEXT(ROW()-4,"0000"))</x:f>
      </x:c>
      <x:c r="B14" s="76"/>
      <x:c r="C14" s="76"/>
      <x:c r="D14" s="76"/>
      <x:c r="E14" s="76"/>
      <x:c r="F14" s="81"/>
      <x:c r="G14" s="80"/>
      <x:c r="H14" s="81"/>
      <x:c r="I14" s="76"/>
      <x:c r="J14" s="77"/>
      <x:c r="K14" s="76"/>
      <x:c r="L14" s="83"/>
      <x:c r="M14" s="77" t="str">
        <x:f>IF(OR(J14="",L14=""),"",J14*L14)</x:f>
      </x:c>
      <x:c r="N14" s="76"/>
      <x:c r="O14" s="76"/>
      <x:c r="P14" s="76"/>
      <x:c r="Q14" s="76"/>
      <x:c r="R14" s="76"/>
      <x:c r="S14" s="78" t="str">
        <x:f>IF(B14="","",TODAY())</x:f>
      </x:c>
      <x:c r="T14" s="76"/>
      <x:c r="U14" s="76" t="str">
        <x:f>IF(B14="","",IF(OR(C14="",D14="",E14="",J14="",K14="",L14="",N14="",O14="",P14="",Q14&lt;&gt;"Validé humainement"),"ALERTE: données/preuves/statut",IF(OR(F14&lt;0,G14&lt;0,H14&lt;0,J14&lt;0,L14&lt;0,M14&lt;0),"ALERTE: valeur anormale","OK")))</x:f>
      </x:c>
      <x:c r="V14" s="76" t="str">
        <x:f>IF(B14="","",IF(Q14="Validé humainement","Oui","Non"))</x:f>
      </x:c>
    </x:row>
    <x:row r="15">
      <x:c r="A15" s="76" t="str">
        <x:f>IF(B15="","","MOB-"&amp;TEXT(ROW()-4,"0000"))</x:f>
      </x:c>
      <x:c r="B15" s="76"/>
      <x:c r="C15" s="76"/>
      <x:c r="D15" s="76"/>
      <x:c r="E15" s="76"/>
      <x:c r="F15" s="81"/>
      <x:c r="G15" s="80"/>
      <x:c r="H15" s="81"/>
      <x:c r="I15" s="76"/>
      <x:c r="J15" s="77"/>
      <x:c r="K15" s="76"/>
      <x:c r="L15" s="83"/>
      <x:c r="M15" s="77" t="str">
        <x:f>IF(OR(J15="",L15=""),"",J15*L15)</x:f>
      </x:c>
      <x:c r="N15" s="76"/>
      <x:c r="O15" s="76"/>
      <x:c r="P15" s="76"/>
      <x:c r="Q15" s="76"/>
      <x:c r="R15" s="76"/>
      <x:c r="S15" s="78" t="str">
        <x:f>IF(B15="","",TODAY())</x:f>
      </x:c>
      <x:c r="T15" s="76"/>
      <x:c r="U15" s="76" t="str">
        <x:f>IF(B15="","",IF(OR(C15="",D15="",E15="",J15="",K15="",L15="",N15="",O15="",P15="",Q15&lt;&gt;"Validé humainement"),"ALERTE: données/preuves/statut",IF(OR(F15&lt;0,G15&lt;0,H15&lt;0,J15&lt;0,L15&lt;0,M15&lt;0),"ALERTE: valeur anormale","OK")))</x:f>
      </x:c>
      <x:c r="V15" s="76" t="str">
        <x:f>IF(B15="","",IF(Q15="Validé humainement","Oui","Non"))</x:f>
      </x:c>
    </x:row>
    <x:row r="16">
      <x:c r="A16" s="76" t="str">
        <x:f>IF(B16="","","MOB-"&amp;TEXT(ROW()-4,"0000"))</x:f>
      </x:c>
      <x:c r="B16" s="76"/>
      <x:c r="C16" s="76"/>
      <x:c r="D16" s="76"/>
      <x:c r="E16" s="76"/>
      <x:c r="F16" s="81"/>
      <x:c r="G16" s="80"/>
      <x:c r="H16" s="81"/>
      <x:c r="I16" s="76"/>
      <x:c r="J16" s="77"/>
      <x:c r="K16" s="76"/>
      <x:c r="L16" s="83"/>
      <x:c r="M16" s="77" t="str">
        <x:f>IF(OR(J16="",L16=""),"",J16*L16)</x:f>
      </x:c>
      <x:c r="N16" s="76"/>
      <x:c r="O16" s="76"/>
      <x:c r="P16" s="76"/>
      <x:c r="Q16" s="76"/>
      <x:c r="R16" s="76"/>
      <x:c r="S16" s="78" t="str">
        <x:f>IF(B16="","",TODAY())</x:f>
      </x:c>
      <x:c r="T16" s="76"/>
      <x:c r="U16" s="76" t="str">
        <x:f>IF(B16="","",IF(OR(C16="",D16="",E16="",J16="",K16="",L16="",N16="",O16="",P16="",Q16&lt;&gt;"Validé humainement"),"ALERTE: données/preuves/statut",IF(OR(F16&lt;0,G16&lt;0,H16&lt;0,J16&lt;0,L16&lt;0,M16&lt;0),"ALERTE: valeur anormale","OK")))</x:f>
      </x:c>
      <x:c r="V16" s="76" t="str">
        <x:f>IF(B16="","",IF(Q16="Validé humainement","Oui","Non"))</x:f>
      </x:c>
    </x:row>
    <x:row r="17">
      <x:c r="A17" s="76" t="str">
        <x:f>IF(B17="","","MOB-"&amp;TEXT(ROW()-4,"0000"))</x:f>
      </x:c>
      <x:c r="B17" s="76"/>
      <x:c r="C17" s="76"/>
      <x:c r="D17" s="76"/>
      <x:c r="E17" s="76"/>
      <x:c r="F17" s="81"/>
      <x:c r="G17" s="80"/>
      <x:c r="H17" s="81"/>
      <x:c r="I17" s="76"/>
      <x:c r="J17" s="77"/>
      <x:c r="K17" s="76"/>
      <x:c r="L17" s="83"/>
      <x:c r="M17" s="77" t="str">
        <x:f>IF(OR(J17="",L17=""),"",J17*L17)</x:f>
      </x:c>
      <x:c r="N17" s="76"/>
      <x:c r="O17" s="76"/>
      <x:c r="P17" s="76"/>
      <x:c r="Q17" s="76"/>
      <x:c r="R17" s="76"/>
      <x:c r="S17" s="78" t="str">
        <x:f>IF(B17="","",TODAY())</x:f>
      </x:c>
      <x:c r="T17" s="76"/>
      <x:c r="U17" s="76" t="str">
        <x:f>IF(B17="","",IF(OR(C17="",D17="",E17="",J17="",K17="",L17="",N17="",O17="",P17="",Q17&lt;&gt;"Validé humainement"),"ALERTE: données/preuves/statut",IF(OR(F17&lt;0,G17&lt;0,H17&lt;0,J17&lt;0,L17&lt;0,M17&lt;0),"ALERTE: valeur anormale","OK")))</x:f>
      </x:c>
      <x:c r="V17" s="76" t="str">
        <x:f>IF(B17="","",IF(Q17="Validé humainement","Oui","Non"))</x:f>
      </x:c>
    </x:row>
    <x:row r="18">
      <x:c r="A18" s="76" t="str">
        <x:f>IF(B18="","","MOB-"&amp;TEXT(ROW()-4,"0000"))</x:f>
      </x:c>
      <x:c r="B18" s="76"/>
      <x:c r="C18" s="76"/>
      <x:c r="D18" s="76"/>
      <x:c r="E18" s="76"/>
      <x:c r="F18" s="81"/>
      <x:c r="G18" s="80"/>
      <x:c r="H18" s="81"/>
      <x:c r="I18" s="76"/>
      <x:c r="J18" s="77"/>
      <x:c r="K18" s="76"/>
      <x:c r="L18" s="83"/>
      <x:c r="M18" s="77" t="str">
        <x:f>IF(OR(J18="",L18=""),"",J18*L18)</x:f>
      </x:c>
      <x:c r="N18" s="76"/>
      <x:c r="O18" s="76"/>
      <x:c r="P18" s="76"/>
      <x:c r="Q18" s="76"/>
      <x:c r="R18" s="76"/>
      <x:c r="S18" s="78" t="str">
        <x:f>IF(B18="","",TODAY())</x:f>
      </x:c>
      <x:c r="T18" s="76"/>
      <x:c r="U18" s="76" t="str">
        <x:f>IF(B18="","",IF(OR(C18="",D18="",E18="",J18="",K18="",L18="",N18="",O18="",P18="",Q18&lt;&gt;"Validé humainement"),"ALERTE: données/preuves/statut",IF(OR(F18&lt;0,G18&lt;0,H18&lt;0,J18&lt;0,L18&lt;0,M18&lt;0),"ALERTE: valeur anormale","OK")))</x:f>
      </x:c>
      <x:c r="V18" s="76" t="str">
        <x:f>IF(B18="","",IF(Q18="Validé humainement","Oui","Non"))</x:f>
      </x:c>
    </x:row>
    <x:row r="19">
      <x:c r="A19" s="76" t="str">
        <x:f>IF(B19="","","MOB-"&amp;TEXT(ROW()-4,"0000"))</x:f>
      </x:c>
      <x:c r="B19" s="76"/>
      <x:c r="C19" s="76"/>
      <x:c r="D19" s="76"/>
      <x:c r="E19" s="76"/>
      <x:c r="F19" s="81"/>
      <x:c r="G19" s="80"/>
      <x:c r="H19" s="81"/>
      <x:c r="I19" s="76"/>
      <x:c r="J19" s="77"/>
      <x:c r="K19" s="76"/>
      <x:c r="L19" s="83"/>
      <x:c r="M19" s="77" t="str">
        <x:f>IF(OR(J19="",L19=""),"",J19*L19)</x:f>
      </x:c>
      <x:c r="N19" s="76"/>
      <x:c r="O19" s="76"/>
      <x:c r="P19" s="76"/>
      <x:c r="Q19" s="76"/>
      <x:c r="R19" s="76"/>
      <x:c r="S19" s="78" t="str">
        <x:f>IF(B19="","",TODAY())</x:f>
      </x:c>
      <x:c r="T19" s="76"/>
      <x:c r="U19" s="76" t="str">
        <x:f>IF(B19="","",IF(OR(C19="",D19="",E19="",J19="",K19="",L19="",N19="",O19="",P19="",Q19&lt;&gt;"Validé humainement"),"ALERTE: données/preuves/statut",IF(OR(F19&lt;0,G19&lt;0,H19&lt;0,J19&lt;0,L19&lt;0,M19&lt;0),"ALERTE: valeur anormale","OK")))</x:f>
      </x:c>
      <x:c r="V19" s="76" t="str">
        <x:f>IF(B19="","",IF(Q19="Validé humainement","Oui","Non"))</x:f>
      </x:c>
    </x:row>
    <x:row r="20">
      <x:c r="A20" s="76" t="str">
        <x:f>IF(B20="","","MOB-"&amp;TEXT(ROW()-4,"0000"))</x:f>
      </x:c>
      <x:c r="B20" s="76"/>
      <x:c r="C20" s="76"/>
      <x:c r="D20" s="76"/>
      <x:c r="E20" s="76"/>
      <x:c r="F20" s="81"/>
      <x:c r="G20" s="80"/>
      <x:c r="H20" s="81"/>
      <x:c r="I20" s="76"/>
      <x:c r="J20" s="77"/>
      <x:c r="K20" s="76"/>
      <x:c r="L20" s="83"/>
      <x:c r="M20" s="77" t="str">
        <x:f>IF(OR(J20="",L20=""),"",J20*L20)</x:f>
      </x:c>
      <x:c r="N20" s="76"/>
      <x:c r="O20" s="76"/>
      <x:c r="P20" s="76"/>
      <x:c r="Q20" s="76"/>
      <x:c r="R20" s="76"/>
      <x:c r="S20" s="78" t="str">
        <x:f>IF(B20="","",TODAY())</x:f>
      </x:c>
      <x:c r="T20" s="76"/>
      <x:c r="U20" s="76" t="str">
        <x:f>IF(B20="","",IF(OR(C20="",D20="",E20="",J20="",K20="",L20="",N20="",O20="",P20="",Q20&lt;&gt;"Validé humainement"),"ALERTE: données/preuves/statut",IF(OR(F20&lt;0,G20&lt;0,H20&lt;0,J20&lt;0,L20&lt;0,M20&lt;0),"ALERTE: valeur anormale","OK")))</x:f>
      </x:c>
      <x:c r="V20" s="76" t="str">
        <x:f>IF(B20="","",IF(Q20="Validé humainement","Oui","Non"))</x:f>
      </x:c>
    </x:row>
    <x:row r="21">
      <x:c r="A21" s="76" t="str">
        <x:f>IF(B21="","","MOB-"&amp;TEXT(ROW()-4,"0000"))</x:f>
      </x:c>
      <x:c r="B21" s="76"/>
      <x:c r="C21" s="76"/>
      <x:c r="D21" s="76"/>
      <x:c r="E21" s="76"/>
      <x:c r="F21" s="81"/>
      <x:c r="G21" s="80"/>
      <x:c r="H21" s="81"/>
      <x:c r="I21" s="76"/>
      <x:c r="J21" s="77"/>
      <x:c r="K21" s="76"/>
      <x:c r="L21" s="83"/>
      <x:c r="M21" s="77" t="str">
        <x:f>IF(OR(J21="",L21=""),"",J21*L21)</x:f>
      </x:c>
      <x:c r="N21" s="76"/>
      <x:c r="O21" s="76"/>
      <x:c r="P21" s="76"/>
      <x:c r="Q21" s="76"/>
      <x:c r="R21" s="76"/>
      <x:c r="S21" s="78" t="str">
        <x:f>IF(B21="","",TODAY())</x:f>
      </x:c>
      <x:c r="T21" s="76"/>
      <x:c r="U21" s="76" t="str">
        <x:f>IF(B21="","",IF(OR(C21="",D21="",E21="",J21="",K21="",L21="",N21="",O21="",P21="",Q21&lt;&gt;"Validé humainement"),"ALERTE: données/preuves/statut",IF(OR(F21&lt;0,G21&lt;0,H21&lt;0,J21&lt;0,L21&lt;0,M21&lt;0),"ALERTE: valeur anormale","OK")))</x:f>
      </x:c>
      <x:c r="V21" s="76" t="str">
        <x:f>IF(B21="","",IF(Q21="Validé humainement","Oui","Non"))</x:f>
      </x:c>
    </x:row>
    <x:row r="22">
      <x:c r="A22" s="76" t="str">
        <x:f>IF(B22="","","MOB-"&amp;TEXT(ROW()-4,"0000"))</x:f>
      </x:c>
      <x:c r="B22" s="76"/>
      <x:c r="C22" s="76"/>
      <x:c r="D22" s="76"/>
      <x:c r="E22" s="76"/>
      <x:c r="F22" s="81"/>
      <x:c r="G22" s="80"/>
      <x:c r="H22" s="81"/>
      <x:c r="I22" s="76"/>
      <x:c r="J22" s="77"/>
      <x:c r="K22" s="76"/>
      <x:c r="L22" s="83"/>
      <x:c r="M22" s="77" t="str">
        <x:f>IF(OR(J22="",L22=""),"",J22*L22)</x:f>
      </x:c>
      <x:c r="N22" s="76"/>
      <x:c r="O22" s="76"/>
      <x:c r="P22" s="76"/>
      <x:c r="Q22" s="76"/>
      <x:c r="R22" s="76"/>
      <x:c r="S22" s="78" t="str">
        <x:f>IF(B22="","",TODAY())</x:f>
      </x:c>
      <x:c r="T22" s="76"/>
      <x:c r="U22" s="76" t="str">
        <x:f>IF(B22="","",IF(OR(C22="",D22="",E22="",J22="",K22="",L22="",N22="",O22="",P22="",Q22&lt;&gt;"Validé humainement"),"ALERTE: données/preuves/statut",IF(OR(F22&lt;0,G22&lt;0,H22&lt;0,J22&lt;0,L22&lt;0,M22&lt;0),"ALERTE: valeur anormale","OK")))</x:f>
      </x:c>
      <x:c r="V22" s="76" t="str">
        <x:f>IF(B22="","",IF(Q22="Validé humainement","Oui","Non"))</x:f>
      </x:c>
    </x:row>
    <x:row r="23">
      <x:c r="A23" s="76" t="str">
        <x:f>IF(B23="","","MOB-"&amp;TEXT(ROW()-4,"0000"))</x:f>
      </x:c>
      <x:c r="B23" s="76"/>
      <x:c r="C23" s="76"/>
      <x:c r="D23" s="76"/>
      <x:c r="E23" s="76"/>
      <x:c r="F23" s="81"/>
      <x:c r="G23" s="80"/>
      <x:c r="H23" s="81"/>
      <x:c r="I23" s="76"/>
      <x:c r="J23" s="77"/>
      <x:c r="K23" s="76"/>
      <x:c r="L23" s="83"/>
      <x:c r="M23" s="77" t="str">
        <x:f>IF(OR(J23="",L23=""),"",J23*L23)</x:f>
      </x:c>
      <x:c r="N23" s="76"/>
      <x:c r="O23" s="76"/>
      <x:c r="P23" s="76"/>
      <x:c r="Q23" s="76"/>
      <x:c r="R23" s="76"/>
      <x:c r="S23" s="78" t="str">
        <x:f>IF(B23="","",TODAY())</x:f>
      </x:c>
      <x:c r="T23" s="76"/>
      <x:c r="U23" s="76" t="str">
        <x:f>IF(B23="","",IF(OR(C23="",D23="",E23="",J23="",K23="",L23="",N23="",O23="",P23="",Q23&lt;&gt;"Validé humainement"),"ALERTE: données/preuves/statut",IF(OR(F23&lt;0,G23&lt;0,H23&lt;0,J23&lt;0,L23&lt;0,M23&lt;0),"ALERTE: valeur anormale","OK")))</x:f>
      </x:c>
      <x:c r="V23" s="76" t="str">
        <x:f>IF(B23="","",IF(Q23="Validé humainement","Oui","Non"))</x:f>
      </x:c>
    </x:row>
    <x:row r="24">
      <x:c r="A24" s="76" t="str">
        <x:f>IF(B24="","","MOB-"&amp;TEXT(ROW()-4,"0000"))</x:f>
      </x:c>
      <x:c r="B24" s="76"/>
      <x:c r="C24" s="76"/>
      <x:c r="D24" s="76"/>
      <x:c r="E24" s="76"/>
      <x:c r="F24" s="81"/>
      <x:c r="G24" s="80"/>
      <x:c r="H24" s="81"/>
      <x:c r="I24" s="76"/>
      <x:c r="J24" s="77"/>
      <x:c r="K24" s="76"/>
      <x:c r="L24" s="83"/>
      <x:c r="M24" s="77" t="str">
        <x:f>IF(OR(J24="",L24=""),"",J24*L24)</x:f>
      </x:c>
      <x:c r="N24" s="76"/>
      <x:c r="O24" s="76"/>
      <x:c r="P24" s="76"/>
      <x:c r="Q24" s="76"/>
      <x:c r="R24" s="76"/>
      <x:c r="S24" s="78" t="str">
        <x:f>IF(B24="","",TODAY())</x:f>
      </x:c>
      <x:c r="T24" s="76"/>
      <x:c r="U24" s="76" t="str">
        <x:f>IF(B24="","",IF(OR(C24="",D24="",E24="",J24="",K24="",L24="",N24="",O24="",P24="",Q24&lt;&gt;"Validé humainement"),"ALERTE: données/preuves/statut",IF(OR(F24&lt;0,G24&lt;0,H24&lt;0,J24&lt;0,L24&lt;0,M24&lt;0),"ALERTE: valeur anormale","OK")))</x:f>
      </x:c>
      <x:c r="V24" s="76" t="str">
        <x:f>IF(B24="","",IF(Q24="Validé humainement","Oui","Non"))</x:f>
      </x:c>
    </x:row>
    <x:row r="25">
      <x:c r="A25" s="76" t="str">
        <x:f>IF(B25="","","MOB-"&amp;TEXT(ROW()-4,"0000"))</x:f>
      </x:c>
      <x:c r="B25" s="76"/>
      <x:c r="C25" s="76"/>
      <x:c r="D25" s="76"/>
      <x:c r="E25" s="76"/>
      <x:c r="F25" s="81"/>
      <x:c r="G25" s="80"/>
      <x:c r="H25" s="81"/>
      <x:c r="I25" s="76"/>
      <x:c r="J25" s="77"/>
      <x:c r="K25" s="76"/>
      <x:c r="L25" s="83"/>
      <x:c r="M25" s="77" t="str">
        <x:f>IF(OR(J25="",L25=""),"",J25*L25)</x:f>
      </x:c>
      <x:c r="N25" s="76"/>
      <x:c r="O25" s="76"/>
      <x:c r="P25" s="76"/>
      <x:c r="Q25" s="76"/>
      <x:c r="R25" s="76"/>
      <x:c r="S25" s="78" t="str">
        <x:f>IF(B25="","",TODAY())</x:f>
      </x:c>
      <x:c r="T25" s="76"/>
      <x:c r="U25" s="76" t="str">
        <x:f>IF(B25="","",IF(OR(C25="",D25="",E25="",J25="",K25="",L25="",N25="",O25="",P25="",Q25&lt;&gt;"Validé humainement"),"ALERTE: données/preuves/statut",IF(OR(F25&lt;0,G25&lt;0,H25&lt;0,J25&lt;0,L25&lt;0,M25&lt;0),"ALERTE: valeur anormale","OK")))</x:f>
      </x:c>
      <x:c r="V25" s="76" t="str">
        <x:f>IF(B25="","",IF(Q25="Validé humainement","Oui","Non"))</x:f>
      </x:c>
    </x:row>
    <x:row r="26">
      <x:c r="A26" s="76" t="str">
        <x:f>IF(B26="","","MOB-"&amp;TEXT(ROW()-4,"0000"))</x:f>
      </x:c>
      <x:c r="B26" s="76"/>
      <x:c r="C26" s="76"/>
      <x:c r="D26" s="76"/>
      <x:c r="E26" s="76"/>
      <x:c r="F26" s="81"/>
      <x:c r="G26" s="80"/>
      <x:c r="H26" s="81"/>
      <x:c r="I26" s="76"/>
      <x:c r="J26" s="77"/>
      <x:c r="K26" s="76"/>
      <x:c r="L26" s="83"/>
      <x:c r="M26" s="77" t="str">
        <x:f>IF(OR(J26="",L26=""),"",J26*L26)</x:f>
      </x:c>
      <x:c r="N26" s="76"/>
      <x:c r="O26" s="76"/>
      <x:c r="P26" s="76"/>
      <x:c r="Q26" s="76"/>
      <x:c r="R26" s="76"/>
      <x:c r="S26" s="78" t="str">
        <x:f>IF(B26="","",TODAY())</x:f>
      </x:c>
      <x:c r="T26" s="76"/>
      <x:c r="U26" s="76" t="str">
        <x:f>IF(B26="","",IF(OR(C26="",D26="",E26="",J26="",K26="",L26="",N26="",O26="",P26="",Q26&lt;&gt;"Validé humainement"),"ALERTE: données/preuves/statut",IF(OR(F26&lt;0,G26&lt;0,H26&lt;0,J26&lt;0,L26&lt;0,M26&lt;0),"ALERTE: valeur anormale","OK")))</x:f>
      </x:c>
      <x:c r="V26" s="76" t="str">
        <x:f>IF(B26="","",IF(Q26="Validé humainement","Oui","Non"))</x:f>
      </x:c>
    </x:row>
    <x:row r="27">
      <x:c r="A27" s="76" t="str">
        <x:f>IF(B27="","","MOB-"&amp;TEXT(ROW()-4,"0000"))</x:f>
      </x:c>
      <x:c r="B27" s="76"/>
      <x:c r="C27" s="76"/>
      <x:c r="D27" s="76"/>
      <x:c r="E27" s="76"/>
      <x:c r="F27" s="81"/>
      <x:c r="G27" s="80"/>
      <x:c r="H27" s="81"/>
      <x:c r="I27" s="76"/>
      <x:c r="J27" s="77"/>
      <x:c r="K27" s="76"/>
      <x:c r="L27" s="83"/>
      <x:c r="M27" s="77" t="str">
        <x:f>IF(OR(J27="",L27=""),"",J27*L27)</x:f>
      </x:c>
      <x:c r="N27" s="76"/>
      <x:c r="O27" s="76"/>
      <x:c r="P27" s="76"/>
      <x:c r="Q27" s="76"/>
      <x:c r="R27" s="76"/>
      <x:c r="S27" s="78" t="str">
        <x:f>IF(B27="","",TODAY())</x:f>
      </x:c>
      <x:c r="T27" s="76"/>
      <x:c r="U27" s="76" t="str">
        <x:f>IF(B27="","",IF(OR(C27="",D27="",E27="",J27="",K27="",L27="",N27="",O27="",P27="",Q27&lt;&gt;"Validé humainement"),"ALERTE: données/preuves/statut",IF(OR(F27&lt;0,G27&lt;0,H27&lt;0,J27&lt;0,L27&lt;0,M27&lt;0),"ALERTE: valeur anormale","OK")))</x:f>
      </x:c>
      <x:c r="V27" s="76" t="str">
        <x:f>IF(B27="","",IF(Q27="Validé humainement","Oui","Non"))</x:f>
      </x:c>
    </x:row>
    <x:row r="28">
      <x:c r="A28" s="76" t="str">
        <x:f>IF(B28="","","MOB-"&amp;TEXT(ROW()-4,"0000"))</x:f>
      </x:c>
      <x:c r="B28" s="76"/>
      <x:c r="C28" s="76"/>
      <x:c r="D28" s="76"/>
      <x:c r="E28" s="76"/>
      <x:c r="F28" s="81"/>
      <x:c r="G28" s="80"/>
      <x:c r="H28" s="81"/>
      <x:c r="I28" s="76"/>
      <x:c r="J28" s="77"/>
      <x:c r="K28" s="76"/>
      <x:c r="L28" s="83"/>
      <x:c r="M28" s="77" t="str">
        <x:f>IF(OR(J28="",L28=""),"",J28*L28)</x:f>
      </x:c>
      <x:c r="N28" s="76"/>
      <x:c r="O28" s="76"/>
      <x:c r="P28" s="76"/>
      <x:c r="Q28" s="76"/>
      <x:c r="R28" s="76"/>
      <x:c r="S28" s="78" t="str">
        <x:f>IF(B28="","",TODAY())</x:f>
      </x:c>
      <x:c r="T28" s="76"/>
      <x:c r="U28" s="76" t="str">
        <x:f>IF(B28="","",IF(OR(C28="",D28="",E28="",J28="",K28="",L28="",N28="",O28="",P28="",Q28&lt;&gt;"Validé humainement"),"ALERTE: données/preuves/statut",IF(OR(F28&lt;0,G28&lt;0,H28&lt;0,J28&lt;0,L28&lt;0,M28&lt;0),"ALERTE: valeur anormale","OK")))</x:f>
      </x:c>
      <x:c r="V28" s="76" t="str">
        <x:f>IF(B28="","",IF(Q28="Validé humainement","Oui","Non"))</x:f>
      </x:c>
    </x:row>
    <x:row r="29">
      <x:c r="A29" s="76" t="str">
        <x:f>IF(B29="","","MOB-"&amp;TEXT(ROW()-4,"0000"))</x:f>
      </x:c>
      <x:c r="B29" s="76"/>
      <x:c r="C29" s="76"/>
      <x:c r="D29" s="76"/>
      <x:c r="E29" s="76"/>
      <x:c r="F29" s="81"/>
      <x:c r="G29" s="80"/>
      <x:c r="H29" s="81"/>
      <x:c r="I29" s="76"/>
      <x:c r="J29" s="77"/>
      <x:c r="K29" s="76"/>
      <x:c r="L29" s="83"/>
      <x:c r="M29" s="77" t="str">
        <x:f>IF(OR(J29="",L29=""),"",J29*L29)</x:f>
      </x:c>
      <x:c r="N29" s="76"/>
      <x:c r="O29" s="76"/>
      <x:c r="P29" s="76"/>
      <x:c r="Q29" s="76"/>
      <x:c r="R29" s="76"/>
      <x:c r="S29" s="78" t="str">
        <x:f>IF(B29="","",TODAY())</x:f>
      </x:c>
      <x:c r="T29" s="76"/>
      <x:c r="U29" s="76" t="str">
        <x:f>IF(B29="","",IF(OR(C29="",D29="",E29="",J29="",K29="",L29="",N29="",O29="",P29="",Q29&lt;&gt;"Validé humainement"),"ALERTE: données/preuves/statut",IF(OR(F29&lt;0,G29&lt;0,H29&lt;0,J29&lt;0,L29&lt;0,M29&lt;0),"ALERTE: valeur anormale","OK")))</x:f>
      </x:c>
      <x:c r="V29" s="76" t="str">
        <x:f>IF(B29="","",IF(Q29="Validé humainement","Oui","Non"))</x:f>
      </x:c>
    </x:row>
    <x:row r="30">
      <x:c r="A30" s="76" t="str">
        <x:f>IF(B30="","","MOB-"&amp;TEXT(ROW()-4,"0000"))</x:f>
      </x:c>
      <x:c r="B30" s="76"/>
      <x:c r="C30" s="76"/>
      <x:c r="D30" s="76"/>
      <x:c r="E30" s="76"/>
      <x:c r="F30" s="81"/>
      <x:c r="G30" s="80"/>
      <x:c r="H30" s="81"/>
      <x:c r="I30" s="76"/>
      <x:c r="J30" s="77"/>
      <x:c r="K30" s="76"/>
      <x:c r="L30" s="83"/>
      <x:c r="M30" s="77" t="str">
        <x:f>IF(OR(J30="",L30=""),"",J30*L30)</x:f>
      </x:c>
      <x:c r="N30" s="76"/>
      <x:c r="O30" s="76"/>
      <x:c r="P30" s="76"/>
      <x:c r="Q30" s="76"/>
      <x:c r="R30" s="76"/>
      <x:c r="S30" s="78" t="str">
        <x:f>IF(B30="","",TODAY())</x:f>
      </x:c>
      <x:c r="T30" s="76"/>
      <x:c r="U30" s="76" t="str">
        <x:f>IF(B30="","",IF(OR(C30="",D30="",E30="",J30="",K30="",L30="",N30="",O30="",P30="",Q30&lt;&gt;"Validé humainement"),"ALERTE: données/preuves/statut",IF(OR(F30&lt;0,G30&lt;0,H30&lt;0,J30&lt;0,L30&lt;0,M30&lt;0),"ALERTE: valeur anormale","OK")))</x:f>
      </x:c>
      <x:c r="V30" s="76" t="str">
        <x:f>IF(B30="","",IF(Q30="Validé humainement","Oui","Non"))</x:f>
      </x:c>
    </x:row>
    <x:row r="31">
      <x:c r="A31" s="76" t="str">
        <x:f>IF(B31="","","MOB-"&amp;TEXT(ROW()-4,"0000"))</x:f>
      </x:c>
      <x:c r="B31" s="76"/>
      <x:c r="C31" s="76"/>
      <x:c r="D31" s="76"/>
      <x:c r="E31" s="76"/>
      <x:c r="F31" s="81"/>
      <x:c r="G31" s="80"/>
      <x:c r="H31" s="81"/>
      <x:c r="I31" s="76"/>
      <x:c r="J31" s="77"/>
      <x:c r="K31" s="76"/>
      <x:c r="L31" s="83"/>
      <x:c r="M31" s="77" t="str">
        <x:f>IF(OR(J31="",L31=""),"",J31*L31)</x:f>
      </x:c>
      <x:c r="N31" s="76"/>
      <x:c r="O31" s="76"/>
      <x:c r="P31" s="76"/>
      <x:c r="Q31" s="76"/>
      <x:c r="R31" s="76"/>
      <x:c r="S31" s="78" t="str">
        <x:f>IF(B31="","",TODAY())</x:f>
      </x:c>
      <x:c r="T31" s="76"/>
      <x:c r="U31" s="76" t="str">
        <x:f>IF(B31="","",IF(OR(C31="",D31="",E31="",J31="",K31="",L31="",N31="",O31="",P31="",Q31&lt;&gt;"Validé humainement"),"ALERTE: données/preuves/statut",IF(OR(F31&lt;0,G31&lt;0,H31&lt;0,J31&lt;0,L31&lt;0,M31&lt;0),"ALERTE: valeur anormale","OK")))</x:f>
      </x:c>
      <x:c r="V31" s="76" t="str">
        <x:f>IF(B31="","",IF(Q31="Validé humainement","Oui","Non"))</x:f>
      </x:c>
    </x:row>
    <x:row r="32">
      <x:c r="A32" s="76" t="str">
        <x:f>IF(B32="","","MOB-"&amp;TEXT(ROW()-4,"0000"))</x:f>
      </x:c>
      <x:c r="B32" s="76"/>
      <x:c r="C32" s="76"/>
      <x:c r="D32" s="76"/>
      <x:c r="E32" s="76"/>
      <x:c r="F32" s="81"/>
      <x:c r="G32" s="80"/>
      <x:c r="H32" s="81"/>
      <x:c r="I32" s="76"/>
      <x:c r="J32" s="77"/>
      <x:c r="K32" s="76"/>
      <x:c r="L32" s="83"/>
      <x:c r="M32" s="77" t="str">
        <x:f>IF(OR(J32="",L32=""),"",J32*L32)</x:f>
      </x:c>
      <x:c r="N32" s="76"/>
      <x:c r="O32" s="76"/>
      <x:c r="P32" s="76"/>
      <x:c r="Q32" s="76"/>
      <x:c r="R32" s="76"/>
      <x:c r="S32" s="78" t="str">
        <x:f>IF(B32="","",TODAY())</x:f>
      </x:c>
      <x:c r="T32" s="76"/>
      <x:c r="U32" s="76" t="str">
        <x:f>IF(B32="","",IF(OR(C32="",D32="",E32="",J32="",K32="",L32="",N32="",O32="",P32="",Q32&lt;&gt;"Validé humainement"),"ALERTE: données/preuves/statut",IF(OR(F32&lt;0,G32&lt;0,H32&lt;0,J32&lt;0,L32&lt;0,M32&lt;0),"ALERTE: valeur anormale","OK")))</x:f>
      </x:c>
      <x:c r="V32" s="76" t="str">
        <x:f>IF(B32="","",IF(Q32="Validé humainement","Oui","Non"))</x:f>
      </x:c>
    </x:row>
    <x:row r="33">
      <x:c r="A33" s="76" t="str">
        <x:f>IF(B33="","","MOB-"&amp;TEXT(ROW()-4,"0000"))</x:f>
      </x:c>
      <x:c r="B33" s="76"/>
      <x:c r="C33" s="76"/>
      <x:c r="D33" s="76"/>
      <x:c r="E33" s="76"/>
      <x:c r="F33" s="81"/>
      <x:c r="G33" s="80"/>
      <x:c r="H33" s="81"/>
      <x:c r="I33" s="76"/>
      <x:c r="J33" s="77"/>
      <x:c r="K33" s="76"/>
      <x:c r="L33" s="83"/>
      <x:c r="M33" s="77" t="str">
        <x:f>IF(OR(J33="",L33=""),"",J33*L33)</x:f>
      </x:c>
      <x:c r="N33" s="76"/>
      <x:c r="O33" s="76"/>
      <x:c r="P33" s="76"/>
      <x:c r="Q33" s="76"/>
      <x:c r="R33" s="76"/>
      <x:c r="S33" s="78" t="str">
        <x:f>IF(B33="","",TODAY())</x:f>
      </x:c>
      <x:c r="T33" s="76"/>
      <x:c r="U33" s="76" t="str">
        <x:f>IF(B33="","",IF(OR(C33="",D33="",E33="",J33="",K33="",L33="",N33="",O33="",P33="",Q33&lt;&gt;"Validé humainement"),"ALERTE: données/preuves/statut",IF(OR(F33&lt;0,G33&lt;0,H33&lt;0,J33&lt;0,L33&lt;0,M33&lt;0),"ALERTE: valeur anormale","OK")))</x:f>
      </x:c>
      <x:c r="V33" s="76" t="str">
        <x:f>IF(B33="","",IF(Q33="Validé humainement","Oui","Non"))</x:f>
      </x:c>
    </x:row>
    <x:row r="34">
      <x:c r="A34" s="76" t="str">
        <x:f>IF(B34="","","MOB-"&amp;TEXT(ROW()-4,"0000"))</x:f>
      </x:c>
      <x:c r="B34" s="76"/>
      <x:c r="C34" s="76"/>
      <x:c r="D34" s="76"/>
      <x:c r="E34" s="76"/>
      <x:c r="F34" s="81"/>
      <x:c r="G34" s="80"/>
      <x:c r="H34" s="81"/>
      <x:c r="I34" s="76"/>
      <x:c r="J34" s="77"/>
      <x:c r="K34" s="76"/>
      <x:c r="L34" s="83"/>
      <x:c r="M34" s="77" t="str">
        <x:f>IF(OR(J34="",L34=""),"",J34*L34)</x:f>
      </x:c>
      <x:c r="N34" s="76"/>
      <x:c r="O34" s="76"/>
      <x:c r="P34" s="76"/>
      <x:c r="Q34" s="76"/>
      <x:c r="R34" s="76"/>
      <x:c r="S34" s="78" t="str">
        <x:f>IF(B34="","",TODAY())</x:f>
      </x:c>
      <x:c r="T34" s="76"/>
      <x:c r="U34" s="76" t="str">
        <x:f>IF(B34="","",IF(OR(C34="",D34="",E34="",J34="",K34="",L34="",N34="",O34="",P34="",Q34&lt;&gt;"Validé humainement"),"ALERTE: données/preuves/statut",IF(OR(F34&lt;0,G34&lt;0,H34&lt;0,J34&lt;0,L34&lt;0,M34&lt;0),"ALERTE: valeur anormale","OK")))</x:f>
      </x:c>
      <x:c r="V34" s="76" t="str">
        <x:f>IF(B34="","",IF(Q34="Validé humainement","Oui","Non"))</x:f>
      </x:c>
    </x:row>
    <x:row r="35">
      <x:c r="A35" s="76" t="str">
        <x:f>IF(B35="","","MOB-"&amp;TEXT(ROW()-4,"0000"))</x:f>
      </x:c>
      <x:c r="B35" s="76"/>
      <x:c r="C35" s="76"/>
      <x:c r="D35" s="76"/>
      <x:c r="E35" s="76"/>
      <x:c r="F35" s="81"/>
      <x:c r="G35" s="80"/>
      <x:c r="H35" s="81"/>
      <x:c r="I35" s="76"/>
      <x:c r="J35" s="77"/>
      <x:c r="K35" s="76"/>
      <x:c r="L35" s="83"/>
      <x:c r="M35" s="77" t="str">
        <x:f>IF(OR(J35="",L35=""),"",J35*L35)</x:f>
      </x:c>
      <x:c r="N35" s="76"/>
      <x:c r="O35" s="76"/>
      <x:c r="P35" s="76"/>
      <x:c r="Q35" s="76"/>
      <x:c r="R35" s="76"/>
      <x:c r="S35" s="78" t="str">
        <x:f>IF(B35="","",TODAY())</x:f>
      </x:c>
      <x:c r="T35" s="76"/>
      <x:c r="U35" s="76" t="str">
        <x:f>IF(B35="","",IF(OR(C35="",D35="",E35="",J35="",K35="",L35="",N35="",O35="",P35="",Q35&lt;&gt;"Validé humainement"),"ALERTE: données/preuves/statut",IF(OR(F35&lt;0,G35&lt;0,H35&lt;0,J35&lt;0,L35&lt;0,M35&lt;0),"ALERTE: valeur anormale","OK")))</x:f>
      </x:c>
      <x:c r="V35" s="76" t="str">
        <x:f>IF(B35="","",IF(Q35="Validé humainement","Oui","Non"))</x:f>
      </x:c>
    </x:row>
    <x:row r="36">
      <x:c r="A36" s="76" t="str">
        <x:f>IF(B36="","","MOB-"&amp;TEXT(ROW()-4,"0000"))</x:f>
      </x:c>
      <x:c r="B36" s="76"/>
      <x:c r="C36" s="76"/>
      <x:c r="D36" s="76"/>
      <x:c r="E36" s="76"/>
      <x:c r="F36" s="81"/>
      <x:c r="G36" s="80"/>
      <x:c r="H36" s="81"/>
      <x:c r="I36" s="76"/>
      <x:c r="J36" s="77"/>
      <x:c r="K36" s="76"/>
      <x:c r="L36" s="83"/>
      <x:c r="M36" s="77" t="str">
        <x:f>IF(OR(J36="",L36=""),"",J36*L36)</x:f>
      </x:c>
      <x:c r="N36" s="76"/>
      <x:c r="O36" s="76"/>
      <x:c r="P36" s="76"/>
      <x:c r="Q36" s="76"/>
      <x:c r="R36" s="76"/>
      <x:c r="S36" s="78" t="str">
        <x:f>IF(B36="","",TODAY())</x:f>
      </x:c>
      <x:c r="T36" s="76"/>
      <x:c r="U36" s="76" t="str">
        <x:f>IF(B36="","",IF(OR(C36="",D36="",E36="",J36="",K36="",L36="",N36="",O36="",P36="",Q36&lt;&gt;"Validé humainement"),"ALERTE: données/preuves/statut",IF(OR(F36&lt;0,G36&lt;0,H36&lt;0,J36&lt;0,L36&lt;0,M36&lt;0),"ALERTE: valeur anormale","OK")))</x:f>
      </x:c>
      <x:c r="V36" s="76" t="str">
        <x:f>IF(B36="","",IF(Q36="Validé humainement","Oui","Non"))</x:f>
      </x:c>
    </x:row>
    <x:row r="37">
      <x:c r="A37" s="76" t="str">
        <x:f>IF(B37="","","MOB-"&amp;TEXT(ROW()-4,"0000"))</x:f>
      </x:c>
      <x:c r="B37" s="76"/>
      <x:c r="C37" s="76"/>
      <x:c r="D37" s="76"/>
      <x:c r="E37" s="76"/>
      <x:c r="F37" s="81"/>
      <x:c r="G37" s="80"/>
      <x:c r="H37" s="81"/>
      <x:c r="I37" s="76"/>
      <x:c r="J37" s="77"/>
      <x:c r="K37" s="76"/>
      <x:c r="L37" s="83"/>
      <x:c r="M37" s="77" t="str">
        <x:f>IF(OR(J37="",L37=""),"",J37*L37)</x:f>
      </x:c>
      <x:c r="N37" s="76"/>
      <x:c r="O37" s="76"/>
      <x:c r="P37" s="76"/>
      <x:c r="Q37" s="76"/>
      <x:c r="R37" s="76"/>
      <x:c r="S37" s="78" t="str">
        <x:f>IF(B37="","",TODAY())</x:f>
      </x:c>
      <x:c r="T37" s="76"/>
      <x:c r="U37" s="76" t="str">
        <x:f>IF(B37="","",IF(OR(C37="",D37="",E37="",J37="",K37="",L37="",N37="",O37="",P37="",Q37&lt;&gt;"Validé humainement"),"ALERTE: données/preuves/statut",IF(OR(F37&lt;0,G37&lt;0,H37&lt;0,J37&lt;0,L37&lt;0,M37&lt;0),"ALERTE: valeur anormale","OK")))</x:f>
      </x:c>
      <x:c r="V37" s="76" t="str">
        <x:f>IF(B37="","",IF(Q37="Validé humainement","Oui","Non"))</x:f>
      </x:c>
    </x:row>
    <x:row r="38">
      <x:c r="A38" s="76" t="str">
        <x:f>IF(B38="","","MOB-"&amp;TEXT(ROW()-4,"0000"))</x:f>
      </x:c>
      <x:c r="B38" s="76"/>
      <x:c r="C38" s="76"/>
      <x:c r="D38" s="76"/>
      <x:c r="E38" s="76"/>
      <x:c r="F38" s="81"/>
      <x:c r="G38" s="80"/>
      <x:c r="H38" s="81"/>
      <x:c r="I38" s="76"/>
      <x:c r="J38" s="77"/>
      <x:c r="K38" s="76"/>
      <x:c r="L38" s="83"/>
      <x:c r="M38" s="77" t="str">
        <x:f>IF(OR(J38="",L38=""),"",J38*L38)</x:f>
      </x:c>
      <x:c r="N38" s="76"/>
      <x:c r="O38" s="76"/>
      <x:c r="P38" s="76"/>
      <x:c r="Q38" s="76"/>
      <x:c r="R38" s="76"/>
      <x:c r="S38" s="78" t="str">
        <x:f>IF(B38="","",TODAY())</x:f>
      </x:c>
      <x:c r="T38" s="76"/>
      <x:c r="U38" s="76" t="str">
        <x:f>IF(B38="","",IF(OR(C38="",D38="",E38="",J38="",K38="",L38="",N38="",O38="",P38="",Q38&lt;&gt;"Validé humainement"),"ALERTE: données/preuves/statut",IF(OR(F38&lt;0,G38&lt;0,H38&lt;0,J38&lt;0,L38&lt;0,M38&lt;0),"ALERTE: valeur anormale","OK")))</x:f>
      </x:c>
      <x:c r="V38" s="76" t="str">
        <x:f>IF(B38="","",IF(Q38="Validé humainement","Oui","Non"))</x:f>
      </x:c>
    </x:row>
    <x:row r="39">
      <x:c r="A39" s="76" t="str">
        <x:f>IF(B39="","","MOB-"&amp;TEXT(ROW()-4,"0000"))</x:f>
      </x:c>
      <x:c r="B39" s="76"/>
      <x:c r="C39" s="76"/>
      <x:c r="D39" s="76"/>
      <x:c r="E39" s="76"/>
      <x:c r="F39" s="81"/>
      <x:c r="G39" s="80"/>
      <x:c r="H39" s="81"/>
      <x:c r="I39" s="76"/>
      <x:c r="J39" s="77"/>
      <x:c r="K39" s="76"/>
      <x:c r="L39" s="83"/>
      <x:c r="M39" s="77" t="str">
        <x:f>IF(OR(J39="",L39=""),"",J39*L39)</x:f>
      </x:c>
      <x:c r="N39" s="76"/>
      <x:c r="O39" s="76"/>
      <x:c r="P39" s="76"/>
      <x:c r="Q39" s="76"/>
      <x:c r="R39" s="76"/>
      <x:c r="S39" s="78" t="str">
        <x:f>IF(B39="","",TODAY())</x:f>
      </x:c>
      <x:c r="T39" s="76"/>
      <x:c r="U39" s="76" t="str">
        <x:f>IF(B39="","",IF(OR(C39="",D39="",E39="",J39="",K39="",L39="",N39="",O39="",P39="",Q39&lt;&gt;"Validé humainement"),"ALERTE: données/preuves/statut",IF(OR(F39&lt;0,G39&lt;0,H39&lt;0,J39&lt;0,L39&lt;0,M39&lt;0),"ALERTE: valeur anormale","OK")))</x:f>
      </x:c>
      <x:c r="V39" s="76" t="str">
        <x:f>IF(B39="","",IF(Q39="Validé humainement","Oui","Non"))</x:f>
      </x:c>
    </x:row>
    <x:row r="40">
      <x:c r="A40" s="76" t="str">
        <x:f>IF(B40="","","MOB-"&amp;TEXT(ROW()-4,"0000"))</x:f>
      </x:c>
      <x:c r="B40" s="76"/>
      <x:c r="C40" s="76"/>
      <x:c r="D40" s="76"/>
      <x:c r="E40" s="76"/>
      <x:c r="F40" s="81"/>
      <x:c r="G40" s="80"/>
      <x:c r="H40" s="81"/>
      <x:c r="I40" s="76"/>
      <x:c r="J40" s="77"/>
      <x:c r="K40" s="76"/>
      <x:c r="L40" s="83"/>
      <x:c r="M40" s="77" t="str">
        <x:f>IF(OR(J40="",L40=""),"",J40*L40)</x:f>
      </x:c>
      <x:c r="N40" s="76"/>
      <x:c r="O40" s="76"/>
      <x:c r="P40" s="76"/>
      <x:c r="Q40" s="76"/>
      <x:c r="R40" s="76"/>
      <x:c r="S40" s="78" t="str">
        <x:f>IF(B40="","",TODAY())</x:f>
      </x:c>
      <x:c r="T40" s="76"/>
      <x:c r="U40" s="76" t="str">
        <x:f>IF(B40="","",IF(OR(C40="",D40="",E40="",J40="",K40="",L40="",N40="",O40="",P40="",Q40&lt;&gt;"Validé humainement"),"ALERTE: données/preuves/statut",IF(OR(F40&lt;0,G40&lt;0,H40&lt;0,J40&lt;0,L40&lt;0,M40&lt;0),"ALERTE: valeur anormale","OK")))</x:f>
      </x:c>
      <x:c r="V40" s="76" t="str">
        <x:f>IF(B40="","",IF(Q40="Validé humainement","Oui","Non"))</x:f>
      </x:c>
    </x:row>
    <x:row r="41">
      <x:c r="A41" s="76" t="str">
        <x:f>IF(B41="","","MOB-"&amp;TEXT(ROW()-4,"0000"))</x:f>
      </x:c>
      <x:c r="B41" s="76"/>
      <x:c r="C41" s="76"/>
      <x:c r="D41" s="76"/>
      <x:c r="E41" s="76"/>
      <x:c r="F41" s="81"/>
      <x:c r="G41" s="80"/>
      <x:c r="H41" s="81"/>
      <x:c r="I41" s="76"/>
      <x:c r="J41" s="77"/>
      <x:c r="K41" s="76"/>
      <x:c r="L41" s="83"/>
      <x:c r="M41" s="77" t="str">
        <x:f>IF(OR(J41="",L41=""),"",J41*L41)</x:f>
      </x:c>
      <x:c r="N41" s="76"/>
      <x:c r="O41" s="76"/>
      <x:c r="P41" s="76"/>
      <x:c r="Q41" s="76"/>
      <x:c r="R41" s="76"/>
      <x:c r="S41" s="78" t="str">
        <x:f>IF(B41="","",TODAY())</x:f>
      </x:c>
      <x:c r="T41" s="76"/>
      <x:c r="U41" s="76" t="str">
        <x:f>IF(B41="","",IF(OR(C41="",D41="",E41="",J41="",K41="",L41="",N41="",O41="",P41="",Q41&lt;&gt;"Validé humainement"),"ALERTE: données/preuves/statut",IF(OR(F41&lt;0,G41&lt;0,H41&lt;0,J41&lt;0,L41&lt;0,M41&lt;0),"ALERTE: valeur anormale","OK")))</x:f>
      </x:c>
      <x:c r="V41" s="76" t="str">
        <x:f>IF(B41="","",IF(Q41="Validé humainement","Oui","Non"))</x:f>
      </x:c>
    </x:row>
    <x:row r="42">
      <x:c r="A42" s="76" t="str">
        <x:f>IF(B42="","","MOB-"&amp;TEXT(ROW()-4,"0000"))</x:f>
      </x:c>
      <x:c r="B42" s="76"/>
      <x:c r="C42" s="76"/>
      <x:c r="D42" s="76"/>
      <x:c r="E42" s="76"/>
      <x:c r="F42" s="81"/>
      <x:c r="G42" s="80"/>
      <x:c r="H42" s="81"/>
      <x:c r="I42" s="76"/>
      <x:c r="J42" s="77"/>
      <x:c r="K42" s="76"/>
      <x:c r="L42" s="83"/>
      <x:c r="M42" s="77" t="str">
        <x:f>IF(OR(J42="",L42=""),"",J42*L42)</x:f>
      </x:c>
      <x:c r="N42" s="76"/>
      <x:c r="O42" s="76"/>
      <x:c r="P42" s="76"/>
      <x:c r="Q42" s="76"/>
      <x:c r="R42" s="76"/>
      <x:c r="S42" s="78" t="str">
        <x:f>IF(B42="","",TODAY())</x:f>
      </x:c>
      <x:c r="T42" s="76"/>
      <x:c r="U42" s="76" t="str">
        <x:f>IF(B42="","",IF(OR(C42="",D42="",E42="",J42="",K42="",L42="",N42="",O42="",P42="",Q42&lt;&gt;"Validé humainement"),"ALERTE: données/preuves/statut",IF(OR(F42&lt;0,G42&lt;0,H42&lt;0,J42&lt;0,L42&lt;0,M42&lt;0),"ALERTE: valeur anormale","OK")))</x:f>
      </x:c>
      <x:c r="V42" s="76" t="str">
        <x:f>IF(B42="","",IF(Q42="Validé humainement","Oui","Non"))</x:f>
      </x:c>
    </x:row>
    <x:row r="43">
      <x:c r="A43" s="76" t="str">
        <x:f>IF(B43="","","MOB-"&amp;TEXT(ROW()-4,"0000"))</x:f>
      </x:c>
      <x:c r="B43" s="76"/>
      <x:c r="C43" s="76"/>
      <x:c r="D43" s="76"/>
      <x:c r="E43" s="76"/>
      <x:c r="F43" s="81"/>
      <x:c r="G43" s="80"/>
      <x:c r="H43" s="81"/>
      <x:c r="I43" s="76"/>
      <x:c r="J43" s="77"/>
      <x:c r="K43" s="76"/>
      <x:c r="L43" s="83"/>
      <x:c r="M43" s="77" t="str">
        <x:f>IF(OR(J43="",L43=""),"",J43*L43)</x:f>
      </x:c>
      <x:c r="N43" s="76"/>
      <x:c r="O43" s="76"/>
      <x:c r="P43" s="76"/>
      <x:c r="Q43" s="76"/>
      <x:c r="R43" s="76"/>
      <x:c r="S43" s="78" t="str">
        <x:f>IF(B43="","",TODAY())</x:f>
      </x:c>
      <x:c r="T43" s="76"/>
      <x:c r="U43" s="76" t="str">
        <x:f>IF(B43="","",IF(OR(C43="",D43="",E43="",J43="",K43="",L43="",N43="",O43="",P43="",Q43&lt;&gt;"Validé humainement"),"ALERTE: données/preuves/statut",IF(OR(F43&lt;0,G43&lt;0,H43&lt;0,J43&lt;0,L43&lt;0,M43&lt;0),"ALERTE: valeur anormale","OK")))</x:f>
      </x:c>
      <x:c r="V43" s="76" t="str">
        <x:f>IF(B43="","",IF(Q43="Validé humainement","Oui","Non"))</x:f>
      </x:c>
    </x:row>
    <x:row r="44">
      <x:c r="A44" s="76" t="str">
        <x:f>IF(B44="","","MOB-"&amp;TEXT(ROW()-4,"0000"))</x:f>
      </x:c>
      <x:c r="B44" s="76"/>
      <x:c r="C44" s="76"/>
      <x:c r="D44" s="76"/>
      <x:c r="E44" s="76"/>
      <x:c r="F44" s="81"/>
      <x:c r="G44" s="80"/>
      <x:c r="H44" s="81"/>
      <x:c r="I44" s="76"/>
      <x:c r="J44" s="77"/>
      <x:c r="K44" s="76"/>
      <x:c r="L44" s="83"/>
      <x:c r="M44" s="77" t="str">
        <x:f>IF(OR(J44="",L44=""),"",J44*L44)</x:f>
      </x:c>
      <x:c r="N44" s="76"/>
      <x:c r="O44" s="76"/>
      <x:c r="P44" s="76"/>
      <x:c r="Q44" s="76"/>
      <x:c r="R44" s="76"/>
      <x:c r="S44" s="78" t="str">
        <x:f>IF(B44="","",TODAY())</x:f>
      </x:c>
      <x:c r="T44" s="76"/>
      <x:c r="U44" s="76" t="str">
        <x:f>IF(B44="","",IF(OR(C44="",D44="",E44="",J44="",K44="",L44="",N44="",O44="",P44="",Q44&lt;&gt;"Validé humainement"),"ALERTE: données/preuves/statut",IF(OR(F44&lt;0,G44&lt;0,H44&lt;0,J44&lt;0,L44&lt;0,M44&lt;0),"ALERTE: valeur anormale","OK")))</x:f>
      </x:c>
      <x:c r="V44" s="76" t="str">
        <x:f>IF(B44="","",IF(Q44="Validé humainement","Oui","Non"))</x:f>
      </x:c>
    </x:row>
    <x:row r="45">
      <x:c r="A45" s="76" t="str">
        <x:f>IF(B45="","","MOB-"&amp;TEXT(ROW()-4,"0000"))</x:f>
      </x:c>
      <x:c r="B45" s="76"/>
      <x:c r="C45" s="76"/>
      <x:c r="D45" s="76"/>
      <x:c r="E45" s="76"/>
      <x:c r="F45" s="81"/>
      <x:c r="G45" s="80"/>
      <x:c r="H45" s="81"/>
      <x:c r="I45" s="76"/>
      <x:c r="J45" s="77"/>
      <x:c r="K45" s="76"/>
      <x:c r="L45" s="83"/>
      <x:c r="M45" s="77" t="str">
        <x:f>IF(OR(J45="",L45=""),"",J45*L45)</x:f>
      </x:c>
      <x:c r="N45" s="76"/>
      <x:c r="O45" s="76"/>
      <x:c r="P45" s="76"/>
      <x:c r="Q45" s="76"/>
      <x:c r="R45" s="76"/>
      <x:c r="S45" s="78" t="str">
        <x:f>IF(B45="","",TODAY())</x:f>
      </x:c>
      <x:c r="T45" s="76"/>
      <x:c r="U45" s="76" t="str">
        <x:f>IF(B45="","",IF(OR(C45="",D45="",E45="",J45="",K45="",L45="",N45="",O45="",P45="",Q45&lt;&gt;"Validé humainement"),"ALERTE: données/preuves/statut",IF(OR(F45&lt;0,G45&lt;0,H45&lt;0,J45&lt;0,L45&lt;0,M45&lt;0),"ALERTE: valeur anormale","OK")))</x:f>
      </x:c>
      <x:c r="V45" s="76" t="str">
        <x:f>IF(B45="","",IF(Q45="Validé humainement","Oui","Non"))</x:f>
      </x:c>
    </x:row>
    <x:row r="46">
      <x:c r="A46" s="76" t="str">
        <x:f>IF(B46="","","MOB-"&amp;TEXT(ROW()-4,"0000"))</x:f>
      </x:c>
      <x:c r="B46" s="76"/>
      <x:c r="C46" s="76"/>
      <x:c r="D46" s="76"/>
      <x:c r="E46" s="76"/>
      <x:c r="F46" s="81"/>
      <x:c r="G46" s="80"/>
      <x:c r="H46" s="81"/>
      <x:c r="I46" s="76"/>
      <x:c r="J46" s="77"/>
      <x:c r="K46" s="76"/>
      <x:c r="L46" s="83"/>
      <x:c r="M46" s="77" t="str">
        <x:f>IF(OR(J46="",L46=""),"",J46*L46)</x:f>
      </x:c>
      <x:c r="N46" s="76"/>
      <x:c r="O46" s="76"/>
      <x:c r="P46" s="76"/>
      <x:c r="Q46" s="76"/>
      <x:c r="R46" s="76"/>
      <x:c r="S46" s="78" t="str">
        <x:f>IF(B46="","",TODAY())</x:f>
      </x:c>
      <x:c r="T46" s="76"/>
      <x:c r="U46" s="76" t="str">
        <x:f>IF(B46="","",IF(OR(C46="",D46="",E46="",J46="",K46="",L46="",N46="",O46="",P46="",Q46&lt;&gt;"Validé humainement"),"ALERTE: données/preuves/statut",IF(OR(F46&lt;0,G46&lt;0,H46&lt;0,J46&lt;0,L46&lt;0,M46&lt;0),"ALERTE: valeur anormale","OK")))</x:f>
      </x:c>
      <x:c r="V46" s="76" t="str">
        <x:f>IF(B46="","",IF(Q46="Validé humainement","Oui","Non"))</x:f>
      </x:c>
    </x:row>
    <x:row r="47">
      <x:c r="A47" s="76" t="str">
        <x:f>IF(B47="","","MOB-"&amp;TEXT(ROW()-4,"0000"))</x:f>
      </x:c>
      <x:c r="B47" s="76"/>
      <x:c r="C47" s="76"/>
      <x:c r="D47" s="76"/>
      <x:c r="E47" s="76"/>
      <x:c r="F47" s="81"/>
      <x:c r="G47" s="80"/>
      <x:c r="H47" s="81"/>
      <x:c r="I47" s="76"/>
      <x:c r="J47" s="77"/>
      <x:c r="K47" s="76"/>
      <x:c r="L47" s="83"/>
      <x:c r="M47" s="77" t="str">
        <x:f>IF(OR(J47="",L47=""),"",J47*L47)</x:f>
      </x:c>
      <x:c r="N47" s="76"/>
      <x:c r="O47" s="76"/>
      <x:c r="P47" s="76"/>
      <x:c r="Q47" s="76"/>
      <x:c r="R47" s="76"/>
      <x:c r="S47" s="78" t="str">
        <x:f>IF(B47="","",TODAY())</x:f>
      </x:c>
      <x:c r="T47" s="76"/>
      <x:c r="U47" s="76" t="str">
        <x:f>IF(B47="","",IF(OR(C47="",D47="",E47="",J47="",K47="",L47="",N47="",O47="",P47="",Q47&lt;&gt;"Validé humainement"),"ALERTE: données/preuves/statut",IF(OR(F47&lt;0,G47&lt;0,H47&lt;0,J47&lt;0,L47&lt;0,M47&lt;0),"ALERTE: valeur anormale","OK")))</x:f>
      </x:c>
      <x:c r="V47" s="76" t="str">
        <x:f>IF(B47="","",IF(Q47="Validé humainement","Oui","Non"))</x:f>
      </x:c>
    </x:row>
    <x:row r="48">
      <x:c r="A48" s="76" t="str">
        <x:f>IF(B48="","","MOB-"&amp;TEXT(ROW()-4,"0000"))</x:f>
      </x:c>
      <x:c r="B48" s="76"/>
      <x:c r="C48" s="76"/>
      <x:c r="D48" s="76"/>
      <x:c r="E48" s="76"/>
      <x:c r="F48" s="81"/>
      <x:c r="G48" s="80"/>
      <x:c r="H48" s="81"/>
      <x:c r="I48" s="76"/>
      <x:c r="J48" s="77"/>
      <x:c r="K48" s="76"/>
      <x:c r="L48" s="83"/>
      <x:c r="M48" s="77" t="str">
        <x:f>IF(OR(J48="",L48=""),"",J48*L48)</x:f>
      </x:c>
      <x:c r="N48" s="76"/>
      <x:c r="O48" s="76"/>
      <x:c r="P48" s="76"/>
      <x:c r="Q48" s="76"/>
      <x:c r="R48" s="76"/>
      <x:c r="S48" s="78" t="str">
        <x:f>IF(B48="","",TODAY())</x:f>
      </x:c>
      <x:c r="T48" s="76"/>
      <x:c r="U48" s="76" t="str">
        <x:f>IF(B48="","",IF(OR(C48="",D48="",E48="",J48="",K48="",L48="",N48="",O48="",P48="",Q48&lt;&gt;"Validé humainement"),"ALERTE: données/preuves/statut",IF(OR(F48&lt;0,G48&lt;0,H48&lt;0,J48&lt;0,L48&lt;0,M48&lt;0),"ALERTE: valeur anormale","OK")))</x:f>
      </x:c>
      <x:c r="V48" s="76" t="str">
        <x:f>IF(B48="","",IF(Q48="Validé humainement","Oui","Non"))</x:f>
      </x:c>
    </x:row>
    <x:row r="49">
      <x:c r="A49" s="76" t="str">
        <x:f>IF(B49="","","MOB-"&amp;TEXT(ROW()-4,"0000"))</x:f>
      </x:c>
      <x:c r="B49" s="76"/>
      <x:c r="C49" s="76"/>
      <x:c r="D49" s="76"/>
      <x:c r="E49" s="76"/>
      <x:c r="F49" s="81"/>
      <x:c r="G49" s="80"/>
      <x:c r="H49" s="81"/>
      <x:c r="I49" s="76"/>
      <x:c r="J49" s="77"/>
      <x:c r="K49" s="76"/>
      <x:c r="L49" s="83"/>
      <x:c r="M49" s="77" t="str">
        <x:f>IF(OR(J49="",L49=""),"",J49*L49)</x:f>
      </x:c>
      <x:c r="N49" s="76"/>
      <x:c r="O49" s="76"/>
      <x:c r="P49" s="76"/>
      <x:c r="Q49" s="76"/>
      <x:c r="R49" s="76"/>
      <x:c r="S49" s="78" t="str">
        <x:f>IF(B49="","",TODAY())</x:f>
      </x:c>
      <x:c r="T49" s="76"/>
      <x:c r="U49" s="76" t="str">
        <x:f>IF(B49="","",IF(OR(C49="",D49="",E49="",J49="",K49="",L49="",N49="",O49="",P49="",Q49&lt;&gt;"Validé humainement"),"ALERTE: données/preuves/statut",IF(OR(F49&lt;0,G49&lt;0,H49&lt;0,J49&lt;0,L49&lt;0,M49&lt;0),"ALERTE: valeur anormale","OK")))</x:f>
      </x:c>
      <x:c r="V49" s="76" t="str">
        <x:f>IF(B49="","",IF(Q49="Validé humainement","Oui","Non"))</x:f>
      </x:c>
    </x:row>
    <x:row r="50">
      <x:c r="A50" s="76" t="str">
        <x:f>IF(B50="","","MOB-"&amp;TEXT(ROW()-4,"0000"))</x:f>
      </x:c>
      <x:c r="B50" s="76"/>
      <x:c r="C50" s="76"/>
      <x:c r="D50" s="76"/>
      <x:c r="E50" s="76"/>
      <x:c r="F50" s="81"/>
      <x:c r="G50" s="80"/>
      <x:c r="H50" s="81"/>
      <x:c r="I50" s="76"/>
      <x:c r="J50" s="77"/>
      <x:c r="K50" s="76"/>
      <x:c r="L50" s="83"/>
      <x:c r="M50" s="77" t="str">
        <x:f>IF(OR(J50="",L50=""),"",J50*L50)</x:f>
      </x:c>
      <x:c r="N50" s="76"/>
      <x:c r="O50" s="76"/>
      <x:c r="P50" s="76"/>
      <x:c r="Q50" s="76"/>
      <x:c r="R50" s="76"/>
      <x:c r="S50" s="78" t="str">
        <x:f>IF(B50="","",TODAY())</x:f>
      </x:c>
      <x:c r="T50" s="76"/>
      <x:c r="U50" s="76" t="str">
        <x:f>IF(B50="","",IF(OR(C50="",D50="",E50="",J50="",K50="",L50="",N50="",O50="",P50="",Q50&lt;&gt;"Validé humainement"),"ALERTE: données/preuves/statut",IF(OR(F50&lt;0,G50&lt;0,H50&lt;0,J50&lt;0,L50&lt;0,M50&lt;0),"ALERTE: valeur anormale","OK")))</x:f>
      </x:c>
      <x:c r="V50" s="76" t="str">
        <x:f>IF(B50="","",IF(Q50="Validé humainement","Oui","Non"))</x:f>
      </x:c>
    </x:row>
    <x:row r="51">
      <x:c r="A51" s="76" t="str">
        <x:f>IF(B51="","","MOB-"&amp;TEXT(ROW()-4,"0000"))</x:f>
      </x:c>
      <x:c r="B51" s="76"/>
      <x:c r="C51" s="76"/>
      <x:c r="D51" s="76"/>
      <x:c r="E51" s="76"/>
      <x:c r="F51" s="81"/>
      <x:c r="G51" s="80"/>
      <x:c r="H51" s="81"/>
      <x:c r="I51" s="76"/>
      <x:c r="J51" s="77"/>
      <x:c r="K51" s="76"/>
      <x:c r="L51" s="83"/>
      <x:c r="M51" s="77" t="str">
        <x:f>IF(OR(J51="",L51=""),"",J51*L51)</x:f>
      </x:c>
      <x:c r="N51" s="76"/>
      <x:c r="O51" s="76"/>
      <x:c r="P51" s="76"/>
      <x:c r="Q51" s="76"/>
      <x:c r="R51" s="76"/>
      <x:c r="S51" s="78" t="str">
        <x:f>IF(B51="","",TODAY())</x:f>
      </x:c>
      <x:c r="T51" s="76"/>
      <x:c r="U51" s="76" t="str">
        <x:f>IF(B51="","",IF(OR(C51="",D51="",E51="",J51="",K51="",L51="",N51="",O51="",P51="",Q51&lt;&gt;"Validé humainement"),"ALERTE: données/preuves/statut",IF(OR(F51&lt;0,G51&lt;0,H51&lt;0,J51&lt;0,L51&lt;0,M51&lt;0),"ALERTE: valeur anormale","OK")))</x:f>
      </x:c>
      <x:c r="V51" s="76" t="str">
        <x:f>IF(B51="","",IF(Q51="Validé humainement","Oui","Non"))</x:f>
      </x:c>
    </x:row>
    <x:row r="52">
      <x:c r="A52" s="76" t="str">
        <x:f>IF(B52="","","MOB-"&amp;TEXT(ROW()-4,"0000"))</x:f>
      </x:c>
      <x:c r="B52" s="76"/>
      <x:c r="C52" s="76"/>
      <x:c r="D52" s="76"/>
      <x:c r="E52" s="76"/>
      <x:c r="F52" s="81"/>
      <x:c r="G52" s="80"/>
      <x:c r="H52" s="81"/>
      <x:c r="I52" s="76"/>
      <x:c r="J52" s="77"/>
      <x:c r="K52" s="76"/>
      <x:c r="L52" s="83"/>
      <x:c r="M52" s="77" t="str">
        <x:f>IF(OR(J52="",L52=""),"",J52*L52)</x:f>
      </x:c>
      <x:c r="N52" s="76"/>
      <x:c r="O52" s="76"/>
      <x:c r="P52" s="76"/>
      <x:c r="Q52" s="76"/>
      <x:c r="R52" s="76"/>
      <x:c r="S52" s="78" t="str">
        <x:f>IF(B52="","",TODAY())</x:f>
      </x:c>
      <x:c r="T52" s="76"/>
      <x:c r="U52" s="76" t="str">
        <x:f>IF(B52="","",IF(OR(C52="",D52="",E52="",J52="",K52="",L52="",N52="",O52="",P52="",Q52&lt;&gt;"Validé humainement"),"ALERTE: données/preuves/statut",IF(OR(F52&lt;0,G52&lt;0,H52&lt;0,J52&lt;0,L52&lt;0,M52&lt;0),"ALERTE: valeur anormale","OK")))</x:f>
      </x:c>
      <x:c r="V52" s="76" t="str">
        <x:f>IF(B52="","",IF(Q52="Validé humainement","Oui","Non"))</x:f>
      </x:c>
    </x:row>
    <x:row r="53">
      <x:c r="A53" s="76" t="str">
        <x:f>IF(B53="","","MOB-"&amp;TEXT(ROW()-4,"0000"))</x:f>
      </x:c>
      <x:c r="B53" s="76"/>
      <x:c r="C53" s="76"/>
      <x:c r="D53" s="76"/>
      <x:c r="E53" s="76"/>
      <x:c r="F53" s="81"/>
      <x:c r="G53" s="80"/>
      <x:c r="H53" s="81"/>
      <x:c r="I53" s="76"/>
      <x:c r="J53" s="77"/>
      <x:c r="K53" s="76"/>
      <x:c r="L53" s="83"/>
      <x:c r="M53" s="77" t="str">
        <x:f>IF(OR(J53="",L53=""),"",J53*L53)</x:f>
      </x:c>
      <x:c r="N53" s="76"/>
      <x:c r="O53" s="76"/>
      <x:c r="P53" s="76"/>
      <x:c r="Q53" s="76"/>
      <x:c r="R53" s="76"/>
      <x:c r="S53" s="78" t="str">
        <x:f>IF(B53="","",TODAY())</x:f>
      </x:c>
      <x:c r="T53" s="76"/>
      <x:c r="U53" s="76" t="str">
        <x:f>IF(B53="","",IF(OR(C53="",D53="",E53="",J53="",K53="",L53="",N53="",O53="",P53="",Q53&lt;&gt;"Validé humainement"),"ALERTE: données/preuves/statut",IF(OR(F53&lt;0,G53&lt;0,H53&lt;0,J53&lt;0,L53&lt;0,M53&lt;0),"ALERTE: valeur anormale","OK")))</x:f>
      </x:c>
      <x:c r="V53" s="76" t="str">
        <x:f>IF(B53="","",IF(Q53="Validé humainement","Oui","Non"))</x:f>
      </x:c>
    </x:row>
    <x:row r="54">
      <x:c r="A54" s="76" t="str">
        <x:f>IF(B54="","","MOB-"&amp;TEXT(ROW()-4,"0000"))</x:f>
      </x:c>
      <x:c r="B54" s="76"/>
      <x:c r="C54" s="76"/>
      <x:c r="D54" s="76"/>
      <x:c r="E54" s="76"/>
      <x:c r="F54" s="81"/>
      <x:c r="G54" s="80"/>
      <x:c r="H54" s="81"/>
      <x:c r="I54" s="76"/>
      <x:c r="J54" s="77"/>
      <x:c r="K54" s="76"/>
      <x:c r="L54" s="83"/>
      <x:c r="M54" s="77" t="str">
        <x:f>IF(OR(J54="",L54=""),"",J54*L54)</x:f>
      </x:c>
      <x:c r="N54" s="76"/>
      <x:c r="O54" s="76"/>
      <x:c r="P54" s="76"/>
      <x:c r="Q54" s="76"/>
      <x:c r="R54" s="76"/>
      <x:c r="S54" s="78" t="str">
        <x:f>IF(B54="","",TODAY())</x:f>
      </x:c>
      <x:c r="T54" s="76"/>
      <x:c r="U54" s="76" t="str">
        <x:f>IF(B54="","",IF(OR(C54="",D54="",E54="",J54="",K54="",L54="",N54="",O54="",P54="",Q54&lt;&gt;"Validé humainement"),"ALERTE: données/preuves/statut",IF(OR(F54&lt;0,G54&lt;0,H54&lt;0,J54&lt;0,L54&lt;0,M54&lt;0),"ALERTE: valeur anormale","OK")))</x:f>
      </x:c>
      <x:c r="V54" s="76" t="str">
        <x:f>IF(B54="","",IF(Q54="Validé humainement","Oui","Non"))</x:f>
      </x:c>
    </x:row>
    <x:row r="55">
      <x:c r="A55" s="76" t="str">
        <x:f>IF(B55="","","MOB-"&amp;TEXT(ROW()-4,"0000"))</x:f>
      </x:c>
      <x:c r="B55" s="76"/>
      <x:c r="C55" s="76"/>
      <x:c r="D55" s="76"/>
      <x:c r="E55" s="76"/>
      <x:c r="F55" s="81"/>
      <x:c r="G55" s="80"/>
      <x:c r="H55" s="81"/>
      <x:c r="I55" s="76"/>
      <x:c r="J55" s="77"/>
      <x:c r="K55" s="76"/>
      <x:c r="L55" s="83"/>
      <x:c r="M55" s="77" t="str">
        <x:f>IF(OR(J55="",L55=""),"",J55*L55)</x:f>
      </x:c>
      <x:c r="N55" s="76"/>
      <x:c r="O55" s="76"/>
      <x:c r="P55" s="76"/>
      <x:c r="Q55" s="76"/>
      <x:c r="R55" s="76"/>
      <x:c r="S55" s="78" t="str">
        <x:f>IF(B55="","",TODAY())</x:f>
      </x:c>
      <x:c r="T55" s="76"/>
      <x:c r="U55" s="76" t="str">
        <x:f>IF(B55="","",IF(OR(C55="",D55="",E55="",J55="",K55="",L55="",N55="",O55="",P55="",Q55&lt;&gt;"Validé humainement"),"ALERTE: données/preuves/statut",IF(OR(F55&lt;0,G55&lt;0,H55&lt;0,J55&lt;0,L55&lt;0,M55&lt;0),"ALERTE: valeur anormale","OK")))</x:f>
      </x:c>
      <x:c r="V55" s="76" t="str">
        <x:f>IF(B55="","",IF(Q55="Validé humainement","Oui","Non"))</x:f>
      </x:c>
    </x:row>
    <x:row r="56">
      <x:c r="A56" s="76" t="str">
        <x:f>IF(B56="","","MOB-"&amp;TEXT(ROW()-4,"0000"))</x:f>
      </x:c>
      <x:c r="B56" s="76"/>
      <x:c r="C56" s="76"/>
      <x:c r="D56" s="76"/>
      <x:c r="E56" s="76"/>
      <x:c r="F56" s="81"/>
      <x:c r="G56" s="80"/>
      <x:c r="H56" s="81"/>
      <x:c r="I56" s="76"/>
      <x:c r="J56" s="77"/>
      <x:c r="K56" s="76"/>
      <x:c r="L56" s="83"/>
      <x:c r="M56" s="77" t="str">
        <x:f>IF(OR(J56="",L56=""),"",J56*L56)</x:f>
      </x:c>
      <x:c r="N56" s="76"/>
      <x:c r="O56" s="76"/>
      <x:c r="P56" s="76"/>
      <x:c r="Q56" s="76"/>
      <x:c r="R56" s="76"/>
      <x:c r="S56" s="78" t="str">
        <x:f>IF(B56="","",TODAY())</x:f>
      </x:c>
      <x:c r="T56" s="76"/>
      <x:c r="U56" s="76" t="str">
        <x:f>IF(B56="","",IF(OR(C56="",D56="",E56="",J56="",K56="",L56="",N56="",O56="",P56="",Q56&lt;&gt;"Validé humainement"),"ALERTE: données/preuves/statut",IF(OR(F56&lt;0,G56&lt;0,H56&lt;0,J56&lt;0,L56&lt;0,M56&lt;0),"ALERTE: valeur anormale","OK")))</x:f>
      </x:c>
      <x:c r="V56" s="76" t="str">
        <x:f>IF(B56="","",IF(Q56="Validé humainement","Oui","Non"))</x:f>
      </x:c>
    </x:row>
    <x:row r="57">
      <x:c r="A57" s="76" t="str">
        <x:f>IF(B57="","","MOB-"&amp;TEXT(ROW()-4,"0000"))</x:f>
      </x:c>
      <x:c r="B57" s="76"/>
      <x:c r="C57" s="76"/>
      <x:c r="D57" s="76"/>
      <x:c r="E57" s="76"/>
      <x:c r="F57" s="81"/>
      <x:c r="G57" s="80"/>
      <x:c r="H57" s="81"/>
      <x:c r="I57" s="76"/>
      <x:c r="J57" s="77"/>
      <x:c r="K57" s="76"/>
      <x:c r="L57" s="83"/>
      <x:c r="M57" s="77" t="str">
        <x:f>IF(OR(J57="",L57=""),"",J57*L57)</x:f>
      </x:c>
      <x:c r="N57" s="76"/>
      <x:c r="O57" s="76"/>
      <x:c r="P57" s="76"/>
      <x:c r="Q57" s="76"/>
      <x:c r="R57" s="76"/>
      <x:c r="S57" s="78" t="str">
        <x:f>IF(B57="","",TODAY())</x:f>
      </x:c>
      <x:c r="T57" s="76"/>
      <x:c r="U57" s="76" t="str">
        <x:f>IF(B57="","",IF(OR(C57="",D57="",E57="",J57="",K57="",L57="",N57="",O57="",P57="",Q57&lt;&gt;"Validé humainement"),"ALERTE: données/preuves/statut",IF(OR(F57&lt;0,G57&lt;0,H57&lt;0,J57&lt;0,L57&lt;0,M57&lt;0),"ALERTE: valeur anormale","OK")))</x:f>
      </x:c>
      <x:c r="V57" s="76" t="str">
        <x:f>IF(B57="","",IF(Q57="Validé humainement","Oui","Non"))</x:f>
      </x:c>
    </x:row>
    <x:row r="58">
      <x:c r="A58" s="76" t="str">
        <x:f>IF(B58="","","MOB-"&amp;TEXT(ROW()-4,"0000"))</x:f>
      </x:c>
      <x:c r="B58" s="76"/>
      <x:c r="C58" s="76"/>
      <x:c r="D58" s="76"/>
      <x:c r="E58" s="76"/>
      <x:c r="F58" s="81"/>
      <x:c r="G58" s="80"/>
      <x:c r="H58" s="81"/>
      <x:c r="I58" s="76"/>
      <x:c r="J58" s="77"/>
      <x:c r="K58" s="76"/>
      <x:c r="L58" s="83"/>
      <x:c r="M58" s="77" t="str">
        <x:f>IF(OR(J58="",L58=""),"",J58*L58)</x:f>
      </x:c>
      <x:c r="N58" s="76"/>
      <x:c r="O58" s="76"/>
      <x:c r="P58" s="76"/>
      <x:c r="Q58" s="76"/>
      <x:c r="R58" s="76"/>
      <x:c r="S58" s="78" t="str">
        <x:f>IF(B58="","",TODAY())</x:f>
      </x:c>
      <x:c r="T58" s="76"/>
      <x:c r="U58" s="76" t="str">
        <x:f>IF(B58="","",IF(OR(C58="",D58="",E58="",J58="",K58="",L58="",N58="",O58="",P58="",Q58&lt;&gt;"Validé humainement"),"ALERTE: données/preuves/statut",IF(OR(F58&lt;0,G58&lt;0,H58&lt;0,J58&lt;0,L58&lt;0,M58&lt;0),"ALERTE: valeur anormale","OK")))</x:f>
      </x:c>
      <x:c r="V58" s="76" t="str">
        <x:f>IF(B58="","",IF(Q58="Validé humainement","Oui","Non"))</x:f>
      </x:c>
    </x:row>
    <x:row r="59">
      <x:c r="A59" s="76" t="str">
        <x:f>IF(B59="","","MOB-"&amp;TEXT(ROW()-4,"0000"))</x:f>
      </x:c>
      <x:c r="B59" s="76"/>
      <x:c r="C59" s="76"/>
      <x:c r="D59" s="76"/>
      <x:c r="E59" s="76"/>
      <x:c r="F59" s="81"/>
      <x:c r="G59" s="80"/>
      <x:c r="H59" s="81"/>
      <x:c r="I59" s="76"/>
      <x:c r="J59" s="77"/>
      <x:c r="K59" s="76"/>
      <x:c r="L59" s="83"/>
      <x:c r="M59" s="77" t="str">
        <x:f>IF(OR(J59="",L59=""),"",J59*L59)</x:f>
      </x:c>
      <x:c r="N59" s="76"/>
      <x:c r="O59" s="76"/>
      <x:c r="P59" s="76"/>
      <x:c r="Q59" s="76"/>
      <x:c r="R59" s="76"/>
      <x:c r="S59" s="78" t="str">
        <x:f>IF(B59="","",TODAY())</x:f>
      </x:c>
      <x:c r="T59" s="76"/>
      <x:c r="U59" s="76" t="str">
        <x:f>IF(B59="","",IF(OR(C59="",D59="",E59="",J59="",K59="",L59="",N59="",O59="",P59="",Q59&lt;&gt;"Validé humainement"),"ALERTE: données/preuves/statut",IF(OR(F59&lt;0,G59&lt;0,H59&lt;0,J59&lt;0,L59&lt;0,M59&lt;0),"ALERTE: valeur anormale","OK")))</x:f>
      </x:c>
      <x:c r="V59" s="76" t="str">
        <x:f>IF(B59="","",IF(Q59="Validé humainement","Oui","Non"))</x:f>
      </x:c>
    </x:row>
    <x:row r="60">
      <x:c r="A60" s="76" t="str">
        <x:f>IF(B60="","","MOB-"&amp;TEXT(ROW()-4,"0000"))</x:f>
      </x:c>
      <x:c r="B60" s="76"/>
      <x:c r="C60" s="76"/>
      <x:c r="D60" s="76"/>
      <x:c r="E60" s="76"/>
      <x:c r="F60" s="81"/>
      <x:c r="G60" s="80"/>
      <x:c r="H60" s="81"/>
      <x:c r="I60" s="76"/>
      <x:c r="J60" s="77"/>
      <x:c r="K60" s="76"/>
      <x:c r="L60" s="83"/>
      <x:c r="M60" s="77" t="str">
        <x:f>IF(OR(J60="",L60=""),"",J60*L60)</x:f>
      </x:c>
      <x:c r="N60" s="76"/>
      <x:c r="O60" s="76"/>
      <x:c r="P60" s="76"/>
      <x:c r="Q60" s="76"/>
      <x:c r="R60" s="76"/>
      <x:c r="S60" s="78" t="str">
        <x:f>IF(B60="","",TODAY())</x:f>
      </x:c>
      <x:c r="T60" s="76"/>
      <x:c r="U60" s="76" t="str">
        <x:f>IF(B60="","",IF(OR(C60="",D60="",E60="",J60="",K60="",L60="",N60="",O60="",P60="",Q60&lt;&gt;"Validé humainement"),"ALERTE: données/preuves/statut",IF(OR(F60&lt;0,G60&lt;0,H60&lt;0,J60&lt;0,L60&lt;0,M60&lt;0),"ALERTE: valeur anormale","OK")))</x:f>
      </x:c>
      <x:c r="V60" s="76" t="str">
        <x:f>IF(B60="","",IF(Q60="Validé humainement","Oui","Non"))</x:f>
      </x:c>
    </x:row>
    <x:row r="61">
      <x:c r="A61" s="76" t="str">
        <x:f>IF(B61="","","MOB-"&amp;TEXT(ROW()-4,"0000"))</x:f>
      </x:c>
      <x:c r="B61" s="76"/>
      <x:c r="C61" s="76"/>
      <x:c r="D61" s="76"/>
      <x:c r="E61" s="76"/>
      <x:c r="F61" s="81"/>
      <x:c r="G61" s="80"/>
      <x:c r="H61" s="81"/>
      <x:c r="I61" s="76"/>
      <x:c r="J61" s="77"/>
      <x:c r="K61" s="76"/>
      <x:c r="L61" s="83"/>
      <x:c r="M61" s="77" t="str">
        <x:f>IF(OR(J61="",L61=""),"",J61*L61)</x:f>
      </x:c>
      <x:c r="N61" s="76"/>
      <x:c r="O61" s="76"/>
      <x:c r="P61" s="76"/>
      <x:c r="Q61" s="76"/>
      <x:c r="R61" s="76"/>
      <x:c r="S61" s="78" t="str">
        <x:f>IF(B61="","",TODAY())</x:f>
      </x:c>
      <x:c r="T61" s="76"/>
      <x:c r="U61" s="76" t="str">
        <x:f>IF(B61="","",IF(OR(C61="",D61="",E61="",J61="",K61="",L61="",N61="",O61="",P61="",Q61&lt;&gt;"Validé humainement"),"ALERTE: données/preuves/statut",IF(OR(F61&lt;0,G61&lt;0,H61&lt;0,J61&lt;0,L61&lt;0,M61&lt;0),"ALERTE: valeur anormale","OK")))</x:f>
      </x:c>
      <x:c r="V61" s="76" t="str">
        <x:f>IF(B61="","",IF(Q61="Validé humainement","Oui","Non"))</x:f>
      </x:c>
    </x:row>
    <x:row r="62">
      <x:c r="A62" s="76" t="str">
        <x:f>IF(B62="","","MOB-"&amp;TEXT(ROW()-4,"0000"))</x:f>
      </x:c>
      <x:c r="B62" s="76"/>
      <x:c r="C62" s="76"/>
      <x:c r="D62" s="76"/>
      <x:c r="E62" s="76"/>
      <x:c r="F62" s="81"/>
      <x:c r="G62" s="80"/>
      <x:c r="H62" s="81"/>
      <x:c r="I62" s="76"/>
      <x:c r="J62" s="77"/>
      <x:c r="K62" s="76"/>
      <x:c r="L62" s="83"/>
      <x:c r="M62" s="77" t="str">
        <x:f>IF(OR(J62="",L62=""),"",J62*L62)</x:f>
      </x:c>
      <x:c r="N62" s="76"/>
      <x:c r="O62" s="76"/>
      <x:c r="P62" s="76"/>
      <x:c r="Q62" s="76"/>
      <x:c r="R62" s="76"/>
      <x:c r="S62" s="78" t="str">
        <x:f>IF(B62="","",TODAY())</x:f>
      </x:c>
      <x:c r="T62" s="76"/>
      <x:c r="U62" s="76" t="str">
        <x:f>IF(B62="","",IF(OR(C62="",D62="",E62="",J62="",K62="",L62="",N62="",O62="",P62="",Q62&lt;&gt;"Validé humainement"),"ALERTE: données/preuves/statut",IF(OR(F62&lt;0,G62&lt;0,H62&lt;0,J62&lt;0,L62&lt;0,M62&lt;0),"ALERTE: valeur anormale","OK")))</x:f>
      </x:c>
      <x:c r="V62" s="76" t="str">
        <x:f>IF(B62="","",IF(Q62="Validé humainement","Oui","Non"))</x:f>
      </x:c>
    </x:row>
    <x:row r="63">
      <x:c r="A63" s="76" t="str">
        <x:f>IF(B63="","","MOB-"&amp;TEXT(ROW()-4,"0000"))</x:f>
      </x:c>
      <x:c r="B63" s="76"/>
      <x:c r="C63" s="76"/>
      <x:c r="D63" s="76"/>
      <x:c r="E63" s="76"/>
      <x:c r="F63" s="81"/>
      <x:c r="G63" s="80"/>
      <x:c r="H63" s="81"/>
      <x:c r="I63" s="76"/>
      <x:c r="J63" s="77"/>
      <x:c r="K63" s="76"/>
      <x:c r="L63" s="83"/>
      <x:c r="M63" s="77" t="str">
        <x:f>IF(OR(J63="",L63=""),"",J63*L63)</x:f>
      </x:c>
      <x:c r="N63" s="76"/>
      <x:c r="O63" s="76"/>
      <x:c r="P63" s="76"/>
      <x:c r="Q63" s="76"/>
      <x:c r="R63" s="76"/>
      <x:c r="S63" s="78" t="str">
        <x:f>IF(B63="","",TODAY())</x:f>
      </x:c>
      <x:c r="T63" s="76"/>
      <x:c r="U63" s="76" t="str">
        <x:f>IF(B63="","",IF(OR(C63="",D63="",E63="",J63="",K63="",L63="",N63="",O63="",P63="",Q63&lt;&gt;"Validé humainement"),"ALERTE: données/preuves/statut",IF(OR(F63&lt;0,G63&lt;0,H63&lt;0,J63&lt;0,L63&lt;0,M63&lt;0),"ALERTE: valeur anormale","OK")))</x:f>
      </x:c>
      <x:c r="V63" s="76" t="str">
        <x:f>IF(B63="","",IF(Q63="Validé humainement","Oui","Non"))</x:f>
      </x:c>
    </x:row>
    <x:row r="64">
      <x:c r="A64" s="76" t="str">
        <x:f>IF(B64="","","MOB-"&amp;TEXT(ROW()-4,"0000"))</x:f>
      </x:c>
      <x:c r="B64" s="76"/>
      <x:c r="C64" s="76"/>
      <x:c r="D64" s="76"/>
      <x:c r="E64" s="76"/>
      <x:c r="F64" s="81"/>
      <x:c r="G64" s="80"/>
      <x:c r="H64" s="81"/>
      <x:c r="I64" s="76"/>
      <x:c r="J64" s="77"/>
      <x:c r="K64" s="76"/>
      <x:c r="L64" s="83"/>
      <x:c r="M64" s="77" t="str">
        <x:f>IF(OR(J64="",L64=""),"",J64*L64)</x:f>
      </x:c>
      <x:c r="N64" s="76"/>
      <x:c r="O64" s="76"/>
      <x:c r="P64" s="76"/>
      <x:c r="Q64" s="76"/>
      <x:c r="R64" s="76"/>
      <x:c r="S64" s="78" t="str">
        <x:f>IF(B64="","",TODAY())</x:f>
      </x:c>
      <x:c r="T64" s="76"/>
      <x:c r="U64" s="76" t="str">
        <x:f>IF(B64="","",IF(OR(C64="",D64="",E64="",J64="",K64="",L64="",N64="",O64="",P64="",Q64&lt;&gt;"Validé humainement"),"ALERTE: données/preuves/statut",IF(OR(F64&lt;0,G64&lt;0,H64&lt;0,J64&lt;0,L64&lt;0,M64&lt;0),"ALERTE: valeur anormale","OK")))</x:f>
      </x:c>
      <x:c r="V64" s="76" t="str">
        <x:f>IF(B64="","",IF(Q64="Validé humainement","Oui","Non"))</x:f>
      </x:c>
    </x:row>
    <x:row r="65">
      <x:c r="A65" s="76" t="str">
        <x:f>IF(B65="","","MOB-"&amp;TEXT(ROW()-4,"0000"))</x:f>
      </x:c>
      <x:c r="B65" s="76"/>
      <x:c r="C65" s="76"/>
      <x:c r="D65" s="76"/>
      <x:c r="E65" s="76"/>
      <x:c r="F65" s="81"/>
      <x:c r="G65" s="80"/>
      <x:c r="H65" s="81"/>
      <x:c r="I65" s="76"/>
      <x:c r="J65" s="77"/>
      <x:c r="K65" s="76"/>
      <x:c r="L65" s="83"/>
      <x:c r="M65" s="77" t="str">
        <x:f>IF(OR(J65="",L65=""),"",J65*L65)</x:f>
      </x:c>
      <x:c r="N65" s="76"/>
      <x:c r="O65" s="76"/>
      <x:c r="P65" s="76"/>
      <x:c r="Q65" s="76"/>
      <x:c r="R65" s="76"/>
      <x:c r="S65" s="78" t="str">
        <x:f>IF(B65="","",TODAY())</x:f>
      </x:c>
      <x:c r="T65" s="76"/>
      <x:c r="U65" s="76" t="str">
        <x:f>IF(B65="","",IF(OR(C65="",D65="",E65="",J65="",K65="",L65="",N65="",O65="",P65="",Q65&lt;&gt;"Validé humainement"),"ALERTE: données/preuves/statut",IF(OR(F65&lt;0,G65&lt;0,H65&lt;0,J65&lt;0,L65&lt;0,M65&lt;0),"ALERTE: valeur anormale","OK")))</x:f>
      </x:c>
      <x:c r="V65" s="76" t="str">
        <x:f>IF(B65="","",IF(Q65="Validé humainement","Oui","Non"))</x:f>
      </x:c>
    </x:row>
    <x:row r="66">
      <x:c r="A66" s="76" t="str">
        <x:f>IF(B66="","","MOB-"&amp;TEXT(ROW()-4,"0000"))</x:f>
      </x:c>
      <x:c r="B66" s="76"/>
      <x:c r="C66" s="76"/>
      <x:c r="D66" s="76"/>
      <x:c r="E66" s="76"/>
      <x:c r="F66" s="81"/>
      <x:c r="G66" s="80"/>
      <x:c r="H66" s="81"/>
      <x:c r="I66" s="76"/>
      <x:c r="J66" s="77"/>
      <x:c r="K66" s="76"/>
      <x:c r="L66" s="83"/>
      <x:c r="M66" s="77" t="str">
        <x:f>IF(OR(J66="",L66=""),"",J66*L66)</x:f>
      </x:c>
      <x:c r="N66" s="76"/>
      <x:c r="O66" s="76"/>
      <x:c r="P66" s="76"/>
      <x:c r="Q66" s="76"/>
      <x:c r="R66" s="76"/>
      <x:c r="S66" s="78" t="str">
        <x:f>IF(B66="","",TODAY())</x:f>
      </x:c>
      <x:c r="T66" s="76"/>
      <x:c r="U66" s="76" t="str">
        <x:f>IF(B66="","",IF(OR(C66="",D66="",E66="",J66="",K66="",L66="",N66="",O66="",P66="",Q66&lt;&gt;"Validé humainement"),"ALERTE: données/preuves/statut",IF(OR(F66&lt;0,G66&lt;0,H66&lt;0,J66&lt;0,L66&lt;0,M66&lt;0),"ALERTE: valeur anormale","OK")))</x:f>
      </x:c>
      <x:c r="V66" s="76" t="str">
        <x:f>IF(B66="","",IF(Q66="Validé humainement","Oui","Non"))</x:f>
      </x:c>
    </x:row>
    <x:row r="67">
      <x:c r="A67" s="76" t="str">
        <x:f>IF(B67="","","MOB-"&amp;TEXT(ROW()-4,"0000"))</x:f>
      </x:c>
      <x:c r="B67" s="76"/>
      <x:c r="C67" s="76"/>
      <x:c r="D67" s="76"/>
      <x:c r="E67" s="76"/>
      <x:c r="F67" s="81"/>
      <x:c r="G67" s="80"/>
      <x:c r="H67" s="81"/>
      <x:c r="I67" s="76"/>
      <x:c r="J67" s="77"/>
      <x:c r="K67" s="76"/>
      <x:c r="L67" s="83"/>
      <x:c r="M67" s="77" t="str">
        <x:f>IF(OR(J67="",L67=""),"",J67*L67)</x:f>
      </x:c>
      <x:c r="N67" s="76"/>
      <x:c r="O67" s="76"/>
      <x:c r="P67" s="76"/>
      <x:c r="Q67" s="76"/>
      <x:c r="R67" s="76"/>
      <x:c r="S67" s="78" t="str">
        <x:f>IF(B67="","",TODAY())</x:f>
      </x:c>
      <x:c r="T67" s="76"/>
      <x:c r="U67" s="76" t="str">
        <x:f>IF(B67="","",IF(OR(C67="",D67="",E67="",J67="",K67="",L67="",N67="",O67="",P67="",Q67&lt;&gt;"Validé humainement"),"ALERTE: données/preuves/statut",IF(OR(F67&lt;0,G67&lt;0,H67&lt;0,J67&lt;0,L67&lt;0,M67&lt;0),"ALERTE: valeur anormale","OK")))</x:f>
      </x:c>
      <x:c r="V67" s="76" t="str">
        <x:f>IF(B67="","",IF(Q67="Validé humainement","Oui","Non"))</x:f>
      </x:c>
    </x:row>
    <x:row r="68">
      <x:c r="A68" s="76" t="str">
        <x:f>IF(B68="","","MOB-"&amp;TEXT(ROW()-4,"0000"))</x:f>
      </x:c>
      <x:c r="B68" s="76"/>
      <x:c r="C68" s="76"/>
      <x:c r="D68" s="76"/>
      <x:c r="E68" s="76"/>
      <x:c r="F68" s="81"/>
      <x:c r="G68" s="80"/>
      <x:c r="H68" s="81"/>
      <x:c r="I68" s="76"/>
      <x:c r="J68" s="77"/>
      <x:c r="K68" s="76"/>
      <x:c r="L68" s="83"/>
      <x:c r="M68" s="77" t="str">
        <x:f>IF(OR(J68="",L68=""),"",J68*L68)</x:f>
      </x:c>
      <x:c r="N68" s="76"/>
      <x:c r="O68" s="76"/>
      <x:c r="P68" s="76"/>
      <x:c r="Q68" s="76"/>
      <x:c r="R68" s="76"/>
      <x:c r="S68" s="78" t="str">
        <x:f>IF(B68="","",TODAY())</x:f>
      </x:c>
      <x:c r="T68" s="76"/>
      <x:c r="U68" s="76" t="str">
        <x:f>IF(B68="","",IF(OR(C68="",D68="",E68="",J68="",K68="",L68="",N68="",O68="",P68="",Q68&lt;&gt;"Validé humainement"),"ALERTE: données/preuves/statut",IF(OR(F68&lt;0,G68&lt;0,H68&lt;0,J68&lt;0,L68&lt;0,M68&lt;0),"ALERTE: valeur anormale","OK")))</x:f>
      </x:c>
      <x:c r="V68" s="76" t="str">
        <x:f>IF(B68="","",IF(Q68="Validé humainement","Oui","Non"))</x:f>
      </x:c>
    </x:row>
    <x:row r="69">
      <x:c r="A69" s="76" t="str">
        <x:f>IF(B69="","","MOB-"&amp;TEXT(ROW()-4,"0000"))</x:f>
      </x:c>
      <x:c r="B69" s="76"/>
      <x:c r="C69" s="76"/>
      <x:c r="D69" s="76"/>
      <x:c r="E69" s="76"/>
      <x:c r="F69" s="81"/>
      <x:c r="G69" s="80"/>
      <x:c r="H69" s="81"/>
      <x:c r="I69" s="76"/>
      <x:c r="J69" s="77"/>
      <x:c r="K69" s="76"/>
      <x:c r="L69" s="83"/>
      <x:c r="M69" s="77" t="str">
        <x:f>IF(OR(J69="",L69=""),"",J69*L69)</x:f>
      </x:c>
      <x:c r="N69" s="76"/>
      <x:c r="O69" s="76"/>
      <x:c r="P69" s="76"/>
      <x:c r="Q69" s="76"/>
      <x:c r="R69" s="76"/>
      <x:c r="S69" s="78" t="str">
        <x:f>IF(B69="","",TODAY())</x:f>
      </x:c>
      <x:c r="T69" s="76"/>
      <x:c r="U69" s="76" t="str">
        <x:f>IF(B69="","",IF(OR(C69="",D69="",E69="",J69="",K69="",L69="",N69="",O69="",P69="",Q69&lt;&gt;"Validé humainement"),"ALERTE: données/preuves/statut",IF(OR(F69&lt;0,G69&lt;0,H69&lt;0,J69&lt;0,L69&lt;0,M69&lt;0),"ALERTE: valeur anormale","OK")))</x:f>
      </x:c>
      <x:c r="V69" s="76" t="str">
        <x:f>IF(B69="","",IF(Q69="Validé humainement","Oui","Non"))</x:f>
      </x:c>
    </x:row>
    <x:row r="70">
      <x:c r="A70" s="76" t="str">
        <x:f>IF(B70="","","MOB-"&amp;TEXT(ROW()-4,"0000"))</x:f>
      </x:c>
      <x:c r="B70" s="76"/>
      <x:c r="C70" s="76"/>
      <x:c r="D70" s="76"/>
      <x:c r="E70" s="76"/>
      <x:c r="F70" s="81"/>
      <x:c r="G70" s="80"/>
      <x:c r="H70" s="81"/>
      <x:c r="I70" s="76"/>
      <x:c r="J70" s="77"/>
      <x:c r="K70" s="76"/>
      <x:c r="L70" s="83"/>
      <x:c r="M70" s="77" t="str">
        <x:f>IF(OR(J70="",L70=""),"",J70*L70)</x:f>
      </x:c>
      <x:c r="N70" s="76"/>
      <x:c r="O70" s="76"/>
      <x:c r="P70" s="76"/>
      <x:c r="Q70" s="76"/>
      <x:c r="R70" s="76"/>
      <x:c r="S70" s="78" t="str">
        <x:f>IF(B70="","",TODAY())</x:f>
      </x:c>
      <x:c r="T70" s="76"/>
      <x:c r="U70" s="76" t="str">
        <x:f>IF(B70="","",IF(OR(C70="",D70="",E70="",J70="",K70="",L70="",N70="",O70="",P70="",Q70&lt;&gt;"Validé humainement"),"ALERTE: données/preuves/statut",IF(OR(F70&lt;0,G70&lt;0,H70&lt;0,J70&lt;0,L70&lt;0,M70&lt;0),"ALERTE: valeur anormale","OK")))</x:f>
      </x:c>
      <x:c r="V70" s="76" t="str">
        <x:f>IF(B70="","",IF(Q70="Validé humainement","Oui","Non"))</x:f>
      </x:c>
    </x:row>
    <x:row r="71">
      <x:c r="A71" s="76" t="str">
        <x:f>IF(B71="","","MOB-"&amp;TEXT(ROW()-4,"0000"))</x:f>
      </x:c>
      <x:c r="B71" s="76"/>
      <x:c r="C71" s="76"/>
      <x:c r="D71" s="76"/>
      <x:c r="E71" s="76"/>
      <x:c r="F71" s="81"/>
      <x:c r="G71" s="80"/>
      <x:c r="H71" s="81"/>
      <x:c r="I71" s="76"/>
      <x:c r="J71" s="77"/>
      <x:c r="K71" s="76"/>
      <x:c r="L71" s="83"/>
      <x:c r="M71" s="77" t="str">
        <x:f>IF(OR(J71="",L71=""),"",J71*L71)</x:f>
      </x:c>
      <x:c r="N71" s="76"/>
      <x:c r="O71" s="76"/>
      <x:c r="P71" s="76"/>
      <x:c r="Q71" s="76"/>
      <x:c r="R71" s="76"/>
      <x:c r="S71" s="78" t="str">
        <x:f>IF(B71="","",TODAY())</x:f>
      </x:c>
      <x:c r="T71" s="76"/>
      <x:c r="U71" s="76" t="str">
        <x:f>IF(B71="","",IF(OR(C71="",D71="",E71="",J71="",K71="",L71="",N71="",O71="",P71="",Q71&lt;&gt;"Validé humainement"),"ALERTE: données/preuves/statut",IF(OR(F71&lt;0,G71&lt;0,H71&lt;0,J71&lt;0,L71&lt;0,M71&lt;0),"ALERTE: valeur anormale","OK")))</x:f>
      </x:c>
      <x:c r="V71" s="76" t="str">
        <x:f>IF(B71="","",IF(Q71="Validé humainement","Oui","Non"))</x:f>
      </x:c>
    </x:row>
    <x:row r="72">
      <x:c r="A72" s="76" t="str">
        <x:f>IF(B72="","","MOB-"&amp;TEXT(ROW()-4,"0000"))</x:f>
      </x:c>
      <x:c r="B72" s="76"/>
      <x:c r="C72" s="76"/>
      <x:c r="D72" s="76"/>
      <x:c r="E72" s="76"/>
      <x:c r="F72" s="81"/>
      <x:c r="G72" s="80"/>
      <x:c r="H72" s="81"/>
      <x:c r="I72" s="76"/>
      <x:c r="J72" s="77"/>
      <x:c r="K72" s="76"/>
      <x:c r="L72" s="83"/>
      <x:c r="M72" s="77" t="str">
        <x:f>IF(OR(J72="",L72=""),"",J72*L72)</x:f>
      </x:c>
      <x:c r="N72" s="76"/>
      <x:c r="O72" s="76"/>
      <x:c r="P72" s="76"/>
      <x:c r="Q72" s="76"/>
      <x:c r="R72" s="76"/>
      <x:c r="S72" s="78" t="str">
        <x:f>IF(B72="","",TODAY())</x:f>
      </x:c>
      <x:c r="T72" s="76"/>
      <x:c r="U72" s="76" t="str">
        <x:f>IF(B72="","",IF(OR(C72="",D72="",E72="",J72="",K72="",L72="",N72="",O72="",P72="",Q72&lt;&gt;"Validé humainement"),"ALERTE: données/preuves/statut",IF(OR(F72&lt;0,G72&lt;0,H72&lt;0,J72&lt;0,L72&lt;0,M72&lt;0),"ALERTE: valeur anormale","OK")))</x:f>
      </x:c>
      <x:c r="V72" s="76" t="str">
        <x:f>IF(B72="","",IF(Q72="Validé humainement","Oui","Non"))</x:f>
      </x:c>
    </x:row>
    <x:row r="73">
      <x:c r="A73" s="76" t="str">
        <x:f>IF(B73="","","MOB-"&amp;TEXT(ROW()-4,"0000"))</x:f>
      </x:c>
      <x:c r="B73" s="76"/>
      <x:c r="C73" s="76"/>
      <x:c r="D73" s="76"/>
      <x:c r="E73" s="76"/>
      <x:c r="F73" s="81"/>
      <x:c r="G73" s="80"/>
      <x:c r="H73" s="81"/>
      <x:c r="I73" s="76"/>
      <x:c r="J73" s="77"/>
      <x:c r="K73" s="76"/>
      <x:c r="L73" s="83"/>
      <x:c r="M73" s="77" t="str">
        <x:f>IF(OR(J73="",L73=""),"",J73*L73)</x:f>
      </x:c>
      <x:c r="N73" s="76"/>
      <x:c r="O73" s="76"/>
      <x:c r="P73" s="76"/>
      <x:c r="Q73" s="76"/>
      <x:c r="R73" s="76"/>
      <x:c r="S73" s="78" t="str">
        <x:f>IF(B73="","",TODAY())</x:f>
      </x:c>
      <x:c r="T73" s="76"/>
      <x:c r="U73" s="76" t="str">
        <x:f>IF(B73="","",IF(OR(C73="",D73="",E73="",J73="",K73="",L73="",N73="",O73="",P73="",Q73&lt;&gt;"Validé humainement"),"ALERTE: données/preuves/statut",IF(OR(F73&lt;0,G73&lt;0,H73&lt;0,J73&lt;0,L73&lt;0,M73&lt;0),"ALERTE: valeur anormale","OK")))</x:f>
      </x:c>
      <x:c r="V73" s="76" t="str">
        <x:f>IF(B73="","",IF(Q73="Validé humainement","Oui","Non"))</x:f>
      </x:c>
    </x:row>
    <x:row r="74">
      <x:c r="A74" s="76" t="str">
        <x:f>IF(B74="","","MOB-"&amp;TEXT(ROW()-4,"0000"))</x:f>
      </x:c>
      <x:c r="B74" s="76"/>
      <x:c r="C74" s="76"/>
      <x:c r="D74" s="76"/>
      <x:c r="E74" s="76"/>
      <x:c r="F74" s="81"/>
      <x:c r="G74" s="80"/>
      <x:c r="H74" s="81"/>
      <x:c r="I74" s="76"/>
      <x:c r="J74" s="77"/>
      <x:c r="K74" s="76"/>
      <x:c r="L74" s="83"/>
      <x:c r="M74" s="77" t="str">
        <x:f>IF(OR(J74="",L74=""),"",J74*L74)</x:f>
      </x:c>
      <x:c r="N74" s="76"/>
      <x:c r="O74" s="76"/>
      <x:c r="P74" s="76"/>
      <x:c r="Q74" s="76"/>
      <x:c r="R74" s="76"/>
      <x:c r="S74" s="78" t="str">
        <x:f>IF(B74="","",TODAY())</x:f>
      </x:c>
      <x:c r="T74" s="76"/>
      <x:c r="U74" s="76" t="str">
        <x:f>IF(B74="","",IF(OR(C74="",D74="",E74="",J74="",K74="",L74="",N74="",O74="",P74="",Q74&lt;&gt;"Validé humainement"),"ALERTE: données/preuves/statut",IF(OR(F74&lt;0,G74&lt;0,H74&lt;0,J74&lt;0,L74&lt;0,M74&lt;0),"ALERTE: valeur anormale","OK")))</x:f>
      </x:c>
      <x:c r="V74" s="76" t="str">
        <x:f>IF(B74="","",IF(Q74="Validé humainement","Oui","Non"))</x:f>
      </x:c>
    </x:row>
    <x:row r="75">
      <x:c r="A75" s="76" t="str">
        <x:f>IF(B75="","","MOB-"&amp;TEXT(ROW()-4,"0000"))</x:f>
      </x:c>
      <x:c r="B75" s="76"/>
      <x:c r="C75" s="76"/>
      <x:c r="D75" s="76"/>
      <x:c r="E75" s="76"/>
      <x:c r="F75" s="81"/>
      <x:c r="G75" s="80"/>
      <x:c r="H75" s="81"/>
      <x:c r="I75" s="76"/>
      <x:c r="J75" s="77"/>
      <x:c r="K75" s="76"/>
      <x:c r="L75" s="83"/>
      <x:c r="M75" s="77" t="str">
        <x:f>IF(OR(J75="",L75=""),"",J75*L75)</x:f>
      </x:c>
      <x:c r="N75" s="76"/>
      <x:c r="O75" s="76"/>
      <x:c r="P75" s="76"/>
      <x:c r="Q75" s="76"/>
      <x:c r="R75" s="76"/>
      <x:c r="S75" s="78" t="str">
        <x:f>IF(B75="","",TODAY())</x:f>
      </x:c>
      <x:c r="T75" s="76"/>
      <x:c r="U75" s="76" t="str">
        <x:f>IF(B75="","",IF(OR(C75="",D75="",E75="",J75="",K75="",L75="",N75="",O75="",P75="",Q75&lt;&gt;"Validé humainement"),"ALERTE: données/preuves/statut",IF(OR(F75&lt;0,G75&lt;0,H75&lt;0,J75&lt;0,L75&lt;0,M75&lt;0),"ALERTE: valeur anormale","OK")))</x:f>
      </x:c>
      <x:c r="V75" s="76" t="str">
        <x:f>IF(B75="","",IF(Q75="Validé humainement","Oui","Non"))</x:f>
      </x:c>
    </x:row>
    <x:row r="76">
      <x:c r="A76" s="76" t="str">
        <x:f>IF(B76="","","MOB-"&amp;TEXT(ROW()-4,"0000"))</x:f>
      </x:c>
      <x:c r="B76" s="76"/>
      <x:c r="C76" s="76"/>
      <x:c r="D76" s="76"/>
      <x:c r="E76" s="76"/>
      <x:c r="F76" s="81"/>
      <x:c r="G76" s="80"/>
      <x:c r="H76" s="81"/>
      <x:c r="I76" s="76"/>
      <x:c r="J76" s="77"/>
      <x:c r="K76" s="76"/>
      <x:c r="L76" s="83"/>
      <x:c r="M76" s="77" t="str">
        <x:f>IF(OR(J76="",L76=""),"",J76*L76)</x:f>
      </x:c>
      <x:c r="N76" s="76"/>
      <x:c r="O76" s="76"/>
      <x:c r="P76" s="76"/>
      <x:c r="Q76" s="76"/>
      <x:c r="R76" s="76"/>
      <x:c r="S76" s="78" t="str">
        <x:f>IF(B76="","",TODAY())</x:f>
      </x:c>
      <x:c r="T76" s="76"/>
      <x:c r="U76" s="76" t="str">
        <x:f>IF(B76="","",IF(OR(C76="",D76="",E76="",J76="",K76="",L76="",N76="",O76="",P76="",Q76&lt;&gt;"Validé humainement"),"ALERTE: données/preuves/statut",IF(OR(F76&lt;0,G76&lt;0,H76&lt;0,J76&lt;0,L76&lt;0,M76&lt;0),"ALERTE: valeur anormale","OK")))</x:f>
      </x:c>
      <x:c r="V76" s="76" t="str">
        <x:f>IF(B76="","",IF(Q76="Validé humainement","Oui","Non"))</x:f>
      </x:c>
    </x:row>
    <x:row r="77">
      <x:c r="A77" s="76" t="str">
        <x:f>IF(B77="","","MOB-"&amp;TEXT(ROW()-4,"0000"))</x:f>
      </x:c>
      <x:c r="B77" s="76"/>
      <x:c r="C77" s="76"/>
      <x:c r="D77" s="76"/>
      <x:c r="E77" s="76"/>
      <x:c r="F77" s="81"/>
      <x:c r="G77" s="80"/>
      <x:c r="H77" s="81"/>
      <x:c r="I77" s="76"/>
      <x:c r="J77" s="77"/>
      <x:c r="K77" s="76"/>
      <x:c r="L77" s="83"/>
      <x:c r="M77" s="77" t="str">
        <x:f>IF(OR(J77="",L77=""),"",J77*L77)</x:f>
      </x:c>
      <x:c r="N77" s="76"/>
      <x:c r="O77" s="76"/>
      <x:c r="P77" s="76"/>
      <x:c r="Q77" s="76"/>
      <x:c r="R77" s="76"/>
      <x:c r="S77" s="78" t="str">
        <x:f>IF(B77="","",TODAY())</x:f>
      </x:c>
      <x:c r="T77" s="76"/>
      <x:c r="U77" s="76" t="str">
        <x:f>IF(B77="","",IF(OR(C77="",D77="",E77="",J77="",K77="",L77="",N77="",O77="",P77="",Q77&lt;&gt;"Validé humainement"),"ALERTE: données/preuves/statut",IF(OR(F77&lt;0,G77&lt;0,H77&lt;0,J77&lt;0,L77&lt;0,M77&lt;0),"ALERTE: valeur anormale","OK")))</x:f>
      </x:c>
      <x:c r="V77" s="76" t="str">
        <x:f>IF(B77="","",IF(Q77="Validé humainement","Oui","Non"))</x:f>
      </x:c>
    </x:row>
    <x:row r="78">
      <x:c r="A78" s="76" t="str">
        <x:f>IF(B78="","","MOB-"&amp;TEXT(ROW()-4,"0000"))</x:f>
      </x:c>
      <x:c r="B78" s="76"/>
      <x:c r="C78" s="76"/>
      <x:c r="D78" s="76"/>
      <x:c r="E78" s="76"/>
      <x:c r="F78" s="81"/>
      <x:c r="G78" s="80"/>
      <x:c r="H78" s="81"/>
      <x:c r="I78" s="76"/>
      <x:c r="J78" s="77"/>
      <x:c r="K78" s="76"/>
      <x:c r="L78" s="83"/>
      <x:c r="M78" s="77" t="str">
        <x:f>IF(OR(J78="",L78=""),"",J78*L78)</x:f>
      </x:c>
      <x:c r="N78" s="76"/>
      <x:c r="O78" s="76"/>
      <x:c r="P78" s="76"/>
      <x:c r="Q78" s="76"/>
      <x:c r="R78" s="76"/>
      <x:c r="S78" s="78" t="str">
        <x:f>IF(B78="","",TODAY())</x:f>
      </x:c>
      <x:c r="T78" s="76"/>
      <x:c r="U78" s="76" t="str">
        <x:f>IF(B78="","",IF(OR(C78="",D78="",E78="",J78="",K78="",L78="",N78="",O78="",P78="",Q78&lt;&gt;"Validé humainement"),"ALERTE: données/preuves/statut",IF(OR(F78&lt;0,G78&lt;0,H78&lt;0,J78&lt;0,L78&lt;0,M78&lt;0),"ALERTE: valeur anormale","OK")))</x:f>
      </x:c>
      <x:c r="V78" s="76" t="str">
        <x:f>IF(B78="","",IF(Q78="Validé humainement","Oui","Non"))</x:f>
      </x:c>
    </x:row>
    <x:row r="79">
      <x:c r="A79" s="76" t="str">
        <x:f>IF(B79="","","MOB-"&amp;TEXT(ROW()-4,"0000"))</x:f>
      </x:c>
      <x:c r="B79" s="76"/>
      <x:c r="C79" s="76"/>
      <x:c r="D79" s="76"/>
      <x:c r="E79" s="76"/>
      <x:c r="F79" s="81"/>
      <x:c r="G79" s="80"/>
      <x:c r="H79" s="81"/>
      <x:c r="I79" s="76"/>
      <x:c r="J79" s="77"/>
      <x:c r="K79" s="76"/>
      <x:c r="L79" s="83"/>
      <x:c r="M79" s="77" t="str">
        <x:f>IF(OR(J79="",L79=""),"",J79*L79)</x:f>
      </x:c>
      <x:c r="N79" s="76"/>
      <x:c r="O79" s="76"/>
      <x:c r="P79" s="76"/>
      <x:c r="Q79" s="76"/>
      <x:c r="R79" s="76"/>
      <x:c r="S79" s="78" t="str">
        <x:f>IF(B79="","",TODAY())</x:f>
      </x:c>
      <x:c r="T79" s="76"/>
      <x:c r="U79" s="76" t="str">
        <x:f>IF(B79="","",IF(OR(C79="",D79="",E79="",J79="",K79="",L79="",N79="",O79="",P79="",Q79&lt;&gt;"Validé humainement"),"ALERTE: données/preuves/statut",IF(OR(F79&lt;0,G79&lt;0,H79&lt;0,J79&lt;0,L79&lt;0,M79&lt;0),"ALERTE: valeur anormale","OK")))</x:f>
      </x:c>
      <x:c r="V79" s="76" t="str">
        <x:f>IF(B79="","",IF(Q79="Validé humainement","Oui","Non"))</x:f>
      </x:c>
    </x:row>
    <x:row r="80">
      <x:c r="A80" s="76" t="str">
        <x:f>IF(B80="","","MOB-"&amp;TEXT(ROW()-4,"0000"))</x:f>
      </x:c>
      <x:c r="B80" s="76"/>
      <x:c r="C80" s="76"/>
      <x:c r="D80" s="76"/>
      <x:c r="E80" s="76"/>
      <x:c r="F80" s="81"/>
      <x:c r="G80" s="80"/>
      <x:c r="H80" s="81"/>
      <x:c r="I80" s="76"/>
      <x:c r="J80" s="77"/>
      <x:c r="K80" s="76"/>
      <x:c r="L80" s="83"/>
      <x:c r="M80" s="77" t="str">
        <x:f>IF(OR(J80="",L80=""),"",J80*L80)</x:f>
      </x:c>
      <x:c r="N80" s="76"/>
      <x:c r="O80" s="76"/>
      <x:c r="P80" s="76"/>
      <x:c r="Q80" s="76"/>
      <x:c r="R80" s="76"/>
      <x:c r="S80" s="78" t="str">
        <x:f>IF(B80="","",TODAY())</x:f>
      </x:c>
      <x:c r="T80" s="76"/>
      <x:c r="U80" s="76" t="str">
        <x:f>IF(B80="","",IF(OR(C80="",D80="",E80="",J80="",K80="",L80="",N80="",O80="",P80="",Q80&lt;&gt;"Validé humainement"),"ALERTE: données/preuves/statut",IF(OR(F80&lt;0,G80&lt;0,H80&lt;0,J80&lt;0,L80&lt;0,M80&lt;0),"ALERTE: valeur anormale","OK")))</x:f>
      </x:c>
      <x:c r="V80" s="76" t="str">
        <x:f>IF(B80="","",IF(Q80="Validé humainement","Oui","Non"))</x:f>
      </x:c>
    </x:row>
    <x:row r="81">
      <x:c r="A81" s="76" t="str">
        <x:f>IF(B81="","","MOB-"&amp;TEXT(ROW()-4,"0000"))</x:f>
      </x:c>
      <x:c r="B81" s="76"/>
      <x:c r="C81" s="76"/>
      <x:c r="D81" s="76"/>
      <x:c r="E81" s="76"/>
      <x:c r="F81" s="81"/>
      <x:c r="G81" s="80"/>
      <x:c r="H81" s="81"/>
      <x:c r="I81" s="76"/>
      <x:c r="J81" s="77"/>
      <x:c r="K81" s="76"/>
      <x:c r="L81" s="83"/>
      <x:c r="M81" s="77" t="str">
        <x:f>IF(OR(J81="",L81=""),"",J81*L81)</x:f>
      </x:c>
      <x:c r="N81" s="76"/>
      <x:c r="O81" s="76"/>
      <x:c r="P81" s="76"/>
      <x:c r="Q81" s="76"/>
      <x:c r="R81" s="76"/>
      <x:c r="S81" s="78" t="str">
        <x:f>IF(B81="","",TODAY())</x:f>
      </x:c>
      <x:c r="T81" s="76"/>
      <x:c r="U81" s="76" t="str">
        <x:f>IF(B81="","",IF(OR(C81="",D81="",E81="",J81="",K81="",L81="",N81="",O81="",P81="",Q81&lt;&gt;"Validé humainement"),"ALERTE: données/preuves/statut",IF(OR(F81&lt;0,G81&lt;0,H81&lt;0,J81&lt;0,L81&lt;0,M81&lt;0),"ALERTE: valeur anormale","OK")))</x:f>
      </x:c>
      <x:c r="V81" s="76" t="str">
        <x:f>IF(B81="","",IF(Q81="Validé humainement","Oui","Non"))</x:f>
      </x:c>
    </x:row>
    <x:row r="82">
      <x:c r="A82" s="76" t="str">
        <x:f>IF(B82="","","MOB-"&amp;TEXT(ROW()-4,"0000"))</x:f>
      </x:c>
      <x:c r="B82" s="76"/>
      <x:c r="C82" s="76"/>
      <x:c r="D82" s="76"/>
      <x:c r="E82" s="76"/>
      <x:c r="F82" s="81"/>
      <x:c r="G82" s="80"/>
      <x:c r="H82" s="81"/>
      <x:c r="I82" s="76"/>
      <x:c r="J82" s="77"/>
      <x:c r="K82" s="76"/>
      <x:c r="L82" s="83"/>
      <x:c r="M82" s="77" t="str">
        <x:f>IF(OR(J82="",L82=""),"",J82*L82)</x:f>
      </x:c>
      <x:c r="N82" s="76"/>
      <x:c r="O82" s="76"/>
      <x:c r="P82" s="76"/>
      <x:c r="Q82" s="76"/>
      <x:c r="R82" s="76"/>
      <x:c r="S82" s="78" t="str">
        <x:f>IF(B82="","",TODAY())</x:f>
      </x:c>
      <x:c r="T82" s="76"/>
      <x:c r="U82" s="76" t="str">
        <x:f>IF(B82="","",IF(OR(C82="",D82="",E82="",J82="",K82="",L82="",N82="",O82="",P82="",Q82&lt;&gt;"Validé humainement"),"ALERTE: données/preuves/statut",IF(OR(F82&lt;0,G82&lt;0,H82&lt;0,J82&lt;0,L82&lt;0,M82&lt;0),"ALERTE: valeur anormale","OK")))</x:f>
      </x:c>
      <x:c r="V82" s="76" t="str">
        <x:f>IF(B82="","",IF(Q82="Validé humainement","Oui","Non"))</x:f>
      </x:c>
    </x:row>
    <x:row r="83">
      <x:c r="A83" s="76" t="str">
        <x:f>IF(B83="","","MOB-"&amp;TEXT(ROW()-4,"0000"))</x:f>
      </x:c>
      <x:c r="B83" s="76"/>
      <x:c r="C83" s="76"/>
      <x:c r="D83" s="76"/>
      <x:c r="E83" s="76"/>
      <x:c r="F83" s="81"/>
      <x:c r="G83" s="80"/>
      <x:c r="H83" s="81"/>
      <x:c r="I83" s="76"/>
      <x:c r="J83" s="77"/>
      <x:c r="K83" s="76"/>
      <x:c r="L83" s="83"/>
      <x:c r="M83" s="77" t="str">
        <x:f>IF(OR(J83="",L83=""),"",J83*L83)</x:f>
      </x:c>
      <x:c r="N83" s="76"/>
      <x:c r="O83" s="76"/>
      <x:c r="P83" s="76"/>
      <x:c r="Q83" s="76"/>
      <x:c r="R83" s="76"/>
      <x:c r="S83" s="78" t="str">
        <x:f>IF(B83="","",TODAY())</x:f>
      </x:c>
      <x:c r="T83" s="76"/>
      <x:c r="U83" s="76" t="str">
        <x:f>IF(B83="","",IF(OR(C83="",D83="",E83="",J83="",K83="",L83="",N83="",O83="",P83="",Q83&lt;&gt;"Validé humainement"),"ALERTE: données/preuves/statut",IF(OR(F83&lt;0,G83&lt;0,H83&lt;0,J83&lt;0,L83&lt;0,M83&lt;0),"ALERTE: valeur anormale","OK")))</x:f>
      </x:c>
      <x:c r="V83" s="76" t="str">
        <x:f>IF(B83="","",IF(Q83="Validé humainement","Oui","Non"))</x:f>
      </x:c>
    </x:row>
    <x:row r="84">
      <x:c r="A84" s="76" t="str">
        <x:f>IF(B84="","","MOB-"&amp;TEXT(ROW()-4,"0000"))</x:f>
      </x:c>
      <x:c r="B84" s="76"/>
      <x:c r="C84" s="76"/>
      <x:c r="D84" s="76"/>
      <x:c r="E84" s="76"/>
      <x:c r="F84" s="81"/>
      <x:c r="G84" s="80"/>
      <x:c r="H84" s="81"/>
      <x:c r="I84" s="76"/>
      <x:c r="J84" s="77"/>
      <x:c r="K84" s="76"/>
      <x:c r="L84" s="83"/>
      <x:c r="M84" s="77" t="str">
        <x:f>IF(OR(J84="",L84=""),"",J84*L84)</x:f>
      </x:c>
      <x:c r="N84" s="76"/>
      <x:c r="O84" s="76"/>
      <x:c r="P84" s="76"/>
      <x:c r="Q84" s="76"/>
      <x:c r="R84" s="76"/>
      <x:c r="S84" s="78" t="str">
        <x:f>IF(B84="","",TODAY())</x:f>
      </x:c>
      <x:c r="T84" s="76"/>
      <x:c r="U84" s="76" t="str">
        <x:f>IF(B84="","",IF(OR(C84="",D84="",E84="",J84="",K84="",L84="",N84="",O84="",P84="",Q84&lt;&gt;"Validé humainement"),"ALERTE: données/preuves/statut",IF(OR(F84&lt;0,G84&lt;0,H84&lt;0,J84&lt;0,L84&lt;0,M84&lt;0),"ALERTE: valeur anormale","OK")))</x:f>
      </x:c>
      <x:c r="V84" s="76" t="str">
        <x:f>IF(B84="","",IF(Q84="Validé humainement","Oui","Non"))</x:f>
      </x:c>
    </x:row>
    <x:row r="85">
      <x:c r="A85" s="76" t="str">
        <x:f>IF(B85="","","MOB-"&amp;TEXT(ROW()-4,"0000"))</x:f>
      </x:c>
      <x:c r="B85" s="76"/>
      <x:c r="C85" s="76"/>
      <x:c r="D85" s="76"/>
      <x:c r="E85" s="76"/>
      <x:c r="F85" s="81"/>
      <x:c r="G85" s="80"/>
      <x:c r="H85" s="81"/>
      <x:c r="I85" s="76"/>
      <x:c r="J85" s="77"/>
      <x:c r="K85" s="76"/>
      <x:c r="L85" s="83"/>
      <x:c r="M85" s="77" t="str">
        <x:f>IF(OR(J85="",L85=""),"",J85*L85)</x:f>
      </x:c>
      <x:c r="N85" s="76"/>
      <x:c r="O85" s="76"/>
      <x:c r="P85" s="76"/>
      <x:c r="Q85" s="76"/>
      <x:c r="R85" s="76"/>
      <x:c r="S85" s="78" t="str">
        <x:f>IF(B85="","",TODAY())</x:f>
      </x:c>
      <x:c r="T85" s="76"/>
      <x:c r="U85" s="76" t="str">
        <x:f>IF(B85="","",IF(OR(C85="",D85="",E85="",J85="",K85="",L85="",N85="",O85="",P85="",Q85&lt;&gt;"Validé humainement"),"ALERTE: données/preuves/statut",IF(OR(F85&lt;0,G85&lt;0,H85&lt;0,J85&lt;0,L85&lt;0,M85&lt;0),"ALERTE: valeur anormale","OK")))</x:f>
      </x:c>
      <x:c r="V85" s="76" t="str">
        <x:f>IF(B85="","",IF(Q85="Validé humainement","Oui","Non"))</x:f>
      </x:c>
    </x:row>
    <x:row r="86">
      <x:c r="A86" s="76" t="str">
        <x:f>IF(B86="","","MOB-"&amp;TEXT(ROW()-4,"0000"))</x:f>
      </x:c>
      <x:c r="B86" s="76"/>
      <x:c r="C86" s="76"/>
      <x:c r="D86" s="76"/>
      <x:c r="E86" s="76"/>
      <x:c r="F86" s="81"/>
      <x:c r="G86" s="80"/>
      <x:c r="H86" s="81"/>
      <x:c r="I86" s="76"/>
      <x:c r="J86" s="77"/>
      <x:c r="K86" s="76"/>
      <x:c r="L86" s="83"/>
      <x:c r="M86" s="77" t="str">
        <x:f>IF(OR(J86="",L86=""),"",J86*L86)</x:f>
      </x:c>
      <x:c r="N86" s="76"/>
      <x:c r="O86" s="76"/>
      <x:c r="P86" s="76"/>
      <x:c r="Q86" s="76"/>
      <x:c r="R86" s="76"/>
      <x:c r="S86" s="78" t="str">
        <x:f>IF(B86="","",TODAY())</x:f>
      </x:c>
      <x:c r="T86" s="76"/>
      <x:c r="U86" s="76" t="str">
        <x:f>IF(B86="","",IF(OR(C86="",D86="",E86="",J86="",K86="",L86="",N86="",O86="",P86="",Q86&lt;&gt;"Validé humainement"),"ALERTE: données/preuves/statut",IF(OR(F86&lt;0,G86&lt;0,H86&lt;0,J86&lt;0,L86&lt;0,M86&lt;0),"ALERTE: valeur anormale","OK")))</x:f>
      </x:c>
      <x:c r="V86" s="76" t="str">
        <x:f>IF(B86="","",IF(Q86="Validé humainement","Oui","Non"))</x:f>
      </x:c>
    </x:row>
    <x:row r="87">
      <x:c r="A87" s="76" t="str">
        <x:f>IF(B87="","","MOB-"&amp;TEXT(ROW()-4,"0000"))</x:f>
      </x:c>
      <x:c r="B87" s="76"/>
      <x:c r="C87" s="76"/>
      <x:c r="D87" s="76"/>
      <x:c r="E87" s="76"/>
      <x:c r="F87" s="81"/>
      <x:c r="G87" s="80"/>
      <x:c r="H87" s="81"/>
      <x:c r="I87" s="76"/>
      <x:c r="J87" s="77"/>
      <x:c r="K87" s="76"/>
      <x:c r="L87" s="83"/>
      <x:c r="M87" s="77" t="str">
        <x:f>IF(OR(J87="",L87=""),"",J87*L87)</x:f>
      </x:c>
      <x:c r="N87" s="76"/>
      <x:c r="O87" s="76"/>
      <x:c r="P87" s="76"/>
      <x:c r="Q87" s="76"/>
      <x:c r="R87" s="76"/>
      <x:c r="S87" s="78" t="str">
        <x:f>IF(B87="","",TODAY())</x:f>
      </x:c>
      <x:c r="T87" s="76"/>
      <x:c r="U87" s="76" t="str">
        <x:f>IF(B87="","",IF(OR(C87="",D87="",E87="",J87="",K87="",L87="",N87="",O87="",P87="",Q87&lt;&gt;"Validé humainement"),"ALERTE: données/preuves/statut",IF(OR(F87&lt;0,G87&lt;0,H87&lt;0,J87&lt;0,L87&lt;0,M87&lt;0),"ALERTE: valeur anormale","OK")))</x:f>
      </x:c>
      <x:c r="V87" s="76" t="str">
        <x:f>IF(B87="","",IF(Q87="Validé humainement","Oui","Non"))</x:f>
      </x:c>
    </x:row>
    <x:row r="88">
      <x:c r="A88" s="76" t="str">
        <x:f>IF(B88="","","MOB-"&amp;TEXT(ROW()-4,"0000"))</x:f>
      </x:c>
      <x:c r="B88" s="76"/>
      <x:c r="C88" s="76"/>
      <x:c r="D88" s="76"/>
      <x:c r="E88" s="76"/>
      <x:c r="F88" s="81"/>
      <x:c r="G88" s="80"/>
      <x:c r="H88" s="81"/>
      <x:c r="I88" s="76"/>
      <x:c r="J88" s="77"/>
      <x:c r="K88" s="76"/>
      <x:c r="L88" s="83"/>
      <x:c r="M88" s="77" t="str">
        <x:f>IF(OR(J88="",L88=""),"",J88*L88)</x:f>
      </x:c>
      <x:c r="N88" s="76"/>
      <x:c r="O88" s="76"/>
      <x:c r="P88" s="76"/>
      <x:c r="Q88" s="76"/>
      <x:c r="R88" s="76"/>
      <x:c r="S88" s="78" t="str">
        <x:f>IF(B88="","",TODAY())</x:f>
      </x:c>
      <x:c r="T88" s="76"/>
      <x:c r="U88" s="76" t="str">
        <x:f>IF(B88="","",IF(OR(C88="",D88="",E88="",J88="",K88="",L88="",N88="",O88="",P88="",Q88&lt;&gt;"Validé humainement"),"ALERTE: données/preuves/statut",IF(OR(F88&lt;0,G88&lt;0,H88&lt;0,J88&lt;0,L88&lt;0,M88&lt;0),"ALERTE: valeur anormale","OK")))</x:f>
      </x:c>
      <x:c r="V88" s="76" t="str">
        <x:f>IF(B88="","",IF(Q88="Validé humainement","Oui","Non"))</x:f>
      </x:c>
    </x:row>
    <x:row r="89">
      <x:c r="A89" s="76" t="str">
        <x:f>IF(B89="","","MOB-"&amp;TEXT(ROW()-4,"0000"))</x:f>
      </x:c>
      <x:c r="B89" s="76"/>
      <x:c r="C89" s="76"/>
      <x:c r="D89" s="76"/>
      <x:c r="E89" s="76"/>
      <x:c r="F89" s="81"/>
      <x:c r="G89" s="80"/>
      <x:c r="H89" s="81"/>
      <x:c r="I89" s="76"/>
      <x:c r="J89" s="77"/>
      <x:c r="K89" s="76"/>
      <x:c r="L89" s="83"/>
      <x:c r="M89" s="77" t="str">
        <x:f>IF(OR(J89="",L89=""),"",J89*L89)</x:f>
      </x:c>
      <x:c r="N89" s="76"/>
      <x:c r="O89" s="76"/>
      <x:c r="P89" s="76"/>
      <x:c r="Q89" s="76"/>
      <x:c r="R89" s="76"/>
      <x:c r="S89" s="78" t="str">
        <x:f>IF(B89="","",TODAY())</x:f>
      </x:c>
      <x:c r="T89" s="76"/>
      <x:c r="U89" s="76" t="str">
        <x:f>IF(B89="","",IF(OR(C89="",D89="",E89="",J89="",K89="",L89="",N89="",O89="",P89="",Q89&lt;&gt;"Validé humainement"),"ALERTE: données/preuves/statut",IF(OR(F89&lt;0,G89&lt;0,H89&lt;0,J89&lt;0,L89&lt;0,M89&lt;0),"ALERTE: valeur anormale","OK")))</x:f>
      </x:c>
      <x:c r="V89" s="76" t="str">
        <x:f>IF(B89="","",IF(Q89="Validé humainement","Oui","Non"))</x:f>
      </x:c>
    </x:row>
    <x:row r="90">
      <x:c r="A90" s="76" t="str">
        <x:f>IF(B90="","","MOB-"&amp;TEXT(ROW()-4,"0000"))</x:f>
      </x:c>
      <x:c r="B90" s="76"/>
      <x:c r="C90" s="76"/>
      <x:c r="D90" s="76"/>
      <x:c r="E90" s="76"/>
      <x:c r="F90" s="81"/>
      <x:c r="G90" s="80"/>
      <x:c r="H90" s="81"/>
      <x:c r="I90" s="76"/>
      <x:c r="J90" s="77"/>
      <x:c r="K90" s="76"/>
      <x:c r="L90" s="83"/>
      <x:c r="M90" s="77" t="str">
        <x:f>IF(OR(J90="",L90=""),"",J90*L90)</x:f>
      </x:c>
      <x:c r="N90" s="76"/>
      <x:c r="O90" s="76"/>
      <x:c r="P90" s="76"/>
      <x:c r="Q90" s="76"/>
      <x:c r="R90" s="76"/>
      <x:c r="S90" s="78" t="str">
        <x:f>IF(B90="","",TODAY())</x:f>
      </x:c>
      <x:c r="T90" s="76"/>
      <x:c r="U90" s="76" t="str">
        <x:f>IF(B90="","",IF(OR(C90="",D90="",E90="",J90="",K90="",L90="",N90="",O90="",P90="",Q90&lt;&gt;"Validé humainement"),"ALERTE: données/preuves/statut",IF(OR(F90&lt;0,G90&lt;0,H90&lt;0,J90&lt;0,L90&lt;0,M90&lt;0),"ALERTE: valeur anormale","OK")))</x:f>
      </x:c>
      <x:c r="V90" s="76" t="str">
        <x:f>IF(B90="","",IF(Q90="Validé humainement","Oui","Non"))</x:f>
      </x:c>
    </x:row>
    <x:row r="91">
      <x:c r="A91" s="76" t="str">
        <x:f>IF(B91="","","MOB-"&amp;TEXT(ROW()-4,"0000"))</x:f>
      </x:c>
      <x:c r="B91" s="76"/>
      <x:c r="C91" s="76"/>
      <x:c r="D91" s="76"/>
      <x:c r="E91" s="76"/>
      <x:c r="F91" s="81"/>
      <x:c r="G91" s="80"/>
      <x:c r="H91" s="81"/>
      <x:c r="I91" s="76"/>
      <x:c r="J91" s="77"/>
      <x:c r="K91" s="76"/>
      <x:c r="L91" s="83"/>
      <x:c r="M91" s="77" t="str">
        <x:f>IF(OR(J91="",L91=""),"",J91*L91)</x:f>
      </x:c>
      <x:c r="N91" s="76"/>
      <x:c r="O91" s="76"/>
      <x:c r="P91" s="76"/>
      <x:c r="Q91" s="76"/>
      <x:c r="R91" s="76"/>
      <x:c r="S91" s="78" t="str">
        <x:f>IF(B91="","",TODAY())</x:f>
      </x:c>
      <x:c r="T91" s="76"/>
      <x:c r="U91" s="76" t="str">
        <x:f>IF(B91="","",IF(OR(C91="",D91="",E91="",J91="",K91="",L91="",N91="",O91="",P91="",Q91&lt;&gt;"Validé humainement"),"ALERTE: données/preuves/statut",IF(OR(F91&lt;0,G91&lt;0,H91&lt;0,J91&lt;0,L91&lt;0,M91&lt;0),"ALERTE: valeur anormale","OK")))</x:f>
      </x:c>
      <x:c r="V91" s="76" t="str">
        <x:f>IF(B91="","",IF(Q91="Validé humainement","Oui","Non"))</x:f>
      </x:c>
    </x:row>
    <x:row r="92">
      <x:c r="A92" s="76" t="str">
        <x:f>IF(B92="","","MOB-"&amp;TEXT(ROW()-4,"0000"))</x:f>
      </x:c>
      <x:c r="B92" s="76"/>
      <x:c r="C92" s="76"/>
      <x:c r="D92" s="76"/>
      <x:c r="E92" s="76"/>
      <x:c r="F92" s="81"/>
      <x:c r="G92" s="80"/>
      <x:c r="H92" s="81"/>
      <x:c r="I92" s="76"/>
      <x:c r="J92" s="77"/>
      <x:c r="K92" s="76"/>
      <x:c r="L92" s="83"/>
      <x:c r="M92" s="77" t="str">
        <x:f>IF(OR(J92="",L92=""),"",J92*L92)</x:f>
      </x:c>
      <x:c r="N92" s="76"/>
      <x:c r="O92" s="76"/>
      <x:c r="P92" s="76"/>
      <x:c r="Q92" s="76"/>
      <x:c r="R92" s="76"/>
      <x:c r="S92" s="78" t="str">
        <x:f>IF(B92="","",TODAY())</x:f>
      </x:c>
      <x:c r="T92" s="76"/>
      <x:c r="U92" s="76" t="str">
        <x:f>IF(B92="","",IF(OR(C92="",D92="",E92="",J92="",K92="",L92="",N92="",O92="",P92="",Q92&lt;&gt;"Validé humainement"),"ALERTE: données/preuves/statut",IF(OR(F92&lt;0,G92&lt;0,H92&lt;0,J92&lt;0,L92&lt;0,M92&lt;0),"ALERTE: valeur anormale","OK")))</x:f>
      </x:c>
      <x:c r="V92" s="76" t="str">
        <x:f>IF(B92="","",IF(Q92="Validé humainement","Oui","Non"))</x:f>
      </x:c>
    </x:row>
    <x:row r="93">
      <x:c r="A93" s="76" t="str">
        <x:f>IF(B93="","","MOB-"&amp;TEXT(ROW()-4,"0000"))</x:f>
      </x:c>
      <x:c r="B93" s="76"/>
      <x:c r="C93" s="76"/>
      <x:c r="D93" s="76"/>
      <x:c r="E93" s="76"/>
      <x:c r="F93" s="81"/>
      <x:c r="G93" s="80"/>
      <x:c r="H93" s="81"/>
      <x:c r="I93" s="76"/>
      <x:c r="J93" s="77"/>
      <x:c r="K93" s="76"/>
      <x:c r="L93" s="83"/>
      <x:c r="M93" s="77" t="str">
        <x:f>IF(OR(J93="",L93=""),"",J93*L93)</x:f>
      </x:c>
      <x:c r="N93" s="76"/>
      <x:c r="O93" s="76"/>
      <x:c r="P93" s="76"/>
      <x:c r="Q93" s="76"/>
      <x:c r="R93" s="76"/>
      <x:c r="S93" s="78" t="str">
        <x:f>IF(B93="","",TODAY())</x:f>
      </x:c>
      <x:c r="T93" s="76"/>
      <x:c r="U93" s="76" t="str">
        <x:f>IF(B93="","",IF(OR(C93="",D93="",E93="",J93="",K93="",L93="",N93="",O93="",P93="",Q93&lt;&gt;"Validé humainement"),"ALERTE: données/preuves/statut",IF(OR(F93&lt;0,G93&lt;0,H93&lt;0,J93&lt;0,L93&lt;0,M93&lt;0),"ALERTE: valeur anormale","OK")))</x:f>
      </x:c>
      <x:c r="V93" s="76" t="str">
        <x:f>IF(B93="","",IF(Q93="Validé humainement","Oui","Non"))</x:f>
      </x:c>
    </x:row>
    <x:row r="94">
      <x:c r="A94" s="76" t="str">
        <x:f>IF(B94="","","MOB-"&amp;TEXT(ROW()-4,"0000"))</x:f>
      </x:c>
      <x:c r="B94" s="76"/>
      <x:c r="C94" s="76"/>
      <x:c r="D94" s="76"/>
      <x:c r="E94" s="76"/>
      <x:c r="F94" s="81"/>
      <x:c r="G94" s="80"/>
      <x:c r="H94" s="81"/>
      <x:c r="I94" s="76"/>
      <x:c r="J94" s="77"/>
      <x:c r="K94" s="76"/>
      <x:c r="L94" s="83"/>
      <x:c r="M94" s="77" t="str">
        <x:f>IF(OR(J94="",L94=""),"",J94*L94)</x:f>
      </x:c>
      <x:c r="N94" s="76"/>
      <x:c r="O94" s="76"/>
      <x:c r="P94" s="76"/>
      <x:c r="Q94" s="76"/>
      <x:c r="R94" s="76"/>
      <x:c r="S94" s="78" t="str">
        <x:f>IF(B94="","",TODAY())</x:f>
      </x:c>
      <x:c r="T94" s="76"/>
      <x:c r="U94" s="76" t="str">
        <x:f>IF(B94="","",IF(OR(C94="",D94="",E94="",J94="",K94="",L94="",N94="",O94="",P94="",Q94&lt;&gt;"Validé humainement"),"ALERTE: données/preuves/statut",IF(OR(F94&lt;0,G94&lt;0,H94&lt;0,J94&lt;0,L94&lt;0,M94&lt;0),"ALERTE: valeur anormale","OK")))</x:f>
      </x:c>
      <x:c r="V94" s="76" t="str">
        <x:f>IF(B94="","",IF(Q94="Validé humainement","Oui","Non"))</x:f>
      </x:c>
    </x:row>
    <x:row r="95">
      <x:c r="A95" s="76" t="str">
        <x:f>IF(B95="","","MOB-"&amp;TEXT(ROW()-4,"0000"))</x:f>
      </x:c>
      <x:c r="B95" s="76"/>
      <x:c r="C95" s="76"/>
      <x:c r="D95" s="76"/>
      <x:c r="E95" s="76"/>
      <x:c r="F95" s="81"/>
      <x:c r="G95" s="80"/>
      <x:c r="H95" s="81"/>
      <x:c r="I95" s="76"/>
      <x:c r="J95" s="77"/>
      <x:c r="K95" s="76"/>
      <x:c r="L95" s="83"/>
      <x:c r="M95" s="77" t="str">
        <x:f>IF(OR(J95="",L95=""),"",J95*L95)</x:f>
      </x:c>
      <x:c r="N95" s="76"/>
      <x:c r="O95" s="76"/>
      <x:c r="P95" s="76"/>
      <x:c r="Q95" s="76"/>
      <x:c r="R95" s="76"/>
      <x:c r="S95" s="78" t="str">
        <x:f>IF(B95="","",TODAY())</x:f>
      </x:c>
      <x:c r="T95" s="76"/>
      <x:c r="U95" s="76" t="str">
        <x:f>IF(B95="","",IF(OR(C95="",D95="",E95="",J95="",K95="",L95="",N95="",O95="",P95="",Q95&lt;&gt;"Validé humainement"),"ALERTE: données/preuves/statut",IF(OR(F95&lt;0,G95&lt;0,H95&lt;0,J95&lt;0,L95&lt;0,M95&lt;0),"ALERTE: valeur anormale","OK")))</x:f>
      </x:c>
      <x:c r="V95" s="76" t="str">
        <x:f>IF(B95="","",IF(Q95="Validé humainement","Oui","Non"))</x:f>
      </x:c>
    </x:row>
    <x:row r="96">
      <x:c r="A96" s="76" t="str">
        <x:f>IF(B96="","","MOB-"&amp;TEXT(ROW()-4,"0000"))</x:f>
      </x:c>
      <x:c r="B96" s="76"/>
      <x:c r="C96" s="76"/>
      <x:c r="D96" s="76"/>
      <x:c r="E96" s="76"/>
      <x:c r="F96" s="81"/>
      <x:c r="G96" s="80"/>
      <x:c r="H96" s="81"/>
      <x:c r="I96" s="76"/>
      <x:c r="J96" s="77"/>
      <x:c r="K96" s="76"/>
      <x:c r="L96" s="83"/>
      <x:c r="M96" s="77" t="str">
        <x:f>IF(OR(J96="",L96=""),"",J96*L96)</x:f>
      </x:c>
      <x:c r="N96" s="76"/>
      <x:c r="O96" s="76"/>
      <x:c r="P96" s="76"/>
      <x:c r="Q96" s="76"/>
      <x:c r="R96" s="76"/>
      <x:c r="S96" s="78" t="str">
        <x:f>IF(B96="","",TODAY())</x:f>
      </x:c>
      <x:c r="T96" s="76"/>
      <x:c r="U96" s="76" t="str">
        <x:f>IF(B96="","",IF(OR(C96="",D96="",E96="",J96="",K96="",L96="",N96="",O96="",P96="",Q96&lt;&gt;"Validé humainement"),"ALERTE: données/preuves/statut",IF(OR(F96&lt;0,G96&lt;0,H96&lt;0,J96&lt;0,L96&lt;0,M96&lt;0),"ALERTE: valeur anormale","OK")))</x:f>
      </x:c>
      <x:c r="V96" s="76" t="str">
        <x:f>IF(B96="","",IF(Q96="Validé humainement","Oui","Non"))</x:f>
      </x:c>
    </x:row>
    <x:row r="97">
      <x:c r="A97" s="76" t="str">
        <x:f>IF(B97="","","MOB-"&amp;TEXT(ROW()-4,"0000"))</x:f>
      </x:c>
      <x:c r="B97" s="76"/>
      <x:c r="C97" s="76"/>
      <x:c r="D97" s="76"/>
      <x:c r="E97" s="76"/>
      <x:c r="F97" s="81"/>
      <x:c r="G97" s="80"/>
      <x:c r="H97" s="81"/>
      <x:c r="I97" s="76"/>
      <x:c r="J97" s="77"/>
      <x:c r="K97" s="76"/>
      <x:c r="L97" s="83"/>
      <x:c r="M97" s="77" t="str">
        <x:f>IF(OR(J97="",L97=""),"",J97*L97)</x:f>
      </x:c>
      <x:c r="N97" s="76"/>
      <x:c r="O97" s="76"/>
      <x:c r="P97" s="76"/>
      <x:c r="Q97" s="76"/>
      <x:c r="R97" s="76"/>
      <x:c r="S97" s="78" t="str">
        <x:f>IF(B97="","",TODAY())</x:f>
      </x:c>
      <x:c r="T97" s="76"/>
      <x:c r="U97" s="76" t="str">
        <x:f>IF(B97="","",IF(OR(C97="",D97="",E97="",J97="",K97="",L97="",N97="",O97="",P97="",Q97&lt;&gt;"Validé humainement"),"ALERTE: données/preuves/statut",IF(OR(F97&lt;0,G97&lt;0,H97&lt;0,J97&lt;0,L97&lt;0,M97&lt;0),"ALERTE: valeur anormale","OK")))</x:f>
      </x:c>
      <x:c r="V97" s="76" t="str">
        <x:f>IF(B97="","",IF(Q97="Validé humainement","Oui","Non"))</x:f>
      </x:c>
    </x:row>
    <x:row r="98">
      <x:c r="A98" s="76" t="str">
        <x:f>IF(B98="","","MOB-"&amp;TEXT(ROW()-4,"0000"))</x:f>
      </x:c>
      <x:c r="B98" s="76"/>
      <x:c r="C98" s="76"/>
      <x:c r="D98" s="76"/>
      <x:c r="E98" s="76"/>
      <x:c r="F98" s="81"/>
      <x:c r="G98" s="80"/>
      <x:c r="H98" s="81"/>
      <x:c r="I98" s="76"/>
      <x:c r="J98" s="77"/>
      <x:c r="K98" s="76"/>
      <x:c r="L98" s="83"/>
      <x:c r="M98" s="77" t="str">
        <x:f>IF(OR(J98="",L98=""),"",J98*L98)</x:f>
      </x:c>
      <x:c r="N98" s="76"/>
      <x:c r="O98" s="76"/>
      <x:c r="P98" s="76"/>
      <x:c r="Q98" s="76"/>
      <x:c r="R98" s="76"/>
      <x:c r="S98" s="78" t="str">
        <x:f>IF(B98="","",TODAY())</x:f>
      </x:c>
      <x:c r="T98" s="76"/>
      <x:c r="U98" s="76" t="str">
        <x:f>IF(B98="","",IF(OR(C98="",D98="",E98="",J98="",K98="",L98="",N98="",O98="",P98="",Q98&lt;&gt;"Validé humainement"),"ALERTE: données/preuves/statut",IF(OR(F98&lt;0,G98&lt;0,H98&lt;0,J98&lt;0,L98&lt;0,M98&lt;0),"ALERTE: valeur anormale","OK")))</x:f>
      </x:c>
      <x:c r="V98" s="76" t="str">
        <x:f>IF(B98="","",IF(Q98="Validé humainement","Oui","Non"))</x:f>
      </x:c>
    </x:row>
    <x:row r="99">
      <x:c r="A99" s="76" t="str">
        <x:f>IF(B99="","","MOB-"&amp;TEXT(ROW()-4,"0000"))</x:f>
      </x:c>
      <x:c r="B99" s="76"/>
      <x:c r="C99" s="76"/>
      <x:c r="D99" s="76"/>
      <x:c r="E99" s="76"/>
      <x:c r="F99" s="81"/>
      <x:c r="G99" s="80"/>
      <x:c r="H99" s="81"/>
      <x:c r="I99" s="76"/>
      <x:c r="J99" s="77"/>
      <x:c r="K99" s="76"/>
      <x:c r="L99" s="83"/>
      <x:c r="M99" s="77" t="str">
        <x:f>IF(OR(J99="",L99=""),"",J99*L99)</x:f>
      </x:c>
      <x:c r="N99" s="76"/>
      <x:c r="O99" s="76"/>
      <x:c r="P99" s="76"/>
      <x:c r="Q99" s="76"/>
      <x:c r="R99" s="76"/>
      <x:c r="S99" s="78" t="str">
        <x:f>IF(B99="","",TODAY())</x:f>
      </x:c>
      <x:c r="T99" s="76"/>
      <x:c r="U99" s="76" t="str">
        <x:f>IF(B99="","",IF(OR(C99="",D99="",E99="",J99="",K99="",L99="",N99="",O99="",P99="",Q99&lt;&gt;"Validé humainement"),"ALERTE: données/preuves/statut",IF(OR(F99&lt;0,G99&lt;0,H99&lt;0,J99&lt;0,L99&lt;0,M99&lt;0),"ALERTE: valeur anormale","OK")))</x:f>
      </x:c>
      <x:c r="V99" s="76" t="str">
        <x:f>IF(B99="","",IF(Q99="Validé humainement","Oui","Non"))</x:f>
      </x:c>
    </x:row>
    <x:row r="100">
      <x:c r="A100" s="76" t="str">
        <x:f>IF(B100="","","MOB-"&amp;TEXT(ROW()-4,"0000"))</x:f>
      </x:c>
      <x:c r="B100" s="76"/>
      <x:c r="C100" s="76"/>
      <x:c r="D100" s="76"/>
      <x:c r="E100" s="76"/>
      <x:c r="F100" s="81"/>
      <x:c r="G100" s="80"/>
      <x:c r="H100" s="81"/>
      <x:c r="I100" s="76"/>
      <x:c r="J100" s="77"/>
      <x:c r="K100" s="76"/>
      <x:c r="L100" s="83"/>
      <x:c r="M100" s="77" t="str">
        <x:f>IF(OR(J100="",L100=""),"",J100*L100)</x:f>
      </x:c>
      <x:c r="N100" s="76"/>
      <x:c r="O100" s="76"/>
      <x:c r="P100" s="76"/>
      <x:c r="Q100" s="76"/>
      <x:c r="R100" s="76"/>
      <x:c r="S100" s="78" t="str">
        <x:f>IF(B100="","",TODAY())</x:f>
      </x:c>
      <x:c r="T100" s="76"/>
      <x:c r="U100" s="76" t="str">
        <x:f>IF(B100="","",IF(OR(C100="",D100="",E100="",J100="",K100="",L100="",N100="",O100="",P100="",Q100&lt;&gt;"Validé humainement"),"ALERTE: données/preuves/statut",IF(OR(F100&lt;0,G100&lt;0,H100&lt;0,J100&lt;0,L100&lt;0,M100&lt;0),"ALERTE: valeur anormale","OK")))</x:f>
      </x:c>
      <x:c r="V100" s="76" t="str">
        <x:f>IF(B100="","",IF(Q100="Validé humainement","Oui","Non"))</x:f>
      </x:c>
    </x:row>
    <x:row r="101">
      <x:c r="A101" s="76" t="str">
        <x:f>IF(B101="","","MOB-"&amp;TEXT(ROW()-4,"0000"))</x:f>
      </x:c>
      <x:c r="B101" s="76"/>
      <x:c r="C101" s="76"/>
      <x:c r="D101" s="76"/>
      <x:c r="E101" s="76"/>
      <x:c r="F101" s="81"/>
      <x:c r="G101" s="80"/>
      <x:c r="H101" s="81"/>
      <x:c r="I101" s="76"/>
      <x:c r="J101" s="77"/>
      <x:c r="K101" s="76"/>
      <x:c r="L101" s="83"/>
      <x:c r="M101" s="77" t="str">
        <x:f>IF(OR(J101="",L101=""),"",J101*L101)</x:f>
      </x:c>
      <x:c r="N101" s="76"/>
      <x:c r="O101" s="76"/>
      <x:c r="P101" s="76"/>
      <x:c r="Q101" s="76"/>
      <x:c r="R101" s="76"/>
      <x:c r="S101" s="78" t="str">
        <x:f>IF(B101="","",TODAY())</x:f>
      </x:c>
      <x:c r="T101" s="76"/>
      <x:c r="U101" s="76" t="str">
        <x:f>IF(B101="","",IF(OR(C101="",D101="",E101="",J101="",K101="",L101="",N101="",O101="",P101="",Q101&lt;&gt;"Validé humainement"),"ALERTE: données/preuves/statut",IF(OR(F101&lt;0,G101&lt;0,H101&lt;0,J101&lt;0,L101&lt;0,M101&lt;0),"ALERTE: valeur anormale","OK")))</x:f>
      </x:c>
      <x:c r="V101" s="76" t="str">
        <x:f>IF(B101="","",IF(Q101="Validé humainement","Oui","Non"))</x:f>
      </x:c>
    </x:row>
    <x:row r="102">
      <x:c r="A102" s="76" t="str">
        <x:f>IF(B102="","","MOB-"&amp;TEXT(ROW()-4,"0000"))</x:f>
      </x:c>
      <x:c r="B102" s="76"/>
      <x:c r="C102" s="76"/>
      <x:c r="D102" s="76"/>
      <x:c r="E102" s="76"/>
      <x:c r="F102" s="81"/>
      <x:c r="G102" s="80"/>
      <x:c r="H102" s="81"/>
      <x:c r="I102" s="76"/>
      <x:c r="J102" s="77"/>
      <x:c r="K102" s="76"/>
      <x:c r="L102" s="83"/>
      <x:c r="M102" s="77" t="str">
        <x:f>IF(OR(J102="",L102=""),"",J102*L102)</x:f>
      </x:c>
      <x:c r="N102" s="76"/>
      <x:c r="O102" s="76"/>
      <x:c r="P102" s="76"/>
      <x:c r="Q102" s="76"/>
      <x:c r="R102" s="76"/>
      <x:c r="S102" s="78" t="str">
        <x:f>IF(B102="","",TODAY())</x:f>
      </x:c>
      <x:c r="T102" s="76"/>
      <x:c r="U102" s="76" t="str">
        <x:f>IF(B102="","",IF(OR(C102="",D102="",E102="",J102="",K102="",L102="",N102="",O102="",P102="",Q102&lt;&gt;"Validé humainement"),"ALERTE: données/preuves/statut",IF(OR(F102&lt;0,G102&lt;0,H102&lt;0,J102&lt;0,L102&lt;0,M102&lt;0),"ALERTE: valeur anormale","OK")))</x:f>
      </x:c>
      <x:c r="V102" s="76" t="str">
        <x:f>IF(B102="","",IF(Q102="Validé humainement","Oui","Non"))</x:f>
      </x:c>
    </x:row>
    <x:row r="103">
      <x:c r="A103" s="76" t="str">
        <x:f>IF(B103="","","MOB-"&amp;TEXT(ROW()-4,"0000"))</x:f>
      </x:c>
      <x:c r="B103" s="76"/>
      <x:c r="C103" s="76"/>
      <x:c r="D103" s="76"/>
      <x:c r="E103" s="76"/>
      <x:c r="F103" s="81"/>
      <x:c r="G103" s="80"/>
      <x:c r="H103" s="81"/>
      <x:c r="I103" s="76"/>
      <x:c r="J103" s="77"/>
      <x:c r="K103" s="76"/>
      <x:c r="L103" s="83"/>
      <x:c r="M103" s="77" t="str">
        <x:f>IF(OR(J103="",L103=""),"",J103*L103)</x:f>
      </x:c>
      <x:c r="N103" s="76"/>
      <x:c r="O103" s="76"/>
      <x:c r="P103" s="76"/>
      <x:c r="Q103" s="76"/>
      <x:c r="R103" s="76"/>
      <x:c r="S103" s="78" t="str">
        <x:f>IF(B103="","",TODAY())</x:f>
      </x:c>
      <x:c r="T103" s="76"/>
      <x:c r="U103" s="76" t="str">
        <x:f>IF(B103="","",IF(OR(C103="",D103="",E103="",J103="",K103="",L103="",N103="",O103="",P103="",Q103&lt;&gt;"Validé humainement"),"ALERTE: données/preuves/statut",IF(OR(F103&lt;0,G103&lt;0,H103&lt;0,J103&lt;0,L103&lt;0,M103&lt;0),"ALERTE: valeur anormale","OK")))</x:f>
      </x:c>
      <x:c r="V103" s="76" t="str">
        <x:f>IF(B103="","",IF(Q103="Validé humainement","Oui","Non"))</x:f>
      </x:c>
    </x:row>
    <x:row r="104">
      <x:c r="A104" s="76" t="str">
        <x:f>IF(B104="","","MOB-"&amp;TEXT(ROW()-4,"0000"))</x:f>
      </x:c>
      <x:c r="B104" s="76"/>
      <x:c r="C104" s="76"/>
      <x:c r="D104" s="76"/>
      <x:c r="E104" s="76"/>
      <x:c r="F104" s="81"/>
      <x:c r="G104" s="80"/>
      <x:c r="H104" s="81"/>
      <x:c r="I104" s="76"/>
      <x:c r="J104" s="77"/>
      <x:c r="K104" s="76"/>
      <x:c r="L104" s="83"/>
      <x:c r="M104" s="77" t="str">
        <x:f>IF(OR(J104="",L104=""),"",J104*L104)</x:f>
      </x:c>
      <x:c r="N104" s="76"/>
      <x:c r="O104" s="76"/>
      <x:c r="P104" s="76"/>
      <x:c r="Q104" s="76"/>
      <x:c r="R104" s="76"/>
      <x:c r="S104" s="78" t="str">
        <x:f>IF(B104="","",TODAY())</x:f>
      </x:c>
      <x:c r="T104" s="76"/>
      <x:c r="U104" s="76" t="str">
        <x:f>IF(B104="","",IF(OR(C104="",D104="",E104="",J104="",K104="",L104="",N104="",O104="",P104="",Q104&lt;&gt;"Validé humainement"),"ALERTE: données/preuves/statut",IF(OR(F104&lt;0,G104&lt;0,H104&lt;0,J104&lt;0,L104&lt;0,M104&lt;0),"ALERTE: valeur anormale","OK")))</x:f>
      </x:c>
      <x:c r="V104" s="76" t="str">
        <x:f>IF(B104="","",IF(Q104="Validé humainement","Oui","Non"))</x:f>
      </x:c>
    </x:row>
  </x:sheetData>
  <x:mergeCells>
    <x:mergeCell ref="A1:V1"/>
    <x:mergeCell ref="A2:V2"/>
  </x:mergeCells>
  <x:conditionalFormatting sqref="U5:U104">
    <x:cfRule type="containsText" dxfId="222" priority="1" operator="containsText" text="ALERTE"/>
    <x:cfRule type="containsText" dxfId="223" priority="2" operator="containsText" text="OK"/>
    <x:cfRule type="containsText" dxfId="224" priority="3" operator="containsText" text="Validé"/>
    <x:cfRule type="containsText" dxfId="225" priority="4" operator="containsText" text="À vérifier"/>
    <x:cfRule type="containsText" dxfId="226" priority="5" operator="containsText" text="Rejeté"/>
  </x:conditionalFormatting>
  <x:conditionalFormatting sqref="Q5:Q104">
    <x:cfRule type="containsText" dxfId="227" priority="6" operator="containsText" text="ALERTE"/>
    <x:cfRule type="containsText" dxfId="228" priority="7" operator="containsText" text="OK"/>
    <x:cfRule type="containsText" dxfId="229" priority="8" operator="containsText" text="Validé"/>
    <x:cfRule type="containsText" dxfId="230" priority="9" operator="containsText" text="À vérifier"/>
    <x:cfRule type="containsText" dxfId="23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O5:O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Q5:Q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K5:K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"Bus,BRT,Taxi,Véhicule particulier,Deux-roues,Marche,Vélo,Transport informel,Flotte municipale"</x:formula1>
    </x:dataValidation>
  </x:dataValidations>
  <x:pageMargins left="0.7" right="0.7" top="0.75" bottom="0.75" header="0.3" footer="0.3"/>
  <x:tableParts count="1">
    <x:tablePart xmlns:r="http://schemas.openxmlformats.org/officeDocument/2006/relationships" r:id="Rc1ba423c19f2474c"/>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érosion côtière</x:v>
      </x:c>
      <x:c r="B1" s="68"/>
      <x:c r="C1" s="68"/>
      <x:c r="D1" s="68"/>
      <x:c r="E1" s="68"/>
      <x:c r="F1" s="68"/>
      <x:c r="G1" s="68"/>
      <x:c r="H1" s="68"/>
      <x:c r="I1" s="68"/>
      <x:c r="J1" s="68"/>
      <x:c r="K1" s="68"/>
      <x:c r="L1" s="68"/>
      <x:c r="M1" s="68"/>
      <x:c r="N1" s="68"/>
      <x:c r="O1" s="68"/>
      <x:c r="P1" s="68"/>
      <x:c r="Q1" s="68"/>
    </x:row>
    <x:row r="2" ht="33" customHeight="1">
      <x:c r="A2" s="71" t="str">
        <x:v>Saisie du recul du trait de côte, infrastructures et populations exposées.</x:v>
      </x:c>
      <x:c r="B2" s="71"/>
      <x:c r="C2" s="71"/>
      <x:c r="D2" s="71"/>
      <x:c r="E2" s="71"/>
      <x:c r="F2" s="71"/>
      <x:c r="G2" s="71"/>
      <x:c r="H2" s="71"/>
      <x:c r="I2" s="71"/>
      <x:c r="J2" s="71"/>
      <x:c r="K2" s="71"/>
      <x:c r="L2" s="71"/>
      <x:c r="M2" s="71"/>
      <x:c r="N2" s="71"/>
      <x:c r="O2" s="71"/>
      <x:c r="P2" s="71"/>
      <x:c r="Q2" s="71"/>
    </x:row>
    <x:row r="4">
      <x:c r="A4" s="74" t="str">
        <x:v>ID_Saisie</x:v>
      </x:c>
      <x:c r="B4" s="74" t="str">
        <x:v>Année</x:v>
      </x:c>
      <x:c r="C4" s="74" t="str">
        <x:v>Mois</x:v>
      </x:c>
      <x:c r="D4" s="74" t="str">
        <x:v>Zone côtière</x:v>
      </x:c>
      <x:c r="E4" s="74" t="str">
        <x:v>Recul du trait de côte</x:v>
      </x:c>
      <x:c r="F4" s="74" t="str">
        <x:v>Unité</x:v>
      </x:c>
      <x:c r="G4" s="74" t="str">
        <x:v>Infrastructure exposée</x:v>
      </x:c>
      <x:c r="H4" s="74" t="str">
        <x:v>Population exposée</x:v>
      </x:c>
      <x:c r="I4" s="74" t="str">
        <x:v>Niveau de risque</x:v>
      </x:c>
      <x:c r="J4" s="74" t="str">
        <x:v>Source</x:v>
      </x:c>
      <x:c r="K4" s="74" t="str">
        <x:v>Document source</x:v>
      </x:c>
      <x:c r="L4" s="74" t="str">
        <x:v>Observations</x:v>
      </x:c>
      <x:c r="M4" s="74" t="str">
        <x:v>Statut validation</x:v>
      </x:c>
      <x:c r="N4" s="74" t="str">
        <x:v>Date de saisie</x:v>
      </x:c>
      <x:c r="O4" s="74" t="str">
        <x:v>Responsable</x:v>
      </x:c>
      <x:c r="P4" s="74" t="str">
        <x:v>Alerte_QC</x:v>
      </x:c>
      <x:c r="Q4" s="74" t="str">
        <x:v>Alimente_Rapports</x:v>
      </x:c>
    </x:row>
    <x:row r="5">
      <x:c r="A5" s="76" t="str">
        <x:f>IF(B5="","","COTE-"&amp;TEXT(ROW()-4,"0000"))</x:f>
      </x:c>
      <x:c r="B5" s="76"/>
      <x:c r="C5" s="76"/>
      <x:c r="D5" s="76"/>
      <x:c r="E5" s="77"/>
      <x:c r="F5" s="76"/>
      <x:c r="G5" s="76"/>
      <x:c r="H5" s="81"/>
      <x:c r="I5" s="76"/>
      <x:c r="J5" s="76"/>
      <x:c r="K5" s="76"/>
      <x:c r="L5" s="76"/>
      <x:c r="M5" s="76"/>
      <x:c r="N5" s="78" t="str">
        <x:f>IF(B5="","",TODAY())</x:f>
      </x:c>
      <x:c r="O5" s="76"/>
      <x:c r="P5" s="76" t="str">
        <x:f>IF(B5="","",IF(OR(C5="",D5="",E5="",F5="",I5="",J5="",K5="",M5&lt;&gt;"Validé humainement"),"ALERTE: données/preuves/statut",IF(OR(E5&lt;0,E5&gt;50,H5&lt;0),"ALERTE: valeur anormale","OK")))</x:f>
      </x:c>
      <x:c r="Q5" s="76" t="str">
        <x:f>IF(B5="","",IF(M5="Validé humainement","Oui","Non"))</x:f>
      </x:c>
    </x:row>
    <x:row r="6">
      <x:c r="A6" s="76" t="str">
        <x:f>IF(B6="","","COTE-"&amp;TEXT(ROW()-4,"0000"))</x:f>
      </x:c>
      <x:c r="B6" s="76"/>
      <x:c r="C6" s="76"/>
      <x:c r="D6" s="76"/>
      <x:c r="E6" s="77"/>
      <x:c r="F6" s="76"/>
      <x:c r="G6" s="76"/>
      <x:c r="H6" s="81"/>
      <x:c r="I6" s="76"/>
      <x:c r="J6" s="76"/>
      <x:c r="K6" s="76"/>
      <x:c r="L6" s="76"/>
      <x:c r="M6" s="76"/>
      <x:c r="N6" s="78" t="str">
        <x:f>IF(B6="","",TODAY())</x:f>
      </x:c>
      <x:c r="O6" s="76"/>
      <x:c r="P6" s="76" t="str">
        <x:f>IF(B6="","",IF(OR(C6="",D6="",E6="",F6="",I6="",J6="",K6="",M6&lt;&gt;"Validé humainement"),"ALERTE: données/preuves/statut",IF(OR(E6&lt;0,E6&gt;50,H6&lt;0),"ALERTE: valeur anormale","OK")))</x:f>
      </x:c>
      <x:c r="Q6" s="76" t="str">
        <x:f>IF(B6="","",IF(M6="Validé humainement","Oui","Non"))</x:f>
      </x:c>
    </x:row>
    <x:row r="7">
      <x:c r="A7" s="76" t="str">
        <x:f>IF(B7="","","COTE-"&amp;TEXT(ROW()-4,"0000"))</x:f>
      </x:c>
      <x:c r="B7" s="76"/>
      <x:c r="C7" s="76"/>
      <x:c r="D7" s="76"/>
      <x:c r="E7" s="77"/>
      <x:c r="F7" s="76"/>
      <x:c r="G7" s="76"/>
      <x:c r="H7" s="81"/>
      <x:c r="I7" s="76"/>
      <x:c r="J7" s="76"/>
      <x:c r="K7" s="76"/>
      <x:c r="L7" s="76"/>
      <x:c r="M7" s="76"/>
      <x:c r="N7" s="78" t="str">
        <x:f>IF(B7="","",TODAY())</x:f>
      </x:c>
      <x:c r="O7" s="76"/>
      <x:c r="P7" s="76" t="str">
        <x:f>IF(B7="","",IF(OR(C7="",D7="",E7="",F7="",I7="",J7="",K7="",M7&lt;&gt;"Validé humainement"),"ALERTE: données/preuves/statut",IF(OR(E7&lt;0,E7&gt;50,H7&lt;0),"ALERTE: valeur anormale","OK")))</x:f>
      </x:c>
      <x:c r="Q7" s="76" t="str">
        <x:f>IF(B7="","",IF(M7="Validé humainement","Oui","Non"))</x:f>
      </x:c>
    </x:row>
    <x:row r="8">
      <x:c r="A8" s="76" t="str">
        <x:f>IF(B8="","","COTE-"&amp;TEXT(ROW()-4,"0000"))</x:f>
      </x:c>
      <x:c r="B8" s="76"/>
      <x:c r="C8" s="76"/>
      <x:c r="D8" s="76"/>
      <x:c r="E8" s="77"/>
      <x:c r="F8" s="76"/>
      <x:c r="G8" s="76"/>
      <x:c r="H8" s="81"/>
      <x:c r="I8" s="76"/>
      <x:c r="J8" s="76"/>
      <x:c r="K8" s="76"/>
      <x:c r="L8" s="76"/>
      <x:c r="M8" s="76"/>
      <x:c r="N8" s="78" t="str">
        <x:f>IF(B8="","",TODAY())</x:f>
      </x:c>
      <x:c r="O8" s="76"/>
      <x:c r="P8" s="76" t="str">
        <x:f>IF(B8="","",IF(OR(C8="",D8="",E8="",F8="",I8="",J8="",K8="",M8&lt;&gt;"Validé humainement"),"ALERTE: données/preuves/statut",IF(OR(E8&lt;0,E8&gt;50,H8&lt;0),"ALERTE: valeur anormale","OK")))</x:f>
      </x:c>
      <x:c r="Q8" s="76" t="str">
        <x:f>IF(B8="","",IF(M8="Validé humainement","Oui","Non"))</x:f>
      </x:c>
    </x:row>
    <x:row r="9">
      <x:c r="A9" s="76" t="str">
        <x:f>IF(B9="","","COTE-"&amp;TEXT(ROW()-4,"0000"))</x:f>
      </x:c>
      <x:c r="B9" s="76"/>
      <x:c r="C9" s="76"/>
      <x:c r="D9" s="76"/>
      <x:c r="E9" s="77"/>
      <x:c r="F9" s="76"/>
      <x:c r="G9" s="76"/>
      <x:c r="H9" s="81"/>
      <x:c r="I9" s="76"/>
      <x:c r="J9" s="76"/>
      <x:c r="K9" s="76"/>
      <x:c r="L9" s="76"/>
      <x:c r="M9" s="76"/>
      <x:c r="N9" s="78" t="str">
        <x:f>IF(B9="","",TODAY())</x:f>
      </x:c>
      <x:c r="O9" s="76"/>
      <x:c r="P9" s="76" t="str">
        <x:f>IF(B9="","",IF(OR(C9="",D9="",E9="",F9="",I9="",J9="",K9="",M9&lt;&gt;"Validé humainement"),"ALERTE: données/preuves/statut",IF(OR(E9&lt;0,E9&gt;50,H9&lt;0),"ALERTE: valeur anormale","OK")))</x:f>
      </x:c>
      <x:c r="Q9" s="76" t="str">
        <x:f>IF(B9="","",IF(M9="Validé humainement","Oui","Non"))</x:f>
      </x:c>
    </x:row>
    <x:row r="10">
      <x:c r="A10" s="76" t="str">
        <x:f>IF(B10="","","COTE-"&amp;TEXT(ROW()-4,"0000"))</x:f>
      </x:c>
      <x:c r="B10" s="76"/>
      <x:c r="C10" s="76"/>
      <x:c r="D10" s="76"/>
      <x:c r="E10" s="77"/>
      <x:c r="F10" s="76"/>
      <x:c r="G10" s="76"/>
      <x:c r="H10" s="81"/>
      <x:c r="I10" s="76"/>
      <x:c r="J10" s="76"/>
      <x:c r="K10" s="76"/>
      <x:c r="L10" s="76"/>
      <x:c r="M10" s="76"/>
      <x:c r="N10" s="78" t="str">
        <x:f>IF(B10="","",TODAY())</x:f>
      </x:c>
      <x:c r="O10" s="76"/>
      <x:c r="P10" s="76" t="str">
        <x:f>IF(B10="","",IF(OR(C10="",D10="",E10="",F10="",I10="",J10="",K10="",M10&lt;&gt;"Validé humainement"),"ALERTE: données/preuves/statut",IF(OR(E10&lt;0,E10&gt;50,H10&lt;0),"ALERTE: valeur anormale","OK")))</x:f>
      </x:c>
      <x:c r="Q10" s="76" t="str">
        <x:f>IF(B10="","",IF(M10="Validé humainement","Oui","Non"))</x:f>
      </x:c>
    </x:row>
    <x:row r="11">
      <x:c r="A11" s="76" t="str">
        <x:f>IF(B11="","","COTE-"&amp;TEXT(ROW()-4,"0000"))</x:f>
      </x:c>
      <x:c r="B11" s="76"/>
      <x:c r="C11" s="76"/>
      <x:c r="D11" s="76"/>
      <x:c r="E11" s="77"/>
      <x:c r="F11" s="76"/>
      <x:c r="G11" s="76"/>
      <x:c r="H11" s="81"/>
      <x:c r="I11" s="76"/>
      <x:c r="J11" s="76"/>
      <x:c r="K11" s="76"/>
      <x:c r="L11" s="76"/>
      <x:c r="M11" s="76"/>
      <x:c r="N11" s="78" t="str">
        <x:f>IF(B11="","",TODAY())</x:f>
      </x:c>
      <x:c r="O11" s="76"/>
      <x:c r="P11" s="76" t="str">
        <x:f>IF(B11="","",IF(OR(C11="",D11="",E11="",F11="",I11="",J11="",K11="",M11&lt;&gt;"Validé humainement"),"ALERTE: données/preuves/statut",IF(OR(E11&lt;0,E11&gt;50,H11&lt;0),"ALERTE: valeur anormale","OK")))</x:f>
      </x:c>
      <x:c r="Q11" s="76" t="str">
        <x:f>IF(B11="","",IF(M11="Validé humainement","Oui","Non"))</x:f>
      </x:c>
    </x:row>
    <x:row r="12">
      <x:c r="A12" s="76" t="str">
        <x:f>IF(B12="","","COTE-"&amp;TEXT(ROW()-4,"0000"))</x:f>
      </x:c>
      <x:c r="B12" s="76"/>
      <x:c r="C12" s="76"/>
      <x:c r="D12" s="76"/>
      <x:c r="E12" s="77"/>
      <x:c r="F12" s="76"/>
      <x:c r="G12" s="76"/>
      <x:c r="H12" s="81"/>
      <x:c r="I12" s="76"/>
      <x:c r="J12" s="76"/>
      <x:c r="K12" s="76"/>
      <x:c r="L12" s="76"/>
      <x:c r="M12" s="76"/>
      <x:c r="N12" s="78" t="str">
        <x:f>IF(B12="","",TODAY())</x:f>
      </x:c>
      <x:c r="O12" s="76"/>
      <x:c r="P12" s="76" t="str">
        <x:f>IF(B12="","",IF(OR(C12="",D12="",E12="",F12="",I12="",J12="",K12="",M12&lt;&gt;"Validé humainement"),"ALERTE: données/preuves/statut",IF(OR(E12&lt;0,E12&gt;50,H12&lt;0),"ALERTE: valeur anormale","OK")))</x:f>
      </x:c>
      <x:c r="Q12" s="76" t="str">
        <x:f>IF(B12="","",IF(M12="Validé humainement","Oui","Non"))</x:f>
      </x:c>
    </x:row>
    <x:row r="13">
      <x:c r="A13" s="76" t="str">
        <x:f>IF(B13="","","COTE-"&amp;TEXT(ROW()-4,"0000"))</x:f>
      </x:c>
      <x:c r="B13" s="76"/>
      <x:c r="C13" s="76"/>
      <x:c r="D13" s="76"/>
      <x:c r="E13" s="77"/>
      <x:c r="F13" s="76"/>
      <x:c r="G13" s="76"/>
      <x:c r="H13" s="81"/>
      <x:c r="I13" s="76"/>
      <x:c r="J13" s="76"/>
      <x:c r="K13" s="76"/>
      <x:c r="L13" s="76"/>
      <x:c r="M13" s="76"/>
      <x:c r="N13" s="78" t="str">
        <x:f>IF(B13="","",TODAY())</x:f>
      </x:c>
      <x:c r="O13" s="76"/>
      <x:c r="P13" s="76" t="str">
        <x:f>IF(B13="","",IF(OR(C13="",D13="",E13="",F13="",I13="",J13="",K13="",M13&lt;&gt;"Validé humainement"),"ALERTE: données/preuves/statut",IF(OR(E13&lt;0,E13&gt;50,H13&lt;0),"ALERTE: valeur anormale","OK")))</x:f>
      </x:c>
      <x:c r="Q13" s="76" t="str">
        <x:f>IF(B13="","",IF(M13="Validé humainement","Oui","Non"))</x:f>
      </x:c>
    </x:row>
    <x:row r="14">
      <x:c r="A14" s="76" t="str">
        <x:f>IF(B14="","","COTE-"&amp;TEXT(ROW()-4,"0000"))</x:f>
      </x:c>
      <x:c r="B14" s="76"/>
      <x:c r="C14" s="76"/>
      <x:c r="D14" s="76"/>
      <x:c r="E14" s="77"/>
      <x:c r="F14" s="76"/>
      <x:c r="G14" s="76"/>
      <x:c r="H14" s="81"/>
      <x:c r="I14" s="76"/>
      <x:c r="J14" s="76"/>
      <x:c r="K14" s="76"/>
      <x:c r="L14" s="76"/>
      <x:c r="M14" s="76"/>
      <x:c r="N14" s="78" t="str">
        <x:f>IF(B14="","",TODAY())</x:f>
      </x:c>
      <x:c r="O14" s="76"/>
      <x:c r="P14" s="76" t="str">
        <x:f>IF(B14="","",IF(OR(C14="",D14="",E14="",F14="",I14="",J14="",K14="",M14&lt;&gt;"Validé humainement"),"ALERTE: données/preuves/statut",IF(OR(E14&lt;0,E14&gt;50,H14&lt;0),"ALERTE: valeur anormale","OK")))</x:f>
      </x:c>
      <x:c r="Q14" s="76" t="str">
        <x:f>IF(B14="","",IF(M14="Validé humainement","Oui","Non"))</x:f>
      </x:c>
    </x:row>
    <x:row r="15">
      <x:c r="A15" s="76" t="str">
        <x:f>IF(B15="","","COTE-"&amp;TEXT(ROW()-4,"0000"))</x:f>
      </x:c>
      <x:c r="B15" s="76"/>
      <x:c r="C15" s="76"/>
      <x:c r="D15" s="76"/>
      <x:c r="E15" s="77"/>
      <x:c r="F15" s="76"/>
      <x:c r="G15" s="76"/>
      <x:c r="H15" s="81"/>
      <x:c r="I15" s="76"/>
      <x:c r="J15" s="76"/>
      <x:c r="K15" s="76"/>
      <x:c r="L15" s="76"/>
      <x:c r="M15" s="76"/>
      <x:c r="N15" s="78" t="str">
        <x:f>IF(B15="","",TODAY())</x:f>
      </x:c>
      <x:c r="O15" s="76"/>
      <x:c r="P15" s="76" t="str">
        <x:f>IF(B15="","",IF(OR(C15="",D15="",E15="",F15="",I15="",J15="",K15="",M15&lt;&gt;"Validé humainement"),"ALERTE: données/preuves/statut",IF(OR(E15&lt;0,E15&gt;50,H15&lt;0),"ALERTE: valeur anormale","OK")))</x:f>
      </x:c>
      <x:c r="Q15" s="76" t="str">
        <x:f>IF(B15="","",IF(M15="Validé humainement","Oui","Non"))</x:f>
      </x:c>
    </x:row>
    <x:row r="16">
      <x:c r="A16" s="76" t="str">
        <x:f>IF(B16="","","COTE-"&amp;TEXT(ROW()-4,"0000"))</x:f>
      </x:c>
      <x:c r="B16" s="76"/>
      <x:c r="C16" s="76"/>
      <x:c r="D16" s="76"/>
      <x:c r="E16" s="77"/>
      <x:c r="F16" s="76"/>
      <x:c r="G16" s="76"/>
      <x:c r="H16" s="81"/>
      <x:c r="I16" s="76"/>
      <x:c r="J16" s="76"/>
      <x:c r="K16" s="76"/>
      <x:c r="L16" s="76"/>
      <x:c r="M16" s="76"/>
      <x:c r="N16" s="78" t="str">
        <x:f>IF(B16="","",TODAY())</x:f>
      </x:c>
      <x:c r="O16" s="76"/>
      <x:c r="P16" s="76" t="str">
        <x:f>IF(B16="","",IF(OR(C16="",D16="",E16="",F16="",I16="",J16="",K16="",M16&lt;&gt;"Validé humainement"),"ALERTE: données/preuves/statut",IF(OR(E16&lt;0,E16&gt;50,H16&lt;0),"ALERTE: valeur anormale","OK")))</x:f>
      </x:c>
      <x:c r="Q16" s="76" t="str">
        <x:f>IF(B16="","",IF(M16="Validé humainement","Oui","Non"))</x:f>
      </x:c>
    </x:row>
    <x:row r="17">
      <x:c r="A17" s="76" t="str">
        <x:f>IF(B17="","","COTE-"&amp;TEXT(ROW()-4,"0000"))</x:f>
      </x:c>
      <x:c r="B17" s="76"/>
      <x:c r="C17" s="76"/>
      <x:c r="D17" s="76"/>
      <x:c r="E17" s="77"/>
      <x:c r="F17" s="76"/>
      <x:c r="G17" s="76"/>
      <x:c r="H17" s="81"/>
      <x:c r="I17" s="76"/>
      <x:c r="J17" s="76"/>
      <x:c r="K17" s="76"/>
      <x:c r="L17" s="76"/>
      <x:c r="M17" s="76"/>
      <x:c r="N17" s="78" t="str">
        <x:f>IF(B17="","",TODAY())</x:f>
      </x:c>
      <x:c r="O17" s="76"/>
      <x:c r="P17" s="76" t="str">
        <x:f>IF(B17="","",IF(OR(C17="",D17="",E17="",F17="",I17="",J17="",K17="",M17&lt;&gt;"Validé humainement"),"ALERTE: données/preuves/statut",IF(OR(E17&lt;0,E17&gt;50,H17&lt;0),"ALERTE: valeur anormale","OK")))</x:f>
      </x:c>
      <x:c r="Q17" s="76" t="str">
        <x:f>IF(B17="","",IF(M17="Validé humainement","Oui","Non"))</x:f>
      </x:c>
    </x:row>
    <x:row r="18">
      <x:c r="A18" s="76" t="str">
        <x:f>IF(B18="","","COTE-"&amp;TEXT(ROW()-4,"0000"))</x:f>
      </x:c>
      <x:c r="B18" s="76"/>
      <x:c r="C18" s="76"/>
      <x:c r="D18" s="76"/>
      <x:c r="E18" s="77"/>
      <x:c r="F18" s="76"/>
      <x:c r="G18" s="76"/>
      <x:c r="H18" s="81"/>
      <x:c r="I18" s="76"/>
      <x:c r="J18" s="76"/>
      <x:c r="K18" s="76"/>
      <x:c r="L18" s="76"/>
      <x:c r="M18" s="76"/>
      <x:c r="N18" s="78" t="str">
        <x:f>IF(B18="","",TODAY())</x:f>
      </x:c>
      <x:c r="O18" s="76"/>
      <x:c r="P18" s="76" t="str">
        <x:f>IF(B18="","",IF(OR(C18="",D18="",E18="",F18="",I18="",J18="",K18="",M18&lt;&gt;"Validé humainement"),"ALERTE: données/preuves/statut",IF(OR(E18&lt;0,E18&gt;50,H18&lt;0),"ALERTE: valeur anormale","OK")))</x:f>
      </x:c>
      <x:c r="Q18" s="76" t="str">
        <x:f>IF(B18="","",IF(M18="Validé humainement","Oui","Non"))</x:f>
      </x:c>
    </x:row>
    <x:row r="19">
      <x:c r="A19" s="76" t="str">
        <x:f>IF(B19="","","COTE-"&amp;TEXT(ROW()-4,"0000"))</x:f>
      </x:c>
      <x:c r="B19" s="76"/>
      <x:c r="C19" s="76"/>
      <x:c r="D19" s="76"/>
      <x:c r="E19" s="77"/>
      <x:c r="F19" s="76"/>
      <x:c r="G19" s="76"/>
      <x:c r="H19" s="81"/>
      <x:c r="I19" s="76"/>
      <x:c r="J19" s="76"/>
      <x:c r="K19" s="76"/>
      <x:c r="L19" s="76"/>
      <x:c r="M19" s="76"/>
      <x:c r="N19" s="78" t="str">
        <x:f>IF(B19="","",TODAY())</x:f>
      </x:c>
      <x:c r="O19" s="76"/>
      <x:c r="P19" s="76" t="str">
        <x:f>IF(B19="","",IF(OR(C19="",D19="",E19="",F19="",I19="",J19="",K19="",M19&lt;&gt;"Validé humainement"),"ALERTE: données/preuves/statut",IF(OR(E19&lt;0,E19&gt;50,H19&lt;0),"ALERTE: valeur anormale","OK")))</x:f>
      </x:c>
      <x:c r="Q19" s="76" t="str">
        <x:f>IF(B19="","",IF(M19="Validé humainement","Oui","Non"))</x:f>
      </x:c>
    </x:row>
    <x:row r="20">
      <x:c r="A20" s="76" t="str">
        <x:f>IF(B20="","","COTE-"&amp;TEXT(ROW()-4,"0000"))</x:f>
      </x:c>
      <x:c r="B20" s="76"/>
      <x:c r="C20" s="76"/>
      <x:c r="D20" s="76"/>
      <x:c r="E20" s="77"/>
      <x:c r="F20" s="76"/>
      <x:c r="G20" s="76"/>
      <x:c r="H20" s="81"/>
      <x:c r="I20" s="76"/>
      <x:c r="J20" s="76"/>
      <x:c r="K20" s="76"/>
      <x:c r="L20" s="76"/>
      <x:c r="M20" s="76"/>
      <x:c r="N20" s="78" t="str">
        <x:f>IF(B20="","",TODAY())</x:f>
      </x:c>
      <x:c r="O20" s="76"/>
      <x:c r="P20" s="76" t="str">
        <x:f>IF(B20="","",IF(OR(C20="",D20="",E20="",F20="",I20="",J20="",K20="",M20&lt;&gt;"Validé humainement"),"ALERTE: données/preuves/statut",IF(OR(E20&lt;0,E20&gt;50,H20&lt;0),"ALERTE: valeur anormale","OK")))</x:f>
      </x:c>
      <x:c r="Q20" s="76" t="str">
        <x:f>IF(B20="","",IF(M20="Validé humainement","Oui","Non"))</x:f>
      </x:c>
    </x:row>
    <x:row r="21">
      <x:c r="A21" s="76" t="str">
        <x:f>IF(B21="","","COTE-"&amp;TEXT(ROW()-4,"0000"))</x:f>
      </x:c>
      <x:c r="B21" s="76"/>
      <x:c r="C21" s="76"/>
      <x:c r="D21" s="76"/>
      <x:c r="E21" s="77"/>
      <x:c r="F21" s="76"/>
      <x:c r="G21" s="76"/>
      <x:c r="H21" s="81"/>
      <x:c r="I21" s="76"/>
      <x:c r="J21" s="76"/>
      <x:c r="K21" s="76"/>
      <x:c r="L21" s="76"/>
      <x:c r="M21" s="76"/>
      <x:c r="N21" s="78" t="str">
        <x:f>IF(B21="","",TODAY())</x:f>
      </x:c>
      <x:c r="O21" s="76"/>
      <x:c r="P21" s="76" t="str">
        <x:f>IF(B21="","",IF(OR(C21="",D21="",E21="",F21="",I21="",J21="",K21="",M21&lt;&gt;"Validé humainement"),"ALERTE: données/preuves/statut",IF(OR(E21&lt;0,E21&gt;50,H21&lt;0),"ALERTE: valeur anormale","OK")))</x:f>
      </x:c>
      <x:c r="Q21" s="76" t="str">
        <x:f>IF(B21="","",IF(M21="Validé humainement","Oui","Non"))</x:f>
      </x:c>
    </x:row>
    <x:row r="22">
      <x:c r="A22" s="76" t="str">
        <x:f>IF(B22="","","COTE-"&amp;TEXT(ROW()-4,"0000"))</x:f>
      </x:c>
      <x:c r="B22" s="76"/>
      <x:c r="C22" s="76"/>
      <x:c r="D22" s="76"/>
      <x:c r="E22" s="77"/>
      <x:c r="F22" s="76"/>
      <x:c r="G22" s="76"/>
      <x:c r="H22" s="81"/>
      <x:c r="I22" s="76"/>
      <x:c r="J22" s="76"/>
      <x:c r="K22" s="76"/>
      <x:c r="L22" s="76"/>
      <x:c r="M22" s="76"/>
      <x:c r="N22" s="78" t="str">
        <x:f>IF(B22="","",TODAY())</x:f>
      </x:c>
      <x:c r="O22" s="76"/>
      <x:c r="P22" s="76" t="str">
        <x:f>IF(B22="","",IF(OR(C22="",D22="",E22="",F22="",I22="",J22="",K22="",M22&lt;&gt;"Validé humainement"),"ALERTE: données/preuves/statut",IF(OR(E22&lt;0,E22&gt;50,H22&lt;0),"ALERTE: valeur anormale","OK")))</x:f>
      </x:c>
      <x:c r="Q22" s="76" t="str">
        <x:f>IF(B22="","",IF(M22="Validé humainement","Oui","Non"))</x:f>
      </x:c>
    </x:row>
    <x:row r="23">
      <x:c r="A23" s="76" t="str">
        <x:f>IF(B23="","","COTE-"&amp;TEXT(ROW()-4,"0000"))</x:f>
      </x:c>
      <x:c r="B23" s="76"/>
      <x:c r="C23" s="76"/>
      <x:c r="D23" s="76"/>
      <x:c r="E23" s="77"/>
      <x:c r="F23" s="76"/>
      <x:c r="G23" s="76"/>
      <x:c r="H23" s="81"/>
      <x:c r="I23" s="76"/>
      <x:c r="J23" s="76"/>
      <x:c r="K23" s="76"/>
      <x:c r="L23" s="76"/>
      <x:c r="M23" s="76"/>
      <x:c r="N23" s="78" t="str">
        <x:f>IF(B23="","",TODAY())</x:f>
      </x:c>
      <x:c r="O23" s="76"/>
      <x:c r="P23" s="76" t="str">
        <x:f>IF(B23="","",IF(OR(C23="",D23="",E23="",F23="",I23="",J23="",K23="",M23&lt;&gt;"Validé humainement"),"ALERTE: données/preuves/statut",IF(OR(E23&lt;0,E23&gt;50,H23&lt;0),"ALERTE: valeur anormale","OK")))</x:f>
      </x:c>
      <x:c r="Q23" s="76" t="str">
        <x:f>IF(B23="","",IF(M23="Validé humainement","Oui","Non"))</x:f>
      </x:c>
    </x:row>
    <x:row r="24">
      <x:c r="A24" s="76" t="str">
        <x:f>IF(B24="","","COTE-"&amp;TEXT(ROW()-4,"0000"))</x:f>
      </x:c>
      <x:c r="B24" s="76"/>
      <x:c r="C24" s="76"/>
      <x:c r="D24" s="76"/>
      <x:c r="E24" s="77"/>
      <x:c r="F24" s="76"/>
      <x:c r="G24" s="76"/>
      <x:c r="H24" s="81"/>
      <x:c r="I24" s="76"/>
      <x:c r="J24" s="76"/>
      <x:c r="K24" s="76"/>
      <x:c r="L24" s="76"/>
      <x:c r="M24" s="76"/>
      <x:c r="N24" s="78" t="str">
        <x:f>IF(B24="","",TODAY())</x:f>
      </x:c>
      <x:c r="O24" s="76"/>
      <x:c r="P24" s="76" t="str">
        <x:f>IF(B24="","",IF(OR(C24="",D24="",E24="",F24="",I24="",J24="",K24="",M24&lt;&gt;"Validé humainement"),"ALERTE: données/preuves/statut",IF(OR(E24&lt;0,E24&gt;50,H24&lt;0),"ALERTE: valeur anormale","OK")))</x:f>
      </x:c>
      <x:c r="Q24" s="76" t="str">
        <x:f>IF(B24="","",IF(M24="Validé humainement","Oui","Non"))</x:f>
      </x:c>
    </x:row>
    <x:row r="25">
      <x:c r="A25" s="76" t="str">
        <x:f>IF(B25="","","COTE-"&amp;TEXT(ROW()-4,"0000"))</x:f>
      </x:c>
      <x:c r="B25" s="76"/>
      <x:c r="C25" s="76"/>
      <x:c r="D25" s="76"/>
      <x:c r="E25" s="77"/>
      <x:c r="F25" s="76"/>
      <x:c r="G25" s="76"/>
      <x:c r="H25" s="81"/>
      <x:c r="I25" s="76"/>
      <x:c r="J25" s="76"/>
      <x:c r="K25" s="76"/>
      <x:c r="L25" s="76"/>
      <x:c r="M25" s="76"/>
      <x:c r="N25" s="78" t="str">
        <x:f>IF(B25="","",TODAY())</x:f>
      </x:c>
      <x:c r="O25" s="76"/>
      <x:c r="P25" s="76" t="str">
        <x:f>IF(B25="","",IF(OR(C25="",D25="",E25="",F25="",I25="",J25="",K25="",M25&lt;&gt;"Validé humainement"),"ALERTE: données/preuves/statut",IF(OR(E25&lt;0,E25&gt;50,H25&lt;0),"ALERTE: valeur anormale","OK")))</x:f>
      </x:c>
      <x:c r="Q25" s="76" t="str">
        <x:f>IF(B25="","",IF(M25="Validé humainement","Oui","Non"))</x:f>
      </x:c>
    </x:row>
    <x:row r="26">
      <x:c r="A26" s="76" t="str">
        <x:f>IF(B26="","","COTE-"&amp;TEXT(ROW()-4,"0000"))</x:f>
      </x:c>
      <x:c r="B26" s="76"/>
      <x:c r="C26" s="76"/>
      <x:c r="D26" s="76"/>
      <x:c r="E26" s="77"/>
      <x:c r="F26" s="76"/>
      <x:c r="G26" s="76"/>
      <x:c r="H26" s="81"/>
      <x:c r="I26" s="76"/>
      <x:c r="J26" s="76"/>
      <x:c r="K26" s="76"/>
      <x:c r="L26" s="76"/>
      <x:c r="M26" s="76"/>
      <x:c r="N26" s="78" t="str">
        <x:f>IF(B26="","",TODAY())</x:f>
      </x:c>
      <x:c r="O26" s="76"/>
      <x:c r="P26" s="76" t="str">
        <x:f>IF(B26="","",IF(OR(C26="",D26="",E26="",F26="",I26="",J26="",K26="",M26&lt;&gt;"Validé humainement"),"ALERTE: données/preuves/statut",IF(OR(E26&lt;0,E26&gt;50,H26&lt;0),"ALERTE: valeur anormale","OK")))</x:f>
      </x:c>
      <x:c r="Q26" s="76" t="str">
        <x:f>IF(B26="","",IF(M26="Validé humainement","Oui","Non"))</x:f>
      </x:c>
    </x:row>
    <x:row r="27">
      <x:c r="A27" s="76" t="str">
        <x:f>IF(B27="","","COTE-"&amp;TEXT(ROW()-4,"0000"))</x:f>
      </x:c>
      <x:c r="B27" s="76"/>
      <x:c r="C27" s="76"/>
      <x:c r="D27" s="76"/>
      <x:c r="E27" s="77"/>
      <x:c r="F27" s="76"/>
      <x:c r="G27" s="76"/>
      <x:c r="H27" s="81"/>
      <x:c r="I27" s="76"/>
      <x:c r="J27" s="76"/>
      <x:c r="K27" s="76"/>
      <x:c r="L27" s="76"/>
      <x:c r="M27" s="76"/>
      <x:c r="N27" s="78" t="str">
        <x:f>IF(B27="","",TODAY())</x:f>
      </x:c>
      <x:c r="O27" s="76"/>
      <x:c r="P27" s="76" t="str">
        <x:f>IF(B27="","",IF(OR(C27="",D27="",E27="",F27="",I27="",J27="",K27="",M27&lt;&gt;"Validé humainement"),"ALERTE: données/preuves/statut",IF(OR(E27&lt;0,E27&gt;50,H27&lt;0),"ALERTE: valeur anormale","OK")))</x:f>
      </x:c>
      <x:c r="Q27" s="76" t="str">
        <x:f>IF(B27="","",IF(M27="Validé humainement","Oui","Non"))</x:f>
      </x:c>
    </x:row>
    <x:row r="28">
      <x:c r="A28" s="76" t="str">
        <x:f>IF(B28="","","COTE-"&amp;TEXT(ROW()-4,"0000"))</x:f>
      </x:c>
      <x:c r="B28" s="76"/>
      <x:c r="C28" s="76"/>
      <x:c r="D28" s="76"/>
      <x:c r="E28" s="77"/>
      <x:c r="F28" s="76"/>
      <x:c r="G28" s="76"/>
      <x:c r="H28" s="81"/>
      <x:c r="I28" s="76"/>
      <x:c r="J28" s="76"/>
      <x:c r="K28" s="76"/>
      <x:c r="L28" s="76"/>
      <x:c r="M28" s="76"/>
      <x:c r="N28" s="78" t="str">
        <x:f>IF(B28="","",TODAY())</x:f>
      </x:c>
      <x:c r="O28" s="76"/>
      <x:c r="P28" s="76" t="str">
        <x:f>IF(B28="","",IF(OR(C28="",D28="",E28="",F28="",I28="",J28="",K28="",M28&lt;&gt;"Validé humainement"),"ALERTE: données/preuves/statut",IF(OR(E28&lt;0,E28&gt;50,H28&lt;0),"ALERTE: valeur anormale","OK")))</x:f>
      </x:c>
      <x:c r="Q28" s="76" t="str">
        <x:f>IF(B28="","",IF(M28="Validé humainement","Oui","Non"))</x:f>
      </x:c>
    </x:row>
    <x:row r="29">
      <x:c r="A29" s="76" t="str">
        <x:f>IF(B29="","","COTE-"&amp;TEXT(ROW()-4,"0000"))</x:f>
      </x:c>
      <x:c r="B29" s="76"/>
      <x:c r="C29" s="76"/>
      <x:c r="D29" s="76"/>
      <x:c r="E29" s="77"/>
      <x:c r="F29" s="76"/>
      <x:c r="G29" s="76"/>
      <x:c r="H29" s="81"/>
      <x:c r="I29" s="76"/>
      <x:c r="J29" s="76"/>
      <x:c r="K29" s="76"/>
      <x:c r="L29" s="76"/>
      <x:c r="M29" s="76"/>
      <x:c r="N29" s="78" t="str">
        <x:f>IF(B29="","",TODAY())</x:f>
      </x:c>
      <x:c r="O29" s="76"/>
      <x:c r="P29" s="76" t="str">
        <x:f>IF(B29="","",IF(OR(C29="",D29="",E29="",F29="",I29="",J29="",K29="",M29&lt;&gt;"Validé humainement"),"ALERTE: données/preuves/statut",IF(OR(E29&lt;0,E29&gt;50,H29&lt;0),"ALERTE: valeur anormale","OK")))</x:f>
      </x:c>
      <x:c r="Q29" s="76" t="str">
        <x:f>IF(B29="","",IF(M29="Validé humainement","Oui","Non"))</x:f>
      </x:c>
    </x:row>
    <x:row r="30">
      <x:c r="A30" s="76" t="str">
        <x:f>IF(B30="","","COTE-"&amp;TEXT(ROW()-4,"0000"))</x:f>
      </x:c>
      <x:c r="B30" s="76"/>
      <x:c r="C30" s="76"/>
      <x:c r="D30" s="76"/>
      <x:c r="E30" s="77"/>
      <x:c r="F30" s="76"/>
      <x:c r="G30" s="76"/>
      <x:c r="H30" s="81"/>
      <x:c r="I30" s="76"/>
      <x:c r="J30" s="76"/>
      <x:c r="K30" s="76"/>
      <x:c r="L30" s="76"/>
      <x:c r="M30" s="76"/>
      <x:c r="N30" s="78" t="str">
        <x:f>IF(B30="","",TODAY())</x:f>
      </x:c>
      <x:c r="O30" s="76"/>
      <x:c r="P30" s="76" t="str">
        <x:f>IF(B30="","",IF(OR(C30="",D30="",E30="",F30="",I30="",J30="",K30="",M30&lt;&gt;"Validé humainement"),"ALERTE: données/preuves/statut",IF(OR(E30&lt;0,E30&gt;50,H30&lt;0),"ALERTE: valeur anormale","OK")))</x:f>
      </x:c>
      <x:c r="Q30" s="76" t="str">
        <x:f>IF(B30="","",IF(M30="Validé humainement","Oui","Non"))</x:f>
      </x:c>
    </x:row>
    <x:row r="31">
      <x:c r="A31" s="76" t="str">
        <x:f>IF(B31="","","COTE-"&amp;TEXT(ROW()-4,"0000"))</x:f>
      </x:c>
      <x:c r="B31" s="76"/>
      <x:c r="C31" s="76"/>
      <x:c r="D31" s="76"/>
      <x:c r="E31" s="77"/>
      <x:c r="F31" s="76"/>
      <x:c r="G31" s="76"/>
      <x:c r="H31" s="81"/>
      <x:c r="I31" s="76"/>
      <x:c r="J31" s="76"/>
      <x:c r="K31" s="76"/>
      <x:c r="L31" s="76"/>
      <x:c r="M31" s="76"/>
      <x:c r="N31" s="78" t="str">
        <x:f>IF(B31="","",TODAY())</x:f>
      </x:c>
      <x:c r="O31" s="76"/>
      <x:c r="P31" s="76" t="str">
        <x:f>IF(B31="","",IF(OR(C31="",D31="",E31="",F31="",I31="",J31="",K31="",M31&lt;&gt;"Validé humainement"),"ALERTE: données/preuves/statut",IF(OR(E31&lt;0,E31&gt;50,H31&lt;0),"ALERTE: valeur anormale","OK")))</x:f>
      </x:c>
      <x:c r="Q31" s="76" t="str">
        <x:f>IF(B31="","",IF(M31="Validé humainement","Oui","Non"))</x:f>
      </x:c>
    </x:row>
    <x:row r="32">
      <x:c r="A32" s="76" t="str">
        <x:f>IF(B32="","","COTE-"&amp;TEXT(ROW()-4,"0000"))</x:f>
      </x:c>
      <x:c r="B32" s="76"/>
      <x:c r="C32" s="76"/>
      <x:c r="D32" s="76"/>
      <x:c r="E32" s="77"/>
      <x:c r="F32" s="76"/>
      <x:c r="G32" s="76"/>
      <x:c r="H32" s="81"/>
      <x:c r="I32" s="76"/>
      <x:c r="J32" s="76"/>
      <x:c r="K32" s="76"/>
      <x:c r="L32" s="76"/>
      <x:c r="M32" s="76"/>
      <x:c r="N32" s="78" t="str">
        <x:f>IF(B32="","",TODAY())</x:f>
      </x:c>
      <x:c r="O32" s="76"/>
      <x:c r="P32" s="76" t="str">
        <x:f>IF(B32="","",IF(OR(C32="",D32="",E32="",F32="",I32="",J32="",K32="",M32&lt;&gt;"Validé humainement"),"ALERTE: données/preuves/statut",IF(OR(E32&lt;0,E32&gt;50,H32&lt;0),"ALERTE: valeur anormale","OK")))</x:f>
      </x:c>
      <x:c r="Q32" s="76" t="str">
        <x:f>IF(B32="","",IF(M32="Validé humainement","Oui","Non"))</x:f>
      </x:c>
    </x:row>
    <x:row r="33">
      <x:c r="A33" s="76" t="str">
        <x:f>IF(B33="","","COTE-"&amp;TEXT(ROW()-4,"0000"))</x:f>
      </x:c>
      <x:c r="B33" s="76"/>
      <x:c r="C33" s="76"/>
      <x:c r="D33" s="76"/>
      <x:c r="E33" s="77"/>
      <x:c r="F33" s="76"/>
      <x:c r="G33" s="76"/>
      <x:c r="H33" s="81"/>
      <x:c r="I33" s="76"/>
      <x:c r="J33" s="76"/>
      <x:c r="K33" s="76"/>
      <x:c r="L33" s="76"/>
      <x:c r="M33" s="76"/>
      <x:c r="N33" s="78" t="str">
        <x:f>IF(B33="","",TODAY())</x:f>
      </x:c>
      <x:c r="O33" s="76"/>
      <x:c r="P33" s="76" t="str">
        <x:f>IF(B33="","",IF(OR(C33="",D33="",E33="",F33="",I33="",J33="",K33="",M33&lt;&gt;"Validé humainement"),"ALERTE: données/preuves/statut",IF(OR(E33&lt;0,E33&gt;50,H33&lt;0),"ALERTE: valeur anormale","OK")))</x:f>
      </x:c>
      <x:c r="Q33" s="76" t="str">
        <x:f>IF(B33="","",IF(M33="Validé humainement","Oui","Non"))</x:f>
      </x:c>
    </x:row>
    <x:row r="34">
      <x:c r="A34" s="76" t="str">
        <x:f>IF(B34="","","COTE-"&amp;TEXT(ROW()-4,"0000"))</x:f>
      </x:c>
      <x:c r="B34" s="76"/>
      <x:c r="C34" s="76"/>
      <x:c r="D34" s="76"/>
      <x:c r="E34" s="77"/>
      <x:c r="F34" s="76"/>
      <x:c r="G34" s="76"/>
      <x:c r="H34" s="81"/>
      <x:c r="I34" s="76"/>
      <x:c r="J34" s="76"/>
      <x:c r="K34" s="76"/>
      <x:c r="L34" s="76"/>
      <x:c r="M34" s="76"/>
      <x:c r="N34" s="78" t="str">
        <x:f>IF(B34="","",TODAY())</x:f>
      </x:c>
      <x:c r="O34" s="76"/>
      <x:c r="P34" s="76" t="str">
        <x:f>IF(B34="","",IF(OR(C34="",D34="",E34="",F34="",I34="",J34="",K34="",M34&lt;&gt;"Validé humainement"),"ALERTE: données/preuves/statut",IF(OR(E34&lt;0,E34&gt;50,H34&lt;0),"ALERTE: valeur anormale","OK")))</x:f>
      </x:c>
      <x:c r="Q34" s="76" t="str">
        <x:f>IF(B34="","",IF(M34="Validé humainement","Oui","Non"))</x:f>
      </x:c>
    </x:row>
    <x:row r="35">
      <x:c r="A35" s="76" t="str">
        <x:f>IF(B35="","","COTE-"&amp;TEXT(ROW()-4,"0000"))</x:f>
      </x:c>
      <x:c r="B35" s="76"/>
      <x:c r="C35" s="76"/>
      <x:c r="D35" s="76"/>
      <x:c r="E35" s="77"/>
      <x:c r="F35" s="76"/>
      <x:c r="G35" s="76"/>
      <x:c r="H35" s="81"/>
      <x:c r="I35" s="76"/>
      <x:c r="J35" s="76"/>
      <x:c r="K35" s="76"/>
      <x:c r="L35" s="76"/>
      <x:c r="M35" s="76"/>
      <x:c r="N35" s="78" t="str">
        <x:f>IF(B35="","",TODAY())</x:f>
      </x:c>
      <x:c r="O35" s="76"/>
      <x:c r="P35" s="76" t="str">
        <x:f>IF(B35="","",IF(OR(C35="",D35="",E35="",F35="",I35="",J35="",K35="",M35&lt;&gt;"Validé humainement"),"ALERTE: données/preuves/statut",IF(OR(E35&lt;0,E35&gt;50,H35&lt;0),"ALERTE: valeur anormale","OK")))</x:f>
      </x:c>
      <x:c r="Q35" s="76" t="str">
        <x:f>IF(B35="","",IF(M35="Validé humainement","Oui","Non"))</x:f>
      </x:c>
    </x:row>
    <x:row r="36">
      <x:c r="A36" s="76" t="str">
        <x:f>IF(B36="","","COTE-"&amp;TEXT(ROW()-4,"0000"))</x:f>
      </x:c>
      <x:c r="B36" s="76"/>
      <x:c r="C36" s="76"/>
      <x:c r="D36" s="76"/>
      <x:c r="E36" s="77"/>
      <x:c r="F36" s="76"/>
      <x:c r="G36" s="76"/>
      <x:c r="H36" s="81"/>
      <x:c r="I36" s="76"/>
      <x:c r="J36" s="76"/>
      <x:c r="K36" s="76"/>
      <x:c r="L36" s="76"/>
      <x:c r="M36" s="76"/>
      <x:c r="N36" s="78" t="str">
        <x:f>IF(B36="","",TODAY())</x:f>
      </x:c>
      <x:c r="O36" s="76"/>
      <x:c r="P36" s="76" t="str">
        <x:f>IF(B36="","",IF(OR(C36="",D36="",E36="",F36="",I36="",J36="",K36="",M36&lt;&gt;"Validé humainement"),"ALERTE: données/preuves/statut",IF(OR(E36&lt;0,E36&gt;50,H36&lt;0),"ALERTE: valeur anormale","OK")))</x:f>
      </x:c>
      <x:c r="Q36" s="76" t="str">
        <x:f>IF(B36="","",IF(M36="Validé humainement","Oui","Non"))</x:f>
      </x:c>
    </x:row>
    <x:row r="37">
      <x:c r="A37" s="76" t="str">
        <x:f>IF(B37="","","COTE-"&amp;TEXT(ROW()-4,"0000"))</x:f>
      </x:c>
      <x:c r="B37" s="76"/>
      <x:c r="C37" s="76"/>
      <x:c r="D37" s="76"/>
      <x:c r="E37" s="77"/>
      <x:c r="F37" s="76"/>
      <x:c r="G37" s="76"/>
      <x:c r="H37" s="81"/>
      <x:c r="I37" s="76"/>
      <x:c r="J37" s="76"/>
      <x:c r="K37" s="76"/>
      <x:c r="L37" s="76"/>
      <x:c r="M37" s="76"/>
      <x:c r="N37" s="78" t="str">
        <x:f>IF(B37="","",TODAY())</x:f>
      </x:c>
      <x:c r="O37" s="76"/>
      <x:c r="P37" s="76" t="str">
        <x:f>IF(B37="","",IF(OR(C37="",D37="",E37="",F37="",I37="",J37="",K37="",M37&lt;&gt;"Validé humainement"),"ALERTE: données/preuves/statut",IF(OR(E37&lt;0,E37&gt;50,H37&lt;0),"ALERTE: valeur anormale","OK")))</x:f>
      </x:c>
      <x:c r="Q37" s="76" t="str">
        <x:f>IF(B37="","",IF(M37="Validé humainement","Oui","Non"))</x:f>
      </x:c>
    </x:row>
    <x:row r="38">
      <x:c r="A38" s="76" t="str">
        <x:f>IF(B38="","","COTE-"&amp;TEXT(ROW()-4,"0000"))</x:f>
      </x:c>
      <x:c r="B38" s="76"/>
      <x:c r="C38" s="76"/>
      <x:c r="D38" s="76"/>
      <x:c r="E38" s="77"/>
      <x:c r="F38" s="76"/>
      <x:c r="G38" s="76"/>
      <x:c r="H38" s="81"/>
      <x:c r="I38" s="76"/>
      <x:c r="J38" s="76"/>
      <x:c r="K38" s="76"/>
      <x:c r="L38" s="76"/>
      <x:c r="M38" s="76"/>
      <x:c r="N38" s="78" t="str">
        <x:f>IF(B38="","",TODAY())</x:f>
      </x:c>
      <x:c r="O38" s="76"/>
      <x:c r="P38" s="76" t="str">
        <x:f>IF(B38="","",IF(OR(C38="",D38="",E38="",F38="",I38="",J38="",K38="",M38&lt;&gt;"Validé humainement"),"ALERTE: données/preuves/statut",IF(OR(E38&lt;0,E38&gt;50,H38&lt;0),"ALERTE: valeur anormale","OK")))</x:f>
      </x:c>
      <x:c r="Q38" s="76" t="str">
        <x:f>IF(B38="","",IF(M38="Validé humainement","Oui","Non"))</x:f>
      </x:c>
    </x:row>
    <x:row r="39">
      <x:c r="A39" s="76" t="str">
        <x:f>IF(B39="","","COTE-"&amp;TEXT(ROW()-4,"0000"))</x:f>
      </x:c>
      <x:c r="B39" s="76"/>
      <x:c r="C39" s="76"/>
      <x:c r="D39" s="76"/>
      <x:c r="E39" s="77"/>
      <x:c r="F39" s="76"/>
      <x:c r="G39" s="76"/>
      <x:c r="H39" s="81"/>
      <x:c r="I39" s="76"/>
      <x:c r="J39" s="76"/>
      <x:c r="K39" s="76"/>
      <x:c r="L39" s="76"/>
      <x:c r="M39" s="76"/>
      <x:c r="N39" s="78" t="str">
        <x:f>IF(B39="","",TODAY())</x:f>
      </x:c>
      <x:c r="O39" s="76"/>
      <x:c r="P39" s="76" t="str">
        <x:f>IF(B39="","",IF(OR(C39="",D39="",E39="",F39="",I39="",J39="",K39="",M39&lt;&gt;"Validé humainement"),"ALERTE: données/preuves/statut",IF(OR(E39&lt;0,E39&gt;50,H39&lt;0),"ALERTE: valeur anormale","OK")))</x:f>
      </x:c>
      <x:c r="Q39" s="76" t="str">
        <x:f>IF(B39="","",IF(M39="Validé humainement","Oui","Non"))</x:f>
      </x:c>
    </x:row>
    <x:row r="40">
      <x:c r="A40" s="76" t="str">
        <x:f>IF(B40="","","COTE-"&amp;TEXT(ROW()-4,"0000"))</x:f>
      </x:c>
      <x:c r="B40" s="76"/>
      <x:c r="C40" s="76"/>
      <x:c r="D40" s="76"/>
      <x:c r="E40" s="77"/>
      <x:c r="F40" s="76"/>
      <x:c r="G40" s="76"/>
      <x:c r="H40" s="81"/>
      <x:c r="I40" s="76"/>
      <x:c r="J40" s="76"/>
      <x:c r="K40" s="76"/>
      <x:c r="L40" s="76"/>
      <x:c r="M40" s="76"/>
      <x:c r="N40" s="78" t="str">
        <x:f>IF(B40="","",TODAY())</x:f>
      </x:c>
      <x:c r="O40" s="76"/>
      <x:c r="P40" s="76" t="str">
        <x:f>IF(B40="","",IF(OR(C40="",D40="",E40="",F40="",I40="",J40="",K40="",M40&lt;&gt;"Validé humainement"),"ALERTE: données/preuves/statut",IF(OR(E40&lt;0,E40&gt;50,H40&lt;0),"ALERTE: valeur anormale","OK")))</x:f>
      </x:c>
      <x:c r="Q40" s="76" t="str">
        <x:f>IF(B40="","",IF(M40="Validé humainement","Oui","Non"))</x:f>
      </x:c>
    </x:row>
    <x:row r="41">
      <x:c r="A41" s="76" t="str">
        <x:f>IF(B41="","","COTE-"&amp;TEXT(ROW()-4,"0000"))</x:f>
      </x:c>
      <x:c r="B41" s="76"/>
      <x:c r="C41" s="76"/>
      <x:c r="D41" s="76"/>
      <x:c r="E41" s="77"/>
      <x:c r="F41" s="76"/>
      <x:c r="G41" s="76"/>
      <x:c r="H41" s="81"/>
      <x:c r="I41" s="76"/>
      <x:c r="J41" s="76"/>
      <x:c r="K41" s="76"/>
      <x:c r="L41" s="76"/>
      <x:c r="M41" s="76"/>
      <x:c r="N41" s="78" t="str">
        <x:f>IF(B41="","",TODAY())</x:f>
      </x:c>
      <x:c r="O41" s="76"/>
      <x:c r="P41" s="76" t="str">
        <x:f>IF(B41="","",IF(OR(C41="",D41="",E41="",F41="",I41="",J41="",K41="",M41&lt;&gt;"Validé humainement"),"ALERTE: données/preuves/statut",IF(OR(E41&lt;0,E41&gt;50,H41&lt;0),"ALERTE: valeur anormale","OK")))</x:f>
      </x:c>
      <x:c r="Q41" s="76" t="str">
        <x:f>IF(B41="","",IF(M41="Validé humainement","Oui","Non"))</x:f>
      </x:c>
    </x:row>
    <x:row r="42">
      <x:c r="A42" s="76" t="str">
        <x:f>IF(B42="","","COTE-"&amp;TEXT(ROW()-4,"0000"))</x:f>
      </x:c>
      <x:c r="B42" s="76"/>
      <x:c r="C42" s="76"/>
      <x:c r="D42" s="76"/>
      <x:c r="E42" s="77"/>
      <x:c r="F42" s="76"/>
      <x:c r="G42" s="76"/>
      <x:c r="H42" s="81"/>
      <x:c r="I42" s="76"/>
      <x:c r="J42" s="76"/>
      <x:c r="K42" s="76"/>
      <x:c r="L42" s="76"/>
      <x:c r="M42" s="76"/>
      <x:c r="N42" s="78" t="str">
        <x:f>IF(B42="","",TODAY())</x:f>
      </x:c>
      <x:c r="O42" s="76"/>
      <x:c r="P42" s="76" t="str">
        <x:f>IF(B42="","",IF(OR(C42="",D42="",E42="",F42="",I42="",J42="",K42="",M42&lt;&gt;"Validé humainement"),"ALERTE: données/preuves/statut",IF(OR(E42&lt;0,E42&gt;50,H42&lt;0),"ALERTE: valeur anormale","OK")))</x:f>
      </x:c>
      <x:c r="Q42" s="76" t="str">
        <x:f>IF(B42="","",IF(M42="Validé humainement","Oui","Non"))</x:f>
      </x:c>
    </x:row>
    <x:row r="43">
      <x:c r="A43" s="76" t="str">
        <x:f>IF(B43="","","COTE-"&amp;TEXT(ROW()-4,"0000"))</x:f>
      </x:c>
      <x:c r="B43" s="76"/>
      <x:c r="C43" s="76"/>
      <x:c r="D43" s="76"/>
      <x:c r="E43" s="77"/>
      <x:c r="F43" s="76"/>
      <x:c r="G43" s="76"/>
      <x:c r="H43" s="81"/>
      <x:c r="I43" s="76"/>
      <x:c r="J43" s="76"/>
      <x:c r="K43" s="76"/>
      <x:c r="L43" s="76"/>
      <x:c r="M43" s="76"/>
      <x:c r="N43" s="78" t="str">
        <x:f>IF(B43="","",TODAY())</x:f>
      </x:c>
      <x:c r="O43" s="76"/>
      <x:c r="P43" s="76" t="str">
        <x:f>IF(B43="","",IF(OR(C43="",D43="",E43="",F43="",I43="",J43="",K43="",M43&lt;&gt;"Validé humainement"),"ALERTE: données/preuves/statut",IF(OR(E43&lt;0,E43&gt;50,H43&lt;0),"ALERTE: valeur anormale","OK")))</x:f>
      </x:c>
      <x:c r="Q43" s="76" t="str">
        <x:f>IF(B43="","",IF(M43="Validé humainement","Oui","Non"))</x:f>
      </x:c>
    </x:row>
    <x:row r="44">
      <x:c r="A44" s="76" t="str">
        <x:f>IF(B44="","","COTE-"&amp;TEXT(ROW()-4,"0000"))</x:f>
      </x:c>
      <x:c r="B44" s="76"/>
      <x:c r="C44" s="76"/>
      <x:c r="D44" s="76"/>
      <x:c r="E44" s="77"/>
      <x:c r="F44" s="76"/>
      <x:c r="G44" s="76"/>
      <x:c r="H44" s="81"/>
      <x:c r="I44" s="76"/>
      <x:c r="J44" s="76"/>
      <x:c r="K44" s="76"/>
      <x:c r="L44" s="76"/>
      <x:c r="M44" s="76"/>
      <x:c r="N44" s="78" t="str">
        <x:f>IF(B44="","",TODAY())</x:f>
      </x:c>
      <x:c r="O44" s="76"/>
      <x:c r="P44" s="76" t="str">
        <x:f>IF(B44="","",IF(OR(C44="",D44="",E44="",F44="",I44="",J44="",K44="",M44&lt;&gt;"Validé humainement"),"ALERTE: données/preuves/statut",IF(OR(E44&lt;0,E44&gt;50,H44&lt;0),"ALERTE: valeur anormale","OK")))</x:f>
      </x:c>
      <x:c r="Q44" s="76" t="str">
        <x:f>IF(B44="","",IF(M44="Validé humainement","Oui","Non"))</x:f>
      </x:c>
    </x:row>
    <x:row r="45">
      <x:c r="A45" s="76" t="str">
        <x:f>IF(B45="","","COTE-"&amp;TEXT(ROW()-4,"0000"))</x:f>
      </x:c>
      <x:c r="B45" s="76"/>
      <x:c r="C45" s="76"/>
      <x:c r="D45" s="76"/>
      <x:c r="E45" s="77"/>
      <x:c r="F45" s="76"/>
      <x:c r="G45" s="76"/>
      <x:c r="H45" s="81"/>
      <x:c r="I45" s="76"/>
      <x:c r="J45" s="76"/>
      <x:c r="K45" s="76"/>
      <x:c r="L45" s="76"/>
      <x:c r="M45" s="76"/>
      <x:c r="N45" s="78" t="str">
        <x:f>IF(B45="","",TODAY())</x:f>
      </x:c>
      <x:c r="O45" s="76"/>
      <x:c r="P45" s="76" t="str">
        <x:f>IF(B45="","",IF(OR(C45="",D45="",E45="",F45="",I45="",J45="",K45="",M45&lt;&gt;"Validé humainement"),"ALERTE: données/preuves/statut",IF(OR(E45&lt;0,E45&gt;50,H45&lt;0),"ALERTE: valeur anormale","OK")))</x:f>
      </x:c>
      <x:c r="Q45" s="76" t="str">
        <x:f>IF(B45="","",IF(M45="Validé humainement","Oui","Non"))</x:f>
      </x:c>
    </x:row>
    <x:row r="46">
      <x:c r="A46" s="76" t="str">
        <x:f>IF(B46="","","COTE-"&amp;TEXT(ROW()-4,"0000"))</x:f>
      </x:c>
      <x:c r="B46" s="76"/>
      <x:c r="C46" s="76"/>
      <x:c r="D46" s="76"/>
      <x:c r="E46" s="77"/>
      <x:c r="F46" s="76"/>
      <x:c r="G46" s="76"/>
      <x:c r="H46" s="81"/>
      <x:c r="I46" s="76"/>
      <x:c r="J46" s="76"/>
      <x:c r="K46" s="76"/>
      <x:c r="L46" s="76"/>
      <x:c r="M46" s="76"/>
      <x:c r="N46" s="78" t="str">
        <x:f>IF(B46="","",TODAY())</x:f>
      </x:c>
      <x:c r="O46" s="76"/>
      <x:c r="P46" s="76" t="str">
        <x:f>IF(B46="","",IF(OR(C46="",D46="",E46="",F46="",I46="",J46="",K46="",M46&lt;&gt;"Validé humainement"),"ALERTE: données/preuves/statut",IF(OR(E46&lt;0,E46&gt;50,H46&lt;0),"ALERTE: valeur anormale","OK")))</x:f>
      </x:c>
      <x:c r="Q46" s="76" t="str">
        <x:f>IF(B46="","",IF(M46="Validé humainement","Oui","Non"))</x:f>
      </x:c>
    </x:row>
    <x:row r="47">
      <x:c r="A47" s="76" t="str">
        <x:f>IF(B47="","","COTE-"&amp;TEXT(ROW()-4,"0000"))</x:f>
      </x:c>
      <x:c r="B47" s="76"/>
      <x:c r="C47" s="76"/>
      <x:c r="D47" s="76"/>
      <x:c r="E47" s="77"/>
      <x:c r="F47" s="76"/>
      <x:c r="G47" s="76"/>
      <x:c r="H47" s="81"/>
      <x:c r="I47" s="76"/>
      <x:c r="J47" s="76"/>
      <x:c r="K47" s="76"/>
      <x:c r="L47" s="76"/>
      <x:c r="M47" s="76"/>
      <x:c r="N47" s="78" t="str">
        <x:f>IF(B47="","",TODAY())</x:f>
      </x:c>
      <x:c r="O47" s="76"/>
      <x:c r="P47" s="76" t="str">
        <x:f>IF(B47="","",IF(OR(C47="",D47="",E47="",F47="",I47="",J47="",K47="",M47&lt;&gt;"Validé humainement"),"ALERTE: données/preuves/statut",IF(OR(E47&lt;0,E47&gt;50,H47&lt;0),"ALERTE: valeur anormale","OK")))</x:f>
      </x:c>
      <x:c r="Q47" s="76" t="str">
        <x:f>IF(B47="","",IF(M47="Validé humainement","Oui","Non"))</x:f>
      </x:c>
    </x:row>
    <x:row r="48">
      <x:c r="A48" s="76" t="str">
        <x:f>IF(B48="","","COTE-"&amp;TEXT(ROW()-4,"0000"))</x:f>
      </x:c>
      <x:c r="B48" s="76"/>
      <x:c r="C48" s="76"/>
      <x:c r="D48" s="76"/>
      <x:c r="E48" s="77"/>
      <x:c r="F48" s="76"/>
      <x:c r="G48" s="76"/>
      <x:c r="H48" s="81"/>
      <x:c r="I48" s="76"/>
      <x:c r="J48" s="76"/>
      <x:c r="K48" s="76"/>
      <x:c r="L48" s="76"/>
      <x:c r="M48" s="76"/>
      <x:c r="N48" s="78" t="str">
        <x:f>IF(B48="","",TODAY())</x:f>
      </x:c>
      <x:c r="O48" s="76"/>
      <x:c r="P48" s="76" t="str">
        <x:f>IF(B48="","",IF(OR(C48="",D48="",E48="",F48="",I48="",J48="",K48="",M48&lt;&gt;"Validé humainement"),"ALERTE: données/preuves/statut",IF(OR(E48&lt;0,E48&gt;50,H48&lt;0),"ALERTE: valeur anormale","OK")))</x:f>
      </x:c>
      <x:c r="Q48" s="76" t="str">
        <x:f>IF(B48="","",IF(M48="Validé humainement","Oui","Non"))</x:f>
      </x:c>
    </x:row>
    <x:row r="49">
      <x:c r="A49" s="76" t="str">
        <x:f>IF(B49="","","COTE-"&amp;TEXT(ROW()-4,"0000"))</x:f>
      </x:c>
      <x:c r="B49" s="76"/>
      <x:c r="C49" s="76"/>
      <x:c r="D49" s="76"/>
      <x:c r="E49" s="77"/>
      <x:c r="F49" s="76"/>
      <x:c r="G49" s="76"/>
      <x:c r="H49" s="81"/>
      <x:c r="I49" s="76"/>
      <x:c r="J49" s="76"/>
      <x:c r="K49" s="76"/>
      <x:c r="L49" s="76"/>
      <x:c r="M49" s="76"/>
      <x:c r="N49" s="78" t="str">
        <x:f>IF(B49="","",TODAY())</x:f>
      </x:c>
      <x:c r="O49" s="76"/>
      <x:c r="P49" s="76" t="str">
        <x:f>IF(B49="","",IF(OR(C49="",D49="",E49="",F49="",I49="",J49="",K49="",M49&lt;&gt;"Validé humainement"),"ALERTE: données/preuves/statut",IF(OR(E49&lt;0,E49&gt;50,H49&lt;0),"ALERTE: valeur anormale","OK")))</x:f>
      </x:c>
      <x:c r="Q49" s="76" t="str">
        <x:f>IF(B49="","",IF(M49="Validé humainement","Oui","Non"))</x:f>
      </x:c>
    </x:row>
    <x:row r="50">
      <x:c r="A50" s="76" t="str">
        <x:f>IF(B50="","","COTE-"&amp;TEXT(ROW()-4,"0000"))</x:f>
      </x:c>
      <x:c r="B50" s="76"/>
      <x:c r="C50" s="76"/>
      <x:c r="D50" s="76"/>
      <x:c r="E50" s="77"/>
      <x:c r="F50" s="76"/>
      <x:c r="G50" s="76"/>
      <x:c r="H50" s="81"/>
      <x:c r="I50" s="76"/>
      <x:c r="J50" s="76"/>
      <x:c r="K50" s="76"/>
      <x:c r="L50" s="76"/>
      <x:c r="M50" s="76"/>
      <x:c r="N50" s="78" t="str">
        <x:f>IF(B50="","",TODAY())</x:f>
      </x:c>
      <x:c r="O50" s="76"/>
      <x:c r="P50" s="76" t="str">
        <x:f>IF(B50="","",IF(OR(C50="",D50="",E50="",F50="",I50="",J50="",K50="",M50&lt;&gt;"Validé humainement"),"ALERTE: données/preuves/statut",IF(OR(E50&lt;0,E50&gt;50,H50&lt;0),"ALERTE: valeur anormale","OK")))</x:f>
      </x:c>
      <x:c r="Q50" s="76" t="str">
        <x:f>IF(B50="","",IF(M50="Validé humainement","Oui","Non"))</x:f>
      </x:c>
    </x:row>
    <x:row r="51">
      <x:c r="A51" s="76" t="str">
        <x:f>IF(B51="","","COTE-"&amp;TEXT(ROW()-4,"0000"))</x:f>
      </x:c>
      <x:c r="B51" s="76"/>
      <x:c r="C51" s="76"/>
      <x:c r="D51" s="76"/>
      <x:c r="E51" s="77"/>
      <x:c r="F51" s="76"/>
      <x:c r="G51" s="76"/>
      <x:c r="H51" s="81"/>
      <x:c r="I51" s="76"/>
      <x:c r="J51" s="76"/>
      <x:c r="K51" s="76"/>
      <x:c r="L51" s="76"/>
      <x:c r="M51" s="76"/>
      <x:c r="N51" s="78" t="str">
        <x:f>IF(B51="","",TODAY())</x:f>
      </x:c>
      <x:c r="O51" s="76"/>
      <x:c r="P51" s="76" t="str">
        <x:f>IF(B51="","",IF(OR(C51="",D51="",E51="",F51="",I51="",J51="",K51="",M51&lt;&gt;"Validé humainement"),"ALERTE: données/preuves/statut",IF(OR(E51&lt;0,E51&gt;50,H51&lt;0),"ALERTE: valeur anormale","OK")))</x:f>
      </x:c>
      <x:c r="Q51" s="76" t="str">
        <x:f>IF(B51="","",IF(M51="Validé humainement","Oui","Non"))</x:f>
      </x:c>
    </x:row>
    <x:row r="52">
      <x:c r="A52" s="76" t="str">
        <x:f>IF(B52="","","COTE-"&amp;TEXT(ROW()-4,"0000"))</x:f>
      </x:c>
      <x:c r="B52" s="76"/>
      <x:c r="C52" s="76"/>
      <x:c r="D52" s="76"/>
      <x:c r="E52" s="77"/>
      <x:c r="F52" s="76"/>
      <x:c r="G52" s="76"/>
      <x:c r="H52" s="81"/>
      <x:c r="I52" s="76"/>
      <x:c r="J52" s="76"/>
      <x:c r="K52" s="76"/>
      <x:c r="L52" s="76"/>
      <x:c r="M52" s="76"/>
      <x:c r="N52" s="78" t="str">
        <x:f>IF(B52="","",TODAY())</x:f>
      </x:c>
      <x:c r="O52" s="76"/>
      <x:c r="P52" s="76" t="str">
        <x:f>IF(B52="","",IF(OR(C52="",D52="",E52="",F52="",I52="",J52="",K52="",M52&lt;&gt;"Validé humainement"),"ALERTE: données/preuves/statut",IF(OR(E52&lt;0,E52&gt;50,H52&lt;0),"ALERTE: valeur anormale","OK")))</x:f>
      </x:c>
      <x:c r="Q52" s="76" t="str">
        <x:f>IF(B52="","",IF(M52="Validé humainement","Oui","Non"))</x:f>
      </x:c>
    </x:row>
    <x:row r="53">
      <x:c r="A53" s="76" t="str">
        <x:f>IF(B53="","","COTE-"&amp;TEXT(ROW()-4,"0000"))</x:f>
      </x:c>
      <x:c r="B53" s="76"/>
      <x:c r="C53" s="76"/>
      <x:c r="D53" s="76"/>
      <x:c r="E53" s="77"/>
      <x:c r="F53" s="76"/>
      <x:c r="G53" s="76"/>
      <x:c r="H53" s="81"/>
      <x:c r="I53" s="76"/>
      <x:c r="J53" s="76"/>
      <x:c r="K53" s="76"/>
      <x:c r="L53" s="76"/>
      <x:c r="M53" s="76"/>
      <x:c r="N53" s="78" t="str">
        <x:f>IF(B53="","",TODAY())</x:f>
      </x:c>
      <x:c r="O53" s="76"/>
      <x:c r="P53" s="76" t="str">
        <x:f>IF(B53="","",IF(OR(C53="",D53="",E53="",F53="",I53="",J53="",K53="",M53&lt;&gt;"Validé humainement"),"ALERTE: données/preuves/statut",IF(OR(E53&lt;0,E53&gt;50,H53&lt;0),"ALERTE: valeur anormale","OK")))</x:f>
      </x:c>
      <x:c r="Q53" s="76" t="str">
        <x:f>IF(B53="","",IF(M53="Validé humainement","Oui","Non"))</x:f>
      </x:c>
    </x:row>
    <x:row r="54">
      <x:c r="A54" s="76" t="str">
        <x:f>IF(B54="","","COTE-"&amp;TEXT(ROW()-4,"0000"))</x:f>
      </x:c>
      <x:c r="B54" s="76"/>
      <x:c r="C54" s="76"/>
      <x:c r="D54" s="76"/>
      <x:c r="E54" s="77"/>
      <x:c r="F54" s="76"/>
      <x:c r="G54" s="76"/>
      <x:c r="H54" s="81"/>
      <x:c r="I54" s="76"/>
      <x:c r="J54" s="76"/>
      <x:c r="K54" s="76"/>
      <x:c r="L54" s="76"/>
      <x:c r="M54" s="76"/>
      <x:c r="N54" s="78" t="str">
        <x:f>IF(B54="","",TODAY())</x:f>
      </x:c>
      <x:c r="O54" s="76"/>
      <x:c r="P54" s="76" t="str">
        <x:f>IF(B54="","",IF(OR(C54="",D54="",E54="",F54="",I54="",J54="",K54="",M54&lt;&gt;"Validé humainement"),"ALERTE: données/preuves/statut",IF(OR(E54&lt;0,E54&gt;50,H54&lt;0),"ALERTE: valeur anormale","OK")))</x:f>
      </x:c>
      <x:c r="Q54" s="76" t="str">
        <x:f>IF(B54="","",IF(M54="Validé humainement","Oui","Non"))</x:f>
      </x:c>
    </x:row>
    <x:row r="55">
      <x:c r="A55" s="76" t="str">
        <x:f>IF(B55="","","COTE-"&amp;TEXT(ROW()-4,"0000"))</x:f>
      </x:c>
      <x:c r="B55" s="76"/>
      <x:c r="C55" s="76"/>
      <x:c r="D55" s="76"/>
      <x:c r="E55" s="77"/>
      <x:c r="F55" s="76"/>
      <x:c r="G55" s="76"/>
      <x:c r="H55" s="81"/>
      <x:c r="I55" s="76"/>
      <x:c r="J55" s="76"/>
      <x:c r="K55" s="76"/>
      <x:c r="L55" s="76"/>
      <x:c r="M55" s="76"/>
      <x:c r="N55" s="78" t="str">
        <x:f>IF(B55="","",TODAY())</x:f>
      </x:c>
      <x:c r="O55" s="76"/>
      <x:c r="P55" s="76" t="str">
        <x:f>IF(B55="","",IF(OR(C55="",D55="",E55="",F55="",I55="",J55="",K55="",M55&lt;&gt;"Validé humainement"),"ALERTE: données/preuves/statut",IF(OR(E55&lt;0,E55&gt;50,H55&lt;0),"ALERTE: valeur anormale","OK")))</x:f>
      </x:c>
      <x:c r="Q55" s="76" t="str">
        <x:f>IF(B55="","",IF(M55="Validé humainement","Oui","Non"))</x:f>
      </x:c>
    </x:row>
    <x:row r="56">
      <x:c r="A56" s="76" t="str">
        <x:f>IF(B56="","","COTE-"&amp;TEXT(ROW()-4,"0000"))</x:f>
      </x:c>
      <x:c r="B56" s="76"/>
      <x:c r="C56" s="76"/>
      <x:c r="D56" s="76"/>
      <x:c r="E56" s="77"/>
      <x:c r="F56" s="76"/>
      <x:c r="G56" s="76"/>
      <x:c r="H56" s="81"/>
      <x:c r="I56" s="76"/>
      <x:c r="J56" s="76"/>
      <x:c r="K56" s="76"/>
      <x:c r="L56" s="76"/>
      <x:c r="M56" s="76"/>
      <x:c r="N56" s="78" t="str">
        <x:f>IF(B56="","",TODAY())</x:f>
      </x:c>
      <x:c r="O56" s="76"/>
      <x:c r="P56" s="76" t="str">
        <x:f>IF(B56="","",IF(OR(C56="",D56="",E56="",F56="",I56="",J56="",K56="",M56&lt;&gt;"Validé humainement"),"ALERTE: données/preuves/statut",IF(OR(E56&lt;0,E56&gt;50,H56&lt;0),"ALERTE: valeur anormale","OK")))</x:f>
      </x:c>
      <x:c r="Q56" s="76" t="str">
        <x:f>IF(B56="","",IF(M56="Validé humainement","Oui","Non"))</x:f>
      </x:c>
    </x:row>
    <x:row r="57">
      <x:c r="A57" s="76" t="str">
        <x:f>IF(B57="","","COTE-"&amp;TEXT(ROW()-4,"0000"))</x:f>
      </x:c>
      <x:c r="B57" s="76"/>
      <x:c r="C57" s="76"/>
      <x:c r="D57" s="76"/>
      <x:c r="E57" s="77"/>
      <x:c r="F57" s="76"/>
      <x:c r="G57" s="76"/>
      <x:c r="H57" s="81"/>
      <x:c r="I57" s="76"/>
      <x:c r="J57" s="76"/>
      <x:c r="K57" s="76"/>
      <x:c r="L57" s="76"/>
      <x:c r="M57" s="76"/>
      <x:c r="N57" s="78" t="str">
        <x:f>IF(B57="","",TODAY())</x:f>
      </x:c>
      <x:c r="O57" s="76"/>
      <x:c r="P57" s="76" t="str">
        <x:f>IF(B57="","",IF(OR(C57="",D57="",E57="",F57="",I57="",J57="",K57="",M57&lt;&gt;"Validé humainement"),"ALERTE: données/preuves/statut",IF(OR(E57&lt;0,E57&gt;50,H57&lt;0),"ALERTE: valeur anormale","OK")))</x:f>
      </x:c>
      <x:c r="Q57" s="76" t="str">
        <x:f>IF(B57="","",IF(M57="Validé humainement","Oui","Non"))</x:f>
      </x:c>
    </x:row>
    <x:row r="58">
      <x:c r="A58" s="76" t="str">
        <x:f>IF(B58="","","COTE-"&amp;TEXT(ROW()-4,"0000"))</x:f>
      </x:c>
      <x:c r="B58" s="76"/>
      <x:c r="C58" s="76"/>
      <x:c r="D58" s="76"/>
      <x:c r="E58" s="77"/>
      <x:c r="F58" s="76"/>
      <x:c r="G58" s="76"/>
      <x:c r="H58" s="81"/>
      <x:c r="I58" s="76"/>
      <x:c r="J58" s="76"/>
      <x:c r="K58" s="76"/>
      <x:c r="L58" s="76"/>
      <x:c r="M58" s="76"/>
      <x:c r="N58" s="78" t="str">
        <x:f>IF(B58="","",TODAY())</x:f>
      </x:c>
      <x:c r="O58" s="76"/>
      <x:c r="P58" s="76" t="str">
        <x:f>IF(B58="","",IF(OR(C58="",D58="",E58="",F58="",I58="",J58="",K58="",M58&lt;&gt;"Validé humainement"),"ALERTE: données/preuves/statut",IF(OR(E58&lt;0,E58&gt;50,H58&lt;0),"ALERTE: valeur anormale","OK")))</x:f>
      </x:c>
      <x:c r="Q58" s="76" t="str">
        <x:f>IF(B58="","",IF(M58="Validé humainement","Oui","Non"))</x:f>
      </x:c>
    </x:row>
    <x:row r="59">
      <x:c r="A59" s="76" t="str">
        <x:f>IF(B59="","","COTE-"&amp;TEXT(ROW()-4,"0000"))</x:f>
      </x:c>
      <x:c r="B59" s="76"/>
      <x:c r="C59" s="76"/>
      <x:c r="D59" s="76"/>
      <x:c r="E59" s="77"/>
      <x:c r="F59" s="76"/>
      <x:c r="G59" s="76"/>
      <x:c r="H59" s="81"/>
      <x:c r="I59" s="76"/>
      <x:c r="J59" s="76"/>
      <x:c r="K59" s="76"/>
      <x:c r="L59" s="76"/>
      <x:c r="M59" s="76"/>
      <x:c r="N59" s="78" t="str">
        <x:f>IF(B59="","",TODAY())</x:f>
      </x:c>
      <x:c r="O59" s="76"/>
      <x:c r="P59" s="76" t="str">
        <x:f>IF(B59="","",IF(OR(C59="",D59="",E59="",F59="",I59="",J59="",K59="",M59&lt;&gt;"Validé humainement"),"ALERTE: données/preuves/statut",IF(OR(E59&lt;0,E59&gt;50,H59&lt;0),"ALERTE: valeur anormale","OK")))</x:f>
      </x:c>
      <x:c r="Q59" s="76" t="str">
        <x:f>IF(B59="","",IF(M59="Validé humainement","Oui","Non"))</x:f>
      </x:c>
    </x:row>
    <x:row r="60">
      <x:c r="A60" s="76" t="str">
        <x:f>IF(B60="","","COTE-"&amp;TEXT(ROW()-4,"0000"))</x:f>
      </x:c>
      <x:c r="B60" s="76"/>
      <x:c r="C60" s="76"/>
      <x:c r="D60" s="76"/>
      <x:c r="E60" s="77"/>
      <x:c r="F60" s="76"/>
      <x:c r="G60" s="76"/>
      <x:c r="H60" s="81"/>
      <x:c r="I60" s="76"/>
      <x:c r="J60" s="76"/>
      <x:c r="K60" s="76"/>
      <x:c r="L60" s="76"/>
      <x:c r="M60" s="76"/>
      <x:c r="N60" s="78" t="str">
        <x:f>IF(B60="","",TODAY())</x:f>
      </x:c>
      <x:c r="O60" s="76"/>
      <x:c r="P60" s="76" t="str">
        <x:f>IF(B60="","",IF(OR(C60="",D60="",E60="",F60="",I60="",J60="",K60="",M60&lt;&gt;"Validé humainement"),"ALERTE: données/preuves/statut",IF(OR(E60&lt;0,E60&gt;50,H60&lt;0),"ALERTE: valeur anormale","OK")))</x:f>
      </x:c>
      <x:c r="Q60" s="76" t="str">
        <x:f>IF(B60="","",IF(M60="Validé humainement","Oui","Non"))</x:f>
      </x:c>
    </x:row>
    <x:row r="61">
      <x:c r="A61" s="76" t="str">
        <x:f>IF(B61="","","COTE-"&amp;TEXT(ROW()-4,"0000"))</x:f>
      </x:c>
      <x:c r="B61" s="76"/>
      <x:c r="C61" s="76"/>
      <x:c r="D61" s="76"/>
      <x:c r="E61" s="77"/>
      <x:c r="F61" s="76"/>
      <x:c r="G61" s="76"/>
      <x:c r="H61" s="81"/>
      <x:c r="I61" s="76"/>
      <x:c r="J61" s="76"/>
      <x:c r="K61" s="76"/>
      <x:c r="L61" s="76"/>
      <x:c r="M61" s="76"/>
      <x:c r="N61" s="78" t="str">
        <x:f>IF(B61="","",TODAY())</x:f>
      </x:c>
      <x:c r="O61" s="76"/>
      <x:c r="P61" s="76" t="str">
        <x:f>IF(B61="","",IF(OR(C61="",D61="",E61="",F61="",I61="",J61="",K61="",M61&lt;&gt;"Validé humainement"),"ALERTE: données/preuves/statut",IF(OR(E61&lt;0,E61&gt;50,H61&lt;0),"ALERTE: valeur anormale","OK")))</x:f>
      </x:c>
      <x:c r="Q61" s="76" t="str">
        <x:f>IF(B61="","",IF(M61="Validé humainement","Oui","Non"))</x:f>
      </x:c>
    </x:row>
    <x:row r="62">
      <x:c r="A62" s="76" t="str">
        <x:f>IF(B62="","","COTE-"&amp;TEXT(ROW()-4,"0000"))</x:f>
      </x:c>
      <x:c r="B62" s="76"/>
      <x:c r="C62" s="76"/>
      <x:c r="D62" s="76"/>
      <x:c r="E62" s="77"/>
      <x:c r="F62" s="76"/>
      <x:c r="G62" s="76"/>
      <x:c r="H62" s="81"/>
      <x:c r="I62" s="76"/>
      <x:c r="J62" s="76"/>
      <x:c r="K62" s="76"/>
      <x:c r="L62" s="76"/>
      <x:c r="M62" s="76"/>
      <x:c r="N62" s="78" t="str">
        <x:f>IF(B62="","",TODAY())</x:f>
      </x:c>
      <x:c r="O62" s="76"/>
      <x:c r="P62" s="76" t="str">
        <x:f>IF(B62="","",IF(OR(C62="",D62="",E62="",F62="",I62="",J62="",K62="",M62&lt;&gt;"Validé humainement"),"ALERTE: données/preuves/statut",IF(OR(E62&lt;0,E62&gt;50,H62&lt;0),"ALERTE: valeur anormale","OK")))</x:f>
      </x:c>
      <x:c r="Q62" s="76" t="str">
        <x:f>IF(B62="","",IF(M62="Validé humainement","Oui","Non"))</x:f>
      </x:c>
    </x:row>
    <x:row r="63">
      <x:c r="A63" s="76" t="str">
        <x:f>IF(B63="","","COTE-"&amp;TEXT(ROW()-4,"0000"))</x:f>
      </x:c>
      <x:c r="B63" s="76"/>
      <x:c r="C63" s="76"/>
      <x:c r="D63" s="76"/>
      <x:c r="E63" s="77"/>
      <x:c r="F63" s="76"/>
      <x:c r="G63" s="76"/>
      <x:c r="H63" s="81"/>
      <x:c r="I63" s="76"/>
      <x:c r="J63" s="76"/>
      <x:c r="K63" s="76"/>
      <x:c r="L63" s="76"/>
      <x:c r="M63" s="76"/>
      <x:c r="N63" s="78" t="str">
        <x:f>IF(B63="","",TODAY())</x:f>
      </x:c>
      <x:c r="O63" s="76"/>
      <x:c r="P63" s="76" t="str">
        <x:f>IF(B63="","",IF(OR(C63="",D63="",E63="",F63="",I63="",J63="",K63="",M63&lt;&gt;"Validé humainement"),"ALERTE: données/preuves/statut",IF(OR(E63&lt;0,E63&gt;50,H63&lt;0),"ALERTE: valeur anormale","OK")))</x:f>
      </x:c>
      <x:c r="Q63" s="76" t="str">
        <x:f>IF(B63="","",IF(M63="Validé humainement","Oui","Non"))</x:f>
      </x:c>
    </x:row>
    <x:row r="64">
      <x:c r="A64" s="76" t="str">
        <x:f>IF(B64="","","COTE-"&amp;TEXT(ROW()-4,"0000"))</x:f>
      </x:c>
      <x:c r="B64" s="76"/>
      <x:c r="C64" s="76"/>
      <x:c r="D64" s="76"/>
      <x:c r="E64" s="77"/>
      <x:c r="F64" s="76"/>
      <x:c r="G64" s="76"/>
      <x:c r="H64" s="81"/>
      <x:c r="I64" s="76"/>
      <x:c r="J64" s="76"/>
      <x:c r="K64" s="76"/>
      <x:c r="L64" s="76"/>
      <x:c r="M64" s="76"/>
      <x:c r="N64" s="78" t="str">
        <x:f>IF(B64="","",TODAY())</x:f>
      </x:c>
      <x:c r="O64" s="76"/>
      <x:c r="P64" s="76" t="str">
        <x:f>IF(B64="","",IF(OR(C64="",D64="",E64="",F64="",I64="",J64="",K64="",M64&lt;&gt;"Validé humainement"),"ALERTE: données/preuves/statut",IF(OR(E64&lt;0,E64&gt;50,H64&lt;0),"ALERTE: valeur anormale","OK")))</x:f>
      </x:c>
      <x:c r="Q64" s="76" t="str">
        <x:f>IF(B64="","",IF(M64="Validé humainement","Oui","Non"))</x:f>
      </x:c>
    </x:row>
    <x:row r="65">
      <x:c r="A65" s="76" t="str">
        <x:f>IF(B65="","","COTE-"&amp;TEXT(ROW()-4,"0000"))</x:f>
      </x:c>
      <x:c r="B65" s="76"/>
      <x:c r="C65" s="76"/>
      <x:c r="D65" s="76"/>
      <x:c r="E65" s="77"/>
      <x:c r="F65" s="76"/>
      <x:c r="G65" s="76"/>
      <x:c r="H65" s="81"/>
      <x:c r="I65" s="76"/>
      <x:c r="J65" s="76"/>
      <x:c r="K65" s="76"/>
      <x:c r="L65" s="76"/>
      <x:c r="M65" s="76"/>
      <x:c r="N65" s="78" t="str">
        <x:f>IF(B65="","",TODAY())</x:f>
      </x:c>
      <x:c r="O65" s="76"/>
      <x:c r="P65" s="76" t="str">
        <x:f>IF(B65="","",IF(OR(C65="",D65="",E65="",F65="",I65="",J65="",K65="",M65&lt;&gt;"Validé humainement"),"ALERTE: données/preuves/statut",IF(OR(E65&lt;0,E65&gt;50,H65&lt;0),"ALERTE: valeur anormale","OK")))</x:f>
      </x:c>
      <x:c r="Q65" s="76" t="str">
        <x:f>IF(B65="","",IF(M65="Validé humainement","Oui","Non"))</x:f>
      </x:c>
    </x:row>
    <x:row r="66">
      <x:c r="A66" s="76" t="str">
        <x:f>IF(B66="","","COTE-"&amp;TEXT(ROW()-4,"0000"))</x:f>
      </x:c>
      <x:c r="B66" s="76"/>
      <x:c r="C66" s="76"/>
      <x:c r="D66" s="76"/>
      <x:c r="E66" s="77"/>
      <x:c r="F66" s="76"/>
      <x:c r="G66" s="76"/>
      <x:c r="H66" s="81"/>
      <x:c r="I66" s="76"/>
      <x:c r="J66" s="76"/>
      <x:c r="K66" s="76"/>
      <x:c r="L66" s="76"/>
      <x:c r="M66" s="76"/>
      <x:c r="N66" s="78" t="str">
        <x:f>IF(B66="","",TODAY())</x:f>
      </x:c>
      <x:c r="O66" s="76"/>
      <x:c r="P66" s="76" t="str">
        <x:f>IF(B66="","",IF(OR(C66="",D66="",E66="",F66="",I66="",J66="",K66="",M66&lt;&gt;"Validé humainement"),"ALERTE: données/preuves/statut",IF(OR(E66&lt;0,E66&gt;50,H66&lt;0),"ALERTE: valeur anormale","OK")))</x:f>
      </x:c>
      <x:c r="Q66" s="76" t="str">
        <x:f>IF(B66="","",IF(M66="Validé humainement","Oui","Non"))</x:f>
      </x:c>
    </x:row>
    <x:row r="67">
      <x:c r="A67" s="76" t="str">
        <x:f>IF(B67="","","COTE-"&amp;TEXT(ROW()-4,"0000"))</x:f>
      </x:c>
      <x:c r="B67" s="76"/>
      <x:c r="C67" s="76"/>
      <x:c r="D67" s="76"/>
      <x:c r="E67" s="77"/>
      <x:c r="F67" s="76"/>
      <x:c r="G67" s="76"/>
      <x:c r="H67" s="81"/>
      <x:c r="I67" s="76"/>
      <x:c r="J67" s="76"/>
      <x:c r="K67" s="76"/>
      <x:c r="L67" s="76"/>
      <x:c r="M67" s="76"/>
      <x:c r="N67" s="78" t="str">
        <x:f>IF(B67="","",TODAY())</x:f>
      </x:c>
      <x:c r="O67" s="76"/>
      <x:c r="P67" s="76" t="str">
        <x:f>IF(B67="","",IF(OR(C67="",D67="",E67="",F67="",I67="",J67="",K67="",M67&lt;&gt;"Validé humainement"),"ALERTE: données/preuves/statut",IF(OR(E67&lt;0,E67&gt;50,H67&lt;0),"ALERTE: valeur anormale","OK")))</x:f>
      </x:c>
      <x:c r="Q67" s="76" t="str">
        <x:f>IF(B67="","",IF(M67="Validé humainement","Oui","Non"))</x:f>
      </x:c>
    </x:row>
    <x:row r="68">
      <x:c r="A68" s="76" t="str">
        <x:f>IF(B68="","","COTE-"&amp;TEXT(ROW()-4,"0000"))</x:f>
      </x:c>
      <x:c r="B68" s="76"/>
      <x:c r="C68" s="76"/>
      <x:c r="D68" s="76"/>
      <x:c r="E68" s="77"/>
      <x:c r="F68" s="76"/>
      <x:c r="G68" s="76"/>
      <x:c r="H68" s="81"/>
      <x:c r="I68" s="76"/>
      <x:c r="J68" s="76"/>
      <x:c r="K68" s="76"/>
      <x:c r="L68" s="76"/>
      <x:c r="M68" s="76"/>
      <x:c r="N68" s="78" t="str">
        <x:f>IF(B68="","",TODAY())</x:f>
      </x:c>
      <x:c r="O68" s="76"/>
      <x:c r="P68" s="76" t="str">
        <x:f>IF(B68="","",IF(OR(C68="",D68="",E68="",F68="",I68="",J68="",K68="",M68&lt;&gt;"Validé humainement"),"ALERTE: données/preuves/statut",IF(OR(E68&lt;0,E68&gt;50,H68&lt;0),"ALERTE: valeur anormale","OK")))</x:f>
      </x:c>
      <x:c r="Q68" s="76" t="str">
        <x:f>IF(B68="","",IF(M68="Validé humainement","Oui","Non"))</x:f>
      </x:c>
    </x:row>
    <x:row r="69">
      <x:c r="A69" s="76" t="str">
        <x:f>IF(B69="","","COTE-"&amp;TEXT(ROW()-4,"0000"))</x:f>
      </x:c>
      <x:c r="B69" s="76"/>
      <x:c r="C69" s="76"/>
      <x:c r="D69" s="76"/>
      <x:c r="E69" s="77"/>
      <x:c r="F69" s="76"/>
      <x:c r="G69" s="76"/>
      <x:c r="H69" s="81"/>
      <x:c r="I69" s="76"/>
      <x:c r="J69" s="76"/>
      <x:c r="K69" s="76"/>
      <x:c r="L69" s="76"/>
      <x:c r="M69" s="76"/>
      <x:c r="N69" s="78" t="str">
        <x:f>IF(B69="","",TODAY())</x:f>
      </x:c>
      <x:c r="O69" s="76"/>
      <x:c r="P69" s="76" t="str">
        <x:f>IF(B69="","",IF(OR(C69="",D69="",E69="",F69="",I69="",J69="",K69="",M69&lt;&gt;"Validé humainement"),"ALERTE: données/preuves/statut",IF(OR(E69&lt;0,E69&gt;50,H69&lt;0),"ALERTE: valeur anormale","OK")))</x:f>
      </x:c>
      <x:c r="Q69" s="76" t="str">
        <x:f>IF(B69="","",IF(M69="Validé humainement","Oui","Non"))</x:f>
      </x:c>
    </x:row>
    <x:row r="70">
      <x:c r="A70" s="76" t="str">
        <x:f>IF(B70="","","COTE-"&amp;TEXT(ROW()-4,"0000"))</x:f>
      </x:c>
      <x:c r="B70" s="76"/>
      <x:c r="C70" s="76"/>
      <x:c r="D70" s="76"/>
      <x:c r="E70" s="77"/>
      <x:c r="F70" s="76"/>
      <x:c r="G70" s="76"/>
      <x:c r="H70" s="81"/>
      <x:c r="I70" s="76"/>
      <x:c r="J70" s="76"/>
      <x:c r="K70" s="76"/>
      <x:c r="L70" s="76"/>
      <x:c r="M70" s="76"/>
      <x:c r="N70" s="78" t="str">
        <x:f>IF(B70="","",TODAY())</x:f>
      </x:c>
      <x:c r="O70" s="76"/>
      <x:c r="P70" s="76" t="str">
        <x:f>IF(B70="","",IF(OR(C70="",D70="",E70="",F70="",I70="",J70="",K70="",M70&lt;&gt;"Validé humainement"),"ALERTE: données/preuves/statut",IF(OR(E70&lt;0,E70&gt;50,H70&lt;0),"ALERTE: valeur anormale","OK")))</x:f>
      </x:c>
      <x:c r="Q70" s="76" t="str">
        <x:f>IF(B70="","",IF(M70="Validé humainement","Oui","Non"))</x:f>
      </x:c>
    </x:row>
    <x:row r="71">
      <x:c r="A71" s="76" t="str">
        <x:f>IF(B71="","","COTE-"&amp;TEXT(ROW()-4,"0000"))</x:f>
      </x:c>
      <x:c r="B71" s="76"/>
      <x:c r="C71" s="76"/>
      <x:c r="D71" s="76"/>
      <x:c r="E71" s="77"/>
      <x:c r="F71" s="76"/>
      <x:c r="G71" s="76"/>
      <x:c r="H71" s="81"/>
      <x:c r="I71" s="76"/>
      <x:c r="J71" s="76"/>
      <x:c r="K71" s="76"/>
      <x:c r="L71" s="76"/>
      <x:c r="M71" s="76"/>
      <x:c r="N71" s="78" t="str">
        <x:f>IF(B71="","",TODAY())</x:f>
      </x:c>
      <x:c r="O71" s="76"/>
      <x:c r="P71" s="76" t="str">
        <x:f>IF(B71="","",IF(OR(C71="",D71="",E71="",F71="",I71="",J71="",K71="",M71&lt;&gt;"Validé humainement"),"ALERTE: données/preuves/statut",IF(OR(E71&lt;0,E71&gt;50,H71&lt;0),"ALERTE: valeur anormale","OK")))</x:f>
      </x:c>
      <x:c r="Q71" s="76" t="str">
        <x:f>IF(B71="","",IF(M71="Validé humainement","Oui","Non"))</x:f>
      </x:c>
    </x:row>
    <x:row r="72">
      <x:c r="A72" s="76" t="str">
        <x:f>IF(B72="","","COTE-"&amp;TEXT(ROW()-4,"0000"))</x:f>
      </x:c>
      <x:c r="B72" s="76"/>
      <x:c r="C72" s="76"/>
      <x:c r="D72" s="76"/>
      <x:c r="E72" s="77"/>
      <x:c r="F72" s="76"/>
      <x:c r="G72" s="76"/>
      <x:c r="H72" s="81"/>
      <x:c r="I72" s="76"/>
      <x:c r="J72" s="76"/>
      <x:c r="K72" s="76"/>
      <x:c r="L72" s="76"/>
      <x:c r="M72" s="76"/>
      <x:c r="N72" s="78" t="str">
        <x:f>IF(B72="","",TODAY())</x:f>
      </x:c>
      <x:c r="O72" s="76"/>
      <x:c r="P72" s="76" t="str">
        <x:f>IF(B72="","",IF(OR(C72="",D72="",E72="",F72="",I72="",J72="",K72="",M72&lt;&gt;"Validé humainement"),"ALERTE: données/preuves/statut",IF(OR(E72&lt;0,E72&gt;50,H72&lt;0),"ALERTE: valeur anormale","OK")))</x:f>
      </x:c>
      <x:c r="Q72" s="76" t="str">
        <x:f>IF(B72="","",IF(M72="Validé humainement","Oui","Non"))</x:f>
      </x:c>
    </x:row>
    <x:row r="73">
      <x:c r="A73" s="76" t="str">
        <x:f>IF(B73="","","COTE-"&amp;TEXT(ROW()-4,"0000"))</x:f>
      </x:c>
      <x:c r="B73" s="76"/>
      <x:c r="C73" s="76"/>
      <x:c r="D73" s="76"/>
      <x:c r="E73" s="77"/>
      <x:c r="F73" s="76"/>
      <x:c r="G73" s="76"/>
      <x:c r="H73" s="81"/>
      <x:c r="I73" s="76"/>
      <x:c r="J73" s="76"/>
      <x:c r="K73" s="76"/>
      <x:c r="L73" s="76"/>
      <x:c r="M73" s="76"/>
      <x:c r="N73" s="78" t="str">
        <x:f>IF(B73="","",TODAY())</x:f>
      </x:c>
      <x:c r="O73" s="76"/>
      <x:c r="P73" s="76" t="str">
        <x:f>IF(B73="","",IF(OR(C73="",D73="",E73="",F73="",I73="",J73="",K73="",M73&lt;&gt;"Validé humainement"),"ALERTE: données/preuves/statut",IF(OR(E73&lt;0,E73&gt;50,H73&lt;0),"ALERTE: valeur anormale","OK")))</x:f>
      </x:c>
      <x:c r="Q73" s="76" t="str">
        <x:f>IF(B73="","",IF(M73="Validé humainement","Oui","Non"))</x:f>
      </x:c>
    </x:row>
    <x:row r="74">
      <x:c r="A74" s="76" t="str">
        <x:f>IF(B74="","","COTE-"&amp;TEXT(ROW()-4,"0000"))</x:f>
      </x:c>
      <x:c r="B74" s="76"/>
      <x:c r="C74" s="76"/>
      <x:c r="D74" s="76"/>
      <x:c r="E74" s="77"/>
      <x:c r="F74" s="76"/>
      <x:c r="G74" s="76"/>
      <x:c r="H74" s="81"/>
      <x:c r="I74" s="76"/>
      <x:c r="J74" s="76"/>
      <x:c r="K74" s="76"/>
      <x:c r="L74" s="76"/>
      <x:c r="M74" s="76"/>
      <x:c r="N74" s="78" t="str">
        <x:f>IF(B74="","",TODAY())</x:f>
      </x:c>
      <x:c r="O74" s="76"/>
      <x:c r="P74" s="76" t="str">
        <x:f>IF(B74="","",IF(OR(C74="",D74="",E74="",F74="",I74="",J74="",K74="",M74&lt;&gt;"Validé humainement"),"ALERTE: données/preuves/statut",IF(OR(E74&lt;0,E74&gt;50,H74&lt;0),"ALERTE: valeur anormale","OK")))</x:f>
      </x:c>
      <x:c r="Q74" s="76" t="str">
        <x:f>IF(B74="","",IF(M74="Validé humainement","Oui","Non"))</x:f>
      </x:c>
    </x:row>
    <x:row r="75">
      <x:c r="A75" s="76" t="str">
        <x:f>IF(B75="","","COTE-"&amp;TEXT(ROW()-4,"0000"))</x:f>
      </x:c>
      <x:c r="B75" s="76"/>
      <x:c r="C75" s="76"/>
      <x:c r="D75" s="76"/>
      <x:c r="E75" s="77"/>
      <x:c r="F75" s="76"/>
      <x:c r="G75" s="76"/>
      <x:c r="H75" s="81"/>
      <x:c r="I75" s="76"/>
      <x:c r="J75" s="76"/>
      <x:c r="K75" s="76"/>
      <x:c r="L75" s="76"/>
      <x:c r="M75" s="76"/>
      <x:c r="N75" s="78" t="str">
        <x:f>IF(B75="","",TODAY())</x:f>
      </x:c>
      <x:c r="O75" s="76"/>
      <x:c r="P75" s="76" t="str">
        <x:f>IF(B75="","",IF(OR(C75="",D75="",E75="",F75="",I75="",J75="",K75="",M75&lt;&gt;"Validé humainement"),"ALERTE: données/preuves/statut",IF(OR(E75&lt;0,E75&gt;50,H75&lt;0),"ALERTE: valeur anormale","OK")))</x:f>
      </x:c>
      <x:c r="Q75" s="76" t="str">
        <x:f>IF(B75="","",IF(M75="Validé humainement","Oui","Non"))</x:f>
      </x:c>
    </x:row>
    <x:row r="76">
      <x:c r="A76" s="76" t="str">
        <x:f>IF(B76="","","COTE-"&amp;TEXT(ROW()-4,"0000"))</x:f>
      </x:c>
      <x:c r="B76" s="76"/>
      <x:c r="C76" s="76"/>
      <x:c r="D76" s="76"/>
      <x:c r="E76" s="77"/>
      <x:c r="F76" s="76"/>
      <x:c r="G76" s="76"/>
      <x:c r="H76" s="81"/>
      <x:c r="I76" s="76"/>
      <x:c r="J76" s="76"/>
      <x:c r="K76" s="76"/>
      <x:c r="L76" s="76"/>
      <x:c r="M76" s="76"/>
      <x:c r="N76" s="78" t="str">
        <x:f>IF(B76="","",TODAY())</x:f>
      </x:c>
      <x:c r="O76" s="76"/>
      <x:c r="P76" s="76" t="str">
        <x:f>IF(B76="","",IF(OR(C76="",D76="",E76="",F76="",I76="",J76="",K76="",M76&lt;&gt;"Validé humainement"),"ALERTE: données/preuves/statut",IF(OR(E76&lt;0,E76&gt;50,H76&lt;0),"ALERTE: valeur anormale","OK")))</x:f>
      </x:c>
      <x:c r="Q76" s="76" t="str">
        <x:f>IF(B76="","",IF(M76="Validé humainement","Oui","Non"))</x:f>
      </x:c>
    </x:row>
    <x:row r="77">
      <x:c r="A77" s="76" t="str">
        <x:f>IF(B77="","","COTE-"&amp;TEXT(ROW()-4,"0000"))</x:f>
      </x:c>
      <x:c r="B77" s="76"/>
      <x:c r="C77" s="76"/>
      <x:c r="D77" s="76"/>
      <x:c r="E77" s="77"/>
      <x:c r="F77" s="76"/>
      <x:c r="G77" s="76"/>
      <x:c r="H77" s="81"/>
      <x:c r="I77" s="76"/>
      <x:c r="J77" s="76"/>
      <x:c r="K77" s="76"/>
      <x:c r="L77" s="76"/>
      <x:c r="M77" s="76"/>
      <x:c r="N77" s="78" t="str">
        <x:f>IF(B77="","",TODAY())</x:f>
      </x:c>
      <x:c r="O77" s="76"/>
      <x:c r="P77" s="76" t="str">
        <x:f>IF(B77="","",IF(OR(C77="",D77="",E77="",F77="",I77="",J77="",K77="",M77&lt;&gt;"Validé humainement"),"ALERTE: données/preuves/statut",IF(OR(E77&lt;0,E77&gt;50,H77&lt;0),"ALERTE: valeur anormale","OK")))</x:f>
      </x:c>
      <x:c r="Q77" s="76" t="str">
        <x:f>IF(B77="","",IF(M77="Validé humainement","Oui","Non"))</x:f>
      </x:c>
    </x:row>
    <x:row r="78">
      <x:c r="A78" s="76" t="str">
        <x:f>IF(B78="","","COTE-"&amp;TEXT(ROW()-4,"0000"))</x:f>
      </x:c>
      <x:c r="B78" s="76"/>
      <x:c r="C78" s="76"/>
      <x:c r="D78" s="76"/>
      <x:c r="E78" s="77"/>
      <x:c r="F78" s="76"/>
      <x:c r="G78" s="76"/>
      <x:c r="H78" s="81"/>
      <x:c r="I78" s="76"/>
      <x:c r="J78" s="76"/>
      <x:c r="K78" s="76"/>
      <x:c r="L78" s="76"/>
      <x:c r="M78" s="76"/>
      <x:c r="N78" s="78" t="str">
        <x:f>IF(B78="","",TODAY())</x:f>
      </x:c>
      <x:c r="O78" s="76"/>
      <x:c r="P78" s="76" t="str">
        <x:f>IF(B78="","",IF(OR(C78="",D78="",E78="",F78="",I78="",J78="",K78="",M78&lt;&gt;"Validé humainement"),"ALERTE: données/preuves/statut",IF(OR(E78&lt;0,E78&gt;50,H78&lt;0),"ALERTE: valeur anormale","OK")))</x:f>
      </x:c>
      <x:c r="Q78" s="76" t="str">
        <x:f>IF(B78="","",IF(M78="Validé humainement","Oui","Non"))</x:f>
      </x:c>
    </x:row>
    <x:row r="79">
      <x:c r="A79" s="76" t="str">
        <x:f>IF(B79="","","COTE-"&amp;TEXT(ROW()-4,"0000"))</x:f>
      </x:c>
      <x:c r="B79" s="76"/>
      <x:c r="C79" s="76"/>
      <x:c r="D79" s="76"/>
      <x:c r="E79" s="77"/>
      <x:c r="F79" s="76"/>
      <x:c r="G79" s="76"/>
      <x:c r="H79" s="81"/>
      <x:c r="I79" s="76"/>
      <x:c r="J79" s="76"/>
      <x:c r="K79" s="76"/>
      <x:c r="L79" s="76"/>
      <x:c r="M79" s="76"/>
      <x:c r="N79" s="78" t="str">
        <x:f>IF(B79="","",TODAY())</x:f>
      </x:c>
      <x:c r="O79" s="76"/>
      <x:c r="P79" s="76" t="str">
        <x:f>IF(B79="","",IF(OR(C79="",D79="",E79="",F79="",I79="",J79="",K79="",M79&lt;&gt;"Validé humainement"),"ALERTE: données/preuves/statut",IF(OR(E79&lt;0,E79&gt;50,H79&lt;0),"ALERTE: valeur anormale","OK")))</x:f>
      </x:c>
      <x:c r="Q79" s="76" t="str">
        <x:f>IF(B79="","",IF(M79="Validé humainement","Oui","Non"))</x:f>
      </x:c>
    </x:row>
    <x:row r="80">
      <x:c r="A80" s="76" t="str">
        <x:f>IF(B80="","","COTE-"&amp;TEXT(ROW()-4,"0000"))</x:f>
      </x:c>
      <x:c r="B80" s="76"/>
      <x:c r="C80" s="76"/>
      <x:c r="D80" s="76"/>
      <x:c r="E80" s="77"/>
      <x:c r="F80" s="76"/>
      <x:c r="G80" s="76"/>
      <x:c r="H80" s="81"/>
      <x:c r="I80" s="76"/>
      <x:c r="J80" s="76"/>
      <x:c r="K80" s="76"/>
      <x:c r="L80" s="76"/>
      <x:c r="M80" s="76"/>
      <x:c r="N80" s="78" t="str">
        <x:f>IF(B80="","",TODAY())</x:f>
      </x:c>
      <x:c r="O80" s="76"/>
      <x:c r="P80" s="76" t="str">
        <x:f>IF(B80="","",IF(OR(C80="",D80="",E80="",F80="",I80="",J80="",K80="",M80&lt;&gt;"Validé humainement"),"ALERTE: données/preuves/statut",IF(OR(E80&lt;0,E80&gt;50,H80&lt;0),"ALERTE: valeur anormale","OK")))</x:f>
      </x:c>
      <x:c r="Q80" s="76" t="str">
        <x:f>IF(B80="","",IF(M80="Validé humainement","Oui","Non"))</x:f>
      </x:c>
    </x:row>
    <x:row r="81">
      <x:c r="A81" s="76" t="str">
        <x:f>IF(B81="","","COTE-"&amp;TEXT(ROW()-4,"0000"))</x:f>
      </x:c>
      <x:c r="B81" s="76"/>
      <x:c r="C81" s="76"/>
      <x:c r="D81" s="76"/>
      <x:c r="E81" s="77"/>
      <x:c r="F81" s="76"/>
      <x:c r="G81" s="76"/>
      <x:c r="H81" s="81"/>
      <x:c r="I81" s="76"/>
      <x:c r="J81" s="76"/>
      <x:c r="K81" s="76"/>
      <x:c r="L81" s="76"/>
      <x:c r="M81" s="76"/>
      <x:c r="N81" s="78" t="str">
        <x:f>IF(B81="","",TODAY())</x:f>
      </x:c>
      <x:c r="O81" s="76"/>
      <x:c r="P81" s="76" t="str">
        <x:f>IF(B81="","",IF(OR(C81="",D81="",E81="",F81="",I81="",J81="",K81="",M81&lt;&gt;"Validé humainement"),"ALERTE: données/preuves/statut",IF(OR(E81&lt;0,E81&gt;50,H81&lt;0),"ALERTE: valeur anormale","OK")))</x:f>
      </x:c>
      <x:c r="Q81" s="76" t="str">
        <x:f>IF(B81="","",IF(M81="Validé humainement","Oui","Non"))</x:f>
      </x:c>
    </x:row>
    <x:row r="82">
      <x:c r="A82" s="76" t="str">
        <x:f>IF(B82="","","COTE-"&amp;TEXT(ROW()-4,"0000"))</x:f>
      </x:c>
      <x:c r="B82" s="76"/>
      <x:c r="C82" s="76"/>
      <x:c r="D82" s="76"/>
      <x:c r="E82" s="77"/>
      <x:c r="F82" s="76"/>
      <x:c r="G82" s="76"/>
      <x:c r="H82" s="81"/>
      <x:c r="I82" s="76"/>
      <x:c r="J82" s="76"/>
      <x:c r="K82" s="76"/>
      <x:c r="L82" s="76"/>
      <x:c r="M82" s="76"/>
      <x:c r="N82" s="78" t="str">
        <x:f>IF(B82="","",TODAY())</x:f>
      </x:c>
      <x:c r="O82" s="76"/>
      <x:c r="P82" s="76" t="str">
        <x:f>IF(B82="","",IF(OR(C82="",D82="",E82="",F82="",I82="",J82="",K82="",M82&lt;&gt;"Validé humainement"),"ALERTE: données/preuves/statut",IF(OR(E82&lt;0,E82&gt;50,H82&lt;0),"ALERTE: valeur anormale","OK")))</x:f>
      </x:c>
      <x:c r="Q82" s="76" t="str">
        <x:f>IF(B82="","",IF(M82="Validé humainement","Oui","Non"))</x:f>
      </x:c>
    </x:row>
    <x:row r="83">
      <x:c r="A83" s="76" t="str">
        <x:f>IF(B83="","","COTE-"&amp;TEXT(ROW()-4,"0000"))</x:f>
      </x:c>
      <x:c r="B83" s="76"/>
      <x:c r="C83" s="76"/>
      <x:c r="D83" s="76"/>
      <x:c r="E83" s="77"/>
      <x:c r="F83" s="76"/>
      <x:c r="G83" s="76"/>
      <x:c r="H83" s="81"/>
      <x:c r="I83" s="76"/>
      <x:c r="J83" s="76"/>
      <x:c r="K83" s="76"/>
      <x:c r="L83" s="76"/>
      <x:c r="M83" s="76"/>
      <x:c r="N83" s="78" t="str">
        <x:f>IF(B83="","",TODAY())</x:f>
      </x:c>
      <x:c r="O83" s="76"/>
      <x:c r="P83" s="76" t="str">
        <x:f>IF(B83="","",IF(OR(C83="",D83="",E83="",F83="",I83="",J83="",K83="",M83&lt;&gt;"Validé humainement"),"ALERTE: données/preuves/statut",IF(OR(E83&lt;0,E83&gt;50,H83&lt;0),"ALERTE: valeur anormale","OK")))</x:f>
      </x:c>
      <x:c r="Q83" s="76" t="str">
        <x:f>IF(B83="","",IF(M83="Validé humainement","Oui","Non"))</x:f>
      </x:c>
    </x:row>
    <x:row r="84">
      <x:c r="A84" s="76" t="str">
        <x:f>IF(B84="","","COTE-"&amp;TEXT(ROW()-4,"0000"))</x:f>
      </x:c>
      <x:c r="B84" s="76"/>
      <x:c r="C84" s="76"/>
      <x:c r="D84" s="76"/>
      <x:c r="E84" s="77"/>
      <x:c r="F84" s="76"/>
      <x:c r="G84" s="76"/>
      <x:c r="H84" s="81"/>
      <x:c r="I84" s="76"/>
      <x:c r="J84" s="76"/>
      <x:c r="K84" s="76"/>
      <x:c r="L84" s="76"/>
      <x:c r="M84" s="76"/>
      <x:c r="N84" s="78" t="str">
        <x:f>IF(B84="","",TODAY())</x:f>
      </x:c>
      <x:c r="O84" s="76"/>
      <x:c r="P84" s="76" t="str">
        <x:f>IF(B84="","",IF(OR(C84="",D84="",E84="",F84="",I84="",J84="",K84="",M84&lt;&gt;"Validé humainement"),"ALERTE: données/preuves/statut",IF(OR(E84&lt;0,E84&gt;50,H84&lt;0),"ALERTE: valeur anormale","OK")))</x:f>
      </x:c>
      <x:c r="Q84" s="76" t="str">
        <x:f>IF(B84="","",IF(M84="Validé humainement","Oui","Non"))</x:f>
      </x:c>
    </x:row>
    <x:row r="85">
      <x:c r="A85" s="76" t="str">
        <x:f>IF(B85="","","COTE-"&amp;TEXT(ROW()-4,"0000"))</x:f>
      </x:c>
      <x:c r="B85" s="76"/>
      <x:c r="C85" s="76"/>
      <x:c r="D85" s="76"/>
      <x:c r="E85" s="77"/>
      <x:c r="F85" s="76"/>
      <x:c r="G85" s="76"/>
      <x:c r="H85" s="81"/>
      <x:c r="I85" s="76"/>
      <x:c r="J85" s="76"/>
      <x:c r="K85" s="76"/>
      <x:c r="L85" s="76"/>
      <x:c r="M85" s="76"/>
      <x:c r="N85" s="78" t="str">
        <x:f>IF(B85="","",TODAY())</x:f>
      </x:c>
      <x:c r="O85" s="76"/>
      <x:c r="P85" s="76" t="str">
        <x:f>IF(B85="","",IF(OR(C85="",D85="",E85="",F85="",I85="",J85="",K85="",M85&lt;&gt;"Validé humainement"),"ALERTE: données/preuves/statut",IF(OR(E85&lt;0,E85&gt;50,H85&lt;0),"ALERTE: valeur anormale","OK")))</x:f>
      </x:c>
      <x:c r="Q85" s="76" t="str">
        <x:f>IF(B85="","",IF(M85="Validé humainement","Oui","Non"))</x:f>
      </x:c>
    </x:row>
    <x:row r="86">
      <x:c r="A86" s="76" t="str">
        <x:f>IF(B86="","","COTE-"&amp;TEXT(ROW()-4,"0000"))</x:f>
      </x:c>
      <x:c r="B86" s="76"/>
      <x:c r="C86" s="76"/>
      <x:c r="D86" s="76"/>
      <x:c r="E86" s="77"/>
      <x:c r="F86" s="76"/>
      <x:c r="G86" s="76"/>
      <x:c r="H86" s="81"/>
      <x:c r="I86" s="76"/>
      <x:c r="J86" s="76"/>
      <x:c r="K86" s="76"/>
      <x:c r="L86" s="76"/>
      <x:c r="M86" s="76"/>
      <x:c r="N86" s="78" t="str">
        <x:f>IF(B86="","",TODAY())</x:f>
      </x:c>
      <x:c r="O86" s="76"/>
      <x:c r="P86" s="76" t="str">
        <x:f>IF(B86="","",IF(OR(C86="",D86="",E86="",F86="",I86="",J86="",K86="",M86&lt;&gt;"Validé humainement"),"ALERTE: données/preuves/statut",IF(OR(E86&lt;0,E86&gt;50,H86&lt;0),"ALERTE: valeur anormale","OK")))</x:f>
      </x:c>
      <x:c r="Q86" s="76" t="str">
        <x:f>IF(B86="","",IF(M86="Validé humainement","Oui","Non"))</x:f>
      </x:c>
    </x:row>
    <x:row r="87">
      <x:c r="A87" s="76" t="str">
        <x:f>IF(B87="","","COTE-"&amp;TEXT(ROW()-4,"0000"))</x:f>
      </x:c>
      <x:c r="B87" s="76"/>
      <x:c r="C87" s="76"/>
      <x:c r="D87" s="76"/>
      <x:c r="E87" s="77"/>
      <x:c r="F87" s="76"/>
      <x:c r="G87" s="76"/>
      <x:c r="H87" s="81"/>
      <x:c r="I87" s="76"/>
      <x:c r="J87" s="76"/>
      <x:c r="K87" s="76"/>
      <x:c r="L87" s="76"/>
      <x:c r="M87" s="76"/>
      <x:c r="N87" s="78" t="str">
        <x:f>IF(B87="","",TODAY())</x:f>
      </x:c>
      <x:c r="O87" s="76"/>
      <x:c r="P87" s="76" t="str">
        <x:f>IF(B87="","",IF(OR(C87="",D87="",E87="",F87="",I87="",J87="",K87="",M87&lt;&gt;"Validé humainement"),"ALERTE: données/preuves/statut",IF(OR(E87&lt;0,E87&gt;50,H87&lt;0),"ALERTE: valeur anormale","OK")))</x:f>
      </x:c>
      <x:c r="Q87" s="76" t="str">
        <x:f>IF(B87="","",IF(M87="Validé humainement","Oui","Non"))</x:f>
      </x:c>
    </x:row>
    <x:row r="88">
      <x:c r="A88" s="76" t="str">
        <x:f>IF(B88="","","COTE-"&amp;TEXT(ROW()-4,"0000"))</x:f>
      </x:c>
      <x:c r="B88" s="76"/>
      <x:c r="C88" s="76"/>
      <x:c r="D88" s="76"/>
      <x:c r="E88" s="77"/>
      <x:c r="F88" s="76"/>
      <x:c r="G88" s="76"/>
      <x:c r="H88" s="81"/>
      <x:c r="I88" s="76"/>
      <x:c r="J88" s="76"/>
      <x:c r="K88" s="76"/>
      <x:c r="L88" s="76"/>
      <x:c r="M88" s="76"/>
      <x:c r="N88" s="78" t="str">
        <x:f>IF(B88="","",TODAY())</x:f>
      </x:c>
      <x:c r="O88" s="76"/>
      <x:c r="P88" s="76" t="str">
        <x:f>IF(B88="","",IF(OR(C88="",D88="",E88="",F88="",I88="",J88="",K88="",M88&lt;&gt;"Validé humainement"),"ALERTE: données/preuves/statut",IF(OR(E88&lt;0,E88&gt;50,H88&lt;0),"ALERTE: valeur anormale","OK")))</x:f>
      </x:c>
      <x:c r="Q88" s="76" t="str">
        <x:f>IF(B88="","",IF(M88="Validé humainement","Oui","Non"))</x:f>
      </x:c>
    </x:row>
    <x:row r="89">
      <x:c r="A89" s="76" t="str">
        <x:f>IF(B89="","","COTE-"&amp;TEXT(ROW()-4,"0000"))</x:f>
      </x:c>
      <x:c r="B89" s="76"/>
      <x:c r="C89" s="76"/>
      <x:c r="D89" s="76"/>
      <x:c r="E89" s="77"/>
      <x:c r="F89" s="76"/>
      <x:c r="G89" s="76"/>
      <x:c r="H89" s="81"/>
      <x:c r="I89" s="76"/>
      <x:c r="J89" s="76"/>
      <x:c r="K89" s="76"/>
      <x:c r="L89" s="76"/>
      <x:c r="M89" s="76"/>
      <x:c r="N89" s="78" t="str">
        <x:f>IF(B89="","",TODAY())</x:f>
      </x:c>
      <x:c r="O89" s="76"/>
      <x:c r="P89" s="76" t="str">
        <x:f>IF(B89="","",IF(OR(C89="",D89="",E89="",F89="",I89="",J89="",K89="",M89&lt;&gt;"Validé humainement"),"ALERTE: données/preuves/statut",IF(OR(E89&lt;0,E89&gt;50,H89&lt;0),"ALERTE: valeur anormale","OK")))</x:f>
      </x:c>
      <x:c r="Q89" s="76" t="str">
        <x:f>IF(B89="","",IF(M89="Validé humainement","Oui","Non"))</x:f>
      </x:c>
    </x:row>
    <x:row r="90">
      <x:c r="A90" s="76" t="str">
        <x:f>IF(B90="","","COTE-"&amp;TEXT(ROW()-4,"0000"))</x:f>
      </x:c>
      <x:c r="B90" s="76"/>
      <x:c r="C90" s="76"/>
      <x:c r="D90" s="76"/>
      <x:c r="E90" s="77"/>
      <x:c r="F90" s="76"/>
      <x:c r="G90" s="76"/>
      <x:c r="H90" s="81"/>
      <x:c r="I90" s="76"/>
      <x:c r="J90" s="76"/>
      <x:c r="K90" s="76"/>
      <x:c r="L90" s="76"/>
      <x:c r="M90" s="76"/>
      <x:c r="N90" s="78" t="str">
        <x:f>IF(B90="","",TODAY())</x:f>
      </x:c>
      <x:c r="O90" s="76"/>
      <x:c r="P90" s="76" t="str">
        <x:f>IF(B90="","",IF(OR(C90="",D90="",E90="",F90="",I90="",J90="",K90="",M90&lt;&gt;"Validé humainement"),"ALERTE: données/preuves/statut",IF(OR(E90&lt;0,E90&gt;50,H90&lt;0),"ALERTE: valeur anormale","OK")))</x:f>
      </x:c>
      <x:c r="Q90" s="76" t="str">
        <x:f>IF(B90="","",IF(M90="Validé humainement","Oui","Non"))</x:f>
      </x:c>
    </x:row>
    <x:row r="91">
      <x:c r="A91" s="76" t="str">
        <x:f>IF(B91="","","COTE-"&amp;TEXT(ROW()-4,"0000"))</x:f>
      </x:c>
      <x:c r="B91" s="76"/>
      <x:c r="C91" s="76"/>
      <x:c r="D91" s="76"/>
      <x:c r="E91" s="77"/>
      <x:c r="F91" s="76"/>
      <x:c r="G91" s="76"/>
      <x:c r="H91" s="81"/>
      <x:c r="I91" s="76"/>
      <x:c r="J91" s="76"/>
      <x:c r="K91" s="76"/>
      <x:c r="L91" s="76"/>
      <x:c r="M91" s="76"/>
      <x:c r="N91" s="78" t="str">
        <x:f>IF(B91="","",TODAY())</x:f>
      </x:c>
      <x:c r="O91" s="76"/>
      <x:c r="P91" s="76" t="str">
        <x:f>IF(B91="","",IF(OR(C91="",D91="",E91="",F91="",I91="",J91="",K91="",M91&lt;&gt;"Validé humainement"),"ALERTE: données/preuves/statut",IF(OR(E91&lt;0,E91&gt;50,H91&lt;0),"ALERTE: valeur anormale","OK")))</x:f>
      </x:c>
      <x:c r="Q91" s="76" t="str">
        <x:f>IF(B91="","",IF(M91="Validé humainement","Oui","Non"))</x:f>
      </x:c>
    </x:row>
    <x:row r="92">
      <x:c r="A92" s="76" t="str">
        <x:f>IF(B92="","","COTE-"&amp;TEXT(ROW()-4,"0000"))</x:f>
      </x:c>
      <x:c r="B92" s="76"/>
      <x:c r="C92" s="76"/>
      <x:c r="D92" s="76"/>
      <x:c r="E92" s="77"/>
      <x:c r="F92" s="76"/>
      <x:c r="G92" s="76"/>
      <x:c r="H92" s="81"/>
      <x:c r="I92" s="76"/>
      <x:c r="J92" s="76"/>
      <x:c r="K92" s="76"/>
      <x:c r="L92" s="76"/>
      <x:c r="M92" s="76"/>
      <x:c r="N92" s="78" t="str">
        <x:f>IF(B92="","",TODAY())</x:f>
      </x:c>
      <x:c r="O92" s="76"/>
      <x:c r="P92" s="76" t="str">
        <x:f>IF(B92="","",IF(OR(C92="",D92="",E92="",F92="",I92="",J92="",K92="",M92&lt;&gt;"Validé humainement"),"ALERTE: données/preuves/statut",IF(OR(E92&lt;0,E92&gt;50,H92&lt;0),"ALERTE: valeur anormale","OK")))</x:f>
      </x:c>
      <x:c r="Q92" s="76" t="str">
        <x:f>IF(B92="","",IF(M92="Validé humainement","Oui","Non"))</x:f>
      </x:c>
    </x:row>
    <x:row r="93">
      <x:c r="A93" s="76" t="str">
        <x:f>IF(B93="","","COTE-"&amp;TEXT(ROW()-4,"0000"))</x:f>
      </x:c>
      <x:c r="B93" s="76"/>
      <x:c r="C93" s="76"/>
      <x:c r="D93" s="76"/>
      <x:c r="E93" s="77"/>
      <x:c r="F93" s="76"/>
      <x:c r="G93" s="76"/>
      <x:c r="H93" s="81"/>
      <x:c r="I93" s="76"/>
      <x:c r="J93" s="76"/>
      <x:c r="K93" s="76"/>
      <x:c r="L93" s="76"/>
      <x:c r="M93" s="76"/>
      <x:c r="N93" s="78" t="str">
        <x:f>IF(B93="","",TODAY())</x:f>
      </x:c>
      <x:c r="O93" s="76"/>
      <x:c r="P93" s="76" t="str">
        <x:f>IF(B93="","",IF(OR(C93="",D93="",E93="",F93="",I93="",J93="",K93="",M93&lt;&gt;"Validé humainement"),"ALERTE: données/preuves/statut",IF(OR(E93&lt;0,E93&gt;50,H93&lt;0),"ALERTE: valeur anormale","OK")))</x:f>
      </x:c>
      <x:c r="Q93" s="76" t="str">
        <x:f>IF(B93="","",IF(M93="Validé humainement","Oui","Non"))</x:f>
      </x:c>
    </x:row>
    <x:row r="94">
      <x:c r="A94" s="76" t="str">
        <x:f>IF(B94="","","COTE-"&amp;TEXT(ROW()-4,"0000"))</x:f>
      </x:c>
      <x:c r="B94" s="76"/>
      <x:c r="C94" s="76"/>
      <x:c r="D94" s="76"/>
      <x:c r="E94" s="77"/>
      <x:c r="F94" s="76"/>
      <x:c r="G94" s="76"/>
      <x:c r="H94" s="81"/>
      <x:c r="I94" s="76"/>
      <x:c r="J94" s="76"/>
      <x:c r="K94" s="76"/>
      <x:c r="L94" s="76"/>
      <x:c r="M94" s="76"/>
      <x:c r="N94" s="78" t="str">
        <x:f>IF(B94="","",TODAY())</x:f>
      </x:c>
      <x:c r="O94" s="76"/>
      <x:c r="P94" s="76" t="str">
        <x:f>IF(B94="","",IF(OR(C94="",D94="",E94="",F94="",I94="",J94="",K94="",M94&lt;&gt;"Validé humainement"),"ALERTE: données/preuves/statut",IF(OR(E94&lt;0,E94&gt;50,H94&lt;0),"ALERTE: valeur anormale","OK")))</x:f>
      </x:c>
      <x:c r="Q94" s="76" t="str">
        <x:f>IF(B94="","",IF(M94="Validé humainement","Oui","Non"))</x:f>
      </x:c>
    </x:row>
    <x:row r="95">
      <x:c r="A95" s="76" t="str">
        <x:f>IF(B95="","","COTE-"&amp;TEXT(ROW()-4,"0000"))</x:f>
      </x:c>
      <x:c r="B95" s="76"/>
      <x:c r="C95" s="76"/>
      <x:c r="D95" s="76"/>
      <x:c r="E95" s="77"/>
      <x:c r="F95" s="76"/>
      <x:c r="G95" s="76"/>
      <x:c r="H95" s="81"/>
      <x:c r="I95" s="76"/>
      <x:c r="J95" s="76"/>
      <x:c r="K95" s="76"/>
      <x:c r="L95" s="76"/>
      <x:c r="M95" s="76"/>
      <x:c r="N95" s="78" t="str">
        <x:f>IF(B95="","",TODAY())</x:f>
      </x:c>
      <x:c r="O95" s="76"/>
      <x:c r="P95" s="76" t="str">
        <x:f>IF(B95="","",IF(OR(C95="",D95="",E95="",F95="",I95="",J95="",K95="",M95&lt;&gt;"Validé humainement"),"ALERTE: données/preuves/statut",IF(OR(E95&lt;0,E95&gt;50,H95&lt;0),"ALERTE: valeur anormale","OK")))</x:f>
      </x:c>
      <x:c r="Q95" s="76" t="str">
        <x:f>IF(B95="","",IF(M95="Validé humainement","Oui","Non"))</x:f>
      </x:c>
    </x:row>
    <x:row r="96">
      <x:c r="A96" s="76" t="str">
        <x:f>IF(B96="","","COTE-"&amp;TEXT(ROW()-4,"0000"))</x:f>
      </x:c>
      <x:c r="B96" s="76"/>
      <x:c r="C96" s="76"/>
      <x:c r="D96" s="76"/>
      <x:c r="E96" s="77"/>
      <x:c r="F96" s="76"/>
      <x:c r="G96" s="76"/>
      <x:c r="H96" s="81"/>
      <x:c r="I96" s="76"/>
      <x:c r="J96" s="76"/>
      <x:c r="K96" s="76"/>
      <x:c r="L96" s="76"/>
      <x:c r="M96" s="76"/>
      <x:c r="N96" s="78" t="str">
        <x:f>IF(B96="","",TODAY())</x:f>
      </x:c>
      <x:c r="O96" s="76"/>
      <x:c r="P96" s="76" t="str">
        <x:f>IF(B96="","",IF(OR(C96="",D96="",E96="",F96="",I96="",J96="",K96="",M96&lt;&gt;"Validé humainement"),"ALERTE: données/preuves/statut",IF(OR(E96&lt;0,E96&gt;50,H96&lt;0),"ALERTE: valeur anormale","OK")))</x:f>
      </x:c>
      <x:c r="Q96" s="76" t="str">
        <x:f>IF(B96="","",IF(M96="Validé humainement","Oui","Non"))</x:f>
      </x:c>
    </x:row>
    <x:row r="97">
      <x:c r="A97" s="76" t="str">
        <x:f>IF(B97="","","COTE-"&amp;TEXT(ROW()-4,"0000"))</x:f>
      </x:c>
      <x:c r="B97" s="76"/>
      <x:c r="C97" s="76"/>
      <x:c r="D97" s="76"/>
      <x:c r="E97" s="77"/>
      <x:c r="F97" s="76"/>
      <x:c r="G97" s="76"/>
      <x:c r="H97" s="81"/>
      <x:c r="I97" s="76"/>
      <x:c r="J97" s="76"/>
      <x:c r="K97" s="76"/>
      <x:c r="L97" s="76"/>
      <x:c r="M97" s="76"/>
      <x:c r="N97" s="78" t="str">
        <x:f>IF(B97="","",TODAY())</x:f>
      </x:c>
      <x:c r="O97" s="76"/>
      <x:c r="P97" s="76" t="str">
        <x:f>IF(B97="","",IF(OR(C97="",D97="",E97="",F97="",I97="",J97="",K97="",M97&lt;&gt;"Validé humainement"),"ALERTE: données/preuves/statut",IF(OR(E97&lt;0,E97&gt;50,H97&lt;0),"ALERTE: valeur anormale","OK")))</x:f>
      </x:c>
      <x:c r="Q97" s="76" t="str">
        <x:f>IF(B97="","",IF(M97="Validé humainement","Oui","Non"))</x:f>
      </x:c>
    </x:row>
    <x:row r="98">
      <x:c r="A98" s="76" t="str">
        <x:f>IF(B98="","","COTE-"&amp;TEXT(ROW()-4,"0000"))</x:f>
      </x:c>
      <x:c r="B98" s="76"/>
      <x:c r="C98" s="76"/>
      <x:c r="D98" s="76"/>
      <x:c r="E98" s="77"/>
      <x:c r="F98" s="76"/>
      <x:c r="G98" s="76"/>
      <x:c r="H98" s="81"/>
      <x:c r="I98" s="76"/>
      <x:c r="J98" s="76"/>
      <x:c r="K98" s="76"/>
      <x:c r="L98" s="76"/>
      <x:c r="M98" s="76"/>
      <x:c r="N98" s="78" t="str">
        <x:f>IF(B98="","",TODAY())</x:f>
      </x:c>
      <x:c r="O98" s="76"/>
      <x:c r="P98" s="76" t="str">
        <x:f>IF(B98="","",IF(OR(C98="",D98="",E98="",F98="",I98="",J98="",K98="",M98&lt;&gt;"Validé humainement"),"ALERTE: données/preuves/statut",IF(OR(E98&lt;0,E98&gt;50,H98&lt;0),"ALERTE: valeur anormale","OK")))</x:f>
      </x:c>
      <x:c r="Q98" s="76" t="str">
        <x:f>IF(B98="","",IF(M98="Validé humainement","Oui","Non"))</x:f>
      </x:c>
    </x:row>
    <x:row r="99">
      <x:c r="A99" s="76" t="str">
        <x:f>IF(B99="","","COTE-"&amp;TEXT(ROW()-4,"0000"))</x:f>
      </x:c>
      <x:c r="B99" s="76"/>
      <x:c r="C99" s="76"/>
      <x:c r="D99" s="76"/>
      <x:c r="E99" s="77"/>
      <x:c r="F99" s="76"/>
      <x:c r="G99" s="76"/>
      <x:c r="H99" s="81"/>
      <x:c r="I99" s="76"/>
      <x:c r="J99" s="76"/>
      <x:c r="K99" s="76"/>
      <x:c r="L99" s="76"/>
      <x:c r="M99" s="76"/>
      <x:c r="N99" s="78" t="str">
        <x:f>IF(B99="","",TODAY())</x:f>
      </x:c>
      <x:c r="O99" s="76"/>
      <x:c r="P99" s="76" t="str">
        <x:f>IF(B99="","",IF(OR(C99="",D99="",E99="",F99="",I99="",J99="",K99="",M99&lt;&gt;"Validé humainement"),"ALERTE: données/preuves/statut",IF(OR(E99&lt;0,E99&gt;50,H99&lt;0),"ALERTE: valeur anormale","OK")))</x:f>
      </x:c>
      <x:c r="Q99" s="76" t="str">
        <x:f>IF(B99="","",IF(M99="Validé humainement","Oui","Non"))</x:f>
      </x:c>
    </x:row>
    <x:row r="100">
      <x:c r="A100" s="76" t="str">
        <x:f>IF(B100="","","COTE-"&amp;TEXT(ROW()-4,"0000"))</x:f>
      </x:c>
      <x:c r="B100" s="76"/>
      <x:c r="C100" s="76"/>
      <x:c r="D100" s="76"/>
      <x:c r="E100" s="77"/>
      <x:c r="F100" s="76"/>
      <x:c r="G100" s="76"/>
      <x:c r="H100" s="81"/>
      <x:c r="I100" s="76"/>
      <x:c r="J100" s="76"/>
      <x:c r="K100" s="76"/>
      <x:c r="L100" s="76"/>
      <x:c r="M100" s="76"/>
      <x:c r="N100" s="78" t="str">
        <x:f>IF(B100="","",TODAY())</x:f>
      </x:c>
      <x:c r="O100" s="76"/>
      <x:c r="P100" s="76" t="str">
        <x:f>IF(B100="","",IF(OR(C100="",D100="",E100="",F100="",I100="",J100="",K100="",M100&lt;&gt;"Validé humainement"),"ALERTE: données/preuves/statut",IF(OR(E100&lt;0,E100&gt;50,H100&lt;0),"ALERTE: valeur anormale","OK")))</x:f>
      </x:c>
      <x:c r="Q100" s="76" t="str">
        <x:f>IF(B100="","",IF(M100="Validé humainement","Oui","Non"))</x:f>
      </x:c>
    </x:row>
    <x:row r="101">
      <x:c r="A101" s="76" t="str">
        <x:f>IF(B101="","","COTE-"&amp;TEXT(ROW()-4,"0000"))</x:f>
      </x:c>
      <x:c r="B101" s="76"/>
      <x:c r="C101" s="76"/>
      <x:c r="D101" s="76"/>
      <x:c r="E101" s="77"/>
      <x:c r="F101" s="76"/>
      <x:c r="G101" s="76"/>
      <x:c r="H101" s="81"/>
      <x:c r="I101" s="76"/>
      <x:c r="J101" s="76"/>
      <x:c r="K101" s="76"/>
      <x:c r="L101" s="76"/>
      <x:c r="M101" s="76"/>
      <x:c r="N101" s="78" t="str">
        <x:f>IF(B101="","",TODAY())</x:f>
      </x:c>
      <x:c r="O101" s="76"/>
      <x:c r="P101" s="76" t="str">
        <x:f>IF(B101="","",IF(OR(C101="",D101="",E101="",F101="",I101="",J101="",K101="",M101&lt;&gt;"Validé humainement"),"ALERTE: données/preuves/statut",IF(OR(E101&lt;0,E101&gt;50,H101&lt;0),"ALERTE: valeur anormale","OK")))</x:f>
      </x:c>
      <x:c r="Q101" s="76" t="str">
        <x:f>IF(B101="","",IF(M101="Validé humainement","Oui","Non"))</x:f>
      </x:c>
    </x:row>
    <x:row r="102">
      <x:c r="A102" s="76" t="str">
        <x:f>IF(B102="","","COTE-"&amp;TEXT(ROW()-4,"0000"))</x:f>
      </x:c>
      <x:c r="B102" s="76"/>
      <x:c r="C102" s="76"/>
      <x:c r="D102" s="76"/>
      <x:c r="E102" s="77"/>
      <x:c r="F102" s="76"/>
      <x:c r="G102" s="76"/>
      <x:c r="H102" s="81"/>
      <x:c r="I102" s="76"/>
      <x:c r="J102" s="76"/>
      <x:c r="K102" s="76"/>
      <x:c r="L102" s="76"/>
      <x:c r="M102" s="76"/>
      <x:c r="N102" s="78" t="str">
        <x:f>IF(B102="","",TODAY())</x:f>
      </x:c>
      <x:c r="O102" s="76"/>
      <x:c r="P102" s="76" t="str">
        <x:f>IF(B102="","",IF(OR(C102="",D102="",E102="",F102="",I102="",J102="",K102="",M102&lt;&gt;"Validé humainement"),"ALERTE: données/preuves/statut",IF(OR(E102&lt;0,E102&gt;50,H102&lt;0),"ALERTE: valeur anormale","OK")))</x:f>
      </x:c>
      <x:c r="Q102" s="76" t="str">
        <x:f>IF(B102="","",IF(M102="Validé humainement","Oui","Non"))</x:f>
      </x:c>
    </x:row>
    <x:row r="103">
      <x:c r="A103" s="76" t="str">
        <x:f>IF(B103="","","COTE-"&amp;TEXT(ROW()-4,"0000"))</x:f>
      </x:c>
      <x:c r="B103" s="76"/>
      <x:c r="C103" s="76"/>
      <x:c r="D103" s="76"/>
      <x:c r="E103" s="77"/>
      <x:c r="F103" s="76"/>
      <x:c r="G103" s="76"/>
      <x:c r="H103" s="81"/>
      <x:c r="I103" s="76"/>
      <x:c r="J103" s="76"/>
      <x:c r="K103" s="76"/>
      <x:c r="L103" s="76"/>
      <x:c r="M103" s="76"/>
      <x:c r="N103" s="78" t="str">
        <x:f>IF(B103="","",TODAY())</x:f>
      </x:c>
      <x:c r="O103" s="76"/>
      <x:c r="P103" s="76" t="str">
        <x:f>IF(B103="","",IF(OR(C103="",D103="",E103="",F103="",I103="",J103="",K103="",M103&lt;&gt;"Validé humainement"),"ALERTE: données/preuves/statut",IF(OR(E103&lt;0,E103&gt;50,H103&lt;0),"ALERTE: valeur anormale","OK")))</x:f>
      </x:c>
      <x:c r="Q103" s="76" t="str">
        <x:f>IF(B103="","",IF(M103="Validé humainement","Oui","Non"))</x:f>
      </x:c>
    </x:row>
    <x:row r="104">
      <x:c r="A104" s="76" t="str">
        <x:f>IF(B104="","","COTE-"&amp;TEXT(ROW()-4,"0000"))</x:f>
      </x:c>
      <x:c r="B104" s="76"/>
      <x:c r="C104" s="76"/>
      <x:c r="D104" s="76"/>
      <x:c r="E104" s="77"/>
      <x:c r="F104" s="76"/>
      <x:c r="G104" s="76"/>
      <x:c r="H104" s="81"/>
      <x:c r="I104" s="76"/>
      <x:c r="J104" s="76"/>
      <x:c r="K104" s="76"/>
      <x:c r="L104" s="76"/>
      <x:c r="M104" s="76"/>
      <x:c r="N104" s="78" t="str">
        <x:f>IF(B104="","",TODAY())</x:f>
      </x:c>
      <x:c r="O104" s="76"/>
      <x:c r="P104" s="76" t="str">
        <x:f>IF(B104="","",IF(OR(C104="",D104="",E104="",F104="",I104="",J104="",K104="",M104&lt;&gt;"Validé humainement"),"ALERTE: données/preuves/statut",IF(OR(E104&lt;0,E104&gt;50,H104&lt;0),"ALERTE: valeur anormale","OK")))</x:f>
      </x:c>
      <x:c r="Q104" s="76" t="str">
        <x:f>IF(B104="","",IF(M104="Validé humainement","Oui","Non"))</x:f>
      </x:c>
    </x:row>
  </x:sheetData>
  <x:mergeCells>
    <x:mergeCell ref="A1:Q1"/>
    <x:mergeCell ref="A2:Q2"/>
  </x:mergeCells>
  <x:conditionalFormatting sqref="P5:P104">
    <x:cfRule type="containsText" dxfId="232" priority="1" operator="containsText" text="ALERTE"/>
    <x:cfRule type="containsText" dxfId="233" priority="2" operator="containsText" text="OK"/>
    <x:cfRule type="containsText" dxfId="234" priority="3" operator="containsText" text="Validé"/>
    <x:cfRule type="containsText" dxfId="235" priority="4" operator="containsText" text="À vérifier"/>
    <x:cfRule type="containsText" dxfId="236" priority="5" operator="containsText" text="Rejeté"/>
  </x:conditionalFormatting>
  <x:conditionalFormatting sqref="M5:M104">
    <x:cfRule type="containsText" dxfId="237" priority="6" operator="containsText" text="ALERTE"/>
    <x:cfRule type="containsText" dxfId="238" priority="7" operator="containsText" text="OK"/>
    <x:cfRule type="containsText" dxfId="239" priority="8" operator="containsText" text="Validé"/>
    <x:cfRule type="containsText" dxfId="240" priority="9" operator="containsText" text="À vérifier"/>
    <x:cfRule type="containsText" dxfId="24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I5:I104">
      <x:formula1>"Faible,Moyen,Élevé,Critique"</x:formula1>
    </x:dataValidation>
  </x:dataValidations>
  <x:pageMargins left="0.7" right="0.7" top="0.75" bottom="0.75" header="0.3" footer="0.3"/>
  <x:tableParts count="1">
    <x:tablePart xmlns:r="http://schemas.openxmlformats.org/officeDocument/2006/relationships" r:id="R4b59d3e8cb4e44d7"/>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Formulaire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des projets climat, maturité, budget, financement et avancement.</x:v>
      </x:c>
      <x:c r="B2" s="71"/>
      <x:c r="C2" s="71"/>
      <x:c r="D2" s="71"/>
      <x:c r="E2" s="71"/>
      <x:c r="F2" s="71"/>
      <x:c r="G2" s="71"/>
      <x:c r="H2" s="71"/>
      <x:c r="I2" s="71"/>
      <x:c r="J2" s="71"/>
      <x:c r="K2" s="71"/>
      <x:c r="L2" s="71"/>
      <x:c r="M2" s="71"/>
      <x:c r="N2" s="71"/>
      <x:c r="O2" s="71"/>
      <x:c r="P2" s="71"/>
      <x:c r="Q2" s="71"/>
      <x:c r="R2" s="71"/>
      <x:c r="S2" s="71"/>
      <x:c r="T2" s="71"/>
      <x:c r="U2" s="71"/>
    </x:row>
    <x:row r="4">
      <x:c r="A4" s="74" t="str">
        <x:v>Projet_ID</x:v>
      </x:c>
      <x:c r="B4" s="74" t="str">
        <x:v>Nom projet</x:v>
      </x:c>
      <x:c r="C4" s="74" t="str">
        <x:v>Domaine</x:v>
      </x:c>
      <x:c r="D4" s="74" t="str">
        <x:v>Type action</x:v>
      </x:c>
      <x:c r="E4" s="74" t="str">
        <x:v>Statut projet</x:v>
      </x:c>
      <x:c r="F4" s="74" t="str">
        <x:v>Niveau de maturité</x:v>
      </x:c>
      <x:c r="G4" s="74" t="str">
        <x:v>Date début</x:v>
      </x:c>
      <x:c r="H4" s="74" t="str">
        <x:v>Date fin</x:v>
      </x:c>
      <x:c r="I4" s="74" t="str">
        <x:v>Budget total FCFA</x:v>
      </x:c>
      <x:c r="J4" s="74" t="str">
        <x:v>Financement acquis FCFA</x:v>
      </x:c>
      <x:c r="K4" s="74" t="str">
        <x:v>Gap financement FCFA</x:v>
      </x:c>
      <x:c r="L4" s="74" t="str">
        <x:v>Avancement %</x:v>
      </x:c>
      <x:c r="M4" s="74" t="str">
        <x:v>Responsable projet</x:v>
      </x:c>
      <x:c r="N4" s="74" t="str">
        <x:v>Partenaires</x:v>
      </x:c>
      <x:c r="O4" s="74" t="str">
        <x:v>Document source</x:v>
      </x:c>
      <x:c r="P4" s="74" t="str">
        <x:v>Statut validation</x:v>
      </x:c>
      <x:c r="Q4" s="74" t="str">
        <x:v>Observations</x:v>
      </x:c>
      <x:c r="R4" s="74" t="str">
        <x:v>Date de saisie</x:v>
      </x:c>
      <x:c r="S4" s="74" t="str">
        <x:v>Responsable saisie</x:v>
      </x:c>
      <x:c r="T4" s="74" t="str">
        <x:v>Alerte_QC</x:v>
      </x:c>
      <x:c r="U4" s="74" t="str">
        <x:v>Alimente_Rapports</x:v>
      </x:c>
    </x:row>
    <x:row r="5">
      <x:c r="A5" s="76" t="str">
        <x:f>IF(B5="","","PRJ-"&amp;TEXT(ROW()-4,"0000"))</x:f>
      </x:c>
      <x:c r="B5" s="76"/>
      <x:c r="C5" s="76"/>
      <x:c r="D5" s="76"/>
      <x:c r="E5" s="76"/>
      <x:c r="F5" s="76"/>
      <x:c r="G5" s="78"/>
      <x:c r="H5" s="78"/>
      <x:c r="I5" s="81"/>
      <x:c r="J5" s="81"/>
      <x:c r="K5" s="81" t="str">
        <x:f>IF(I5="","",MAX(0,I5-J5))</x:f>
      </x:c>
      <x:c r="L5" s="84"/>
      <x:c r="M5" s="76"/>
      <x:c r="N5" s="76"/>
      <x:c r="O5" s="76"/>
      <x:c r="P5" s="76"/>
      <x:c r="Q5" s="76"/>
      <x:c r="R5" s="78" t="str">
        <x:f>IF(B5="","",TODAY())</x:f>
      </x:c>
      <x:c r="S5" s="76"/>
      <x:c r="T5" s="76" t="str">
        <x:f>IF(B5="","",IF(OR(C5="",E5="",F5="",I5="",M5="",O5="",P5&lt;&gt;"Validé humainement"),"ALERTE: données/preuves/statut",IF(OR(I5&lt;0,J5&lt;0,L5&lt;0,L5&gt;1),"ALERTE: valeur anormale","OK")))</x:f>
      </x:c>
      <x:c r="U5" s="76" t="str">
        <x:f>IF(B5="","",IF(P5="Validé humainement","Oui","Non"))</x:f>
      </x:c>
    </x:row>
    <x:row r="6">
      <x:c r="A6" s="76" t="str">
        <x:f>IF(B6="","","PRJ-"&amp;TEXT(ROW()-4,"0000"))</x:f>
      </x:c>
      <x:c r="B6" s="76"/>
      <x:c r="C6" s="76"/>
      <x:c r="D6" s="76"/>
      <x:c r="E6" s="76"/>
      <x:c r="F6" s="76"/>
      <x:c r="G6" s="78"/>
      <x:c r="H6" s="78"/>
      <x:c r="I6" s="81"/>
      <x:c r="J6" s="81"/>
      <x:c r="K6" s="81" t="str">
        <x:f>IF(I6="","",MAX(0,I6-J6))</x:f>
      </x:c>
      <x:c r="L6" s="84"/>
      <x:c r="M6" s="76"/>
      <x:c r="N6" s="76"/>
      <x:c r="O6" s="76"/>
      <x:c r="P6" s="76"/>
      <x:c r="Q6" s="76"/>
      <x:c r="R6" s="78" t="str">
        <x:f>IF(B6="","",TODAY())</x:f>
      </x:c>
      <x:c r="S6" s="76"/>
      <x:c r="T6" s="76" t="str">
        <x:f>IF(B6="","",IF(OR(C6="",E6="",F6="",I6="",M6="",O6="",P6&lt;&gt;"Validé humainement"),"ALERTE: données/preuves/statut",IF(OR(I6&lt;0,J6&lt;0,L6&lt;0,L6&gt;1),"ALERTE: valeur anormale","OK")))</x:f>
      </x:c>
      <x:c r="U6" s="76" t="str">
        <x:f>IF(B6="","",IF(P6="Validé humainement","Oui","Non"))</x:f>
      </x:c>
    </x:row>
    <x:row r="7">
      <x:c r="A7" s="76" t="str">
        <x:f>IF(B7="","","PRJ-"&amp;TEXT(ROW()-4,"0000"))</x:f>
      </x:c>
      <x:c r="B7" s="76"/>
      <x:c r="C7" s="76"/>
      <x:c r="D7" s="76"/>
      <x:c r="E7" s="76"/>
      <x:c r="F7" s="76"/>
      <x:c r="G7" s="78"/>
      <x:c r="H7" s="78"/>
      <x:c r="I7" s="81"/>
      <x:c r="J7" s="81"/>
      <x:c r="K7" s="81" t="str">
        <x:f>IF(I7="","",MAX(0,I7-J7))</x:f>
      </x:c>
      <x:c r="L7" s="84"/>
      <x:c r="M7" s="76"/>
      <x:c r="N7" s="76"/>
      <x:c r="O7" s="76"/>
      <x:c r="P7" s="76"/>
      <x:c r="Q7" s="76"/>
      <x:c r="R7" s="78" t="str">
        <x:f>IF(B7="","",TODAY())</x:f>
      </x:c>
      <x:c r="S7" s="76"/>
      <x:c r="T7" s="76" t="str">
        <x:f>IF(B7="","",IF(OR(C7="",E7="",F7="",I7="",M7="",O7="",P7&lt;&gt;"Validé humainement"),"ALERTE: données/preuves/statut",IF(OR(I7&lt;0,J7&lt;0,L7&lt;0,L7&gt;1),"ALERTE: valeur anormale","OK")))</x:f>
      </x:c>
      <x:c r="U7" s="76" t="str">
        <x:f>IF(B7="","",IF(P7="Validé humainement","Oui","Non"))</x:f>
      </x:c>
    </x:row>
    <x:row r="8">
      <x:c r="A8" s="76" t="str">
        <x:f>IF(B8="","","PRJ-"&amp;TEXT(ROW()-4,"0000"))</x:f>
      </x:c>
      <x:c r="B8" s="76"/>
      <x:c r="C8" s="76"/>
      <x:c r="D8" s="76"/>
      <x:c r="E8" s="76"/>
      <x:c r="F8" s="76"/>
      <x:c r="G8" s="78"/>
      <x:c r="H8" s="78"/>
      <x:c r="I8" s="81"/>
      <x:c r="J8" s="81"/>
      <x:c r="K8" s="81" t="str">
        <x:f>IF(I8="","",MAX(0,I8-J8))</x:f>
      </x:c>
      <x:c r="L8" s="84"/>
      <x:c r="M8" s="76"/>
      <x:c r="N8" s="76"/>
      <x:c r="O8" s="76"/>
      <x:c r="P8" s="76"/>
      <x:c r="Q8" s="76"/>
      <x:c r="R8" s="78" t="str">
        <x:f>IF(B8="","",TODAY())</x:f>
      </x:c>
      <x:c r="S8" s="76"/>
      <x:c r="T8" s="76" t="str">
        <x:f>IF(B8="","",IF(OR(C8="",E8="",F8="",I8="",M8="",O8="",P8&lt;&gt;"Validé humainement"),"ALERTE: données/preuves/statut",IF(OR(I8&lt;0,J8&lt;0,L8&lt;0,L8&gt;1),"ALERTE: valeur anormale","OK")))</x:f>
      </x:c>
      <x:c r="U8" s="76" t="str">
        <x:f>IF(B8="","",IF(P8="Validé humainement","Oui","Non"))</x:f>
      </x:c>
    </x:row>
    <x:row r="9">
      <x:c r="A9" s="76" t="str">
        <x:f>IF(B9="","","PRJ-"&amp;TEXT(ROW()-4,"0000"))</x:f>
      </x:c>
      <x:c r="B9" s="76"/>
      <x:c r="C9" s="76"/>
      <x:c r="D9" s="76"/>
      <x:c r="E9" s="76"/>
      <x:c r="F9" s="76"/>
      <x:c r="G9" s="78"/>
      <x:c r="H9" s="78"/>
      <x:c r="I9" s="81"/>
      <x:c r="J9" s="81"/>
      <x:c r="K9" s="81" t="str">
        <x:f>IF(I9="","",MAX(0,I9-J9))</x:f>
      </x:c>
      <x:c r="L9" s="84"/>
      <x:c r="M9" s="76"/>
      <x:c r="N9" s="76"/>
      <x:c r="O9" s="76"/>
      <x:c r="P9" s="76"/>
      <x:c r="Q9" s="76"/>
      <x:c r="R9" s="78" t="str">
        <x:f>IF(B9="","",TODAY())</x:f>
      </x:c>
      <x:c r="S9" s="76"/>
      <x:c r="T9" s="76" t="str">
        <x:f>IF(B9="","",IF(OR(C9="",E9="",F9="",I9="",M9="",O9="",P9&lt;&gt;"Validé humainement"),"ALERTE: données/preuves/statut",IF(OR(I9&lt;0,J9&lt;0,L9&lt;0,L9&gt;1),"ALERTE: valeur anormale","OK")))</x:f>
      </x:c>
      <x:c r="U9" s="76" t="str">
        <x:f>IF(B9="","",IF(P9="Validé humainement","Oui","Non"))</x:f>
      </x:c>
    </x:row>
    <x:row r="10">
      <x:c r="A10" s="76" t="str">
        <x:f>IF(B10="","","PRJ-"&amp;TEXT(ROW()-4,"0000"))</x:f>
      </x:c>
      <x:c r="B10" s="76"/>
      <x:c r="C10" s="76"/>
      <x:c r="D10" s="76"/>
      <x:c r="E10" s="76"/>
      <x:c r="F10" s="76"/>
      <x:c r="G10" s="78"/>
      <x:c r="H10" s="78"/>
      <x:c r="I10" s="81"/>
      <x:c r="J10" s="81"/>
      <x:c r="K10" s="81" t="str">
        <x:f>IF(I10="","",MAX(0,I10-J10))</x:f>
      </x:c>
      <x:c r="L10" s="84"/>
      <x:c r="M10" s="76"/>
      <x:c r="N10" s="76"/>
      <x:c r="O10" s="76"/>
      <x:c r="P10" s="76"/>
      <x:c r="Q10" s="76"/>
      <x:c r="R10" s="78" t="str">
        <x:f>IF(B10="","",TODAY())</x:f>
      </x:c>
      <x:c r="S10" s="76"/>
      <x:c r="T10" s="76" t="str">
        <x:f>IF(B10="","",IF(OR(C10="",E10="",F10="",I10="",M10="",O10="",P10&lt;&gt;"Validé humainement"),"ALERTE: données/preuves/statut",IF(OR(I10&lt;0,J10&lt;0,L10&lt;0,L10&gt;1),"ALERTE: valeur anormale","OK")))</x:f>
      </x:c>
      <x:c r="U10" s="76" t="str">
        <x:f>IF(B10="","",IF(P10="Validé humainement","Oui","Non"))</x:f>
      </x:c>
    </x:row>
    <x:row r="11">
      <x:c r="A11" s="76" t="str">
        <x:f>IF(B11="","","PRJ-"&amp;TEXT(ROW()-4,"0000"))</x:f>
      </x:c>
      <x:c r="B11" s="76"/>
      <x:c r="C11" s="76"/>
      <x:c r="D11" s="76"/>
      <x:c r="E11" s="76"/>
      <x:c r="F11" s="76"/>
      <x:c r="G11" s="78"/>
      <x:c r="H11" s="78"/>
      <x:c r="I11" s="81"/>
      <x:c r="J11" s="81"/>
      <x:c r="K11" s="81" t="str">
        <x:f>IF(I11="","",MAX(0,I11-J11))</x:f>
      </x:c>
      <x:c r="L11" s="84"/>
      <x:c r="M11" s="76"/>
      <x:c r="N11" s="76"/>
      <x:c r="O11" s="76"/>
      <x:c r="P11" s="76"/>
      <x:c r="Q11" s="76"/>
      <x:c r="R11" s="78" t="str">
        <x:f>IF(B11="","",TODAY())</x:f>
      </x:c>
      <x:c r="S11" s="76"/>
      <x:c r="T11" s="76" t="str">
        <x:f>IF(B11="","",IF(OR(C11="",E11="",F11="",I11="",M11="",O11="",P11&lt;&gt;"Validé humainement"),"ALERTE: données/preuves/statut",IF(OR(I11&lt;0,J11&lt;0,L11&lt;0,L11&gt;1),"ALERTE: valeur anormale","OK")))</x:f>
      </x:c>
      <x:c r="U11" s="76" t="str">
        <x:f>IF(B11="","",IF(P11="Validé humainement","Oui","Non"))</x:f>
      </x:c>
    </x:row>
    <x:row r="12">
      <x:c r="A12" s="76" t="str">
        <x:f>IF(B12="","","PRJ-"&amp;TEXT(ROW()-4,"0000"))</x:f>
      </x:c>
      <x:c r="B12" s="76"/>
      <x:c r="C12" s="76"/>
      <x:c r="D12" s="76"/>
      <x:c r="E12" s="76"/>
      <x:c r="F12" s="76"/>
      <x:c r="G12" s="78"/>
      <x:c r="H12" s="78"/>
      <x:c r="I12" s="81"/>
      <x:c r="J12" s="81"/>
      <x:c r="K12" s="81" t="str">
        <x:f>IF(I12="","",MAX(0,I12-J12))</x:f>
      </x:c>
      <x:c r="L12" s="84"/>
      <x:c r="M12" s="76"/>
      <x:c r="N12" s="76"/>
      <x:c r="O12" s="76"/>
      <x:c r="P12" s="76"/>
      <x:c r="Q12" s="76"/>
      <x:c r="R12" s="78" t="str">
        <x:f>IF(B12="","",TODAY())</x:f>
      </x:c>
      <x:c r="S12" s="76"/>
      <x:c r="T12" s="76" t="str">
        <x:f>IF(B12="","",IF(OR(C12="",E12="",F12="",I12="",M12="",O12="",P12&lt;&gt;"Validé humainement"),"ALERTE: données/preuves/statut",IF(OR(I12&lt;0,J12&lt;0,L12&lt;0,L12&gt;1),"ALERTE: valeur anormale","OK")))</x:f>
      </x:c>
      <x:c r="U12" s="76" t="str">
        <x:f>IF(B12="","",IF(P12="Validé humainement","Oui","Non"))</x:f>
      </x:c>
    </x:row>
    <x:row r="13">
      <x:c r="A13" s="76" t="str">
        <x:f>IF(B13="","","PRJ-"&amp;TEXT(ROW()-4,"0000"))</x:f>
      </x:c>
      <x:c r="B13" s="76"/>
      <x:c r="C13" s="76"/>
      <x:c r="D13" s="76"/>
      <x:c r="E13" s="76"/>
      <x:c r="F13" s="76"/>
      <x:c r="G13" s="78"/>
      <x:c r="H13" s="78"/>
      <x:c r="I13" s="81"/>
      <x:c r="J13" s="81"/>
      <x:c r="K13" s="81" t="str">
        <x:f>IF(I13="","",MAX(0,I13-J13))</x:f>
      </x:c>
      <x:c r="L13" s="84"/>
      <x:c r="M13" s="76"/>
      <x:c r="N13" s="76"/>
      <x:c r="O13" s="76"/>
      <x:c r="P13" s="76"/>
      <x:c r="Q13" s="76"/>
      <x:c r="R13" s="78" t="str">
        <x:f>IF(B13="","",TODAY())</x:f>
      </x:c>
      <x:c r="S13" s="76"/>
      <x:c r="T13" s="76" t="str">
        <x:f>IF(B13="","",IF(OR(C13="",E13="",F13="",I13="",M13="",O13="",P13&lt;&gt;"Validé humainement"),"ALERTE: données/preuves/statut",IF(OR(I13&lt;0,J13&lt;0,L13&lt;0,L13&gt;1),"ALERTE: valeur anormale","OK")))</x:f>
      </x:c>
      <x:c r="U13" s="76" t="str">
        <x:f>IF(B13="","",IF(P13="Validé humainement","Oui","Non"))</x:f>
      </x:c>
    </x:row>
    <x:row r="14">
      <x:c r="A14" s="76" t="str">
        <x:f>IF(B14="","","PRJ-"&amp;TEXT(ROW()-4,"0000"))</x:f>
      </x:c>
      <x:c r="B14" s="76"/>
      <x:c r="C14" s="76"/>
      <x:c r="D14" s="76"/>
      <x:c r="E14" s="76"/>
      <x:c r="F14" s="76"/>
      <x:c r="G14" s="78"/>
      <x:c r="H14" s="78"/>
      <x:c r="I14" s="81"/>
      <x:c r="J14" s="81"/>
      <x:c r="K14" s="81" t="str">
        <x:f>IF(I14="","",MAX(0,I14-J14))</x:f>
      </x:c>
      <x:c r="L14" s="84"/>
      <x:c r="M14" s="76"/>
      <x:c r="N14" s="76"/>
      <x:c r="O14" s="76"/>
      <x:c r="P14" s="76"/>
      <x:c r="Q14" s="76"/>
      <x:c r="R14" s="78" t="str">
        <x:f>IF(B14="","",TODAY())</x:f>
      </x:c>
      <x:c r="S14" s="76"/>
      <x:c r="T14" s="76" t="str">
        <x:f>IF(B14="","",IF(OR(C14="",E14="",F14="",I14="",M14="",O14="",P14&lt;&gt;"Validé humainement"),"ALERTE: données/preuves/statut",IF(OR(I14&lt;0,J14&lt;0,L14&lt;0,L14&gt;1),"ALERTE: valeur anormale","OK")))</x:f>
      </x:c>
      <x:c r="U14" s="76" t="str">
        <x:f>IF(B14="","",IF(P14="Validé humainement","Oui","Non"))</x:f>
      </x:c>
    </x:row>
    <x:row r="15">
      <x:c r="A15" s="76" t="str">
        <x:f>IF(B15="","","PRJ-"&amp;TEXT(ROW()-4,"0000"))</x:f>
      </x:c>
      <x:c r="B15" s="76"/>
      <x:c r="C15" s="76"/>
      <x:c r="D15" s="76"/>
      <x:c r="E15" s="76"/>
      <x:c r="F15" s="76"/>
      <x:c r="G15" s="78"/>
      <x:c r="H15" s="78"/>
      <x:c r="I15" s="81"/>
      <x:c r="J15" s="81"/>
      <x:c r="K15" s="81" t="str">
        <x:f>IF(I15="","",MAX(0,I15-J15))</x:f>
      </x:c>
      <x:c r="L15" s="84"/>
      <x:c r="M15" s="76"/>
      <x:c r="N15" s="76"/>
      <x:c r="O15" s="76"/>
      <x:c r="P15" s="76"/>
      <x:c r="Q15" s="76"/>
      <x:c r="R15" s="78" t="str">
        <x:f>IF(B15="","",TODAY())</x:f>
      </x:c>
      <x:c r="S15" s="76"/>
      <x:c r="T15" s="76" t="str">
        <x:f>IF(B15="","",IF(OR(C15="",E15="",F15="",I15="",M15="",O15="",P15&lt;&gt;"Validé humainement"),"ALERTE: données/preuves/statut",IF(OR(I15&lt;0,J15&lt;0,L15&lt;0,L15&gt;1),"ALERTE: valeur anormale","OK")))</x:f>
      </x:c>
      <x:c r="U15" s="76" t="str">
        <x:f>IF(B15="","",IF(P15="Validé humainement","Oui","Non"))</x:f>
      </x:c>
    </x:row>
    <x:row r="16">
      <x:c r="A16" s="76" t="str">
        <x:f>IF(B16="","","PRJ-"&amp;TEXT(ROW()-4,"0000"))</x:f>
      </x:c>
      <x:c r="B16" s="76"/>
      <x:c r="C16" s="76"/>
      <x:c r="D16" s="76"/>
      <x:c r="E16" s="76"/>
      <x:c r="F16" s="76"/>
      <x:c r="G16" s="78"/>
      <x:c r="H16" s="78"/>
      <x:c r="I16" s="81"/>
      <x:c r="J16" s="81"/>
      <x:c r="K16" s="81" t="str">
        <x:f>IF(I16="","",MAX(0,I16-J16))</x:f>
      </x:c>
      <x:c r="L16" s="84"/>
      <x:c r="M16" s="76"/>
      <x:c r="N16" s="76"/>
      <x:c r="O16" s="76"/>
      <x:c r="P16" s="76"/>
      <x:c r="Q16" s="76"/>
      <x:c r="R16" s="78" t="str">
        <x:f>IF(B16="","",TODAY())</x:f>
      </x:c>
      <x:c r="S16" s="76"/>
      <x:c r="T16" s="76" t="str">
        <x:f>IF(B16="","",IF(OR(C16="",E16="",F16="",I16="",M16="",O16="",P16&lt;&gt;"Validé humainement"),"ALERTE: données/preuves/statut",IF(OR(I16&lt;0,J16&lt;0,L16&lt;0,L16&gt;1),"ALERTE: valeur anormale","OK")))</x:f>
      </x:c>
      <x:c r="U16" s="76" t="str">
        <x:f>IF(B16="","",IF(P16="Validé humainement","Oui","Non"))</x:f>
      </x:c>
    </x:row>
    <x:row r="17">
      <x:c r="A17" s="76" t="str">
        <x:f>IF(B17="","","PRJ-"&amp;TEXT(ROW()-4,"0000"))</x:f>
      </x:c>
      <x:c r="B17" s="76"/>
      <x:c r="C17" s="76"/>
      <x:c r="D17" s="76"/>
      <x:c r="E17" s="76"/>
      <x:c r="F17" s="76"/>
      <x:c r="G17" s="78"/>
      <x:c r="H17" s="78"/>
      <x:c r="I17" s="81"/>
      <x:c r="J17" s="81"/>
      <x:c r="K17" s="81" t="str">
        <x:f>IF(I17="","",MAX(0,I17-J17))</x:f>
      </x:c>
      <x:c r="L17" s="84"/>
      <x:c r="M17" s="76"/>
      <x:c r="N17" s="76"/>
      <x:c r="O17" s="76"/>
      <x:c r="P17" s="76"/>
      <x:c r="Q17" s="76"/>
      <x:c r="R17" s="78" t="str">
        <x:f>IF(B17="","",TODAY())</x:f>
      </x:c>
      <x:c r="S17" s="76"/>
      <x:c r="T17" s="76" t="str">
        <x:f>IF(B17="","",IF(OR(C17="",E17="",F17="",I17="",M17="",O17="",P17&lt;&gt;"Validé humainement"),"ALERTE: données/preuves/statut",IF(OR(I17&lt;0,J17&lt;0,L17&lt;0,L17&gt;1),"ALERTE: valeur anormale","OK")))</x:f>
      </x:c>
      <x:c r="U17" s="76" t="str">
        <x:f>IF(B17="","",IF(P17="Validé humainement","Oui","Non"))</x:f>
      </x:c>
    </x:row>
    <x:row r="18">
      <x:c r="A18" s="76" t="str">
        <x:f>IF(B18="","","PRJ-"&amp;TEXT(ROW()-4,"0000"))</x:f>
      </x:c>
      <x:c r="B18" s="76"/>
      <x:c r="C18" s="76"/>
      <x:c r="D18" s="76"/>
      <x:c r="E18" s="76"/>
      <x:c r="F18" s="76"/>
      <x:c r="G18" s="78"/>
      <x:c r="H18" s="78"/>
      <x:c r="I18" s="81"/>
      <x:c r="J18" s="81"/>
      <x:c r="K18" s="81" t="str">
        <x:f>IF(I18="","",MAX(0,I18-J18))</x:f>
      </x:c>
      <x:c r="L18" s="84"/>
      <x:c r="M18" s="76"/>
      <x:c r="N18" s="76"/>
      <x:c r="O18" s="76"/>
      <x:c r="P18" s="76"/>
      <x:c r="Q18" s="76"/>
      <x:c r="R18" s="78" t="str">
        <x:f>IF(B18="","",TODAY())</x:f>
      </x:c>
      <x:c r="S18" s="76"/>
      <x:c r="T18" s="76" t="str">
        <x:f>IF(B18="","",IF(OR(C18="",E18="",F18="",I18="",M18="",O18="",P18&lt;&gt;"Validé humainement"),"ALERTE: données/preuves/statut",IF(OR(I18&lt;0,J18&lt;0,L18&lt;0,L18&gt;1),"ALERTE: valeur anormale","OK")))</x:f>
      </x:c>
      <x:c r="U18" s="76" t="str">
        <x:f>IF(B18="","",IF(P18="Validé humainement","Oui","Non"))</x:f>
      </x:c>
    </x:row>
    <x:row r="19">
      <x:c r="A19" s="76" t="str">
        <x:f>IF(B19="","","PRJ-"&amp;TEXT(ROW()-4,"0000"))</x:f>
      </x:c>
      <x:c r="B19" s="76"/>
      <x:c r="C19" s="76"/>
      <x:c r="D19" s="76"/>
      <x:c r="E19" s="76"/>
      <x:c r="F19" s="76"/>
      <x:c r="G19" s="78"/>
      <x:c r="H19" s="78"/>
      <x:c r="I19" s="81"/>
      <x:c r="J19" s="81"/>
      <x:c r="K19" s="81" t="str">
        <x:f>IF(I19="","",MAX(0,I19-J19))</x:f>
      </x:c>
      <x:c r="L19" s="84"/>
      <x:c r="M19" s="76"/>
      <x:c r="N19" s="76"/>
      <x:c r="O19" s="76"/>
      <x:c r="P19" s="76"/>
      <x:c r="Q19" s="76"/>
      <x:c r="R19" s="78" t="str">
        <x:f>IF(B19="","",TODAY())</x:f>
      </x:c>
      <x:c r="S19" s="76"/>
      <x:c r="T19" s="76" t="str">
        <x:f>IF(B19="","",IF(OR(C19="",E19="",F19="",I19="",M19="",O19="",P19&lt;&gt;"Validé humainement"),"ALERTE: données/preuves/statut",IF(OR(I19&lt;0,J19&lt;0,L19&lt;0,L19&gt;1),"ALERTE: valeur anormale","OK")))</x:f>
      </x:c>
      <x:c r="U19" s="76" t="str">
        <x:f>IF(B19="","",IF(P19="Validé humainement","Oui","Non"))</x:f>
      </x:c>
    </x:row>
    <x:row r="20">
      <x:c r="A20" s="76" t="str">
        <x:f>IF(B20="","","PRJ-"&amp;TEXT(ROW()-4,"0000"))</x:f>
      </x:c>
      <x:c r="B20" s="76"/>
      <x:c r="C20" s="76"/>
      <x:c r="D20" s="76"/>
      <x:c r="E20" s="76"/>
      <x:c r="F20" s="76"/>
      <x:c r="G20" s="78"/>
      <x:c r="H20" s="78"/>
      <x:c r="I20" s="81"/>
      <x:c r="J20" s="81"/>
      <x:c r="K20" s="81" t="str">
        <x:f>IF(I20="","",MAX(0,I20-J20))</x:f>
      </x:c>
      <x:c r="L20" s="84"/>
      <x:c r="M20" s="76"/>
      <x:c r="N20" s="76"/>
      <x:c r="O20" s="76"/>
      <x:c r="P20" s="76"/>
      <x:c r="Q20" s="76"/>
      <x:c r="R20" s="78" t="str">
        <x:f>IF(B20="","",TODAY())</x:f>
      </x:c>
      <x:c r="S20" s="76"/>
      <x:c r="T20" s="76" t="str">
        <x:f>IF(B20="","",IF(OR(C20="",E20="",F20="",I20="",M20="",O20="",P20&lt;&gt;"Validé humainement"),"ALERTE: données/preuves/statut",IF(OR(I20&lt;0,J20&lt;0,L20&lt;0,L20&gt;1),"ALERTE: valeur anormale","OK")))</x:f>
      </x:c>
      <x:c r="U20" s="76" t="str">
        <x:f>IF(B20="","",IF(P20="Validé humainement","Oui","Non"))</x:f>
      </x:c>
    </x:row>
    <x:row r="21">
      <x:c r="A21" s="76" t="str">
        <x:f>IF(B21="","","PRJ-"&amp;TEXT(ROW()-4,"0000"))</x:f>
      </x:c>
      <x:c r="B21" s="76"/>
      <x:c r="C21" s="76"/>
      <x:c r="D21" s="76"/>
      <x:c r="E21" s="76"/>
      <x:c r="F21" s="76"/>
      <x:c r="G21" s="78"/>
      <x:c r="H21" s="78"/>
      <x:c r="I21" s="81"/>
      <x:c r="J21" s="81"/>
      <x:c r="K21" s="81" t="str">
        <x:f>IF(I21="","",MAX(0,I21-J21))</x:f>
      </x:c>
      <x:c r="L21" s="84"/>
      <x:c r="M21" s="76"/>
      <x:c r="N21" s="76"/>
      <x:c r="O21" s="76"/>
      <x:c r="P21" s="76"/>
      <x:c r="Q21" s="76"/>
      <x:c r="R21" s="78" t="str">
        <x:f>IF(B21="","",TODAY())</x:f>
      </x:c>
      <x:c r="S21" s="76"/>
      <x:c r="T21" s="76" t="str">
        <x:f>IF(B21="","",IF(OR(C21="",E21="",F21="",I21="",M21="",O21="",P21&lt;&gt;"Validé humainement"),"ALERTE: données/preuves/statut",IF(OR(I21&lt;0,J21&lt;0,L21&lt;0,L21&gt;1),"ALERTE: valeur anormale","OK")))</x:f>
      </x:c>
      <x:c r="U21" s="76" t="str">
        <x:f>IF(B21="","",IF(P21="Validé humainement","Oui","Non"))</x:f>
      </x:c>
    </x:row>
    <x:row r="22">
      <x:c r="A22" s="76" t="str">
        <x:f>IF(B22="","","PRJ-"&amp;TEXT(ROW()-4,"0000"))</x:f>
      </x:c>
      <x:c r="B22" s="76"/>
      <x:c r="C22" s="76"/>
      <x:c r="D22" s="76"/>
      <x:c r="E22" s="76"/>
      <x:c r="F22" s="76"/>
      <x:c r="G22" s="78"/>
      <x:c r="H22" s="78"/>
      <x:c r="I22" s="81"/>
      <x:c r="J22" s="81"/>
      <x:c r="K22" s="81" t="str">
        <x:f>IF(I22="","",MAX(0,I22-J22))</x:f>
      </x:c>
      <x:c r="L22" s="84"/>
      <x:c r="M22" s="76"/>
      <x:c r="N22" s="76"/>
      <x:c r="O22" s="76"/>
      <x:c r="P22" s="76"/>
      <x:c r="Q22" s="76"/>
      <x:c r="R22" s="78" t="str">
        <x:f>IF(B22="","",TODAY())</x:f>
      </x:c>
      <x:c r="S22" s="76"/>
      <x:c r="T22" s="76" t="str">
        <x:f>IF(B22="","",IF(OR(C22="",E22="",F22="",I22="",M22="",O22="",P22&lt;&gt;"Validé humainement"),"ALERTE: données/preuves/statut",IF(OR(I22&lt;0,J22&lt;0,L22&lt;0,L22&gt;1),"ALERTE: valeur anormale","OK")))</x:f>
      </x:c>
      <x:c r="U22" s="76" t="str">
        <x:f>IF(B22="","",IF(P22="Validé humainement","Oui","Non"))</x:f>
      </x:c>
    </x:row>
    <x:row r="23">
      <x:c r="A23" s="76" t="str">
        <x:f>IF(B23="","","PRJ-"&amp;TEXT(ROW()-4,"0000"))</x:f>
      </x:c>
      <x:c r="B23" s="76"/>
      <x:c r="C23" s="76"/>
      <x:c r="D23" s="76"/>
      <x:c r="E23" s="76"/>
      <x:c r="F23" s="76"/>
      <x:c r="G23" s="78"/>
      <x:c r="H23" s="78"/>
      <x:c r="I23" s="81"/>
      <x:c r="J23" s="81"/>
      <x:c r="K23" s="81" t="str">
        <x:f>IF(I23="","",MAX(0,I23-J23))</x:f>
      </x:c>
      <x:c r="L23" s="84"/>
      <x:c r="M23" s="76"/>
      <x:c r="N23" s="76"/>
      <x:c r="O23" s="76"/>
      <x:c r="P23" s="76"/>
      <x:c r="Q23" s="76"/>
      <x:c r="R23" s="78" t="str">
        <x:f>IF(B23="","",TODAY())</x:f>
      </x:c>
      <x:c r="S23" s="76"/>
      <x:c r="T23" s="76" t="str">
        <x:f>IF(B23="","",IF(OR(C23="",E23="",F23="",I23="",M23="",O23="",P23&lt;&gt;"Validé humainement"),"ALERTE: données/preuves/statut",IF(OR(I23&lt;0,J23&lt;0,L23&lt;0,L23&gt;1),"ALERTE: valeur anormale","OK")))</x:f>
      </x:c>
      <x:c r="U23" s="76" t="str">
        <x:f>IF(B23="","",IF(P23="Validé humainement","Oui","Non"))</x:f>
      </x:c>
    </x:row>
    <x:row r="24">
      <x:c r="A24" s="76" t="str">
        <x:f>IF(B24="","","PRJ-"&amp;TEXT(ROW()-4,"0000"))</x:f>
      </x:c>
      <x:c r="B24" s="76"/>
      <x:c r="C24" s="76"/>
      <x:c r="D24" s="76"/>
      <x:c r="E24" s="76"/>
      <x:c r="F24" s="76"/>
      <x:c r="G24" s="78"/>
      <x:c r="H24" s="78"/>
      <x:c r="I24" s="81"/>
      <x:c r="J24" s="81"/>
      <x:c r="K24" s="81" t="str">
        <x:f>IF(I24="","",MAX(0,I24-J24))</x:f>
      </x:c>
      <x:c r="L24" s="84"/>
      <x:c r="M24" s="76"/>
      <x:c r="N24" s="76"/>
      <x:c r="O24" s="76"/>
      <x:c r="P24" s="76"/>
      <x:c r="Q24" s="76"/>
      <x:c r="R24" s="78" t="str">
        <x:f>IF(B24="","",TODAY())</x:f>
      </x:c>
      <x:c r="S24" s="76"/>
      <x:c r="T24" s="76" t="str">
        <x:f>IF(B24="","",IF(OR(C24="",E24="",F24="",I24="",M24="",O24="",P24&lt;&gt;"Validé humainement"),"ALERTE: données/preuves/statut",IF(OR(I24&lt;0,J24&lt;0,L24&lt;0,L24&gt;1),"ALERTE: valeur anormale","OK")))</x:f>
      </x:c>
      <x:c r="U24" s="76" t="str">
        <x:f>IF(B24="","",IF(P24="Validé humainement","Oui","Non"))</x:f>
      </x:c>
    </x:row>
    <x:row r="25">
      <x:c r="A25" s="76" t="str">
        <x:f>IF(B25="","","PRJ-"&amp;TEXT(ROW()-4,"0000"))</x:f>
      </x:c>
      <x:c r="B25" s="76"/>
      <x:c r="C25" s="76"/>
      <x:c r="D25" s="76"/>
      <x:c r="E25" s="76"/>
      <x:c r="F25" s="76"/>
      <x:c r="G25" s="78"/>
      <x:c r="H25" s="78"/>
      <x:c r="I25" s="81"/>
      <x:c r="J25" s="81"/>
      <x:c r="K25" s="81" t="str">
        <x:f>IF(I25="","",MAX(0,I25-J25))</x:f>
      </x:c>
      <x:c r="L25" s="84"/>
      <x:c r="M25" s="76"/>
      <x:c r="N25" s="76"/>
      <x:c r="O25" s="76"/>
      <x:c r="P25" s="76"/>
      <x:c r="Q25" s="76"/>
      <x:c r="R25" s="78" t="str">
        <x:f>IF(B25="","",TODAY())</x:f>
      </x:c>
      <x:c r="S25" s="76"/>
      <x:c r="T25" s="76" t="str">
        <x:f>IF(B25="","",IF(OR(C25="",E25="",F25="",I25="",M25="",O25="",P25&lt;&gt;"Validé humainement"),"ALERTE: données/preuves/statut",IF(OR(I25&lt;0,J25&lt;0,L25&lt;0,L25&gt;1),"ALERTE: valeur anormale","OK")))</x:f>
      </x:c>
      <x:c r="U25" s="76" t="str">
        <x:f>IF(B25="","",IF(P25="Validé humainement","Oui","Non"))</x:f>
      </x:c>
    </x:row>
    <x:row r="26">
      <x:c r="A26" s="76" t="str">
        <x:f>IF(B26="","","PRJ-"&amp;TEXT(ROW()-4,"0000"))</x:f>
      </x:c>
      <x:c r="B26" s="76"/>
      <x:c r="C26" s="76"/>
      <x:c r="D26" s="76"/>
      <x:c r="E26" s="76"/>
      <x:c r="F26" s="76"/>
      <x:c r="G26" s="78"/>
      <x:c r="H26" s="78"/>
      <x:c r="I26" s="81"/>
      <x:c r="J26" s="81"/>
      <x:c r="K26" s="81" t="str">
        <x:f>IF(I26="","",MAX(0,I26-J26))</x:f>
      </x:c>
      <x:c r="L26" s="84"/>
      <x:c r="M26" s="76"/>
      <x:c r="N26" s="76"/>
      <x:c r="O26" s="76"/>
      <x:c r="P26" s="76"/>
      <x:c r="Q26" s="76"/>
      <x:c r="R26" s="78" t="str">
        <x:f>IF(B26="","",TODAY())</x:f>
      </x:c>
      <x:c r="S26" s="76"/>
      <x:c r="T26" s="76" t="str">
        <x:f>IF(B26="","",IF(OR(C26="",E26="",F26="",I26="",M26="",O26="",P26&lt;&gt;"Validé humainement"),"ALERTE: données/preuves/statut",IF(OR(I26&lt;0,J26&lt;0,L26&lt;0,L26&gt;1),"ALERTE: valeur anormale","OK")))</x:f>
      </x:c>
      <x:c r="U26" s="76" t="str">
        <x:f>IF(B26="","",IF(P26="Validé humainement","Oui","Non"))</x:f>
      </x:c>
    </x:row>
    <x:row r="27">
      <x:c r="A27" s="76" t="str">
        <x:f>IF(B27="","","PRJ-"&amp;TEXT(ROW()-4,"0000"))</x:f>
      </x:c>
      <x:c r="B27" s="76"/>
      <x:c r="C27" s="76"/>
      <x:c r="D27" s="76"/>
      <x:c r="E27" s="76"/>
      <x:c r="F27" s="76"/>
      <x:c r="G27" s="78"/>
      <x:c r="H27" s="78"/>
      <x:c r="I27" s="81"/>
      <x:c r="J27" s="81"/>
      <x:c r="K27" s="81" t="str">
        <x:f>IF(I27="","",MAX(0,I27-J27))</x:f>
      </x:c>
      <x:c r="L27" s="84"/>
      <x:c r="M27" s="76"/>
      <x:c r="N27" s="76"/>
      <x:c r="O27" s="76"/>
      <x:c r="P27" s="76"/>
      <x:c r="Q27" s="76"/>
      <x:c r="R27" s="78" t="str">
        <x:f>IF(B27="","",TODAY())</x:f>
      </x:c>
      <x:c r="S27" s="76"/>
      <x:c r="T27" s="76" t="str">
        <x:f>IF(B27="","",IF(OR(C27="",E27="",F27="",I27="",M27="",O27="",P27&lt;&gt;"Validé humainement"),"ALERTE: données/preuves/statut",IF(OR(I27&lt;0,J27&lt;0,L27&lt;0,L27&gt;1),"ALERTE: valeur anormale","OK")))</x:f>
      </x:c>
      <x:c r="U27" s="76" t="str">
        <x:f>IF(B27="","",IF(P27="Validé humainement","Oui","Non"))</x:f>
      </x:c>
    </x:row>
    <x:row r="28">
      <x:c r="A28" s="76" t="str">
        <x:f>IF(B28="","","PRJ-"&amp;TEXT(ROW()-4,"0000"))</x:f>
      </x:c>
      <x:c r="B28" s="76"/>
      <x:c r="C28" s="76"/>
      <x:c r="D28" s="76"/>
      <x:c r="E28" s="76"/>
      <x:c r="F28" s="76"/>
      <x:c r="G28" s="78"/>
      <x:c r="H28" s="78"/>
      <x:c r="I28" s="81"/>
      <x:c r="J28" s="81"/>
      <x:c r="K28" s="81" t="str">
        <x:f>IF(I28="","",MAX(0,I28-J28))</x:f>
      </x:c>
      <x:c r="L28" s="84"/>
      <x:c r="M28" s="76"/>
      <x:c r="N28" s="76"/>
      <x:c r="O28" s="76"/>
      <x:c r="P28" s="76"/>
      <x:c r="Q28" s="76"/>
      <x:c r="R28" s="78" t="str">
        <x:f>IF(B28="","",TODAY())</x:f>
      </x:c>
      <x:c r="S28" s="76"/>
      <x:c r="T28" s="76" t="str">
        <x:f>IF(B28="","",IF(OR(C28="",E28="",F28="",I28="",M28="",O28="",P28&lt;&gt;"Validé humainement"),"ALERTE: données/preuves/statut",IF(OR(I28&lt;0,J28&lt;0,L28&lt;0,L28&gt;1),"ALERTE: valeur anormale","OK")))</x:f>
      </x:c>
      <x:c r="U28" s="76" t="str">
        <x:f>IF(B28="","",IF(P28="Validé humainement","Oui","Non"))</x:f>
      </x:c>
    </x:row>
    <x:row r="29">
      <x:c r="A29" s="76" t="str">
        <x:f>IF(B29="","","PRJ-"&amp;TEXT(ROW()-4,"0000"))</x:f>
      </x:c>
      <x:c r="B29" s="76"/>
      <x:c r="C29" s="76"/>
      <x:c r="D29" s="76"/>
      <x:c r="E29" s="76"/>
      <x:c r="F29" s="76"/>
      <x:c r="G29" s="78"/>
      <x:c r="H29" s="78"/>
      <x:c r="I29" s="81"/>
      <x:c r="J29" s="81"/>
      <x:c r="K29" s="81" t="str">
        <x:f>IF(I29="","",MAX(0,I29-J29))</x:f>
      </x:c>
      <x:c r="L29" s="84"/>
      <x:c r="M29" s="76"/>
      <x:c r="N29" s="76"/>
      <x:c r="O29" s="76"/>
      <x:c r="P29" s="76"/>
      <x:c r="Q29" s="76"/>
      <x:c r="R29" s="78" t="str">
        <x:f>IF(B29="","",TODAY())</x:f>
      </x:c>
      <x:c r="S29" s="76"/>
      <x:c r="T29" s="76" t="str">
        <x:f>IF(B29="","",IF(OR(C29="",E29="",F29="",I29="",M29="",O29="",P29&lt;&gt;"Validé humainement"),"ALERTE: données/preuves/statut",IF(OR(I29&lt;0,J29&lt;0,L29&lt;0,L29&gt;1),"ALERTE: valeur anormale","OK")))</x:f>
      </x:c>
      <x:c r="U29" s="76" t="str">
        <x:f>IF(B29="","",IF(P29="Validé humainement","Oui","Non"))</x:f>
      </x:c>
    </x:row>
    <x:row r="30">
      <x:c r="A30" s="76" t="str">
        <x:f>IF(B30="","","PRJ-"&amp;TEXT(ROW()-4,"0000"))</x:f>
      </x:c>
      <x:c r="B30" s="76"/>
      <x:c r="C30" s="76"/>
      <x:c r="D30" s="76"/>
      <x:c r="E30" s="76"/>
      <x:c r="F30" s="76"/>
      <x:c r="G30" s="78"/>
      <x:c r="H30" s="78"/>
      <x:c r="I30" s="81"/>
      <x:c r="J30" s="81"/>
      <x:c r="K30" s="81" t="str">
        <x:f>IF(I30="","",MAX(0,I30-J30))</x:f>
      </x:c>
      <x:c r="L30" s="84"/>
      <x:c r="M30" s="76"/>
      <x:c r="N30" s="76"/>
      <x:c r="O30" s="76"/>
      <x:c r="P30" s="76"/>
      <x:c r="Q30" s="76"/>
      <x:c r="R30" s="78" t="str">
        <x:f>IF(B30="","",TODAY())</x:f>
      </x:c>
      <x:c r="S30" s="76"/>
      <x:c r="T30" s="76" t="str">
        <x:f>IF(B30="","",IF(OR(C30="",E30="",F30="",I30="",M30="",O30="",P30&lt;&gt;"Validé humainement"),"ALERTE: données/preuves/statut",IF(OR(I30&lt;0,J30&lt;0,L30&lt;0,L30&gt;1),"ALERTE: valeur anormale","OK")))</x:f>
      </x:c>
      <x:c r="U30" s="76" t="str">
        <x:f>IF(B30="","",IF(P30="Validé humainement","Oui","Non"))</x:f>
      </x:c>
    </x:row>
    <x:row r="31">
      <x:c r="A31" s="76" t="str">
        <x:f>IF(B31="","","PRJ-"&amp;TEXT(ROW()-4,"0000"))</x:f>
      </x:c>
      <x:c r="B31" s="76"/>
      <x:c r="C31" s="76"/>
      <x:c r="D31" s="76"/>
      <x:c r="E31" s="76"/>
      <x:c r="F31" s="76"/>
      <x:c r="G31" s="78"/>
      <x:c r="H31" s="78"/>
      <x:c r="I31" s="81"/>
      <x:c r="J31" s="81"/>
      <x:c r="K31" s="81" t="str">
        <x:f>IF(I31="","",MAX(0,I31-J31))</x:f>
      </x:c>
      <x:c r="L31" s="84"/>
      <x:c r="M31" s="76"/>
      <x:c r="N31" s="76"/>
      <x:c r="O31" s="76"/>
      <x:c r="P31" s="76"/>
      <x:c r="Q31" s="76"/>
      <x:c r="R31" s="78" t="str">
        <x:f>IF(B31="","",TODAY())</x:f>
      </x:c>
      <x:c r="S31" s="76"/>
      <x:c r="T31" s="76" t="str">
        <x:f>IF(B31="","",IF(OR(C31="",E31="",F31="",I31="",M31="",O31="",P31&lt;&gt;"Validé humainement"),"ALERTE: données/preuves/statut",IF(OR(I31&lt;0,J31&lt;0,L31&lt;0,L31&gt;1),"ALERTE: valeur anormale","OK")))</x:f>
      </x:c>
      <x:c r="U31" s="76" t="str">
        <x:f>IF(B31="","",IF(P31="Validé humainement","Oui","Non"))</x:f>
      </x:c>
    </x:row>
    <x:row r="32">
      <x:c r="A32" s="76" t="str">
        <x:f>IF(B32="","","PRJ-"&amp;TEXT(ROW()-4,"0000"))</x:f>
      </x:c>
      <x:c r="B32" s="76"/>
      <x:c r="C32" s="76"/>
      <x:c r="D32" s="76"/>
      <x:c r="E32" s="76"/>
      <x:c r="F32" s="76"/>
      <x:c r="G32" s="78"/>
      <x:c r="H32" s="78"/>
      <x:c r="I32" s="81"/>
      <x:c r="J32" s="81"/>
      <x:c r="K32" s="81" t="str">
        <x:f>IF(I32="","",MAX(0,I32-J32))</x:f>
      </x:c>
      <x:c r="L32" s="84"/>
      <x:c r="M32" s="76"/>
      <x:c r="N32" s="76"/>
      <x:c r="O32" s="76"/>
      <x:c r="P32" s="76"/>
      <x:c r="Q32" s="76"/>
      <x:c r="R32" s="78" t="str">
        <x:f>IF(B32="","",TODAY())</x:f>
      </x:c>
      <x:c r="S32" s="76"/>
      <x:c r="T32" s="76" t="str">
        <x:f>IF(B32="","",IF(OR(C32="",E32="",F32="",I32="",M32="",O32="",P32&lt;&gt;"Validé humainement"),"ALERTE: données/preuves/statut",IF(OR(I32&lt;0,J32&lt;0,L32&lt;0,L32&gt;1),"ALERTE: valeur anormale","OK")))</x:f>
      </x:c>
      <x:c r="U32" s="76" t="str">
        <x:f>IF(B32="","",IF(P32="Validé humainement","Oui","Non"))</x:f>
      </x:c>
    </x:row>
    <x:row r="33">
      <x:c r="A33" s="76" t="str">
        <x:f>IF(B33="","","PRJ-"&amp;TEXT(ROW()-4,"0000"))</x:f>
      </x:c>
      <x:c r="B33" s="76"/>
      <x:c r="C33" s="76"/>
      <x:c r="D33" s="76"/>
      <x:c r="E33" s="76"/>
      <x:c r="F33" s="76"/>
      <x:c r="G33" s="78"/>
      <x:c r="H33" s="78"/>
      <x:c r="I33" s="81"/>
      <x:c r="J33" s="81"/>
      <x:c r="K33" s="81" t="str">
        <x:f>IF(I33="","",MAX(0,I33-J33))</x:f>
      </x:c>
      <x:c r="L33" s="84"/>
      <x:c r="M33" s="76"/>
      <x:c r="N33" s="76"/>
      <x:c r="O33" s="76"/>
      <x:c r="P33" s="76"/>
      <x:c r="Q33" s="76"/>
      <x:c r="R33" s="78" t="str">
        <x:f>IF(B33="","",TODAY())</x:f>
      </x:c>
      <x:c r="S33" s="76"/>
      <x:c r="T33" s="76" t="str">
        <x:f>IF(B33="","",IF(OR(C33="",E33="",F33="",I33="",M33="",O33="",P33&lt;&gt;"Validé humainement"),"ALERTE: données/preuves/statut",IF(OR(I33&lt;0,J33&lt;0,L33&lt;0,L33&gt;1),"ALERTE: valeur anormale","OK")))</x:f>
      </x:c>
      <x:c r="U33" s="76" t="str">
        <x:f>IF(B33="","",IF(P33="Validé humainement","Oui","Non"))</x:f>
      </x:c>
    </x:row>
    <x:row r="34">
      <x:c r="A34" s="76" t="str">
        <x:f>IF(B34="","","PRJ-"&amp;TEXT(ROW()-4,"0000"))</x:f>
      </x:c>
      <x:c r="B34" s="76"/>
      <x:c r="C34" s="76"/>
      <x:c r="D34" s="76"/>
      <x:c r="E34" s="76"/>
      <x:c r="F34" s="76"/>
      <x:c r="G34" s="78"/>
      <x:c r="H34" s="78"/>
      <x:c r="I34" s="81"/>
      <x:c r="J34" s="81"/>
      <x:c r="K34" s="81" t="str">
        <x:f>IF(I34="","",MAX(0,I34-J34))</x:f>
      </x:c>
      <x:c r="L34" s="84"/>
      <x:c r="M34" s="76"/>
      <x:c r="N34" s="76"/>
      <x:c r="O34" s="76"/>
      <x:c r="P34" s="76"/>
      <x:c r="Q34" s="76"/>
      <x:c r="R34" s="78" t="str">
        <x:f>IF(B34="","",TODAY())</x:f>
      </x:c>
      <x:c r="S34" s="76"/>
      <x:c r="T34" s="76" t="str">
        <x:f>IF(B34="","",IF(OR(C34="",E34="",F34="",I34="",M34="",O34="",P34&lt;&gt;"Validé humainement"),"ALERTE: données/preuves/statut",IF(OR(I34&lt;0,J34&lt;0,L34&lt;0,L34&gt;1),"ALERTE: valeur anormale","OK")))</x:f>
      </x:c>
      <x:c r="U34" s="76" t="str">
        <x:f>IF(B34="","",IF(P34="Validé humainement","Oui","Non"))</x:f>
      </x:c>
    </x:row>
    <x:row r="35">
      <x:c r="A35" s="76" t="str">
        <x:f>IF(B35="","","PRJ-"&amp;TEXT(ROW()-4,"0000"))</x:f>
      </x:c>
      <x:c r="B35" s="76"/>
      <x:c r="C35" s="76"/>
      <x:c r="D35" s="76"/>
      <x:c r="E35" s="76"/>
      <x:c r="F35" s="76"/>
      <x:c r="G35" s="78"/>
      <x:c r="H35" s="78"/>
      <x:c r="I35" s="81"/>
      <x:c r="J35" s="81"/>
      <x:c r="K35" s="81" t="str">
        <x:f>IF(I35="","",MAX(0,I35-J35))</x:f>
      </x:c>
      <x:c r="L35" s="84"/>
      <x:c r="M35" s="76"/>
      <x:c r="N35" s="76"/>
      <x:c r="O35" s="76"/>
      <x:c r="P35" s="76"/>
      <x:c r="Q35" s="76"/>
      <x:c r="R35" s="78" t="str">
        <x:f>IF(B35="","",TODAY())</x:f>
      </x:c>
      <x:c r="S35" s="76"/>
      <x:c r="T35" s="76" t="str">
        <x:f>IF(B35="","",IF(OR(C35="",E35="",F35="",I35="",M35="",O35="",P35&lt;&gt;"Validé humainement"),"ALERTE: données/preuves/statut",IF(OR(I35&lt;0,J35&lt;0,L35&lt;0,L35&gt;1),"ALERTE: valeur anormale","OK")))</x:f>
      </x:c>
      <x:c r="U35" s="76" t="str">
        <x:f>IF(B35="","",IF(P35="Validé humainement","Oui","Non"))</x:f>
      </x:c>
    </x:row>
    <x:row r="36">
      <x:c r="A36" s="76" t="str">
        <x:f>IF(B36="","","PRJ-"&amp;TEXT(ROW()-4,"0000"))</x:f>
      </x:c>
      <x:c r="B36" s="76"/>
      <x:c r="C36" s="76"/>
      <x:c r="D36" s="76"/>
      <x:c r="E36" s="76"/>
      <x:c r="F36" s="76"/>
      <x:c r="G36" s="78"/>
      <x:c r="H36" s="78"/>
      <x:c r="I36" s="81"/>
      <x:c r="J36" s="81"/>
      <x:c r="K36" s="81" t="str">
        <x:f>IF(I36="","",MAX(0,I36-J36))</x:f>
      </x:c>
      <x:c r="L36" s="84"/>
      <x:c r="M36" s="76"/>
      <x:c r="N36" s="76"/>
      <x:c r="O36" s="76"/>
      <x:c r="P36" s="76"/>
      <x:c r="Q36" s="76"/>
      <x:c r="R36" s="78" t="str">
        <x:f>IF(B36="","",TODAY())</x:f>
      </x:c>
      <x:c r="S36" s="76"/>
      <x:c r="T36" s="76" t="str">
        <x:f>IF(B36="","",IF(OR(C36="",E36="",F36="",I36="",M36="",O36="",P36&lt;&gt;"Validé humainement"),"ALERTE: données/preuves/statut",IF(OR(I36&lt;0,J36&lt;0,L36&lt;0,L36&gt;1),"ALERTE: valeur anormale","OK")))</x:f>
      </x:c>
      <x:c r="U36" s="76" t="str">
        <x:f>IF(B36="","",IF(P36="Validé humainement","Oui","Non"))</x:f>
      </x:c>
    </x:row>
    <x:row r="37">
      <x:c r="A37" s="76" t="str">
        <x:f>IF(B37="","","PRJ-"&amp;TEXT(ROW()-4,"0000"))</x:f>
      </x:c>
      <x:c r="B37" s="76"/>
      <x:c r="C37" s="76"/>
      <x:c r="D37" s="76"/>
      <x:c r="E37" s="76"/>
      <x:c r="F37" s="76"/>
      <x:c r="G37" s="78"/>
      <x:c r="H37" s="78"/>
      <x:c r="I37" s="81"/>
      <x:c r="J37" s="81"/>
      <x:c r="K37" s="81" t="str">
        <x:f>IF(I37="","",MAX(0,I37-J37))</x:f>
      </x:c>
      <x:c r="L37" s="84"/>
      <x:c r="M37" s="76"/>
      <x:c r="N37" s="76"/>
      <x:c r="O37" s="76"/>
      <x:c r="P37" s="76"/>
      <x:c r="Q37" s="76"/>
      <x:c r="R37" s="78" t="str">
        <x:f>IF(B37="","",TODAY())</x:f>
      </x:c>
      <x:c r="S37" s="76"/>
      <x:c r="T37" s="76" t="str">
        <x:f>IF(B37="","",IF(OR(C37="",E37="",F37="",I37="",M37="",O37="",P37&lt;&gt;"Validé humainement"),"ALERTE: données/preuves/statut",IF(OR(I37&lt;0,J37&lt;0,L37&lt;0,L37&gt;1),"ALERTE: valeur anormale","OK")))</x:f>
      </x:c>
      <x:c r="U37" s="76" t="str">
        <x:f>IF(B37="","",IF(P37="Validé humainement","Oui","Non"))</x:f>
      </x:c>
    </x:row>
    <x:row r="38">
      <x:c r="A38" s="76" t="str">
        <x:f>IF(B38="","","PRJ-"&amp;TEXT(ROW()-4,"0000"))</x:f>
      </x:c>
      <x:c r="B38" s="76"/>
      <x:c r="C38" s="76"/>
      <x:c r="D38" s="76"/>
      <x:c r="E38" s="76"/>
      <x:c r="F38" s="76"/>
      <x:c r="G38" s="78"/>
      <x:c r="H38" s="78"/>
      <x:c r="I38" s="81"/>
      <x:c r="J38" s="81"/>
      <x:c r="K38" s="81" t="str">
        <x:f>IF(I38="","",MAX(0,I38-J38))</x:f>
      </x:c>
      <x:c r="L38" s="84"/>
      <x:c r="M38" s="76"/>
      <x:c r="N38" s="76"/>
      <x:c r="O38" s="76"/>
      <x:c r="P38" s="76"/>
      <x:c r="Q38" s="76"/>
      <x:c r="R38" s="78" t="str">
        <x:f>IF(B38="","",TODAY())</x:f>
      </x:c>
      <x:c r="S38" s="76"/>
      <x:c r="T38" s="76" t="str">
        <x:f>IF(B38="","",IF(OR(C38="",E38="",F38="",I38="",M38="",O38="",P38&lt;&gt;"Validé humainement"),"ALERTE: données/preuves/statut",IF(OR(I38&lt;0,J38&lt;0,L38&lt;0,L38&gt;1),"ALERTE: valeur anormale","OK")))</x:f>
      </x:c>
      <x:c r="U38" s="76" t="str">
        <x:f>IF(B38="","",IF(P38="Validé humainement","Oui","Non"))</x:f>
      </x:c>
    </x:row>
    <x:row r="39">
      <x:c r="A39" s="76" t="str">
        <x:f>IF(B39="","","PRJ-"&amp;TEXT(ROW()-4,"0000"))</x:f>
      </x:c>
      <x:c r="B39" s="76"/>
      <x:c r="C39" s="76"/>
      <x:c r="D39" s="76"/>
      <x:c r="E39" s="76"/>
      <x:c r="F39" s="76"/>
      <x:c r="G39" s="78"/>
      <x:c r="H39" s="78"/>
      <x:c r="I39" s="81"/>
      <x:c r="J39" s="81"/>
      <x:c r="K39" s="81" t="str">
        <x:f>IF(I39="","",MAX(0,I39-J39))</x:f>
      </x:c>
      <x:c r="L39" s="84"/>
      <x:c r="M39" s="76"/>
      <x:c r="N39" s="76"/>
      <x:c r="O39" s="76"/>
      <x:c r="P39" s="76"/>
      <x:c r="Q39" s="76"/>
      <x:c r="R39" s="78" t="str">
        <x:f>IF(B39="","",TODAY())</x:f>
      </x:c>
      <x:c r="S39" s="76"/>
      <x:c r="T39" s="76" t="str">
        <x:f>IF(B39="","",IF(OR(C39="",E39="",F39="",I39="",M39="",O39="",P39&lt;&gt;"Validé humainement"),"ALERTE: données/preuves/statut",IF(OR(I39&lt;0,J39&lt;0,L39&lt;0,L39&gt;1),"ALERTE: valeur anormale","OK")))</x:f>
      </x:c>
      <x:c r="U39" s="76" t="str">
        <x:f>IF(B39="","",IF(P39="Validé humainement","Oui","Non"))</x:f>
      </x:c>
    </x:row>
    <x:row r="40">
      <x:c r="A40" s="76" t="str">
        <x:f>IF(B40="","","PRJ-"&amp;TEXT(ROW()-4,"0000"))</x:f>
      </x:c>
      <x:c r="B40" s="76"/>
      <x:c r="C40" s="76"/>
      <x:c r="D40" s="76"/>
      <x:c r="E40" s="76"/>
      <x:c r="F40" s="76"/>
      <x:c r="G40" s="78"/>
      <x:c r="H40" s="78"/>
      <x:c r="I40" s="81"/>
      <x:c r="J40" s="81"/>
      <x:c r="K40" s="81" t="str">
        <x:f>IF(I40="","",MAX(0,I40-J40))</x:f>
      </x:c>
      <x:c r="L40" s="84"/>
      <x:c r="M40" s="76"/>
      <x:c r="N40" s="76"/>
      <x:c r="O40" s="76"/>
      <x:c r="P40" s="76"/>
      <x:c r="Q40" s="76"/>
      <x:c r="R40" s="78" t="str">
        <x:f>IF(B40="","",TODAY())</x:f>
      </x:c>
      <x:c r="S40" s="76"/>
      <x:c r="T40" s="76" t="str">
        <x:f>IF(B40="","",IF(OR(C40="",E40="",F40="",I40="",M40="",O40="",P40&lt;&gt;"Validé humainement"),"ALERTE: données/preuves/statut",IF(OR(I40&lt;0,J40&lt;0,L40&lt;0,L40&gt;1),"ALERTE: valeur anormale","OK")))</x:f>
      </x:c>
      <x:c r="U40" s="76" t="str">
        <x:f>IF(B40="","",IF(P40="Validé humainement","Oui","Non"))</x:f>
      </x:c>
    </x:row>
    <x:row r="41">
      <x:c r="A41" s="76" t="str">
        <x:f>IF(B41="","","PRJ-"&amp;TEXT(ROW()-4,"0000"))</x:f>
      </x:c>
      <x:c r="B41" s="76"/>
      <x:c r="C41" s="76"/>
      <x:c r="D41" s="76"/>
      <x:c r="E41" s="76"/>
      <x:c r="F41" s="76"/>
      <x:c r="G41" s="78"/>
      <x:c r="H41" s="78"/>
      <x:c r="I41" s="81"/>
      <x:c r="J41" s="81"/>
      <x:c r="K41" s="81" t="str">
        <x:f>IF(I41="","",MAX(0,I41-J41))</x:f>
      </x:c>
      <x:c r="L41" s="84"/>
      <x:c r="M41" s="76"/>
      <x:c r="N41" s="76"/>
      <x:c r="O41" s="76"/>
      <x:c r="P41" s="76"/>
      <x:c r="Q41" s="76"/>
      <x:c r="R41" s="78" t="str">
        <x:f>IF(B41="","",TODAY())</x:f>
      </x:c>
      <x:c r="S41" s="76"/>
      <x:c r="T41" s="76" t="str">
        <x:f>IF(B41="","",IF(OR(C41="",E41="",F41="",I41="",M41="",O41="",P41&lt;&gt;"Validé humainement"),"ALERTE: données/preuves/statut",IF(OR(I41&lt;0,J41&lt;0,L41&lt;0,L41&gt;1),"ALERTE: valeur anormale","OK")))</x:f>
      </x:c>
      <x:c r="U41" s="76" t="str">
        <x:f>IF(B41="","",IF(P41="Validé humainement","Oui","Non"))</x:f>
      </x:c>
    </x:row>
    <x:row r="42">
      <x:c r="A42" s="76" t="str">
        <x:f>IF(B42="","","PRJ-"&amp;TEXT(ROW()-4,"0000"))</x:f>
      </x:c>
      <x:c r="B42" s="76"/>
      <x:c r="C42" s="76"/>
      <x:c r="D42" s="76"/>
      <x:c r="E42" s="76"/>
      <x:c r="F42" s="76"/>
      <x:c r="G42" s="78"/>
      <x:c r="H42" s="78"/>
      <x:c r="I42" s="81"/>
      <x:c r="J42" s="81"/>
      <x:c r="K42" s="81" t="str">
        <x:f>IF(I42="","",MAX(0,I42-J42))</x:f>
      </x:c>
      <x:c r="L42" s="84"/>
      <x:c r="M42" s="76"/>
      <x:c r="N42" s="76"/>
      <x:c r="O42" s="76"/>
      <x:c r="P42" s="76"/>
      <x:c r="Q42" s="76"/>
      <x:c r="R42" s="78" t="str">
        <x:f>IF(B42="","",TODAY())</x:f>
      </x:c>
      <x:c r="S42" s="76"/>
      <x:c r="T42" s="76" t="str">
        <x:f>IF(B42="","",IF(OR(C42="",E42="",F42="",I42="",M42="",O42="",P42&lt;&gt;"Validé humainement"),"ALERTE: données/preuves/statut",IF(OR(I42&lt;0,J42&lt;0,L42&lt;0,L42&gt;1),"ALERTE: valeur anormale","OK")))</x:f>
      </x:c>
      <x:c r="U42" s="76" t="str">
        <x:f>IF(B42="","",IF(P42="Validé humainement","Oui","Non"))</x:f>
      </x:c>
    </x:row>
    <x:row r="43">
      <x:c r="A43" s="76" t="str">
        <x:f>IF(B43="","","PRJ-"&amp;TEXT(ROW()-4,"0000"))</x:f>
      </x:c>
      <x:c r="B43" s="76"/>
      <x:c r="C43" s="76"/>
      <x:c r="D43" s="76"/>
      <x:c r="E43" s="76"/>
      <x:c r="F43" s="76"/>
      <x:c r="G43" s="78"/>
      <x:c r="H43" s="78"/>
      <x:c r="I43" s="81"/>
      <x:c r="J43" s="81"/>
      <x:c r="K43" s="81" t="str">
        <x:f>IF(I43="","",MAX(0,I43-J43))</x:f>
      </x:c>
      <x:c r="L43" s="84"/>
      <x:c r="M43" s="76"/>
      <x:c r="N43" s="76"/>
      <x:c r="O43" s="76"/>
      <x:c r="P43" s="76"/>
      <x:c r="Q43" s="76"/>
      <x:c r="R43" s="78" t="str">
        <x:f>IF(B43="","",TODAY())</x:f>
      </x:c>
      <x:c r="S43" s="76"/>
      <x:c r="T43" s="76" t="str">
        <x:f>IF(B43="","",IF(OR(C43="",E43="",F43="",I43="",M43="",O43="",P43&lt;&gt;"Validé humainement"),"ALERTE: données/preuves/statut",IF(OR(I43&lt;0,J43&lt;0,L43&lt;0,L43&gt;1),"ALERTE: valeur anormale","OK")))</x:f>
      </x:c>
      <x:c r="U43" s="76" t="str">
        <x:f>IF(B43="","",IF(P43="Validé humainement","Oui","Non"))</x:f>
      </x:c>
    </x:row>
    <x:row r="44">
      <x:c r="A44" s="76" t="str">
        <x:f>IF(B44="","","PRJ-"&amp;TEXT(ROW()-4,"0000"))</x:f>
      </x:c>
      <x:c r="B44" s="76"/>
      <x:c r="C44" s="76"/>
      <x:c r="D44" s="76"/>
      <x:c r="E44" s="76"/>
      <x:c r="F44" s="76"/>
      <x:c r="G44" s="78"/>
      <x:c r="H44" s="78"/>
      <x:c r="I44" s="81"/>
      <x:c r="J44" s="81"/>
      <x:c r="K44" s="81" t="str">
        <x:f>IF(I44="","",MAX(0,I44-J44))</x:f>
      </x:c>
      <x:c r="L44" s="84"/>
      <x:c r="M44" s="76"/>
      <x:c r="N44" s="76"/>
      <x:c r="O44" s="76"/>
      <x:c r="P44" s="76"/>
      <x:c r="Q44" s="76"/>
      <x:c r="R44" s="78" t="str">
        <x:f>IF(B44="","",TODAY())</x:f>
      </x:c>
      <x:c r="S44" s="76"/>
      <x:c r="T44" s="76" t="str">
        <x:f>IF(B44="","",IF(OR(C44="",E44="",F44="",I44="",M44="",O44="",P44&lt;&gt;"Validé humainement"),"ALERTE: données/preuves/statut",IF(OR(I44&lt;0,J44&lt;0,L44&lt;0,L44&gt;1),"ALERTE: valeur anormale","OK")))</x:f>
      </x:c>
      <x:c r="U44" s="76" t="str">
        <x:f>IF(B44="","",IF(P44="Validé humainement","Oui","Non"))</x:f>
      </x:c>
    </x:row>
    <x:row r="45">
      <x:c r="A45" s="76" t="str">
        <x:f>IF(B45="","","PRJ-"&amp;TEXT(ROW()-4,"0000"))</x:f>
      </x:c>
      <x:c r="B45" s="76"/>
      <x:c r="C45" s="76"/>
      <x:c r="D45" s="76"/>
      <x:c r="E45" s="76"/>
      <x:c r="F45" s="76"/>
      <x:c r="G45" s="78"/>
      <x:c r="H45" s="78"/>
      <x:c r="I45" s="81"/>
      <x:c r="J45" s="81"/>
      <x:c r="K45" s="81" t="str">
        <x:f>IF(I45="","",MAX(0,I45-J45))</x:f>
      </x:c>
      <x:c r="L45" s="84"/>
      <x:c r="M45" s="76"/>
      <x:c r="N45" s="76"/>
      <x:c r="O45" s="76"/>
      <x:c r="P45" s="76"/>
      <x:c r="Q45" s="76"/>
      <x:c r="R45" s="78" t="str">
        <x:f>IF(B45="","",TODAY())</x:f>
      </x:c>
      <x:c r="S45" s="76"/>
      <x:c r="T45" s="76" t="str">
        <x:f>IF(B45="","",IF(OR(C45="",E45="",F45="",I45="",M45="",O45="",P45&lt;&gt;"Validé humainement"),"ALERTE: données/preuves/statut",IF(OR(I45&lt;0,J45&lt;0,L45&lt;0,L45&gt;1),"ALERTE: valeur anormale","OK")))</x:f>
      </x:c>
      <x:c r="U45" s="76" t="str">
        <x:f>IF(B45="","",IF(P45="Validé humainement","Oui","Non"))</x:f>
      </x:c>
    </x:row>
    <x:row r="46">
      <x:c r="A46" s="76" t="str">
        <x:f>IF(B46="","","PRJ-"&amp;TEXT(ROW()-4,"0000"))</x:f>
      </x:c>
      <x:c r="B46" s="76"/>
      <x:c r="C46" s="76"/>
      <x:c r="D46" s="76"/>
      <x:c r="E46" s="76"/>
      <x:c r="F46" s="76"/>
      <x:c r="G46" s="78"/>
      <x:c r="H46" s="78"/>
      <x:c r="I46" s="81"/>
      <x:c r="J46" s="81"/>
      <x:c r="K46" s="81" t="str">
        <x:f>IF(I46="","",MAX(0,I46-J46))</x:f>
      </x:c>
      <x:c r="L46" s="84"/>
      <x:c r="M46" s="76"/>
      <x:c r="N46" s="76"/>
      <x:c r="O46" s="76"/>
      <x:c r="P46" s="76"/>
      <x:c r="Q46" s="76"/>
      <x:c r="R46" s="78" t="str">
        <x:f>IF(B46="","",TODAY())</x:f>
      </x:c>
      <x:c r="S46" s="76"/>
      <x:c r="T46" s="76" t="str">
        <x:f>IF(B46="","",IF(OR(C46="",E46="",F46="",I46="",M46="",O46="",P46&lt;&gt;"Validé humainement"),"ALERTE: données/preuves/statut",IF(OR(I46&lt;0,J46&lt;0,L46&lt;0,L46&gt;1),"ALERTE: valeur anormale","OK")))</x:f>
      </x:c>
      <x:c r="U46" s="76" t="str">
        <x:f>IF(B46="","",IF(P46="Validé humainement","Oui","Non"))</x:f>
      </x:c>
    </x:row>
    <x:row r="47">
      <x:c r="A47" s="76" t="str">
        <x:f>IF(B47="","","PRJ-"&amp;TEXT(ROW()-4,"0000"))</x:f>
      </x:c>
      <x:c r="B47" s="76"/>
      <x:c r="C47" s="76"/>
      <x:c r="D47" s="76"/>
      <x:c r="E47" s="76"/>
      <x:c r="F47" s="76"/>
      <x:c r="G47" s="78"/>
      <x:c r="H47" s="78"/>
      <x:c r="I47" s="81"/>
      <x:c r="J47" s="81"/>
      <x:c r="K47" s="81" t="str">
        <x:f>IF(I47="","",MAX(0,I47-J47))</x:f>
      </x:c>
      <x:c r="L47" s="84"/>
      <x:c r="M47" s="76"/>
      <x:c r="N47" s="76"/>
      <x:c r="O47" s="76"/>
      <x:c r="P47" s="76"/>
      <x:c r="Q47" s="76"/>
      <x:c r="R47" s="78" t="str">
        <x:f>IF(B47="","",TODAY())</x:f>
      </x:c>
      <x:c r="S47" s="76"/>
      <x:c r="T47" s="76" t="str">
        <x:f>IF(B47="","",IF(OR(C47="",E47="",F47="",I47="",M47="",O47="",P47&lt;&gt;"Validé humainement"),"ALERTE: données/preuves/statut",IF(OR(I47&lt;0,J47&lt;0,L47&lt;0,L47&gt;1),"ALERTE: valeur anormale","OK")))</x:f>
      </x:c>
      <x:c r="U47" s="76" t="str">
        <x:f>IF(B47="","",IF(P47="Validé humainement","Oui","Non"))</x:f>
      </x:c>
    </x:row>
    <x:row r="48">
      <x:c r="A48" s="76" t="str">
        <x:f>IF(B48="","","PRJ-"&amp;TEXT(ROW()-4,"0000"))</x:f>
      </x:c>
      <x:c r="B48" s="76"/>
      <x:c r="C48" s="76"/>
      <x:c r="D48" s="76"/>
      <x:c r="E48" s="76"/>
      <x:c r="F48" s="76"/>
      <x:c r="G48" s="78"/>
      <x:c r="H48" s="78"/>
      <x:c r="I48" s="81"/>
      <x:c r="J48" s="81"/>
      <x:c r="K48" s="81" t="str">
        <x:f>IF(I48="","",MAX(0,I48-J48))</x:f>
      </x:c>
      <x:c r="L48" s="84"/>
      <x:c r="M48" s="76"/>
      <x:c r="N48" s="76"/>
      <x:c r="O48" s="76"/>
      <x:c r="P48" s="76"/>
      <x:c r="Q48" s="76"/>
      <x:c r="R48" s="78" t="str">
        <x:f>IF(B48="","",TODAY())</x:f>
      </x:c>
      <x:c r="S48" s="76"/>
      <x:c r="T48" s="76" t="str">
        <x:f>IF(B48="","",IF(OR(C48="",E48="",F48="",I48="",M48="",O48="",P48&lt;&gt;"Validé humainement"),"ALERTE: données/preuves/statut",IF(OR(I48&lt;0,J48&lt;0,L48&lt;0,L48&gt;1),"ALERTE: valeur anormale","OK")))</x:f>
      </x:c>
      <x:c r="U48" s="76" t="str">
        <x:f>IF(B48="","",IF(P48="Validé humainement","Oui","Non"))</x:f>
      </x:c>
    </x:row>
    <x:row r="49">
      <x:c r="A49" s="76" t="str">
        <x:f>IF(B49="","","PRJ-"&amp;TEXT(ROW()-4,"0000"))</x:f>
      </x:c>
      <x:c r="B49" s="76"/>
      <x:c r="C49" s="76"/>
      <x:c r="D49" s="76"/>
      <x:c r="E49" s="76"/>
      <x:c r="F49" s="76"/>
      <x:c r="G49" s="78"/>
      <x:c r="H49" s="78"/>
      <x:c r="I49" s="81"/>
      <x:c r="J49" s="81"/>
      <x:c r="K49" s="81" t="str">
        <x:f>IF(I49="","",MAX(0,I49-J49))</x:f>
      </x:c>
      <x:c r="L49" s="84"/>
      <x:c r="M49" s="76"/>
      <x:c r="N49" s="76"/>
      <x:c r="O49" s="76"/>
      <x:c r="P49" s="76"/>
      <x:c r="Q49" s="76"/>
      <x:c r="R49" s="78" t="str">
        <x:f>IF(B49="","",TODAY())</x:f>
      </x:c>
      <x:c r="S49" s="76"/>
      <x:c r="T49" s="76" t="str">
        <x:f>IF(B49="","",IF(OR(C49="",E49="",F49="",I49="",M49="",O49="",P49&lt;&gt;"Validé humainement"),"ALERTE: données/preuves/statut",IF(OR(I49&lt;0,J49&lt;0,L49&lt;0,L49&gt;1),"ALERTE: valeur anormale","OK")))</x:f>
      </x:c>
      <x:c r="U49" s="76" t="str">
        <x:f>IF(B49="","",IF(P49="Validé humainement","Oui","Non"))</x:f>
      </x:c>
    </x:row>
    <x:row r="50">
      <x:c r="A50" s="76" t="str">
        <x:f>IF(B50="","","PRJ-"&amp;TEXT(ROW()-4,"0000"))</x:f>
      </x:c>
      <x:c r="B50" s="76"/>
      <x:c r="C50" s="76"/>
      <x:c r="D50" s="76"/>
      <x:c r="E50" s="76"/>
      <x:c r="F50" s="76"/>
      <x:c r="G50" s="78"/>
      <x:c r="H50" s="78"/>
      <x:c r="I50" s="81"/>
      <x:c r="J50" s="81"/>
      <x:c r="K50" s="81" t="str">
        <x:f>IF(I50="","",MAX(0,I50-J50))</x:f>
      </x:c>
      <x:c r="L50" s="84"/>
      <x:c r="M50" s="76"/>
      <x:c r="N50" s="76"/>
      <x:c r="O50" s="76"/>
      <x:c r="P50" s="76"/>
      <x:c r="Q50" s="76"/>
      <x:c r="R50" s="78" t="str">
        <x:f>IF(B50="","",TODAY())</x:f>
      </x:c>
      <x:c r="S50" s="76"/>
      <x:c r="T50" s="76" t="str">
        <x:f>IF(B50="","",IF(OR(C50="",E50="",F50="",I50="",M50="",O50="",P50&lt;&gt;"Validé humainement"),"ALERTE: données/preuves/statut",IF(OR(I50&lt;0,J50&lt;0,L50&lt;0,L50&gt;1),"ALERTE: valeur anormale","OK")))</x:f>
      </x:c>
      <x:c r="U50" s="76" t="str">
        <x:f>IF(B50="","",IF(P50="Validé humainement","Oui","Non"))</x:f>
      </x:c>
    </x:row>
    <x:row r="51">
      <x:c r="A51" s="76" t="str">
        <x:f>IF(B51="","","PRJ-"&amp;TEXT(ROW()-4,"0000"))</x:f>
      </x:c>
      <x:c r="B51" s="76"/>
      <x:c r="C51" s="76"/>
      <x:c r="D51" s="76"/>
      <x:c r="E51" s="76"/>
      <x:c r="F51" s="76"/>
      <x:c r="G51" s="78"/>
      <x:c r="H51" s="78"/>
      <x:c r="I51" s="81"/>
      <x:c r="J51" s="81"/>
      <x:c r="K51" s="81" t="str">
        <x:f>IF(I51="","",MAX(0,I51-J51))</x:f>
      </x:c>
      <x:c r="L51" s="84"/>
      <x:c r="M51" s="76"/>
      <x:c r="N51" s="76"/>
      <x:c r="O51" s="76"/>
      <x:c r="P51" s="76"/>
      <x:c r="Q51" s="76"/>
      <x:c r="R51" s="78" t="str">
        <x:f>IF(B51="","",TODAY())</x:f>
      </x:c>
      <x:c r="S51" s="76"/>
      <x:c r="T51" s="76" t="str">
        <x:f>IF(B51="","",IF(OR(C51="",E51="",F51="",I51="",M51="",O51="",P51&lt;&gt;"Validé humainement"),"ALERTE: données/preuves/statut",IF(OR(I51&lt;0,J51&lt;0,L51&lt;0,L51&gt;1),"ALERTE: valeur anormale","OK")))</x:f>
      </x:c>
      <x:c r="U51" s="76" t="str">
        <x:f>IF(B51="","",IF(P51="Validé humainement","Oui","Non"))</x:f>
      </x:c>
    </x:row>
    <x:row r="52">
      <x:c r="A52" s="76" t="str">
        <x:f>IF(B52="","","PRJ-"&amp;TEXT(ROW()-4,"0000"))</x:f>
      </x:c>
      <x:c r="B52" s="76"/>
      <x:c r="C52" s="76"/>
      <x:c r="D52" s="76"/>
      <x:c r="E52" s="76"/>
      <x:c r="F52" s="76"/>
      <x:c r="G52" s="78"/>
      <x:c r="H52" s="78"/>
      <x:c r="I52" s="81"/>
      <x:c r="J52" s="81"/>
      <x:c r="K52" s="81" t="str">
        <x:f>IF(I52="","",MAX(0,I52-J52))</x:f>
      </x:c>
      <x:c r="L52" s="84"/>
      <x:c r="M52" s="76"/>
      <x:c r="N52" s="76"/>
      <x:c r="O52" s="76"/>
      <x:c r="P52" s="76"/>
      <x:c r="Q52" s="76"/>
      <x:c r="R52" s="78" t="str">
        <x:f>IF(B52="","",TODAY())</x:f>
      </x:c>
      <x:c r="S52" s="76"/>
      <x:c r="T52" s="76" t="str">
        <x:f>IF(B52="","",IF(OR(C52="",E52="",F52="",I52="",M52="",O52="",P52&lt;&gt;"Validé humainement"),"ALERTE: données/preuves/statut",IF(OR(I52&lt;0,J52&lt;0,L52&lt;0,L52&gt;1),"ALERTE: valeur anormale","OK")))</x:f>
      </x:c>
      <x:c r="U52" s="76" t="str">
        <x:f>IF(B52="","",IF(P52="Validé humainement","Oui","Non"))</x:f>
      </x:c>
    </x:row>
    <x:row r="53">
      <x:c r="A53" s="76" t="str">
        <x:f>IF(B53="","","PRJ-"&amp;TEXT(ROW()-4,"0000"))</x:f>
      </x:c>
      <x:c r="B53" s="76"/>
      <x:c r="C53" s="76"/>
      <x:c r="D53" s="76"/>
      <x:c r="E53" s="76"/>
      <x:c r="F53" s="76"/>
      <x:c r="G53" s="78"/>
      <x:c r="H53" s="78"/>
      <x:c r="I53" s="81"/>
      <x:c r="J53" s="81"/>
      <x:c r="K53" s="81" t="str">
        <x:f>IF(I53="","",MAX(0,I53-J53))</x:f>
      </x:c>
      <x:c r="L53" s="84"/>
      <x:c r="M53" s="76"/>
      <x:c r="N53" s="76"/>
      <x:c r="O53" s="76"/>
      <x:c r="P53" s="76"/>
      <x:c r="Q53" s="76"/>
      <x:c r="R53" s="78" t="str">
        <x:f>IF(B53="","",TODAY())</x:f>
      </x:c>
      <x:c r="S53" s="76"/>
      <x:c r="T53" s="76" t="str">
        <x:f>IF(B53="","",IF(OR(C53="",E53="",F53="",I53="",M53="",O53="",P53&lt;&gt;"Validé humainement"),"ALERTE: données/preuves/statut",IF(OR(I53&lt;0,J53&lt;0,L53&lt;0,L53&gt;1),"ALERTE: valeur anormale","OK")))</x:f>
      </x:c>
      <x:c r="U53" s="76" t="str">
        <x:f>IF(B53="","",IF(P53="Validé humainement","Oui","Non"))</x:f>
      </x:c>
    </x:row>
    <x:row r="54">
      <x:c r="A54" s="76" t="str">
        <x:f>IF(B54="","","PRJ-"&amp;TEXT(ROW()-4,"0000"))</x:f>
      </x:c>
      <x:c r="B54" s="76"/>
      <x:c r="C54" s="76"/>
      <x:c r="D54" s="76"/>
      <x:c r="E54" s="76"/>
      <x:c r="F54" s="76"/>
      <x:c r="G54" s="78"/>
      <x:c r="H54" s="78"/>
      <x:c r="I54" s="81"/>
      <x:c r="J54" s="81"/>
      <x:c r="K54" s="81" t="str">
        <x:f>IF(I54="","",MAX(0,I54-J54))</x:f>
      </x:c>
      <x:c r="L54" s="84"/>
      <x:c r="M54" s="76"/>
      <x:c r="N54" s="76"/>
      <x:c r="O54" s="76"/>
      <x:c r="P54" s="76"/>
      <x:c r="Q54" s="76"/>
      <x:c r="R54" s="78" t="str">
        <x:f>IF(B54="","",TODAY())</x:f>
      </x:c>
      <x:c r="S54" s="76"/>
      <x:c r="T54" s="76" t="str">
        <x:f>IF(B54="","",IF(OR(C54="",E54="",F54="",I54="",M54="",O54="",P54&lt;&gt;"Validé humainement"),"ALERTE: données/preuves/statut",IF(OR(I54&lt;0,J54&lt;0,L54&lt;0,L54&gt;1),"ALERTE: valeur anormale","OK")))</x:f>
      </x:c>
      <x:c r="U54" s="76" t="str">
        <x:f>IF(B54="","",IF(P54="Validé humainement","Oui","Non"))</x:f>
      </x:c>
    </x:row>
    <x:row r="55">
      <x:c r="A55" s="76" t="str">
        <x:f>IF(B55="","","PRJ-"&amp;TEXT(ROW()-4,"0000"))</x:f>
      </x:c>
      <x:c r="B55" s="76"/>
      <x:c r="C55" s="76"/>
      <x:c r="D55" s="76"/>
      <x:c r="E55" s="76"/>
      <x:c r="F55" s="76"/>
      <x:c r="G55" s="78"/>
      <x:c r="H55" s="78"/>
      <x:c r="I55" s="81"/>
      <x:c r="J55" s="81"/>
      <x:c r="K55" s="81" t="str">
        <x:f>IF(I55="","",MAX(0,I55-J55))</x:f>
      </x:c>
      <x:c r="L55" s="84"/>
      <x:c r="M55" s="76"/>
      <x:c r="N55" s="76"/>
      <x:c r="O55" s="76"/>
      <x:c r="P55" s="76"/>
      <x:c r="Q55" s="76"/>
      <x:c r="R55" s="78" t="str">
        <x:f>IF(B55="","",TODAY())</x:f>
      </x:c>
      <x:c r="S55" s="76"/>
      <x:c r="T55" s="76" t="str">
        <x:f>IF(B55="","",IF(OR(C55="",E55="",F55="",I55="",M55="",O55="",P55&lt;&gt;"Validé humainement"),"ALERTE: données/preuves/statut",IF(OR(I55&lt;0,J55&lt;0,L55&lt;0,L55&gt;1),"ALERTE: valeur anormale","OK")))</x:f>
      </x:c>
      <x:c r="U55" s="76" t="str">
        <x:f>IF(B55="","",IF(P55="Validé humainement","Oui","Non"))</x:f>
      </x:c>
    </x:row>
    <x:row r="56">
      <x:c r="A56" s="76" t="str">
        <x:f>IF(B56="","","PRJ-"&amp;TEXT(ROW()-4,"0000"))</x:f>
      </x:c>
      <x:c r="B56" s="76"/>
      <x:c r="C56" s="76"/>
      <x:c r="D56" s="76"/>
      <x:c r="E56" s="76"/>
      <x:c r="F56" s="76"/>
      <x:c r="G56" s="78"/>
      <x:c r="H56" s="78"/>
      <x:c r="I56" s="81"/>
      <x:c r="J56" s="81"/>
      <x:c r="K56" s="81" t="str">
        <x:f>IF(I56="","",MAX(0,I56-J56))</x:f>
      </x:c>
      <x:c r="L56" s="84"/>
      <x:c r="M56" s="76"/>
      <x:c r="N56" s="76"/>
      <x:c r="O56" s="76"/>
      <x:c r="P56" s="76"/>
      <x:c r="Q56" s="76"/>
      <x:c r="R56" s="78" t="str">
        <x:f>IF(B56="","",TODAY())</x:f>
      </x:c>
      <x:c r="S56" s="76"/>
      <x:c r="T56" s="76" t="str">
        <x:f>IF(B56="","",IF(OR(C56="",E56="",F56="",I56="",M56="",O56="",P56&lt;&gt;"Validé humainement"),"ALERTE: données/preuves/statut",IF(OR(I56&lt;0,J56&lt;0,L56&lt;0,L56&gt;1),"ALERTE: valeur anormale","OK")))</x:f>
      </x:c>
      <x:c r="U56" s="76" t="str">
        <x:f>IF(B56="","",IF(P56="Validé humainement","Oui","Non"))</x:f>
      </x:c>
    </x:row>
    <x:row r="57">
      <x:c r="A57" s="76" t="str">
        <x:f>IF(B57="","","PRJ-"&amp;TEXT(ROW()-4,"0000"))</x:f>
      </x:c>
      <x:c r="B57" s="76"/>
      <x:c r="C57" s="76"/>
      <x:c r="D57" s="76"/>
      <x:c r="E57" s="76"/>
      <x:c r="F57" s="76"/>
      <x:c r="G57" s="78"/>
      <x:c r="H57" s="78"/>
      <x:c r="I57" s="81"/>
      <x:c r="J57" s="81"/>
      <x:c r="K57" s="81" t="str">
        <x:f>IF(I57="","",MAX(0,I57-J57))</x:f>
      </x:c>
      <x:c r="L57" s="84"/>
      <x:c r="M57" s="76"/>
      <x:c r="N57" s="76"/>
      <x:c r="O57" s="76"/>
      <x:c r="P57" s="76"/>
      <x:c r="Q57" s="76"/>
      <x:c r="R57" s="78" t="str">
        <x:f>IF(B57="","",TODAY())</x:f>
      </x:c>
      <x:c r="S57" s="76"/>
      <x:c r="T57" s="76" t="str">
        <x:f>IF(B57="","",IF(OR(C57="",E57="",F57="",I57="",M57="",O57="",P57&lt;&gt;"Validé humainement"),"ALERTE: données/preuves/statut",IF(OR(I57&lt;0,J57&lt;0,L57&lt;0,L57&gt;1),"ALERTE: valeur anormale","OK")))</x:f>
      </x:c>
      <x:c r="U57" s="76" t="str">
        <x:f>IF(B57="","",IF(P57="Validé humainement","Oui","Non"))</x:f>
      </x:c>
    </x:row>
    <x:row r="58">
      <x:c r="A58" s="76" t="str">
        <x:f>IF(B58="","","PRJ-"&amp;TEXT(ROW()-4,"0000"))</x:f>
      </x:c>
      <x:c r="B58" s="76"/>
      <x:c r="C58" s="76"/>
      <x:c r="D58" s="76"/>
      <x:c r="E58" s="76"/>
      <x:c r="F58" s="76"/>
      <x:c r="G58" s="78"/>
      <x:c r="H58" s="78"/>
      <x:c r="I58" s="81"/>
      <x:c r="J58" s="81"/>
      <x:c r="K58" s="81" t="str">
        <x:f>IF(I58="","",MAX(0,I58-J58))</x:f>
      </x:c>
      <x:c r="L58" s="84"/>
      <x:c r="M58" s="76"/>
      <x:c r="N58" s="76"/>
      <x:c r="O58" s="76"/>
      <x:c r="P58" s="76"/>
      <x:c r="Q58" s="76"/>
      <x:c r="R58" s="78" t="str">
        <x:f>IF(B58="","",TODAY())</x:f>
      </x:c>
      <x:c r="S58" s="76"/>
      <x:c r="T58" s="76" t="str">
        <x:f>IF(B58="","",IF(OR(C58="",E58="",F58="",I58="",M58="",O58="",P58&lt;&gt;"Validé humainement"),"ALERTE: données/preuves/statut",IF(OR(I58&lt;0,J58&lt;0,L58&lt;0,L58&gt;1),"ALERTE: valeur anormale","OK")))</x:f>
      </x:c>
      <x:c r="U58" s="76" t="str">
        <x:f>IF(B58="","",IF(P58="Validé humainement","Oui","Non"))</x:f>
      </x:c>
    </x:row>
    <x:row r="59">
      <x:c r="A59" s="76" t="str">
        <x:f>IF(B59="","","PRJ-"&amp;TEXT(ROW()-4,"0000"))</x:f>
      </x:c>
      <x:c r="B59" s="76"/>
      <x:c r="C59" s="76"/>
      <x:c r="D59" s="76"/>
      <x:c r="E59" s="76"/>
      <x:c r="F59" s="76"/>
      <x:c r="G59" s="78"/>
      <x:c r="H59" s="78"/>
      <x:c r="I59" s="81"/>
      <x:c r="J59" s="81"/>
      <x:c r="K59" s="81" t="str">
        <x:f>IF(I59="","",MAX(0,I59-J59))</x:f>
      </x:c>
      <x:c r="L59" s="84"/>
      <x:c r="M59" s="76"/>
      <x:c r="N59" s="76"/>
      <x:c r="O59" s="76"/>
      <x:c r="P59" s="76"/>
      <x:c r="Q59" s="76"/>
      <x:c r="R59" s="78" t="str">
        <x:f>IF(B59="","",TODAY())</x:f>
      </x:c>
      <x:c r="S59" s="76"/>
      <x:c r="T59" s="76" t="str">
        <x:f>IF(B59="","",IF(OR(C59="",E59="",F59="",I59="",M59="",O59="",P59&lt;&gt;"Validé humainement"),"ALERTE: données/preuves/statut",IF(OR(I59&lt;0,J59&lt;0,L59&lt;0,L59&gt;1),"ALERTE: valeur anormale","OK")))</x:f>
      </x:c>
      <x:c r="U59" s="76" t="str">
        <x:f>IF(B59="","",IF(P59="Validé humainement","Oui","Non"))</x:f>
      </x:c>
    </x:row>
    <x:row r="60">
      <x:c r="A60" s="76" t="str">
        <x:f>IF(B60="","","PRJ-"&amp;TEXT(ROW()-4,"0000"))</x:f>
      </x:c>
      <x:c r="B60" s="76"/>
      <x:c r="C60" s="76"/>
      <x:c r="D60" s="76"/>
      <x:c r="E60" s="76"/>
      <x:c r="F60" s="76"/>
      <x:c r="G60" s="78"/>
      <x:c r="H60" s="78"/>
      <x:c r="I60" s="81"/>
      <x:c r="J60" s="81"/>
      <x:c r="K60" s="81" t="str">
        <x:f>IF(I60="","",MAX(0,I60-J60))</x:f>
      </x:c>
      <x:c r="L60" s="84"/>
      <x:c r="M60" s="76"/>
      <x:c r="N60" s="76"/>
      <x:c r="O60" s="76"/>
      <x:c r="P60" s="76"/>
      <x:c r="Q60" s="76"/>
      <x:c r="R60" s="78" t="str">
        <x:f>IF(B60="","",TODAY())</x:f>
      </x:c>
      <x:c r="S60" s="76"/>
      <x:c r="T60" s="76" t="str">
        <x:f>IF(B60="","",IF(OR(C60="",E60="",F60="",I60="",M60="",O60="",P60&lt;&gt;"Validé humainement"),"ALERTE: données/preuves/statut",IF(OR(I60&lt;0,J60&lt;0,L60&lt;0,L60&gt;1),"ALERTE: valeur anormale","OK")))</x:f>
      </x:c>
      <x:c r="U60" s="76" t="str">
        <x:f>IF(B60="","",IF(P60="Validé humainement","Oui","Non"))</x:f>
      </x:c>
    </x:row>
    <x:row r="61">
      <x:c r="A61" s="76" t="str">
        <x:f>IF(B61="","","PRJ-"&amp;TEXT(ROW()-4,"0000"))</x:f>
      </x:c>
      <x:c r="B61" s="76"/>
      <x:c r="C61" s="76"/>
      <x:c r="D61" s="76"/>
      <x:c r="E61" s="76"/>
      <x:c r="F61" s="76"/>
      <x:c r="G61" s="78"/>
      <x:c r="H61" s="78"/>
      <x:c r="I61" s="81"/>
      <x:c r="J61" s="81"/>
      <x:c r="K61" s="81" t="str">
        <x:f>IF(I61="","",MAX(0,I61-J61))</x:f>
      </x:c>
      <x:c r="L61" s="84"/>
      <x:c r="M61" s="76"/>
      <x:c r="N61" s="76"/>
      <x:c r="O61" s="76"/>
      <x:c r="P61" s="76"/>
      <x:c r="Q61" s="76"/>
      <x:c r="R61" s="78" t="str">
        <x:f>IF(B61="","",TODAY())</x:f>
      </x:c>
      <x:c r="S61" s="76"/>
      <x:c r="T61" s="76" t="str">
        <x:f>IF(B61="","",IF(OR(C61="",E61="",F61="",I61="",M61="",O61="",P61&lt;&gt;"Validé humainement"),"ALERTE: données/preuves/statut",IF(OR(I61&lt;0,J61&lt;0,L61&lt;0,L61&gt;1),"ALERTE: valeur anormale","OK")))</x:f>
      </x:c>
      <x:c r="U61" s="76" t="str">
        <x:f>IF(B61="","",IF(P61="Validé humainement","Oui","Non"))</x:f>
      </x:c>
    </x:row>
    <x:row r="62">
      <x:c r="A62" s="76" t="str">
        <x:f>IF(B62="","","PRJ-"&amp;TEXT(ROW()-4,"0000"))</x:f>
      </x:c>
      <x:c r="B62" s="76"/>
      <x:c r="C62" s="76"/>
      <x:c r="D62" s="76"/>
      <x:c r="E62" s="76"/>
      <x:c r="F62" s="76"/>
      <x:c r="G62" s="78"/>
      <x:c r="H62" s="78"/>
      <x:c r="I62" s="81"/>
      <x:c r="J62" s="81"/>
      <x:c r="K62" s="81" t="str">
        <x:f>IF(I62="","",MAX(0,I62-J62))</x:f>
      </x:c>
      <x:c r="L62" s="84"/>
      <x:c r="M62" s="76"/>
      <x:c r="N62" s="76"/>
      <x:c r="O62" s="76"/>
      <x:c r="P62" s="76"/>
      <x:c r="Q62" s="76"/>
      <x:c r="R62" s="78" t="str">
        <x:f>IF(B62="","",TODAY())</x:f>
      </x:c>
      <x:c r="S62" s="76"/>
      <x:c r="T62" s="76" t="str">
        <x:f>IF(B62="","",IF(OR(C62="",E62="",F62="",I62="",M62="",O62="",P62&lt;&gt;"Validé humainement"),"ALERTE: données/preuves/statut",IF(OR(I62&lt;0,J62&lt;0,L62&lt;0,L62&gt;1),"ALERTE: valeur anormale","OK")))</x:f>
      </x:c>
      <x:c r="U62" s="76" t="str">
        <x:f>IF(B62="","",IF(P62="Validé humainement","Oui","Non"))</x:f>
      </x:c>
    </x:row>
    <x:row r="63">
      <x:c r="A63" s="76" t="str">
        <x:f>IF(B63="","","PRJ-"&amp;TEXT(ROW()-4,"0000"))</x:f>
      </x:c>
      <x:c r="B63" s="76"/>
      <x:c r="C63" s="76"/>
      <x:c r="D63" s="76"/>
      <x:c r="E63" s="76"/>
      <x:c r="F63" s="76"/>
      <x:c r="G63" s="78"/>
      <x:c r="H63" s="78"/>
      <x:c r="I63" s="81"/>
      <x:c r="J63" s="81"/>
      <x:c r="K63" s="81" t="str">
        <x:f>IF(I63="","",MAX(0,I63-J63))</x:f>
      </x:c>
      <x:c r="L63" s="84"/>
      <x:c r="M63" s="76"/>
      <x:c r="N63" s="76"/>
      <x:c r="O63" s="76"/>
      <x:c r="P63" s="76"/>
      <x:c r="Q63" s="76"/>
      <x:c r="R63" s="78" t="str">
        <x:f>IF(B63="","",TODAY())</x:f>
      </x:c>
      <x:c r="S63" s="76"/>
      <x:c r="T63" s="76" t="str">
        <x:f>IF(B63="","",IF(OR(C63="",E63="",F63="",I63="",M63="",O63="",P63&lt;&gt;"Validé humainement"),"ALERTE: données/preuves/statut",IF(OR(I63&lt;0,J63&lt;0,L63&lt;0,L63&gt;1),"ALERTE: valeur anormale","OK")))</x:f>
      </x:c>
      <x:c r="U63" s="76" t="str">
        <x:f>IF(B63="","",IF(P63="Validé humainement","Oui","Non"))</x:f>
      </x:c>
    </x:row>
    <x:row r="64">
      <x:c r="A64" s="76" t="str">
        <x:f>IF(B64="","","PRJ-"&amp;TEXT(ROW()-4,"0000"))</x:f>
      </x:c>
      <x:c r="B64" s="76"/>
      <x:c r="C64" s="76"/>
      <x:c r="D64" s="76"/>
      <x:c r="E64" s="76"/>
      <x:c r="F64" s="76"/>
      <x:c r="G64" s="78"/>
      <x:c r="H64" s="78"/>
      <x:c r="I64" s="81"/>
      <x:c r="J64" s="81"/>
      <x:c r="K64" s="81" t="str">
        <x:f>IF(I64="","",MAX(0,I64-J64))</x:f>
      </x:c>
      <x:c r="L64" s="84"/>
      <x:c r="M64" s="76"/>
      <x:c r="N64" s="76"/>
      <x:c r="O64" s="76"/>
      <x:c r="P64" s="76"/>
      <x:c r="Q64" s="76"/>
      <x:c r="R64" s="78" t="str">
        <x:f>IF(B64="","",TODAY())</x:f>
      </x:c>
      <x:c r="S64" s="76"/>
      <x:c r="T64" s="76" t="str">
        <x:f>IF(B64="","",IF(OR(C64="",E64="",F64="",I64="",M64="",O64="",P64&lt;&gt;"Validé humainement"),"ALERTE: données/preuves/statut",IF(OR(I64&lt;0,J64&lt;0,L64&lt;0,L64&gt;1),"ALERTE: valeur anormale","OK")))</x:f>
      </x:c>
      <x:c r="U64" s="76" t="str">
        <x:f>IF(B64="","",IF(P64="Validé humainement","Oui","Non"))</x:f>
      </x:c>
    </x:row>
    <x:row r="65">
      <x:c r="A65" s="76" t="str">
        <x:f>IF(B65="","","PRJ-"&amp;TEXT(ROW()-4,"0000"))</x:f>
      </x:c>
      <x:c r="B65" s="76"/>
      <x:c r="C65" s="76"/>
      <x:c r="D65" s="76"/>
      <x:c r="E65" s="76"/>
      <x:c r="F65" s="76"/>
      <x:c r="G65" s="78"/>
      <x:c r="H65" s="78"/>
      <x:c r="I65" s="81"/>
      <x:c r="J65" s="81"/>
      <x:c r="K65" s="81" t="str">
        <x:f>IF(I65="","",MAX(0,I65-J65))</x:f>
      </x:c>
      <x:c r="L65" s="84"/>
      <x:c r="M65" s="76"/>
      <x:c r="N65" s="76"/>
      <x:c r="O65" s="76"/>
      <x:c r="P65" s="76"/>
      <x:c r="Q65" s="76"/>
      <x:c r="R65" s="78" t="str">
        <x:f>IF(B65="","",TODAY())</x:f>
      </x:c>
      <x:c r="S65" s="76"/>
      <x:c r="T65" s="76" t="str">
        <x:f>IF(B65="","",IF(OR(C65="",E65="",F65="",I65="",M65="",O65="",P65&lt;&gt;"Validé humainement"),"ALERTE: données/preuves/statut",IF(OR(I65&lt;0,J65&lt;0,L65&lt;0,L65&gt;1),"ALERTE: valeur anormale","OK")))</x:f>
      </x:c>
      <x:c r="U65" s="76" t="str">
        <x:f>IF(B65="","",IF(P65="Validé humainement","Oui","Non"))</x:f>
      </x:c>
    </x:row>
    <x:row r="66">
      <x:c r="A66" s="76" t="str">
        <x:f>IF(B66="","","PRJ-"&amp;TEXT(ROW()-4,"0000"))</x:f>
      </x:c>
      <x:c r="B66" s="76"/>
      <x:c r="C66" s="76"/>
      <x:c r="D66" s="76"/>
      <x:c r="E66" s="76"/>
      <x:c r="F66" s="76"/>
      <x:c r="G66" s="78"/>
      <x:c r="H66" s="78"/>
      <x:c r="I66" s="81"/>
      <x:c r="J66" s="81"/>
      <x:c r="K66" s="81" t="str">
        <x:f>IF(I66="","",MAX(0,I66-J66))</x:f>
      </x:c>
      <x:c r="L66" s="84"/>
      <x:c r="M66" s="76"/>
      <x:c r="N66" s="76"/>
      <x:c r="O66" s="76"/>
      <x:c r="P66" s="76"/>
      <x:c r="Q66" s="76"/>
      <x:c r="R66" s="78" t="str">
        <x:f>IF(B66="","",TODAY())</x:f>
      </x:c>
      <x:c r="S66" s="76"/>
      <x:c r="T66" s="76" t="str">
        <x:f>IF(B66="","",IF(OR(C66="",E66="",F66="",I66="",M66="",O66="",P66&lt;&gt;"Validé humainement"),"ALERTE: données/preuves/statut",IF(OR(I66&lt;0,J66&lt;0,L66&lt;0,L66&gt;1),"ALERTE: valeur anormale","OK")))</x:f>
      </x:c>
      <x:c r="U66" s="76" t="str">
        <x:f>IF(B66="","",IF(P66="Validé humainement","Oui","Non"))</x:f>
      </x:c>
    </x:row>
    <x:row r="67">
      <x:c r="A67" s="76" t="str">
        <x:f>IF(B67="","","PRJ-"&amp;TEXT(ROW()-4,"0000"))</x:f>
      </x:c>
      <x:c r="B67" s="76"/>
      <x:c r="C67" s="76"/>
      <x:c r="D67" s="76"/>
      <x:c r="E67" s="76"/>
      <x:c r="F67" s="76"/>
      <x:c r="G67" s="78"/>
      <x:c r="H67" s="78"/>
      <x:c r="I67" s="81"/>
      <x:c r="J67" s="81"/>
      <x:c r="K67" s="81" t="str">
        <x:f>IF(I67="","",MAX(0,I67-J67))</x:f>
      </x:c>
      <x:c r="L67" s="84"/>
      <x:c r="M67" s="76"/>
      <x:c r="N67" s="76"/>
      <x:c r="O67" s="76"/>
      <x:c r="P67" s="76"/>
      <x:c r="Q67" s="76"/>
      <x:c r="R67" s="78" t="str">
        <x:f>IF(B67="","",TODAY())</x:f>
      </x:c>
      <x:c r="S67" s="76"/>
      <x:c r="T67" s="76" t="str">
        <x:f>IF(B67="","",IF(OR(C67="",E67="",F67="",I67="",M67="",O67="",P67&lt;&gt;"Validé humainement"),"ALERTE: données/preuves/statut",IF(OR(I67&lt;0,J67&lt;0,L67&lt;0,L67&gt;1),"ALERTE: valeur anormale","OK")))</x:f>
      </x:c>
      <x:c r="U67" s="76" t="str">
        <x:f>IF(B67="","",IF(P67="Validé humainement","Oui","Non"))</x:f>
      </x:c>
    </x:row>
    <x:row r="68">
      <x:c r="A68" s="76" t="str">
        <x:f>IF(B68="","","PRJ-"&amp;TEXT(ROW()-4,"0000"))</x:f>
      </x:c>
      <x:c r="B68" s="76"/>
      <x:c r="C68" s="76"/>
      <x:c r="D68" s="76"/>
      <x:c r="E68" s="76"/>
      <x:c r="F68" s="76"/>
      <x:c r="G68" s="78"/>
      <x:c r="H68" s="78"/>
      <x:c r="I68" s="81"/>
      <x:c r="J68" s="81"/>
      <x:c r="K68" s="81" t="str">
        <x:f>IF(I68="","",MAX(0,I68-J68))</x:f>
      </x:c>
      <x:c r="L68" s="84"/>
      <x:c r="M68" s="76"/>
      <x:c r="N68" s="76"/>
      <x:c r="O68" s="76"/>
      <x:c r="P68" s="76"/>
      <x:c r="Q68" s="76"/>
      <x:c r="R68" s="78" t="str">
        <x:f>IF(B68="","",TODAY())</x:f>
      </x:c>
      <x:c r="S68" s="76"/>
      <x:c r="T68" s="76" t="str">
        <x:f>IF(B68="","",IF(OR(C68="",E68="",F68="",I68="",M68="",O68="",P68&lt;&gt;"Validé humainement"),"ALERTE: données/preuves/statut",IF(OR(I68&lt;0,J68&lt;0,L68&lt;0,L68&gt;1),"ALERTE: valeur anormale","OK")))</x:f>
      </x:c>
      <x:c r="U68" s="76" t="str">
        <x:f>IF(B68="","",IF(P68="Validé humainement","Oui","Non"))</x:f>
      </x:c>
    </x:row>
    <x:row r="69">
      <x:c r="A69" s="76" t="str">
        <x:f>IF(B69="","","PRJ-"&amp;TEXT(ROW()-4,"0000"))</x:f>
      </x:c>
      <x:c r="B69" s="76"/>
      <x:c r="C69" s="76"/>
      <x:c r="D69" s="76"/>
      <x:c r="E69" s="76"/>
      <x:c r="F69" s="76"/>
      <x:c r="G69" s="78"/>
      <x:c r="H69" s="78"/>
      <x:c r="I69" s="81"/>
      <x:c r="J69" s="81"/>
      <x:c r="K69" s="81" t="str">
        <x:f>IF(I69="","",MAX(0,I69-J69))</x:f>
      </x:c>
      <x:c r="L69" s="84"/>
      <x:c r="M69" s="76"/>
      <x:c r="N69" s="76"/>
      <x:c r="O69" s="76"/>
      <x:c r="P69" s="76"/>
      <x:c r="Q69" s="76"/>
      <x:c r="R69" s="78" t="str">
        <x:f>IF(B69="","",TODAY())</x:f>
      </x:c>
      <x:c r="S69" s="76"/>
      <x:c r="T69" s="76" t="str">
        <x:f>IF(B69="","",IF(OR(C69="",E69="",F69="",I69="",M69="",O69="",P69&lt;&gt;"Validé humainement"),"ALERTE: données/preuves/statut",IF(OR(I69&lt;0,J69&lt;0,L69&lt;0,L69&gt;1),"ALERTE: valeur anormale","OK")))</x:f>
      </x:c>
      <x:c r="U69" s="76" t="str">
        <x:f>IF(B69="","",IF(P69="Validé humainement","Oui","Non"))</x:f>
      </x:c>
    </x:row>
    <x:row r="70">
      <x:c r="A70" s="76" t="str">
        <x:f>IF(B70="","","PRJ-"&amp;TEXT(ROW()-4,"0000"))</x:f>
      </x:c>
      <x:c r="B70" s="76"/>
      <x:c r="C70" s="76"/>
      <x:c r="D70" s="76"/>
      <x:c r="E70" s="76"/>
      <x:c r="F70" s="76"/>
      <x:c r="G70" s="78"/>
      <x:c r="H70" s="78"/>
      <x:c r="I70" s="81"/>
      <x:c r="J70" s="81"/>
      <x:c r="K70" s="81" t="str">
        <x:f>IF(I70="","",MAX(0,I70-J70))</x:f>
      </x:c>
      <x:c r="L70" s="84"/>
      <x:c r="M70" s="76"/>
      <x:c r="N70" s="76"/>
      <x:c r="O70" s="76"/>
      <x:c r="P70" s="76"/>
      <x:c r="Q70" s="76"/>
      <x:c r="R70" s="78" t="str">
        <x:f>IF(B70="","",TODAY())</x:f>
      </x:c>
      <x:c r="S70" s="76"/>
      <x:c r="T70" s="76" t="str">
        <x:f>IF(B70="","",IF(OR(C70="",E70="",F70="",I70="",M70="",O70="",P70&lt;&gt;"Validé humainement"),"ALERTE: données/preuves/statut",IF(OR(I70&lt;0,J70&lt;0,L70&lt;0,L70&gt;1),"ALERTE: valeur anormale","OK")))</x:f>
      </x:c>
      <x:c r="U70" s="76" t="str">
        <x:f>IF(B70="","",IF(P70="Validé humainement","Oui","Non"))</x:f>
      </x:c>
    </x:row>
    <x:row r="71">
      <x:c r="A71" s="76" t="str">
        <x:f>IF(B71="","","PRJ-"&amp;TEXT(ROW()-4,"0000"))</x:f>
      </x:c>
      <x:c r="B71" s="76"/>
      <x:c r="C71" s="76"/>
      <x:c r="D71" s="76"/>
      <x:c r="E71" s="76"/>
      <x:c r="F71" s="76"/>
      <x:c r="G71" s="78"/>
      <x:c r="H71" s="78"/>
      <x:c r="I71" s="81"/>
      <x:c r="J71" s="81"/>
      <x:c r="K71" s="81" t="str">
        <x:f>IF(I71="","",MAX(0,I71-J71))</x:f>
      </x:c>
      <x:c r="L71" s="84"/>
      <x:c r="M71" s="76"/>
      <x:c r="N71" s="76"/>
      <x:c r="O71" s="76"/>
      <x:c r="P71" s="76"/>
      <x:c r="Q71" s="76"/>
      <x:c r="R71" s="78" t="str">
        <x:f>IF(B71="","",TODAY())</x:f>
      </x:c>
      <x:c r="S71" s="76"/>
      <x:c r="T71" s="76" t="str">
        <x:f>IF(B71="","",IF(OR(C71="",E71="",F71="",I71="",M71="",O71="",P71&lt;&gt;"Validé humainement"),"ALERTE: données/preuves/statut",IF(OR(I71&lt;0,J71&lt;0,L71&lt;0,L71&gt;1),"ALERTE: valeur anormale","OK")))</x:f>
      </x:c>
      <x:c r="U71" s="76" t="str">
        <x:f>IF(B71="","",IF(P71="Validé humainement","Oui","Non"))</x:f>
      </x:c>
    </x:row>
    <x:row r="72">
      <x:c r="A72" s="76" t="str">
        <x:f>IF(B72="","","PRJ-"&amp;TEXT(ROW()-4,"0000"))</x:f>
      </x:c>
      <x:c r="B72" s="76"/>
      <x:c r="C72" s="76"/>
      <x:c r="D72" s="76"/>
      <x:c r="E72" s="76"/>
      <x:c r="F72" s="76"/>
      <x:c r="G72" s="78"/>
      <x:c r="H72" s="78"/>
      <x:c r="I72" s="81"/>
      <x:c r="J72" s="81"/>
      <x:c r="K72" s="81" t="str">
        <x:f>IF(I72="","",MAX(0,I72-J72))</x:f>
      </x:c>
      <x:c r="L72" s="84"/>
      <x:c r="M72" s="76"/>
      <x:c r="N72" s="76"/>
      <x:c r="O72" s="76"/>
      <x:c r="P72" s="76"/>
      <x:c r="Q72" s="76"/>
      <x:c r="R72" s="78" t="str">
        <x:f>IF(B72="","",TODAY())</x:f>
      </x:c>
      <x:c r="S72" s="76"/>
      <x:c r="T72" s="76" t="str">
        <x:f>IF(B72="","",IF(OR(C72="",E72="",F72="",I72="",M72="",O72="",P72&lt;&gt;"Validé humainement"),"ALERTE: données/preuves/statut",IF(OR(I72&lt;0,J72&lt;0,L72&lt;0,L72&gt;1),"ALERTE: valeur anormale","OK")))</x:f>
      </x:c>
      <x:c r="U72" s="76" t="str">
        <x:f>IF(B72="","",IF(P72="Validé humainement","Oui","Non"))</x:f>
      </x:c>
    </x:row>
    <x:row r="73">
      <x:c r="A73" s="76" t="str">
        <x:f>IF(B73="","","PRJ-"&amp;TEXT(ROW()-4,"0000"))</x:f>
      </x:c>
      <x:c r="B73" s="76"/>
      <x:c r="C73" s="76"/>
      <x:c r="D73" s="76"/>
      <x:c r="E73" s="76"/>
      <x:c r="F73" s="76"/>
      <x:c r="G73" s="78"/>
      <x:c r="H73" s="78"/>
      <x:c r="I73" s="81"/>
      <x:c r="J73" s="81"/>
      <x:c r="K73" s="81" t="str">
        <x:f>IF(I73="","",MAX(0,I73-J73))</x:f>
      </x:c>
      <x:c r="L73" s="84"/>
      <x:c r="M73" s="76"/>
      <x:c r="N73" s="76"/>
      <x:c r="O73" s="76"/>
      <x:c r="P73" s="76"/>
      <x:c r="Q73" s="76"/>
      <x:c r="R73" s="78" t="str">
        <x:f>IF(B73="","",TODAY())</x:f>
      </x:c>
      <x:c r="S73" s="76"/>
      <x:c r="T73" s="76" t="str">
        <x:f>IF(B73="","",IF(OR(C73="",E73="",F73="",I73="",M73="",O73="",P73&lt;&gt;"Validé humainement"),"ALERTE: données/preuves/statut",IF(OR(I73&lt;0,J73&lt;0,L73&lt;0,L73&gt;1),"ALERTE: valeur anormale","OK")))</x:f>
      </x:c>
      <x:c r="U73" s="76" t="str">
        <x:f>IF(B73="","",IF(P73="Validé humainement","Oui","Non"))</x:f>
      </x:c>
    </x:row>
    <x:row r="74">
      <x:c r="A74" s="76" t="str">
        <x:f>IF(B74="","","PRJ-"&amp;TEXT(ROW()-4,"0000"))</x:f>
      </x:c>
      <x:c r="B74" s="76"/>
      <x:c r="C74" s="76"/>
      <x:c r="D74" s="76"/>
      <x:c r="E74" s="76"/>
      <x:c r="F74" s="76"/>
      <x:c r="G74" s="78"/>
      <x:c r="H74" s="78"/>
      <x:c r="I74" s="81"/>
      <x:c r="J74" s="81"/>
      <x:c r="K74" s="81" t="str">
        <x:f>IF(I74="","",MAX(0,I74-J74))</x:f>
      </x:c>
      <x:c r="L74" s="84"/>
      <x:c r="M74" s="76"/>
      <x:c r="N74" s="76"/>
      <x:c r="O74" s="76"/>
      <x:c r="P74" s="76"/>
      <x:c r="Q74" s="76"/>
      <x:c r="R74" s="78" t="str">
        <x:f>IF(B74="","",TODAY())</x:f>
      </x:c>
      <x:c r="S74" s="76"/>
      <x:c r="T74" s="76" t="str">
        <x:f>IF(B74="","",IF(OR(C74="",E74="",F74="",I74="",M74="",O74="",P74&lt;&gt;"Validé humainement"),"ALERTE: données/preuves/statut",IF(OR(I74&lt;0,J74&lt;0,L74&lt;0,L74&gt;1),"ALERTE: valeur anormale","OK")))</x:f>
      </x:c>
      <x:c r="U74" s="76" t="str">
        <x:f>IF(B74="","",IF(P74="Validé humainement","Oui","Non"))</x:f>
      </x:c>
    </x:row>
    <x:row r="75">
      <x:c r="A75" s="76" t="str">
        <x:f>IF(B75="","","PRJ-"&amp;TEXT(ROW()-4,"0000"))</x:f>
      </x:c>
      <x:c r="B75" s="76"/>
      <x:c r="C75" s="76"/>
      <x:c r="D75" s="76"/>
      <x:c r="E75" s="76"/>
      <x:c r="F75" s="76"/>
      <x:c r="G75" s="78"/>
      <x:c r="H75" s="78"/>
      <x:c r="I75" s="81"/>
      <x:c r="J75" s="81"/>
      <x:c r="K75" s="81" t="str">
        <x:f>IF(I75="","",MAX(0,I75-J75))</x:f>
      </x:c>
      <x:c r="L75" s="84"/>
      <x:c r="M75" s="76"/>
      <x:c r="N75" s="76"/>
      <x:c r="O75" s="76"/>
      <x:c r="P75" s="76"/>
      <x:c r="Q75" s="76"/>
      <x:c r="R75" s="78" t="str">
        <x:f>IF(B75="","",TODAY())</x:f>
      </x:c>
      <x:c r="S75" s="76"/>
      <x:c r="T75" s="76" t="str">
        <x:f>IF(B75="","",IF(OR(C75="",E75="",F75="",I75="",M75="",O75="",P75&lt;&gt;"Validé humainement"),"ALERTE: données/preuves/statut",IF(OR(I75&lt;0,J75&lt;0,L75&lt;0,L75&gt;1),"ALERTE: valeur anormale","OK")))</x:f>
      </x:c>
      <x:c r="U75" s="76" t="str">
        <x:f>IF(B75="","",IF(P75="Validé humainement","Oui","Non"))</x:f>
      </x:c>
    </x:row>
    <x:row r="76">
      <x:c r="A76" s="76" t="str">
        <x:f>IF(B76="","","PRJ-"&amp;TEXT(ROW()-4,"0000"))</x:f>
      </x:c>
      <x:c r="B76" s="76"/>
      <x:c r="C76" s="76"/>
      <x:c r="D76" s="76"/>
      <x:c r="E76" s="76"/>
      <x:c r="F76" s="76"/>
      <x:c r="G76" s="78"/>
      <x:c r="H76" s="78"/>
      <x:c r="I76" s="81"/>
      <x:c r="J76" s="81"/>
      <x:c r="K76" s="81" t="str">
        <x:f>IF(I76="","",MAX(0,I76-J76))</x:f>
      </x:c>
      <x:c r="L76" s="84"/>
      <x:c r="M76" s="76"/>
      <x:c r="N76" s="76"/>
      <x:c r="O76" s="76"/>
      <x:c r="P76" s="76"/>
      <x:c r="Q76" s="76"/>
      <x:c r="R76" s="78" t="str">
        <x:f>IF(B76="","",TODAY())</x:f>
      </x:c>
      <x:c r="S76" s="76"/>
      <x:c r="T76" s="76" t="str">
        <x:f>IF(B76="","",IF(OR(C76="",E76="",F76="",I76="",M76="",O76="",P76&lt;&gt;"Validé humainement"),"ALERTE: données/preuves/statut",IF(OR(I76&lt;0,J76&lt;0,L76&lt;0,L76&gt;1),"ALERTE: valeur anormale","OK")))</x:f>
      </x:c>
      <x:c r="U76" s="76" t="str">
        <x:f>IF(B76="","",IF(P76="Validé humainement","Oui","Non"))</x:f>
      </x:c>
    </x:row>
    <x:row r="77">
      <x:c r="A77" s="76" t="str">
        <x:f>IF(B77="","","PRJ-"&amp;TEXT(ROW()-4,"0000"))</x:f>
      </x:c>
      <x:c r="B77" s="76"/>
      <x:c r="C77" s="76"/>
      <x:c r="D77" s="76"/>
      <x:c r="E77" s="76"/>
      <x:c r="F77" s="76"/>
      <x:c r="G77" s="78"/>
      <x:c r="H77" s="78"/>
      <x:c r="I77" s="81"/>
      <x:c r="J77" s="81"/>
      <x:c r="K77" s="81" t="str">
        <x:f>IF(I77="","",MAX(0,I77-J77))</x:f>
      </x:c>
      <x:c r="L77" s="84"/>
      <x:c r="M77" s="76"/>
      <x:c r="N77" s="76"/>
      <x:c r="O77" s="76"/>
      <x:c r="P77" s="76"/>
      <x:c r="Q77" s="76"/>
      <x:c r="R77" s="78" t="str">
        <x:f>IF(B77="","",TODAY())</x:f>
      </x:c>
      <x:c r="S77" s="76"/>
      <x:c r="T77" s="76" t="str">
        <x:f>IF(B77="","",IF(OR(C77="",E77="",F77="",I77="",M77="",O77="",P77&lt;&gt;"Validé humainement"),"ALERTE: données/preuves/statut",IF(OR(I77&lt;0,J77&lt;0,L77&lt;0,L77&gt;1),"ALERTE: valeur anormale","OK")))</x:f>
      </x:c>
      <x:c r="U77" s="76" t="str">
        <x:f>IF(B77="","",IF(P77="Validé humainement","Oui","Non"))</x:f>
      </x:c>
    </x:row>
    <x:row r="78">
      <x:c r="A78" s="76" t="str">
        <x:f>IF(B78="","","PRJ-"&amp;TEXT(ROW()-4,"0000"))</x:f>
      </x:c>
      <x:c r="B78" s="76"/>
      <x:c r="C78" s="76"/>
      <x:c r="D78" s="76"/>
      <x:c r="E78" s="76"/>
      <x:c r="F78" s="76"/>
      <x:c r="G78" s="78"/>
      <x:c r="H78" s="78"/>
      <x:c r="I78" s="81"/>
      <x:c r="J78" s="81"/>
      <x:c r="K78" s="81" t="str">
        <x:f>IF(I78="","",MAX(0,I78-J78))</x:f>
      </x:c>
      <x:c r="L78" s="84"/>
      <x:c r="M78" s="76"/>
      <x:c r="N78" s="76"/>
      <x:c r="O78" s="76"/>
      <x:c r="P78" s="76"/>
      <x:c r="Q78" s="76"/>
      <x:c r="R78" s="78" t="str">
        <x:f>IF(B78="","",TODAY())</x:f>
      </x:c>
      <x:c r="S78" s="76"/>
      <x:c r="T78" s="76" t="str">
        <x:f>IF(B78="","",IF(OR(C78="",E78="",F78="",I78="",M78="",O78="",P78&lt;&gt;"Validé humainement"),"ALERTE: données/preuves/statut",IF(OR(I78&lt;0,J78&lt;0,L78&lt;0,L78&gt;1),"ALERTE: valeur anormale","OK")))</x:f>
      </x:c>
      <x:c r="U78" s="76" t="str">
        <x:f>IF(B78="","",IF(P78="Validé humainement","Oui","Non"))</x:f>
      </x:c>
    </x:row>
    <x:row r="79">
      <x:c r="A79" s="76" t="str">
        <x:f>IF(B79="","","PRJ-"&amp;TEXT(ROW()-4,"0000"))</x:f>
      </x:c>
      <x:c r="B79" s="76"/>
      <x:c r="C79" s="76"/>
      <x:c r="D79" s="76"/>
      <x:c r="E79" s="76"/>
      <x:c r="F79" s="76"/>
      <x:c r="G79" s="78"/>
      <x:c r="H79" s="78"/>
      <x:c r="I79" s="81"/>
      <x:c r="J79" s="81"/>
      <x:c r="K79" s="81" t="str">
        <x:f>IF(I79="","",MAX(0,I79-J79))</x:f>
      </x:c>
      <x:c r="L79" s="84"/>
      <x:c r="M79" s="76"/>
      <x:c r="N79" s="76"/>
      <x:c r="O79" s="76"/>
      <x:c r="P79" s="76"/>
      <x:c r="Q79" s="76"/>
      <x:c r="R79" s="78" t="str">
        <x:f>IF(B79="","",TODAY())</x:f>
      </x:c>
      <x:c r="S79" s="76"/>
      <x:c r="T79" s="76" t="str">
        <x:f>IF(B79="","",IF(OR(C79="",E79="",F79="",I79="",M79="",O79="",P79&lt;&gt;"Validé humainement"),"ALERTE: données/preuves/statut",IF(OR(I79&lt;0,J79&lt;0,L79&lt;0,L79&gt;1),"ALERTE: valeur anormale","OK")))</x:f>
      </x:c>
      <x:c r="U79" s="76" t="str">
        <x:f>IF(B79="","",IF(P79="Validé humainement","Oui","Non"))</x:f>
      </x:c>
    </x:row>
    <x:row r="80">
      <x:c r="A80" s="76" t="str">
        <x:f>IF(B80="","","PRJ-"&amp;TEXT(ROW()-4,"0000"))</x:f>
      </x:c>
      <x:c r="B80" s="76"/>
      <x:c r="C80" s="76"/>
      <x:c r="D80" s="76"/>
      <x:c r="E80" s="76"/>
      <x:c r="F80" s="76"/>
      <x:c r="G80" s="78"/>
      <x:c r="H80" s="78"/>
      <x:c r="I80" s="81"/>
      <x:c r="J80" s="81"/>
      <x:c r="K80" s="81" t="str">
        <x:f>IF(I80="","",MAX(0,I80-J80))</x:f>
      </x:c>
      <x:c r="L80" s="84"/>
      <x:c r="M80" s="76"/>
      <x:c r="N80" s="76"/>
      <x:c r="O80" s="76"/>
      <x:c r="P80" s="76"/>
      <x:c r="Q80" s="76"/>
      <x:c r="R80" s="78" t="str">
        <x:f>IF(B80="","",TODAY())</x:f>
      </x:c>
      <x:c r="S80" s="76"/>
      <x:c r="T80" s="76" t="str">
        <x:f>IF(B80="","",IF(OR(C80="",E80="",F80="",I80="",M80="",O80="",P80&lt;&gt;"Validé humainement"),"ALERTE: données/preuves/statut",IF(OR(I80&lt;0,J80&lt;0,L80&lt;0,L80&gt;1),"ALERTE: valeur anormale","OK")))</x:f>
      </x:c>
      <x:c r="U80" s="76" t="str">
        <x:f>IF(B80="","",IF(P80="Validé humainement","Oui","Non"))</x:f>
      </x:c>
    </x:row>
    <x:row r="81">
      <x:c r="A81" s="76" t="str">
        <x:f>IF(B81="","","PRJ-"&amp;TEXT(ROW()-4,"0000"))</x:f>
      </x:c>
      <x:c r="B81" s="76"/>
      <x:c r="C81" s="76"/>
      <x:c r="D81" s="76"/>
      <x:c r="E81" s="76"/>
      <x:c r="F81" s="76"/>
      <x:c r="G81" s="78"/>
      <x:c r="H81" s="78"/>
      <x:c r="I81" s="81"/>
      <x:c r="J81" s="81"/>
      <x:c r="K81" s="81" t="str">
        <x:f>IF(I81="","",MAX(0,I81-J81))</x:f>
      </x:c>
      <x:c r="L81" s="84"/>
      <x:c r="M81" s="76"/>
      <x:c r="N81" s="76"/>
      <x:c r="O81" s="76"/>
      <x:c r="P81" s="76"/>
      <x:c r="Q81" s="76"/>
      <x:c r="R81" s="78" t="str">
        <x:f>IF(B81="","",TODAY())</x:f>
      </x:c>
      <x:c r="S81" s="76"/>
      <x:c r="T81" s="76" t="str">
        <x:f>IF(B81="","",IF(OR(C81="",E81="",F81="",I81="",M81="",O81="",P81&lt;&gt;"Validé humainement"),"ALERTE: données/preuves/statut",IF(OR(I81&lt;0,J81&lt;0,L81&lt;0,L81&gt;1),"ALERTE: valeur anormale","OK")))</x:f>
      </x:c>
      <x:c r="U81" s="76" t="str">
        <x:f>IF(B81="","",IF(P81="Validé humainement","Oui","Non"))</x:f>
      </x:c>
    </x:row>
    <x:row r="82">
      <x:c r="A82" s="76" t="str">
        <x:f>IF(B82="","","PRJ-"&amp;TEXT(ROW()-4,"0000"))</x:f>
      </x:c>
      <x:c r="B82" s="76"/>
      <x:c r="C82" s="76"/>
      <x:c r="D82" s="76"/>
      <x:c r="E82" s="76"/>
      <x:c r="F82" s="76"/>
      <x:c r="G82" s="78"/>
      <x:c r="H82" s="78"/>
      <x:c r="I82" s="81"/>
      <x:c r="J82" s="81"/>
      <x:c r="K82" s="81" t="str">
        <x:f>IF(I82="","",MAX(0,I82-J82))</x:f>
      </x:c>
      <x:c r="L82" s="84"/>
      <x:c r="M82" s="76"/>
      <x:c r="N82" s="76"/>
      <x:c r="O82" s="76"/>
      <x:c r="P82" s="76"/>
      <x:c r="Q82" s="76"/>
      <x:c r="R82" s="78" t="str">
        <x:f>IF(B82="","",TODAY())</x:f>
      </x:c>
      <x:c r="S82" s="76"/>
      <x:c r="T82" s="76" t="str">
        <x:f>IF(B82="","",IF(OR(C82="",E82="",F82="",I82="",M82="",O82="",P82&lt;&gt;"Validé humainement"),"ALERTE: données/preuves/statut",IF(OR(I82&lt;0,J82&lt;0,L82&lt;0,L82&gt;1),"ALERTE: valeur anormale","OK")))</x:f>
      </x:c>
      <x:c r="U82" s="76" t="str">
        <x:f>IF(B82="","",IF(P82="Validé humainement","Oui","Non"))</x:f>
      </x:c>
    </x:row>
    <x:row r="83">
      <x:c r="A83" s="76" t="str">
        <x:f>IF(B83="","","PRJ-"&amp;TEXT(ROW()-4,"0000"))</x:f>
      </x:c>
      <x:c r="B83" s="76"/>
      <x:c r="C83" s="76"/>
      <x:c r="D83" s="76"/>
      <x:c r="E83" s="76"/>
      <x:c r="F83" s="76"/>
      <x:c r="G83" s="78"/>
      <x:c r="H83" s="78"/>
      <x:c r="I83" s="81"/>
      <x:c r="J83" s="81"/>
      <x:c r="K83" s="81" t="str">
        <x:f>IF(I83="","",MAX(0,I83-J83))</x:f>
      </x:c>
      <x:c r="L83" s="84"/>
      <x:c r="M83" s="76"/>
      <x:c r="N83" s="76"/>
      <x:c r="O83" s="76"/>
      <x:c r="P83" s="76"/>
      <x:c r="Q83" s="76"/>
      <x:c r="R83" s="78" t="str">
        <x:f>IF(B83="","",TODAY())</x:f>
      </x:c>
      <x:c r="S83" s="76"/>
      <x:c r="T83" s="76" t="str">
        <x:f>IF(B83="","",IF(OR(C83="",E83="",F83="",I83="",M83="",O83="",P83&lt;&gt;"Validé humainement"),"ALERTE: données/preuves/statut",IF(OR(I83&lt;0,J83&lt;0,L83&lt;0,L83&gt;1),"ALERTE: valeur anormale","OK")))</x:f>
      </x:c>
      <x:c r="U83" s="76" t="str">
        <x:f>IF(B83="","",IF(P83="Validé humainement","Oui","Non"))</x:f>
      </x:c>
    </x:row>
    <x:row r="84">
      <x:c r="A84" s="76" t="str">
        <x:f>IF(B84="","","PRJ-"&amp;TEXT(ROW()-4,"0000"))</x:f>
      </x:c>
      <x:c r="B84" s="76"/>
      <x:c r="C84" s="76"/>
      <x:c r="D84" s="76"/>
      <x:c r="E84" s="76"/>
      <x:c r="F84" s="76"/>
      <x:c r="G84" s="78"/>
      <x:c r="H84" s="78"/>
      <x:c r="I84" s="81"/>
      <x:c r="J84" s="81"/>
      <x:c r="K84" s="81" t="str">
        <x:f>IF(I84="","",MAX(0,I84-J84))</x:f>
      </x:c>
      <x:c r="L84" s="84"/>
      <x:c r="M84" s="76"/>
      <x:c r="N84" s="76"/>
      <x:c r="O84" s="76"/>
      <x:c r="P84" s="76"/>
      <x:c r="Q84" s="76"/>
      <x:c r="R84" s="78" t="str">
        <x:f>IF(B84="","",TODAY())</x:f>
      </x:c>
      <x:c r="S84" s="76"/>
      <x:c r="T84" s="76" t="str">
        <x:f>IF(B84="","",IF(OR(C84="",E84="",F84="",I84="",M84="",O84="",P84&lt;&gt;"Validé humainement"),"ALERTE: données/preuves/statut",IF(OR(I84&lt;0,J84&lt;0,L84&lt;0,L84&gt;1),"ALERTE: valeur anormale","OK")))</x:f>
      </x:c>
      <x:c r="U84" s="76" t="str">
        <x:f>IF(B84="","",IF(P84="Validé humainement","Oui","Non"))</x:f>
      </x:c>
    </x:row>
    <x:row r="85">
      <x:c r="A85" s="76" t="str">
        <x:f>IF(B85="","","PRJ-"&amp;TEXT(ROW()-4,"0000"))</x:f>
      </x:c>
      <x:c r="B85" s="76"/>
      <x:c r="C85" s="76"/>
      <x:c r="D85" s="76"/>
      <x:c r="E85" s="76"/>
      <x:c r="F85" s="76"/>
      <x:c r="G85" s="78"/>
      <x:c r="H85" s="78"/>
      <x:c r="I85" s="81"/>
      <x:c r="J85" s="81"/>
      <x:c r="K85" s="81" t="str">
        <x:f>IF(I85="","",MAX(0,I85-J85))</x:f>
      </x:c>
      <x:c r="L85" s="84"/>
      <x:c r="M85" s="76"/>
      <x:c r="N85" s="76"/>
      <x:c r="O85" s="76"/>
      <x:c r="P85" s="76"/>
      <x:c r="Q85" s="76"/>
      <x:c r="R85" s="78" t="str">
        <x:f>IF(B85="","",TODAY())</x:f>
      </x:c>
      <x:c r="S85" s="76"/>
      <x:c r="T85" s="76" t="str">
        <x:f>IF(B85="","",IF(OR(C85="",E85="",F85="",I85="",M85="",O85="",P85&lt;&gt;"Validé humainement"),"ALERTE: données/preuves/statut",IF(OR(I85&lt;0,J85&lt;0,L85&lt;0,L85&gt;1),"ALERTE: valeur anormale","OK")))</x:f>
      </x:c>
      <x:c r="U85" s="76" t="str">
        <x:f>IF(B85="","",IF(P85="Validé humainement","Oui","Non"))</x:f>
      </x:c>
    </x:row>
    <x:row r="86">
      <x:c r="A86" s="76" t="str">
        <x:f>IF(B86="","","PRJ-"&amp;TEXT(ROW()-4,"0000"))</x:f>
      </x:c>
      <x:c r="B86" s="76"/>
      <x:c r="C86" s="76"/>
      <x:c r="D86" s="76"/>
      <x:c r="E86" s="76"/>
      <x:c r="F86" s="76"/>
      <x:c r="G86" s="78"/>
      <x:c r="H86" s="78"/>
      <x:c r="I86" s="81"/>
      <x:c r="J86" s="81"/>
      <x:c r="K86" s="81" t="str">
        <x:f>IF(I86="","",MAX(0,I86-J86))</x:f>
      </x:c>
      <x:c r="L86" s="84"/>
      <x:c r="M86" s="76"/>
      <x:c r="N86" s="76"/>
      <x:c r="O86" s="76"/>
      <x:c r="P86" s="76"/>
      <x:c r="Q86" s="76"/>
      <x:c r="R86" s="78" t="str">
        <x:f>IF(B86="","",TODAY())</x:f>
      </x:c>
      <x:c r="S86" s="76"/>
      <x:c r="T86" s="76" t="str">
        <x:f>IF(B86="","",IF(OR(C86="",E86="",F86="",I86="",M86="",O86="",P86&lt;&gt;"Validé humainement"),"ALERTE: données/preuves/statut",IF(OR(I86&lt;0,J86&lt;0,L86&lt;0,L86&gt;1),"ALERTE: valeur anormale","OK")))</x:f>
      </x:c>
      <x:c r="U86" s="76" t="str">
        <x:f>IF(B86="","",IF(P86="Validé humainement","Oui","Non"))</x:f>
      </x:c>
    </x:row>
    <x:row r="87">
      <x:c r="A87" s="76" t="str">
        <x:f>IF(B87="","","PRJ-"&amp;TEXT(ROW()-4,"0000"))</x:f>
      </x:c>
      <x:c r="B87" s="76"/>
      <x:c r="C87" s="76"/>
      <x:c r="D87" s="76"/>
      <x:c r="E87" s="76"/>
      <x:c r="F87" s="76"/>
      <x:c r="G87" s="78"/>
      <x:c r="H87" s="78"/>
      <x:c r="I87" s="81"/>
      <x:c r="J87" s="81"/>
      <x:c r="K87" s="81" t="str">
        <x:f>IF(I87="","",MAX(0,I87-J87))</x:f>
      </x:c>
      <x:c r="L87" s="84"/>
      <x:c r="M87" s="76"/>
      <x:c r="N87" s="76"/>
      <x:c r="O87" s="76"/>
      <x:c r="P87" s="76"/>
      <x:c r="Q87" s="76"/>
      <x:c r="R87" s="78" t="str">
        <x:f>IF(B87="","",TODAY())</x:f>
      </x:c>
      <x:c r="S87" s="76"/>
      <x:c r="T87" s="76" t="str">
        <x:f>IF(B87="","",IF(OR(C87="",E87="",F87="",I87="",M87="",O87="",P87&lt;&gt;"Validé humainement"),"ALERTE: données/preuves/statut",IF(OR(I87&lt;0,J87&lt;0,L87&lt;0,L87&gt;1),"ALERTE: valeur anormale","OK")))</x:f>
      </x:c>
      <x:c r="U87" s="76" t="str">
        <x:f>IF(B87="","",IF(P87="Validé humainement","Oui","Non"))</x:f>
      </x:c>
    </x:row>
    <x:row r="88">
      <x:c r="A88" s="76" t="str">
        <x:f>IF(B88="","","PRJ-"&amp;TEXT(ROW()-4,"0000"))</x:f>
      </x:c>
      <x:c r="B88" s="76"/>
      <x:c r="C88" s="76"/>
      <x:c r="D88" s="76"/>
      <x:c r="E88" s="76"/>
      <x:c r="F88" s="76"/>
      <x:c r="G88" s="78"/>
      <x:c r="H88" s="78"/>
      <x:c r="I88" s="81"/>
      <x:c r="J88" s="81"/>
      <x:c r="K88" s="81" t="str">
        <x:f>IF(I88="","",MAX(0,I88-J88))</x:f>
      </x:c>
      <x:c r="L88" s="84"/>
      <x:c r="M88" s="76"/>
      <x:c r="N88" s="76"/>
      <x:c r="O88" s="76"/>
      <x:c r="P88" s="76"/>
      <x:c r="Q88" s="76"/>
      <x:c r="R88" s="78" t="str">
        <x:f>IF(B88="","",TODAY())</x:f>
      </x:c>
      <x:c r="S88" s="76"/>
      <x:c r="T88" s="76" t="str">
        <x:f>IF(B88="","",IF(OR(C88="",E88="",F88="",I88="",M88="",O88="",P88&lt;&gt;"Validé humainement"),"ALERTE: données/preuves/statut",IF(OR(I88&lt;0,J88&lt;0,L88&lt;0,L88&gt;1),"ALERTE: valeur anormale","OK")))</x:f>
      </x:c>
      <x:c r="U88" s="76" t="str">
        <x:f>IF(B88="","",IF(P88="Validé humainement","Oui","Non"))</x:f>
      </x:c>
    </x:row>
    <x:row r="89">
      <x:c r="A89" s="76" t="str">
        <x:f>IF(B89="","","PRJ-"&amp;TEXT(ROW()-4,"0000"))</x:f>
      </x:c>
      <x:c r="B89" s="76"/>
      <x:c r="C89" s="76"/>
      <x:c r="D89" s="76"/>
      <x:c r="E89" s="76"/>
      <x:c r="F89" s="76"/>
      <x:c r="G89" s="78"/>
      <x:c r="H89" s="78"/>
      <x:c r="I89" s="81"/>
      <x:c r="J89" s="81"/>
      <x:c r="K89" s="81" t="str">
        <x:f>IF(I89="","",MAX(0,I89-J89))</x:f>
      </x:c>
      <x:c r="L89" s="84"/>
      <x:c r="M89" s="76"/>
      <x:c r="N89" s="76"/>
      <x:c r="O89" s="76"/>
      <x:c r="P89" s="76"/>
      <x:c r="Q89" s="76"/>
      <x:c r="R89" s="78" t="str">
        <x:f>IF(B89="","",TODAY())</x:f>
      </x:c>
      <x:c r="S89" s="76"/>
      <x:c r="T89" s="76" t="str">
        <x:f>IF(B89="","",IF(OR(C89="",E89="",F89="",I89="",M89="",O89="",P89&lt;&gt;"Validé humainement"),"ALERTE: données/preuves/statut",IF(OR(I89&lt;0,J89&lt;0,L89&lt;0,L89&gt;1),"ALERTE: valeur anormale","OK")))</x:f>
      </x:c>
      <x:c r="U89" s="76" t="str">
        <x:f>IF(B89="","",IF(P89="Validé humainement","Oui","Non"))</x:f>
      </x:c>
    </x:row>
    <x:row r="90">
      <x:c r="A90" s="76" t="str">
        <x:f>IF(B90="","","PRJ-"&amp;TEXT(ROW()-4,"0000"))</x:f>
      </x:c>
      <x:c r="B90" s="76"/>
      <x:c r="C90" s="76"/>
      <x:c r="D90" s="76"/>
      <x:c r="E90" s="76"/>
      <x:c r="F90" s="76"/>
      <x:c r="G90" s="78"/>
      <x:c r="H90" s="78"/>
      <x:c r="I90" s="81"/>
      <x:c r="J90" s="81"/>
      <x:c r="K90" s="81" t="str">
        <x:f>IF(I90="","",MAX(0,I90-J90))</x:f>
      </x:c>
      <x:c r="L90" s="84"/>
      <x:c r="M90" s="76"/>
      <x:c r="N90" s="76"/>
      <x:c r="O90" s="76"/>
      <x:c r="P90" s="76"/>
      <x:c r="Q90" s="76"/>
      <x:c r="R90" s="78" t="str">
        <x:f>IF(B90="","",TODAY())</x:f>
      </x:c>
      <x:c r="S90" s="76"/>
      <x:c r="T90" s="76" t="str">
        <x:f>IF(B90="","",IF(OR(C90="",E90="",F90="",I90="",M90="",O90="",P90&lt;&gt;"Validé humainement"),"ALERTE: données/preuves/statut",IF(OR(I90&lt;0,J90&lt;0,L90&lt;0,L90&gt;1),"ALERTE: valeur anormale","OK")))</x:f>
      </x:c>
      <x:c r="U90" s="76" t="str">
        <x:f>IF(B90="","",IF(P90="Validé humainement","Oui","Non"))</x:f>
      </x:c>
    </x:row>
    <x:row r="91">
      <x:c r="A91" s="76" t="str">
        <x:f>IF(B91="","","PRJ-"&amp;TEXT(ROW()-4,"0000"))</x:f>
      </x:c>
      <x:c r="B91" s="76"/>
      <x:c r="C91" s="76"/>
      <x:c r="D91" s="76"/>
      <x:c r="E91" s="76"/>
      <x:c r="F91" s="76"/>
      <x:c r="G91" s="78"/>
      <x:c r="H91" s="78"/>
      <x:c r="I91" s="81"/>
      <x:c r="J91" s="81"/>
      <x:c r="K91" s="81" t="str">
        <x:f>IF(I91="","",MAX(0,I91-J91))</x:f>
      </x:c>
      <x:c r="L91" s="84"/>
      <x:c r="M91" s="76"/>
      <x:c r="N91" s="76"/>
      <x:c r="O91" s="76"/>
      <x:c r="P91" s="76"/>
      <x:c r="Q91" s="76"/>
      <x:c r="R91" s="78" t="str">
        <x:f>IF(B91="","",TODAY())</x:f>
      </x:c>
      <x:c r="S91" s="76"/>
      <x:c r="T91" s="76" t="str">
        <x:f>IF(B91="","",IF(OR(C91="",E91="",F91="",I91="",M91="",O91="",P91&lt;&gt;"Validé humainement"),"ALERTE: données/preuves/statut",IF(OR(I91&lt;0,J91&lt;0,L91&lt;0,L91&gt;1),"ALERTE: valeur anormale","OK")))</x:f>
      </x:c>
      <x:c r="U91" s="76" t="str">
        <x:f>IF(B91="","",IF(P91="Validé humainement","Oui","Non"))</x:f>
      </x:c>
    </x:row>
    <x:row r="92">
      <x:c r="A92" s="76" t="str">
        <x:f>IF(B92="","","PRJ-"&amp;TEXT(ROW()-4,"0000"))</x:f>
      </x:c>
      <x:c r="B92" s="76"/>
      <x:c r="C92" s="76"/>
      <x:c r="D92" s="76"/>
      <x:c r="E92" s="76"/>
      <x:c r="F92" s="76"/>
      <x:c r="G92" s="78"/>
      <x:c r="H92" s="78"/>
      <x:c r="I92" s="81"/>
      <x:c r="J92" s="81"/>
      <x:c r="K92" s="81" t="str">
        <x:f>IF(I92="","",MAX(0,I92-J92))</x:f>
      </x:c>
      <x:c r="L92" s="84"/>
      <x:c r="M92" s="76"/>
      <x:c r="N92" s="76"/>
      <x:c r="O92" s="76"/>
      <x:c r="P92" s="76"/>
      <x:c r="Q92" s="76"/>
      <x:c r="R92" s="78" t="str">
        <x:f>IF(B92="","",TODAY())</x:f>
      </x:c>
      <x:c r="S92" s="76"/>
      <x:c r="T92" s="76" t="str">
        <x:f>IF(B92="","",IF(OR(C92="",E92="",F92="",I92="",M92="",O92="",P92&lt;&gt;"Validé humainement"),"ALERTE: données/preuves/statut",IF(OR(I92&lt;0,J92&lt;0,L92&lt;0,L92&gt;1),"ALERTE: valeur anormale","OK")))</x:f>
      </x:c>
      <x:c r="U92" s="76" t="str">
        <x:f>IF(B92="","",IF(P92="Validé humainement","Oui","Non"))</x:f>
      </x:c>
    </x:row>
    <x:row r="93">
      <x:c r="A93" s="76" t="str">
        <x:f>IF(B93="","","PRJ-"&amp;TEXT(ROW()-4,"0000"))</x:f>
      </x:c>
      <x:c r="B93" s="76"/>
      <x:c r="C93" s="76"/>
      <x:c r="D93" s="76"/>
      <x:c r="E93" s="76"/>
      <x:c r="F93" s="76"/>
      <x:c r="G93" s="78"/>
      <x:c r="H93" s="78"/>
      <x:c r="I93" s="81"/>
      <x:c r="J93" s="81"/>
      <x:c r="K93" s="81" t="str">
        <x:f>IF(I93="","",MAX(0,I93-J93))</x:f>
      </x:c>
      <x:c r="L93" s="84"/>
      <x:c r="M93" s="76"/>
      <x:c r="N93" s="76"/>
      <x:c r="O93" s="76"/>
      <x:c r="P93" s="76"/>
      <x:c r="Q93" s="76"/>
      <x:c r="R93" s="78" t="str">
        <x:f>IF(B93="","",TODAY())</x:f>
      </x:c>
      <x:c r="S93" s="76"/>
      <x:c r="T93" s="76" t="str">
        <x:f>IF(B93="","",IF(OR(C93="",E93="",F93="",I93="",M93="",O93="",P93&lt;&gt;"Validé humainement"),"ALERTE: données/preuves/statut",IF(OR(I93&lt;0,J93&lt;0,L93&lt;0,L93&gt;1),"ALERTE: valeur anormale","OK")))</x:f>
      </x:c>
      <x:c r="U93" s="76" t="str">
        <x:f>IF(B93="","",IF(P93="Validé humainement","Oui","Non"))</x:f>
      </x:c>
    </x:row>
    <x:row r="94">
      <x:c r="A94" s="76" t="str">
        <x:f>IF(B94="","","PRJ-"&amp;TEXT(ROW()-4,"0000"))</x:f>
      </x:c>
      <x:c r="B94" s="76"/>
      <x:c r="C94" s="76"/>
      <x:c r="D94" s="76"/>
      <x:c r="E94" s="76"/>
      <x:c r="F94" s="76"/>
      <x:c r="G94" s="78"/>
      <x:c r="H94" s="78"/>
      <x:c r="I94" s="81"/>
      <x:c r="J94" s="81"/>
      <x:c r="K94" s="81" t="str">
        <x:f>IF(I94="","",MAX(0,I94-J94))</x:f>
      </x:c>
      <x:c r="L94" s="84"/>
      <x:c r="M94" s="76"/>
      <x:c r="N94" s="76"/>
      <x:c r="O94" s="76"/>
      <x:c r="P94" s="76"/>
      <x:c r="Q94" s="76"/>
      <x:c r="R94" s="78" t="str">
        <x:f>IF(B94="","",TODAY())</x:f>
      </x:c>
      <x:c r="S94" s="76"/>
      <x:c r="T94" s="76" t="str">
        <x:f>IF(B94="","",IF(OR(C94="",E94="",F94="",I94="",M94="",O94="",P94&lt;&gt;"Validé humainement"),"ALERTE: données/preuves/statut",IF(OR(I94&lt;0,J94&lt;0,L94&lt;0,L94&gt;1),"ALERTE: valeur anormale","OK")))</x:f>
      </x:c>
      <x:c r="U94" s="76" t="str">
        <x:f>IF(B94="","",IF(P94="Validé humainement","Oui","Non"))</x:f>
      </x:c>
    </x:row>
    <x:row r="95">
      <x:c r="A95" s="76" t="str">
        <x:f>IF(B95="","","PRJ-"&amp;TEXT(ROW()-4,"0000"))</x:f>
      </x:c>
      <x:c r="B95" s="76"/>
      <x:c r="C95" s="76"/>
      <x:c r="D95" s="76"/>
      <x:c r="E95" s="76"/>
      <x:c r="F95" s="76"/>
      <x:c r="G95" s="78"/>
      <x:c r="H95" s="78"/>
      <x:c r="I95" s="81"/>
      <x:c r="J95" s="81"/>
      <x:c r="K95" s="81" t="str">
        <x:f>IF(I95="","",MAX(0,I95-J95))</x:f>
      </x:c>
      <x:c r="L95" s="84"/>
      <x:c r="M95" s="76"/>
      <x:c r="N95" s="76"/>
      <x:c r="O95" s="76"/>
      <x:c r="P95" s="76"/>
      <x:c r="Q95" s="76"/>
      <x:c r="R95" s="78" t="str">
        <x:f>IF(B95="","",TODAY())</x:f>
      </x:c>
      <x:c r="S95" s="76"/>
      <x:c r="T95" s="76" t="str">
        <x:f>IF(B95="","",IF(OR(C95="",E95="",F95="",I95="",M95="",O95="",P95&lt;&gt;"Validé humainement"),"ALERTE: données/preuves/statut",IF(OR(I95&lt;0,J95&lt;0,L95&lt;0,L95&gt;1),"ALERTE: valeur anormale","OK")))</x:f>
      </x:c>
      <x:c r="U95" s="76" t="str">
        <x:f>IF(B95="","",IF(P95="Validé humainement","Oui","Non"))</x:f>
      </x:c>
    </x:row>
    <x:row r="96">
      <x:c r="A96" s="76" t="str">
        <x:f>IF(B96="","","PRJ-"&amp;TEXT(ROW()-4,"0000"))</x:f>
      </x:c>
      <x:c r="B96" s="76"/>
      <x:c r="C96" s="76"/>
      <x:c r="D96" s="76"/>
      <x:c r="E96" s="76"/>
      <x:c r="F96" s="76"/>
      <x:c r="G96" s="78"/>
      <x:c r="H96" s="78"/>
      <x:c r="I96" s="81"/>
      <x:c r="J96" s="81"/>
      <x:c r="K96" s="81" t="str">
        <x:f>IF(I96="","",MAX(0,I96-J96))</x:f>
      </x:c>
      <x:c r="L96" s="84"/>
      <x:c r="M96" s="76"/>
      <x:c r="N96" s="76"/>
      <x:c r="O96" s="76"/>
      <x:c r="P96" s="76"/>
      <x:c r="Q96" s="76"/>
      <x:c r="R96" s="78" t="str">
        <x:f>IF(B96="","",TODAY())</x:f>
      </x:c>
      <x:c r="S96" s="76"/>
      <x:c r="T96" s="76" t="str">
        <x:f>IF(B96="","",IF(OR(C96="",E96="",F96="",I96="",M96="",O96="",P96&lt;&gt;"Validé humainement"),"ALERTE: données/preuves/statut",IF(OR(I96&lt;0,J96&lt;0,L96&lt;0,L96&gt;1),"ALERTE: valeur anormale","OK")))</x:f>
      </x:c>
      <x:c r="U96" s="76" t="str">
        <x:f>IF(B96="","",IF(P96="Validé humainement","Oui","Non"))</x:f>
      </x:c>
    </x:row>
    <x:row r="97">
      <x:c r="A97" s="76" t="str">
        <x:f>IF(B97="","","PRJ-"&amp;TEXT(ROW()-4,"0000"))</x:f>
      </x:c>
      <x:c r="B97" s="76"/>
      <x:c r="C97" s="76"/>
      <x:c r="D97" s="76"/>
      <x:c r="E97" s="76"/>
      <x:c r="F97" s="76"/>
      <x:c r="G97" s="78"/>
      <x:c r="H97" s="78"/>
      <x:c r="I97" s="81"/>
      <x:c r="J97" s="81"/>
      <x:c r="K97" s="81" t="str">
        <x:f>IF(I97="","",MAX(0,I97-J97))</x:f>
      </x:c>
      <x:c r="L97" s="84"/>
      <x:c r="M97" s="76"/>
      <x:c r="N97" s="76"/>
      <x:c r="O97" s="76"/>
      <x:c r="P97" s="76"/>
      <x:c r="Q97" s="76"/>
      <x:c r="R97" s="78" t="str">
        <x:f>IF(B97="","",TODAY())</x:f>
      </x:c>
      <x:c r="S97" s="76"/>
      <x:c r="T97" s="76" t="str">
        <x:f>IF(B97="","",IF(OR(C97="",E97="",F97="",I97="",M97="",O97="",P97&lt;&gt;"Validé humainement"),"ALERTE: données/preuves/statut",IF(OR(I97&lt;0,J97&lt;0,L97&lt;0,L97&gt;1),"ALERTE: valeur anormale","OK")))</x:f>
      </x:c>
      <x:c r="U97" s="76" t="str">
        <x:f>IF(B97="","",IF(P97="Validé humainement","Oui","Non"))</x:f>
      </x:c>
    </x:row>
    <x:row r="98">
      <x:c r="A98" s="76" t="str">
        <x:f>IF(B98="","","PRJ-"&amp;TEXT(ROW()-4,"0000"))</x:f>
      </x:c>
      <x:c r="B98" s="76"/>
      <x:c r="C98" s="76"/>
      <x:c r="D98" s="76"/>
      <x:c r="E98" s="76"/>
      <x:c r="F98" s="76"/>
      <x:c r="G98" s="78"/>
      <x:c r="H98" s="78"/>
      <x:c r="I98" s="81"/>
      <x:c r="J98" s="81"/>
      <x:c r="K98" s="81" t="str">
        <x:f>IF(I98="","",MAX(0,I98-J98))</x:f>
      </x:c>
      <x:c r="L98" s="84"/>
      <x:c r="M98" s="76"/>
      <x:c r="N98" s="76"/>
      <x:c r="O98" s="76"/>
      <x:c r="P98" s="76"/>
      <x:c r="Q98" s="76"/>
      <x:c r="R98" s="78" t="str">
        <x:f>IF(B98="","",TODAY())</x:f>
      </x:c>
      <x:c r="S98" s="76"/>
      <x:c r="T98" s="76" t="str">
        <x:f>IF(B98="","",IF(OR(C98="",E98="",F98="",I98="",M98="",O98="",P98&lt;&gt;"Validé humainement"),"ALERTE: données/preuves/statut",IF(OR(I98&lt;0,J98&lt;0,L98&lt;0,L98&gt;1),"ALERTE: valeur anormale","OK")))</x:f>
      </x:c>
      <x:c r="U98" s="76" t="str">
        <x:f>IF(B98="","",IF(P98="Validé humainement","Oui","Non"))</x:f>
      </x:c>
    </x:row>
    <x:row r="99">
      <x:c r="A99" s="76" t="str">
        <x:f>IF(B99="","","PRJ-"&amp;TEXT(ROW()-4,"0000"))</x:f>
      </x:c>
      <x:c r="B99" s="76"/>
      <x:c r="C99" s="76"/>
      <x:c r="D99" s="76"/>
      <x:c r="E99" s="76"/>
      <x:c r="F99" s="76"/>
      <x:c r="G99" s="78"/>
      <x:c r="H99" s="78"/>
      <x:c r="I99" s="81"/>
      <x:c r="J99" s="81"/>
      <x:c r="K99" s="81" t="str">
        <x:f>IF(I99="","",MAX(0,I99-J99))</x:f>
      </x:c>
      <x:c r="L99" s="84"/>
      <x:c r="M99" s="76"/>
      <x:c r="N99" s="76"/>
      <x:c r="O99" s="76"/>
      <x:c r="P99" s="76"/>
      <x:c r="Q99" s="76"/>
      <x:c r="R99" s="78" t="str">
        <x:f>IF(B99="","",TODAY())</x:f>
      </x:c>
      <x:c r="S99" s="76"/>
      <x:c r="T99" s="76" t="str">
        <x:f>IF(B99="","",IF(OR(C99="",E99="",F99="",I99="",M99="",O99="",P99&lt;&gt;"Validé humainement"),"ALERTE: données/preuves/statut",IF(OR(I99&lt;0,J99&lt;0,L99&lt;0,L99&gt;1),"ALERTE: valeur anormale","OK")))</x:f>
      </x:c>
      <x:c r="U99" s="76" t="str">
        <x:f>IF(B99="","",IF(P99="Validé humainement","Oui","Non"))</x:f>
      </x:c>
    </x:row>
    <x:row r="100">
      <x:c r="A100" s="76" t="str">
        <x:f>IF(B100="","","PRJ-"&amp;TEXT(ROW()-4,"0000"))</x:f>
      </x:c>
      <x:c r="B100" s="76"/>
      <x:c r="C100" s="76"/>
      <x:c r="D100" s="76"/>
      <x:c r="E100" s="76"/>
      <x:c r="F100" s="76"/>
      <x:c r="G100" s="78"/>
      <x:c r="H100" s="78"/>
      <x:c r="I100" s="81"/>
      <x:c r="J100" s="81"/>
      <x:c r="K100" s="81" t="str">
        <x:f>IF(I100="","",MAX(0,I100-J100))</x:f>
      </x:c>
      <x:c r="L100" s="84"/>
      <x:c r="M100" s="76"/>
      <x:c r="N100" s="76"/>
      <x:c r="O100" s="76"/>
      <x:c r="P100" s="76"/>
      <x:c r="Q100" s="76"/>
      <x:c r="R100" s="78" t="str">
        <x:f>IF(B100="","",TODAY())</x:f>
      </x:c>
      <x:c r="S100" s="76"/>
      <x:c r="T100" s="76" t="str">
        <x:f>IF(B100="","",IF(OR(C100="",E100="",F100="",I100="",M100="",O100="",P100&lt;&gt;"Validé humainement"),"ALERTE: données/preuves/statut",IF(OR(I100&lt;0,J100&lt;0,L100&lt;0,L100&gt;1),"ALERTE: valeur anormale","OK")))</x:f>
      </x:c>
      <x:c r="U100" s="76" t="str">
        <x:f>IF(B100="","",IF(P100="Validé humainement","Oui","Non"))</x:f>
      </x:c>
    </x:row>
    <x:row r="101">
      <x:c r="A101" s="76" t="str">
        <x:f>IF(B101="","","PRJ-"&amp;TEXT(ROW()-4,"0000"))</x:f>
      </x:c>
      <x:c r="B101" s="76"/>
      <x:c r="C101" s="76"/>
      <x:c r="D101" s="76"/>
      <x:c r="E101" s="76"/>
      <x:c r="F101" s="76"/>
      <x:c r="G101" s="78"/>
      <x:c r="H101" s="78"/>
      <x:c r="I101" s="81"/>
      <x:c r="J101" s="81"/>
      <x:c r="K101" s="81" t="str">
        <x:f>IF(I101="","",MAX(0,I101-J101))</x:f>
      </x:c>
      <x:c r="L101" s="84"/>
      <x:c r="M101" s="76"/>
      <x:c r="N101" s="76"/>
      <x:c r="O101" s="76"/>
      <x:c r="P101" s="76"/>
      <x:c r="Q101" s="76"/>
      <x:c r="R101" s="78" t="str">
        <x:f>IF(B101="","",TODAY())</x:f>
      </x:c>
      <x:c r="S101" s="76"/>
      <x:c r="T101" s="76" t="str">
        <x:f>IF(B101="","",IF(OR(C101="",E101="",F101="",I101="",M101="",O101="",P101&lt;&gt;"Validé humainement"),"ALERTE: données/preuves/statut",IF(OR(I101&lt;0,J101&lt;0,L101&lt;0,L101&gt;1),"ALERTE: valeur anormale","OK")))</x:f>
      </x:c>
      <x:c r="U101" s="76" t="str">
        <x:f>IF(B101="","",IF(P101="Validé humainement","Oui","Non"))</x:f>
      </x:c>
    </x:row>
    <x:row r="102">
      <x:c r="A102" s="76" t="str">
        <x:f>IF(B102="","","PRJ-"&amp;TEXT(ROW()-4,"0000"))</x:f>
      </x:c>
      <x:c r="B102" s="76"/>
      <x:c r="C102" s="76"/>
      <x:c r="D102" s="76"/>
      <x:c r="E102" s="76"/>
      <x:c r="F102" s="76"/>
      <x:c r="G102" s="78"/>
      <x:c r="H102" s="78"/>
      <x:c r="I102" s="81"/>
      <x:c r="J102" s="81"/>
      <x:c r="K102" s="81" t="str">
        <x:f>IF(I102="","",MAX(0,I102-J102))</x:f>
      </x:c>
      <x:c r="L102" s="84"/>
      <x:c r="M102" s="76"/>
      <x:c r="N102" s="76"/>
      <x:c r="O102" s="76"/>
      <x:c r="P102" s="76"/>
      <x:c r="Q102" s="76"/>
      <x:c r="R102" s="78" t="str">
        <x:f>IF(B102="","",TODAY())</x:f>
      </x:c>
      <x:c r="S102" s="76"/>
      <x:c r="T102" s="76" t="str">
        <x:f>IF(B102="","",IF(OR(C102="",E102="",F102="",I102="",M102="",O102="",P102&lt;&gt;"Validé humainement"),"ALERTE: données/preuves/statut",IF(OR(I102&lt;0,J102&lt;0,L102&lt;0,L102&gt;1),"ALERTE: valeur anormale","OK")))</x:f>
      </x:c>
      <x:c r="U102" s="76" t="str">
        <x:f>IF(B102="","",IF(P102="Validé humainement","Oui","Non"))</x:f>
      </x:c>
    </x:row>
    <x:row r="103">
      <x:c r="A103" s="76" t="str">
        <x:f>IF(B103="","","PRJ-"&amp;TEXT(ROW()-4,"0000"))</x:f>
      </x:c>
      <x:c r="B103" s="76"/>
      <x:c r="C103" s="76"/>
      <x:c r="D103" s="76"/>
      <x:c r="E103" s="76"/>
      <x:c r="F103" s="76"/>
      <x:c r="G103" s="78"/>
      <x:c r="H103" s="78"/>
      <x:c r="I103" s="81"/>
      <x:c r="J103" s="81"/>
      <x:c r="K103" s="81" t="str">
        <x:f>IF(I103="","",MAX(0,I103-J103))</x:f>
      </x:c>
      <x:c r="L103" s="84"/>
      <x:c r="M103" s="76"/>
      <x:c r="N103" s="76"/>
      <x:c r="O103" s="76"/>
      <x:c r="P103" s="76"/>
      <x:c r="Q103" s="76"/>
      <x:c r="R103" s="78" t="str">
        <x:f>IF(B103="","",TODAY())</x:f>
      </x:c>
      <x:c r="S103" s="76"/>
      <x:c r="T103" s="76" t="str">
        <x:f>IF(B103="","",IF(OR(C103="",E103="",F103="",I103="",M103="",O103="",P103&lt;&gt;"Validé humainement"),"ALERTE: données/preuves/statut",IF(OR(I103&lt;0,J103&lt;0,L103&lt;0,L103&gt;1),"ALERTE: valeur anormale","OK")))</x:f>
      </x:c>
      <x:c r="U103" s="76" t="str">
        <x:f>IF(B103="","",IF(P103="Validé humainement","Oui","Non"))</x:f>
      </x:c>
    </x:row>
    <x:row r="104">
      <x:c r="A104" s="76" t="str">
        <x:f>IF(B104="","","PRJ-"&amp;TEXT(ROW()-4,"0000"))</x:f>
      </x:c>
      <x:c r="B104" s="76"/>
      <x:c r="C104" s="76"/>
      <x:c r="D104" s="76"/>
      <x:c r="E104" s="76"/>
      <x:c r="F104" s="76"/>
      <x:c r="G104" s="78"/>
      <x:c r="H104" s="78"/>
      <x:c r="I104" s="81"/>
      <x:c r="J104" s="81"/>
      <x:c r="K104" s="81" t="str">
        <x:f>IF(I104="","",MAX(0,I104-J104))</x:f>
      </x:c>
      <x:c r="L104" s="84"/>
      <x:c r="M104" s="76"/>
      <x:c r="N104" s="76"/>
      <x:c r="O104" s="76"/>
      <x:c r="P104" s="76"/>
      <x:c r="Q104" s="76"/>
      <x:c r="R104" s="78" t="str">
        <x:f>IF(B104="","",TODAY())</x:f>
      </x:c>
      <x:c r="S104" s="76"/>
      <x:c r="T104" s="76" t="str">
        <x:f>IF(B104="","",IF(OR(C104="",E104="",F104="",I104="",M104="",O104="",P104&lt;&gt;"Validé humainement"),"ALERTE: données/preuves/statut",IF(OR(I104&lt;0,J104&lt;0,L104&lt;0,L104&gt;1),"ALERTE: valeur anormale","OK")))</x:f>
      </x:c>
      <x:c r="U104" s="76" t="str">
        <x:f>IF(B104="","",IF(P104="Validé humainement","Oui","Non"))</x:f>
      </x:c>
    </x:row>
  </x:sheetData>
  <x:mergeCells>
    <x:mergeCell ref="A1:U1"/>
    <x:mergeCell ref="A2:U2"/>
  </x:mergeCells>
  <x:conditionalFormatting sqref="T5:T104">
    <x:cfRule type="containsText" dxfId="242" priority="1" operator="containsText" text="ALERTE"/>
    <x:cfRule type="containsText" dxfId="243" priority="2" operator="containsText" text="OK"/>
    <x:cfRule type="containsText" dxfId="244" priority="3" operator="containsText" text="Validé"/>
    <x:cfRule type="containsText" dxfId="245" priority="4" operator="containsText" text="À vérifier"/>
    <x:cfRule type="containsText" dxfId="246" priority="5" operator="containsText" text="Rejeté"/>
  </x:conditionalFormatting>
  <x:conditionalFormatting sqref="P5:P104">
    <x:cfRule type="containsText" dxfId="247" priority="6" operator="containsText" text="ALERTE"/>
    <x:cfRule type="containsText" dxfId="248" priority="7" operator="containsText" text="OK"/>
    <x:cfRule type="containsText" dxfId="249" priority="8" operator="containsText" text="Validé"/>
    <x:cfRule type="containsText" dxfId="250" priority="9" operator="containsText" text="À vérifier"/>
    <x:cfRule type="containsText" dxfId="25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C5:C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"Idée,En préparation,Actif,Suspendu,Clôturé"</x:formula1>
    </x:dataValidation>
    <x:dataValidation type="list" errorStyle="warning" showInputMessage="1" showErrorMessage="1" errorTitle="Valeur inattendue" error="Veuillez choisir une valeur de la liste." promptTitle="Liste contrôlée" prompt="Choisir une valeur autorisée." sqref="F5:F104">
      <x:formula1>"Concept,Pré-faisabilité,Faisabilité,Financement recherché,Financé,En mise en oeuvre,Achevé"</x:formula1>
    </x:dataValidation>
  </x:dataValidations>
  <x:pageMargins left="0.7" right="0.7" top="0.75" bottom="0.75" header="0.3" footer="0.3"/>
  <x:tableParts count="1">
    <x:tablePart xmlns:r="http://schemas.openxmlformats.org/officeDocument/2006/relationships" r:id="R16a2ae9893734e05"/>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Saisie des demandes, approbations et décaissements liés aux financements climat.</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Projet_ID</x:v>
      </x:c>
      <x:c r="E4" s="74" t="str">
        <x:v>Bailleur</x:v>
      </x:c>
      <x:c r="F4" s="74" t="str">
        <x:v>Instrument</x:v>
      </x:c>
      <x:c r="G4" s="74" t="str">
        <x:v>Montant demandé FCFA</x:v>
      </x:c>
      <x:c r="H4" s="74" t="str">
        <x:v>Montant approuvé FCFA</x:v>
      </x:c>
      <x:c r="I4" s="74" t="str">
        <x:v>Montant décaissé FCFA</x:v>
      </x:c>
      <x:c r="J4" s="74" t="str">
        <x:v>Cofinancement FCFA</x:v>
      </x:c>
      <x:c r="K4" s="74" t="str">
        <x:v>Devise</x:v>
      </x:c>
      <x:c r="L4" s="74" t="str">
        <x:v>Statut financement</x:v>
      </x:c>
      <x:c r="M4" s="74" t="str">
        <x:v>Date décision</x:v>
      </x:c>
      <x:c r="N4" s="74" t="str">
        <x:v>Document source</x:v>
      </x:c>
      <x:c r="O4" s="74" t="str">
        <x:v>Statut validation</x:v>
      </x:c>
      <x:c r="P4" s="74" t="str">
        <x:v>Observations</x:v>
      </x:c>
      <x:c r="Q4" s="74" t="str">
        <x:v>Date de saisie</x:v>
      </x:c>
      <x:c r="R4" s="74" t="str">
        <x:v>Responsable</x:v>
      </x:c>
      <x:c r="S4" s="74" t="str">
        <x:v>Alerte_QC</x:v>
      </x:c>
      <x:c r="T4" s="74" t="str">
        <x:v>Alimente_Rapports</x:v>
      </x:c>
    </x:row>
    <x:row r="5">
      <x:c r="A5" s="76" t="str">
        <x:f>IF(B5="","","FIN-"&amp;TEXT(ROW()-4,"0000"))</x:f>
      </x:c>
      <x:c r="B5" s="76"/>
      <x:c r="C5" s="76"/>
      <x:c r="D5" s="76"/>
      <x:c r="E5" s="76"/>
      <x:c r="F5" s="76"/>
      <x:c r="G5" s="81"/>
      <x:c r="H5" s="81"/>
      <x:c r="I5" s="81"/>
      <x:c r="J5" s="81"/>
      <x:c r="K5" s="76"/>
      <x:c r="L5" s="76"/>
      <x:c r="M5" s="78"/>
      <x:c r="N5" s="76"/>
      <x:c r="O5" s="76"/>
      <x:c r="P5" s="76"/>
      <x:c r="Q5" s="78" t="str">
        <x:f>IF(B5="","",TODAY())</x:f>
      </x:c>
      <x:c r="R5" s="76"/>
      <x:c r="S5" s="76" t="str">
        <x:f>IF(B5="","",IF(OR(C5="",D5="",E5="",F5="",G5="",K5="",L5="",N5="",O5&lt;&gt;"Validé humainement"),"ALERTE: données/preuves/statut",IF(OR(G5&lt;0,H5&lt;0,I5&lt;0,J5&lt;0,AND(G5&lt;&gt;"",H5&gt;G5),AND(H5&lt;&gt;"",I5&gt;H5)),"ALERTE: valeur anormale","OK")))</x:f>
      </x:c>
      <x:c r="T5" s="76" t="str">
        <x:f>IF(B5="","",IF(O5="Validé humainement","Oui","Non"))</x:f>
      </x:c>
    </x:row>
    <x:row r="6">
      <x:c r="A6" s="76" t="str">
        <x:f>IF(B6="","","FIN-"&amp;TEXT(ROW()-4,"0000"))</x:f>
      </x:c>
      <x:c r="B6" s="76"/>
      <x:c r="C6" s="76"/>
      <x:c r="D6" s="76"/>
      <x:c r="E6" s="76"/>
      <x:c r="F6" s="76"/>
      <x:c r="G6" s="81"/>
      <x:c r="H6" s="81"/>
      <x:c r="I6" s="81"/>
      <x:c r="J6" s="81"/>
      <x:c r="K6" s="76"/>
      <x:c r="L6" s="76"/>
      <x:c r="M6" s="78"/>
      <x:c r="N6" s="76"/>
      <x:c r="O6" s="76"/>
      <x:c r="P6" s="76"/>
      <x:c r="Q6" s="78" t="str">
        <x:f>IF(B6="","",TODAY())</x:f>
      </x:c>
      <x:c r="R6" s="76"/>
      <x:c r="S6" s="76" t="str">
        <x:f>IF(B6="","",IF(OR(C6="",D6="",E6="",F6="",G6="",K6="",L6="",N6="",O6&lt;&gt;"Validé humainement"),"ALERTE: données/preuves/statut",IF(OR(G6&lt;0,H6&lt;0,I6&lt;0,J6&lt;0,AND(G6&lt;&gt;"",H6&gt;G6),AND(H6&lt;&gt;"",I6&gt;H6)),"ALERTE: valeur anormale","OK")))</x:f>
      </x:c>
      <x:c r="T6" s="76" t="str">
        <x:f>IF(B6="","",IF(O6="Validé humainement","Oui","Non"))</x:f>
      </x:c>
    </x:row>
    <x:row r="7">
      <x:c r="A7" s="76" t="str">
        <x:f>IF(B7="","","FIN-"&amp;TEXT(ROW()-4,"0000"))</x:f>
      </x:c>
      <x:c r="B7" s="76"/>
      <x:c r="C7" s="76"/>
      <x:c r="D7" s="76"/>
      <x:c r="E7" s="76"/>
      <x:c r="F7" s="76"/>
      <x:c r="G7" s="81"/>
      <x:c r="H7" s="81"/>
      <x:c r="I7" s="81"/>
      <x:c r="J7" s="81"/>
      <x:c r="K7" s="76"/>
      <x:c r="L7" s="76"/>
      <x:c r="M7" s="78"/>
      <x:c r="N7" s="76"/>
      <x:c r="O7" s="76"/>
      <x:c r="P7" s="76"/>
      <x:c r="Q7" s="78" t="str">
        <x:f>IF(B7="","",TODAY())</x:f>
      </x:c>
      <x:c r="R7" s="76"/>
      <x:c r="S7" s="76" t="str">
        <x:f>IF(B7="","",IF(OR(C7="",D7="",E7="",F7="",G7="",K7="",L7="",N7="",O7&lt;&gt;"Validé humainement"),"ALERTE: données/preuves/statut",IF(OR(G7&lt;0,H7&lt;0,I7&lt;0,J7&lt;0,AND(G7&lt;&gt;"",H7&gt;G7),AND(H7&lt;&gt;"",I7&gt;H7)),"ALERTE: valeur anormale","OK")))</x:f>
      </x:c>
      <x:c r="T7" s="76" t="str">
        <x:f>IF(B7="","",IF(O7="Validé humainement","Oui","Non"))</x:f>
      </x:c>
    </x:row>
    <x:row r="8">
      <x:c r="A8" s="76" t="str">
        <x:f>IF(B8="","","FIN-"&amp;TEXT(ROW()-4,"0000"))</x:f>
      </x:c>
      <x:c r="B8" s="76"/>
      <x:c r="C8" s="76"/>
      <x:c r="D8" s="76"/>
      <x:c r="E8" s="76"/>
      <x:c r="F8" s="76"/>
      <x:c r="G8" s="81"/>
      <x:c r="H8" s="81"/>
      <x:c r="I8" s="81"/>
      <x:c r="J8" s="81"/>
      <x:c r="K8" s="76"/>
      <x:c r="L8" s="76"/>
      <x:c r="M8" s="78"/>
      <x:c r="N8" s="76"/>
      <x:c r="O8" s="76"/>
      <x:c r="P8" s="76"/>
      <x:c r="Q8" s="78" t="str">
        <x:f>IF(B8="","",TODAY())</x:f>
      </x:c>
      <x:c r="R8" s="76"/>
      <x:c r="S8" s="76" t="str">
        <x:f>IF(B8="","",IF(OR(C8="",D8="",E8="",F8="",G8="",K8="",L8="",N8="",O8&lt;&gt;"Validé humainement"),"ALERTE: données/preuves/statut",IF(OR(G8&lt;0,H8&lt;0,I8&lt;0,J8&lt;0,AND(G8&lt;&gt;"",H8&gt;G8),AND(H8&lt;&gt;"",I8&gt;H8)),"ALERTE: valeur anormale","OK")))</x:f>
      </x:c>
      <x:c r="T8" s="76" t="str">
        <x:f>IF(B8="","",IF(O8="Validé humainement","Oui","Non"))</x:f>
      </x:c>
    </x:row>
    <x:row r="9">
      <x:c r="A9" s="76" t="str">
        <x:f>IF(B9="","","FIN-"&amp;TEXT(ROW()-4,"0000"))</x:f>
      </x:c>
      <x:c r="B9" s="76"/>
      <x:c r="C9" s="76"/>
      <x:c r="D9" s="76"/>
      <x:c r="E9" s="76"/>
      <x:c r="F9" s="76"/>
      <x:c r="G9" s="81"/>
      <x:c r="H9" s="81"/>
      <x:c r="I9" s="81"/>
      <x:c r="J9" s="81"/>
      <x:c r="K9" s="76"/>
      <x:c r="L9" s="76"/>
      <x:c r="M9" s="78"/>
      <x:c r="N9" s="76"/>
      <x:c r="O9" s="76"/>
      <x:c r="P9" s="76"/>
      <x:c r="Q9" s="78" t="str">
        <x:f>IF(B9="","",TODAY())</x:f>
      </x:c>
      <x:c r="R9" s="76"/>
      <x:c r="S9" s="76" t="str">
        <x:f>IF(B9="","",IF(OR(C9="",D9="",E9="",F9="",G9="",K9="",L9="",N9="",O9&lt;&gt;"Validé humainement"),"ALERTE: données/preuves/statut",IF(OR(G9&lt;0,H9&lt;0,I9&lt;0,J9&lt;0,AND(G9&lt;&gt;"",H9&gt;G9),AND(H9&lt;&gt;"",I9&gt;H9)),"ALERTE: valeur anormale","OK")))</x:f>
      </x:c>
      <x:c r="T9" s="76" t="str">
        <x:f>IF(B9="","",IF(O9="Validé humainement","Oui","Non"))</x:f>
      </x:c>
    </x:row>
    <x:row r="10">
      <x:c r="A10" s="76" t="str">
        <x:f>IF(B10="","","FIN-"&amp;TEXT(ROW()-4,"0000"))</x:f>
      </x:c>
      <x:c r="B10" s="76"/>
      <x:c r="C10" s="76"/>
      <x:c r="D10" s="76"/>
      <x:c r="E10" s="76"/>
      <x:c r="F10" s="76"/>
      <x:c r="G10" s="81"/>
      <x:c r="H10" s="81"/>
      <x:c r="I10" s="81"/>
      <x:c r="J10" s="81"/>
      <x:c r="K10" s="76"/>
      <x:c r="L10" s="76"/>
      <x:c r="M10" s="78"/>
      <x:c r="N10" s="76"/>
      <x:c r="O10" s="76"/>
      <x:c r="P10" s="76"/>
      <x:c r="Q10" s="78" t="str">
        <x:f>IF(B10="","",TODAY())</x:f>
      </x:c>
      <x:c r="R10" s="76"/>
      <x:c r="S10" s="76" t="str">
        <x:f>IF(B10="","",IF(OR(C10="",D10="",E10="",F10="",G10="",K10="",L10="",N10="",O10&lt;&gt;"Validé humainement"),"ALERTE: données/preuves/statut",IF(OR(G10&lt;0,H10&lt;0,I10&lt;0,J10&lt;0,AND(G10&lt;&gt;"",H10&gt;G10),AND(H10&lt;&gt;"",I10&gt;H10)),"ALERTE: valeur anormale","OK")))</x:f>
      </x:c>
      <x:c r="T10" s="76" t="str">
        <x:f>IF(B10="","",IF(O10="Validé humainement","Oui","Non"))</x:f>
      </x:c>
    </x:row>
    <x:row r="11">
      <x:c r="A11" s="76" t="str">
        <x:f>IF(B11="","","FIN-"&amp;TEXT(ROW()-4,"0000"))</x:f>
      </x:c>
      <x:c r="B11" s="76"/>
      <x:c r="C11" s="76"/>
      <x:c r="D11" s="76"/>
      <x:c r="E11" s="76"/>
      <x:c r="F11" s="76"/>
      <x:c r="G11" s="81"/>
      <x:c r="H11" s="81"/>
      <x:c r="I11" s="81"/>
      <x:c r="J11" s="81"/>
      <x:c r="K11" s="76"/>
      <x:c r="L11" s="76"/>
      <x:c r="M11" s="78"/>
      <x:c r="N11" s="76"/>
      <x:c r="O11" s="76"/>
      <x:c r="P11" s="76"/>
      <x:c r="Q11" s="78" t="str">
        <x:f>IF(B11="","",TODAY())</x:f>
      </x:c>
      <x:c r="R11" s="76"/>
      <x:c r="S11" s="76" t="str">
        <x:f>IF(B11="","",IF(OR(C11="",D11="",E11="",F11="",G11="",K11="",L11="",N11="",O11&lt;&gt;"Validé humainement"),"ALERTE: données/preuves/statut",IF(OR(G11&lt;0,H11&lt;0,I11&lt;0,J11&lt;0,AND(G11&lt;&gt;"",H11&gt;G11),AND(H11&lt;&gt;"",I11&gt;H11)),"ALERTE: valeur anormale","OK")))</x:f>
      </x:c>
      <x:c r="T11" s="76" t="str">
        <x:f>IF(B11="","",IF(O11="Validé humainement","Oui","Non"))</x:f>
      </x:c>
    </x:row>
    <x:row r="12">
      <x:c r="A12" s="76" t="str">
        <x:f>IF(B12="","","FIN-"&amp;TEXT(ROW()-4,"0000"))</x:f>
      </x:c>
      <x:c r="B12" s="76"/>
      <x:c r="C12" s="76"/>
      <x:c r="D12" s="76"/>
      <x:c r="E12" s="76"/>
      <x:c r="F12" s="76"/>
      <x:c r="G12" s="81"/>
      <x:c r="H12" s="81"/>
      <x:c r="I12" s="81"/>
      <x:c r="J12" s="81"/>
      <x:c r="K12" s="76"/>
      <x:c r="L12" s="76"/>
      <x:c r="M12" s="78"/>
      <x:c r="N12" s="76"/>
      <x:c r="O12" s="76"/>
      <x:c r="P12" s="76"/>
      <x:c r="Q12" s="78" t="str">
        <x:f>IF(B12="","",TODAY())</x:f>
      </x:c>
      <x:c r="R12" s="76"/>
      <x:c r="S12" s="76" t="str">
        <x:f>IF(B12="","",IF(OR(C12="",D12="",E12="",F12="",G12="",K12="",L12="",N12="",O12&lt;&gt;"Validé humainement"),"ALERTE: données/preuves/statut",IF(OR(G12&lt;0,H12&lt;0,I12&lt;0,J12&lt;0,AND(G12&lt;&gt;"",H12&gt;G12),AND(H12&lt;&gt;"",I12&gt;H12)),"ALERTE: valeur anormale","OK")))</x:f>
      </x:c>
      <x:c r="T12" s="76" t="str">
        <x:f>IF(B12="","",IF(O12="Validé humainement","Oui","Non"))</x:f>
      </x:c>
    </x:row>
    <x:row r="13">
      <x:c r="A13" s="76" t="str">
        <x:f>IF(B13="","","FIN-"&amp;TEXT(ROW()-4,"0000"))</x:f>
      </x:c>
      <x:c r="B13" s="76"/>
      <x:c r="C13" s="76"/>
      <x:c r="D13" s="76"/>
      <x:c r="E13" s="76"/>
      <x:c r="F13" s="76"/>
      <x:c r="G13" s="81"/>
      <x:c r="H13" s="81"/>
      <x:c r="I13" s="81"/>
      <x:c r="J13" s="81"/>
      <x:c r="K13" s="76"/>
      <x:c r="L13" s="76"/>
      <x:c r="M13" s="78"/>
      <x:c r="N13" s="76"/>
      <x:c r="O13" s="76"/>
      <x:c r="P13" s="76"/>
      <x:c r="Q13" s="78" t="str">
        <x:f>IF(B13="","",TODAY())</x:f>
      </x:c>
      <x:c r="R13" s="76"/>
      <x:c r="S13" s="76" t="str">
        <x:f>IF(B13="","",IF(OR(C13="",D13="",E13="",F13="",G13="",K13="",L13="",N13="",O13&lt;&gt;"Validé humainement"),"ALERTE: données/preuves/statut",IF(OR(G13&lt;0,H13&lt;0,I13&lt;0,J13&lt;0,AND(G13&lt;&gt;"",H13&gt;G13),AND(H13&lt;&gt;"",I13&gt;H13)),"ALERTE: valeur anormale","OK")))</x:f>
      </x:c>
      <x:c r="T13" s="76" t="str">
        <x:f>IF(B13="","",IF(O13="Validé humainement","Oui","Non"))</x:f>
      </x:c>
    </x:row>
    <x:row r="14">
      <x:c r="A14" s="76" t="str">
        <x:f>IF(B14="","","FIN-"&amp;TEXT(ROW()-4,"0000"))</x:f>
      </x:c>
      <x:c r="B14" s="76"/>
      <x:c r="C14" s="76"/>
      <x:c r="D14" s="76"/>
      <x:c r="E14" s="76"/>
      <x:c r="F14" s="76"/>
      <x:c r="G14" s="81"/>
      <x:c r="H14" s="81"/>
      <x:c r="I14" s="81"/>
      <x:c r="J14" s="81"/>
      <x:c r="K14" s="76"/>
      <x:c r="L14" s="76"/>
      <x:c r="M14" s="78"/>
      <x:c r="N14" s="76"/>
      <x:c r="O14" s="76"/>
      <x:c r="P14" s="76"/>
      <x:c r="Q14" s="78" t="str">
        <x:f>IF(B14="","",TODAY())</x:f>
      </x:c>
      <x:c r="R14" s="76"/>
      <x:c r="S14" s="76" t="str">
        <x:f>IF(B14="","",IF(OR(C14="",D14="",E14="",F14="",G14="",K14="",L14="",N14="",O14&lt;&gt;"Validé humainement"),"ALERTE: données/preuves/statut",IF(OR(G14&lt;0,H14&lt;0,I14&lt;0,J14&lt;0,AND(G14&lt;&gt;"",H14&gt;G14),AND(H14&lt;&gt;"",I14&gt;H14)),"ALERTE: valeur anormale","OK")))</x:f>
      </x:c>
      <x:c r="T14" s="76" t="str">
        <x:f>IF(B14="","",IF(O14="Validé humainement","Oui","Non"))</x:f>
      </x:c>
    </x:row>
    <x:row r="15">
      <x:c r="A15" s="76" t="str">
        <x:f>IF(B15="","","FIN-"&amp;TEXT(ROW()-4,"0000"))</x:f>
      </x:c>
      <x:c r="B15" s="76"/>
      <x:c r="C15" s="76"/>
      <x:c r="D15" s="76"/>
      <x:c r="E15" s="76"/>
      <x:c r="F15" s="76"/>
      <x:c r="G15" s="81"/>
      <x:c r="H15" s="81"/>
      <x:c r="I15" s="81"/>
      <x:c r="J15" s="81"/>
      <x:c r="K15" s="76"/>
      <x:c r="L15" s="76"/>
      <x:c r="M15" s="78"/>
      <x:c r="N15" s="76"/>
      <x:c r="O15" s="76"/>
      <x:c r="P15" s="76"/>
      <x:c r="Q15" s="78" t="str">
        <x:f>IF(B15="","",TODAY())</x:f>
      </x:c>
      <x:c r="R15" s="76"/>
      <x:c r="S15" s="76" t="str">
        <x:f>IF(B15="","",IF(OR(C15="",D15="",E15="",F15="",G15="",K15="",L15="",N15="",O15&lt;&gt;"Validé humainement"),"ALERTE: données/preuves/statut",IF(OR(G15&lt;0,H15&lt;0,I15&lt;0,J15&lt;0,AND(G15&lt;&gt;"",H15&gt;G15),AND(H15&lt;&gt;"",I15&gt;H15)),"ALERTE: valeur anormale","OK")))</x:f>
      </x:c>
      <x:c r="T15" s="76" t="str">
        <x:f>IF(B15="","",IF(O15="Validé humainement","Oui","Non"))</x:f>
      </x:c>
    </x:row>
    <x:row r="16">
      <x:c r="A16" s="76" t="str">
        <x:f>IF(B16="","","FIN-"&amp;TEXT(ROW()-4,"0000"))</x:f>
      </x:c>
      <x:c r="B16" s="76"/>
      <x:c r="C16" s="76"/>
      <x:c r="D16" s="76"/>
      <x:c r="E16" s="76"/>
      <x:c r="F16" s="76"/>
      <x:c r="G16" s="81"/>
      <x:c r="H16" s="81"/>
      <x:c r="I16" s="81"/>
      <x:c r="J16" s="81"/>
      <x:c r="K16" s="76"/>
      <x:c r="L16" s="76"/>
      <x:c r="M16" s="78"/>
      <x:c r="N16" s="76"/>
      <x:c r="O16" s="76"/>
      <x:c r="P16" s="76"/>
      <x:c r="Q16" s="78" t="str">
        <x:f>IF(B16="","",TODAY())</x:f>
      </x:c>
      <x:c r="R16" s="76"/>
      <x:c r="S16" s="76" t="str">
        <x:f>IF(B16="","",IF(OR(C16="",D16="",E16="",F16="",G16="",K16="",L16="",N16="",O16&lt;&gt;"Validé humainement"),"ALERTE: données/preuves/statut",IF(OR(G16&lt;0,H16&lt;0,I16&lt;0,J16&lt;0,AND(G16&lt;&gt;"",H16&gt;G16),AND(H16&lt;&gt;"",I16&gt;H16)),"ALERTE: valeur anormale","OK")))</x:f>
      </x:c>
      <x:c r="T16" s="76" t="str">
        <x:f>IF(B16="","",IF(O16="Validé humainement","Oui","Non"))</x:f>
      </x:c>
    </x:row>
    <x:row r="17">
      <x:c r="A17" s="76" t="str">
        <x:f>IF(B17="","","FIN-"&amp;TEXT(ROW()-4,"0000"))</x:f>
      </x:c>
      <x:c r="B17" s="76"/>
      <x:c r="C17" s="76"/>
      <x:c r="D17" s="76"/>
      <x:c r="E17" s="76"/>
      <x:c r="F17" s="76"/>
      <x:c r="G17" s="81"/>
      <x:c r="H17" s="81"/>
      <x:c r="I17" s="81"/>
      <x:c r="J17" s="81"/>
      <x:c r="K17" s="76"/>
      <x:c r="L17" s="76"/>
      <x:c r="M17" s="78"/>
      <x:c r="N17" s="76"/>
      <x:c r="O17" s="76"/>
      <x:c r="P17" s="76"/>
      <x:c r="Q17" s="78" t="str">
        <x:f>IF(B17="","",TODAY())</x:f>
      </x:c>
      <x:c r="R17" s="76"/>
      <x:c r="S17" s="76" t="str">
        <x:f>IF(B17="","",IF(OR(C17="",D17="",E17="",F17="",G17="",K17="",L17="",N17="",O17&lt;&gt;"Validé humainement"),"ALERTE: données/preuves/statut",IF(OR(G17&lt;0,H17&lt;0,I17&lt;0,J17&lt;0,AND(G17&lt;&gt;"",H17&gt;G17),AND(H17&lt;&gt;"",I17&gt;H17)),"ALERTE: valeur anormale","OK")))</x:f>
      </x:c>
      <x:c r="T17" s="76" t="str">
        <x:f>IF(B17="","",IF(O17="Validé humainement","Oui","Non"))</x:f>
      </x:c>
    </x:row>
    <x:row r="18">
      <x:c r="A18" s="76" t="str">
        <x:f>IF(B18="","","FIN-"&amp;TEXT(ROW()-4,"0000"))</x:f>
      </x:c>
      <x:c r="B18" s="76"/>
      <x:c r="C18" s="76"/>
      <x:c r="D18" s="76"/>
      <x:c r="E18" s="76"/>
      <x:c r="F18" s="76"/>
      <x:c r="G18" s="81"/>
      <x:c r="H18" s="81"/>
      <x:c r="I18" s="81"/>
      <x:c r="J18" s="81"/>
      <x:c r="K18" s="76"/>
      <x:c r="L18" s="76"/>
      <x:c r="M18" s="78"/>
      <x:c r="N18" s="76"/>
      <x:c r="O18" s="76"/>
      <x:c r="P18" s="76"/>
      <x:c r="Q18" s="78" t="str">
        <x:f>IF(B18="","",TODAY())</x:f>
      </x:c>
      <x:c r="R18" s="76"/>
      <x:c r="S18" s="76" t="str">
        <x:f>IF(B18="","",IF(OR(C18="",D18="",E18="",F18="",G18="",K18="",L18="",N18="",O18&lt;&gt;"Validé humainement"),"ALERTE: données/preuves/statut",IF(OR(G18&lt;0,H18&lt;0,I18&lt;0,J18&lt;0,AND(G18&lt;&gt;"",H18&gt;G18),AND(H18&lt;&gt;"",I18&gt;H18)),"ALERTE: valeur anormale","OK")))</x:f>
      </x:c>
      <x:c r="T18" s="76" t="str">
        <x:f>IF(B18="","",IF(O18="Validé humainement","Oui","Non"))</x:f>
      </x:c>
    </x:row>
    <x:row r="19">
      <x:c r="A19" s="76" t="str">
        <x:f>IF(B19="","","FIN-"&amp;TEXT(ROW()-4,"0000"))</x:f>
      </x:c>
      <x:c r="B19" s="76"/>
      <x:c r="C19" s="76"/>
      <x:c r="D19" s="76"/>
      <x:c r="E19" s="76"/>
      <x:c r="F19" s="76"/>
      <x:c r="G19" s="81"/>
      <x:c r="H19" s="81"/>
      <x:c r="I19" s="81"/>
      <x:c r="J19" s="81"/>
      <x:c r="K19" s="76"/>
      <x:c r="L19" s="76"/>
      <x:c r="M19" s="78"/>
      <x:c r="N19" s="76"/>
      <x:c r="O19" s="76"/>
      <x:c r="P19" s="76"/>
      <x:c r="Q19" s="78" t="str">
        <x:f>IF(B19="","",TODAY())</x:f>
      </x:c>
      <x:c r="R19" s="76"/>
      <x:c r="S19" s="76" t="str">
        <x:f>IF(B19="","",IF(OR(C19="",D19="",E19="",F19="",G19="",K19="",L19="",N19="",O19&lt;&gt;"Validé humainement"),"ALERTE: données/preuves/statut",IF(OR(G19&lt;0,H19&lt;0,I19&lt;0,J19&lt;0,AND(G19&lt;&gt;"",H19&gt;G19),AND(H19&lt;&gt;"",I19&gt;H19)),"ALERTE: valeur anormale","OK")))</x:f>
      </x:c>
      <x:c r="T19" s="76" t="str">
        <x:f>IF(B19="","",IF(O19="Validé humainement","Oui","Non"))</x:f>
      </x:c>
    </x:row>
    <x:row r="20">
      <x:c r="A20" s="76" t="str">
        <x:f>IF(B20="","","FIN-"&amp;TEXT(ROW()-4,"0000"))</x:f>
      </x:c>
      <x:c r="B20" s="76"/>
      <x:c r="C20" s="76"/>
      <x:c r="D20" s="76"/>
      <x:c r="E20" s="76"/>
      <x:c r="F20" s="76"/>
      <x:c r="G20" s="81"/>
      <x:c r="H20" s="81"/>
      <x:c r="I20" s="81"/>
      <x:c r="J20" s="81"/>
      <x:c r="K20" s="76"/>
      <x:c r="L20" s="76"/>
      <x:c r="M20" s="78"/>
      <x:c r="N20" s="76"/>
      <x:c r="O20" s="76"/>
      <x:c r="P20" s="76"/>
      <x:c r="Q20" s="78" t="str">
        <x:f>IF(B20="","",TODAY())</x:f>
      </x:c>
      <x:c r="R20" s="76"/>
      <x:c r="S20" s="76" t="str">
        <x:f>IF(B20="","",IF(OR(C20="",D20="",E20="",F20="",G20="",K20="",L20="",N20="",O20&lt;&gt;"Validé humainement"),"ALERTE: données/preuves/statut",IF(OR(G20&lt;0,H20&lt;0,I20&lt;0,J20&lt;0,AND(G20&lt;&gt;"",H20&gt;G20),AND(H20&lt;&gt;"",I20&gt;H20)),"ALERTE: valeur anormale","OK")))</x:f>
      </x:c>
      <x:c r="T20" s="76" t="str">
        <x:f>IF(B20="","",IF(O20="Validé humainement","Oui","Non"))</x:f>
      </x:c>
    </x:row>
    <x:row r="21">
      <x:c r="A21" s="76" t="str">
        <x:f>IF(B21="","","FIN-"&amp;TEXT(ROW()-4,"0000"))</x:f>
      </x:c>
      <x:c r="B21" s="76"/>
      <x:c r="C21" s="76"/>
      <x:c r="D21" s="76"/>
      <x:c r="E21" s="76"/>
      <x:c r="F21" s="76"/>
      <x:c r="G21" s="81"/>
      <x:c r="H21" s="81"/>
      <x:c r="I21" s="81"/>
      <x:c r="J21" s="81"/>
      <x:c r="K21" s="76"/>
      <x:c r="L21" s="76"/>
      <x:c r="M21" s="78"/>
      <x:c r="N21" s="76"/>
      <x:c r="O21" s="76"/>
      <x:c r="P21" s="76"/>
      <x:c r="Q21" s="78" t="str">
        <x:f>IF(B21="","",TODAY())</x:f>
      </x:c>
      <x:c r="R21" s="76"/>
      <x:c r="S21" s="76" t="str">
        <x:f>IF(B21="","",IF(OR(C21="",D21="",E21="",F21="",G21="",K21="",L21="",N21="",O21&lt;&gt;"Validé humainement"),"ALERTE: données/preuves/statut",IF(OR(G21&lt;0,H21&lt;0,I21&lt;0,J21&lt;0,AND(G21&lt;&gt;"",H21&gt;G21),AND(H21&lt;&gt;"",I21&gt;H21)),"ALERTE: valeur anormale","OK")))</x:f>
      </x:c>
      <x:c r="T21" s="76" t="str">
        <x:f>IF(B21="","",IF(O21="Validé humainement","Oui","Non"))</x:f>
      </x:c>
    </x:row>
    <x:row r="22">
      <x:c r="A22" s="76" t="str">
        <x:f>IF(B22="","","FIN-"&amp;TEXT(ROW()-4,"0000"))</x:f>
      </x:c>
      <x:c r="B22" s="76"/>
      <x:c r="C22" s="76"/>
      <x:c r="D22" s="76"/>
      <x:c r="E22" s="76"/>
      <x:c r="F22" s="76"/>
      <x:c r="G22" s="81"/>
      <x:c r="H22" s="81"/>
      <x:c r="I22" s="81"/>
      <x:c r="J22" s="81"/>
      <x:c r="K22" s="76"/>
      <x:c r="L22" s="76"/>
      <x:c r="M22" s="78"/>
      <x:c r="N22" s="76"/>
      <x:c r="O22" s="76"/>
      <x:c r="P22" s="76"/>
      <x:c r="Q22" s="78" t="str">
        <x:f>IF(B22="","",TODAY())</x:f>
      </x:c>
      <x:c r="R22" s="76"/>
      <x:c r="S22" s="76" t="str">
        <x:f>IF(B22="","",IF(OR(C22="",D22="",E22="",F22="",G22="",K22="",L22="",N22="",O22&lt;&gt;"Validé humainement"),"ALERTE: données/preuves/statut",IF(OR(G22&lt;0,H22&lt;0,I22&lt;0,J22&lt;0,AND(G22&lt;&gt;"",H22&gt;G22),AND(H22&lt;&gt;"",I22&gt;H22)),"ALERTE: valeur anormale","OK")))</x:f>
      </x:c>
      <x:c r="T22" s="76" t="str">
        <x:f>IF(B22="","",IF(O22="Validé humainement","Oui","Non"))</x:f>
      </x:c>
    </x:row>
    <x:row r="23">
      <x:c r="A23" s="76" t="str">
        <x:f>IF(B23="","","FIN-"&amp;TEXT(ROW()-4,"0000"))</x:f>
      </x:c>
      <x:c r="B23" s="76"/>
      <x:c r="C23" s="76"/>
      <x:c r="D23" s="76"/>
      <x:c r="E23" s="76"/>
      <x:c r="F23" s="76"/>
      <x:c r="G23" s="81"/>
      <x:c r="H23" s="81"/>
      <x:c r="I23" s="81"/>
      <x:c r="J23" s="81"/>
      <x:c r="K23" s="76"/>
      <x:c r="L23" s="76"/>
      <x:c r="M23" s="78"/>
      <x:c r="N23" s="76"/>
      <x:c r="O23" s="76"/>
      <x:c r="P23" s="76"/>
      <x:c r="Q23" s="78" t="str">
        <x:f>IF(B23="","",TODAY())</x:f>
      </x:c>
      <x:c r="R23" s="76"/>
      <x:c r="S23" s="76" t="str">
        <x:f>IF(B23="","",IF(OR(C23="",D23="",E23="",F23="",G23="",K23="",L23="",N23="",O23&lt;&gt;"Validé humainement"),"ALERTE: données/preuves/statut",IF(OR(G23&lt;0,H23&lt;0,I23&lt;0,J23&lt;0,AND(G23&lt;&gt;"",H23&gt;G23),AND(H23&lt;&gt;"",I23&gt;H23)),"ALERTE: valeur anormale","OK")))</x:f>
      </x:c>
      <x:c r="T23" s="76" t="str">
        <x:f>IF(B23="","",IF(O23="Validé humainement","Oui","Non"))</x:f>
      </x:c>
    </x:row>
    <x:row r="24">
      <x:c r="A24" s="76" t="str">
        <x:f>IF(B24="","","FIN-"&amp;TEXT(ROW()-4,"0000"))</x:f>
      </x:c>
      <x:c r="B24" s="76"/>
      <x:c r="C24" s="76"/>
      <x:c r="D24" s="76"/>
      <x:c r="E24" s="76"/>
      <x:c r="F24" s="76"/>
      <x:c r="G24" s="81"/>
      <x:c r="H24" s="81"/>
      <x:c r="I24" s="81"/>
      <x:c r="J24" s="81"/>
      <x:c r="K24" s="76"/>
      <x:c r="L24" s="76"/>
      <x:c r="M24" s="78"/>
      <x:c r="N24" s="76"/>
      <x:c r="O24" s="76"/>
      <x:c r="P24" s="76"/>
      <x:c r="Q24" s="78" t="str">
        <x:f>IF(B24="","",TODAY())</x:f>
      </x:c>
      <x:c r="R24" s="76"/>
      <x:c r="S24" s="76" t="str">
        <x:f>IF(B24="","",IF(OR(C24="",D24="",E24="",F24="",G24="",K24="",L24="",N24="",O24&lt;&gt;"Validé humainement"),"ALERTE: données/preuves/statut",IF(OR(G24&lt;0,H24&lt;0,I24&lt;0,J24&lt;0,AND(G24&lt;&gt;"",H24&gt;G24),AND(H24&lt;&gt;"",I24&gt;H24)),"ALERTE: valeur anormale","OK")))</x:f>
      </x:c>
      <x:c r="T24" s="76" t="str">
        <x:f>IF(B24="","",IF(O24="Validé humainement","Oui","Non"))</x:f>
      </x:c>
    </x:row>
    <x:row r="25">
      <x:c r="A25" s="76" t="str">
        <x:f>IF(B25="","","FIN-"&amp;TEXT(ROW()-4,"0000"))</x:f>
      </x:c>
      <x:c r="B25" s="76"/>
      <x:c r="C25" s="76"/>
      <x:c r="D25" s="76"/>
      <x:c r="E25" s="76"/>
      <x:c r="F25" s="76"/>
      <x:c r="G25" s="81"/>
      <x:c r="H25" s="81"/>
      <x:c r="I25" s="81"/>
      <x:c r="J25" s="81"/>
      <x:c r="K25" s="76"/>
      <x:c r="L25" s="76"/>
      <x:c r="M25" s="78"/>
      <x:c r="N25" s="76"/>
      <x:c r="O25" s="76"/>
      <x:c r="P25" s="76"/>
      <x:c r="Q25" s="78" t="str">
        <x:f>IF(B25="","",TODAY())</x:f>
      </x:c>
      <x:c r="R25" s="76"/>
      <x:c r="S25" s="76" t="str">
        <x:f>IF(B25="","",IF(OR(C25="",D25="",E25="",F25="",G25="",K25="",L25="",N25="",O25&lt;&gt;"Validé humainement"),"ALERTE: données/preuves/statut",IF(OR(G25&lt;0,H25&lt;0,I25&lt;0,J25&lt;0,AND(G25&lt;&gt;"",H25&gt;G25),AND(H25&lt;&gt;"",I25&gt;H25)),"ALERTE: valeur anormale","OK")))</x:f>
      </x:c>
      <x:c r="T25" s="76" t="str">
        <x:f>IF(B25="","",IF(O25="Validé humainement","Oui","Non"))</x:f>
      </x:c>
    </x:row>
    <x:row r="26">
      <x:c r="A26" s="76" t="str">
        <x:f>IF(B26="","","FIN-"&amp;TEXT(ROW()-4,"0000"))</x:f>
      </x:c>
      <x:c r="B26" s="76"/>
      <x:c r="C26" s="76"/>
      <x:c r="D26" s="76"/>
      <x:c r="E26" s="76"/>
      <x:c r="F26" s="76"/>
      <x:c r="G26" s="81"/>
      <x:c r="H26" s="81"/>
      <x:c r="I26" s="81"/>
      <x:c r="J26" s="81"/>
      <x:c r="K26" s="76"/>
      <x:c r="L26" s="76"/>
      <x:c r="M26" s="78"/>
      <x:c r="N26" s="76"/>
      <x:c r="O26" s="76"/>
      <x:c r="P26" s="76"/>
      <x:c r="Q26" s="78" t="str">
        <x:f>IF(B26="","",TODAY())</x:f>
      </x:c>
      <x:c r="R26" s="76"/>
      <x:c r="S26" s="76" t="str">
        <x:f>IF(B26="","",IF(OR(C26="",D26="",E26="",F26="",G26="",K26="",L26="",N26="",O26&lt;&gt;"Validé humainement"),"ALERTE: données/preuves/statut",IF(OR(G26&lt;0,H26&lt;0,I26&lt;0,J26&lt;0,AND(G26&lt;&gt;"",H26&gt;G26),AND(H26&lt;&gt;"",I26&gt;H26)),"ALERTE: valeur anormale","OK")))</x:f>
      </x:c>
      <x:c r="T26" s="76" t="str">
        <x:f>IF(B26="","",IF(O26="Validé humainement","Oui","Non"))</x:f>
      </x:c>
    </x:row>
    <x:row r="27">
      <x:c r="A27" s="76" t="str">
        <x:f>IF(B27="","","FIN-"&amp;TEXT(ROW()-4,"0000"))</x:f>
      </x:c>
      <x:c r="B27" s="76"/>
      <x:c r="C27" s="76"/>
      <x:c r="D27" s="76"/>
      <x:c r="E27" s="76"/>
      <x:c r="F27" s="76"/>
      <x:c r="G27" s="81"/>
      <x:c r="H27" s="81"/>
      <x:c r="I27" s="81"/>
      <x:c r="J27" s="81"/>
      <x:c r="K27" s="76"/>
      <x:c r="L27" s="76"/>
      <x:c r="M27" s="78"/>
      <x:c r="N27" s="76"/>
      <x:c r="O27" s="76"/>
      <x:c r="P27" s="76"/>
      <x:c r="Q27" s="78" t="str">
        <x:f>IF(B27="","",TODAY())</x:f>
      </x:c>
      <x:c r="R27" s="76"/>
      <x:c r="S27" s="76" t="str">
        <x:f>IF(B27="","",IF(OR(C27="",D27="",E27="",F27="",G27="",K27="",L27="",N27="",O27&lt;&gt;"Validé humainement"),"ALERTE: données/preuves/statut",IF(OR(G27&lt;0,H27&lt;0,I27&lt;0,J27&lt;0,AND(G27&lt;&gt;"",H27&gt;G27),AND(H27&lt;&gt;"",I27&gt;H27)),"ALERTE: valeur anormale","OK")))</x:f>
      </x:c>
      <x:c r="T27" s="76" t="str">
        <x:f>IF(B27="","",IF(O27="Validé humainement","Oui","Non"))</x:f>
      </x:c>
    </x:row>
    <x:row r="28">
      <x:c r="A28" s="76" t="str">
        <x:f>IF(B28="","","FIN-"&amp;TEXT(ROW()-4,"0000"))</x:f>
      </x:c>
      <x:c r="B28" s="76"/>
      <x:c r="C28" s="76"/>
      <x:c r="D28" s="76"/>
      <x:c r="E28" s="76"/>
      <x:c r="F28" s="76"/>
      <x:c r="G28" s="81"/>
      <x:c r="H28" s="81"/>
      <x:c r="I28" s="81"/>
      <x:c r="J28" s="81"/>
      <x:c r="K28" s="76"/>
      <x:c r="L28" s="76"/>
      <x:c r="M28" s="78"/>
      <x:c r="N28" s="76"/>
      <x:c r="O28" s="76"/>
      <x:c r="P28" s="76"/>
      <x:c r="Q28" s="78" t="str">
        <x:f>IF(B28="","",TODAY())</x:f>
      </x:c>
      <x:c r="R28" s="76"/>
      <x:c r="S28" s="76" t="str">
        <x:f>IF(B28="","",IF(OR(C28="",D28="",E28="",F28="",G28="",K28="",L28="",N28="",O28&lt;&gt;"Validé humainement"),"ALERTE: données/preuves/statut",IF(OR(G28&lt;0,H28&lt;0,I28&lt;0,J28&lt;0,AND(G28&lt;&gt;"",H28&gt;G28),AND(H28&lt;&gt;"",I28&gt;H28)),"ALERTE: valeur anormale","OK")))</x:f>
      </x:c>
      <x:c r="T28" s="76" t="str">
        <x:f>IF(B28="","",IF(O28="Validé humainement","Oui","Non"))</x:f>
      </x:c>
    </x:row>
    <x:row r="29">
      <x:c r="A29" s="76" t="str">
        <x:f>IF(B29="","","FIN-"&amp;TEXT(ROW()-4,"0000"))</x:f>
      </x:c>
      <x:c r="B29" s="76"/>
      <x:c r="C29" s="76"/>
      <x:c r="D29" s="76"/>
      <x:c r="E29" s="76"/>
      <x:c r="F29" s="76"/>
      <x:c r="G29" s="81"/>
      <x:c r="H29" s="81"/>
      <x:c r="I29" s="81"/>
      <x:c r="J29" s="81"/>
      <x:c r="K29" s="76"/>
      <x:c r="L29" s="76"/>
      <x:c r="M29" s="78"/>
      <x:c r="N29" s="76"/>
      <x:c r="O29" s="76"/>
      <x:c r="P29" s="76"/>
      <x:c r="Q29" s="78" t="str">
        <x:f>IF(B29="","",TODAY())</x:f>
      </x:c>
      <x:c r="R29" s="76"/>
      <x:c r="S29" s="76" t="str">
        <x:f>IF(B29="","",IF(OR(C29="",D29="",E29="",F29="",G29="",K29="",L29="",N29="",O29&lt;&gt;"Validé humainement"),"ALERTE: données/preuves/statut",IF(OR(G29&lt;0,H29&lt;0,I29&lt;0,J29&lt;0,AND(G29&lt;&gt;"",H29&gt;G29),AND(H29&lt;&gt;"",I29&gt;H29)),"ALERTE: valeur anormale","OK")))</x:f>
      </x:c>
      <x:c r="T29" s="76" t="str">
        <x:f>IF(B29="","",IF(O29="Validé humainement","Oui","Non"))</x:f>
      </x:c>
    </x:row>
    <x:row r="30">
      <x:c r="A30" s="76" t="str">
        <x:f>IF(B30="","","FIN-"&amp;TEXT(ROW()-4,"0000"))</x:f>
      </x:c>
      <x:c r="B30" s="76"/>
      <x:c r="C30" s="76"/>
      <x:c r="D30" s="76"/>
      <x:c r="E30" s="76"/>
      <x:c r="F30" s="76"/>
      <x:c r="G30" s="81"/>
      <x:c r="H30" s="81"/>
      <x:c r="I30" s="81"/>
      <x:c r="J30" s="81"/>
      <x:c r="K30" s="76"/>
      <x:c r="L30" s="76"/>
      <x:c r="M30" s="78"/>
      <x:c r="N30" s="76"/>
      <x:c r="O30" s="76"/>
      <x:c r="P30" s="76"/>
      <x:c r="Q30" s="78" t="str">
        <x:f>IF(B30="","",TODAY())</x:f>
      </x:c>
      <x:c r="R30" s="76"/>
      <x:c r="S30" s="76" t="str">
        <x:f>IF(B30="","",IF(OR(C30="",D30="",E30="",F30="",G30="",K30="",L30="",N30="",O30&lt;&gt;"Validé humainement"),"ALERTE: données/preuves/statut",IF(OR(G30&lt;0,H30&lt;0,I30&lt;0,J30&lt;0,AND(G30&lt;&gt;"",H30&gt;G30),AND(H30&lt;&gt;"",I30&gt;H30)),"ALERTE: valeur anormale","OK")))</x:f>
      </x:c>
      <x:c r="T30" s="76" t="str">
        <x:f>IF(B30="","",IF(O30="Validé humainement","Oui","Non"))</x:f>
      </x:c>
    </x:row>
    <x:row r="31">
      <x:c r="A31" s="76" t="str">
        <x:f>IF(B31="","","FIN-"&amp;TEXT(ROW()-4,"0000"))</x:f>
      </x:c>
      <x:c r="B31" s="76"/>
      <x:c r="C31" s="76"/>
      <x:c r="D31" s="76"/>
      <x:c r="E31" s="76"/>
      <x:c r="F31" s="76"/>
      <x:c r="G31" s="81"/>
      <x:c r="H31" s="81"/>
      <x:c r="I31" s="81"/>
      <x:c r="J31" s="81"/>
      <x:c r="K31" s="76"/>
      <x:c r="L31" s="76"/>
      <x:c r="M31" s="78"/>
      <x:c r="N31" s="76"/>
      <x:c r="O31" s="76"/>
      <x:c r="P31" s="76"/>
      <x:c r="Q31" s="78" t="str">
        <x:f>IF(B31="","",TODAY())</x:f>
      </x:c>
      <x:c r="R31" s="76"/>
      <x:c r="S31" s="76" t="str">
        <x:f>IF(B31="","",IF(OR(C31="",D31="",E31="",F31="",G31="",K31="",L31="",N31="",O31&lt;&gt;"Validé humainement"),"ALERTE: données/preuves/statut",IF(OR(G31&lt;0,H31&lt;0,I31&lt;0,J31&lt;0,AND(G31&lt;&gt;"",H31&gt;G31),AND(H31&lt;&gt;"",I31&gt;H31)),"ALERTE: valeur anormale","OK")))</x:f>
      </x:c>
      <x:c r="T31" s="76" t="str">
        <x:f>IF(B31="","",IF(O31="Validé humainement","Oui","Non"))</x:f>
      </x:c>
    </x:row>
    <x:row r="32">
      <x:c r="A32" s="76" t="str">
        <x:f>IF(B32="","","FIN-"&amp;TEXT(ROW()-4,"0000"))</x:f>
      </x:c>
      <x:c r="B32" s="76"/>
      <x:c r="C32" s="76"/>
      <x:c r="D32" s="76"/>
      <x:c r="E32" s="76"/>
      <x:c r="F32" s="76"/>
      <x:c r="G32" s="81"/>
      <x:c r="H32" s="81"/>
      <x:c r="I32" s="81"/>
      <x:c r="J32" s="81"/>
      <x:c r="K32" s="76"/>
      <x:c r="L32" s="76"/>
      <x:c r="M32" s="78"/>
      <x:c r="N32" s="76"/>
      <x:c r="O32" s="76"/>
      <x:c r="P32" s="76"/>
      <x:c r="Q32" s="78" t="str">
        <x:f>IF(B32="","",TODAY())</x:f>
      </x:c>
      <x:c r="R32" s="76"/>
      <x:c r="S32" s="76" t="str">
        <x:f>IF(B32="","",IF(OR(C32="",D32="",E32="",F32="",G32="",K32="",L32="",N32="",O32&lt;&gt;"Validé humainement"),"ALERTE: données/preuves/statut",IF(OR(G32&lt;0,H32&lt;0,I32&lt;0,J32&lt;0,AND(G32&lt;&gt;"",H32&gt;G32),AND(H32&lt;&gt;"",I32&gt;H32)),"ALERTE: valeur anormale","OK")))</x:f>
      </x:c>
      <x:c r="T32" s="76" t="str">
        <x:f>IF(B32="","",IF(O32="Validé humainement","Oui","Non"))</x:f>
      </x:c>
    </x:row>
    <x:row r="33">
      <x:c r="A33" s="76" t="str">
        <x:f>IF(B33="","","FIN-"&amp;TEXT(ROW()-4,"0000"))</x:f>
      </x:c>
      <x:c r="B33" s="76"/>
      <x:c r="C33" s="76"/>
      <x:c r="D33" s="76"/>
      <x:c r="E33" s="76"/>
      <x:c r="F33" s="76"/>
      <x:c r="G33" s="81"/>
      <x:c r="H33" s="81"/>
      <x:c r="I33" s="81"/>
      <x:c r="J33" s="81"/>
      <x:c r="K33" s="76"/>
      <x:c r="L33" s="76"/>
      <x:c r="M33" s="78"/>
      <x:c r="N33" s="76"/>
      <x:c r="O33" s="76"/>
      <x:c r="P33" s="76"/>
      <x:c r="Q33" s="78" t="str">
        <x:f>IF(B33="","",TODAY())</x:f>
      </x:c>
      <x:c r="R33" s="76"/>
      <x:c r="S33" s="76" t="str">
        <x:f>IF(B33="","",IF(OR(C33="",D33="",E33="",F33="",G33="",K33="",L33="",N33="",O33&lt;&gt;"Validé humainement"),"ALERTE: données/preuves/statut",IF(OR(G33&lt;0,H33&lt;0,I33&lt;0,J33&lt;0,AND(G33&lt;&gt;"",H33&gt;G33),AND(H33&lt;&gt;"",I33&gt;H33)),"ALERTE: valeur anormale","OK")))</x:f>
      </x:c>
      <x:c r="T33" s="76" t="str">
        <x:f>IF(B33="","",IF(O33="Validé humainement","Oui","Non"))</x:f>
      </x:c>
    </x:row>
    <x:row r="34">
      <x:c r="A34" s="76" t="str">
        <x:f>IF(B34="","","FIN-"&amp;TEXT(ROW()-4,"0000"))</x:f>
      </x:c>
      <x:c r="B34" s="76"/>
      <x:c r="C34" s="76"/>
      <x:c r="D34" s="76"/>
      <x:c r="E34" s="76"/>
      <x:c r="F34" s="76"/>
      <x:c r="G34" s="81"/>
      <x:c r="H34" s="81"/>
      <x:c r="I34" s="81"/>
      <x:c r="J34" s="81"/>
      <x:c r="K34" s="76"/>
      <x:c r="L34" s="76"/>
      <x:c r="M34" s="78"/>
      <x:c r="N34" s="76"/>
      <x:c r="O34" s="76"/>
      <x:c r="P34" s="76"/>
      <x:c r="Q34" s="78" t="str">
        <x:f>IF(B34="","",TODAY())</x:f>
      </x:c>
      <x:c r="R34" s="76"/>
      <x:c r="S34" s="76" t="str">
        <x:f>IF(B34="","",IF(OR(C34="",D34="",E34="",F34="",G34="",K34="",L34="",N34="",O34&lt;&gt;"Validé humainement"),"ALERTE: données/preuves/statut",IF(OR(G34&lt;0,H34&lt;0,I34&lt;0,J34&lt;0,AND(G34&lt;&gt;"",H34&gt;G34),AND(H34&lt;&gt;"",I34&gt;H34)),"ALERTE: valeur anormale","OK")))</x:f>
      </x:c>
      <x:c r="T34" s="76" t="str">
        <x:f>IF(B34="","",IF(O34="Validé humainement","Oui","Non"))</x:f>
      </x:c>
    </x:row>
    <x:row r="35">
      <x:c r="A35" s="76" t="str">
        <x:f>IF(B35="","","FIN-"&amp;TEXT(ROW()-4,"0000"))</x:f>
      </x:c>
      <x:c r="B35" s="76"/>
      <x:c r="C35" s="76"/>
      <x:c r="D35" s="76"/>
      <x:c r="E35" s="76"/>
      <x:c r="F35" s="76"/>
      <x:c r="G35" s="81"/>
      <x:c r="H35" s="81"/>
      <x:c r="I35" s="81"/>
      <x:c r="J35" s="81"/>
      <x:c r="K35" s="76"/>
      <x:c r="L35" s="76"/>
      <x:c r="M35" s="78"/>
      <x:c r="N35" s="76"/>
      <x:c r="O35" s="76"/>
      <x:c r="P35" s="76"/>
      <x:c r="Q35" s="78" t="str">
        <x:f>IF(B35="","",TODAY())</x:f>
      </x:c>
      <x:c r="R35" s="76"/>
      <x:c r="S35" s="76" t="str">
        <x:f>IF(B35="","",IF(OR(C35="",D35="",E35="",F35="",G35="",K35="",L35="",N35="",O35&lt;&gt;"Validé humainement"),"ALERTE: données/preuves/statut",IF(OR(G35&lt;0,H35&lt;0,I35&lt;0,J35&lt;0,AND(G35&lt;&gt;"",H35&gt;G35),AND(H35&lt;&gt;"",I35&gt;H35)),"ALERTE: valeur anormale","OK")))</x:f>
      </x:c>
      <x:c r="T35" s="76" t="str">
        <x:f>IF(B35="","",IF(O35="Validé humainement","Oui","Non"))</x:f>
      </x:c>
    </x:row>
    <x:row r="36">
      <x:c r="A36" s="76" t="str">
        <x:f>IF(B36="","","FIN-"&amp;TEXT(ROW()-4,"0000"))</x:f>
      </x:c>
      <x:c r="B36" s="76"/>
      <x:c r="C36" s="76"/>
      <x:c r="D36" s="76"/>
      <x:c r="E36" s="76"/>
      <x:c r="F36" s="76"/>
      <x:c r="G36" s="81"/>
      <x:c r="H36" s="81"/>
      <x:c r="I36" s="81"/>
      <x:c r="J36" s="81"/>
      <x:c r="K36" s="76"/>
      <x:c r="L36" s="76"/>
      <x:c r="M36" s="78"/>
      <x:c r="N36" s="76"/>
      <x:c r="O36" s="76"/>
      <x:c r="P36" s="76"/>
      <x:c r="Q36" s="78" t="str">
        <x:f>IF(B36="","",TODAY())</x:f>
      </x:c>
      <x:c r="R36" s="76"/>
      <x:c r="S36" s="76" t="str">
        <x:f>IF(B36="","",IF(OR(C36="",D36="",E36="",F36="",G36="",K36="",L36="",N36="",O36&lt;&gt;"Validé humainement"),"ALERTE: données/preuves/statut",IF(OR(G36&lt;0,H36&lt;0,I36&lt;0,J36&lt;0,AND(G36&lt;&gt;"",H36&gt;G36),AND(H36&lt;&gt;"",I36&gt;H36)),"ALERTE: valeur anormale","OK")))</x:f>
      </x:c>
      <x:c r="T36" s="76" t="str">
        <x:f>IF(B36="","",IF(O36="Validé humainement","Oui","Non"))</x:f>
      </x:c>
    </x:row>
    <x:row r="37">
      <x:c r="A37" s="76" t="str">
        <x:f>IF(B37="","","FIN-"&amp;TEXT(ROW()-4,"0000"))</x:f>
      </x:c>
      <x:c r="B37" s="76"/>
      <x:c r="C37" s="76"/>
      <x:c r="D37" s="76"/>
      <x:c r="E37" s="76"/>
      <x:c r="F37" s="76"/>
      <x:c r="G37" s="81"/>
      <x:c r="H37" s="81"/>
      <x:c r="I37" s="81"/>
      <x:c r="J37" s="81"/>
      <x:c r="K37" s="76"/>
      <x:c r="L37" s="76"/>
      <x:c r="M37" s="78"/>
      <x:c r="N37" s="76"/>
      <x:c r="O37" s="76"/>
      <x:c r="P37" s="76"/>
      <x:c r="Q37" s="78" t="str">
        <x:f>IF(B37="","",TODAY())</x:f>
      </x:c>
      <x:c r="R37" s="76"/>
      <x:c r="S37" s="76" t="str">
        <x:f>IF(B37="","",IF(OR(C37="",D37="",E37="",F37="",G37="",K37="",L37="",N37="",O37&lt;&gt;"Validé humainement"),"ALERTE: données/preuves/statut",IF(OR(G37&lt;0,H37&lt;0,I37&lt;0,J37&lt;0,AND(G37&lt;&gt;"",H37&gt;G37),AND(H37&lt;&gt;"",I37&gt;H37)),"ALERTE: valeur anormale","OK")))</x:f>
      </x:c>
      <x:c r="T37" s="76" t="str">
        <x:f>IF(B37="","",IF(O37="Validé humainement","Oui","Non"))</x:f>
      </x:c>
    </x:row>
    <x:row r="38">
      <x:c r="A38" s="76" t="str">
        <x:f>IF(B38="","","FIN-"&amp;TEXT(ROW()-4,"0000"))</x:f>
      </x:c>
      <x:c r="B38" s="76"/>
      <x:c r="C38" s="76"/>
      <x:c r="D38" s="76"/>
      <x:c r="E38" s="76"/>
      <x:c r="F38" s="76"/>
      <x:c r="G38" s="81"/>
      <x:c r="H38" s="81"/>
      <x:c r="I38" s="81"/>
      <x:c r="J38" s="81"/>
      <x:c r="K38" s="76"/>
      <x:c r="L38" s="76"/>
      <x:c r="M38" s="78"/>
      <x:c r="N38" s="76"/>
      <x:c r="O38" s="76"/>
      <x:c r="P38" s="76"/>
      <x:c r="Q38" s="78" t="str">
        <x:f>IF(B38="","",TODAY())</x:f>
      </x:c>
      <x:c r="R38" s="76"/>
      <x:c r="S38" s="76" t="str">
        <x:f>IF(B38="","",IF(OR(C38="",D38="",E38="",F38="",G38="",K38="",L38="",N38="",O38&lt;&gt;"Validé humainement"),"ALERTE: données/preuves/statut",IF(OR(G38&lt;0,H38&lt;0,I38&lt;0,J38&lt;0,AND(G38&lt;&gt;"",H38&gt;G38),AND(H38&lt;&gt;"",I38&gt;H38)),"ALERTE: valeur anormale","OK")))</x:f>
      </x:c>
      <x:c r="T38" s="76" t="str">
        <x:f>IF(B38="","",IF(O38="Validé humainement","Oui","Non"))</x:f>
      </x:c>
    </x:row>
    <x:row r="39">
      <x:c r="A39" s="76" t="str">
        <x:f>IF(B39="","","FIN-"&amp;TEXT(ROW()-4,"0000"))</x:f>
      </x:c>
      <x:c r="B39" s="76"/>
      <x:c r="C39" s="76"/>
      <x:c r="D39" s="76"/>
      <x:c r="E39" s="76"/>
      <x:c r="F39" s="76"/>
      <x:c r="G39" s="81"/>
      <x:c r="H39" s="81"/>
      <x:c r="I39" s="81"/>
      <x:c r="J39" s="81"/>
      <x:c r="K39" s="76"/>
      <x:c r="L39" s="76"/>
      <x:c r="M39" s="78"/>
      <x:c r="N39" s="76"/>
      <x:c r="O39" s="76"/>
      <x:c r="P39" s="76"/>
      <x:c r="Q39" s="78" t="str">
        <x:f>IF(B39="","",TODAY())</x:f>
      </x:c>
      <x:c r="R39" s="76"/>
      <x:c r="S39" s="76" t="str">
        <x:f>IF(B39="","",IF(OR(C39="",D39="",E39="",F39="",G39="",K39="",L39="",N39="",O39&lt;&gt;"Validé humainement"),"ALERTE: données/preuves/statut",IF(OR(G39&lt;0,H39&lt;0,I39&lt;0,J39&lt;0,AND(G39&lt;&gt;"",H39&gt;G39),AND(H39&lt;&gt;"",I39&gt;H39)),"ALERTE: valeur anormale","OK")))</x:f>
      </x:c>
      <x:c r="T39" s="76" t="str">
        <x:f>IF(B39="","",IF(O39="Validé humainement","Oui","Non"))</x:f>
      </x:c>
    </x:row>
    <x:row r="40">
      <x:c r="A40" s="76" t="str">
        <x:f>IF(B40="","","FIN-"&amp;TEXT(ROW()-4,"0000"))</x:f>
      </x:c>
      <x:c r="B40" s="76"/>
      <x:c r="C40" s="76"/>
      <x:c r="D40" s="76"/>
      <x:c r="E40" s="76"/>
      <x:c r="F40" s="76"/>
      <x:c r="G40" s="81"/>
      <x:c r="H40" s="81"/>
      <x:c r="I40" s="81"/>
      <x:c r="J40" s="81"/>
      <x:c r="K40" s="76"/>
      <x:c r="L40" s="76"/>
      <x:c r="M40" s="78"/>
      <x:c r="N40" s="76"/>
      <x:c r="O40" s="76"/>
      <x:c r="P40" s="76"/>
      <x:c r="Q40" s="78" t="str">
        <x:f>IF(B40="","",TODAY())</x:f>
      </x:c>
      <x:c r="R40" s="76"/>
      <x:c r="S40" s="76" t="str">
        <x:f>IF(B40="","",IF(OR(C40="",D40="",E40="",F40="",G40="",K40="",L40="",N40="",O40&lt;&gt;"Validé humainement"),"ALERTE: données/preuves/statut",IF(OR(G40&lt;0,H40&lt;0,I40&lt;0,J40&lt;0,AND(G40&lt;&gt;"",H40&gt;G40),AND(H40&lt;&gt;"",I40&gt;H40)),"ALERTE: valeur anormale","OK")))</x:f>
      </x:c>
      <x:c r="T40" s="76" t="str">
        <x:f>IF(B40="","",IF(O40="Validé humainement","Oui","Non"))</x:f>
      </x:c>
    </x:row>
    <x:row r="41">
      <x:c r="A41" s="76" t="str">
        <x:f>IF(B41="","","FIN-"&amp;TEXT(ROW()-4,"0000"))</x:f>
      </x:c>
      <x:c r="B41" s="76"/>
      <x:c r="C41" s="76"/>
      <x:c r="D41" s="76"/>
      <x:c r="E41" s="76"/>
      <x:c r="F41" s="76"/>
      <x:c r="G41" s="81"/>
      <x:c r="H41" s="81"/>
      <x:c r="I41" s="81"/>
      <x:c r="J41" s="81"/>
      <x:c r="K41" s="76"/>
      <x:c r="L41" s="76"/>
      <x:c r="M41" s="78"/>
      <x:c r="N41" s="76"/>
      <x:c r="O41" s="76"/>
      <x:c r="P41" s="76"/>
      <x:c r="Q41" s="78" t="str">
        <x:f>IF(B41="","",TODAY())</x:f>
      </x:c>
      <x:c r="R41" s="76"/>
      <x:c r="S41" s="76" t="str">
        <x:f>IF(B41="","",IF(OR(C41="",D41="",E41="",F41="",G41="",K41="",L41="",N41="",O41&lt;&gt;"Validé humainement"),"ALERTE: données/preuves/statut",IF(OR(G41&lt;0,H41&lt;0,I41&lt;0,J41&lt;0,AND(G41&lt;&gt;"",H41&gt;G41),AND(H41&lt;&gt;"",I41&gt;H41)),"ALERTE: valeur anormale","OK")))</x:f>
      </x:c>
      <x:c r="T41" s="76" t="str">
        <x:f>IF(B41="","",IF(O41="Validé humainement","Oui","Non"))</x:f>
      </x:c>
    </x:row>
    <x:row r="42">
      <x:c r="A42" s="76" t="str">
        <x:f>IF(B42="","","FIN-"&amp;TEXT(ROW()-4,"0000"))</x:f>
      </x:c>
      <x:c r="B42" s="76"/>
      <x:c r="C42" s="76"/>
      <x:c r="D42" s="76"/>
      <x:c r="E42" s="76"/>
      <x:c r="F42" s="76"/>
      <x:c r="G42" s="81"/>
      <x:c r="H42" s="81"/>
      <x:c r="I42" s="81"/>
      <x:c r="J42" s="81"/>
      <x:c r="K42" s="76"/>
      <x:c r="L42" s="76"/>
      <x:c r="M42" s="78"/>
      <x:c r="N42" s="76"/>
      <x:c r="O42" s="76"/>
      <x:c r="P42" s="76"/>
      <x:c r="Q42" s="78" t="str">
        <x:f>IF(B42="","",TODAY())</x:f>
      </x:c>
      <x:c r="R42" s="76"/>
      <x:c r="S42" s="76" t="str">
        <x:f>IF(B42="","",IF(OR(C42="",D42="",E42="",F42="",G42="",K42="",L42="",N42="",O42&lt;&gt;"Validé humainement"),"ALERTE: données/preuves/statut",IF(OR(G42&lt;0,H42&lt;0,I42&lt;0,J42&lt;0,AND(G42&lt;&gt;"",H42&gt;G42),AND(H42&lt;&gt;"",I42&gt;H42)),"ALERTE: valeur anormale","OK")))</x:f>
      </x:c>
      <x:c r="T42" s="76" t="str">
        <x:f>IF(B42="","",IF(O42="Validé humainement","Oui","Non"))</x:f>
      </x:c>
    </x:row>
    <x:row r="43">
      <x:c r="A43" s="76" t="str">
        <x:f>IF(B43="","","FIN-"&amp;TEXT(ROW()-4,"0000"))</x:f>
      </x:c>
      <x:c r="B43" s="76"/>
      <x:c r="C43" s="76"/>
      <x:c r="D43" s="76"/>
      <x:c r="E43" s="76"/>
      <x:c r="F43" s="76"/>
      <x:c r="G43" s="81"/>
      <x:c r="H43" s="81"/>
      <x:c r="I43" s="81"/>
      <x:c r="J43" s="81"/>
      <x:c r="K43" s="76"/>
      <x:c r="L43" s="76"/>
      <x:c r="M43" s="78"/>
      <x:c r="N43" s="76"/>
      <x:c r="O43" s="76"/>
      <x:c r="P43" s="76"/>
      <x:c r="Q43" s="78" t="str">
        <x:f>IF(B43="","",TODAY())</x:f>
      </x:c>
      <x:c r="R43" s="76"/>
      <x:c r="S43" s="76" t="str">
        <x:f>IF(B43="","",IF(OR(C43="",D43="",E43="",F43="",G43="",K43="",L43="",N43="",O43&lt;&gt;"Validé humainement"),"ALERTE: données/preuves/statut",IF(OR(G43&lt;0,H43&lt;0,I43&lt;0,J43&lt;0,AND(G43&lt;&gt;"",H43&gt;G43),AND(H43&lt;&gt;"",I43&gt;H43)),"ALERTE: valeur anormale","OK")))</x:f>
      </x:c>
      <x:c r="T43" s="76" t="str">
        <x:f>IF(B43="","",IF(O43="Validé humainement","Oui","Non"))</x:f>
      </x:c>
    </x:row>
    <x:row r="44">
      <x:c r="A44" s="76" t="str">
        <x:f>IF(B44="","","FIN-"&amp;TEXT(ROW()-4,"0000"))</x:f>
      </x:c>
      <x:c r="B44" s="76"/>
      <x:c r="C44" s="76"/>
      <x:c r="D44" s="76"/>
      <x:c r="E44" s="76"/>
      <x:c r="F44" s="76"/>
      <x:c r="G44" s="81"/>
      <x:c r="H44" s="81"/>
      <x:c r="I44" s="81"/>
      <x:c r="J44" s="81"/>
      <x:c r="K44" s="76"/>
      <x:c r="L44" s="76"/>
      <x:c r="M44" s="78"/>
      <x:c r="N44" s="76"/>
      <x:c r="O44" s="76"/>
      <x:c r="P44" s="76"/>
      <x:c r="Q44" s="78" t="str">
        <x:f>IF(B44="","",TODAY())</x:f>
      </x:c>
      <x:c r="R44" s="76"/>
      <x:c r="S44" s="76" t="str">
        <x:f>IF(B44="","",IF(OR(C44="",D44="",E44="",F44="",G44="",K44="",L44="",N44="",O44&lt;&gt;"Validé humainement"),"ALERTE: données/preuves/statut",IF(OR(G44&lt;0,H44&lt;0,I44&lt;0,J44&lt;0,AND(G44&lt;&gt;"",H44&gt;G44),AND(H44&lt;&gt;"",I44&gt;H44)),"ALERTE: valeur anormale","OK")))</x:f>
      </x:c>
      <x:c r="T44" s="76" t="str">
        <x:f>IF(B44="","",IF(O44="Validé humainement","Oui","Non"))</x:f>
      </x:c>
    </x:row>
    <x:row r="45">
      <x:c r="A45" s="76" t="str">
        <x:f>IF(B45="","","FIN-"&amp;TEXT(ROW()-4,"0000"))</x:f>
      </x:c>
      <x:c r="B45" s="76"/>
      <x:c r="C45" s="76"/>
      <x:c r="D45" s="76"/>
      <x:c r="E45" s="76"/>
      <x:c r="F45" s="76"/>
      <x:c r="G45" s="81"/>
      <x:c r="H45" s="81"/>
      <x:c r="I45" s="81"/>
      <x:c r="J45" s="81"/>
      <x:c r="K45" s="76"/>
      <x:c r="L45" s="76"/>
      <x:c r="M45" s="78"/>
      <x:c r="N45" s="76"/>
      <x:c r="O45" s="76"/>
      <x:c r="P45" s="76"/>
      <x:c r="Q45" s="78" t="str">
        <x:f>IF(B45="","",TODAY())</x:f>
      </x:c>
      <x:c r="R45" s="76"/>
      <x:c r="S45" s="76" t="str">
        <x:f>IF(B45="","",IF(OR(C45="",D45="",E45="",F45="",G45="",K45="",L45="",N45="",O45&lt;&gt;"Validé humainement"),"ALERTE: données/preuves/statut",IF(OR(G45&lt;0,H45&lt;0,I45&lt;0,J45&lt;0,AND(G45&lt;&gt;"",H45&gt;G45),AND(H45&lt;&gt;"",I45&gt;H45)),"ALERTE: valeur anormale","OK")))</x:f>
      </x:c>
      <x:c r="T45" s="76" t="str">
        <x:f>IF(B45="","",IF(O45="Validé humainement","Oui","Non"))</x:f>
      </x:c>
    </x:row>
    <x:row r="46">
      <x:c r="A46" s="76" t="str">
        <x:f>IF(B46="","","FIN-"&amp;TEXT(ROW()-4,"0000"))</x:f>
      </x:c>
      <x:c r="B46" s="76"/>
      <x:c r="C46" s="76"/>
      <x:c r="D46" s="76"/>
      <x:c r="E46" s="76"/>
      <x:c r="F46" s="76"/>
      <x:c r="G46" s="81"/>
      <x:c r="H46" s="81"/>
      <x:c r="I46" s="81"/>
      <x:c r="J46" s="81"/>
      <x:c r="K46" s="76"/>
      <x:c r="L46" s="76"/>
      <x:c r="M46" s="78"/>
      <x:c r="N46" s="76"/>
      <x:c r="O46" s="76"/>
      <x:c r="P46" s="76"/>
      <x:c r="Q46" s="78" t="str">
        <x:f>IF(B46="","",TODAY())</x:f>
      </x:c>
      <x:c r="R46" s="76"/>
      <x:c r="S46" s="76" t="str">
        <x:f>IF(B46="","",IF(OR(C46="",D46="",E46="",F46="",G46="",K46="",L46="",N46="",O46&lt;&gt;"Validé humainement"),"ALERTE: données/preuves/statut",IF(OR(G46&lt;0,H46&lt;0,I46&lt;0,J46&lt;0,AND(G46&lt;&gt;"",H46&gt;G46),AND(H46&lt;&gt;"",I46&gt;H46)),"ALERTE: valeur anormale","OK")))</x:f>
      </x:c>
      <x:c r="T46" s="76" t="str">
        <x:f>IF(B46="","",IF(O46="Validé humainement","Oui","Non"))</x:f>
      </x:c>
    </x:row>
    <x:row r="47">
      <x:c r="A47" s="76" t="str">
        <x:f>IF(B47="","","FIN-"&amp;TEXT(ROW()-4,"0000"))</x:f>
      </x:c>
      <x:c r="B47" s="76"/>
      <x:c r="C47" s="76"/>
      <x:c r="D47" s="76"/>
      <x:c r="E47" s="76"/>
      <x:c r="F47" s="76"/>
      <x:c r="G47" s="81"/>
      <x:c r="H47" s="81"/>
      <x:c r="I47" s="81"/>
      <x:c r="J47" s="81"/>
      <x:c r="K47" s="76"/>
      <x:c r="L47" s="76"/>
      <x:c r="M47" s="78"/>
      <x:c r="N47" s="76"/>
      <x:c r="O47" s="76"/>
      <x:c r="P47" s="76"/>
      <x:c r="Q47" s="78" t="str">
        <x:f>IF(B47="","",TODAY())</x:f>
      </x:c>
      <x:c r="R47" s="76"/>
      <x:c r="S47" s="76" t="str">
        <x:f>IF(B47="","",IF(OR(C47="",D47="",E47="",F47="",G47="",K47="",L47="",N47="",O47&lt;&gt;"Validé humainement"),"ALERTE: données/preuves/statut",IF(OR(G47&lt;0,H47&lt;0,I47&lt;0,J47&lt;0,AND(G47&lt;&gt;"",H47&gt;G47),AND(H47&lt;&gt;"",I47&gt;H47)),"ALERTE: valeur anormale","OK")))</x:f>
      </x:c>
      <x:c r="T47" s="76" t="str">
        <x:f>IF(B47="","",IF(O47="Validé humainement","Oui","Non"))</x:f>
      </x:c>
    </x:row>
    <x:row r="48">
      <x:c r="A48" s="76" t="str">
        <x:f>IF(B48="","","FIN-"&amp;TEXT(ROW()-4,"0000"))</x:f>
      </x:c>
      <x:c r="B48" s="76"/>
      <x:c r="C48" s="76"/>
      <x:c r="D48" s="76"/>
      <x:c r="E48" s="76"/>
      <x:c r="F48" s="76"/>
      <x:c r="G48" s="81"/>
      <x:c r="H48" s="81"/>
      <x:c r="I48" s="81"/>
      <x:c r="J48" s="81"/>
      <x:c r="K48" s="76"/>
      <x:c r="L48" s="76"/>
      <x:c r="M48" s="78"/>
      <x:c r="N48" s="76"/>
      <x:c r="O48" s="76"/>
      <x:c r="P48" s="76"/>
      <x:c r="Q48" s="78" t="str">
        <x:f>IF(B48="","",TODAY())</x:f>
      </x:c>
      <x:c r="R48" s="76"/>
      <x:c r="S48" s="76" t="str">
        <x:f>IF(B48="","",IF(OR(C48="",D48="",E48="",F48="",G48="",K48="",L48="",N48="",O48&lt;&gt;"Validé humainement"),"ALERTE: données/preuves/statut",IF(OR(G48&lt;0,H48&lt;0,I48&lt;0,J48&lt;0,AND(G48&lt;&gt;"",H48&gt;G48),AND(H48&lt;&gt;"",I48&gt;H48)),"ALERTE: valeur anormale","OK")))</x:f>
      </x:c>
      <x:c r="T48" s="76" t="str">
        <x:f>IF(B48="","",IF(O48="Validé humainement","Oui","Non"))</x:f>
      </x:c>
    </x:row>
    <x:row r="49">
      <x:c r="A49" s="76" t="str">
        <x:f>IF(B49="","","FIN-"&amp;TEXT(ROW()-4,"0000"))</x:f>
      </x:c>
      <x:c r="B49" s="76"/>
      <x:c r="C49" s="76"/>
      <x:c r="D49" s="76"/>
      <x:c r="E49" s="76"/>
      <x:c r="F49" s="76"/>
      <x:c r="G49" s="81"/>
      <x:c r="H49" s="81"/>
      <x:c r="I49" s="81"/>
      <x:c r="J49" s="81"/>
      <x:c r="K49" s="76"/>
      <x:c r="L49" s="76"/>
      <x:c r="M49" s="78"/>
      <x:c r="N49" s="76"/>
      <x:c r="O49" s="76"/>
      <x:c r="P49" s="76"/>
      <x:c r="Q49" s="78" t="str">
        <x:f>IF(B49="","",TODAY())</x:f>
      </x:c>
      <x:c r="R49" s="76"/>
      <x:c r="S49" s="76" t="str">
        <x:f>IF(B49="","",IF(OR(C49="",D49="",E49="",F49="",G49="",K49="",L49="",N49="",O49&lt;&gt;"Validé humainement"),"ALERTE: données/preuves/statut",IF(OR(G49&lt;0,H49&lt;0,I49&lt;0,J49&lt;0,AND(G49&lt;&gt;"",H49&gt;G49),AND(H49&lt;&gt;"",I49&gt;H49)),"ALERTE: valeur anormale","OK")))</x:f>
      </x:c>
      <x:c r="T49" s="76" t="str">
        <x:f>IF(B49="","",IF(O49="Validé humainement","Oui","Non"))</x:f>
      </x:c>
    </x:row>
    <x:row r="50">
      <x:c r="A50" s="76" t="str">
        <x:f>IF(B50="","","FIN-"&amp;TEXT(ROW()-4,"0000"))</x:f>
      </x:c>
      <x:c r="B50" s="76"/>
      <x:c r="C50" s="76"/>
      <x:c r="D50" s="76"/>
      <x:c r="E50" s="76"/>
      <x:c r="F50" s="76"/>
      <x:c r="G50" s="81"/>
      <x:c r="H50" s="81"/>
      <x:c r="I50" s="81"/>
      <x:c r="J50" s="81"/>
      <x:c r="K50" s="76"/>
      <x:c r="L50" s="76"/>
      <x:c r="M50" s="78"/>
      <x:c r="N50" s="76"/>
      <x:c r="O50" s="76"/>
      <x:c r="P50" s="76"/>
      <x:c r="Q50" s="78" t="str">
        <x:f>IF(B50="","",TODAY())</x:f>
      </x:c>
      <x:c r="R50" s="76"/>
      <x:c r="S50" s="76" t="str">
        <x:f>IF(B50="","",IF(OR(C50="",D50="",E50="",F50="",G50="",K50="",L50="",N50="",O50&lt;&gt;"Validé humainement"),"ALERTE: données/preuves/statut",IF(OR(G50&lt;0,H50&lt;0,I50&lt;0,J50&lt;0,AND(G50&lt;&gt;"",H50&gt;G50),AND(H50&lt;&gt;"",I50&gt;H50)),"ALERTE: valeur anormale","OK")))</x:f>
      </x:c>
      <x:c r="T50" s="76" t="str">
        <x:f>IF(B50="","",IF(O50="Validé humainement","Oui","Non"))</x:f>
      </x:c>
    </x:row>
    <x:row r="51">
      <x:c r="A51" s="76" t="str">
        <x:f>IF(B51="","","FIN-"&amp;TEXT(ROW()-4,"0000"))</x:f>
      </x:c>
      <x:c r="B51" s="76"/>
      <x:c r="C51" s="76"/>
      <x:c r="D51" s="76"/>
      <x:c r="E51" s="76"/>
      <x:c r="F51" s="76"/>
      <x:c r="G51" s="81"/>
      <x:c r="H51" s="81"/>
      <x:c r="I51" s="81"/>
      <x:c r="J51" s="81"/>
      <x:c r="K51" s="76"/>
      <x:c r="L51" s="76"/>
      <x:c r="M51" s="78"/>
      <x:c r="N51" s="76"/>
      <x:c r="O51" s="76"/>
      <x:c r="P51" s="76"/>
      <x:c r="Q51" s="78" t="str">
        <x:f>IF(B51="","",TODAY())</x:f>
      </x:c>
      <x:c r="R51" s="76"/>
      <x:c r="S51" s="76" t="str">
        <x:f>IF(B51="","",IF(OR(C51="",D51="",E51="",F51="",G51="",K51="",L51="",N51="",O51&lt;&gt;"Validé humainement"),"ALERTE: données/preuves/statut",IF(OR(G51&lt;0,H51&lt;0,I51&lt;0,J51&lt;0,AND(G51&lt;&gt;"",H51&gt;G51),AND(H51&lt;&gt;"",I51&gt;H51)),"ALERTE: valeur anormale","OK")))</x:f>
      </x:c>
      <x:c r="T51" s="76" t="str">
        <x:f>IF(B51="","",IF(O51="Validé humainement","Oui","Non"))</x:f>
      </x:c>
    </x:row>
    <x:row r="52">
      <x:c r="A52" s="76" t="str">
        <x:f>IF(B52="","","FIN-"&amp;TEXT(ROW()-4,"0000"))</x:f>
      </x:c>
      <x:c r="B52" s="76"/>
      <x:c r="C52" s="76"/>
      <x:c r="D52" s="76"/>
      <x:c r="E52" s="76"/>
      <x:c r="F52" s="76"/>
      <x:c r="G52" s="81"/>
      <x:c r="H52" s="81"/>
      <x:c r="I52" s="81"/>
      <x:c r="J52" s="81"/>
      <x:c r="K52" s="76"/>
      <x:c r="L52" s="76"/>
      <x:c r="M52" s="78"/>
      <x:c r="N52" s="76"/>
      <x:c r="O52" s="76"/>
      <x:c r="P52" s="76"/>
      <x:c r="Q52" s="78" t="str">
        <x:f>IF(B52="","",TODAY())</x:f>
      </x:c>
      <x:c r="R52" s="76"/>
      <x:c r="S52" s="76" t="str">
        <x:f>IF(B52="","",IF(OR(C52="",D52="",E52="",F52="",G52="",K52="",L52="",N52="",O52&lt;&gt;"Validé humainement"),"ALERTE: données/preuves/statut",IF(OR(G52&lt;0,H52&lt;0,I52&lt;0,J52&lt;0,AND(G52&lt;&gt;"",H52&gt;G52),AND(H52&lt;&gt;"",I52&gt;H52)),"ALERTE: valeur anormale","OK")))</x:f>
      </x:c>
      <x:c r="T52" s="76" t="str">
        <x:f>IF(B52="","",IF(O52="Validé humainement","Oui","Non"))</x:f>
      </x:c>
    </x:row>
    <x:row r="53">
      <x:c r="A53" s="76" t="str">
        <x:f>IF(B53="","","FIN-"&amp;TEXT(ROW()-4,"0000"))</x:f>
      </x:c>
      <x:c r="B53" s="76"/>
      <x:c r="C53" s="76"/>
      <x:c r="D53" s="76"/>
      <x:c r="E53" s="76"/>
      <x:c r="F53" s="76"/>
      <x:c r="G53" s="81"/>
      <x:c r="H53" s="81"/>
      <x:c r="I53" s="81"/>
      <x:c r="J53" s="81"/>
      <x:c r="K53" s="76"/>
      <x:c r="L53" s="76"/>
      <x:c r="M53" s="78"/>
      <x:c r="N53" s="76"/>
      <x:c r="O53" s="76"/>
      <x:c r="P53" s="76"/>
      <x:c r="Q53" s="78" t="str">
        <x:f>IF(B53="","",TODAY())</x:f>
      </x:c>
      <x:c r="R53" s="76"/>
      <x:c r="S53" s="76" t="str">
        <x:f>IF(B53="","",IF(OR(C53="",D53="",E53="",F53="",G53="",K53="",L53="",N53="",O53&lt;&gt;"Validé humainement"),"ALERTE: données/preuves/statut",IF(OR(G53&lt;0,H53&lt;0,I53&lt;0,J53&lt;0,AND(G53&lt;&gt;"",H53&gt;G53),AND(H53&lt;&gt;"",I53&gt;H53)),"ALERTE: valeur anormale","OK")))</x:f>
      </x:c>
      <x:c r="T53" s="76" t="str">
        <x:f>IF(B53="","",IF(O53="Validé humainement","Oui","Non"))</x:f>
      </x:c>
    </x:row>
    <x:row r="54">
      <x:c r="A54" s="76" t="str">
        <x:f>IF(B54="","","FIN-"&amp;TEXT(ROW()-4,"0000"))</x:f>
      </x:c>
      <x:c r="B54" s="76"/>
      <x:c r="C54" s="76"/>
      <x:c r="D54" s="76"/>
      <x:c r="E54" s="76"/>
      <x:c r="F54" s="76"/>
      <x:c r="G54" s="81"/>
      <x:c r="H54" s="81"/>
      <x:c r="I54" s="81"/>
      <x:c r="J54" s="81"/>
      <x:c r="K54" s="76"/>
      <x:c r="L54" s="76"/>
      <x:c r="M54" s="78"/>
      <x:c r="N54" s="76"/>
      <x:c r="O54" s="76"/>
      <x:c r="P54" s="76"/>
      <x:c r="Q54" s="78" t="str">
        <x:f>IF(B54="","",TODAY())</x:f>
      </x:c>
      <x:c r="R54" s="76"/>
      <x:c r="S54" s="76" t="str">
        <x:f>IF(B54="","",IF(OR(C54="",D54="",E54="",F54="",G54="",K54="",L54="",N54="",O54&lt;&gt;"Validé humainement"),"ALERTE: données/preuves/statut",IF(OR(G54&lt;0,H54&lt;0,I54&lt;0,J54&lt;0,AND(G54&lt;&gt;"",H54&gt;G54),AND(H54&lt;&gt;"",I54&gt;H54)),"ALERTE: valeur anormale","OK")))</x:f>
      </x:c>
      <x:c r="T54" s="76" t="str">
        <x:f>IF(B54="","",IF(O54="Validé humainement","Oui","Non"))</x:f>
      </x:c>
    </x:row>
    <x:row r="55">
      <x:c r="A55" s="76" t="str">
        <x:f>IF(B55="","","FIN-"&amp;TEXT(ROW()-4,"0000"))</x:f>
      </x:c>
      <x:c r="B55" s="76"/>
      <x:c r="C55" s="76"/>
      <x:c r="D55" s="76"/>
      <x:c r="E55" s="76"/>
      <x:c r="F55" s="76"/>
      <x:c r="G55" s="81"/>
      <x:c r="H55" s="81"/>
      <x:c r="I55" s="81"/>
      <x:c r="J55" s="81"/>
      <x:c r="K55" s="76"/>
      <x:c r="L55" s="76"/>
      <x:c r="M55" s="78"/>
      <x:c r="N55" s="76"/>
      <x:c r="O55" s="76"/>
      <x:c r="P55" s="76"/>
      <x:c r="Q55" s="78" t="str">
        <x:f>IF(B55="","",TODAY())</x:f>
      </x:c>
      <x:c r="R55" s="76"/>
      <x:c r="S55" s="76" t="str">
        <x:f>IF(B55="","",IF(OR(C55="",D55="",E55="",F55="",G55="",K55="",L55="",N55="",O55&lt;&gt;"Validé humainement"),"ALERTE: données/preuves/statut",IF(OR(G55&lt;0,H55&lt;0,I55&lt;0,J55&lt;0,AND(G55&lt;&gt;"",H55&gt;G55),AND(H55&lt;&gt;"",I55&gt;H55)),"ALERTE: valeur anormale","OK")))</x:f>
      </x:c>
      <x:c r="T55" s="76" t="str">
        <x:f>IF(B55="","",IF(O55="Validé humainement","Oui","Non"))</x:f>
      </x:c>
    </x:row>
    <x:row r="56">
      <x:c r="A56" s="76" t="str">
        <x:f>IF(B56="","","FIN-"&amp;TEXT(ROW()-4,"0000"))</x:f>
      </x:c>
      <x:c r="B56" s="76"/>
      <x:c r="C56" s="76"/>
      <x:c r="D56" s="76"/>
      <x:c r="E56" s="76"/>
      <x:c r="F56" s="76"/>
      <x:c r="G56" s="81"/>
      <x:c r="H56" s="81"/>
      <x:c r="I56" s="81"/>
      <x:c r="J56" s="81"/>
      <x:c r="K56" s="76"/>
      <x:c r="L56" s="76"/>
      <x:c r="M56" s="78"/>
      <x:c r="N56" s="76"/>
      <x:c r="O56" s="76"/>
      <x:c r="P56" s="76"/>
      <x:c r="Q56" s="78" t="str">
        <x:f>IF(B56="","",TODAY())</x:f>
      </x:c>
      <x:c r="R56" s="76"/>
      <x:c r="S56" s="76" t="str">
        <x:f>IF(B56="","",IF(OR(C56="",D56="",E56="",F56="",G56="",K56="",L56="",N56="",O56&lt;&gt;"Validé humainement"),"ALERTE: données/preuves/statut",IF(OR(G56&lt;0,H56&lt;0,I56&lt;0,J56&lt;0,AND(G56&lt;&gt;"",H56&gt;G56),AND(H56&lt;&gt;"",I56&gt;H56)),"ALERTE: valeur anormale","OK")))</x:f>
      </x:c>
      <x:c r="T56" s="76" t="str">
        <x:f>IF(B56="","",IF(O56="Validé humainement","Oui","Non"))</x:f>
      </x:c>
    </x:row>
    <x:row r="57">
      <x:c r="A57" s="76" t="str">
        <x:f>IF(B57="","","FIN-"&amp;TEXT(ROW()-4,"0000"))</x:f>
      </x:c>
      <x:c r="B57" s="76"/>
      <x:c r="C57" s="76"/>
      <x:c r="D57" s="76"/>
      <x:c r="E57" s="76"/>
      <x:c r="F57" s="76"/>
      <x:c r="G57" s="81"/>
      <x:c r="H57" s="81"/>
      <x:c r="I57" s="81"/>
      <x:c r="J57" s="81"/>
      <x:c r="K57" s="76"/>
      <x:c r="L57" s="76"/>
      <x:c r="M57" s="78"/>
      <x:c r="N57" s="76"/>
      <x:c r="O57" s="76"/>
      <x:c r="P57" s="76"/>
      <x:c r="Q57" s="78" t="str">
        <x:f>IF(B57="","",TODAY())</x:f>
      </x:c>
      <x:c r="R57" s="76"/>
      <x:c r="S57" s="76" t="str">
        <x:f>IF(B57="","",IF(OR(C57="",D57="",E57="",F57="",G57="",K57="",L57="",N57="",O57&lt;&gt;"Validé humainement"),"ALERTE: données/preuves/statut",IF(OR(G57&lt;0,H57&lt;0,I57&lt;0,J57&lt;0,AND(G57&lt;&gt;"",H57&gt;G57),AND(H57&lt;&gt;"",I57&gt;H57)),"ALERTE: valeur anormale","OK")))</x:f>
      </x:c>
      <x:c r="T57" s="76" t="str">
        <x:f>IF(B57="","",IF(O57="Validé humainement","Oui","Non"))</x:f>
      </x:c>
    </x:row>
    <x:row r="58">
      <x:c r="A58" s="76" t="str">
        <x:f>IF(B58="","","FIN-"&amp;TEXT(ROW()-4,"0000"))</x:f>
      </x:c>
      <x:c r="B58" s="76"/>
      <x:c r="C58" s="76"/>
      <x:c r="D58" s="76"/>
      <x:c r="E58" s="76"/>
      <x:c r="F58" s="76"/>
      <x:c r="G58" s="81"/>
      <x:c r="H58" s="81"/>
      <x:c r="I58" s="81"/>
      <x:c r="J58" s="81"/>
      <x:c r="K58" s="76"/>
      <x:c r="L58" s="76"/>
      <x:c r="M58" s="78"/>
      <x:c r="N58" s="76"/>
      <x:c r="O58" s="76"/>
      <x:c r="P58" s="76"/>
      <x:c r="Q58" s="78" t="str">
        <x:f>IF(B58="","",TODAY())</x:f>
      </x:c>
      <x:c r="R58" s="76"/>
      <x:c r="S58" s="76" t="str">
        <x:f>IF(B58="","",IF(OR(C58="",D58="",E58="",F58="",G58="",K58="",L58="",N58="",O58&lt;&gt;"Validé humainement"),"ALERTE: données/preuves/statut",IF(OR(G58&lt;0,H58&lt;0,I58&lt;0,J58&lt;0,AND(G58&lt;&gt;"",H58&gt;G58),AND(H58&lt;&gt;"",I58&gt;H58)),"ALERTE: valeur anormale","OK")))</x:f>
      </x:c>
      <x:c r="T58" s="76" t="str">
        <x:f>IF(B58="","",IF(O58="Validé humainement","Oui","Non"))</x:f>
      </x:c>
    </x:row>
    <x:row r="59">
      <x:c r="A59" s="76" t="str">
        <x:f>IF(B59="","","FIN-"&amp;TEXT(ROW()-4,"0000"))</x:f>
      </x:c>
      <x:c r="B59" s="76"/>
      <x:c r="C59" s="76"/>
      <x:c r="D59" s="76"/>
      <x:c r="E59" s="76"/>
      <x:c r="F59" s="76"/>
      <x:c r="G59" s="81"/>
      <x:c r="H59" s="81"/>
      <x:c r="I59" s="81"/>
      <x:c r="J59" s="81"/>
      <x:c r="K59" s="76"/>
      <x:c r="L59" s="76"/>
      <x:c r="M59" s="78"/>
      <x:c r="N59" s="76"/>
      <x:c r="O59" s="76"/>
      <x:c r="P59" s="76"/>
      <x:c r="Q59" s="78" t="str">
        <x:f>IF(B59="","",TODAY())</x:f>
      </x:c>
      <x:c r="R59" s="76"/>
      <x:c r="S59" s="76" t="str">
        <x:f>IF(B59="","",IF(OR(C59="",D59="",E59="",F59="",G59="",K59="",L59="",N59="",O59&lt;&gt;"Validé humainement"),"ALERTE: données/preuves/statut",IF(OR(G59&lt;0,H59&lt;0,I59&lt;0,J59&lt;0,AND(G59&lt;&gt;"",H59&gt;G59),AND(H59&lt;&gt;"",I59&gt;H59)),"ALERTE: valeur anormale","OK")))</x:f>
      </x:c>
      <x:c r="T59" s="76" t="str">
        <x:f>IF(B59="","",IF(O59="Validé humainement","Oui","Non"))</x:f>
      </x:c>
    </x:row>
    <x:row r="60">
      <x:c r="A60" s="76" t="str">
        <x:f>IF(B60="","","FIN-"&amp;TEXT(ROW()-4,"0000"))</x:f>
      </x:c>
      <x:c r="B60" s="76"/>
      <x:c r="C60" s="76"/>
      <x:c r="D60" s="76"/>
      <x:c r="E60" s="76"/>
      <x:c r="F60" s="76"/>
      <x:c r="G60" s="81"/>
      <x:c r="H60" s="81"/>
      <x:c r="I60" s="81"/>
      <x:c r="J60" s="81"/>
      <x:c r="K60" s="76"/>
      <x:c r="L60" s="76"/>
      <x:c r="M60" s="78"/>
      <x:c r="N60" s="76"/>
      <x:c r="O60" s="76"/>
      <x:c r="P60" s="76"/>
      <x:c r="Q60" s="78" t="str">
        <x:f>IF(B60="","",TODAY())</x:f>
      </x:c>
      <x:c r="R60" s="76"/>
      <x:c r="S60" s="76" t="str">
        <x:f>IF(B60="","",IF(OR(C60="",D60="",E60="",F60="",G60="",K60="",L60="",N60="",O60&lt;&gt;"Validé humainement"),"ALERTE: données/preuves/statut",IF(OR(G60&lt;0,H60&lt;0,I60&lt;0,J60&lt;0,AND(G60&lt;&gt;"",H60&gt;G60),AND(H60&lt;&gt;"",I60&gt;H60)),"ALERTE: valeur anormale","OK")))</x:f>
      </x:c>
      <x:c r="T60" s="76" t="str">
        <x:f>IF(B60="","",IF(O60="Validé humainement","Oui","Non"))</x:f>
      </x:c>
    </x:row>
    <x:row r="61">
      <x:c r="A61" s="76" t="str">
        <x:f>IF(B61="","","FIN-"&amp;TEXT(ROW()-4,"0000"))</x:f>
      </x:c>
      <x:c r="B61" s="76"/>
      <x:c r="C61" s="76"/>
      <x:c r="D61" s="76"/>
      <x:c r="E61" s="76"/>
      <x:c r="F61" s="76"/>
      <x:c r="G61" s="81"/>
      <x:c r="H61" s="81"/>
      <x:c r="I61" s="81"/>
      <x:c r="J61" s="81"/>
      <x:c r="K61" s="76"/>
      <x:c r="L61" s="76"/>
      <x:c r="M61" s="78"/>
      <x:c r="N61" s="76"/>
      <x:c r="O61" s="76"/>
      <x:c r="P61" s="76"/>
      <x:c r="Q61" s="78" t="str">
        <x:f>IF(B61="","",TODAY())</x:f>
      </x:c>
      <x:c r="R61" s="76"/>
      <x:c r="S61" s="76" t="str">
        <x:f>IF(B61="","",IF(OR(C61="",D61="",E61="",F61="",G61="",K61="",L61="",N61="",O61&lt;&gt;"Validé humainement"),"ALERTE: données/preuves/statut",IF(OR(G61&lt;0,H61&lt;0,I61&lt;0,J61&lt;0,AND(G61&lt;&gt;"",H61&gt;G61),AND(H61&lt;&gt;"",I61&gt;H61)),"ALERTE: valeur anormale","OK")))</x:f>
      </x:c>
      <x:c r="T61" s="76" t="str">
        <x:f>IF(B61="","",IF(O61="Validé humainement","Oui","Non"))</x:f>
      </x:c>
    </x:row>
    <x:row r="62">
      <x:c r="A62" s="76" t="str">
        <x:f>IF(B62="","","FIN-"&amp;TEXT(ROW()-4,"0000"))</x:f>
      </x:c>
      <x:c r="B62" s="76"/>
      <x:c r="C62" s="76"/>
      <x:c r="D62" s="76"/>
      <x:c r="E62" s="76"/>
      <x:c r="F62" s="76"/>
      <x:c r="G62" s="81"/>
      <x:c r="H62" s="81"/>
      <x:c r="I62" s="81"/>
      <x:c r="J62" s="81"/>
      <x:c r="K62" s="76"/>
      <x:c r="L62" s="76"/>
      <x:c r="M62" s="78"/>
      <x:c r="N62" s="76"/>
      <x:c r="O62" s="76"/>
      <x:c r="P62" s="76"/>
      <x:c r="Q62" s="78" t="str">
        <x:f>IF(B62="","",TODAY())</x:f>
      </x:c>
      <x:c r="R62" s="76"/>
      <x:c r="S62" s="76" t="str">
        <x:f>IF(B62="","",IF(OR(C62="",D62="",E62="",F62="",G62="",K62="",L62="",N62="",O62&lt;&gt;"Validé humainement"),"ALERTE: données/preuves/statut",IF(OR(G62&lt;0,H62&lt;0,I62&lt;0,J62&lt;0,AND(G62&lt;&gt;"",H62&gt;G62),AND(H62&lt;&gt;"",I62&gt;H62)),"ALERTE: valeur anormale","OK")))</x:f>
      </x:c>
      <x:c r="T62" s="76" t="str">
        <x:f>IF(B62="","",IF(O62="Validé humainement","Oui","Non"))</x:f>
      </x:c>
    </x:row>
    <x:row r="63">
      <x:c r="A63" s="76" t="str">
        <x:f>IF(B63="","","FIN-"&amp;TEXT(ROW()-4,"0000"))</x:f>
      </x:c>
      <x:c r="B63" s="76"/>
      <x:c r="C63" s="76"/>
      <x:c r="D63" s="76"/>
      <x:c r="E63" s="76"/>
      <x:c r="F63" s="76"/>
      <x:c r="G63" s="81"/>
      <x:c r="H63" s="81"/>
      <x:c r="I63" s="81"/>
      <x:c r="J63" s="81"/>
      <x:c r="K63" s="76"/>
      <x:c r="L63" s="76"/>
      <x:c r="M63" s="78"/>
      <x:c r="N63" s="76"/>
      <x:c r="O63" s="76"/>
      <x:c r="P63" s="76"/>
      <x:c r="Q63" s="78" t="str">
        <x:f>IF(B63="","",TODAY())</x:f>
      </x:c>
      <x:c r="R63" s="76"/>
      <x:c r="S63" s="76" t="str">
        <x:f>IF(B63="","",IF(OR(C63="",D63="",E63="",F63="",G63="",K63="",L63="",N63="",O63&lt;&gt;"Validé humainement"),"ALERTE: données/preuves/statut",IF(OR(G63&lt;0,H63&lt;0,I63&lt;0,J63&lt;0,AND(G63&lt;&gt;"",H63&gt;G63),AND(H63&lt;&gt;"",I63&gt;H63)),"ALERTE: valeur anormale","OK")))</x:f>
      </x:c>
      <x:c r="T63" s="76" t="str">
        <x:f>IF(B63="","",IF(O63="Validé humainement","Oui","Non"))</x:f>
      </x:c>
    </x:row>
    <x:row r="64">
      <x:c r="A64" s="76" t="str">
        <x:f>IF(B64="","","FIN-"&amp;TEXT(ROW()-4,"0000"))</x:f>
      </x:c>
      <x:c r="B64" s="76"/>
      <x:c r="C64" s="76"/>
      <x:c r="D64" s="76"/>
      <x:c r="E64" s="76"/>
      <x:c r="F64" s="76"/>
      <x:c r="G64" s="81"/>
      <x:c r="H64" s="81"/>
      <x:c r="I64" s="81"/>
      <x:c r="J64" s="81"/>
      <x:c r="K64" s="76"/>
      <x:c r="L64" s="76"/>
      <x:c r="M64" s="78"/>
      <x:c r="N64" s="76"/>
      <x:c r="O64" s="76"/>
      <x:c r="P64" s="76"/>
      <x:c r="Q64" s="78" t="str">
        <x:f>IF(B64="","",TODAY())</x:f>
      </x:c>
      <x:c r="R64" s="76"/>
      <x:c r="S64" s="76" t="str">
        <x:f>IF(B64="","",IF(OR(C64="",D64="",E64="",F64="",G64="",K64="",L64="",N64="",O64&lt;&gt;"Validé humainement"),"ALERTE: données/preuves/statut",IF(OR(G64&lt;0,H64&lt;0,I64&lt;0,J64&lt;0,AND(G64&lt;&gt;"",H64&gt;G64),AND(H64&lt;&gt;"",I64&gt;H64)),"ALERTE: valeur anormale","OK")))</x:f>
      </x:c>
      <x:c r="T64" s="76" t="str">
        <x:f>IF(B64="","",IF(O64="Validé humainement","Oui","Non"))</x:f>
      </x:c>
    </x:row>
    <x:row r="65">
      <x:c r="A65" s="76" t="str">
        <x:f>IF(B65="","","FIN-"&amp;TEXT(ROW()-4,"0000"))</x:f>
      </x:c>
      <x:c r="B65" s="76"/>
      <x:c r="C65" s="76"/>
      <x:c r="D65" s="76"/>
      <x:c r="E65" s="76"/>
      <x:c r="F65" s="76"/>
      <x:c r="G65" s="81"/>
      <x:c r="H65" s="81"/>
      <x:c r="I65" s="81"/>
      <x:c r="J65" s="81"/>
      <x:c r="K65" s="76"/>
      <x:c r="L65" s="76"/>
      <x:c r="M65" s="78"/>
      <x:c r="N65" s="76"/>
      <x:c r="O65" s="76"/>
      <x:c r="P65" s="76"/>
      <x:c r="Q65" s="78" t="str">
        <x:f>IF(B65="","",TODAY())</x:f>
      </x:c>
      <x:c r="R65" s="76"/>
      <x:c r="S65" s="76" t="str">
        <x:f>IF(B65="","",IF(OR(C65="",D65="",E65="",F65="",G65="",K65="",L65="",N65="",O65&lt;&gt;"Validé humainement"),"ALERTE: données/preuves/statut",IF(OR(G65&lt;0,H65&lt;0,I65&lt;0,J65&lt;0,AND(G65&lt;&gt;"",H65&gt;G65),AND(H65&lt;&gt;"",I65&gt;H65)),"ALERTE: valeur anormale","OK")))</x:f>
      </x:c>
      <x:c r="T65" s="76" t="str">
        <x:f>IF(B65="","",IF(O65="Validé humainement","Oui","Non"))</x:f>
      </x:c>
    </x:row>
    <x:row r="66">
      <x:c r="A66" s="76" t="str">
        <x:f>IF(B66="","","FIN-"&amp;TEXT(ROW()-4,"0000"))</x:f>
      </x:c>
      <x:c r="B66" s="76"/>
      <x:c r="C66" s="76"/>
      <x:c r="D66" s="76"/>
      <x:c r="E66" s="76"/>
      <x:c r="F66" s="76"/>
      <x:c r="G66" s="81"/>
      <x:c r="H66" s="81"/>
      <x:c r="I66" s="81"/>
      <x:c r="J66" s="81"/>
      <x:c r="K66" s="76"/>
      <x:c r="L66" s="76"/>
      <x:c r="M66" s="78"/>
      <x:c r="N66" s="76"/>
      <x:c r="O66" s="76"/>
      <x:c r="P66" s="76"/>
      <x:c r="Q66" s="78" t="str">
        <x:f>IF(B66="","",TODAY())</x:f>
      </x:c>
      <x:c r="R66" s="76"/>
      <x:c r="S66" s="76" t="str">
        <x:f>IF(B66="","",IF(OR(C66="",D66="",E66="",F66="",G66="",K66="",L66="",N66="",O66&lt;&gt;"Validé humainement"),"ALERTE: données/preuves/statut",IF(OR(G66&lt;0,H66&lt;0,I66&lt;0,J66&lt;0,AND(G66&lt;&gt;"",H66&gt;G66),AND(H66&lt;&gt;"",I66&gt;H66)),"ALERTE: valeur anormale","OK")))</x:f>
      </x:c>
      <x:c r="T66" s="76" t="str">
        <x:f>IF(B66="","",IF(O66="Validé humainement","Oui","Non"))</x:f>
      </x:c>
    </x:row>
    <x:row r="67">
      <x:c r="A67" s="76" t="str">
        <x:f>IF(B67="","","FIN-"&amp;TEXT(ROW()-4,"0000"))</x:f>
      </x:c>
      <x:c r="B67" s="76"/>
      <x:c r="C67" s="76"/>
      <x:c r="D67" s="76"/>
      <x:c r="E67" s="76"/>
      <x:c r="F67" s="76"/>
      <x:c r="G67" s="81"/>
      <x:c r="H67" s="81"/>
      <x:c r="I67" s="81"/>
      <x:c r="J67" s="81"/>
      <x:c r="K67" s="76"/>
      <x:c r="L67" s="76"/>
      <x:c r="M67" s="78"/>
      <x:c r="N67" s="76"/>
      <x:c r="O67" s="76"/>
      <x:c r="P67" s="76"/>
      <x:c r="Q67" s="78" t="str">
        <x:f>IF(B67="","",TODAY())</x:f>
      </x:c>
      <x:c r="R67" s="76"/>
      <x:c r="S67" s="76" t="str">
        <x:f>IF(B67="","",IF(OR(C67="",D67="",E67="",F67="",G67="",K67="",L67="",N67="",O67&lt;&gt;"Validé humainement"),"ALERTE: données/preuves/statut",IF(OR(G67&lt;0,H67&lt;0,I67&lt;0,J67&lt;0,AND(G67&lt;&gt;"",H67&gt;G67),AND(H67&lt;&gt;"",I67&gt;H67)),"ALERTE: valeur anormale","OK")))</x:f>
      </x:c>
      <x:c r="T67" s="76" t="str">
        <x:f>IF(B67="","",IF(O67="Validé humainement","Oui","Non"))</x:f>
      </x:c>
    </x:row>
    <x:row r="68">
      <x:c r="A68" s="76" t="str">
        <x:f>IF(B68="","","FIN-"&amp;TEXT(ROW()-4,"0000"))</x:f>
      </x:c>
      <x:c r="B68" s="76"/>
      <x:c r="C68" s="76"/>
      <x:c r="D68" s="76"/>
      <x:c r="E68" s="76"/>
      <x:c r="F68" s="76"/>
      <x:c r="G68" s="81"/>
      <x:c r="H68" s="81"/>
      <x:c r="I68" s="81"/>
      <x:c r="J68" s="81"/>
      <x:c r="K68" s="76"/>
      <x:c r="L68" s="76"/>
      <x:c r="M68" s="78"/>
      <x:c r="N68" s="76"/>
      <x:c r="O68" s="76"/>
      <x:c r="P68" s="76"/>
      <x:c r="Q68" s="78" t="str">
        <x:f>IF(B68="","",TODAY())</x:f>
      </x:c>
      <x:c r="R68" s="76"/>
      <x:c r="S68" s="76" t="str">
        <x:f>IF(B68="","",IF(OR(C68="",D68="",E68="",F68="",G68="",K68="",L68="",N68="",O68&lt;&gt;"Validé humainement"),"ALERTE: données/preuves/statut",IF(OR(G68&lt;0,H68&lt;0,I68&lt;0,J68&lt;0,AND(G68&lt;&gt;"",H68&gt;G68),AND(H68&lt;&gt;"",I68&gt;H68)),"ALERTE: valeur anormale","OK")))</x:f>
      </x:c>
      <x:c r="T68" s="76" t="str">
        <x:f>IF(B68="","",IF(O68="Validé humainement","Oui","Non"))</x:f>
      </x:c>
    </x:row>
    <x:row r="69">
      <x:c r="A69" s="76" t="str">
        <x:f>IF(B69="","","FIN-"&amp;TEXT(ROW()-4,"0000"))</x:f>
      </x:c>
      <x:c r="B69" s="76"/>
      <x:c r="C69" s="76"/>
      <x:c r="D69" s="76"/>
      <x:c r="E69" s="76"/>
      <x:c r="F69" s="76"/>
      <x:c r="G69" s="81"/>
      <x:c r="H69" s="81"/>
      <x:c r="I69" s="81"/>
      <x:c r="J69" s="81"/>
      <x:c r="K69" s="76"/>
      <x:c r="L69" s="76"/>
      <x:c r="M69" s="78"/>
      <x:c r="N69" s="76"/>
      <x:c r="O69" s="76"/>
      <x:c r="P69" s="76"/>
      <x:c r="Q69" s="78" t="str">
        <x:f>IF(B69="","",TODAY())</x:f>
      </x:c>
      <x:c r="R69" s="76"/>
      <x:c r="S69" s="76" t="str">
        <x:f>IF(B69="","",IF(OR(C69="",D69="",E69="",F69="",G69="",K69="",L69="",N69="",O69&lt;&gt;"Validé humainement"),"ALERTE: données/preuves/statut",IF(OR(G69&lt;0,H69&lt;0,I69&lt;0,J69&lt;0,AND(G69&lt;&gt;"",H69&gt;G69),AND(H69&lt;&gt;"",I69&gt;H69)),"ALERTE: valeur anormale","OK")))</x:f>
      </x:c>
      <x:c r="T69" s="76" t="str">
        <x:f>IF(B69="","",IF(O69="Validé humainement","Oui","Non"))</x:f>
      </x:c>
    </x:row>
    <x:row r="70">
      <x:c r="A70" s="76" t="str">
        <x:f>IF(B70="","","FIN-"&amp;TEXT(ROW()-4,"0000"))</x:f>
      </x:c>
      <x:c r="B70" s="76"/>
      <x:c r="C70" s="76"/>
      <x:c r="D70" s="76"/>
      <x:c r="E70" s="76"/>
      <x:c r="F70" s="76"/>
      <x:c r="G70" s="81"/>
      <x:c r="H70" s="81"/>
      <x:c r="I70" s="81"/>
      <x:c r="J70" s="81"/>
      <x:c r="K70" s="76"/>
      <x:c r="L70" s="76"/>
      <x:c r="M70" s="78"/>
      <x:c r="N70" s="76"/>
      <x:c r="O70" s="76"/>
      <x:c r="P70" s="76"/>
      <x:c r="Q70" s="78" t="str">
        <x:f>IF(B70="","",TODAY())</x:f>
      </x:c>
      <x:c r="R70" s="76"/>
      <x:c r="S70" s="76" t="str">
        <x:f>IF(B70="","",IF(OR(C70="",D70="",E70="",F70="",G70="",K70="",L70="",N70="",O70&lt;&gt;"Validé humainement"),"ALERTE: données/preuves/statut",IF(OR(G70&lt;0,H70&lt;0,I70&lt;0,J70&lt;0,AND(G70&lt;&gt;"",H70&gt;G70),AND(H70&lt;&gt;"",I70&gt;H70)),"ALERTE: valeur anormale","OK")))</x:f>
      </x:c>
      <x:c r="T70" s="76" t="str">
        <x:f>IF(B70="","",IF(O70="Validé humainement","Oui","Non"))</x:f>
      </x:c>
    </x:row>
    <x:row r="71">
      <x:c r="A71" s="76" t="str">
        <x:f>IF(B71="","","FIN-"&amp;TEXT(ROW()-4,"0000"))</x:f>
      </x:c>
      <x:c r="B71" s="76"/>
      <x:c r="C71" s="76"/>
      <x:c r="D71" s="76"/>
      <x:c r="E71" s="76"/>
      <x:c r="F71" s="76"/>
      <x:c r="G71" s="81"/>
      <x:c r="H71" s="81"/>
      <x:c r="I71" s="81"/>
      <x:c r="J71" s="81"/>
      <x:c r="K71" s="76"/>
      <x:c r="L71" s="76"/>
      <x:c r="M71" s="78"/>
      <x:c r="N71" s="76"/>
      <x:c r="O71" s="76"/>
      <x:c r="P71" s="76"/>
      <x:c r="Q71" s="78" t="str">
        <x:f>IF(B71="","",TODAY())</x:f>
      </x:c>
      <x:c r="R71" s="76"/>
      <x:c r="S71" s="76" t="str">
        <x:f>IF(B71="","",IF(OR(C71="",D71="",E71="",F71="",G71="",K71="",L71="",N71="",O71&lt;&gt;"Validé humainement"),"ALERTE: données/preuves/statut",IF(OR(G71&lt;0,H71&lt;0,I71&lt;0,J71&lt;0,AND(G71&lt;&gt;"",H71&gt;G71),AND(H71&lt;&gt;"",I71&gt;H71)),"ALERTE: valeur anormale","OK")))</x:f>
      </x:c>
      <x:c r="T71" s="76" t="str">
        <x:f>IF(B71="","",IF(O71="Validé humainement","Oui","Non"))</x:f>
      </x:c>
    </x:row>
    <x:row r="72">
      <x:c r="A72" s="76" t="str">
        <x:f>IF(B72="","","FIN-"&amp;TEXT(ROW()-4,"0000"))</x:f>
      </x:c>
      <x:c r="B72" s="76"/>
      <x:c r="C72" s="76"/>
      <x:c r="D72" s="76"/>
      <x:c r="E72" s="76"/>
      <x:c r="F72" s="76"/>
      <x:c r="G72" s="81"/>
      <x:c r="H72" s="81"/>
      <x:c r="I72" s="81"/>
      <x:c r="J72" s="81"/>
      <x:c r="K72" s="76"/>
      <x:c r="L72" s="76"/>
      <x:c r="M72" s="78"/>
      <x:c r="N72" s="76"/>
      <x:c r="O72" s="76"/>
      <x:c r="P72" s="76"/>
      <x:c r="Q72" s="78" t="str">
        <x:f>IF(B72="","",TODAY())</x:f>
      </x:c>
      <x:c r="R72" s="76"/>
      <x:c r="S72" s="76" t="str">
        <x:f>IF(B72="","",IF(OR(C72="",D72="",E72="",F72="",G72="",K72="",L72="",N72="",O72&lt;&gt;"Validé humainement"),"ALERTE: données/preuves/statut",IF(OR(G72&lt;0,H72&lt;0,I72&lt;0,J72&lt;0,AND(G72&lt;&gt;"",H72&gt;G72),AND(H72&lt;&gt;"",I72&gt;H72)),"ALERTE: valeur anormale","OK")))</x:f>
      </x:c>
      <x:c r="T72" s="76" t="str">
        <x:f>IF(B72="","",IF(O72="Validé humainement","Oui","Non"))</x:f>
      </x:c>
    </x:row>
    <x:row r="73">
      <x:c r="A73" s="76" t="str">
        <x:f>IF(B73="","","FIN-"&amp;TEXT(ROW()-4,"0000"))</x:f>
      </x:c>
      <x:c r="B73" s="76"/>
      <x:c r="C73" s="76"/>
      <x:c r="D73" s="76"/>
      <x:c r="E73" s="76"/>
      <x:c r="F73" s="76"/>
      <x:c r="G73" s="81"/>
      <x:c r="H73" s="81"/>
      <x:c r="I73" s="81"/>
      <x:c r="J73" s="81"/>
      <x:c r="K73" s="76"/>
      <x:c r="L73" s="76"/>
      <x:c r="M73" s="78"/>
      <x:c r="N73" s="76"/>
      <x:c r="O73" s="76"/>
      <x:c r="P73" s="76"/>
      <x:c r="Q73" s="78" t="str">
        <x:f>IF(B73="","",TODAY())</x:f>
      </x:c>
      <x:c r="R73" s="76"/>
      <x:c r="S73" s="76" t="str">
        <x:f>IF(B73="","",IF(OR(C73="",D73="",E73="",F73="",G73="",K73="",L73="",N73="",O73&lt;&gt;"Validé humainement"),"ALERTE: données/preuves/statut",IF(OR(G73&lt;0,H73&lt;0,I73&lt;0,J73&lt;0,AND(G73&lt;&gt;"",H73&gt;G73),AND(H73&lt;&gt;"",I73&gt;H73)),"ALERTE: valeur anormale","OK")))</x:f>
      </x:c>
      <x:c r="T73" s="76" t="str">
        <x:f>IF(B73="","",IF(O73="Validé humainement","Oui","Non"))</x:f>
      </x:c>
    </x:row>
    <x:row r="74">
      <x:c r="A74" s="76" t="str">
        <x:f>IF(B74="","","FIN-"&amp;TEXT(ROW()-4,"0000"))</x:f>
      </x:c>
      <x:c r="B74" s="76"/>
      <x:c r="C74" s="76"/>
      <x:c r="D74" s="76"/>
      <x:c r="E74" s="76"/>
      <x:c r="F74" s="76"/>
      <x:c r="G74" s="81"/>
      <x:c r="H74" s="81"/>
      <x:c r="I74" s="81"/>
      <x:c r="J74" s="81"/>
      <x:c r="K74" s="76"/>
      <x:c r="L74" s="76"/>
      <x:c r="M74" s="78"/>
      <x:c r="N74" s="76"/>
      <x:c r="O74" s="76"/>
      <x:c r="P74" s="76"/>
      <x:c r="Q74" s="78" t="str">
        <x:f>IF(B74="","",TODAY())</x:f>
      </x:c>
      <x:c r="R74" s="76"/>
      <x:c r="S74" s="76" t="str">
        <x:f>IF(B74="","",IF(OR(C74="",D74="",E74="",F74="",G74="",K74="",L74="",N74="",O74&lt;&gt;"Validé humainement"),"ALERTE: données/preuves/statut",IF(OR(G74&lt;0,H74&lt;0,I74&lt;0,J74&lt;0,AND(G74&lt;&gt;"",H74&gt;G74),AND(H74&lt;&gt;"",I74&gt;H74)),"ALERTE: valeur anormale","OK")))</x:f>
      </x:c>
      <x:c r="T74" s="76" t="str">
        <x:f>IF(B74="","",IF(O74="Validé humainement","Oui","Non"))</x:f>
      </x:c>
    </x:row>
    <x:row r="75">
      <x:c r="A75" s="76" t="str">
        <x:f>IF(B75="","","FIN-"&amp;TEXT(ROW()-4,"0000"))</x:f>
      </x:c>
      <x:c r="B75" s="76"/>
      <x:c r="C75" s="76"/>
      <x:c r="D75" s="76"/>
      <x:c r="E75" s="76"/>
      <x:c r="F75" s="76"/>
      <x:c r="G75" s="81"/>
      <x:c r="H75" s="81"/>
      <x:c r="I75" s="81"/>
      <x:c r="J75" s="81"/>
      <x:c r="K75" s="76"/>
      <x:c r="L75" s="76"/>
      <x:c r="M75" s="78"/>
      <x:c r="N75" s="76"/>
      <x:c r="O75" s="76"/>
      <x:c r="P75" s="76"/>
      <x:c r="Q75" s="78" t="str">
        <x:f>IF(B75="","",TODAY())</x:f>
      </x:c>
      <x:c r="R75" s="76"/>
      <x:c r="S75" s="76" t="str">
        <x:f>IF(B75="","",IF(OR(C75="",D75="",E75="",F75="",G75="",K75="",L75="",N75="",O75&lt;&gt;"Validé humainement"),"ALERTE: données/preuves/statut",IF(OR(G75&lt;0,H75&lt;0,I75&lt;0,J75&lt;0,AND(G75&lt;&gt;"",H75&gt;G75),AND(H75&lt;&gt;"",I75&gt;H75)),"ALERTE: valeur anormale","OK")))</x:f>
      </x:c>
      <x:c r="T75" s="76" t="str">
        <x:f>IF(B75="","",IF(O75="Validé humainement","Oui","Non"))</x:f>
      </x:c>
    </x:row>
    <x:row r="76">
      <x:c r="A76" s="76" t="str">
        <x:f>IF(B76="","","FIN-"&amp;TEXT(ROW()-4,"0000"))</x:f>
      </x:c>
      <x:c r="B76" s="76"/>
      <x:c r="C76" s="76"/>
      <x:c r="D76" s="76"/>
      <x:c r="E76" s="76"/>
      <x:c r="F76" s="76"/>
      <x:c r="G76" s="81"/>
      <x:c r="H76" s="81"/>
      <x:c r="I76" s="81"/>
      <x:c r="J76" s="81"/>
      <x:c r="K76" s="76"/>
      <x:c r="L76" s="76"/>
      <x:c r="M76" s="78"/>
      <x:c r="N76" s="76"/>
      <x:c r="O76" s="76"/>
      <x:c r="P76" s="76"/>
      <x:c r="Q76" s="78" t="str">
        <x:f>IF(B76="","",TODAY())</x:f>
      </x:c>
      <x:c r="R76" s="76"/>
      <x:c r="S76" s="76" t="str">
        <x:f>IF(B76="","",IF(OR(C76="",D76="",E76="",F76="",G76="",K76="",L76="",N76="",O76&lt;&gt;"Validé humainement"),"ALERTE: données/preuves/statut",IF(OR(G76&lt;0,H76&lt;0,I76&lt;0,J76&lt;0,AND(G76&lt;&gt;"",H76&gt;G76),AND(H76&lt;&gt;"",I76&gt;H76)),"ALERTE: valeur anormale","OK")))</x:f>
      </x:c>
      <x:c r="T76" s="76" t="str">
        <x:f>IF(B76="","",IF(O76="Validé humainement","Oui","Non"))</x:f>
      </x:c>
    </x:row>
    <x:row r="77">
      <x:c r="A77" s="76" t="str">
        <x:f>IF(B77="","","FIN-"&amp;TEXT(ROW()-4,"0000"))</x:f>
      </x:c>
      <x:c r="B77" s="76"/>
      <x:c r="C77" s="76"/>
      <x:c r="D77" s="76"/>
      <x:c r="E77" s="76"/>
      <x:c r="F77" s="76"/>
      <x:c r="G77" s="81"/>
      <x:c r="H77" s="81"/>
      <x:c r="I77" s="81"/>
      <x:c r="J77" s="81"/>
      <x:c r="K77" s="76"/>
      <x:c r="L77" s="76"/>
      <x:c r="M77" s="78"/>
      <x:c r="N77" s="76"/>
      <x:c r="O77" s="76"/>
      <x:c r="P77" s="76"/>
      <x:c r="Q77" s="78" t="str">
        <x:f>IF(B77="","",TODAY())</x:f>
      </x:c>
      <x:c r="R77" s="76"/>
      <x:c r="S77" s="76" t="str">
        <x:f>IF(B77="","",IF(OR(C77="",D77="",E77="",F77="",G77="",K77="",L77="",N77="",O77&lt;&gt;"Validé humainement"),"ALERTE: données/preuves/statut",IF(OR(G77&lt;0,H77&lt;0,I77&lt;0,J77&lt;0,AND(G77&lt;&gt;"",H77&gt;G77),AND(H77&lt;&gt;"",I77&gt;H77)),"ALERTE: valeur anormale","OK")))</x:f>
      </x:c>
      <x:c r="T77" s="76" t="str">
        <x:f>IF(B77="","",IF(O77="Validé humainement","Oui","Non"))</x:f>
      </x:c>
    </x:row>
    <x:row r="78">
      <x:c r="A78" s="76" t="str">
        <x:f>IF(B78="","","FIN-"&amp;TEXT(ROW()-4,"0000"))</x:f>
      </x:c>
      <x:c r="B78" s="76"/>
      <x:c r="C78" s="76"/>
      <x:c r="D78" s="76"/>
      <x:c r="E78" s="76"/>
      <x:c r="F78" s="76"/>
      <x:c r="G78" s="81"/>
      <x:c r="H78" s="81"/>
      <x:c r="I78" s="81"/>
      <x:c r="J78" s="81"/>
      <x:c r="K78" s="76"/>
      <x:c r="L78" s="76"/>
      <x:c r="M78" s="78"/>
      <x:c r="N78" s="76"/>
      <x:c r="O78" s="76"/>
      <x:c r="P78" s="76"/>
      <x:c r="Q78" s="78" t="str">
        <x:f>IF(B78="","",TODAY())</x:f>
      </x:c>
      <x:c r="R78" s="76"/>
      <x:c r="S78" s="76" t="str">
        <x:f>IF(B78="","",IF(OR(C78="",D78="",E78="",F78="",G78="",K78="",L78="",N78="",O78&lt;&gt;"Validé humainement"),"ALERTE: données/preuves/statut",IF(OR(G78&lt;0,H78&lt;0,I78&lt;0,J78&lt;0,AND(G78&lt;&gt;"",H78&gt;G78),AND(H78&lt;&gt;"",I78&gt;H78)),"ALERTE: valeur anormale","OK")))</x:f>
      </x:c>
      <x:c r="T78" s="76" t="str">
        <x:f>IF(B78="","",IF(O78="Validé humainement","Oui","Non"))</x:f>
      </x:c>
    </x:row>
    <x:row r="79">
      <x:c r="A79" s="76" t="str">
        <x:f>IF(B79="","","FIN-"&amp;TEXT(ROW()-4,"0000"))</x:f>
      </x:c>
      <x:c r="B79" s="76"/>
      <x:c r="C79" s="76"/>
      <x:c r="D79" s="76"/>
      <x:c r="E79" s="76"/>
      <x:c r="F79" s="76"/>
      <x:c r="G79" s="81"/>
      <x:c r="H79" s="81"/>
      <x:c r="I79" s="81"/>
      <x:c r="J79" s="81"/>
      <x:c r="K79" s="76"/>
      <x:c r="L79" s="76"/>
      <x:c r="M79" s="78"/>
      <x:c r="N79" s="76"/>
      <x:c r="O79" s="76"/>
      <x:c r="P79" s="76"/>
      <x:c r="Q79" s="78" t="str">
        <x:f>IF(B79="","",TODAY())</x:f>
      </x:c>
      <x:c r="R79" s="76"/>
      <x:c r="S79" s="76" t="str">
        <x:f>IF(B79="","",IF(OR(C79="",D79="",E79="",F79="",G79="",K79="",L79="",N79="",O79&lt;&gt;"Validé humainement"),"ALERTE: données/preuves/statut",IF(OR(G79&lt;0,H79&lt;0,I79&lt;0,J79&lt;0,AND(G79&lt;&gt;"",H79&gt;G79),AND(H79&lt;&gt;"",I79&gt;H79)),"ALERTE: valeur anormale","OK")))</x:f>
      </x:c>
      <x:c r="T79" s="76" t="str">
        <x:f>IF(B79="","",IF(O79="Validé humainement","Oui","Non"))</x:f>
      </x:c>
    </x:row>
    <x:row r="80">
      <x:c r="A80" s="76" t="str">
        <x:f>IF(B80="","","FIN-"&amp;TEXT(ROW()-4,"0000"))</x:f>
      </x:c>
      <x:c r="B80" s="76"/>
      <x:c r="C80" s="76"/>
      <x:c r="D80" s="76"/>
      <x:c r="E80" s="76"/>
      <x:c r="F80" s="76"/>
      <x:c r="G80" s="81"/>
      <x:c r="H80" s="81"/>
      <x:c r="I80" s="81"/>
      <x:c r="J80" s="81"/>
      <x:c r="K80" s="76"/>
      <x:c r="L80" s="76"/>
      <x:c r="M80" s="78"/>
      <x:c r="N80" s="76"/>
      <x:c r="O80" s="76"/>
      <x:c r="P80" s="76"/>
      <x:c r="Q80" s="78" t="str">
        <x:f>IF(B80="","",TODAY())</x:f>
      </x:c>
      <x:c r="R80" s="76"/>
      <x:c r="S80" s="76" t="str">
        <x:f>IF(B80="","",IF(OR(C80="",D80="",E80="",F80="",G80="",K80="",L80="",N80="",O80&lt;&gt;"Validé humainement"),"ALERTE: données/preuves/statut",IF(OR(G80&lt;0,H80&lt;0,I80&lt;0,J80&lt;0,AND(G80&lt;&gt;"",H80&gt;G80),AND(H80&lt;&gt;"",I80&gt;H80)),"ALERTE: valeur anormale","OK")))</x:f>
      </x:c>
      <x:c r="T80" s="76" t="str">
        <x:f>IF(B80="","",IF(O80="Validé humainement","Oui","Non"))</x:f>
      </x:c>
    </x:row>
    <x:row r="81">
      <x:c r="A81" s="76" t="str">
        <x:f>IF(B81="","","FIN-"&amp;TEXT(ROW()-4,"0000"))</x:f>
      </x:c>
      <x:c r="B81" s="76"/>
      <x:c r="C81" s="76"/>
      <x:c r="D81" s="76"/>
      <x:c r="E81" s="76"/>
      <x:c r="F81" s="76"/>
      <x:c r="G81" s="81"/>
      <x:c r="H81" s="81"/>
      <x:c r="I81" s="81"/>
      <x:c r="J81" s="81"/>
      <x:c r="K81" s="76"/>
      <x:c r="L81" s="76"/>
      <x:c r="M81" s="78"/>
      <x:c r="N81" s="76"/>
      <x:c r="O81" s="76"/>
      <x:c r="P81" s="76"/>
      <x:c r="Q81" s="78" t="str">
        <x:f>IF(B81="","",TODAY())</x:f>
      </x:c>
      <x:c r="R81" s="76"/>
      <x:c r="S81" s="76" t="str">
        <x:f>IF(B81="","",IF(OR(C81="",D81="",E81="",F81="",G81="",K81="",L81="",N81="",O81&lt;&gt;"Validé humainement"),"ALERTE: données/preuves/statut",IF(OR(G81&lt;0,H81&lt;0,I81&lt;0,J81&lt;0,AND(G81&lt;&gt;"",H81&gt;G81),AND(H81&lt;&gt;"",I81&gt;H81)),"ALERTE: valeur anormale","OK")))</x:f>
      </x:c>
      <x:c r="T81" s="76" t="str">
        <x:f>IF(B81="","",IF(O81="Validé humainement","Oui","Non"))</x:f>
      </x:c>
    </x:row>
    <x:row r="82">
      <x:c r="A82" s="76" t="str">
        <x:f>IF(B82="","","FIN-"&amp;TEXT(ROW()-4,"0000"))</x:f>
      </x:c>
      <x:c r="B82" s="76"/>
      <x:c r="C82" s="76"/>
      <x:c r="D82" s="76"/>
      <x:c r="E82" s="76"/>
      <x:c r="F82" s="76"/>
      <x:c r="G82" s="81"/>
      <x:c r="H82" s="81"/>
      <x:c r="I82" s="81"/>
      <x:c r="J82" s="81"/>
      <x:c r="K82" s="76"/>
      <x:c r="L82" s="76"/>
      <x:c r="M82" s="78"/>
      <x:c r="N82" s="76"/>
      <x:c r="O82" s="76"/>
      <x:c r="P82" s="76"/>
      <x:c r="Q82" s="78" t="str">
        <x:f>IF(B82="","",TODAY())</x:f>
      </x:c>
      <x:c r="R82" s="76"/>
      <x:c r="S82" s="76" t="str">
        <x:f>IF(B82="","",IF(OR(C82="",D82="",E82="",F82="",G82="",K82="",L82="",N82="",O82&lt;&gt;"Validé humainement"),"ALERTE: données/preuves/statut",IF(OR(G82&lt;0,H82&lt;0,I82&lt;0,J82&lt;0,AND(G82&lt;&gt;"",H82&gt;G82),AND(H82&lt;&gt;"",I82&gt;H82)),"ALERTE: valeur anormale","OK")))</x:f>
      </x:c>
      <x:c r="T82" s="76" t="str">
        <x:f>IF(B82="","",IF(O82="Validé humainement","Oui","Non"))</x:f>
      </x:c>
    </x:row>
    <x:row r="83">
      <x:c r="A83" s="76" t="str">
        <x:f>IF(B83="","","FIN-"&amp;TEXT(ROW()-4,"0000"))</x:f>
      </x:c>
      <x:c r="B83" s="76"/>
      <x:c r="C83" s="76"/>
      <x:c r="D83" s="76"/>
      <x:c r="E83" s="76"/>
      <x:c r="F83" s="76"/>
      <x:c r="G83" s="81"/>
      <x:c r="H83" s="81"/>
      <x:c r="I83" s="81"/>
      <x:c r="J83" s="81"/>
      <x:c r="K83" s="76"/>
      <x:c r="L83" s="76"/>
      <x:c r="M83" s="78"/>
      <x:c r="N83" s="76"/>
      <x:c r="O83" s="76"/>
      <x:c r="P83" s="76"/>
      <x:c r="Q83" s="78" t="str">
        <x:f>IF(B83="","",TODAY())</x:f>
      </x:c>
      <x:c r="R83" s="76"/>
      <x:c r="S83" s="76" t="str">
        <x:f>IF(B83="","",IF(OR(C83="",D83="",E83="",F83="",G83="",K83="",L83="",N83="",O83&lt;&gt;"Validé humainement"),"ALERTE: données/preuves/statut",IF(OR(G83&lt;0,H83&lt;0,I83&lt;0,J83&lt;0,AND(G83&lt;&gt;"",H83&gt;G83),AND(H83&lt;&gt;"",I83&gt;H83)),"ALERTE: valeur anormale","OK")))</x:f>
      </x:c>
      <x:c r="T83" s="76" t="str">
        <x:f>IF(B83="","",IF(O83="Validé humainement","Oui","Non"))</x:f>
      </x:c>
    </x:row>
    <x:row r="84">
      <x:c r="A84" s="76" t="str">
        <x:f>IF(B84="","","FIN-"&amp;TEXT(ROW()-4,"0000"))</x:f>
      </x:c>
      <x:c r="B84" s="76"/>
      <x:c r="C84" s="76"/>
      <x:c r="D84" s="76"/>
      <x:c r="E84" s="76"/>
      <x:c r="F84" s="76"/>
      <x:c r="G84" s="81"/>
      <x:c r="H84" s="81"/>
      <x:c r="I84" s="81"/>
      <x:c r="J84" s="81"/>
      <x:c r="K84" s="76"/>
      <x:c r="L84" s="76"/>
      <x:c r="M84" s="78"/>
      <x:c r="N84" s="76"/>
      <x:c r="O84" s="76"/>
      <x:c r="P84" s="76"/>
      <x:c r="Q84" s="78" t="str">
        <x:f>IF(B84="","",TODAY())</x:f>
      </x:c>
      <x:c r="R84" s="76"/>
      <x:c r="S84" s="76" t="str">
        <x:f>IF(B84="","",IF(OR(C84="",D84="",E84="",F84="",G84="",K84="",L84="",N84="",O84&lt;&gt;"Validé humainement"),"ALERTE: données/preuves/statut",IF(OR(G84&lt;0,H84&lt;0,I84&lt;0,J84&lt;0,AND(G84&lt;&gt;"",H84&gt;G84),AND(H84&lt;&gt;"",I84&gt;H84)),"ALERTE: valeur anormale","OK")))</x:f>
      </x:c>
      <x:c r="T84" s="76" t="str">
        <x:f>IF(B84="","",IF(O84="Validé humainement","Oui","Non"))</x:f>
      </x:c>
    </x:row>
    <x:row r="85">
      <x:c r="A85" s="76" t="str">
        <x:f>IF(B85="","","FIN-"&amp;TEXT(ROW()-4,"0000"))</x:f>
      </x:c>
      <x:c r="B85" s="76"/>
      <x:c r="C85" s="76"/>
      <x:c r="D85" s="76"/>
      <x:c r="E85" s="76"/>
      <x:c r="F85" s="76"/>
      <x:c r="G85" s="81"/>
      <x:c r="H85" s="81"/>
      <x:c r="I85" s="81"/>
      <x:c r="J85" s="81"/>
      <x:c r="K85" s="76"/>
      <x:c r="L85" s="76"/>
      <x:c r="M85" s="78"/>
      <x:c r="N85" s="76"/>
      <x:c r="O85" s="76"/>
      <x:c r="P85" s="76"/>
      <x:c r="Q85" s="78" t="str">
        <x:f>IF(B85="","",TODAY())</x:f>
      </x:c>
      <x:c r="R85" s="76"/>
      <x:c r="S85" s="76" t="str">
        <x:f>IF(B85="","",IF(OR(C85="",D85="",E85="",F85="",G85="",K85="",L85="",N85="",O85&lt;&gt;"Validé humainement"),"ALERTE: données/preuves/statut",IF(OR(G85&lt;0,H85&lt;0,I85&lt;0,J85&lt;0,AND(G85&lt;&gt;"",H85&gt;G85),AND(H85&lt;&gt;"",I85&gt;H85)),"ALERTE: valeur anormale","OK")))</x:f>
      </x:c>
      <x:c r="T85" s="76" t="str">
        <x:f>IF(B85="","",IF(O85="Validé humainement","Oui","Non"))</x:f>
      </x:c>
    </x:row>
    <x:row r="86">
      <x:c r="A86" s="76" t="str">
        <x:f>IF(B86="","","FIN-"&amp;TEXT(ROW()-4,"0000"))</x:f>
      </x:c>
      <x:c r="B86" s="76"/>
      <x:c r="C86" s="76"/>
      <x:c r="D86" s="76"/>
      <x:c r="E86" s="76"/>
      <x:c r="F86" s="76"/>
      <x:c r="G86" s="81"/>
      <x:c r="H86" s="81"/>
      <x:c r="I86" s="81"/>
      <x:c r="J86" s="81"/>
      <x:c r="K86" s="76"/>
      <x:c r="L86" s="76"/>
      <x:c r="M86" s="78"/>
      <x:c r="N86" s="76"/>
      <x:c r="O86" s="76"/>
      <x:c r="P86" s="76"/>
      <x:c r="Q86" s="78" t="str">
        <x:f>IF(B86="","",TODAY())</x:f>
      </x:c>
      <x:c r="R86" s="76"/>
      <x:c r="S86" s="76" t="str">
        <x:f>IF(B86="","",IF(OR(C86="",D86="",E86="",F86="",G86="",K86="",L86="",N86="",O86&lt;&gt;"Validé humainement"),"ALERTE: données/preuves/statut",IF(OR(G86&lt;0,H86&lt;0,I86&lt;0,J86&lt;0,AND(G86&lt;&gt;"",H86&gt;G86),AND(H86&lt;&gt;"",I86&gt;H86)),"ALERTE: valeur anormale","OK")))</x:f>
      </x:c>
      <x:c r="T86" s="76" t="str">
        <x:f>IF(B86="","",IF(O86="Validé humainement","Oui","Non"))</x:f>
      </x:c>
    </x:row>
    <x:row r="87">
      <x:c r="A87" s="76" t="str">
        <x:f>IF(B87="","","FIN-"&amp;TEXT(ROW()-4,"0000"))</x:f>
      </x:c>
      <x:c r="B87" s="76"/>
      <x:c r="C87" s="76"/>
      <x:c r="D87" s="76"/>
      <x:c r="E87" s="76"/>
      <x:c r="F87" s="76"/>
      <x:c r="G87" s="81"/>
      <x:c r="H87" s="81"/>
      <x:c r="I87" s="81"/>
      <x:c r="J87" s="81"/>
      <x:c r="K87" s="76"/>
      <x:c r="L87" s="76"/>
      <x:c r="M87" s="78"/>
      <x:c r="N87" s="76"/>
      <x:c r="O87" s="76"/>
      <x:c r="P87" s="76"/>
      <x:c r="Q87" s="78" t="str">
        <x:f>IF(B87="","",TODAY())</x:f>
      </x:c>
      <x:c r="R87" s="76"/>
      <x:c r="S87" s="76" t="str">
        <x:f>IF(B87="","",IF(OR(C87="",D87="",E87="",F87="",G87="",K87="",L87="",N87="",O87&lt;&gt;"Validé humainement"),"ALERTE: données/preuves/statut",IF(OR(G87&lt;0,H87&lt;0,I87&lt;0,J87&lt;0,AND(G87&lt;&gt;"",H87&gt;G87),AND(H87&lt;&gt;"",I87&gt;H87)),"ALERTE: valeur anormale","OK")))</x:f>
      </x:c>
      <x:c r="T87" s="76" t="str">
        <x:f>IF(B87="","",IF(O87="Validé humainement","Oui","Non"))</x:f>
      </x:c>
    </x:row>
    <x:row r="88">
      <x:c r="A88" s="76" t="str">
        <x:f>IF(B88="","","FIN-"&amp;TEXT(ROW()-4,"0000"))</x:f>
      </x:c>
      <x:c r="B88" s="76"/>
      <x:c r="C88" s="76"/>
      <x:c r="D88" s="76"/>
      <x:c r="E88" s="76"/>
      <x:c r="F88" s="76"/>
      <x:c r="G88" s="81"/>
      <x:c r="H88" s="81"/>
      <x:c r="I88" s="81"/>
      <x:c r="J88" s="81"/>
      <x:c r="K88" s="76"/>
      <x:c r="L88" s="76"/>
      <x:c r="M88" s="78"/>
      <x:c r="N88" s="76"/>
      <x:c r="O88" s="76"/>
      <x:c r="P88" s="76"/>
      <x:c r="Q88" s="78" t="str">
        <x:f>IF(B88="","",TODAY())</x:f>
      </x:c>
      <x:c r="R88" s="76"/>
      <x:c r="S88" s="76" t="str">
        <x:f>IF(B88="","",IF(OR(C88="",D88="",E88="",F88="",G88="",K88="",L88="",N88="",O88&lt;&gt;"Validé humainement"),"ALERTE: données/preuves/statut",IF(OR(G88&lt;0,H88&lt;0,I88&lt;0,J88&lt;0,AND(G88&lt;&gt;"",H88&gt;G88),AND(H88&lt;&gt;"",I88&gt;H88)),"ALERTE: valeur anormale","OK")))</x:f>
      </x:c>
      <x:c r="T88" s="76" t="str">
        <x:f>IF(B88="","",IF(O88="Validé humainement","Oui","Non"))</x:f>
      </x:c>
    </x:row>
    <x:row r="89">
      <x:c r="A89" s="76" t="str">
        <x:f>IF(B89="","","FIN-"&amp;TEXT(ROW()-4,"0000"))</x:f>
      </x:c>
      <x:c r="B89" s="76"/>
      <x:c r="C89" s="76"/>
      <x:c r="D89" s="76"/>
      <x:c r="E89" s="76"/>
      <x:c r="F89" s="76"/>
      <x:c r="G89" s="81"/>
      <x:c r="H89" s="81"/>
      <x:c r="I89" s="81"/>
      <x:c r="J89" s="81"/>
      <x:c r="K89" s="76"/>
      <x:c r="L89" s="76"/>
      <x:c r="M89" s="78"/>
      <x:c r="N89" s="76"/>
      <x:c r="O89" s="76"/>
      <x:c r="P89" s="76"/>
      <x:c r="Q89" s="78" t="str">
        <x:f>IF(B89="","",TODAY())</x:f>
      </x:c>
      <x:c r="R89" s="76"/>
      <x:c r="S89" s="76" t="str">
        <x:f>IF(B89="","",IF(OR(C89="",D89="",E89="",F89="",G89="",K89="",L89="",N89="",O89&lt;&gt;"Validé humainement"),"ALERTE: données/preuves/statut",IF(OR(G89&lt;0,H89&lt;0,I89&lt;0,J89&lt;0,AND(G89&lt;&gt;"",H89&gt;G89),AND(H89&lt;&gt;"",I89&gt;H89)),"ALERTE: valeur anormale","OK")))</x:f>
      </x:c>
      <x:c r="T89" s="76" t="str">
        <x:f>IF(B89="","",IF(O89="Validé humainement","Oui","Non"))</x:f>
      </x:c>
    </x:row>
    <x:row r="90">
      <x:c r="A90" s="76" t="str">
        <x:f>IF(B90="","","FIN-"&amp;TEXT(ROW()-4,"0000"))</x:f>
      </x:c>
      <x:c r="B90" s="76"/>
      <x:c r="C90" s="76"/>
      <x:c r="D90" s="76"/>
      <x:c r="E90" s="76"/>
      <x:c r="F90" s="76"/>
      <x:c r="G90" s="81"/>
      <x:c r="H90" s="81"/>
      <x:c r="I90" s="81"/>
      <x:c r="J90" s="81"/>
      <x:c r="K90" s="76"/>
      <x:c r="L90" s="76"/>
      <x:c r="M90" s="78"/>
      <x:c r="N90" s="76"/>
      <x:c r="O90" s="76"/>
      <x:c r="P90" s="76"/>
      <x:c r="Q90" s="78" t="str">
        <x:f>IF(B90="","",TODAY())</x:f>
      </x:c>
      <x:c r="R90" s="76"/>
      <x:c r="S90" s="76" t="str">
        <x:f>IF(B90="","",IF(OR(C90="",D90="",E90="",F90="",G90="",K90="",L90="",N90="",O90&lt;&gt;"Validé humainement"),"ALERTE: données/preuves/statut",IF(OR(G90&lt;0,H90&lt;0,I90&lt;0,J90&lt;0,AND(G90&lt;&gt;"",H90&gt;G90),AND(H90&lt;&gt;"",I90&gt;H90)),"ALERTE: valeur anormale","OK")))</x:f>
      </x:c>
      <x:c r="T90" s="76" t="str">
        <x:f>IF(B90="","",IF(O90="Validé humainement","Oui","Non"))</x:f>
      </x:c>
    </x:row>
    <x:row r="91">
      <x:c r="A91" s="76" t="str">
        <x:f>IF(B91="","","FIN-"&amp;TEXT(ROW()-4,"0000"))</x:f>
      </x:c>
      <x:c r="B91" s="76"/>
      <x:c r="C91" s="76"/>
      <x:c r="D91" s="76"/>
      <x:c r="E91" s="76"/>
      <x:c r="F91" s="76"/>
      <x:c r="G91" s="81"/>
      <x:c r="H91" s="81"/>
      <x:c r="I91" s="81"/>
      <x:c r="J91" s="81"/>
      <x:c r="K91" s="76"/>
      <x:c r="L91" s="76"/>
      <x:c r="M91" s="78"/>
      <x:c r="N91" s="76"/>
      <x:c r="O91" s="76"/>
      <x:c r="P91" s="76"/>
      <x:c r="Q91" s="78" t="str">
        <x:f>IF(B91="","",TODAY())</x:f>
      </x:c>
      <x:c r="R91" s="76"/>
      <x:c r="S91" s="76" t="str">
        <x:f>IF(B91="","",IF(OR(C91="",D91="",E91="",F91="",G91="",K91="",L91="",N91="",O91&lt;&gt;"Validé humainement"),"ALERTE: données/preuves/statut",IF(OR(G91&lt;0,H91&lt;0,I91&lt;0,J91&lt;0,AND(G91&lt;&gt;"",H91&gt;G91),AND(H91&lt;&gt;"",I91&gt;H91)),"ALERTE: valeur anormale","OK")))</x:f>
      </x:c>
      <x:c r="T91" s="76" t="str">
        <x:f>IF(B91="","",IF(O91="Validé humainement","Oui","Non"))</x:f>
      </x:c>
    </x:row>
    <x:row r="92">
      <x:c r="A92" s="76" t="str">
        <x:f>IF(B92="","","FIN-"&amp;TEXT(ROW()-4,"0000"))</x:f>
      </x:c>
      <x:c r="B92" s="76"/>
      <x:c r="C92" s="76"/>
      <x:c r="D92" s="76"/>
      <x:c r="E92" s="76"/>
      <x:c r="F92" s="76"/>
      <x:c r="G92" s="81"/>
      <x:c r="H92" s="81"/>
      <x:c r="I92" s="81"/>
      <x:c r="J92" s="81"/>
      <x:c r="K92" s="76"/>
      <x:c r="L92" s="76"/>
      <x:c r="M92" s="78"/>
      <x:c r="N92" s="76"/>
      <x:c r="O92" s="76"/>
      <x:c r="P92" s="76"/>
      <x:c r="Q92" s="78" t="str">
        <x:f>IF(B92="","",TODAY())</x:f>
      </x:c>
      <x:c r="R92" s="76"/>
      <x:c r="S92" s="76" t="str">
        <x:f>IF(B92="","",IF(OR(C92="",D92="",E92="",F92="",G92="",K92="",L92="",N92="",O92&lt;&gt;"Validé humainement"),"ALERTE: données/preuves/statut",IF(OR(G92&lt;0,H92&lt;0,I92&lt;0,J92&lt;0,AND(G92&lt;&gt;"",H92&gt;G92),AND(H92&lt;&gt;"",I92&gt;H92)),"ALERTE: valeur anormale","OK")))</x:f>
      </x:c>
      <x:c r="T92" s="76" t="str">
        <x:f>IF(B92="","",IF(O92="Validé humainement","Oui","Non"))</x:f>
      </x:c>
    </x:row>
    <x:row r="93">
      <x:c r="A93" s="76" t="str">
        <x:f>IF(B93="","","FIN-"&amp;TEXT(ROW()-4,"0000"))</x:f>
      </x:c>
      <x:c r="B93" s="76"/>
      <x:c r="C93" s="76"/>
      <x:c r="D93" s="76"/>
      <x:c r="E93" s="76"/>
      <x:c r="F93" s="76"/>
      <x:c r="G93" s="81"/>
      <x:c r="H93" s="81"/>
      <x:c r="I93" s="81"/>
      <x:c r="J93" s="81"/>
      <x:c r="K93" s="76"/>
      <x:c r="L93" s="76"/>
      <x:c r="M93" s="78"/>
      <x:c r="N93" s="76"/>
      <x:c r="O93" s="76"/>
      <x:c r="P93" s="76"/>
      <x:c r="Q93" s="78" t="str">
        <x:f>IF(B93="","",TODAY())</x:f>
      </x:c>
      <x:c r="R93" s="76"/>
      <x:c r="S93" s="76" t="str">
        <x:f>IF(B93="","",IF(OR(C93="",D93="",E93="",F93="",G93="",K93="",L93="",N93="",O93&lt;&gt;"Validé humainement"),"ALERTE: données/preuves/statut",IF(OR(G93&lt;0,H93&lt;0,I93&lt;0,J93&lt;0,AND(G93&lt;&gt;"",H93&gt;G93),AND(H93&lt;&gt;"",I93&gt;H93)),"ALERTE: valeur anormale","OK")))</x:f>
      </x:c>
      <x:c r="T93" s="76" t="str">
        <x:f>IF(B93="","",IF(O93="Validé humainement","Oui","Non"))</x:f>
      </x:c>
    </x:row>
    <x:row r="94">
      <x:c r="A94" s="76" t="str">
        <x:f>IF(B94="","","FIN-"&amp;TEXT(ROW()-4,"0000"))</x:f>
      </x:c>
      <x:c r="B94" s="76"/>
      <x:c r="C94" s="76"/>
      <x:c r="D94" s="76"/>
      <x:c r="E94" s="76"/>
      <x:c r="F94" s="76"/>
      <x:c r="G94" s="81"/>
      <x:c r="H94" s="81"/>
      <x:c r="I94" s="81"/>
      <x:c r="J94" s="81"/>
      <x:c r="K94" s="76"/>
      <x:c r="L94" s="76"/>
      <x:c r="M94" s="78"/>
      <x:c r="N94" s="76"/>
      <x:c r="O94" s="76"/>
      <x:c r="P94" s="76"/>
      <x:c r="Q94" s="78" t="str">
        <x:f>IF(B94="","",TODAY())</x:f>
      </x:c>
      <x:c r="R94" s="76"/>
      <x:c r="S94" s="76" t="str">
        <x:f>IF(B94="","",IF(OR(C94="",D94="",E94="",F94="",G94="",K94="",L94="",N94="",O94&lt;&gt;"Validé humainement"),"ALERTE: données/preuves/statut",IF(OR(G94&lt;0,H94&lt;0,I94&lt;0,J94&lt;0,AND(G94&lt;&gt;"",H94&gt;G94),AND(H94&lt;&gt;"",I94&gt;H94)),"ALERTE: valeur anormale","OK")))</x:f>
      </x:c>
      <x:c r="T94" s="76" t="str">
        <x:f>IF(B94="","",IF(O94="Validé humainement","Oui","Non"))</x:f>
      </x:c>
    </x:row>
    <x:row r="95">
      <x:c r="A95" s="76" t="str">
        <x:f>IF(B95="","","FIN-"&amp;TEXT(ROW()-4,"0000"))</x:f>
      </x:c>
      <x:c r="B95" s="76"/>
      <x:c r="C95" s="76"/>
      <x:c r="D95" s="76"/>
      <x:c r="E95" s="76"/>
      <x:c r="F95" s="76"/>
      <x:c r="G95" s="81"/>
      <x:c r="H95" s="81"/>
      <x:c r="I95" s="81"/>
      <x:c r="J95" s="81"/>
      <x:c r="K95" s="76"/>
      <x:c r="L95" s="76"/>
      <x:c r="M95" s="78"/>
      <x:c r="N95" s="76"/>
      <x:c r="O95" s="76"/>
      <x:c r="P95" s="76"/>
      <x:c r="Q95" s="78" t="str">
        <x:f>IF(B95="","",TODAY())</x:f>
      </x:c>
      <x:c r="R95" s="76"/>
      <x:c r="S95" s="76" t="str">
        <x:f>IF(B95="","",IF(OR(C95="",D95="",E95="",F95="",G95="",K95="",L95="",N95="",O95&lt;&gt;"Validé humainement"),"ALERTE: données/preuves/statut",IF(OR(G95&lt;0,H95&lt;0,I95&lt;0,J95&lt;0,AND(G95&lt;&gt;"",H95&gt;G95),AND(H95&lt;&gt;"",I95&gt;H95)),"ALERTE: valeur anormale","OK")))</x:f>
      </x:c>
      <x:c r="T95" s="76" t="str">
        <x:f>IF(B95="","",IF(O95="Validé humainement","Oui","Non"))</x:f>
      </x:c>
    </x:row>
    <x:row r="96">
      <x:c r="A96" s="76" t="str">
        <x:f>IF(B96="","","FIN-"&amp;TEXT(ROW()-4,"0000"))</x:f>
      </x:c>
      <x:c r="B96" s="76"/>
      <x:c r="C96" s="76"/>
      <x:c r="D96" s="76"/>
      <x:c r="E96" s="76"/>
      <x:c r="F96" s="76"/>
      <x:c r="G96" s="81"/>
      <x:c r="H96" s="81"/>
      <x:c r="I96" s="81"/>
      <x:c r="J96" s="81"/>
      <x:c r="K96" s="76"/>
      <x:c r="L96" s="76"/>
      <x:c r="M96" s="78"/>
      <x:c r="N96" s="76"/>
      <x:c r="O96" s="76"/>
      <x:c r="P96" s="76"/>
      <x:c r="Q96" s="78" t="str">
        <x:f>IF(B96="","",TODAY())</x:f>
      </x:c>
      <x:c r="R96" s="76"/>
      <x:c r="S96" s="76" t="str">
        <x:f>IF(B96="","",IF(OR(C96="",D96="",E96="",F96="",G96="",K96="",L96="",N96="",O96&lt;&gt;"Validé humainement"),"ALERTE: données/preuves/statut",IF(OR(G96&lt;0,H96&lt;0,I96&lt;0,J96&lt;0,AND(G96&lt;&gt;"",H96&gt;G96),AND(H96&lt;&gt;"",I96&gt;H96)),"ALERTE: valeur anormale","OK")))</x:f>
      </x:c>
      <x:c r="T96" s="76" t="str">
        <x:f>IF(B96="","",IF(O96="Validé humainement","Oui","Non"))</x:f>
      </x:c>
    </x:row>
    <x:row r="97">
      <x:c r="A97" s="76" t="str">
        <x:f>IF(B97="","","FIN-"&amp;TEXT(ROW()-4,"0000"))</x:f>
      </x:c>
      <x:c r="B97" s="76"/>
      <x:c r="C97" s="76"/>
      <x:c r="D97" s="76"/>
      <x:c r="E97" s="76"/>
      <x:c r="F97" s="76"/>
      <x:c r="G97" s="81"/>
      <x:c r="H97" s="81"/>
      <x:c r="I97" s="81"/>
      <x:c r="J97" s="81"/>
      <x:c r="K97" s="76"/>
      <x:c r="L97" s="76"/>
      <x:c r="M97" s="78"/>
      <x:c r="N97" s="76"/>
      <x:c r="O97" s="76"/>
      <x:c r="P97" s="76"/>
      <x:c r="Q97" s="78" t="str">
        <x:f>IF(B97="","",TODAY())</x:f>
      </x:c>
      <x:c r="R97" s="76"/>
      <x:c r="S97" s="76" t="str">
        <x:f>IF(B97="","",IF(OR(C97="",D97="",E97="",F97="",G97="",K97="",L97="",N97="",O97&lt;&gt;"Validé humainement"),"ALERTE: données/preuves/statut",IF(OR(G97&lt;0,H97&lt;0,I97&lt;0,J97&lt;0,AND(G97&lt;&gt;"",H97&gt;G97),AND(H97&lt;&gt;"",I97&gt;H97)),"ALERTE: valeur anormale","OK")))</x:f>
      </x:c>
      <x:c r="T97" s="76" t="str">
        <x:f>IF(B97="","",IF(O97="Validé humainement","Oui","Non"))</x:f>
      </x:c>
    </x:row>
    <x:row r="98">
      <x:c r="A98" s="76" t="str">
        <x:f>IF(B98="","","FIN-"&amp;TEXT(ROW()-4,"0000"))</x:f>
      </x:c>
      <x:c r="B98" s="76"/>
      <x:c r="C98" s="76"/>
      <x:c r="D98" s="76"/>
      <x:c r="E98" s="76"/>
      <x:c r="F98" s="76"/>
      <x:c r="G98" s="81"/>
      <x:c r="H98" s="81"/>
      <x:c r="I98" s="81"/>
      <x:c r="J98" s="81"/>
      <x:c r="K98" s="76"/>
      <x:c r="L98" s="76"/>
      <x:c r="M98" s="78"/>
      <x:c r="N98" s="76"/>
      <x:c r="O98" s="76"/>
      <x:c r="P98" s="76"/>
      <x:c r="Q98" s="78" t="str">
        <x:f>IF(B98="","",TODAY())</x:f>
      </x:c>
      <x:c r="R98" s="76"/>
      <x:c r="S98" s="76" t="str">
        <x:f>IF(B98="","",IF(OR(C98="",D98="",E98="",F98="",G98="",K98="",L98="",N98="",O98&lt;&gt;"Validé humainement"),"ALERTE: données/preuves/statut",IF(OR(G98&lt;0,H98&lt;0,I98&lt;0,J98&lt;0,AND(G98&lt;&gt;"",H98&gt;G98),AND(H98&lt;&gt;"",I98&gt;H98)),"ALERTE: valeur anormale","OK")))</x:f>
      </x:c>
      <x:c r="T98" s="76" t="str">
        <x:f>IF(B98="","",IF(O98="Validé humainement","Oui","Non"))</x:f>
      </x:c>
    </x:row>
    <x:row r="99">
      <x:c r="A99" s="76" t="str">
        <x:f>IF(B99="","","FIN-"&amp;TEXT(ROW()-4,"0000"))</x:f>
      </x:c>
      <x:c r="B99" s="76"/>
      <x:c r="C99" s="76"/>
      <x:c r="D99" s="76"/>
      <x:c r="E99" s="76"/>
      <x:c r="F99" s="76"/>
      <x:c r="G99" s="81"/>
      <x:c r="H99" s="81"/>
      <x:c r="I99" s="81"/>
      <x:c r="J99" s="81"/>
      <x:c r="K99" s="76"/>
      <x:c r="L99" s="76"/>
      <x:c r="M99" s="78"/>
      <x:c r="N99" s="76"/>
      <x:c r="O99" s="76"/>
      <x:c r="P99" s="76"/>
      <x:c r="Q99" s="78" t="str">
        <x:f>IF(B99="","",TODAY())</x:f>
      </x:c>
      <x:c r="R99" s="76"/>
      <x:c r="S99" s="76" t="str">
        <x:f>IF(B99="","",IF(OR(C99="",D99="",E99="",F99="",G99="",K99="",L99="",N99="",O99&lt;&gt;"Validé humainement"),"ALERTE: données/preuves/statut",IF(OR(G99&lt;0,H99&lt;0,I99&lt;0,J99&lt;0,AND(G99&lt;&gt;"",H99&gt;G99),AND(H99&lt;&gt;"",I99&gt;H99)),"ALERTE: valeur anormale","OK")))</x:f>
      </x:c>
      <x:c r="T99" s="76" t="str">
        <x:f>IF(B99="","",IF(O99="Validé humainement","Oui","Non"))</x:f>
      </x:c>
    </x:row>
    <x:row r="100">
      <x:c r="A100" s="76" t="str">
        <x:f>IF(B100="","","FIN-"&amp;TEXT(ROW()-4,"0000"))</x:f>
      </x:c>
      <x:c r="B100" s="76"/>
      <x:c r="C100" s="76"/>
      <x:c r="D100" s="76"/>
      <x:c r="E100" s="76"/>
      <x:c r="F100" s="76"/>
      <x:c r="G100" s="81"/>
      <x:c r="H100" s="81"/>
      <x:c r="I100" s="81"/>
      <x:c r="J100" s="81"/>
      <x:c r="K100" s="76"/>
      <x:c r="L100" s="76"/>
      <x:c r="M100" s="78"/>
      <x:c r="N100" s="76"/>
      <x:c r="O100" s="76"/>
      <x:c r="P100" s="76"/>
      <x:c r="Q100" s="78" t="str">
        <x:f>IF(B100="","",TODAY())</x:f>
      </x:c>
      <x:c r="R100" s="76"/>
      <x:c r="S100" s="76" t="str">
        <x:f>IF(B100="","",IF(OR(C100="",D100="",E100="",F100="",G100="",K100="",L100="",N100="",O100&lt;&gt;"Validé humainement"),"ALERTE: données/preuves/statut",IF(OR(G100&lt;0,H100&lt;0,I100&lt;0,J100&lt;0,AND(G100&lt;&gt;"",H100&gt;G100),AND(H100&lt;&gt;"",I100&gt;H100)),"ALERTE: valeur anormale","OK")))</x:f>
      </x:c>
      <x:c r="T100" s="76" t="str">
        <x:f>IF(B100="","",IF(O100="Validé humainement","Oui","Non"))</x:f>
      </x:c>
    </x:row>
    <x:row r="101">
      <x:c r="A101" s="76" t="str">
        <x:f>IF(B101="","","FIN-"&amp;TEXT(ROW()-4,"0000"))</x:f>
      </x:c>
      <x:c r="B101" s="76"/>
      <x:c r="C101" s="76"/>
      <x:c r="D101" s="76"/>
      <x:c r="E101" s="76"/>
      <x:c r="F101" s="76"/>
      <x:c r="G101" s="81"/>
      <x:c r="H101" s="81"/>
      <x:c r="I101" s="81"/>
      <x:c r="J101" s="81"/>
      <x:c r="K101" s="76"/>
      <x:c r="L101" s="76"/>
      <x:c r="M101" s="78"/>
      <x:c r="N101" s="76"/>
      <x:c r="O101" s="76"/>
      <x:c r="P101" s="76"/>
      <x:c r="Q101" s="78" t="str">
        <x:f>IF(B101="","",TODAY())</x:f>
      </x:c>
      <x:c r="R101" s="76"/>
      <x:c r="S101" s="76" t="str">
        <x:f>IF(B101="","",IF(OR(C101="",D101="",E101="",F101="",G101="",K101="",L101="",N101="",O101&lt;&gt;"Validé humainement"),"ALERTE: données/preuves/statut",IF(OR(G101&lt;0,H101&lt;0,I101&lt;0,J101&lt;0,AND(G101&lt;&gt;"",H101&gt;G101),AND(H101&lt;&gt;"",I101&gt;H101)),"ALERTE: valeur anormale","OK")))</x:f>
      </x:c>
      <x:c r="T101" s="76" t="str">
        <x:f>IF(B101="","",IF(O101="Validé humainement","Oui","Non"))</x:f>
      </x:c>
    </x:row>
    <x:row r="102">
      <x:c r="A102" s="76" t="str">
        <x:f>IF(B102="","","FIN-"&amp;TEXT(ROW()-4,"0000"))</x:f>
      </x:c>
      <x:c r="B102" s="76"/>
      <x:c r="C102" s="76"/>
      <x:c r="D102" s="76"/>
      <x:c r="E102" s="76"/>
      <x:c r="F102" s="76"/>
      <x:c r="G102" s="81"/>
      <x:c r="H102" s="81"/>
      <x:c r="I102" s="81"/>
      <x:c r="J102" s="81"/>
      <x:c r="K102" s="76"/>
      <x:c r="L102" s="76"/>
      <x:c r="M102" s="78"/>
      <x:c r="N102" s="76"/>
      <x:c r="O102" s="76"/>
      <x:c r="P102" s="76"/>
      <x:c r="Q102" s="78" t="str">
        <x:f>IF(B102="","",TODAY())</x:f>
      </x:c>
      <x:c r="R102" s="76"/>
      <x:c r="S102" s="76" t="str">
        <x:f>IF(B102="","",IF(OR(C102="",D102="",E102="",F102="",G102="",K102="",L102="",N102="",O102&lt;&gt;"Validé humainement"),"ALERTE: données/preuves/statut",IF(OR(G102&lt;0,H102&lt;0,I102&lt;0,J102&lt;0,AND(G102&lt;&gt;"",H102&gt;G102),AND(H102&lt;&gt;"",I102&gt;H102)),"ALERTE: valeur anormale","OK")))</x:f>
      </x:c>
      <x:c r="T102" s="76" t="str">
        <x:f>IF(B102="","",IF(O102="Validé humainement","Oui","Non"))</x:f>
      </x:c>
    </x:row>
    <x:row r="103">
      <x:c r="A103" s="76" t="str">
        <x:f>IF(B103="","","FIN-"&amp;TEXT(ROW()-4,"0000"))</x:f>
      </x:c>
      <x:c r="B103" s="76"/>
      <x:c r="C103" s="76"/>
      <x:c r="D103" s="76"/>
      <x:c r="E103" s="76"/>
      <x:c r="F103" s="76"/>
      <x:c r="G103" s="81"/>
      <x:c r="H103" s="81"/>
      <x:c r="I103" s="81"/>
      <x:c r="J103" s="81"/>
      <x:c r="K103" s="76"/>
      <x:c r="L103" s="76"/>
      <x:c r="M103" s="78"/>
      <x:c r="N103" s="76"/>
      <x:c r="O103" s="76"/>
      <x:c r="P103" s="76"/>
      <x:c r="Q103" s="78" t="str">
        <x:f>IF(B103="","",TODAY())</x:f>
      </x:c>
      <x:c r="R103" s="76"/>
      <x:c r="S103" s="76" t="str">
        <x:f>IF(B103="","",IF(OR(C103="",D103="",E103="",F103="",G103="",K103="",L103="",N103="",O103&lt;&gt;"Validé humainement"),"ALERTE: données/preuves/statut",IF(OR(G103&lt;0,H103&lt;0,I103&lt;0,J103&lt;0,AND(G103&lt;&gt;"",H103&gt;G103),AND(H103&lt;&gt;"",I103&gt;H103)),"ALERTE: valeur anormale","OK")))</x:f>
      </x:c>
      <x:c r="T103" s="76" t="str">
        <x:f>IF(B103="","",IF(O103="Validé humainement","Oui","Non"))</x:f>
      </x:c>
    </x:row>
    <x:row r="104">
      <x:c r="A104" s="76" t="str">
        <x:f>IF(B104="","","FIN-"&amp;TEXT(ROW()-4,"0000"))</x:f>
      </x:c>
      <x:c r="B104" s="76"/>
      <x:c r="C104" s="76"/>
      <x:c r="D104" s="76"/>
      <x:c r="E104" s="76"/>
      <x:c r="F104" s="76"/>
      <x:c r="G104" s="81"/>
      <x:c r="H104" s="81"/>
      <x:c r="I104" s="81"/>
      <x:c r="J104" s="81"/>
      <x:c r="K104" s="76"/>
      <x:c r="L104" s="76"/>
      <x:c r="M104" s="78"/>
      <x:c r="N104" s="76"/>
      <x:c r="O104" s="76"/>
      <x:c r="P104" s="76"/>
      <x:c r="Q104" s="78" t="str">
        <x:f>IF(B104="","",TODAY())</x:f>
      </x:c>
      <x:c r="R104" s="76"/>
      <x:c r="S104" s="76" t="str">
        <x:f>IF(B104="","",IF(OR(C104="",D104="",E104="",F104="",G104="",K104="",L104="",N104="",O104&lt;&gt;"Validé humainement"),"ALERTE: données/preuves/statut",IF(OR(G104&lt;0,H104&lt;0,I104&lt;0,J104&lt;0,AND(G104&lt;&gt;"",H104&gt;G104),AND(H104&lt;&gt;"",I104&gt;H104)),"ALERTE: valeur anormale","OK")))</x:f>
      </x:c>
      <x:c r="T104" s="76" t="str">
        <x:f>IF(B104="","",IF(O104="Validé humainement","Oui","Non"))</x:f>
      </x:c>
    </x:row>
  </x:sheetData>
  <x:mergeCells>
    <x:mergeCell ref="A1:T1"/>
    <x:mergeCell ref="A2:T2"/>
  </x:mergeCells>
  <x:conditionalFormatting sqref="S5:S104">
    <x:cfRule type="containsText" dxfId="252" priority="1" operator="containsText" text="ALERTE"/>
    <x:cfRule type="containsText" dxfId="253" priority="2" operator="containsText" text="OK"/>
    <x:cfRule type="containsText" dxfId="254" priority="3" operator="containsText" text="Validé"/>
    <x:cfRule type="containsText" dxfId="255" priority="4" operator="containsText" text="À vérifier"/>
    <x:cfRule type="containsText" dxfId="256" priority="5" operator="containsText" text="Rejeté"/>
  </x:conditionalFormatting>
  <x:conditionalFormatting sqref="O5:O104">
    <x:cfRule type="containsText" dxfId="257" priority="6" operator="containsText" text="ALERTE"/>
    <x:cfRule type="containsText" dxfId="258" priority="7" operator="containsText" text="OK"/>
    <x:cfRule type="containsText" dxfId="259" priority="8" operator="containsText" text="Validé"/>
    <x:cfRule type="containsText" dxfId="260" priority="9" operator="containsText" text="À vérifier"/>
    <x:cfRule type="containsText" dxfId="26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"Subvention,Prêt concessionnel,Garantie,PPP,Budget municipal,Co-financement,Assistance technique"</x:formula1>
    </x:dataValidation>
    <x:dataValidation type="list" errorStyle="warning" showInputMessage="1" showErrorMessage="1" errorTitle="Valeur inattendue" error="Veuillez choisir une valeur de la liste." promptTitle="Liste contrôlée" prompt="Choisir une valeur autorisée." sqref="L5:L104">
      <x:formula1>"Identifié,En discussion,Demandé,Approuvé,Décaissé,Refusé,Clôturé"</x:formula1>
    </x:dataValidation>
  </x:dataValidations>
  <x:pageMargins left="0.7" right="0.7" top="0.75" bottom="0.75" header="0.3" footer="0.3"/>
  <x:tableParts count="1">
    <x:tablePart xmlns:r="http://schemas.openxmlformats.org/officeDocument/2006/relationships" r:id="R2745e5a7ae644939"/>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Base validée -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00_Formulaire_Saisie.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ID_Saisie</x:v>
      </x:c>
      <x:c r="B4" s="87" t="str">
        <x:v>Domaine de donnée</x:v>
      </x:c>
      <x:c r="C4" s="87" t="str">
        <x:v>Sous-domaine</x:v>
      </x:c>
      <x:c r="D4" s="87" t="str">
        <x:v>Indicateur</x:v>
      </x:c>
      <x:c r="E4" s="87" t="str">
        <x:v>Année</x:v>
      </x:c>
      <x:c r="F4" s="87" t="str">
        <x:v>Mois</x:v>
      </x:c>
      <x:c r="G4" s="87" t="str">
        <x:v>Commune / zone</x:v>
      </x:c>
      <x:c r="H4" s="87" t="str">
        <x:v>Valeur</x:v>
      </x:c>
      <x:c r="I4" s="87" t="str">
        <x:v>Unité</x:v>
      </x:c>
      <x:c r="J4" s="87" t="str">
        <x:v>Institution source</x:v>
      </x:c>
      <x:c r="K4" s="87" t="str">
        <x:v>Service source</x:v>
      </x:c>
      <x:c r="L4" s="87" t="str">
        <x:v>Personne focale</x:v>
      </x:c>
      <x:c r="M4" s="87" t="str">
        <x:v>Document source</x:v>
      </x:c>
      <x:c r="N4" s="87" t="str">
        <x:v>Fréquence de collecte</x:v>
      </x:c>
      <x:c r="O4" s="87" t="str">
        <x:v>Niveau de fiabilité</x:v>
      </x:c>
      <x:c r="P4" s="87" t="str">
        <x:v>Statut de validation</x:v>
      </x:c>
      <x:c r="Q4" s="87" t="str">
        <x:v>Observations</x:v>
      </x:c>
      <x:c r="R4" s="87" t="str">
        <x:v>Date de saisie</x:v>
      </x:c>
      <x:c r="S4" s="87" t="str">
        <x:v>Responsable</x:v>
      </x:c>
      <x:c r="T4" s="87" t="str">
        <x:v>Alerte_QC</x:v>
      </x:c>
      <x:c r="U4" s="87" t="str">
        <x:v>Alimente_Rapports</x:v>
      </x:c>
    </x:row>
    <x:row r="5">
      <x:c r="A5" s="76" t="str">
        <x:f>IF('00_Formulaire_Saisie'!$P5="Validé humainement",'00_Formulaire_Saisie'!A5,"")</x:f>
      </x:c>
      <x:c r="B5" s="76" t="str">
        <x:f>IF('00_Formulaire_Saisie'!$P5="Validé humainement",'00_Formulaire_Saisie'!B5,"")</x:f>
      </x:c>
      <x:c r="C5" s="76" t="str">
        <x:f>IF('00_Formulaire_Saisie'!$P5="Validé humainement",'00_Formulaire_Saisie'!C5,"")</x:f>
      </x:c>
      <x:c r="D5" s="76" t="str">
        <x:f>IF('00_Formulaire_Saisie'!$P5="Validé humainement",'00_Formulaire_Saisie'!D5,"")</x:f>
      </x:c>
      <x:c r="E5" s="76" t="str">
        <x:f>IF('00_Formulaire_Saisie'!$P5="Validé humainement",'00_Formulaire_Saisie'!E5,"")</x:f>
      </x:c>
      <x:c r="F5" s="76" t="str">
        <x:f>IF('00_Formulaire_Saisie'!$P5="Validé humainement",'00_Formulaire_Saisie'!F5,"")</x:f>
      </x:c>
      <x:c r="G5" s="76" t="str">
        <x:f>IF('00_Formulaire_Saisie'!$P5="Validé humainement",'00_Formulaire_Saisie'!G5,"")</x:f>
      </x:c>
      <x:c r="H5" s="77" t="str">
        <x:f>IF('00_Formulaire_Saisie'!$P5="Validé humainement",'00_Formulaire_Saisie'!H5,"")</x:f>
      </x:c>
      <x:c r="I5" s="76" t="str">
        <x:f>IF('00_Formulaire_Saisie'!$P5="Validé humainement",'00_Formulaire_Saisie'!I5,"")</x:f>
      </x:c>
      <x:c r="J5" s="76" t="str">
        <x:f>IF('00_Formulaire_Saisie'!$P5="Validé humainement",'00_Formulaire_Saisie'!J5,"")</x:f>
      </x:c>
      <x:c r="K5" s="76" t="str">
        <x:f>IF('00_Formulaire_Saisie'!$P5="Validé humainement",'00_Formulaire_Saisie'!K5,"")</x:f>
      </x:c>
      <x:c r="L5" s="76" t="str">
        <x:f>IF('00_Formulaire_Saisie'!$P5="Validé humainement",'00_Formulaire_Saisie'!L5,"")</x:f>
      </x:c>
      <x:c r="M5" s="76" t="str">
        <x:f>IF('00_Formulaire_Saisie'!$P5="Validé humainement",'00_Formulaire_Saisie'!M5,"")</x:f>
      </x:c>
      <x:c r="N5" s="76" t="str">
        <x:f>IF('00_Formulaire_Saisie'!$P5="Validé humainement",'00_Formulaire_Saisie'!N5,"")</x:f>
      </x:c>
      <x:c r="O5" s="76" t="str">
        <x:f>IF('00_Formulaire_Saisie'!$P5="Validé humainement",'00_Formulaire_Saisie'!O5,"")</x:f>
      </x:c>
      <x:c r="P5" s="76" t="str">
        <x:f>IF('00_Formulaire_Saisie'!$P5="Validé humainement",'00_Formulaire_Saisie'!P5,"")</x:f>
      </x:c>
      <x:c r="Q5" s="76" t="str">
        <x:f>IF('00_Formulaire_Saisie'!$P5="Validé humainement",'00_Formulaire_Saisie'!Q5,"")</x:f>
      </x:c>
      <x:c r="R5" s="78" t="str">
        <x:f>IF('00_Formulaire_Saisie'!$P5="Validé humainement",'00_Formulaire_Saisie'!R5,"")</x:f>
      </x:c>
      <x:c r="S5" s="76" t="str">
        <x:f>IF('00_Formulaire_Saisie'!$P5="Validé humainement",'00_Formulaire_Saisie'!S5,"")</x:f>
      </x:c>
      <x:c r="T5" s="76" t="str">
        <x:f>IF('00_Formulaire_Saisie'!$P5="Validé humainement",'00_Formulaire_Saisie'!T5,"")</x:f>
      </x:c>
      <x:c r="U5" s="76" t="str">
        <x:f>IF('00_Formulaire_Saisie'!$P5="Validé humainement",'00_Formulaire_Saisie'!U5,"")</x:f>
      </x:c>
    </x:row>
    <x:row r="6">
      <x:c r="A6" s="76" t="str">
        <x:f>IF('00_Formulaire_Saisie'!$P6="Validé humainement",'00_Formulaire_Saisie'!A6,"")</x:f>
      </x:c>
      <x:c r="B6" s="76" t="str">
        <x:f>IF('00_Formulaire_Saisie'!$P6="Validé humainement",'00_Formulaire_Saisie'!B6,"")</x:f>
      </x:c>
      <x:c r="C6" s="76" t="str">
        <x:f>IF('00_Formulaire_Saisie'!$P6="Validé humainement",'00_Formulaire_Saisie'!C6,"")</x:f>
      </x:c>
      <x:c r="D6" s="76" t="str">
        <x:f>IF('00_Formulaire_Saisie'!$P6="Validé humainement",'00_Formulaire_Saisie'!D6,"")</x:f>
      </x:c>
      <x:c r="E6" s="76" t="str">
        <x:f>IF('00_Formulaire_Saisie'!$P6="Validé humainement",'00_Formulaire_Saisie'!E6,"")</x:f>
      </x:c>
      <x:c r="F6" s="76" t="str">
        <x:f>IF('00_Formulaire_Saisie'!$P6="Validé humainement",'00_Formulaire_Saisie'!F6,"")</x:f>
      </x:c>
      <x:c r="G6" s="76" t="str">
        <x:f>IF('00_Formulaire_Saisie'!$P6="Validé humainement",'00_Formulaire_Saisie'!G6,"")</x:f>
      </x:c>
      <x:c r="H6" s="77" t="str">
        <x:f>IF('00_Formulaire_Saisie'!$P6="Validé humainement",'00_Formulaire_Saisie'!H6,"")</x:f>
      </x:c>
      <x:c r="I6" s="76" t="str">
        <x:f>IF('00_Formulaire_Saisie'!$P6="Validé humainement",'00_Formulaire_Saisie'!I6,"")</x:f>
      </x:c>
      <x:c r="J6" s="76" t="str">
        <x:f>IF('00_Formulaire_Saisie'!$P6="Validé humainement",'00_Formulaire_Saisie'!J6,"")</x:f>
      </x:c>
      <x:c r="K6" s="76" t="str">
        <x:f>IF('00_Formulaire_Saisie'!$P6="Validé humainement",'00_Formulaire_Saisie'!K6,"")</x:f>
      </x:c>
      <x:c r="L6" s="76" t="str">
        <x:f>IF('00_Formulaire_Saisie'!$P6="Validé humainement",'00_Formulaire_Saisie'!L6,"")</x:f>
      </x:c>
      <x:c r="M6" s="76" t="str">
        <x:f>IF('00_Formulaire_Saisie'!$P6="Validé humainement",'00_Formulaire_Saisie'!M6,"")</x:f>
      </x:c>
      <x:c r="N6" s="76" t="str">
        <x:f>IF('00_Formulaire_Saisie'!$P6="Validé humainement",'00_Formulaire_Saisie'!N6,"")</x:f>
      </x:c>
      <x:c r="O6" s="76" t="str">
        <x:f>IF('00_Formulaire_Saisie'!$P6="Validé humainement",'00_Formulaire_Saisie'!O6,"")</x:f>
      </x:c>
      <x:c r="P6" s="76" t="str">
        <x:f>IF('00_Formulaire_Saisie'!$P6="Validé humainement",'00_Formulaire_Saisie'!P6,"")</x:f>
      </x:c>
      <x:c r="Q6" s="76" t="str">
        <x:f>IF('00_Formulaire_Saisie'!$P6="Validé humainement",'00_Formulaire_Saisie'!Q6,"")</x:f>
      </x:c>
      <x:c r="R6" s="78" t="str">
        <x:f>IF('00_Formulaire_Saisie'!$P6="Validé humainement",'00_Formulaire_Saisie'!R6,"")</x:f>
      </x:c>
      <x:c r="S6" s="76" t="str">
        <x:f>IF('00_Formulaire_Saisie'!$P6="Validé humainement",'00_Formulaire_Saisie'!S6,"")</x:f>
      </x:c>
      <x:c r="T6" s="76" t="str">
        <x:f>IF('00_Formulaire_Saisie'!$P6="Validé humainement",'00_Formulaire_Saisie'!T6,"")</x:f>
      </x:c>
      <x:c r="U6" s="76" t="str">
        <x:f>IF('00_Formulaire_Saisie'!$P6="Validé humainement",'00_Formulaire_Saisie'!U6,"")</x:f>
      </x:c>
    </x:row>
    <x:row r="7">
      <x:c r="A7" s="76" t="str">
        <x:f>IF('00_Formulaire_Saisie'!$P7="Validé humainement",'00_Formulaire_Saisie'!A7,"")</x:f>
      </x:c>
      <x:c r="B7" s="76" t="str">
        <x:f>IF('00_Formulaire_Saisie'!$P7="Validé humainement",'00_Formulaire_Saisie'!B7,"")</x:f>
      </x:c>
      <x:c r="C7" s="76" t="str">
        <x:f>IF('00_Formulaire_Saisie'!$P7="Validé humainement",'00_Formulaire_Saisie'!C7,"")</x:f>
      </x:c>
      <x:c r="D7" s="76" t="str">
        <x:f>IF('00_Formulaire_Saisie'!$P7="Validé humainement",'00_Formulaire_Saisie'!D7,"")</x:f>
      </x:c>
      <x:c r="E7" s="76" t="str">
        <x:f>IF('00_Formulaire_Saisie'!$P7="Validé humainement",'00_Formulaire_Saisie'!E7,"")</x:f>
      </x:c>
      <x:c r="F7" s="76" t="str">
        <x:f>IF('00_Formulaire_Saisie'!$P7="Validé humainement",'00_Formulaire_Saisie'!F7,"")</x:f>
      </x:c>
      <x:c r="G7" s="76" t="str">
        <x:f>IF('00_Formulaire_Saisie'!$P7="Validé humainement",'00_Formulaire_Saisie'!G7,"")</x:f>
      </x:c>
      <x:c r="H7" s="77" t="str">
        <x:f>IF('00_Formulaire_Saisie'!$P7="Validé humainement",'00_Formulaire_Saisie'!H7,"")</x:f>
      </x:c>
      <x:c r="I7" s="76" t="str">
        <x:f>IF('00_Formulaire_Saisie'!$P7="Validé humainement",'00_Formulaire_Saisie'!I7,"")</x:f>
      </x:c>
      <x:c r="J7" s="76" t="str">
        <x:f>IF('00_Formulaire_Saisie'!$P7="Validé humainement",'00_Formulaire_Saisie'!J7,"")</x:f>
      </x:c>
      <x:c r="K7" s="76" t="str">
        <x:f>IF('00_Formulaire_Saisie'!$P7="Validé humainement",'00_Formulaire_Saisie'!K7,"")</x:f>
      </x:c>
      <x:c r="L7" s="76" t="str">
        <x:f>IF('00_Formulaire_Saisie'!$P7="Validé humainement",'00_Formulaire_Saisie'!L7,"")</x:f>
      </x:c>
      <x:c r="M7" s="76" t="str">
        <x:f>IF('00_Formulaire_Saisie'!$P7="Validé humainement",'00_Formulaire_Saisie'!M7,"")</x:f>
      </x:c>
      <x:c r="N7" s="76" t="str">
        <x:f>IF('00_Formulaire_Saisie'!$P7="Validé humainement",'00_Formulaire_Saisie'!N7,"")</x:f>
      </x:c>
      <x:c r="O7" s="76" t="str">
        <x:f>IF('00_Formulaire_Saisie'!$P7="Validé humainement",'00_Formulaire_Saisie'!O7,"")</x:f>
      </x:c>
      <x:c r="P7" s="76" t="str">
        <x:f>IF('00_Formulaire_Saisie'!$P7="Validé humainement",'00_Formulaire_Saisie'!P7,"")</x:f>
      </x:c>
      <x:c r="Q7" s="76" t="str">
        <x:f>IF('00_Formulaire_Saisie'!$P7="Validé humainement",'00_Formulaire_Saisie'!Q7,"")</x:f>
      </x:c>
      <x:c r="R7" s="78" t="str">
        <x:f>IF('00_Formulaire_Saisie'!$P7="Validé humainement",'00_Formulaire_Saisie'!R7,"")</x:f>
      </x:c>
      <x:c r="S7" s="76" t="str">
        <x:f>IF('00_Formulaire_Saisie'!$P7="Validé humainement",'00_Formulaire_Saisie'!S7,"")</x:f>
      </x:c>
      <x:c r="T7" s="76" t="str">
        <x:f>IF('00_Formulaire_Saisie'!$P7="Validé humainement",'00_Formulaire_Saisie'!T7,"")</x:f>
      </x:c>
      <x:c r="U7" s="76" t="str">
        <x:f>IF('00_Formulaire_Saisie'!$P7="Validé humainement",'00_Formulaire_Saisie'!U7,"")</x:f>
      </x:c>
    </x:row>
    <x:row r="8">
      <x:c r="A8" s="76" t="str">
        <x:f>IF('00_Formulaire_Saisie'!$P8="Validé humainement",'00_Formulaire_Saisie'!A8,"")</x:f>
      </x:c>
      <x:c r="B8" s="76" t="str">
        <x:f>IF('00_Formulaire_Saisie'!$P8="Validé humainement",'00_Formulaire_Saisie'!B8,"")</x:f>
      </x:c>
      <x:c r="C8" s="76" t="str">
        <x:f>IF('00_Formulaire_Saisie'!$P8="Validé humainement",'00_Formulaire_Saisie'!C8,"")</x:f>
      </x:c>
      <x:c r="D8" s="76" t="str">
        <x:f>IF('00_Formulaire_Saisie'!$P8="Validé humainement",'00_Formulaire_Saisie'!D8,"")</x:f>
      </x:c>
      <x:c r="E8" s="76" t="str">
        <x:f>IF('00_Formulaire_Saisie'!$P8="Validé humainement",'00_Formulaire_Saisie'!E8,"")</x:f>
      </x:c>
      <x:c r="F8" s="76" t="str">
        <x:f>IF('00_Formulaire_Saisie'!$P8="Validé humainement",'00_Formulaire_Saisie'!F8,"")</x:f>
      </x:c>
      <x:c r="G8" s="76" t="str">
        <x:f>IF('00_Formulaire_Saisie'!$P8="Validé humainement",'00_Formulaire_Saisie'!G8,"")</x:f>
      </x:c>
      <x:c r="H8" s="77" t="str">
        <x:f>IF('00_Formulaire_Saisie'!$P8="Validé humainement",'00_Formulaire_Saisie'!H8,"")</x:f>
      </x:c>
      <x:c r="I8" s="76" t="str">
        <x:f>IF('00_Formulaire_Saisie'!$P8="Validé humainement",'00_Formulaire_Saisie'!I8,"")</x:f>
      </x:c>
      <x:c r="J8" s="76" t="str">
        <x:f>IF('00_Formulaire_Saisie'!$P8="Validé humainement",'00_Formulaire_Saisie'!J8,"")</x:f>
      </x:c>
      <x:c r="K8" s="76" t="str">
        <x:f>IF('00_Formulaire_Saisie'!$P8="Validé humainement",'00_Formulaire_Saisie'!K8,"")</x:f>
      </x:c>
      <x:c r="L8" s="76" t="str">
        <x:f>IF('00_Formulaire_Saisie'!$P8="Validé humainement",'00_Formulaire_Saisie'!L8,"")</x:f>
      </x:c>
      <x:c r="M8" s="76" t="str">
        <x:f>IF('00_Formulaire_Saisie'!$P8="Validé humainement",'00_Formulaire_Saisie'!M8,"")</x:f>
      </x:c>
      <x:c r="N8" s="76" t="str">
        <x:f>IF('00_Formulaire_Saisie'!$P8="Validé humainement",'00_Formulaire_Saisie'!N8,"")</x:f>
      </x:c>
      <x:c r="O8" s="76" t="str">
        <x:f>IF('00_Formulaire_Saisie'!$P8="Validé humainement",'00_Formulaire_Saisie'!O8,"")</x:f>
      </x:c>
      <x:c r="P8" s="76" t="str">
        <x:f>IF('00_Formulaire_Saisie'!$P8="Validé humainement",'00_Formulaire_Saisie'!P8,"")</x:f>
      </x:c>
      <x:c r="Q8" s="76" t="str">
        <x:f>IF('00_Formulaire_Saisie'!$P8="Validé humainement",'00_Formulaire_Saisie'!Q8,"")</x:f>
      </x:c>
      <x:c r="R8" s="78" t="str">
        <x:f>IF('00_Formulaire_Saisie'!$P8="Validé humainement",'00_Formulaire_Saisie'!R8,"")</x:f>
      </x:c>
      <x:c r="S8" s="76" t="str">
        <x:f>IF('00_Formulaire_Saisie'!$P8="Validé humainement",'00_Formulaire_Saisie'!S8,"")</x:f>
      </x:c>
      <x:c r="T8" s="76" t="str">
        <x:f>IF('00_Formulaire_Saisie'!$P8="Validé humainement",'00_Formulaire_Saisie'!T8,"")</x:f>
      </x:c>
      <x:c r="U8" s="76" t="str">
        <x:f>IF('00_Formulaire_Saisie'!$P8="Validé humainement",'00_Formulaire_Saisie'!U8,"")</x:f>
      </x:c>
    </x:row>
    <x:row r="9">
      <x:c r="A9" s="76" t="str">
        <x:f>IF('00_Formulaire_Saisie'!$P9="Validé humainement",'00_Formulaire_Saisie'!A9,"")</x:f>
      </x:c>
      <x:c r="B9" s="76" t="str">
        <x:f>IF('00_Formulaire_Saisie'!$P9="Validé humainement",'00_Formulaire_Saisie'!B9,"")</x:f>
      </x:c>
      <x:c r="C9" s="76" t="str">
        <x:f>IF('00_Formulaire_Saisie'!$P9="Validé humainement",'00_Formulaire_Saisie'!C9,"")</x:f>
      </x:c>
      <x:c r="D9" s="76" t="str">
        <x:f>IF('00_Formulaire_Saisie'!$P9="Validé humainement",'00_Formulaire_Saisie'!D9,"")</x:f>
      </x:c>
      <x:c r="E9" s="76" t="str">
        <x:f>IF('00_Formulaire_Saisie'!$P9="Validé humainement",'00_Formulaire_Saisie'!E9,"")</x:f>
      </x:c>
      <x:c r="F9" s="76" t="str">
        <x:f>IF('00_Formulaire_Saisie'!$P9="Validé humainement",'00_Formulaire_Saisie'!F9,"")</x:f>
      </x:c>
      <x:c r="G9" s="76" t="str">
        <x:f>IF('00_Formulaire_Saisie'!$P9="Validé humainement",'00_Formulaire_Saisie'!G9,"")</x:f>
      </x:c>
      <x:c r="H9" s="77" t="str">
        <x:f>IF('00_Formulaire_Saisie'!$P9="Validé humainement",'00_Formulaire_Saisie'!H9,"")</x:f>
      </x:c>
      <x:c r="I9" s="76" t="str">
        <x:f>IF('00_Formulaire_Saisie'!$P9="Validé humainement",'00_Formulaire_Saisie'!I9,"")</x:f>
      </x:c>
      <x:c r="J9" s="76" t="str">
        <x:f>IF('00_Formulaire_Saisie'!$P9="Validé humainement",'00_Formulaire_Saisie'!J9,"")</x:f>
      </x:c>
      <x:c r="K9" s="76" t="str">
        <x:f>IF('00_Formulaire_Saisie'!$P9="Validé humainement",'00_Formulaire_Saisie'!K9,"")</x:f>
      </x:c>
      <x:c r="L9" s="76" t="str">
        <x:f>IF('00_Formulaire_Saisie'!$P9="Validé humainement",'00_Formulaire_Saisie'!L9,"")</x:f>
      </x:c>
      <x:c r="M9" s="76" t="str">
        <x:f>IF('00_Formulaire_Saisie'!$P9="Validé humainement",'00_Formulaire_Saisie'!M9,"")</x:f>
      </x:c>
      <x:c r="N9" s="76" t="str">
        <x:f>IF('00_Formulaire_Saisie'!$P9="Validé humainement",'00_Formulaire_Saisie'!N9,"")</x:f>
      </x:c>
      <x:c r="O9" s="76" t="str">
        <x:f>IF('00_Formulaire_Saisie'!$P9="Validé humainement",'00_Formulaire_Saisie'!O9,"")</x:f>
      </x:c>
      <x:c r="P9" s="76" t="str">
        <x:f>IF('00_Formulaire_Saisie'!$P9="Validé humainement",'00_Formulaire_Saisie'!P9,"")</x:f>
      </x:c>
      <x:c r="Q9" s="76" t="str">
        <x:f>IF('00_Formulaire_Saisie'!$P9="Validé humainement",'00_Formulaire_Saisie'!Q9,"")</x:f>
      </x:c>
      <x:c r="R9" s="78" t="str">
        <x:f>IF('00_Formulaire_Saisie'!$P9="Validé humainement",'00_Formulaire_Saisie'!R9,"")</x:f>
      </x:c>
      <x:c r="S9" s="76" t="str">
        <x:f>IF('00_Formulaire_Saisie'!$P9="Validé humainement",'00_Formulaire_Saisie'!S9,"")</x:f>
      </x:c>
      <x:c r="T9" s="76" t="str">
        <x:f>IF('00_Formulaire_Saisie'!$P9="Validé humainement",'00_Formulaire_Saisie'!T9,"")</x:f>
      </x:c>
      <x:c r="U9" s="76" t="str">
        <x:f>IF('00_Formulaire_Saisie'!$P9="Validé humainement",'00_Formulaire_Saisie'!U9,"")</x:f>
      </x:c>
    </x:row>
    <x:row r="10">
      <x:c r="A10" s="76" t="str">
        <x:f>IF('00_Formulaire_Saisie'!$P10="Validé humainement",'00_Formulaire_Saisie'!A10,"")</x:f>
      </x:c>
      <x:c r="B10" s="76" t="str">
        <x:f>IF('00_Formulaire_Saisie'!$P10="Validé humainement",'00_Formulaire_Saisie'!B10,"")</x:f>
      </x:c>
      <x:c r="C10" s="76" t="str">
        <x:f>IF('00_Formulaire_Saisie'!$P10="Validé humainement",'00_Formulaire_Saisie'!C10,"")</x:f>
      </x:c>
      <x:c r="D10" s="76" t="str">
        <x:f>IF('00_Formulaire_Saisie'!$P10="Validé humainement",'00_Formulaire_Saisie'!D10,"")</x:f>
      </x:c>
      <x:c r="E10" s="76" t="str">
        <x:f>IF('00_Formulaire_Saisie'!$P10="Validé humainement",'00_Formulaire_Saisie'!E10,"")</x:f>
      </x:c>
      <x:c r="F10" s="76" t="str">
        <x:f>IF('00_Formulaire_Saisie'!$P10="Validé humainement",'00_Formulaire_Saisie'!F10,"")</x:f>
      </x:c>
      <x:c r="G10" s="76" t="str">
        <x:f>IF('00_Formulaire_Saisie'!$P10="Validé humainement",'00_Formulaire_Saisie'!G10,"")</x:f>
      </x:c>
      <x:c r="H10" s="77" t="str">
        <x:f>IF('00_Formulaire_Saisie'!$P10="Validé humainement",'00_Formulaire_Saisie'!H10,"")</x:f>
      </x:c>
      <x:c r="I10" s="76" t="str">
        <x:f>IF('00_Formulaire_Saisie'!$P10="Validé humainement",'00_Formulaire_Saisie'!I10,"")</x:f>
      </x:c>
      <x:c r="J10" s="76" t="str">
        <x:f>IF('00_Formulaire_Saisie'!$P10="Validé humainement",'00_Formulaire_Saisie'!J10,"")</x:f>
      </x:c>
      <x:c r="K10" s="76" t="str">
        <x:f>IF('00_Formulaire_Saisie'!$P10="Validé humainement",'00_Formulaire_Saisie'!K10,"")</x:f>
      </x:c>
      <x:c r="L10" s="76" t="str">
        <x:f>IF('00_Formulaire_Saisie'!$P10="Validé humainement",'00_Formulaire_Saisie'!L10,"")</x:f>
      </x:c>
      <x:c r="M10" s="76" t="str">
        <x:f>IF('00_Formulaire_Saisie'!$P10="Validé humainement",'00_Formulaire_Saisie'!M10,"")</x:f>
      </x:c>
      <x:c r="N10" s="76" t="str">
        <x:f>IF('00_Formulaire_Saisie'!$P10="Validé humainement",'00_Formulaire_Saisie'!N10,"")</x:f>
      </x:c>
      <x:c r="O10" s="76" t="str">
        <x:f>IF('00_Formulaire_Saisie'!$P10="Validé humainement",'00_Formulaire_Saisie'!O10,"")</x:f>
      </x:c>
      <x:c r="P10" s="76" t="str">
        <x:f>IF('00_Formulaire_Saisie'!$P10="Validé humainement",'00_Formulaire_Saisie'!P10,"")</x:f>
      </x:c>
      <x:c r="Q10" s="76" t="str">
        <x:f>IF('00_Formulaire_Saisie'!$P10="Validé humainement",'00_Formulaire_Saisie'!Q10,"")</x:f>
      </x:c>
      <x:c r="R10" s="78" t="str">
        <x:f>IF('00_Formulaire_Saisie'!$P10="Validé humainement",'00_Formulaire_Saisie'!R10,"")</x:f>
      </x:c>
      <x:c r="S10" s="76" t="str">
        <x:f>IF('00_Formulaire_Saisie'!$P10="Validé humainement",'00_Formulaire_Saisie'!S10,"")</x:f>
      </x:c>
      <x:c r="T10" s="76" t="str">
        <x:f>IF('00_Formulaire_Saisie'!$P10="Validé humainement",'00_Formulaire_Saisie'!T10,"")</x:f>
      </x:c>
      <x:c r="U10" s="76" t="str">
        <x:f>IF('00_Formulaire_Saisie'!$P10="Validé humainement",'00_Formulaire_Saisie'!U10,"")</x:f>
      </x:c>
    </x:row>
    <x:row r="11">
      <x:c r="A11" s="76" t="str">
        <x:f>IF('00_Formulaire_Saisie'!$P11="Validé humainement",'00_Formulaire_Saisie'!A11,"")</x:f>
      </x:c>
      <x:c r="B11" s="76" t="str">
        <x:f>IF('00_Formulaire_Saisie'!$P11="Validé humainement",'00_Formulaire_Saisie'!B11,"")</x:f>
      </x:c>
      <x:c r="C11" s="76" t="str">
        <x:f>IF('00_Formulaire_Saisie'!$P11="Validé humainement",'00_Formulaire_Saisie'!C11,"")</x:f>
      </x:c>
      <x:c r="D11" s="76" t="str">
        <x:f>IF('00_Formulaire_Saisie'!$P11="Validé humainement",'00_Formulaire_Saisie'!D11,"")</x:f>
      </x:c>
      <x:c r="E11" s="76" t="str">
        <x:f>IF('00_Formulaire_Saisie'!$P11="Validé humainement",'00_Formulaire_Saisie'!E11,"")</x:f>
      </x:c>
      <x:c r="F11" s="76" t="str">
        <x:f>IF('00_Formulaire_Saisie'!$P11="Validé humainement",'00_Formulaire_Saisie'!F11,"")</x:f>
      </x:c>
      <x:c r="G11" s="76" t="str">
        <x:f>IF('00_Formulaire_Saisie'!$P11="Validé humainement",'00_Formulaire_Saisie'!G11,"")</x:f>
      </x:c>
      <x:c r="H11" s="77" t="str">
        <x:f>IF('00_Formulaire_Saisie'!$P11="Validé humainement",'00_Formulaire_Saisie'!H11,"")</x:f>
      </x:c>
      <x:c r="I11" s="76" t="str">
        <x:f>IF('00_Formulaire_Saisie'!$P11="Validé humainement",'00_Formulaire_Saisie'!I11,"")</x:f>
      </x:c>
      <x:c r="J11" s="76" t="str">
        <x:f>IF('00_Formulaire_Saisie'!$P11="Validé humainement",'00_Formulaire_Saisie'!J11,"")</x:f>
      </x:c>
      <x:c r="K11" s="76" t="str">
        <x:f>IF('00_Formulaire_Saisie'!$P11="Validé humainement",'00_Formulaire_Saisie'!K11,"")</x:f>
      </x:c>
      <x:c r="L11" s="76" t="str">
        <x:f>IF('00_Formulaire_Saisie'!$P11="Validé humainement",'00_Formulaire_Saisie'!L11,"")</x:f>
      </x:c>
      <x:c r="M11" s="76" t="str">
        <x:f>IF('00_Formulaire_Saisie'!$P11="Validé humainement",'00_Formulaire_Saisie'!M11,"")</x:f>
      </x:c>
      <x:c r="N11" s="76" t="str">
        <x:f>IF('00_Formulaire_Saisie'!$P11="Validé humainement",'00_Formulaire_Saisie'!N11,"")</x:f>
      </x:c>
      <x:c r="O11" s="76" t="str">
        <x:f>IF('00_Formulaire_Saisie'!$P11="Validé humainement",'00_Formulaire_Saisie'!O11,"")</x:f>
      </x:c>
      <x:c r="P11" s="76" t="str">
        <x:f>IF('00_Formulaire_Saisie'!$P11="Validé humainement",'00_Formulaire_Saisie'!P11,"")</x:f>
      </x:c>
      <x:c r="Q11" s="76" t="str">
        <x:f>IF('00_Formulaire_Saisie'!$P11="Validé humainement",'00_Formulaire_Saisie'!Q11,"")</x:f>
      </x:c>
      <x:c r="R11" s="78" t="str">
        <x:f>IF('00_Formulaire_Saisie'!$P11="Validé humainement",'00_Formulaire_Saisie'!R11,"")</x:f>
      </x:c>
      <x:c r="S11" s="76" t="str">
        <x:f>IF('00_Formulaire_Saisie'!$P11="Validé humainement",'00_Formulaire_Saisie'!S11,"")</x:f>
      </x:c>
      <x:c r="T11" s="76" t="str">
        <x:f>IF('00_Formulaire_Saisie'!$P11="Validé humainement",'00_Formulaire_Saisie'!T11,"")</x:f>
      </x:c>
      <x:c r="U11" s="76" t="str">
        <x:f>IF('00_Formulaire_Saisie'!$P11="Validé humainement",'00_Formulaire_Saisie'!U11,"")</x:f>
      </x:c>
    </x:row>
    <x:row r="12">
      <x:c r="A12" s="76" t="str">
        <x:f>IF('00_Formulaire_Saisie'!$P12="Validé humainement",'00_Formulaire_Saisie'!A12,"")</x:f>
      </x:c>
      <x:c r="B12" s="76" t="str">
        <x:f>IF('00_Formulaire_Saisie'!$P12="Validé humainement",'00_Formulaire_Saisie'!B12,"")</x:f>
      </x:c>
      <x:c r="C12" s="76" t="str">
        <x:f>IF('00_Formulaire_Saisie'!$P12="Validé humainement",'00_Formulaire_Saisie'!C12,"")</x:f>
      </x:c>
      <x:c r="D12" s="76" t="str">
        <x:f>IF('00_Formulaire_Saisie'!$P12="Validé humainement",'00_Formulaire_Saisie'!D12,"")</x:f>
      </x:c>
      <x:c r="E12" s="76" t="str">
        <x:f>IF('00_Formulaire_Saisie'!$P12="Validé humainement",'00_Formulaire_Saisie'!E12,"")</x:f>
      </x:c>
      <x:c r="F12" s="76" t="str">
        <x:f>IF('00_Formulaire_Saisie'!$P12="Validé humainement",'00_Formulaire_Saisie'!F12,"")</x:f>
      </x:c>
      <x:c r="G12" s="76" t="str">
        <x:f>IF('00_Formulaire_Saisie'!$P12="Validé humainement",'00_Formulaire_Saisie'!G12,"")</x:f>
      </x:c>
      <x:c r="H12" s="77" t="str">
        <x:f>IF('00_Formulaire_Saisie'!$P12="Validé humainement",'00_Formulaire_Saisie'!H12,"")</x:f>
      </x:c>
      <x:c r="I12" s="76" t="str">
        <x:f>IF('00_Formulaire_Saisie'!$P12="Validé humainement",'00_Formulaire_Saisie'!I12,"")</x:f>
      </x:c>
      <x:c r="J12" s="76" t="str">
        <x:f>IF('00_Formulaire_Saisie'!$P12="Validé humainement",'00_Formulaire_Saisie'!J12,"")</x:f>
      </x:c>
      <x:c r="K12" s="76" t="str">
        <x:f>IF('00_Formulaire_Saisie'!$P12="Validé humainement",'00_Formulaire_Saisie'!K12,"")</x:f>
      </x:c>
      <x:c r="L12" s="76" t="str">
        <x:f>IF('00_Formulaire_Saisie'!$P12="Validé humainement",'00_Formulaire_Saisie'!L12,"")</x:f>
      </x:c>
      <x:c r="M12" s="76" t="str">
        <x:f>IF('00_Formulaire_Saisie'!$P12="Validé humainement",'00_Formulaire_Saisie'!M12,"")</x:f>
      </x:c>
      <x:c r="N12" s="76" t="str">
        <x:f>IF('00_Formulaire_Saisie'!$P12="Validé humainement",'00_Formulaire_Saisie'!N12,"")</x:f>
      </x:c>
      <x:c r="O12" s="76" t="str">
        <x:f>IF('00_Formulaire_Saisie'!$P12="Validé humainement",'00_Formulaire_Saisie'!O12,"")</x:f>
      </x:c>
      <x:c r="P12" s="76" t="str">
        <x:f>IF('00_Formulaire_Saisie'!$P12="Validé humainement",'00_Formulaire_Saisie'!P12,"")</x:f>
      </x:c>
      <x:c r="Q12" s="76" t="str">
        <x:f>IF('00_Formulaire_Saisie'!$P12="Validé humainement",'00_Formulaire_Saisie'!Q12,"")</x:f>
      </x:c>
      <x:c r="R12" s="78" t="str">
        <x:f>IF('00_Formulaire_Saisie'!$P12="Validé humainement",'00_Formulaire_Saisie'!R12,"")</x:f>
      </x:c>
      <x:c r="S12" s="76" t="str">
        <x:f>IF('00_Formulaire_Saisie'!$P12="Validé humainement",'00_Formulaire_Saisie'!S12,"")</x:f>
      </x:c>
      <x:c r="T12" s="76" t="str">
        <x:f>IF('00_Formulaire_Saisie'!$P12="Validé humainement",'00_Formulaire_Saisie'!T12,"")</x:f>
      </x:c>
      <x:c r="U12" s="76" t="str">
        <x:f>IF('00_Formulaire_Saisie'!$P12="Validé humainement",'00_Formulaire_Saisie'!U12,"")</x:f>
      </x:c>
    </x:row>
    <x:row r="13">
      <x:c r="A13" s="76" t="str">
        <x:f>IF('00_Formulaire_Saisie'!$P13="Validé humainement",'00_Formulaire_Saisie'!A13,"")</x:f>
      </x:c>
      <x:c r="B13" s="76" t="str">
        <x:f>IF('00_Formulaire_Saisie'!$P13="Validé humainement",'00_Formulaire_Saisie'!B13,"")</x:f>
      </x:c>
      <x:c r="C13" s="76" t="str">
        <x:f>IF('00_Formulaire_Saisie'!$P13="Validé humainement",'00_Formulaire_Saisie'!C13,"")</x:f>
      </x:c>
      <x:c r="D13" s="76" t="str">
        <x:f>IF('00_Formulaire_Saisie'!$P13="Validé humainement",'00_Formulaire_Saisie'!D13,"")</x:f>
      </x:c>
      <x:c r="E13" s="76" t="str">
        <x:f>IF('00_Formulaire_Saisie'!$P13="Validé humainement",'00_Formulaire_Saisie'!E13,"")</x:f>
      </x:c>
      <x:c r="F13" s="76" t="str">
        <x:f>IF('00_Formulaire_Saisie'!$P13="Validé humainement",'00_Formulaire_Saisie'!F13,"")</x:f>
      </x:c>
      <x:c r="G13" s="76" t="str">
        <x:f>IF('00_Formulaire_Saisie'!$P13="Validé humainement",'00_Formulaire_Saisie'!G13,"")</x:f>
      </x:c>
      <x:c r="H13" s="77" t="str">
        <x:f>IF('00_Formulaire_Saisie'!$P13="Validé humainement",'00_Formulaire_Saisie'!H13,"")</x:f>
      </x:c>
      <x:c r="I13" s="76" t="str">
        <x:f>IF('00_Formulaire_Saisie'!$P13="Validé humainement",'00_Formulaire_Saisie'!I13,"")</x:f>
      </x:c>
      <x:c r="J13" s="76" t="str">
        <x:f>IF('00_Formulaire_Saisie'!$P13="Validé humainement",'00_Formulaire_Saisie'!J13,"")</x:f>
      </x:c>
      <x:c r="K13" s="76" t="str">
        <x:f>IF('00_Formulaire_Saisie'!$P13="Validé humainement",'00_Formulaire_Saisie'!K13,"")</x:f>
      </x:c>
      <x:c r="L13" s="76" t="str">
        <x:f>IF('00_Formulaire_Saisie'!$P13="Validé humainement",'00_Formulaire_Saisie'!L13,"")</x:f>
      </x:c>
      <x:c r="M13" s="76" t="str">
        <x:f>IF('00_Formulaire_Saisie'!$P13="Validé humainement",'00_Formulaire_Saisie'!M13,"")</x:f>
      </x:c>
      <x:c r="N13" s="76" t="str">
        <x:f>IF('00_Formulaire_Saisie'!$P13="Validé humainement",'00_Formulaire_Saisie'!N13,"")</x:f>
      </x:c>
      <x:c r="O13" s="76" t="str">
        <x:f>IF('00_Formulaire_Saisie'!$P13="Validé humainement",'00_Formulaire_Saisie'!O13,"")</x:f>
      </x:c>
      <x:c r="P13" s="76" t="str">
        <x:f>IF('00_Formulaire_Saisie'!$P13="Validé humainement",'00_Formulaire_Saisie'!P13,"")</x:f>
      </x:c>
      <x:c r="Q13" s="76" t="str">
        <x:f>IF('00_Formulaire_Saisie'!$P13="Validé humainement",'00_Formulaire_Saisie'!Q13,"")</x:f>
      </x:c>
      <x:c r="R13" s="78" t="str">
        <x:f>IF('00_Formulaire_Saisie'!$P13="Validé humainement",'00_Formulaire_Saisie'!R13,"")</x:f>
      </x:c>
      <x:c r="S13" s="76" t="str">
        <x:f>IF('00_Formulaire_Saisie'!$P13="Validé humainement",'00_Formulaire_Saisie'!S13,"")</x:f>
      </x:c>
      <x:c r="T13" s="76" t="str">
        <x:f>IF('00_Formulaire_Saisie'!$P13="Validé humainement",'00_Formulaire_Saisie'!T13,"")</x:f>
      </x:c>
      <x:c r="U13" s="76" t="str">
        <x:f>IF('00_Formulaire_Saisie'!$P13="Validé humainement",'00_Formulaire_Saisie'!U13,"")</x:f>
      </x:c>
    </x:row>
    <x:row r="14">
      <x:c r="A14" s="76" t="str">
        <x:f>IF('00_Formulaire_Saisie'!$P14="Validé humainement",'00_Formulaire_Saisie'!A14,"")</x:f>
      </x:c>
      <x:c r="B14" s="76" t="str">
        <x:f>IF('00_Formulaire_Saisie'!$P14="Validé humainement",'00_Formulaire_Saisie'!B14,"")</x:f>
      </x:c>
      <x:c r="C14" s="76" t="str">
        <x:f>IF('00_Formulaire_Saisie'!$P14="Validé humainement",'00_Formulaire_Saisie'!C14,"")</x:f>
      </x:c>
      <x:c r="D14" s="76" t="str">
        <x:f>IF('00_Formulaire_Saisie'!$P14="Validé humainement",'00_Formulaire_Saisie'!D14,"")</x:f>
      </x:c>
      <x:c r="E14" s="76" t="str">
        <x:f>IF('00_Formulaire_Saisie'!$P14="Validé humainement",'00_Formulaire_Saisie'!E14,"")</x:f>
      </x:c>
      <x:c r="F14" s="76" t="str">
        <x:f>IF('00_Formulaire_Saisie'!$P14="Validé humainement",'00_Formulaire_Saisie'!F14,"")</x:f>
      </x:c>
      <x:c r="G14" s="76" t="str">
        <x:f>IF('00_Formulaire_Saisie'!$P14="Validé humainement",'00_Formulaire_Saisie'!G14,"")</x:f>
      </x:c>
      <x:c r="H14" s="77" t="str">
        <x:f>IF('00_Formulaire_Saisie'!$P14="Validé humainement",'00_Formulaire_Saisie'!H14,"")</x:f>
      </x:c>
      <x:c r="I14" s="76" t="str">
        <x:f>IF('00_Formulaire_Saisie'!$P14="Validé humainement",'00_Formulaire_Saisie'!I14,"")</x:f>
      </x:c>
      <x:c r="J14" s="76" t="str">
        <x:f>IF('00_Formulaire_Saisie'!$P14="Validé humainement",'00_Formulaire_Saisie'!J14,"")</x:f>
      </x:c>
      <x:c r="K14" s="76" t="str">
        <x:f>IF('00_Formulaire_Saisie'!$P14="Validé humainement",'00_Formulaire_Saisie'!K14,"")</x:f>
      </x:c>
      <x:c r="L14" s="76" t="str">
        <x:f>IF('00_Formulaire_Saisie'!$P14="Validé humainement",'00_Formulaire_Saisie'!L14,"")</x:f>
      </x:c>
      <x:c r="M14" s="76" t="str">
        <x:f>IF('00_Formulaire_Saisie'!$P14="Validé humainement",'00_Formulaire_Saisie'!M14,"")</x:f>
      </x:c>
      <x:c r="N14" s="76" t="str">
        <x:f>IF('00_Formulaire_Saisie'!$P14="Validé humainement",'00_Formulaire_Saisie'!N14,"")</x:f>
      </x:c>
      <x:c r="O14" s="76" t="str">
        <x:f>IF('00_Formulaire_Saisie'!$P14="Validé humainement",'00_Formulaire_Saisie'!O14,"")</x:f>
      </x:c>
      <x:c r="P14" s="76" t="str">
        <x:f>IF('00_Formulaire_Saisie'!$P14="Validé humainement",'00_Formulaire_Saisie'!P14,"")</x:f>
      </x:c>
      <x:c r="Q14" s="76" t="str">
        <x:f>IF('00_Formulaire_Saisie'!$P14="Validé humainement",'00_Formulaire_Saisie'!Q14,"")</x:f>
      </x:c>
      <x:c r="R14" s="78" t="str">
        <x:f>IF('00_Formulaire_Saisie'!$P14="Validé humainement",'00_Formulaire_Saisie'!R14,"")</x:f>
      </x:c>
      <x:c r="S14" s="76" t="str">
        <x:f>IF('00_Formulaire_Saisie'!$P14="Validé humainement",'00_Formulaire_Saisie'!S14,"")</x:f>
      </x:c>
      <x:c r="T14" s="76" t="str">
        <x:f>IF('00_Formulaire_Saisie'!$P14="Validé humainement",'00_Formulaire_Saisie'!T14,"")</x:f>
      </x:c>
      <x:c r="U14" s="76" t="str">
        <x:f>IF('00_Formulaire_Saisie'!$P14="Validé humainement",'00_Formulaire_Saisie'!U14,"")</x:f>
      </x:c>
    </x:row>
    <x:row r="15">
      <x:c r="A15" s="76" t="str">
        <x:f>IF('00_Formulaire_Saisie'!$P15="Validé humainement",'00_Formulaire_Saisie'!A15,"")</x:f>
      </x:c>
      <x:c r="B15" s="76" t="str">
        <x:f>IF('00_Formulaire_Saisie'!$P15="Validé humainement",'00_Formulaire_Saisie'!B15,"")</x:f>
      </x:c>
      <x:c r="C15" s="76" t="str">
        <x:f>IF('00_Formulaire_Saisie'!$P15="Validé humainement",'00_Formulaire_Saisie'!C15,"")</x:f>
      </x:c>
      <x:c r="D15" s="76" t="str">
        <x:f>IF('00_Formulaire_Saisie'!$P15="Validé humainement",'00_Formulaire_Saisie'!D15,"")</x:f>
      </x:c>
      <x:c r="E15" s="76" t="str">
        <x:f>IF('00_Formulaire_Saisie'!$P15="Validé humainement",'00_Formulaire_Saisie'!E15,"")</x:f>
      </x:c>
      <x:c r="F15" s="76" t="str">
        <x:f>IF('00_Formulaire_Saisie'!$P15="Validé humainement",'00_Formulaire_Saisie'!F15,"")</x:f>
      </x:c>
      <x:c r="G15" s="76" t="str">
        <x:f>IF('00_Formulaire_Saisie'!$P15="Validé humainement",'00_Formulaire_Saisie'!G15,"")</x:f>
      </x:c>
      <x:c r="H15" s="77" t="str">
        <x:f>IF('00_Formulaire_Saisie'!$P15="Validé humainement",'00_Formulaire_Saisie'!H15,"")</x:f>
      </x:c>
      <x:c r="I15" s="76" t="str">
        <x:f>IF('00_Formulaire_Saisie'!$P15="Validé humainement",'00_Formulaire_Saisie'!I15,"")</x:f>
      </x:c>
      <x:c r="J15" s="76" t="str">
        <x:f>IF('00_Formulaire_Saisie'!$P15="Validé humainement",'00_Formulaire_Saisie'!J15,"")</x:f>
      </x:c>
      <x:c r="K15" s="76" t="str">
        <x:f>IF('00_Formulaire_Saisie'!$P15="Validé humainement",'00_Formulaire_Saisie'!K15,"")</x:f>
      </x:c>
      <x:c r="L15" s="76" t="str">
        <x:f>IF('00_Formulaire_Saisie'!$P15="Validé humainement",'00_Formulaire_Saisie'!L15,"")</x:f>
      </x:c>
      <x:c r="M15" s="76" t="str">
        <x:f>IF('00_Formulaire_Saisie'!$P15="Validé humainement",'00_Formulaire_Saisie'!M15,"")</x:f>
      </x:c>
      <x:c r="N15" s="76" t="str">
        <x:f>IF('00_Formulaire_Saisie'!$P15="Validé humainement",'00_Formulaire_Saisie'!N15,"")</x:f>
      </x:c>
      <x:c r="O15" s="76" t="str">
        <x:f>IF('00_Formulaire_Saisie'!$P15="Validé humainement",'00_Formulaire_Saisie'!O15,"")</x:f>
      </x:c>
      <x:c r="P15" s="76" t="str">
        <x:f>IF('00_Formulaire_Saisie'!$P15="Validé humainement",'00_Formulaire_Saisie'!P15,"")</x:f>
      </x:c>
      <x:c r="Q15" s="76" t="str">
        <x:f>IF('00_Formulaire_Saisie'!$P15="Validé humainement",'00_Formulaire_Saisie'!Q15,"")</x:f>
      </x:c>
      <x:c r="R15" s="78" t="str">
        <x:f>IF('00_Formulaire_Saisie'!$P15="Validé humainement",'00_Formulaire_Saisie'!R15,"")</x:f>
      </x:c>
      <x:c r="S15" s="76" t="str">
        <x:f>IF('00_Formulaire_Saisie'!$P15="Validé humainement",'00_Formulaire_Saisie'!S15,"")</x:f>
      </x:c>
      <x:c r="T15" s="76" t="str">
        <x:f>IF('00_Formulaire_Saisie'!$P15="Validé humainement",'00_Formulaire_Saisie'!T15,"")</x:f>
      </x:c>
      <x:c r="U15" s="76" t="str">
        <x:f>IF('00_Formulaire_Saisie'!$P15="Validé humainement",'00_Formulaire_Saisie'!U15,"")</x:f>
      </x:c>
    </x:row>
    <x:row r="16">
      <x:c r="A16" s="76" t="str">
        <x:f>IF('00_Formulaire_Saisie'!$P16="Validé humainement",'00_Formulaire_Saisie'!A16,"")</x:f>
      </x:c>
      <x:c r="B16" s="76" t="str">
        <x:f>IF('00_Formulaire_Saisie'!$P16="Validé humainement",'00_Formulaire_Saisie'!B16,"")</x:f>
      </x:c>
      <x:c r="C16" s="76" t="str">
        <x:f>IF('00_Formulaire_Saisie'!$P16="Validé humainement",'00_Formulaire_Saisie'!C16,"")</x:f>
      </x:c>
      <x:c r="D16" s="76" t="str">
        <x:f>IF('00_Formulaire_Saisie'!$P16="Validé humainement",'00_Formulaire_Saisie'!D16,"")</x:f>
      </x:c>
      <x:c r="E16" s="76" t="str">
        <x:f>IF('00_Formulaire_Saisie'!$P16="Validé humainement",'00_Formulaire_Saisie'!E16,"")</x:f>
      </x:c>
      <x:c r="F16" s="76" t="str">
        <x:f>IF('00_Formulaire_Saisie'!$P16="Validé humainement",'00_Formulaire_Saisie'!F16,"")</x:f>
      </x:c>
      <x:c r="G16" s="76" t="str">
        <x:f>IF('00_Formulaire_Saisie'!$P16="Validé humainement",'00_Formulaire_Saisie'!G16,"")</x:f>
      </x:c>
      <x:c r="H16" s="77" t="str">
        <x:f>IF('00_Formulaire_Saisie'!$P16="Validé humainement",'00_Formulaire_Saisie'!H16,"")</x:f>
      </x:c>
      <x:c r="I16" s="76" t="str">
        <x:f>IF('00_Formulaire_Saisie'!$P16="Validé humainement",'00_Formulaire_Saisie'!I16,"")</x:f>
      </x:c>
      <x:c r="J16" s="76" t="str">
        <x:f>IF('00_Formulaire_Saisie'!$P16="Validé humainement",'00_Formulaire_Saisie'!J16,"")</x:f>
      </x:c>
      <x:c r="K16" s="76" t="str">
        <x:f>IF('00_Formulaire_Saisie'!$P16="Validé humainement",'00_Formulaire_Saisie'!K16,"")</x:f>
      </x:c>
      <x:c r="L16" s="76" t="str">
        <x:f>IF('00_Formulaire_Saisie'!$P16="Validé humainement",'00_Formulaire_Saisie'!L16,"")</x:f>
      </x:c>
      <x:c r="M16" s="76" t="str">
        <x:f>IF('00_Formulaire_Saisie'!$P16="Validé humainement",'00_Formulaire_Saisie'!M16,"")</x:f>
      </x:c>
      <x:c r="N16" s="76" t="str">
        <x:f>IF('00_Formulaire_Saisie'!$P16="Validé humainement",'00_Formulaire_Saisie'!N16,"")</x:f>
      </x:c>
      <x:c r="O16" s="76" t="str">
        <x:f>IF('00_Formulaire_Saisie'!$P16="Validé humainement",'00_Formulaire_Saisie'!O16,"")</x:f>
      </x:c>
      <x:c r="P16" s="76" t="str">
        <x:f>IF('00_Formulaire_Saisie'!$P16="Validé humainement",'00_Formulaire_Saisie'!P16,"")</x:f>
      </x:c>
      <x:c r="Q16" s="76" t="str">
        <x:f>IF('00_Formulaire_Saisie'!$P16="Validé humainement",'00_Formulaire_Saisie'!Q16,"")</x:f>
      </x:c>
      <x:c r="R16" s="78" t="str">
        <x:f>IF('00_Formulaire_Saisie'!$P16="Validé humainement",'00_Formulaire_Saisie'!R16,"")</x:f>
      </x:c>
      <x:c r="S16" s="76" t="str">
        <x:f>IF('00_Formulaire_Saisie'!$P16="Validé humainement",'00_Formulaire_Saisie'!S16,"")</x:f>
      </x:c>
      <x:c r="T16" s="76" t="str">
        <x:f>IF('00_Formulaire_Saisie'!$P16="Validé humainement",'00_Formulaire_Saisie'!T16,"")</x:f>
      </x:c>
      <x:c r="U16" s="76" t="str">
        <x:f>IF('00_Formulaire_Saisie'!$P16="Validé humainement",'00_Formulaire_Saisie'!U16,"")</x:f>
      </x:c>
    </x:row>
    <x:row r="17">
      <x:c r="A17" s="76" t="str">
        <x:f>IF('00_Formulaire_Saisie'!$P17="Validé humainement",'00_Formulaire_Saisie'!A17,"")</x:f>
      </x:c>
      <x:c r="B17" s="76" t="str">
        <x:f>IF('00_Formulaire_Saisie'!$P17="Validé humainement",'00_Formulaire_Saisie'!B17,"")</x:f>
      </x:c>
      <x:c r="C17" s="76" t="str">
        <x:f>IF('00_Formulaire_Saisie'!$P17="Validé humainement",'00_Formulaire_Saisie'!C17,"")</x:f>
      </x:c>
      <x:c r="D17" s="76" t="str">
        <x:f>IF('00_Formulaire_Saisie'!$P17="Validé humainement",'00_Formulaire_Saisie'!D17,"")</x:f>
      </x:c>
      <x:c r="E17" s="76" t="str">
        <x:f>IF('00_Formulaire_Saisie'!$P17="Validé humainement",'00_Formulaire_Saisie'!E17,"")</x:f>
      </x:c>
      <x:c r="F17" s="76" t="str">
        <x:f>IF('00_Formulaire_Saisie'!$P17="Validé humainement",'00_Formulaire_Saisie'!F17,"")</x:f>
      </x:c>
      <x:c r="G17" s="76" t="str">
        <x:f>IF('00_Formulaire_Saisie'!$P17="Validé humainement",'00_Formulaire_Saisie'!G17,"")</x:f>
      </x:c>
      <x:c r="H17" s="77" t="str">
        <x:f>IF('00_Formulaire_Saisie'!$P17="Validé humainement",'00_Formulaire_Saisie'!H17,"")</x:f>
      </x:c>
      <x:c r="I17" s="76" t="str">
        <x:f>IF('00_Formulaire_Saisie'!$P17="Validé humainement",'00_Formulaire_Saisie'!I17,"")</x:f>
      </x:c>
      <x:c r="J17" s="76" t="str">
        <x:f>IF('00_Formulaire_Saisie'!$P17="Validé humainement",'00_Formulaire_Saisie'!J17,"")</x:f>
      </x:c>
      <x:c r="K17" s="76" t="str">
        <x:f>IF('00_Formulaire_Saisie'!$P17="Validé humainement",'00_Formulaire_Saisie'!K17,"")</x:f>
      </x:c>
      <x:c r="L17" s="76" t="str">
        <x:f>IF('00_Formulaire_Saisie'!$P17="Validé humainement",'00_Formulaire_Saisie'!L17,"")</x:f>
      </x:c>
      <x:c r="M17" s="76" t="str">
        <x:f>IF('00_Formulaire_Saisie'!$P17="Validé humainement",'00_Formulaire_Saisie'!M17,"")</x:f>
      </x:c>
      <x:c r="N17" s="76" t="str">
        <x:f>IF('00_Formulaire_Saisie'!$P17="Validé humainement",'00_Formulaire_Saisie'!N17,"")</x:f>
      </x:c>
      <x:c r="O17" s="76" t="str">
        <x:f>IF('00_Formulaire_Saisie'!$P17="Validé humainement",'00_Formulaire_Saisie'!O17,"")</x:f>
      </x:c>
      <x:c r="P17" s="76" t="str">
        <x:f>IF('00_Formulaire_Saisie'!$P17="Validé humainement",'00_Formulaire_Saisie'!P17,"")</x:f>
      </x:c>
      <x:c r="Q17" s="76" t="str">
        <x:f>IF('00_Formulaire_Saisie'!$P17="Validé humainement",'00_Formulaire_Saisie'!Q17,"")</x:f>
      </x:c>
      <x:c r="R17" s="78" t="str">
        <x:f>IF('00_Formulaire_Saisie'!$P17="Validé humainement",'00_Formulaire_Saisie'!R17,"")</x:f>
      </x:c>
      <x:c r="S17" s="76" t="str">
        <x:f>IF('00_Formulaire_Saisie'!$P17="Validé humainement",'00_Formulaire_Saisie'!S17,"")</x:f>
      </x:c>
      <x:c r="T17" s="76" t="str">
        <x:f>IF('00_Formulaire_Saisie'!$P17="Validé humainement",'00_Formulaire_Saisie'!T17,"")</x:f>
      </x:c>
      <x:c r="U17" s="76" t="str">
        <x:f>IF('00_Formulaire_Saisie'!$P17="Validé humainement",'00_Formulaire_Saisie'!U17,"")</x:f>
      </x:c>
    </x:row>
    <x:row r="18">
      <x:c r="A18" s="76" t="str">
        <x:f>IF('00_Formulaire_Saisie'!$P18="Validé humainement",'00_Formulaire_Saisie'!A18,"")</x:f>
      </x:c>
      <x:c r="B18" s="76" t="str">
        <x:f>IF('00_Formulaire_Saisie'!$P18="Validé humainement",'00_Formulaire_Saisie'!B18,"")</x:f>
      </x:c>
      <x:c r="C18" s="76" t="str">
        <x:f>IF('00_Formulaire_Saisie'!$P18="Validé humainement",'00_Formulaire_Saisie'!C18,"")</x:f>
      </x:c>
      <x:c r="D18" s="76" t="str">
        <x:f>IF('00_Formulaire_Saisie'!$P18="Validé humainement",'00_Formulaire_Saisie'!D18,"")</x:f>
      </x:c>
      <x:c r="E18" s="76" t="str">
        <x:f>IF('00_Formulaire_Saisie'!$P18="Validé humainement",'00_Formulaire_Saisie'!E18,"")</x:f>
      </x:c>
      <x:c r="F18" s="76" t="str">
        <x:f>IF('00_Formulaire_Saisie'!$P18="Validé humainement",'00_Formulaire_Saisie'!F18,"")</x:f>
      </x:c>
      <x:c r="G18" s="76" t="str">
        <x:f>IF('00_Formulaire_Saisie'!$P18="Validé humainement",'00_Formulaire_Saisie'!G18,"")</x:f>
      </x:c>
      <x:c r="H18" s="77" t="str">
        <x:f>IF('00_Formulaire_Saisie'!$P18="Validé humainement",'00_Formulaire_Saisie'!H18,"")</x:f>
      </x:c>
      <x:c r="I18" s="76" t="str">
        <x:f>IF('00_Formulaire_Saisie'!$P18="Validé humainement",'00_Formulaire_Saisie'!I18,"")</x:f>
      </x:c>
      <x:c r="J18" s="76" t="str">
        <x:f>IF('00_Formulaire_Saisie'!$P18="Validé humainement",'00_Formulaire_Saisie'!J18,"")</x:f>
      </x:c>
      <x:c r="K18" s="76" t="str">
        <x:f>IF('00_Formulaire_Saisie'!$P18="Validé humainement",'00_Formulaire_Saisie'!K18,"")</x:f>
      </x:c>
      <x:c r="L18" s="76" t="str">
        <x:f>IF('00_Formulaire_Saisie'!$P18="Validé humainement",'00_Formulaire_Saisie'!L18,"")</x:f>
      </x:c>
      <x:c r="M18" s="76" t="str">
        <x:f>IF('00_Formulaire_Saisie'!$P18="Validé humainement",'00_Formulaire_Saisie'!M18,"")</x:f>
      </x:c>
      <x:c r="N18" s="76" t="str">
        <x:f>IF('00_Formulaire_Saisie'!$P18="Validé humainement",'00_Formulaire_Saisie'!N18,"")</x:f>
      </x:c>
      <x:c r="O18" s="76" t="str">
        <x:f>IF('00_Formulaire_Saisie'!$P18="Validé humainement",'00_Formulaire_Saisie'!O18,"")</x:f>
      </x:c>
      <x:c r="P18" s="76" t="str">
        <x:f>IF('00_Formulaire_Saisie'!$P18="Validé humainement",'00_Formulaire_Saisie'!P18,"")</x:f>
      </x:c>
      <x:c r="Q18" s="76" t="str">
        <x:f>IF('00_Formulaire_Saisie'!$P18="Validé humainement",'00_Formulaire_Saisie'!Q18,"")</x:f>
      </x:c>
      <x:c r="R18" s="78" t="str">
        <x:f>IF('00_Formulaire_Saisie'!$P18="Validé humainement",'00_Formulaire_Saisie'!R18,"")</x:f>
      </x:c>
      <x:c r="S18" s="76" t="str">
        <x:f>IF('00_Formulaire_Saisie'!$P18="Validé humainement",'00_Formulaire_Saisie'!S18,"")</x:f>
      </x:c>
      <x:c r="T18" s="76" t="str">
        <x:f>IF('00_Formulaire_Saisie'!$P18="Validé humainement",'00_Formulaire_Saisie'!T18,"")</x:f>
      </x:c>
      <x:c r="U18" s="76" t="str">
        <x:f>IF('00_Formulaire_Saisie'!$P18="Validé humainement",'00_Formulaire_Saisie'!U18,"")</x:f>
      </x:c>
    </x:row>
    <x:row r="19">
      <x:c r="A19" s="76" t="str">
        <x:f>IF('00_Formulaire_Saisie'!$P19="Validé humainement",'00_Formulaire_Saisie'!A19,"")</x:f>
      </x:c>
      <x:c r="B19" s="76" t="str">
        <x:f>IF('00_Formulaire_Saisie'!$P19="Validé humainement",'00_Formulaire_Saisie'!B19,"")</x:f>
      </x:c>
      <x:c r="C19" s="76" t="str">
        <x:f>IF('00_Formulaire_Saisie'!$P19="Validé humainement",'00_Formulaire_Saisie'!C19,"")</x:f>
      </x:c>
      <x:c r="D19" s="76" t="str">
        <x:f>IF('00_Formulaire_Saisie'!$P19="Validé humainement",'00_Formulaire_Saisie'!D19,"")</x:f>
      </x:c>
      <x:c r="E19" s="76" t="str">
        <x:f>IF('00_Formulaire_Saisie'!$P19="Validé humainement",'00_Formulaire_Saisie'!E19,"")</x:f>
      </x:c>
      <x:c r="F19" s="76" t="str">
        <x:f>IF('00_Formulaire_Saisie'!$P19="Validé humainement",'00_Formulaire_Saisie'!F19,"")</x:f>
      </x:c>
      <x:c r="G19" s="76" t="str">
        <x:f>IF('00_Formulaire_Saisie'!$P19="Validé humainement",'00_Formulaire_Saisie'!G19,"")</x:f>
      </x:c>
      <x:c r="H19" s="77" t="str">
        <x:f>IF('00_Formulaire_Saisie'!$P19="Validé humainement",'00_Formulaire_Saisie'!H19,"")</x:f>
      </x:c>
      <x:c r="I19" s="76" t="str">
        <x:f>IF('00_Formulaire_Saisie'!$P19="Validé humainement",'00_Formulaire_Saisie'!I19,"")</x:f>
      </x:c>
      <x:c r="J19" s="76" t="str">
        <x:f>IF('00_Formulaire_Saisie'!$P19="Validé humainement",'00_Formulaire_Saisie'!J19,"")</x:f>
      </x:c>
      <x:c r="K19" s="76" t="str">
        <x:f>IF('00_Formulaire_Saisie'!$P19="Validé humainement",'00_Formulaire_Saisie'!K19,"")</x:f>
      </x:c>
      <x:c r="L19" s="76" t="str">
        <x:f>IF('00_Formulaire_Saisie'!$P19="Validé humainement",'00_Formulaire_Saisie'!L19,"")</x:f>
      </x:c>
      <x:c r="M19" s="76" t="str">
        <x:f>IF('00_Formulaire_Saisie'!$P19="Validé humainement",'00_Formulaire_Saisie'!M19,"")</x:f>
      </x:c>
      <x:c r="N19" s="76" t="str">
        <x:f>IF('00_Formulaire_Saisie'!$P19="Validé humainement",'00_Formulaire_Saisie'!N19,"")</x:f>
      </x:c>
      <x:c r="O19" s="76" t="str">
        <x:f>IF('00_Formulaire_Saisie'!$P19="Validé humainement",'00_Formulaire_Saisie'!O19,"")</x:f>
      </x:c>
      <x:c r="P19" s="76" t="str">
        <x:f>IF('00_Formulaire_Saisie'!$P19="Validé humainement",'00_Formulaire_Saisie'!P19,"")</x:f>
      </x:c>
      <x:c r="Q19" s="76" t="str">
        <x:f>IF('00_Formulaire_Saisie'!$P19="Validé humainement",'00_Formulaire_Saisie'!Q19,"")</x:f>
      </x:c>
      <x:c r="R19" s="78" t="str">
        <x:f>IF('00_Formulaire_Saisie'!$P19="Validé humainement",'00_Formulaire_Saisie'!R19,"")</x:f>
      </x:c>
      <x:c r="S19" s="76" t="str">
        <x:f>IF('00_Formulaire_Saisie'!$P19="Validé humainement",'00_Formulaire_Saisie'!S19,"")</x:f>
      </x:c>
      <x:c r="T19" s="76" t="str">
        <x:f>IF('00_Formulaire_Saisie'!$P19="Validé humainement",'00_Formulaire_Saisie'!T19,"")</x:f>
      </x:c>
      <x:c r="U19" s="76" t="str">
        <x:f>IF('00_Formulaire_Saisie'!$P19="Validé humainement",'00_Formulaire_Saisie'!U19,"")</x:f>
      </x:c>
    </x:row>
    <x:row r="20">
      <x:c r="A20" s="76" t="str">
        <x:f>IF('00_Formulaire_Saisie'!$P20="Validé humainement",'00_Formulaire_Saisie'!A20,"")</x:f>
      </x:c>
      <x:c r="B20" s="76" t="str">
        <x:f>IF('00_Formulaire_Saisie'!$P20="Validé humainement",'00_Formulaire_Saisie'!B20,"")</x:f>
      </x:c>
      <x:c r="C20" s="76" t="str">
        <x:f>IF('00_Formulaire_Saisie'!$P20="Validé humainement",'00_Formulaire_Saisie'!C20,"")</x:f>
      </x:c>
      <x:c r="D20" s="76" t="str">
        <x:f>IF('00_Formulaire_Saisie'!$P20="Validé humainement",'00_Formulaire_Saisie'!D20,"")</x:f>
      </x:c>
      <x:c r="E20" s="76" t="str">
        <x:f>IF('00_Formulaire_Saisie'!$P20="Validé humainement",'00_Formulaire_Saisie'!E20,"")</x:f>
      </x:c>
      <x:c r="F20" s="76" t="str">
        <x:f>IF('00_Formulaire_Saisie'!$P20="Validé humainement",'00_Formulaire_Saisie'!F20,"")</x:f>
      </x:c>
      <x:c r="G20" s="76" t="str">
        <x:f>IF('00_Formulaire_Saisie'!$P20="Validé humainement",'00_Formulaire_Saisie'!G20,"")</x:f>
      </x:c>
      <x:c r="H20" s="77" t="str">
        <x:f>IF('00_Formulaire_Saisie'!$P20="Validé humainement",'00_Formulaire_Saisie'!H20,"")</x:f>
      </x:c>
      <x:c r="I20" s="76" t="str">
        <x:f>IF('00_Formulaire_Saisie'!$P20="Validé humainement",'00_Formulaire_Saisie'!I20,"")</x:f>
      </x:c>
      <x:c r="J20" s="76" t="str">
        <x:f>IF('00_Formulaire_Saisie'!$P20="Validé humainement",'00_Formulaire_Saisie'!J20,"")</x:f>
      </x:c>
      <x:c r="K20" s="76" t="str">
        <x:f>IF('00_Formulaire_Saisie'!$P20="Validé humainement",'00_Formulaire_Saisie'!K20,"")</x:f>
      </x:c>
      <x:c r="L20" s="76" t="str">
        <x:f>IF('00_Formulaire_Saisie'!$P20="Validé humainement",'00_Formulaire_Saisie'!L20,"")</x:f>
      </x:c>
      <x:c r="M20" s="76" t="str">
        <x:f>IF('00_Formulaire_Saisie'!$P20="Validé humainement",'00_Formulaire_Saisie'!M20,"")</x:f>
      </x:c>
      <x:c r="N20" s="76" t="str">
        <x:f>IF('00_Formulaire_Saisie'!$P20="Validé humainement",'00_Formulaire_Saisie'!N20,"")</x:f>
      </x:c>
      <x:c r="O20" s="76" t="str">
        <x:f>IF('00_Formulaire_Saisie'!$P20="Validé humainement",'00_Formulaire_Saisie'!O20,"")</x:f>
      </x:c>
      <x:c r="P20" s="76" t="str">
        <x:f>IF('00_Formulaire_Saisie'!$P20="Validé humainement",'00_Formulaire_Saisie'!P20,"")</x:f>
      </x:c>
      <x:c r="Q20" s="76" t="str">
        <x:f>IF('00_Formulaire_Saisie'!$P20="Validé humainement",'00_Formulaire_Saisie'!Q20,"")</x:f>
      </x:c>
      <x:c r="R20" s="78" t="str">
        <x:f>IF('00_Formulaire_Saisie'!$P20="Validé humainement",'00_Formulaire_Saisie'!R20,"")</x:f>
      </x:c>
      <x:c r="S20" s="76" t="str">
        <x:f>IF('00_Formulaire_Saisie'!$P20="Validé humainement",'00_Formulaire_Saisie'!S20,"")</x:f>
      </x:c>
      <x:c r="T20" s="76" t="str">
        <x:f>IF('00_Formulaire_Saisie'!$P20="Validé humainement",'00_Formulaire_Saisie'!T20,"")</x:f>
      </x:c>
      <x:c r="U20" s="76" t="str">
        <x:f>IF('00_Formulaire_Saisie'!$P20="Validé humainement",'00_Formulaire_Saisie'!U20,"")</x:f>
      </x:c>
    </x:row>
    <x:row r="21">
      <x:c r="A21" s="76" t="str">
        <x:f>IF('00_Formulaire_Saisie'!$P21="Validé humainement",'00_Formulaire_Saisie'!A21,"")</x:f>
      </x:c>
      <x:c r="B21" s="76" t="str">
        <x:f>IF('00_Formulaire_Saisie'!$P21="Validé humainement",'00_Formulaire_Saisie'!B21,"")</x:f>
      </x:c>
      <x:c r="C21" s="76" t="str">
        <x:f>IF('00_Formulaire_Saisie'!$P21="Validé humainement",'00_Formulaire_Saisie'!C21,"")</x:f>
      </x:c>
      <x:c r="D21" s="76" t="str">
        <x:f>IF('00_Formulaire_Saisie'!$P21="Validé humainement",'00_Formulaire_Saisie'!D21,"")</x:f>
      </x:c>
      <x:c r="E21" s="76" t="str">
        <x:f>IF('00_Formulaire_Saisie'!$P21="Validé humainement",'00_Formulaire_Saisie'!E21,"")</x:f>
      </x:c>
      <x:c r="F21" s="76" t="str">
        <x:f>IF('00_Formulaire_Saisie'!$P21="Validé humainement",'00_Formulaire_Saisie'!F21,"")</x:f>
      </x:c>
      <x:c r="G21" s="76" t="str">
        <x:f>IF('00_Formulaire_Saisie'!$P21="Validé humainement",'00_Formulaire_Saisie'!G21,"")</x:f>
      </x:c>
      <x:c r="H21" s="77" t="str">
        <x:f>IF('00_Formulaire_Saisie'!$P21="Validé humainement",'00_Formulaire_Saisie'!H21,"")</x:f>
      </x:c>
      <x:c r="I21" s="76" t="str">
        <x:f>IF('00_Formulaire_Saisie'!$P21="Validé humainement",'00_Formulaire_Saisie'!I21,"")</x:f>
      </x:c>
      <x:c r="J21" s="76" t="str">
        <x:f>IF('00_Formulaire_Saisie'!$P21="Validé humainement",'00_Formulaire_Saisie'!J21,"")</x:f>
      </x:c>
      <x:c r="K21" s="76" t="str">
        <x:f>IF('00_Formulaire_Saisie'!$P21="Validé humainement",'00_Formulaire_Saisie'!K21,"")</x:f>
      </x:c>
      <x:c r="L21" s="76" t="str">
        <x:f>IF('00_Formulaire_Saisie'!$P21="Validé humainement",'00_Formulaire_Saisie'!L21,"")</x:f>
      </x:c>
      <x:c r="M21" s="76" t="str">
        <x:f>IF('00_Formulaire_Saisie'!$P21="Validé humainement",'00_Formulaire_Saisie'!M21,"")</x:f>
      </x:c>
      <x:c r="N21" s="76" t="str">
        <x:f>IF('00_Formulaire_Saisie'!$P21="Validé humainement",'00_Formulaire_Saisie'!N21,"")</x:f>
      </x:c>
      <x:c r="O21" s="76" t="str">
        <x:f>IF('00_Formulaire_Saisie'!$P21="Validé humainement",'00_Formulaire_Saisie'!O21,"")</x:f>
      </x:c>
      <x:c r="P21" s="76" t="str">
        <x:f>IF('00_Formulaire_Saisie'!$P21="Validé humainement",'00_Formulaire_Saisie'!P21,"")</x:f>
      </x:c>
      <x:c r="Q21" s="76" t="str">
        <x:f>IF('00_Formulaire_Saisie'!$P21="Validé humainement",'00_Formulaire_Saisie'!Q21,"")</x:f>
      </x:c>
      <x:c r="R21" s="78" t="str">
        <x:f>IF('00_Formulaire_Saisie'!$P21="Validé humainement",'00_Formulaire_Saisie'!R21,"")</x:f>
      </x:c>
      <x:c r="S21" s="76" t="str">
        <x:f>IF('00_Formulaire_Saisie'!$P21="Validé humainement",'00_Formulaire_Saisie'!S21,"")</x:f>
      </x:c>
      <x:c r="T21" s="76" t="str">
        <x:f>IF('00_Formulaire_Saisie'!$P21="Validé humainement",'00_Formulaire_Saisie'!T21,"")</x:f>
      </x:c>
      <x:c r="U21" s="76" t="str">
        <x:f>IF('00_Formulaire_Saisie'!$P21="Validé humainement",'00_Formulaire_Saisie'!U21,"")</x:f>
      </x:c>
    </x:row>
    <x:row r="22">
      <x:c r="A22" s="76" t="str">
        <x:f>IF('00_Formulaire_Saisie'!$P22="Validé humainement",'00_Formulaire_Saisie'!A22,"")</x:f>
      </x:c>
      <x:c r="B22" s="76" t="str">
        <x:f>IF('00_Formulaire_Saisie'!$P22="Validé humainement",'00_Formulaire_Saisie'!B22,"")</x:f>
      </x:c>
      <x:c r="C22" s="76" t="str">
        <x:f>IF('00_Formulaire_Saisie'!$P22="Validé humainement",'00_Formulaire_Saisie'!C22,"")</x:f>
      </x:c>
      <x:c r="D22" s="76" t="str">
        <x:f>IF('00_Formulaire_Saisie'!$P22="Validé humainement",'00_Formulaire_Saisie'!D22,"")</x:f>
      </x:c>
      <x:c r="E22" s="76" t="str">
        <x:f>IF('00_Formulaire_Saisie'!$P22="Validé humainement",'00_Formulaire_Saisie'!E22,"")</x:f>
      </x:c>
      <x:c r="F22" s="76" t="str">
        <x:f>IF('00_Formulaire_Saisie'!$P22="Validé humainement",'00_Formulaire_Saisie'!F22,"")</x:f>
      </x:c>
      <x:c r="G22" s="76" t="str">
        <x:f>IF('00_Formulaire_Saisie'!$P22="Validé humainement",'00_Formulaire_Saisie'!G22,"")</x:f>
      </x:c>
      <x:c r="H22" s="77" t="str">
        <x:f>IF('00_Formulaire_Saisie'!$P22="Validé humainement",'00_Formulaire_Saisie'!H22,"")</x:f>
      </x:c>
      <x:c r="I22" s="76" t="str">
        <x:f>IF('00_Formulaire_Saisie'!$P22="Validé humainement",'00_Formulaire_Saisie'!I22,"")</x:f>
      </x:c>
      <x:c r="J22" s="76" t="str">
        <x:f>IF('00_Formulaire_Saisie'!$P22="Validé humainement",'00_Formulaire_Saisie'!J22,"")</x:f>
      </x:c>
      <x:c r="K22" s="76" t="str">
        <x:f>IF('00_Formulaire_Saisie'!$P22="Validé humainement",'00_Formulaire_Saisie'!K22,"")</x:f>
      </x:c>
      <x:c r="L22" s="76" t="str">
        <x:f>IF('00_Formulaire_Saisie'!$P22="Validé humainement",'00_Formulaire_Saisie'!L22,"")</x:f>
      </x:c>
      <x:c r="M22" s="76" t="str">
        <x:f>IF('00_Formulaire_Saisie'!$P22="Validé humainement",'00_Formulaire_Saisie'!M22,"")</x:f>
      </x:c>
      <x:c r="N22" s="76" t="str">
        <x:f>IF('00_Formulaire_Saisie'!$P22="Validé humainement",'00_Formulaire_Saisie'!N22,"")</x:f>
      </x:c>
      <x:c r="O22" s="76" t="str">
        <x:f>IF('00_Formulaire_Saisie'!$P22="Validé humainement",'00_Formulaire_Saisie'!O22,"")</x:f>
      </x:c>
      <x:c r="P22" s="76" t="str">
        <x:f>IF('00_Formulaire_Saisie'!$P22="Validé humainement",'00_Formulaire_Saisie'!P22,"")</x:f>
      </x:c>
      <x:c r="Q22" s="76" t="str">
        <x:f>IF('00_Formulaire_Saisie'!$P22="Validé humainement",'00_Formulaire_Saisie'!Q22,"")</x:f>
      </x:c>
      <x:c r="R22" s="78" t="str">
        <x:f>IF('00_Formulaire_Saisie'!$P22="Validé humainement",'00_Formulaire_Saisie'!R22,"")</x:f>
      </x:c>
      <x:c r="S22" s="76" t="str">
        <x:f>IF('00_Formulaire_Saisie'!$P22="Validé humainement",'00_Formulaire_Saisie'!S22,"")</x:f>
      </x:c>
      <x:c r="T22" s="76" t="str">
        <x:f>IF('00_Formulaire_Saisie'!$P22="Validé humainement",'00_Formulaire_Saisie'!T22,"")</x:f>
      </x:c>
      <x:c r="U22" s="76" t="str">
        <x:f>IF('00_Formulaire_Saisie'!$P22="Validé humainement",'00_Formulaire_Saisie'!U22,"")</x:f>
      </x:c>
    </x:row>
    <x:row r="23">
      <x:c r="A23" s="76" t="str">
        <x:f>IF('00_Formulaire_Saisie'!$P23="Validé humainement",'00_Formulaire_Saisie'!A23,"")</x:f>
      </x:c>
      <x:c r="B23" s="76" t="str">
        <x:f>IF('00_Formulaire_Saisie'!$P23="Validé humainement",'00_Formulaire_Saisie'!B23,"")</x:f>
      </x:c>
      <x:c r="C23" s="76" t="str">
        <x:f>IF('00_Formulaire_Saisie'!$P23="Validé humainement",'00_Formulaire_Saisie'!C23,"")</x:f>
      </x:c>
      <x:c r="D23" s="76" t="str">
        <x:f>IF('00_Formulaire_Saisie'!$P23="Validé humainement",'00_Formulaire_Saisie'!D23,"")</x:f>
      </x:c>
      <x:c r="E23" s="76" t="str">
        <x:f>IF('00_Formulaire_Saisie'!$P23="Validé humainement",'00_Formulaire_Saisie'!E23,"")</x:f>
      </x:c>
      <x:c r="F23" s="76" t="str">
        <x:f>IF('00_Formulaire_Saisie'!$P23="Validé humainement",'00_Formulaire_Saisie'!F23,"")</x:f>
      </x:c>
      <x:c r="G23" s="76" t="str">
        <x:f>IF('00_Formulaire_Saisie'!$P23="Validé humainement",'00_Formulaire_Saisie'!G23,"")</x:f>
      </x:c>
      <x:c r="H23" s="77" t="str">
        <x:f>IF('00_Formulaire_Saisie'!$P23="Validé humainement",'00_Formulaire_Saisie'!H23,"")</x:f>
      </x:c>
      <x:c r="I23" s="76" t="str">
        <x:f>IF('00_Formulaire_Saisie'!$P23="Validé humainement",'00_Formulaire_Saisie'!I23,"")</x:f>
      </x:c>
      <x:c r="J23" s="76" t="str">
        <x:f>IF('00_Formulaire_Saisie'!$P23="Validé humainement",'00_Formulaire_Saisie'!J23,"")</x:f>
      </x:c>
      <x:c r="K23" s="76" t="str">
        <x:f>IF('00_Formulaire_Saisie'!$P23="Validé humainement",'00_Formulaire_Saisie'!K23,"")</x:f>
      </x:c>
      <x:c r="L23" s="76" t="str">
        <x:f>IF('00_Formulaire_Saisie'!$P23="Validé humainement",'00_Formulaire_Saisie'!L23,"")</x:f>
      </x:c>
      <x:c r="M23" s="76" t="str">
        <x:f>IF('00_Formulaire_Saisie'!$P23="Validé humainement",'00_Formulaire_Saisie'!M23,"")</x:f>
      </x:c>
      <x:c r="N23" s="76" t="str">
        <x:f>IF('00_Formulaire_Saisie'!$P23="Validé humainement",'00_Formulaire_Saisie'!N23,"")</x:f>
      </x:c>
      <x:c r="O23" s="76" t="str">
        <x:f>IF('00_Formulaire_Saisie'!$P23="Validé humainement",'00_Formulaire_Saisie'!O23,"")</x:f>
      </x:c>
      <x:c r="P23" s="76" t="str">
        <x:f>IF('00_Formulaire_Saisie'!$P23="Validé humainement",'00_Formulaire_Saisie'!P23,"")</x:f>
      </x:c>
      <x:c r="Q23" s="76" t="str">
        <x:f>IF('00_Formulaire_Saisie'!$P23="Validé humainement",'00_Formulaire_Saisie'!Q23,"")</x:f>
      </x:c>
      <x:c r="R23" s="78" t="str">
        <x:f>IF('00_Formulaire_Saisie'!$P23="Validé humainement",'00_Formulaire_Saisie'!R23,"")</x:f>
      </x:c>
      <x:c r="S23" s="76" t="str">
        <x:f>IF('00_Formulaire_Saisie'!$P23="Validé humainement",'00_Formulaire_Saisie'!S23,"")</x:f>
      </x:c>
      <x:c r="T23" s="76" t="str">
        <x:f>IF('00_Formulaire_Saisie'!$P23="Validé humainement",'00_Formulaire_Saisie'!T23,"")</x:f>
      </x:c>
      <x:c r="U23" s="76" t="str">
        <x:f>IF('00_Formulaire_Saisie'!$P23="Validé humainement",'00_Formulaire_Saisie'!U23,"")</x:f>
      </x:c>
    </x:row>
    <x:row r="24">
      <x:c r="A24" s="76" t="str">
        <x:f>IF('00_Formulaire_Saisie'!$P24="Validé humainement",'00_Formulaire_Saisie'!A24,"")</x:f>
      </x:c>
      <x:c r="B24" s="76" t="str">
        <x:f>IF('00_Formulaire_Saisie'!$P24="Validé humainement",'00_Formulaire_Saisie'!B24,"")</x:f>
      </x:c>
      <x:c r="C24" s="76" t="str">
        <x:f>IF('00_Formulaire_Saisie'!$P24="Validé humainement",'00_Formulaire_Saisie'!C24,"")</x:f>
      </x:c>
      <x:c r="D24" s="76" t="str">
        <x:f>IF('00_Formulaire_Saisie'!$P24="Validé humainement",'00_Formulaire_Saisie'!D24,"")</x:f>
      </x:c>
      <x:c r="E24" s="76" t="str">
        <x:f>IF('00_Formulaire_Saisie'!$P24="Validé humainement",'00_Formulaire_Saisie'!E24,"")</x:f>
      </x:c>
      <x:c r="F24" s="76" t="str">
        <x:f>IF('00_Formulaire_Saisie'!$P24="Validé humainement",'00_Formulaire_Saisie'!F24,"")</x:f>
      </x:c>
      <x:c r="G24" s="76" t="str">
        <x:f>IF('00_Formulaire_Saisie'!$P24="Validé humainement",'00_Formulaire_Saisie'!G24,"")</x:f>
      </x:c>
      <x:c r="H24" s="77" t="str">
        <x:f>IF('00_Formulaire_Saisie'!$P24="Validé humainement",'00_Formulaire_Saisie'!H24,"")</x:f>
      </x:c>
      <x:c r="I24" s="76" t="str">
        <x:f>IF('00_Formulaire_Saisie'!$P24="Validé humainement",'00_Formulaire_Saisie'!I24,"")</x:f>
      </x:c>
      <x:c r="J24" s="76" t="str">
        <x:f>IF('00_Formulaire_Saisie'!$P24="Validé humainement",'00_Formulaire_Saisie'!J24,"")</x:f>
      </x:c>
      <x:c r="K24" s="76" t="str">
        <x:f>IF('00_Formulaire_Saisie'!$P24="Validé humainement",'00_Formulaire_Saisie'!K24,"")</x:f>
      </x:c>
      <x:c r="L24" s="76" t="str">
        <x:f>IF('00_Formulaire_Saisie'!$P24="Validé humainement",'00_Formulaire_Saisie'!L24,"")</x:f>
      </x:c>
      <x:c r="M24" s="76" t="str">
        <x:f>IF('00_Formulaire_Saisie'!$P24="Validé humainement",'00_Formulaire_Saisie'!M24,"")</x:f>
      </x:c>
      <x:c r="N24" s="76" t="str">
        <x:f>IF('00_Formulaire_Saisie'!$P24="Validé humainement",'00_Formulaire_Saisie'!N24,"")</x:f>
      </x:c>
      <x:c r="O24" s="76" t="str">
        <x:f>IF('00_Formulaire_Saisie'!$P24="Validé humainement",'00_Formulaire_Saisie'!O24,"")</x:f>
      </x:c>
      <x:c r="P24" s="76" t="str">
        <x:f>IF('00_Formulaire_Saisie'!$P24="Validé humainement",'00_Formulaire_Saisie'!P24,"")</x:f>
      </x:c>
      <x:c r="Q24" s="76" t="str">
        <x:f>IF('00_Formulaire_Saisie'!$P24="Validé humainement",'00_Formulaire_Saisie'!Q24,"")</x:f>
      </x:c>
      <x:c r="R24" s="78" t="str">
        <x:f>IF('00_Formulaire_Saisie'!$P24="Validé humainement",'00_Formulaire_Saisie'!R24,"")</x:f>
      </x:c>
      <x:c r="S24" s="76" t="str">
        <x:f>IF('00_Formulaire_Saisie'!$P24="Validé humainement",'00_Formulaire_Saisie'!S24,"")</x:f>
      </x:c>
      <x:c r="T24" s="76" t="str">
        <x:f>IF('00_Formulaire_Saisie'!$P24="Validé humainement",'00_Formulaire_Saisie'!T24,"")</x:f>
      </x:c>
      <x:c r="U24" s="76" t="str">
        <x:f>IF('00_Formulaire_Saisie'!$P24="Validé humainement",'00_Formulaire_Saisie'!U24,"")</x:f>
      </x:c>
    </x:row>
    <x:row r="25">
      <x:c r="A25" s="76" t="str">
        <x:f>IF('00_Formulaire_Saisie'!$P25="Validé humainement",'00_Formulaire_Saisie'!A25,"")</x:f>
      </x:c>
      <x:c r="B25" s="76" t="str">
        <x:f>IF('00_Formulaire_Saisie'!$P25="Validé humainement",'00_Formulaire_Saisie'!B25,"")</x:f>
      </x:c>
      <x:c r="C25" s="76" t="str">
        <x:f>IF('00_Formulaire_Saisie'!$P25="Validé humainement",'00_Formulaire_Saisie'!C25,"")</x:f>
      </x:c>
      <x:c r="D25" s="76" t="str">
        <x:f>IF('00_Formulaire_Saisie'!$P25="Validé humainement",'00_Formulaire_Saisie'!D25,"")</x:f>
      </x:c>
      <x:c r="E25" s="76" t="str">
        <x:f>IF('00_Formulaire_Saisie'!$P25="Validé humainement",'00_Formulaire_Saisie'!E25,"")</x:f>
      </x:c>
      <x:c r="F25" s="76" t="str">
        <x:f>IF('00_Formulaire_Saisie'!$P25="Validé humainement",'00_Formulaire_Saisie'!F25,"")</x:f>
      </x:c>
      <x:c r="G25" s="76" t="str">
        <x:f>IF('00_Formulaire_Saisie'!$P25="Validé humainement",'00_Formulaire_Saisie'!G25,"")</x:f>
      </x:c>
      <x:c r="H25" s="77" t="str">
        <x:f>IF('00_Formulaire_Saisie'!$P25="Validé humainement",'00_Formulaire_Saisie'!H25,"")</x:f>
      </x:c>
      <x:c r="I25" s="76" t="str">
        <x:f>IF('00_Formulaire_Saisie'!$P25="Validé humainement",'00_Formulaire_Saisie'!I25,"")</x:f>
      </x:c>
      <x:c r="J25" s="76" t="str">
        <x:f>IF('00_Formulaire_Saisie'!$P25="Validé humainement",'00_Formulaire_Saisie'!J25,"")</x:f>
      </x:c>
      <x:c r="K25" s="76" t="str">
        <x:f>IF('00_Formulaire_Saisie'!$P25="Validé humainement",'00_Formulaire_Saisie'!K25,"")</x:f>
      </x:c>
      <x:c r="L25" s="76" t="str">
        <x:f>IF('00_Formulaire_Saisie'!$P25="Validé humainement",'00_Formulaire_Saisie'!L25,"")</x:f>
      </x:c>
      <x:c r="M25" s="76" t="str">
        <x:f>IF('00_Formulaire_Saisie'!$P25="Validé humainement",'00_Formulaire_Saisie'!M25,"")</x:f>
      </x:c>
      <x:c r="N25" s="76" t="str">
        <x:f>IF('00_Formulaire_Saisie'!$P25="Validé humainement",'00_Formulaire_Saisie'!N25,"")</x:f>
      </x:c>
      <x:c r="O25" s="76" t="str">
        <x:f>IF('00_Formulaire_Saisie'!$P25="Validé humainement",'00_Formulaire_Saisie'!O25,"")</x:f>
      </x:c>
      <x:c r="P25" s="76" t="str">
        <x:f>IF('00_Formulaire_Saisie'!$P25="Validé humainement",'00_Formulaire_Saisie'!P25,"")</x:f>
      </x:c>
      <x:c r="Q25" s="76" t="str">
        <x:f>IF('00_Formulaire_Saisie'!$P25="Validé humainement",'00_Formulaire_Saisie'!Q25,"")</x:f>
      </x:c>
      <x:c r="R25" s="78" t="str">
        <x:f>IF('00_Formulaire_Saisie'!$P25="Validé humainement",'00_Formulaire_Saisie'!R25,"")</x:f>
      </x:c>
      <x:c r="S25" s="76" t="str">
        <x:f>IF('00_Formulaire_Saisie'!$P25="Validé humainement",'00_Formulaire_Saisie'!S25,"")</x:f>
      </x:c>
      <x:c r="T25" s="76" t="str">
        <x:f>IF('00_Formulaire_Saisie'!$P25="Validé humainement",'00_Formulaire_Saisie'!T25,"")</x:f>
      </x:c>
      <x:c r="U25" s="76" t="str">
        <x:f>IF('00_Formulaire_Saisie'!$P25="Validé humainement",'00_Formulaire_Saisie'!U25,"")</x:f>
      </x:c>
    </x:row>
    <x:row r="26">
      <x:c r="A26" s="76" t="str">
        <x:f>IF('00_Formulaire_Saisie'!$P26="Validé humainement",'00_Formulaire_Saisie'!A26,"")</x:f>
      </x:c>
      <x:c r="B26" s="76" t="str">
        <x:f>IF('00_Formulaire_Saisie'!$P26="Validé humainement",'00_Formulaire_Saisie'!B26,"")</x:f>
      </x:c>
      <x:c r="C26" s="76" t="str">
        <x:f>IF('00_Formulaire_Saisie'!$P26="Validé humainement",'00_Formulaire_Saisie'!C26,"")</x:f>
      </x:c>
      <x:c r="D26" s="76" t="str">
        <x:f>IF('00_Formulaire_Saisie'!$P26="Validé humainement",'00_Formulaire_Saisie'!D26,"")</x:f>
      </x:c>
      <x:c r="E26" s="76" t="str">
        <x:f>IF('00_Formulaire_Saisie'!$P26="Validé humainement",'00_Formulaire_Saisie'!E26,"")</x:f>
      </x:c>
      <x:c r="F26" s="76" t="str">
        <x:f>IF('00_Formulaire_Saisie'!$P26="Validé humainement",'00_Formulaire_Saisie'!F26,"")</x:f>
      </x:c>
      <x:c r="G26" s="76" t="str">
        <x:f>IF('00_Formulaire_Saisie'!$P26="Validé humainement",'00_Formulaire_Saisie'!G26,"")</x:f>
      </x:c>
      <x:c r="H26" s="77" t="str">
        <x:f>IF('00_Formulaire_Saisie'!$P26="Validé humainement",'00_Formulaire_Saisie'!H26,"")</x:f>
      </x:c>
      <x:c r="I26" s="76" t="str">
        <x:f>IF('00_Formulaire_Saisie'!$P26="Validé humainement",'00_Formulaire_Saisie'!I26,"")</x:f>
      </x:c>
      <x:c r="J26" s="76" t="str">
        <x:f>IF('00_Formulaire_Saisie'!$P26="Validé humainement",'00_Formulaire_Saisie'!J26,"")</x:f>
      </x:c>
      <x:c r="K26" s="76" t="str">
        <x:f>IF('00_Formulaire_Saisie'!$P26="Validé humainement",'00_Formulaire_Saisie'!K26,"")</x:f>
      </x:c>
      <x:c r="L26" s="76" t="str">
        <x:f>IF('00_Formulaire_Saisie'!$P26="Validé humainement",'00_Formulaire_Saisie'!L26,"")</x:f>
      </x:c>
      <x:c r="M26" s="76" t="str">
        <x:f>IF('00_Formulaire_Saisie'!$P26="Validé humainement",'00_Formulaire_Saisie'!M26,"")</x:f>
      </x:c>
      <x:c r="N26" s="76" t="str">
        <x:f>IF('00_Formulaire_Saisie'!$P26="Validé humainement",'00_Formulaire_Saisie'!N26,"")</x:f>
      </x:c>
      <x:c r="O26" s="76" t="str">
        <x:f>IF('00_Formulaire_Saisie'!$P26="Validé humainement",'00_Formulaire_Saisie'!O26,"")</x:f>
      </x:c>
      <x:c r="P26" s="76" t="str">
        <x:f>IF('00_Formulaire_Saisie'!$P26="Validé humainement",'00_Formulaire_Saisie'!P26,"")</x:f>
      </x:c>
      <x:c r="Q26" s="76" t="str">
        <x:f>IF('00_Formulaire_Saisie'!$P26="Validé humainement",'00_Formulaire_Saisie'!Q26,"")</x:f>
      </x:c>
      <x:c r="R26" s="78" t="str">
        <x:f>IF('00_Formulaire_Saisie'!$P26="Validé humainement",'00_Formulaire_Saisie'!R26,"")</x:f>
      </x:c>
      <x:c r="S26" s="76" t="str">
        <x:f>IF('00_Formulaire_Saisie'!$P26="Validé humainement",'00_Formulaire_Saisie'!S26,"")</x:f>
      </x:c>
      <x:c r="T26" s="76" t="str">
        <x:f>IF('00_Formulaire_Saisie'!$P26="Validé humainement",'00_Formulaire_Saisie'!T26,"")</x:f>
      </x:c>
      <x:c r="U26" s="76" t="str">
        <x:f>IF('00_Formulaire_Saisie'!$P26="Validé humainement",'00_Formulaire_Saisie'!U26,"")</x:f>
      </x:c>
    </x:row>
    <x:row r="27">
      <x:c r="A27" s="76" t="str">
        <x:f>IF('00_Formulaire_Saisie'!$P27="Validé humainement",'00_Formulaire_Saisie'!A27,"")</x:f>
      </x:c>
      <x:c r="B27" s="76" t="str">
        <x:f>IF('00_Formulaire_Saisie'!$P27="Validé humainement",'00_Formulaire_Saisie'!B27,"")</x:f>
      </x:c>
      <x:c r="C27" s="76" t="str">
        <x:f>IF('00_Formulaire_Saisie'!$P27="Validé humainement",'00_Formulaire_Saisie'!C27,"")</x:f>
      </x:c>
      <x:c r="D27" s="76" t="str">
        <x:f>IF('00_Formulaire_Saisie'!$P27="Validé humainement",'00_Formulaire_Saisie'!D27,"")</x:f>
      </x:c>
      <x:c r="E27" s="76" t="str">
        <x:f>IF('00_Formulaire_Saisie'!$P27="Validé humainement",'00_Formulaire_Saisie'!E27,"")</x:f>
      </x:c>
      <x:c r="F27" s="76" t="str">
        <x:f>IF('00_Formulaire_Saisie'!$P27="Validé humainement",'00_Formulaire_Saisie'!F27,"")</x:f>
      </x:c>
      <x:c r="G27" s="76" t="str">
        <x:f>IF('00_Formulaire_Saisie'!$P27="Validé humainement",'00_Formulaire_Saisie'!G27,"")</x:f>
      </x:c>
      <x:c r="H27" s="77" t="str">
        <x:f>IF('00_Formulaire_Saisie'!$P27="Validé humainement",'00_Formulaire_Saisie'!H27,"")</x:f>
      </x:c>
      <x:c r="I27" s="76" t="str">
        <x:f>IF('00_Formulaire_Saisie'!$P27="Validé humainement",'00_Formulaire_Saisie'!I27,"")</x:f>
      </x:c>
      <x:c r="J27" s="76" t="str">
        <x:f>IF('00_Formulaire_Saisie'!$P27="Validé humainement",'00_Formulaire_Saisie'!J27,"")</x:f>
      </x:c>
      <x:c r="K27" s="76" t="str">
        <x:f>IF('00_Formulaire_Saisie'!$P27="Validé humainement",'00_Formulaire_Saisie'!K27,"")</x:f>
      </x:c>
      <x:c r="L27" s="76" t="str">
        <x:f>IF('00_Formulaire_Saisie'!$P27="Validé humainement",'00_Formulaire_Saisie'!L27,"")</x:f>
      </x:c>
      <x:c r="M27" s="76" t="str">
        <x:f>IF('00_Formulaire_Saisie'!$P27="Validé humainement",'00_Formulaire_Saisie'!M27,"")</x:f>
      </x:c>
      <x:c r="N27" s="76" t="str">
        <x:f>IF('00_Formulaire_Saisie'!$P27="Validé humainement",'00_Formulaire_Saisie'!N27,"")</x:f>
      </x:c>
      <x:c r="O27" s="76" t="str">
        <x:f>IF('00_Formulaire_Saisie'!$P27="Validé humainement",'00_Formulaire_Saisie'!O27,"")</x:f>
      </x:c>
      <x:c r="P27" s="76" t="str">
        <x:f>IF('00_Formulaire_Saisie'!$P27="Validé humainement",'00_Formulaire_Saisie'!P27,"")</x:f>
      </x:c>
      <x:c r="Q27" s="76" t="str">
        <x:f>IF('00_Formulaire_Saisie'!$P27="Validé humainement",'00_Formulaire_Saisie'!Q27,"")</x:f>
      </x:c>
      <x:c r="R27" s="78" t="str">
        <x:f>IF('00_Formulaire_Saisie'!$P27="Validé humainement",'00_Formulaire_Saisie'!R27,"")</x:f>
      </x:c>
      <x:c r="S27" s="76" t="str">
        <x:f>IF('00_Formulaire_Saisie'!$P27="Validé humainement",'00_Formulaire_Saisie'!S27,"")</x:f>
      </x:c>
      <x:c r="T27" s="76" t="str">
        <x:f>IF('00_Formulaire_Saisie'!$P27="Validé humainement",'00_Formulaire_Saisie'!T27,"")</x:f>
      </x:c>
      <x:c r="U27" s="76" t="str">
        <x:f>IF('00_Formulaire_Saisie'!$P27="Validé humainement",'00_Formulaire_Saisie'!U27,"")</x:f>
      </x:c>
    </x:row>
    <x:row r="28">
      <x:c r="A28" s="76" t="str">
        <x:f>IF('00_Formulaire_Saisie'!$P28="Validé humainement",'00_Formulaire_Saisie'!A28,"")</x:f>
      </x:c>
      <x:c r="B28" s="76" t="str">
        <x:f>IF('00_Formulaire_Saisie'!$P28="Validé humainement",'00_Formulaire_Saisie'!B28,"")</x:f>
      </x:c>
      <x:c r="C28" s="76" t="str">
        <x:f>IF('00_Formulaire_Saisie'!$P28="Validé humainement",'00_Formulaire_Saisie'!C28,"")</x:f>
      </x:c>
      <x:c r="D28" s="76" t="str">
        <x:f>IF('00_Formulaire_Saisie'!$P28="Validé humainement",'00_Formulaire_Saisie'!D28,"")</x:f>
      </x:c>
      <x:c r="E28" s="76" t="str">
        <x:f>IF('00_Formulaire_Saisie'!$P28="Validé humainement",'00_Formulaire_Saisie'!E28,"")</x:f>
      </x:c>
      <x:c r="F28" s="76" t="str">
        <x:f>IF('00_Formulaire_Saisie'!$P28="Validé humainement",'00_Formulaire_Saisie'!F28,"")</x:f>
      </x:c>
      <x:c r="G28" s="76" t="str">
        <x:f>IF('00_Formulaire_Saisie'!$P28="Validé humainement",'00_Formulaire_Saisie'!G28,"")</x:f>
      </x:c>
      <x:c r="H28" s="77" t="str">
        <x:f>IF('00_Formulaire_Saisie'!$P28="Validé humainement",'00_Formulaire_Saisie'!H28,"")</x:f>
      </x:c>
      <x:c r="I28" s="76" t="str">
        <x:f>IF('00_Formulaire_Saisie'!$P28="Validé humainement",'00_Formulaire_Saisie'!I28,"")</x:f>
      </x:c>
      <x:c r="J28" s="76" t="str">
        <x:f>IF('00_Formulaire_Saisie'!$P28="Validé humainement",'00_Formulaire_Saisie'!J28,"")</x:f>
      </x:c>
      <x:c r="K28" s="76" t="str">
        <x:f>IF('00_Formulaire_Saisie'!$P28="Validé humainement",'00_Formulaire_Saisie'!K28,"")</x:f>
      </x:c>
      <x:c r="L28" s="76" t="str">
        <x:f>IF('00_Formulaire_Saisie'!$P28="Validé humainement",'00_Formulaire_Saisie'!L28,"")</x:f>
      </x:c>
      <x:c r="M28" s="76" t="str">
        <x:f>IF('00_Formulaire_Saisie'!$P28="Validé humainement",'00_Formulaire_Saisie'!M28,"")</x:f>
      </x:c>
      <x:c r="N28" s="76" t="str">
        <x:f>IF('00_Formulaire_Saisie'!$P28="Validé humainement",'00_Formulaire_Saisie'!N28,"")</x:f>
      </x:c>
      <x:c r="O28" s="76" t="str">
        <x:f>IF('00_Formulaire_Saisie'!$P28="Validé humainement",'00_Formulaire_Saisie'!O28,"")</x:f>
      </x:c>
      <x:c r="P28" s="76" t="str">
        <x:f>IF('00_Formulaire_Saisie'!$P28="Validé humainement",'00_Formulaire_Saisie'!P28,"")</x:f>
      </x:c>
      <x:c r="Q28" s="76" t="str">
        <x:f>IF('00_Formulaire_Saisie'!$P28="Validé humainement",'00_Formulaire_Saisie'!Q28,"")</x:f>
      </x:c>
      <x:c r="R28" s="78" t="str">
        <x:f>IF('00_Formulaire_Saisie'!$P28="Validé humainement",'00_Formulaire_Saisie'!R28,"")</x:f>
      </x:c>
      <x:c r="S28" s="76" t="str">
        <x:f>IF('00_Formulaire_Saisie'!$P28="Validé humainement",'00_Formulaire_Saisie'!S28,"")</x:f>
      </x:c>
      <x:c r="T28" s="76" t="str">
        <x:f>IF('00_Formulaire_Saisie'!$P28="Validé humainement",'00_Formulaire_Saisie'!T28,"")</x:f>
      </x:c>
      <x:c r="U28" s="76" t="str">
        <x:f>IF('00_Formulaire_Saisie'!$P28="Validé humainement",'00_Formulaire_Saisie'!U28,"")</x:f>
      </x:c>
    </x:row>
    <x:row r="29">
      <x:c r="A29" s="76" t="str">
        <x:f>IF('00_Formulaire_Saisie'!$P29="Validé humainement",'00_Formulaire_Saisie'!A29,"")</x:f>
      </x:c>
      <x:c r="B29" s="76" t="str">
        <x:f>IF('00_Formulaire_Saisie'!$P29="Validé humainement",'00_Formulaire_Saisie'!B29,"")</x:f>
      </x:c>
      <x:c r="C29" s="76" t="str">
        <x:f>IF('00_Formulaire_Saisie'!$P29="Validé humainement",'00_Formulaire_Saisie'!C29,"")</x:f>
      </x:c>
      <x:c r="D29" s="76" t="str">
        <x:f>IF('00_Formulaire_Saisie'!$P29="Validé humainement",'00_Formulaire_Saisie'!D29,"")</x:f>
      </x:c>
      <x:c r="E29" s="76" t="str">
        <x:f>IF('00_Formulaire_Saisie'!$P29="Validé humainement",'00_Formulaire_Saisie'!E29,"")</x:f>
      </x:c>
      <x:c r="F29" s="76" t="str">
        <x:f>IF('00_Formulaire_Saisie'!$P29="Validé humainement",'00_Formulaire_Saisie'!F29,"")</x:f>
      </x:c>
      <x:c r="G29" s="76" t="str">
        <x:f>IF('00_Formulaire_Saisie'!$P29="Validé humainement",'00_Formulaire_Saisie'!G29,"")</x:f>
      </x:c>
      <x:c r="H29" s="77" t="str">
        <x:f>IF('00_Formulaire_Saisie'!$P29="Validé humainement",'00_Formulaire_Saisie'!H29,"")</x:f>
      </x:c>
      <x:c r="I29" s="76" t="str">
        <x:f>IF('00_Formulaire_Saisie'!$P29="Validé humainement",'00_Formulaire_Saisie'!I29,"")</x:f>
      </x:c>
      <x:c r="J29" s="76" t="str">
        <x:f>IF('00_Formulaire_Saisie'!$P29="Validé humainement",'00_Formulaire_Saisie'!J29,"")</x:f>
      </x:c>
      <x:c r="K29" s="76" t="str">
        <x:f>IF('00_Formulaire_Saisie'!$P29="Validé humainement",'00_Formulaire_Saisie'!K29,"")</x:f>
      </x:c>
      <x:c r="L29" s="76" t="str">
        <x:f>IF('00_Formulaire_Saisie'!$P29="Validé humainement",'00_Formulaire_Saisie'!L29,"")</x:f>
      </x:c>
      <x:c r="M29" s="76" t="str">
        <x:f>IF('00_Formulaire_Saisie'!$P29="Validé humainement",'00_Formulaire_Saisie'!M29,"")</x:f>
      </x:c>
      <x:c r="N29" s="76" t="str">
        <x:f>IF('00_Formulaire_Saisie'!$P29="Validé humainement",'00_Formulaire_Saisie'!N29,"")</x:f>
      </x:c>
      <x:c r="O29" s="76" t="str">
        <x:f>IF('00_Formulaire_Saisie'!$P29="Validé humainement",'00_Formulaire_Saisie'!O29,"")</x:f>
      </x:c>
      <x:c r="P29" s="76" t="str">
        <x:f>IF('00_Formulaire_Saisie'!$P29="Validé humainement",'00_Formulaire_Saisie'!P29,"")</x:f>
      </x:c>
      <x:c r="Q29" s="76" t="str">
        <x:f>IF('00_Formulaire_Saisie'!$P29="Validé humainement",'00_Formulaire_Saisie'!Q29,"")</x:f>
      </x:c>
      <x:c r="R29" s="78" t="str">
        <x:f>IF('00_Formulaire_Saisie'!$P29="Validé humainement",'00_Formulaire_Saisie'!R29,"")</x:f>
      </x:c>
      <x:c r="S29" s="76" t="str">
        <x:f>IF('00_Formulaire_Saisie'!$P29="Validé humainement",'00_Formulaire_Saisie'!S29,"")</x:f>
      </x:c>
      <x:c r="T29" s="76" t="str">
        <x:f>IF('00_Formulaire_Saisie'!$P29="Validé humainement",'00_Formulaire_Saisie'!T29,"")</x:f>
      </x:c>
      <x:c r="U29" s="76" t="str">
        <x:f>IF('00_Formulaire_Saisie'!$P29="Validé humainement",'00_Formulaire_Saisie'!U29,"")</x:f>
      </x:c>
    </x:row>
    <x:row r="30">
      <x:c r="A30" s="76" t="str">
        <x:f>IF('00_Formulaire_Saisie'!$P30="Validé humainement",'00_Formulaire_Saisie'!A30,"")</x:f>
      </x:c>
      <x:c r="B30" s="76" t="str">
        <x:f>IF('00_Formulaire_Saisie'!$P30="Validé humainement",'00_Formulaire_Saisie'!B30,"")</x:f>
      </x:c>
      <x:c r="C30" s="76" t="str">
        <x:f>IF('00_Formulaire_Saisie'!$P30="Validé humainement",'00_Formulaire_Saisie'!C30,"")</x:f>
      </x:c>
      <x:c r="D30" s="76" t="str">
        <x:f>IF('00_Formulaire_Saisie'!$P30="Validé humainement",'00_Formulaire_Saisie'!D30,"")</x:f>
      </x:c>
      <x:c r="E30" s="76" t="str">
        <x:f>IF('00_Formulaire_Saisie'!$P30="Validé humainement",'00_Formulaire_Saisie'!E30,"")</x:f>
      </x:c>
      <x:c r="F30" s="76" t="str">
        <x:f>IF('00_Formulaire_Saisie'!$P30="Validé humainement",'00_Formulaire_Saisie'!F30,"")</x:f>
      </x:c>
      <x:c r="G30" s="76" t="str">
        <x:f>IF('00_Formulaire_Saisie'!$P30="Validé humainement",'00_Formulaire_Saisie'!G30,"")</x:f>
      </x:c>
      <x:c r="H30" s="77" t="str">
        <x:f>IF('00_Formulaire_Saisie'!$P30="Validé humainement",'00_Formulaire_Saisie'!H30,"")</x:f>
      </x:c>
      <x:c r="I30" s="76" t="str">
        <x:f>IF('00_Formulaire_Saisie'!$P30="Validé humainement",'00_Formulaire_Saisie'!I30,"")</x:f>
      </x:c>
      <x:c r="J30" s="76" t="str">
        <x:f>IF('00_Formulaire_Saisie'!$P30="Validé humainement",'00_Formulaire_Saisie'!J30,"")</x:f>
      </x:c>
      <x:c r="K30" s="76" t="str">
        <x:f>IF('00_Formulaire_Saisie'!$P30="Validé humainement",'00_Formulaire_Saisie'!K30,"")</x:f>
      </x:c>
      <x:c r="L30" s="76" t="str">
        <x:f>IF('00_Formulaire_Saisie'!$P30="Validé humainement",'00_Formulaire_Saisie'!L30,"")</x:f>
      </x:c>
      <x:c r="M30" s="76" t="str">
        <x:f>IF('00_Formulaire_Saisie'!$P30="Validé humainement",'00_Formulaire_Saisie'!M30,"")</x:f>
      </x:c>
      <x:c r="N30" s="76" t="str">
        <x:f>IF('00_Formulaire_Saisie'!$P30="Validé humainement",'00_Formulaire_Saisie'!N30,"")</x:f>
      </x:c>
      <x:c r="O30" s="76" t="str">
        <x:f>IF('00_Formulaire_Saisie'!$P30="Validé humainement",'00_Formulaire_Saisie'!O30,"")</x:f>
      </x:c>
      <x:c r="P30" s="76" t="str">
        <x:f>IF('00_Formulaire_Saisie'!$P30="Validé humainement",'00_Formulaire_Saisie'!P30,"")</x:f>
      </x:c>
      <x:c r="Q30" s="76" t="str">
        <x:f>IF('00_Formulaire_Saisie'!$P30="Validé humainement",'00_Formulaire_Saisie'!Q30,"")</x:f>
      </x:c>
      <x:c r="R30" s="78" t="str">
        <x:f>IF('00_Formulaire_Saisie'!$P30="Validé humainement",'00_Formulaire_Saisie'!R30,"")</x:f>
      </x:c>
      <x:c r="S30" s="76" t="str">
        <x:f>IF('00_Formulaire_Saisie'!$P30="Validé humainement",'00_Formulaire_Saisie'!S30,"")</x:f>
      </x:c>
      <x:c r="T30" s="76" t="str">
        <x:f>IF('00_Formulaire_Saisie'!$P30="Validé humainement",'00_Formulaire_Saisie'!T30,"")</x:f>
      </x:c>
      <x:c r="U30" s="76" t="str">
        <x:f>IF('00_Formulaire_Saisie'!$P30="Validé humainement",'00_Formulaire_Saisie'!U30,"")</x:f>
      </x:c>
    </x:row>
    <x:row r="31">
      <x:c r="A31" s="76" t="str">
        <x:f>IF('00_Formulaire_Saisie'!$P31="Validé humainement",'00_Formulaire_Saisie'!A31,"")</x:f>
      </x:c>
      <x:c r="B31" s="76" t="str">
        <x:f>IF('00_Formulaire_Saisie'!$P31="Validé humainement",'00_Formulaire_Saisie'!B31,"")</x:f>
      </x:c>
      <x:c r="C31" s="76" t="str">
        <x:f>IF('00_Formulaire_Saisie'!$P31="Validé humainement",'00_Formulaire_Saisie'!C31,"")</x:f>
      </x:c>
      <x:c r="D31" s="76" t="str">
        <x:f>IF('00_Formulaire_Saisie'!$P31="Validé humainement",'00_Formulaire_Saisie'!D31,"")</x:f>
      </x:c>
      <x:c r="E31" s="76" t="str">
        <x:f>IF('00_Formulaire_Saisie'!$P31="Validé humainement",'00_Formulaire_Saisie'!E31,"")</x:f>
      </x:c>
      <x:c r="F31" s="76" t="str">
        <x:f>IF('00_Formulaire_Saisie'!$P31="Validé humainement",'00_Formulaire_Saisie'!F31,"")</x:f>
      </x:c>
      <x:c r="G31" s="76" t="str">
        <x:f>IF('00_Formulaire_Saisie'!$P31="Validé humainement",'00_Formulaire_Saisie'!G31,"")</x:f>
      </x:c>
      <x:c r="H31" s="77" t="str">
        <x:f>IF('00_Formulaire_Saisie'!$P31="Validé humainement",'00_Formulaire_Saisie'!H31,"")</x:f>
      </x:c>
      <x:c r="I31" s="76" t="str">
        <x:f>IF('00_Formulaire_Saisie'!$P31="Validé humainement",'00_Formulaire_Saisie'!I31,"")</x:f>
      </x:c>
      <x:c r="J31" s="76" t="str">
        <x:f>IF('00_Formulaire_Saisie'!$P31="Validé humainement",'00_Formulaire_Saisie'!J31,"")</x:f>
      </x:c>
      <x:c r="K31" s="76" t="str">
        <x:f>IF('00_Formulaire_Saisie'!$P31="Validé humainement",'00_Formulaire_Saisie'!K31,"")</x:f>
      </x:c>
      <x:c r="L31" s="76" t="str">
        <x:f>IF('00_Formulaire_Saisie'!$P31="Validé humainement",'00_Formulaire_Saisie'!L31,"")</x:f>
      </x:c>
      <x:c r="M31" s="76" t="str">
        <x:f>IF('00_Formulaire_Saisie'!$P31="Validé humainement",'00_Formulaire_Saisie'!M31,"")</x:f>
      </x:c>
      <x:c r="N31" s="76" t="str">
        <x:f>IF('00_Formulaire_Saisie'!$P31="Validé humainement",'00_Formulaire_Saisie'!N31,"")</x:f>
      </x:c>
      <x:c r="O31" s="76" t="str">
        <x:f>IF('00_Formulaire_Saisie'!$P31="Validé humainement",'00_Formulaire_Saisie'!O31,"")</x:f>
      </x:c>
      <x:c r="P31" s="76" t="str">
        <x:f>IF('00_Formulaire_Saisie'!$P31="Validé humainement",'00_Formulaire_Saisie'!P31,"")</x:f>
      </x:c>
      <x:c r="Q31" s="76" t="str">
        <x:f>IF('00_Formulaire_Saisie'!$P31="Validé humainement",'00_Formulaire_Saisie'!Q31,"")</x:f>
      </x:c>
      <x:c r="R31" s="78" t="str">
        <x:f>IF('00_Formulaire_Saisie'!$P31="Validé humainement",'00_Formulaire_Saisie'!R31,"")</x:f>
      </x:c>
      <x:c r="S31" s="76" t="str">
        <x:f>IF('00_Formulaire_Saisie'!$P31="Validé humainement",'00_Formulaire_Saisie'!S31,"")</x:f>
      </x:c>
      <x:c r="T31" s="76" t="str">
        <x:f>IF('00_Formulaire_Saisie'!$P31="Validé humainement",'00_Formulaire_Saisie'!T31,"")</x:f>
      </x:c>
      <x:c r="U31" s="76" t="str">
        <x:f>IF('00_Formulaire_Saisie'!$P31="Validé humainement",'00_Formulaire_Saisie'!U31,"")</x:f>
      </x:c>
    </x:row>
    <x:row r="32">
      <x:c r="A32" s="76" t="str">
        <x:f>IF('00_Formulaire_Saisie'!$P32="Validé humainement",'00_Formulaire_Saisie'!A32,"")</x:f>
      </x:c>
      <x:c r="B32" s="76" t="str">
        <x:f>IF('00_Formulaire_Saisie'!$P32="Validé humainement",'00_Formulaire_Saisie'!B32,"")</x:f>
      </x:c>
      <x:c r="C32" s="76" t="str">
        <x:f>IF('00_Formulaire_Saisie'!$P32="Validé humainement",'00_Formulaire_Saisie'!C32,"")</x:f>
      </x:c>
      <x:c r="D32" s="76" t="str">
        <x:f>IF('00_Formulaire_Saisie'!$P32="Validé humainement",'00_Formulaire_Saisie'!D32,"")</x:f>
      </x:c>
      <x:c r="E32" s="76" t="str">
        <x:f>IF('00_Formulaire_Saisie'!$P32="Validé humainement",'00_Formulaire_Saisie'!E32,"")</x:f>
      </x:c>
      <x:c r="F32" s="76" t="str">
        <x:f>IF('00_Formulaire_Saisie'!$P32="Validé humainement",'00_Formulaire_Saisie'!F32,"")</x:f>
      </x:c>
      <x:c r="G32" s="76" t="str">
        <x:f>IF('00_Formulaire_Saisie'!$P32="Validé humainement",'00_Formulaire_Saisie'!G32,"")</x:f>
      </x:c>
      <x:c r="H32" s="77" t="str">
        <x:f>IF('00_Formulaire_Saisie'!$P32="Validé humainement",'00_Formulaire_Saisie'!H32,"")</x:f>
      </x:c>
      <x:c r="I32" s="76" t="str">
        <x:f>IF('00_Formulaire_Saisie'!$P32="Validé humainement",'00_Formulaire_Saisie'!I32,"")</x:f>
      </x:c>
      <x:c r="J32" s="76" t="str">
        <x:f>IF('00_Formulaire_Saisie'!$P32="Validé humainement",'00_Formulaire_Saisie'!J32,"")</x:f>
      </x:c>
      <x:c r="K32" s="76" t="str">
        <x:f>IF('00_Formulaire_Saisie'!$P32="Validé humainement",'00_Formulaire_Saisie'!K32,"")</x:f>
      </x:c>
      <x:c r="L32" s="76" t="str">
        <x:f>IF('00_Formulaire_Saisie'!$P32="Validé humainement",'00_Formulaire_Saisie'!L32,"")</x:f>
      </x:c>
      <x:c r="M32" s="76" t="str">
        <x:f>IF('00_Formulaire_Saisie'!$P32="Validé humainement",'00_Formulaire_Saisie'!M32,"")</x:f>
      </x:c>
      <x:c r="N32" s="76" t="str">
        <x:f>IF('00_Formulaire_Saisie'!$P32="Validé humainement",'00_Formulaire_Saisie'!N32,"")</x:f>
      </x:c>
      <x:c r="O32" s="76" t="str">
        <x:f>IF('00_Formulaire_Saisie'!$P32="Validé humainement",'00_Formulaire_Saisie'!O32,"")</x:f>
      </x:c>
      <x:c r="P32" s="76" t="str">
        <x:f>IF('00_Formulaire_Saisie'!$P32="Validé humainement",'00_Formulaire_Saisie'!P32,"")</x:f>
      </x:c>
      <x:c r="Q32" s="76" t="str">
        <x:f>IF('00_Formulaire_Saisie'!$P32="Validé humainement",'00_Formulaire_Saisie'!Q32,"")</x:f>
      </x:c>
      <x:c r="R32" s="78" t="str">
        <x:f>IF('00_Formulaire_Saisie'!$P32="Validé humainement",'00_Formulaire_Saisie'!R32,"")</x:f>
      </x:c>
      <x:c r="S32" s="76" t="str">
        <x:f>IF('00_Formulaire_Saisie'!$P32="Validé humainement",'00_Formulaire_Saisie'!S32,"")</x:f>
      </x:c>
      <x:c r="T32" s="76" t="str">
        <x:f>IF('00_Formulaire_Saisie'!$P32="Validé humainement",'00_Formulaire_Saisie'!T32,"")</x:f>
      </x:c>
      <x:c r="U32" s="76" t="str">
        <x:f>IF('00_Formulaire_Saisie'!$P32="Validé humainement",'00_Formulaire_Saisie'!U32,"")</x:f>
      </x:c>
    </x:row>
    <x:row r="33">
      <x:c r="A33" s="76" t="str">
        <x:f>IF('00_Formulaire_Saisie'!$P33="Validé humainement",'00_Formulaire_Saisie'!A33,"")</x:f>
      </x:c>
      <x:c r="B33" s="76" t="str">
        <x:f>IF('00_Formulaire_Saisie'!$P33="Validé humainement",'00_Formulaire_Saisie'!B33,"")</x:f>
      </x:c>
      <x:c r="C33" s="76" t="str">
        <x:f>IF('00_Formulaire_Saisie'!$P33="Validé humainement",'00_Formulaire_Saisie'!C33,"")</x:f>
      </x:c>
      <x:c r="D33" s="76" t="str">
        <x:f>IF('00_Formulaire_Saisie'!$P33="Validé humainement",'00_Formulaire_Saisie'!D33,"")</x:f>
      </x:c>
      <x:c r="E33" s="76" t="str">
        <x:f>IF('00_Formulaire_Saisie'!$P33="Validé humainement",'00_Formulaire_Saisie'!E33,"")</x:f>
      </x:c>
      <x:c r="F33" s="76" t="str">
        <x:f>IF('00_Formulaire_Saisie'!$P33="Validé humainement",'00_Formulaire_Saisie'!F33,"")</x:f>
      </x:c>
      <x:c r="G33" s="76" t="str">
        <x:f>IF('00_Formulaire_Saisie'!$P33="Validé humainement",'00_Formulaire_Saisie'!G33,"")</x:f>
      </x:c>
      <x:c r="H33" s="77" t="str">
        <x:f>IF('00_Formulaire_Saisie'!$P33="Validé humainement",'00_Formulaire_Saisie'!H33,"")</x:f>
      </x:c>
      <x:c r="I33" s="76" t="str">
        <x:f>IF('00_Formulaire_Saisie'!$P33="Validé humainement",'00_Formulaire_Saisie'!I33,"")</x:f>
      </x:c>
      <x:c r="J33" s="76" t="str">
        <x:f>IF('00_Formulaire_Saisie'!$P33="Validé humainement",'00_Formulaire_Saisie'!J33,"")</x:f>
      </x:c>
      <x:c r="K33" s="76" t="str">
        <x:f>IF('00_Formulaire_Saisie'!$P33="Validé humainement",'00_Formulaire_Saisie'!K33,"")</x:f>
      </x:c>
      <x:c r="L33" s="76" t="str">
        <x:f>IF('00_Formulaire_Saisie'!$P33="Validé humainement",'00_Formulaire_Saisie'!L33,"")</x:f>
      </x:c>
      <x:c r="M33" s="76" t="str">
        <x:f>IF('00_Formulaire_Saisie'!$P33="Validé humainement",'00_Formulaire_Saisie'!M33,"")</x:f>
      </x:c>
      <x:c r="N33" s="76" t="str">
        <x:f>IF('00_Formulaire_Saisie'!$P33="Validé humainement",'00_Formulaire_Saisie'!N33,"")</x:f>
      </x:c>
      <x:c r="O33" s="76" t="str">
        <x:f>IF('00_Formulaire_Saisie'!$P33="Validé humainement",'00_Formulaire_Saisie'!O33,"")</x:f>
      </x:c>
      <x:c r="P33" s="76" t="str">
        <x:f>IF('00_Formulaire_Saisie'!$P33="Validé humainement",'00_Formulaire_Saisie'!P33,"")</x:f>
      </x:c>
      <x:c r="Q33" s="76" t="str">
        <x:f>IF('00_Formulaire_Saisie'!$P33="Validé humainement",'00_Formulaire_Saisie'!Q33,"")</x:f>
      </x:c>
      <x:c r="R33" s="78" t="str">
        <x:f>IF('00_Formulaire_Saisie'!$P33="Validé humainement",'00_Formulaire_Saisie'!R33,"")</x:f>
      </x:c>
      <x:c r="S33" s="76" t="str">
        <x:f>IF('00_Formulaire_Saisie'!$P33="Validé humainement",'00_Formulaire_Saisie'!S33,"")</x:f>
      </x:c>
      <x:c r="T33" s="76" t="str">
        <x:f>IF('00_Formulaire_Saisie'!$P33="Validé humainement",'00_Formulaire_Saisie'!T33,"")</x:f>
      </x:c>
      <x:c r="U33" s="76" t="str">
        <x:f>IF('00_Formulaire_Saisie'!$P33="Validé humainement",'00_Formulaire_Saisie'!U33,"")</x:f>
      </x:c>
    </x:row>
    <x:row r="34">
      <x:c r="A34" s="76" t="str">
        <x:f>IF('00_Formulaire_Saisie'!$P34="Validé humainement",'00_Formulaire_Saisie'!A34,"")</x:f>
      </x:c>
      <x:c r="B34" s="76" t="str">
        <x:f>IF('00_Formulaire_Saisie'!$P34="Validé humainement",'00_Formulaire_Saisie'!B34,"")</x:f>
      </x:c>
      <x:c r="C34" s="76" t="str">
        <x:f>IF('00_Formulaire_Saisie'!$P34="Validé humainement",'00_Formulaire_Saisie'!C34,"")</x:f>
      </x:c>
      <x:c r="D34" s="76" t="str">
        <x:f>IF('00_Formulaire_Saisie'!$P34="Validé humainement",'00_Formulaire_Saisie'!D34,"")</x:f>
      </x:c>
      <x:c r="E34" s="76" t="str">
        <x:f>IF('00_Formulaire_Saisie'!$P34="Validé humainement",'00_Formulaire_Saisie'!E34,"")</x:f>
      </x:c>
      <x:c r="F34" s="76" t="str">
        <x:f>IF('00_Formulaire_Saisie'!$P34="Validé humainement",'00_Formulaire_Saisie'!F34,"")</x:f>
      </x:c>
      <x:c r="G34" s="76" t="str">
        <x:f>IF('00_Formulaire_Saisie'!$P34="Validé humainement",'00_Formulaire_Saisie'!G34,"")</x:f>
      </x:c>
      <x:c r="H34" s="77" t="str">
        <x:f>IF('00_Formulaire_Saisie'!$P34="Validé humainement",'00_Formulaire_Saisie'!H34,"")</x:f>
      </x:c>
      <x:c r="I34" s="76" t="str">
        <x:f>IF('00_Formulaire_Saisie'!$P34="Validé humainement",'00_Formulaire_Saisie'!I34,"")</x:f>
      </x:c>
      <x:c r="J34" s="76" t="str">
        <x:f>IF('00_Formulaire_Saisie'!$P34="Validé humainement",'00_Formulaire_Saisie'!J34,"")</x:f>
      </x:c>
      <x:c r="K34" s="76" t="str">
        <x:f>IF('00_Formulaire_Saisie'!$P34="Validé humainement",'00_Formulaire_Saisie'!K34,"")</x:f>
      </x:c>
      <x:c r="L34" s="76" t="str">
        <x:f>IF('00_Formulaire_Saisie'!$P34="Validé humainement",'00_Formulaire_Saisie'!L34,"")</x:f>
      </x:c>
      <x:c r="M34" s="76" t="str">
        <x:f>IF('00_Formulaire_Saisie'!$P34="Validé humainement",'00_Formulaire_Saisie'!M34,"")</x:f>
      </x:c>
      <x:c r="N34" s="76" t="str">
        <x:f>IF('00_Formulaire_Saisie'!$P34="Validé humainement",'00_Formulaire_Saisie'!N34,"")</x:f>
      </x:c>
      <x:c r="O34" s="76" t="str">
        <x:f>IF('00_Formulaire_Saisie'!$P34="Validé humainement",'00_Formulaire_Saisie'!O34,"")</x:f>
      </x:c>
      <x:c r="P34" s="76" t="str">
        <x:f>IF('00_Formulaire_Saisie'!$P34="Validé humainement",'00_Formulaire_Saisie'!P34,"")</x:f>
      </x:c>
      <x:c r="Q34" s="76" t="str">
        <x:f>IF('00_Formulaire_Saisie'!$P34="Validé humainement",'00_Formulaire_Saisie'!Q34,"")</x:f>
      </x:c>
      <x:c r="R34" s="78" t="str">
        <x:f>IF('00_Formulaire_Saisie'!$P34="Validé humainement",'00_Formulaire_Saisie'!R34,"")</x:f>
      </x:c>
      <x:c r="S34" s="76" t="str">
        <x:f>IF('00_Formulaire_Saisie'!$P34="Validé humainement",'00_Formulaire_Saisie'!S34,"")</x:f>
      </x:c>
      <x:c r="T34" s="76" t="str">
        <x:f>IF('00_Formulaire_Saisie'!$P34="Validé humainement",'00_Formulaire_Saisie'!T34,"")</x:f>
      </x:c>
      <x:c r="U34" s="76" t="str">
        <x:f>IF('00_Formulaire_Saisie'!$P34="Validé humainement",'00_Formulaire_Saisie'!U34,"")</x:f>
      </x:c>
    </x:row>
    <x:row r="35">
      <x:c r="A35" s="76" t="str">
        <x:f>IF('00_Formulaire_Saisie'!$P35="Validé humainement",'00_Formulaire_Saisie'!A35,"")</x:f>
      </x:c>
      <x:c r="B35" s="76" t="str">
        <x:f>IF('00_Formulaire_Saisie'!$P35="Validé humainement",'00_Formulaire_Saisie'!B35,"")</x:f>
      </x:c>
      <x:c r="C35" s="76" t="str">
        <x:f>IF('00_Formulaire_Saisie'!$P35="Validé humainement",'00_Formulaire_Saisie'!C35,"")</x:f>
      </x:c>
      <x:c r="D35" s="76" t="str">
        <x:f>IF('00_Formulaire_Saisie'!$P35="Validé humainement",'00_Formulaire_Saisie'!D35,"")</x:f>
      </x:c>
      <x:c r="E35" s="76" t="str">
        <x:f>IF('00_Formulaire_Saisie'!$P35="Validé humainement",'00_Formulaire_Saisie'!E35,"")</x:f>
      </x:c>
      <x:c r="F35" s="76" t="str">
        <x:f>IF('00_Formulaire_Saisie'!$P35="Validé humainement",'00_Formulaire_Saisie'!F35,"")</x:f>
      </x:c>
      <x:c r="G35" s="76" t="str">
        <x:f>IF('00_Formulaire_Saisie'!$P35="Validé humainement",'00_Formulaire_Saisie'!G35,"")</x:f>
      </x:c>
      <x:c r="H35" s="77" t="str">
        <x:f>IF('00_Formulaire_Saisie'!$P35="Validé humainement",'00_Formulaire_Saisie'!H35,"")</x:f>
      </x:c>
      <x:c r="I35" s="76" t="str">
        <x:f>IF('00_Formulaire_Saisie'!$P35="Validé humainement",'00_Formulaire_Saisie'!I35,"")</x:f>
      </x:c>
      <x:c r="J35" s="76" t="str">
        <x:f>IF('00_Formulaire_Saisie'!$P35="Validé humainement",'00_Formulaire_Saisie'!J35,"")</x:f>
      </x:c>
      <x:c r="K35" s="76" t="str">
        <x:f>IF('00_Formulaire_Saisie'!$P35="Validé humainement",'00_Formulaire_Saisie'!K35,"")</x:f>
      </x:c>
      <x:c r="L35" s="76" t="str">
        <x:f>IF('00_Formulaire_Saisie'!$P35="Validé humainement",'00_Formulaire_Saisie'!L35,"")</x:f>
      </x:c>
      <x:c r="M35" s="76" t="str">
        <x:f>IF('00_Formulaire_Saisie'!$P35="Validé humainement",'00_Formulaire_Saisie'!M35,"")</x:f>
      </x:c>
      <x:c r="N35" s="76" t="str">
        <x:f>IF('00_Formulaire_Saisie'!$P35="Validé humainement",'00_Formulaire_Saisie'!N35,"")</x:f>
      </x:c>
      <x:c r="O35" s="76" t="str">
        <x:f>IF('00_Formulaire_Saisie'!$P35="Validé humainement",'00_Formulaire_Saisie'!O35,"")</x:f>
      </x:c>
      <x:c r="P35" s="76" t="str">
        <x:f>IF('00_Formulaire_Saisie'!$P35="Validé humainement",'00_Formulaire_Saisie'!P35,"")</x:f>
      </x:c>
      <x:c r="Q35" s="76" t="str">
        <x:f>IF('00_Formulaire_Saisie'!$P35="Validé humainement",'00_Formulaire_Saisie'!Q35,"")</x:f>
      </x:c>
      <x:c r="R35" s="78" t="str">
        <x:f>IF('00_Formulaire_Saisie'!$P35="Validé humainement",'00_Formulaire_Saisie'!R35,"")</x:f>
      </x:c>
      <x:c r="S35" s="76" t="str">
        <x:f>IF('00_Formulaire_Saisie'!$P35="Validé humainement",'00_Formulaire_Saisie'!S35,"")</x:f>
      </x:c>
      <x:c r="T35" s="76" t="str">
        <x:f>IF('00_Formulaire_Saisie'!$P35="Validé humainement",'00_Formulaire_Saisie'!T35,"")</x:f>
      </x:c>
      <x:c r="U35" s="76" t="str">
        <x:f>IF('00_Formulaire_Saisie'!$P35="Validé humainement",'00_Formulaire_Saisie'!U35,"")</x:f>
      </x:c>
    </x:row>
    <x:row r="36">
      <x:c r="A36" s="76" t="str">
        <x:f>IF('00_Formulaire_Saisie'!$P36="Validé humainement",'00_Formulaire_Saisie'!A36,"")</x:f>
      </x:c>
      <x:c r="B36" s="76" t="str">
        <x:f>IF('00_Formulaire_Saisie'!$P36="Validé humainement",'00_Formulaire_Saisie'!B36,"")</x:f>
      </x:c>
      <x:c r="C36" s="76" t="str">
        <x:f>IF('00_Formulaire_Saisie'!$P36="Validé humainement",'00_Formulaire_Saisie'!C36,"")</x:f>
      </x:c>
      <x:c r="D36" s="76" t="str">
        <x:f>IF('00_Formulaire_Saisie'!$P36="Validé humainement",'00_Formulaire_Saisie'!D36,"")</x:f>
      </x:c>
      <x:c r="E36" s="76" t="str">
        <x:f>IF('00_Formulaire_Saisie'!$P36="Validé humainement",'00_Formulaire_Saisie'!E36,"")</x:f>
      </x:c>
      <x:c r="F36" s="76" t="str">
        <x:f>IF('00_Formulaire_Saisie'!$P36="Validé humainement",'00_Formulaire_Saisie'!F36,"")</x:f>
      </x:c>
      <x:c r="G36" s="76" t="str">
        <x:f>IF('00_Formulaire_Saisie'!$P36="Validé humainement",'00_Formulaire_Saisie'!G36,"")</x:f>
      </x:c>
      <x:c r="H36" s="77" t="str">
        <x:f>IF('00_Formulaire_Saisie'!$P36="Validé humainement",'00_Formulaire_Saisie'!H36,"")</x:f>
      </x:c>
      <x:c r="I36" s="76" t="str">
        <x:f>IF('00_Formulaire_Saisie'!$P36="Validé humainement",'00_Formulaire_Saisie'!I36,"")</x:f>
      </x:c>
      <x:c r="J36" s="76" t="str">
        <x:f>IF('00_Formulaire_Saisie'!$P36="Validé humainement",'00_Formulaire_Saisie'!J36,"")</x:f>
      </x:c>
      <x:c r="K36" s="76" t="str">
        <x:f>IF('00_Formulaire_Saisie'!$P36="Validé humainement",'00_Formulaire_Saisie'!K36,"")</x:f>
      </x:c>
      <x:c r="L36" s="76" t="str">
        <x:f>IF('00_Formulaire_Saisie'!$P36="Validé humainement",'00_Formulaire_Saisie'!L36,"")</x:f>
      </x:c>
      <x:c r="M36" s="76" t="str">
        <x:f>IF('00_Formulaire_Saisie'!$P36="Validé humainement",'00_Formulaire_Saisie'!M36,"")</x:f>
      </x:c>
      <x:c r="N36" s="76" t="str">
        <x:f>IF('00_Formulaire_Saisie'!$P36="Validé humainement",'00_Formulaire_Saisie'!N36,"")</x:f>
      </x:c>
      <x:c r="O36" s="76" t="str">
        <x:f>IF('00_Formulaire_Saisie'!$P36="Validé humainement",'00_Formulaire_Saisie'!O36,"")</x:f>
      </x:c>
      <x:c r="P36" s="76" t="str">
        <x:f>IF('00_Formulaire_Saisie'!$P36="Validé humainement",'00_Formulaire_Saisie'!P36,"")</x:f>
      </x:c>
      <x:c r="Q36" s="76" t="str">
        <x:f>IF('00_Formulaire_Saisie'!$P36="Validé humainement",'00_Formulaire_Saisie'!Q36,"")</x:f>
      </x:c>
      <x:c r="R36" s="78" t="str">
        <x:f>IF('00_Formulaire_Saisie'!$P36="Validé humainement",'00_Formulaire_Saisie'!R36,"")</x:f>
      </x:c>
      <x:c r="S36" s="76" t="str">
        <x:f>IF('00_Formulaire_Saisie'!$P36="Validé humainement",'00_Formulaire_Saisie'!S36,"")</x:f>
      </x:c>
      <x:c r="T36" s="76" t="str">
        <x:f>IF('00_Formulaire_Saisie'!$P36="Validé humainement",'00_Formulaire_Saisie'!T36,"")</x:f>
      </x:c>
      <x:c r="U36" s="76" t="str">
        <x:f>IF('00_Formulaire_Saisie'!$P36="Validé humainement",'00_Formulaire_Saisie'!U36,"")</x:f>
      </x:c>
    </x:row>
    <x:row r="37">
      <x:c r="A37" s="76" t="str">
        <x:f>IF('00_Formulaire_Saisie'!$P37="Validé humainement",'00_Formulaire_Saisie'!A37,"")</x:f>
      </x:c>
      <x:c r="B37" s="76" t="str">
        <x:f>IF('00_Formulaire_Saisie'!$P37="Validé humainement",'00_Formulaire_Saisie'!B37,"")</x:f>
      </x:c>
      <x:c r="C37" s="76" t="str">
        <x:f>IF('00_Formulaire_Saisie'!$P37="Validé humainement",'00_Formulaire_Saisie'!C37,"")</x:f>
      </x:c>
      <x:c r="D37" s="76" t="str">
        <x:f>IF('00_Formulaire_Saisie'!$P37="Validé humainement",'00_Formulaire_Saisie'!D37,"")</x:f>
      </x:c>
      <x:c r="E37" s="76" t="str">
        <x:f>IF('00_Formulaire_Saisie'!$P37="Validé humainement",'00_Formulaire_Saisie'!E37,"")</x:f>
      </x:c>
      <x:c r="F37" s="76" t="str">
        <x:f>IF('00_Formulaire_Saisie'!$P37="Validé humainement",'00_Formulaire_Saisie'!F37,"")</x:f>
      </x:c>
      <x:c r="G37" s="76" t="str">
        <x:f>IF('00_Formulaire_Saisie'!$P37="Validé humainement",'00_Formulaire_Saisie'!G37,"")</x:f>
      </x:c>
      <x:c r="H37" s="77" t="str">
        <x:f>IF('00_Formulaire_Saisie'!$P37="Validé humainement",'00_Formulaire_Saisie'!H37,"")</x:f>
      </x:c>
      <x:c r="I37" s="76" t="str">
        <x:f>IF('00_Formulaire_Saisie'!$P37="Validé humainement",'00_Formulaire_Saisie'!I37,"")</x:f>
      </x:c>
      <x:c r="J37" s="76" t="str">
        <x:f>IF('00_Formulaire_Saisie'!$P37="Validé humainement",'00_Formulaire_Saisie'!J37,"")</x:f>
      </x:c>
      <x:c r="K37" s="76" t="str">
        <x:f>IF('00_Formulaire_Saisie'!$P37="Validé humainement",'00_Formulaire_Saisie'!K37,"")</x:f>
      </x:c>
      <x:c r="L37" s="76" t="str">
        <x:f>IF('00_Formulaire_Saisie'!$P37="Validé humainement",'00_Formulaire_Saisie'!L37,"")</x:f>
      </x:c>
      <x:c r="M37" s="76" t="str">
        <x:f>IF('00_Formulaire_Saisie'!$P37="Validé humainement",'00_Formulaire_Saisie'!M37,"")</x:f>
      </x:c>
      <x:c r="N37" s="76" t="str">
        <x:f>IF('00_Formulaire_Saisie'!$P37="Validé humainement",'00_Formulaire_Saisie'!N37,"")</x:f>
      </x:c>
      <x:c r="O37" s="76" t="str">
        <x:f>IF('00_Formulaire_Saisie'!$P37="Validé humainement",'00_Formulaire_Saisie'!O37,"")</x:f>
      </x:c>
      <x:c r="P37" s="76" t="str">
        <x:f>IF('00_Formulaire_Saisie'!$P37="Validé humainement",'00_Formulaire_Saisie'!P37,"")</x:f>
      </x:c>
      <x:c r="Q37" s="76" t="str">
        <x:f>IF('00_Formulaire_Saisie'!$P37="Validé humainement",'00_Formulaire_Saisie'!Q37,"")</x:f>
      </x:c>
      <x:c r="R37" s="78" t="str">
        <x:f>IF('00_Formulaire_Saisie'!$P37="Validé humainement",'00_Formulaire_Saisie'!R37,"")</x:f>
      </x:c>
      <x:c r="S37" s="76" t="str">
        <x:f>IF('00_Formulaire_Saisie'!$P37="Validé humainement",'00_Formulaire_Saisie'!S37,"")</x:f>
      </x:c>
      <x:c r="T37" s="76" t="str">
        <x:f>IF('00_Formulaire_Saisie'!$P37="Validé humainement",'00_Formulaire_Saisie'!T37,"")</x:f>
      </x:c>
      <x:c r="U37" s="76" t="str">
        <x:f>IF('00_Formulaire_Saisie'!$P37="Validé humainement",'00_Formulaire_Saisie'!U37,"")</x:f>
      </x:c>
    </x:row>
    <x:row r="38">
      <x:c r="A38" s="76" t="str">
        <x:f>IF('00_Formulaire_Saisie'!$P38="Validé humainement",'00_Formulaire_Saisie'!A38,"")</x:f>
      </x:c>
      <x:c r="B38" s="76" t="str">
        <x:f>IF('00_Formulaire_Saisie'!$P38="Validé humainement",'00_Formulaire_Saisie'!B38,"")</x:f>
      </x:c>
      <x:c r="C38" s="76" t="str">
        <x:f>IF('00_Formulaire_Saisie'!$P38="Validé humainement",'00_Formulaire_Saisie'!C38,"")</x:f>
      </x:c>
      <x:c r="D38" s="76" t="str">
        <x:f>IF('00_Formulaire_Saisie'!$P38="Validé humainement",'00_Formulaire_Saisie'!D38,"")</x:f>
      </x:c>
      <x:c r="E38" s="76" t="str">
        <x:f>IF('00_Formulaire_Saisie'!$P38="Validé humainement",'00_Formulaire_Saisie'!E38,"")</x:f>
      </x:c>
      <x:c r="F38" s="76" t="str">
        <x:f>IF('00_Formulaire_Saisie'!$P38="Validé humainement",'00_Formulaire_Saisie'!F38,"")</x:f>
      </x:c>
      <x:c r="G38" s="76" t="str">
        <x:f>IF('00_Formulaire_Saisie'!$P38="Validé humainement",'00_Formulaire_Saisie'!G38,"")</x:f>
      </x:c>
      <x:c r="H38" s="77" t="str">
        <x:f>IF('00_Formulaire_Saisie'!$P38="Validé humainement",'00_Formulaire_Saisie'!H38,"")</x:f>
      </x:c>
      <x:c r="I38" s="76" t="str">
        <x:f>IF('00_Formulaire_Saisie'!$P38="Validé humainement",'00_Formulaire_Saisie'!I38,"")</x:f>
      </x:c>
      <x:c r="J38" s="76" t="str">
        <x:f>IF('00_Formulaire_Saisie'!$P38="Validé humainement",'00_Formulaire_Saisie'!J38,"")</x:f>
      </x:c>
      <x:c r="K38" s="76" t="str">
        <x:f>IF('00_Formulaire_Saisie'!$P38="Validé humainement",'00_Formulaire_Saisie'!K38,"")</x:f>
      </x:c>
      <x:c r="L38" s="76" t="str">
        <x:f>IF('00_Formulaire_Saisie'!$P38="Validé humainement",'00_Formulaire_Saisie'!L38,"")</x:f>
      </x:c>
      <x:c r="M38" s="76" t="str">
        <x:f>IF('00_Formulaire_Saisie'!$P38="Validé humainement",'00_Formulaire_Saisie'!M38,"")</x:f>
      </x:c>
      <x:c r="N38" s="76" t="str">
        <x:f>IF('00_Formulaire_Saisie'!$P38="Validé humainement",'00_Formulaire_Saisie'!N38,"")</x:f>
      </x:c>
      <x:c r="O38" s="76" t="str">
        <x:f>IF('00_Formulaire_Saisie'!$P38="Validé humainement",'00_Formulaire_Saisie'!O38,"")</x:f>
      </x:c>
      <x:c r="P38" s="76" t="str">
        <x:f>IF('00_Formulaire_Saisie'!$P38="Validé humainement",'00_Formulaire_Saisie'!P38,"")</x:f>
      </x:c>
      <x:c r="Q38" s="76" t="str">
        <x:f>IF('00_Formulaire_Saisie'!$P38="Validé humainement",'00_Formulaire_Saisie'!Q38,"")</x:f>
      </x:c>
      <x:c r="R38" s="78" t="str">
        <x:f>IF('00_Formulaire_Saisie'!$P38="Validé humainement",'00_Formulaire_Saisie'!R38,"")</x:f>
      </x:c>
      <x:c r="S38" s="76" t="str">
        <x:f>IF('00_Formulaire_Saisie'!$P38="Validé humainement",'00_Formulaire_Saisie'!S38,"")</x:f>
      </x:c>
      <x:c r="T38" s="76" t="str">
        <x:f>IF('00_Formulaire_Saisie'!$P38="Validé humainement",'00_Formulaire_Saisie'!T38,"")</x:f>
      </x:c>
      <x:c r="U38" s="76" t="str">
        <x:f>IF('00_Formulaire_Saisie'!$P38="Validé humainement",'00_Formulaire_Saisie'!U38,"")</x:f>
      </x:c>
    </x:row>
    <x:row r="39">
      <x:c r="A39" s="76" t="str">
        <x:f>IF('00_Formulaire_Saisie'!$P39="Validé humainement",'00_Formulaire_Saisie'!A39,"")</x:f>
      </x:c>
      <x:c r="B39" s="76" t="str">
        <x:f>IF('00_Formulaire_Saisie'!$P39="Validé humainement",'00_Formulaire_Saisie'!B39,"")</x:f>
      </x:c>
      <x:c r="C39" s="76" t="str">
        <x:f>IF('00_Formulaire_Saisie'!$P39="Validé humainement",'00_Formulaire_Saisie'!C39,"")</x:f>
      </x:c>
      <x:c r="D39" s="76" t="str">
        <x:f>IF('00_Formulaire_Saisie'!$P39="Validé humainement",'00_Formulaire_Saisie'!D39,"")</x:f>
      </x:c>
      <x:c r="E39" s="76" t="str">
        <x:f>IF('00_Formulaire_Saisie'!$P39="Validé humainement",'00_Formulaire_Saisie'!E39,"")</x:f>
      </x:c>
      <x:c r="F39" s="76" t="str">
        <x:f>IF('00_Formulaire_Saisie'!$P39="Validé humainement",'00_Formulaire_Saisie'!F39,"")</x:f>
      </x:c>
      <x:c r="G39" s="76" t="str">
        <x:f>IF('00_Formulaire_Saisie'!$P39="Validé humainement",'00_Formulaire_Saisie'!G39,"")</x:f>
      </x:c>
      <x:c r="H39" s="77" t="str">
        <x:f>IF('00_Formulaire_Saisie'!$P39="Validé humainement",'00_Formulaire_Saisie'!H39,"")</x:f>
      </x:c>
      <x:c r="I39" s="76" t="str">
        <x:f>IF('00_Formulaire_Saisie'!$P39="Validé humainement",'00_Formulaire_Saisie'!I39,"")</x:f>
      </x:c>
      <x:c r="J39" s="76" t="str">
        <x:f>IF('00_Formulaire_Saisie'!$P39="Validé humainement",'00_Formulaire_Saisie'!J39,"")</x:f>
      </x:c>
      <x:c r="K39" s="76" t="str">
        <x:f>IF('00_Formulaire_Saisie'!$P39="Validé humainement",'00_Formulaire_Saisie'!K39,"")</x:f>
      </x:c>
      <x:c r="L39" s="76" t="str">
        <x:f>IF('00_Formulaire_Saisie'!$P39="Validé humainement",'00_Formulaire_Saisie'!L39,"")</x:f>
      </x:c>
      <x:c r="M39" s="76" t="str">
        <x:f>IF('00_Formulaire_Saisie'!$P39="Validé humainement",'00_Formulaire_Saisie'!M39,"")</x:f>
      </x:c>
      <x:c r="N39" s="76" t="str">
        <x:f>IF('00_Formulaire_Saisie'!$P39="Validé humainement",'00_Formulaire_Saisie'!N39,"")</x:f>
      </x:c>
      <x:c r="O39" s="76" t="str">
        <x:f>IF('00_Formulaire_Saisie'!$P39="Validé humainement",'00_Formulaire_Saisie'!O39,"")</x:f>
      </x:c>
      <x:c r="P39" s="76" t="str">
        <x:f>IF('00_Formulaire_Saisie'!$P39="Validé humainement",'00_Formulaire_Saisie'!P39,"")</x:f>
      </x:c>
      <x:c r="Q39" s="76" t="str">
        <x:f>IF('00_Formulaire_Saisie'!$P39="Validé humainement",'00_Formulaire_Saisie'!Q39,"")</x:f>
      </x:c>
      <x:c r="R39" s="78" t="str">
        <x:f>IF('00_Formulaire_Saisie'!$P39="Validé humainement",'00_Formulaire_Saisie'!R39,"")</x:f>
      </x:c>
      <x:c r="S39" s="76" t="str">
        <x:f>IF('00_Formulaire_Saisie'!$P39="Validé humainement",'00_Formulaire_Saisie'!S39,"")</x:f>
      </x:c>
      <x:c r="T39" s="76" t="str">
        <x:f>IF('00_Formulaire_Saisie'!$P39="Validé humainement",'00_Formulaire_Saisie'!T39,"")</x:f>
      </x:c>
      <x:c r="U39" s="76" t="str">
        <x:f>IF('00_Formulaire_Saisie'!$P39="Validé humainement",'00_Formulaire_Saisie'!U39,"")</x:f>
      </x:c>
    </x:row>
    <x:row r="40">
      <x:c r="A40" s="76" t="str">
        <x:f>IF('00_Formulaire_Saisie'!$P40="Validé humainement",'00_Formulaire_Saisie'!A40,"")</x:f>
      </x:c>
      <x:c r="B40" s="76" t="str">
        <x:f>IF('00_Formulaire_Saisie'!$P40="Validé humainement",'00_Formulaire_Saisie'!B40,"")</x:f>
      </x:c>
      <x:c r="C40" s="76" t="str">
        <x:f>IF('00_Formulaire_Saisie'!$P40="Validé humainement",'00_Formulaire_Saisie'!C40,"")</x:f>
      </x:c>
      <x:c r="D40" s="76" t="str">
        <x:f>IF('00_Formulaire_Saisie'!$P40="Validé humainement",'00_Formulaire_Saisie'!D40,"")</x:f>
      </x:c>
      <x:c r="E40" s="76" t="str">
        <x:f>IF('00_Formulaire_Saisie'!$P40="Validé humainement",'00_Formulaire_Saisie'!E40,"")</x:f>
      </x:c>
      <x:c r="F40" s="76" t="str">
        <x:f>IF('00_Formulaire_Saisie'!$P40="Validé humainement",'00_Formulaire_Saisie'!F40,"")</x:f>
      </x:c>
      <x:c r="G40" s="76" t="str">
        <x:f>IF('00_Formulaire_Saisie'!$P40="Validé humainement",'00_Formulaire_Saisie'!G40,"")</x:f>
      </x:c>
      <x:c r="H40" s="77" t="str">
        <x:f>IF('00_Formulaire_Saisie'!$P40="Validé humainement",'00_Formulaire_Saisie'!H40,"")</x:f>
      </x:c>
      <x:c r="I40" s="76" t="str">
        <x:f>IF('00_Formulaire_Saisie'!$P40="Validé humainement",'00_Formulaire_Saisie'!I40,"")</x:f>
      </x:c>
      <x:c r="J40" s="76" t="str">
        <x:f>IF('00_Formulaire_Saisie'!$P40="Validé humainement",'00_Formulaire_Saisie'!J40,"")</x:f>
      </x:c>
      <x:c r="K40" s="76" t="str">
        <x:f>IF('00_Formulaire_Saisie'!$P40="Validé humainement",'00_Formulaire_Saisie'!K40,"")</x:f>
      </x:c>
      <x:c r="L40" s="76" t="str">
        <x:f>IF('00_Formulaire_Saisie'!$P40="Validé humainement",'00_Formulaire_Saisie'!L40,"")</x:f>
      </x:c>
      <x:c r="M40" s="76" t="str">
        <x:f>IF('00_Formulaire_Saisie'!$P40="Validé humainement",'00_Formulaire_Saisie'!M40,"")</x:f>
      </x:c>
      <x:c r="N40" s="76" t="str">
        <x:f>IF('00_Formulaire_Saisie'!$P40="Validé humainement",'00_Formulaire_Saisie'!N40,"")</x:f>
      </x:c>
      <x:c r="O40" s="76" t="str">
        <x:f>IF('00_Formulaire_Saisie'!$P40="Validé humainement",'00_Formulaire_Saisie'!O40,"")</x:f>
      </x:c>
      <x:c r="P40" s="76" t="str">
        <x:f>IF('00_Formulaire_Saisie'!$P40="Validé humainement",'00_Formulaire_Saisie'!P40,"")</x:f>
      </x:c>
      <x:c r="Q40" s="76" t="str">
        <x:f>IF('00_Formulaire_Saisie'!$P40="Validé humainement",'00_Formulaire_Saisie'!Q40,"")</x:f>
      </x:c>
      <x:c r="R40" s="78" t="str">
        <x:f>IF('00_Formulaire_Saisie'!$P40="Validé humainement",'00_Formulaire_Saisie'!R40,"")</x:f>
      </x:c>
      <x:c r="S40" s="76" t="str">
        <x:f>IF('00_Formulaire_Saisie'!$P40="Validé humainement",'00_Formulaire_Saisie'!S40,"")</x:f>
      </x:c>
      <x:c r="T40" s="76" t="str">
        <x:f>IF('00_Formulaire_Saisie'!$P40="Validé humainement",'00_Formulaire_Saisie'!T40,"")</x:f>
      </x:c>
      <x:c r="U40" s="76" t="str">
        <x:f>IF('00_Formulaire_Saisie'!$P40="Validé humainement",'00_Formulaire_Saisie'!U40,"")</x:f>
      </x:c>
    </x:row>
    <x:row r="41">
      <x:c r="A41" s="76" t="str">
        <x:f>IF('00_Formulaire_Saisie'!$P41="Validé humainement",'00_Formulaire_Saisie'!A41,"")</x:f>
      </x:c>
      <x:c r="B41" s="76" t="str">
        <x:f>IF('00_Formulaire_Saisie'!$P41="Validé humainement",'00_Formulaire_Saisie'!B41,"")</x:f>
      </x:c>
      <x:c r="C41" s="76" t="str">
        <x:f>IF('00_Formulaire_Saisie'!$P41="Validé humainement",'00_Formulaire_Saisie'!C41,"")</x:f>
      </x:c>
      <x:c r="D41" s="76" t="str">
        <x:f>IF('00_Formulaire_Saisie'!$P41="Validé humainement",'00_Formulaire_Saisie'!D41,"")</x:f>
      </x:c>
      <x:c r="E41" s="76" t="str">
        <x:f>IF('00_Formulaire_Saisie'!$P41="Validé humainement",'00_Formulaire_Saisie'!E41,"")</x:f>
      </x:c>
      <x:c r="F41" s="76" t="str">
        <x:f>IF('00_Formulaire_Saisie'!$P41="Validé humainement",'00_Formulaire_Saisie'!F41,"")</x:f>
      </x:c>
      <x:c r="G41" s="76" t="str">
        <x:f>IF('00_Formulaire_Saisie'!$P41="Validé humainement",'00_Formulaire_Saisie'!G41,"")</x:f>
      </x:c>
      <x:c r="H41" s="77" t="str">
        <x:f>IF('00_Formulaire_Saisie'!$P41="Validé humainement",'00_Formulaire_Saisie'!H41,"")</x:f>
      </x:c>
      <x:c r="I41" s="76" t="str">
        <x:f>IF('00_Formulaire_Saisie'!$P41="Validé humainement",'00_Formulaire_Saisie'!I41,"")</x:f>
      </x:c>
      <x:c r="J41" s="76" t="str">
        <x:f>IF('00_Formulaire_Saisie'!$P41="Validé humainement",'00_Formulaire_Saisie'!J41,"")</x:f>
      </x:c>
      <x:c r="K41" s="76" t="str">
        <x:f>IF('00_Formulaire_Saisie'!$P41="Validé humainement",'00_Formulaire_Saisie'!K41,"")</x:f>
      </x:c>
      <x:c r="L41" s="76" t="str">
        <x:f>IF('00_Formulaire_Saisie'!$P41="Validé humainement",'00_Formulaire_Saisie'!L41,"")</x:f>
      </x:c>
      <x:c r="M41" s="76" t="str">
        <x:f>IF('00_Formulaire_Saisie'!$P41="Validé humainement",'00_Formulaire_Saisie'!M41,"")</x:f>
      </x:c>
      <x:c r="N41" s="76" t="str">
        <x:f>IF('00_Formulaire_Saisie'!$P41="Validé humainement",'00_Formulaire_Saisie'!N41,"")</x:f>
      </x:c>
      <x:c r="O41" s="76" t="str">
        <x:f>IF('00_Formulaire_Saisie'!$P41="Validé humainement",'00_Formulaire_Saisie'!O41,"")</x:f>
      </x:c>
      <x:c r="P41" s="76" t="str">
        <x:f>IF('00_Formulaire_Saisie'!$P41="Validé humainement",'00_Formulaire_Saisie'!P41,"")</x:f>
      </x:c>
      <x:c r="Q41" s="76" t="str">
        <x:f>IF('00_Formulaire_Saisie'!$P41="Validé humainement",'00_Formulaire_Saisie'!Q41,"")</x:f>
      </x:c>
      <x:c r="R41" s="78" t="str">
        <x:f>IF('00_Formulaire_Saisie'!$P41="Validé humainement",'00_Formulaire_Saisie'!R41,"")</x:f>
      </x:c>
      <x:c r="S41" s="76" t="str">
        <x:f>IF('00_Formulaire_Saisie'!$P41="Validé humainement",'00_Formulaire_Saisie'!S41,"")</x:f>
      </x:c>
      <x:c r="T41" s="76" t="str">
        <x:f>IF('00_Formulaire_Saisie'!$P41="Validé humainement",'00_Formulaire_Saisie'!T41,"")</x:f>
      </x:c>
      <x:c r="U41" s="76" t="str">
        <x:f>IF('00_Formulaire_Saisie'!$P41="Validé humainement",'00_Formulaire_Saisie'!U41,"")</x:f>
      </x:c>
    </x:row>
    <x:row r="42">
      <x:c r="A42" s="76" t="str">
        <x:f>IF('00_Formulaire_Saisie'!$P42="Validé humainement",'00_Formulaire_Saisie'!A42,"")</x:f>
      </x:c>
      <x:c r="B42" s="76" t="str">
        <x:f>IF('00_Formulaire_Saisie'!$P42="Validé humainement",'00_Formulaire_Saisie'!B42,"")</x:f>
      </x:c>
      <x:c r="C42" s="76" t="str">
        <x:f>IF('00_Formulaire_Saisie'!$P42="Validé humainement",'00_Formulaire_Saisie'!C42,"")</x:f>
      </x:c>
      <x:c r="D42" s="76" t="str">
        <x:f>IF('00_Formulaire_Saisie'!$P42="Validé humainement",'00_Formulaire_Saisie'!D42,"")</x:f>
      </x:c>
      <x:c r="E42" s="76" t="str">
        <x:f>IF('00_Formulaire_Saisie'!$P42="Validé humainement",'00_Formulaire_Saisie'!E42,"")</x:f>
      </x:c>
      <x:c r="F42" s="76" t="str">
        <x:f>IF('00_Formulaire_Saisie'!$P42="Validé humainement",'00_Formulaire_Saisie'!F42,"")</x:f>
      </x:c>
      <x:c r="G42" s="76" t="str">
        <x:f>IF('00_Formulaire_Saisie'!$P42="Validé humainement",'00_Formulaire_Saisie'!G42,"")</x:f>
      </x:c>
      <x:c r="H42" s="77" t="str">
        <x:f>IF('00_Formulaire_Saisie'!$P42="Validé humainement",'00_Formulaire_Saisie'!H42,"")</x:f>
      </x:c>
      <x:c r="I42" s="76" t="str">
        <x:f>IF('00_Formulaire_Saisie'!$P42="Validé humainement",'00_Formulaire_Saisie'!I42,"")</x:f>
      </x:c>
      <x:c r="J42" s="76" t="str">
        <x:f>IF('00_Formulaire_Saisie'!$P42="Validé humainement",'00_Formulaire_Saisie'!J42,"")</x:f>
      </x:c>
      <x:c r="K42" s="76" t="str">
        <x:f>IF('00_Formulaire_Saisie'!$P42="Validé humainement",'00_Formulaire_Saisie'!K42,"")</x:f>
      </x:c>
      <x:c r="L42" s="76" t="str">
        <x:f>IF('00_Formulaire_Saisie'!$P42="Validé humainement",'00_Formulaire_Saisie'!L42,"")</x:f>
      </x:c>
      <x:c r="M42" s="76" t="str">
        <x:f>IF('00_Formulaire_Saisie'!$P42="Validé humainement",'00_Formulaire_Saisie'!M42,"")</x:f>
      </x:c>
      <x:c r="N42" s="76" t="str">
        <x:f>IF('00_Formulaire_Saisie'!$P42="Validé humainement",'00_Formulaire_Saisie'!N42,"")</x:f>
      </x:c>
      <x:c r="O42" s="76" t="str">
        <x:f>IF('00_Formulaire_Saisie'!$P42="Validé humainement",'00_Formulaire_Saisie'!O42,"")</x:f>
      </x:c>
      <x:c r="P42" s="76" t="str">
        <x:f>IF('00_Formulaire_Saisie'!$P42="Validé humainement",'00_Formulaire_Saisie'!P42,"")</x:f>
      </x:c>
      <x:c r="Q42" s="76" t="str">
        <x:f>IF('00_Formulaire_Saisie'!$P42="Validé humainement",'00_Formulaire_Saisie'!Q42,"")</x:f>
      </x:c>
      <x:c r="R42" s="78" t="str">
        <x:f>IF('00_Formulaire_Saisie'!$P42="Validé humainement",'00_Formulaire_Saisie'!R42,"")</x:f>
      </x:c>
      <x:c r="S42" s="76" t="str">
        <x:f>IF('00_Formulaire_Saisie'!$P42="Validé humainement",'00_Formulaire_Saisie'!S42,"")</x:f>
      </x:c>
      <x:c r="T42" s="76" t="str">
        <x:f>IF('00_Formulaire_Saisie'!$P42="Validé humainement",'00_Formulaire_Saisie'!T42,"")</x:f>
      </x:c>
      <x:c r="U42" s="76" t="str">
        <x:f>IF('00_Formulaire_Saisie'!$P42="Validé humainement",'00_Formulaire_Saisie'!U42,"")</x:f>
      </x:c>
    </x:row>
    <x:row r="43">
      <x:c r="A43" s="76" t="str">
        <x:f>IF('00_Formulaire_Saisie'!$P43="Validé humainement",'00_Formulaire_Saisie'!A43,"")</x:f>
      </x:c>
      <x:c r="B43" s="76" t="str">
        <x:f>IF('00_Formulaire_Saisie'!$P43="Validé humainement",'00_Formulaire_Saisie'!B43,"")</x:f>
      </x:c>
      <x:c r="C43" s="76" t="str">
        <x:f>IF('00_Formulaire_Saisie'!$P43="Validé humainement",'00_Formulaire_Saisie'!C43,"")</x:f>
      </x:c>
      <x:c r="D43" s="76" t="str">
        <x:f>IF('00_Formulaire_Saisie'!$P43="Validé humainement",'00_Formulaire_Saisie'!D43,"")</x:f>
      </x:c>
      <x:c r="E43" s="76" t="str">
        <x:f>IF('00_Formulaire_Saisie'!$P43="Validé humainement",'00_Formulaire_Saisie'!E43,"")</x:f>
      </x:c>
      <x:c r="F43" s="76" t="str">
        <x:f>IF('00_Formulaire_Saisie'!$P43="Validé humainement",'00_Formulaire_Saisie'!F43,"")</x:f>
      </x:c>
      <x:c r="G43" s="76" t="str">
        <x:f>IF('00_Formulaire_Saisie'!$P43="Validé humainement",'00_Formulaire_Saisie'!G43,"")</x:f>
      </x:c>
      <x:c r="H43" s="77" t="str">
        <x:f>IF('00_Formulaire_Saisie'!$P43="Validé humainement",'00_Formulaire_Saisie'!H43,"")</x:f>
      </x:c>
      <x:c r="I43" s="76" t="str">
        <x:f>IF('00_Formulaire_Saisie'!$P43="Validé humainement",'00_Formulaire_Saisie'!I43,"")</x:f>
      </x:c>
      <x:c r="J43" s="76" t="str">
        <x:f>IF('00_Formulaire_Saisie'!$P43="Validé humainement",'00_Formulaire_Saisie'!J43,"")</x:f>
      </x:c>
      <x:c r="K43" s="76" t="str">
        <x:f>IF('00_Formulaire_Saisie'!$P43="Validé humainement",'00_Formulaire_Saisie'!K43,"")</x:f>
      </x:c>
      <x:c r="L43" s="76" t="str">
        <x:f>IF('00_Formulaire_Saisie'!$P43="Validé humainement",'00_Formulaire_Saisie'!L43,"")</x:f>
      </x:c>
      <x:c r="M43" s="76" t="str">
        <x:f>IF('00_Formulaire_Saisie'!$P43="Validé humainement",'00_Formulaire_Saisie'!M43,"")</x:f>
      </x:c>
      <x:c r="N43" s="76" t="str">
        <x:f>IF('00_Formulaire_Saisie'!$P43="Validé humainement",'00_Formulaire_Saisie'!N43,"")</x:f>
      </x:c>
      <x:c r="O43" s="76" t="str">
        <x:f>IF('00_Formulaire_Saisie'!$P43="Validé humainement",'00_Formulaire_Saisie'!O43,"")</x:f>
      </x:c>
      <x:c r="P43" s="76" t="str">
        <x:f>IF('00_Formulaire_Saisie'!$P43="Validé humainement",'00_Formulaire_Saisie'!P43,"")</x:f>
      </x:c>
      <x:c r="Q43" s="76" t="str">
        <x:f>IF('00_Formulaire_Saisie'!$P43="Validé humainement",'00_Formulaire_Saisie'!Q43,"")</x:f>
      </x:c>
      <x:c r="R43" s="78" t="str">
        <x:f>IF('00_Formulaire_Saisie'!$P43="Validé humainement",'00_Formulaire_Saisie'!R43,"")</x:f>
      </x:c>
      <x:c r="S43" s="76" t="str">
        <x:f>IF('00_Formulaire_Saisie'!$P43="Validé humainement",'00_Formulaire_Saisie'!S43,"")</x:f>
      </x:c>
      <x:c r="T43" s="76" t="str">
        <x:f>IF('00_Formulaire_Saisie'!$P43="Validé humainement",'00_Formulaire_Saisie'!T43,"")</x:f>
      </x:c>
      <x:c r="U43" s="76" t="str">
        <x:f>IF('00_Formulaire_Saisie'!$P43="Validé humainement",'00_Formulaire_Saisie'!U43,"")</x:f>
      </x:c>
    </x:row>
    <x:row r="44">
      <x:c r="A44" s="76" t="str">
        <x:f>IF('00_Formulaire_Saisie'!$P44="Validé humainement",'00_Formulaire_Saisie'!A44,"")</x:f>
      </x:c>
      <x:c r="B44" s="76" t="str">
        <x:f>IF('00_Formulaire_Saisie'!$P44="Validé humainement",'00_Formulaire_Saisie'!B44,"")</x:f>
      </x:c>
      <x:c r="C44" s="76" t="str">
        <x:f>IF('00_Formulaire_Saisie'!$P44="Validé humainement",'00_Formulaire_Saisie'!C44,"")</x:f>
      </x:c>
      <x:c r="D44" s="76" t="str">
        <x:f>IF('00_Formulaire_Saisie'!$P44="Validé humainement",'00_Formulaire_Saisie'!D44,"")</x:f>
      </x:c>
      <x:c r="E44" s="76" t="str">
        <x:f>IF('00_Formulaire_Saisie'!$P44="Validé humainement",'00_Formulaire_Saisie'!E44,"")</x:f>
      </x:c>
      <x:c r="F44" s="76" t="str">
        <x:f>IF('00_Formulaire_Saisie'!$P44="Validé humainement",'00_Formulaire_Saisie'!F44,"")</x:f>
      </x:c>
      <x:c r="G44" s="76" t="str">
        <x:f>IF('00_Formulaire_Saisie'!$P44="Validé humainement",'00_Formulaire_Saisie'!G44,"")</x:f>
      </x:c>
      <x:c r="H44" s="77" t="str">
        <x:f>IF('00_Formulaire_Saisie'!$P44="Validé humainement",'00_Formulaire_Saisie'!H44,"")</x:f>
      </x:c>
      <x:c r="I44" s="76" t="str">
        <x:f>IF('00_Formulaire_Saisie'!$P44="Validé humainement",'00_Formulaire_Saisie'!I44,"")</x:f>
      </x:c>
      <x:c r="J44" s="76" t="str">
        <x:f>IF('00_Formulaire_Saisie'!$P44="Validé humainement",'00_Formulaire_Saisie'!J44,"")</x:f>
      </x:c>
      <x:c r="K44" s="76" t="str">
        <x:f>IF('00_Formulaire_Saisie'!$P44="Validé humainement",'00_Formulaire_Saisie'!K44,"")</x:f>
      </x:c>
      <x:c r="L44" s="76" t="str">
        <x:f>IF('00_Formulaire_Saisie'!$P44="Validé humainement",'00_Formulaire_Saisie'!L44,"")</x:f>
      </x:c>
      <x:c r="M44" s="76" t="str">
        <x:f>IF('00_Formulaire_Saisie'!$P44="Validé humainement",'00_Formulaire_Saisie'!M44,"")</x:f>
      </x:c>
      <x:c r="N44" s="76" t="str">
        <x:f>IF('00_Formulaire_Saisie'!$P44="Validé humainement",'00_Formulaire_Saisie'!N44,"")</x:f>
      </x:c>
      <x:c r="O44" s="76" t="str">
        <x:f>IF('00_Formulaire_Saisie'!$P44="Validé humainement",'00_Formulaire_Saisie'!O44,"")</x:f>
      </x:c>
      <x:c r="P44" s="76" t="str">
        <x:f>IF('00_Formulaire_Saisie'!$P44="Validé humainement",'00_Formulaire_Saisie'!P44,"")</x:f>
      </x:c>
      <x:c r="Q44" s="76" t="str">
        <x:f>IF('00_Formulaire_Saisie'!$P44="Validé humainement",'00_Formulaire_Saisie'!Q44,"")</x:f>
      </x:c>
      <x:c r="R44" s="78" t="str">
        <x:f>IF('00_Formulaire_Saisie'!$P44="Validé humainement",'00_Formulaire_Saisie'!R44,"")</x:f>
      </x:c>
      <x:c r="S44" s="76" t="str">
        <x:f>IF('00_Formulaire_Saisie'!$P44="Validé humainement",'00_Formulaire_Saisie'!S44,"")</x:f>
      </x:c>
      <x:c r="T44" s="76" t="str">
        <x:f>IF('00_Formulaire_Saisie'!$P44="Validé humainement",'00_Formulaire_Saisie'!T44,"")</x:f>
      </x:c>
      <x:c r="U44" s="76" t="str">
        <x:f>IF('00_Formulaire_Saisie'!$P44="Validé humainement",'00_Formulaire_Saisie'!U44,"")</x:f>
      </x:c>
    </x:row>
    <x:row r="45">
      <x:c r="A45" s="76" t="str">
        <x:f>IF('00_Formulaire_Saisie'!$P45="Validé humainement",'00_Formulaire_Saisie'!A45,"")</x:f>
      </x:c>
      <x:c r="B45" s="76" t="str">
        <x:f>IF('00_Formulaire_Saisie'!$P45="Validé humainement",'00_Formulaire_Saisie'!B45,"")</x:f>
      </x:c>
      <x:c r="C45" s="76" t="str">
        <x:f>IF('00_Formulaire_Saisie'!$P45="Validé humainement",'00_Formulaire_Saisie'!C45,"")</x:f>
      </x:c>
      <x:c r="D45" s="76" t="str">
        <x:f>IF('00_Formulaire_Saisie'!$P45="Validé humainement",'00_Formulaire_Saisie'!D45,"")</x:f>
      </x:c>
      <x:c r="E45" s="76" t="str">
        <x:f>IF('00_Formulaire_Saisie'!$P45="Validé humainement",'00_Formulaire_Saisie'!E45,"")</x:f>
      </x:c>
      <x:c r="F45" s="76" t="str">
        <x:f>IF('00_Formulaire_Saisie'!$P45="Validé humainement",'00_Formulaire_Saisie'!F45,"")</x:f>
      </x:c>
      <x:c r="G45" s="76" t="str">
        <x:f>IF('00_Formulaire_Saisie'!$P45="Validé humainement",'00_Formulaire_Saisie'!G45,"")</x:f>
      </x:c>
      <x:c r="H45" s="77" t="str">
        <x:f>IF('00_Formulaire_Saisie'!$P45="Validé humainement",'00_Formulaire_Saisie'!H45,"")</x:f>
      </x:c>
      <x:c r="I45" s="76" t="str">
        <x:f>IF('00_Formulaire_Saisie'!$P45="Validé humainement",'00_Formulaire_Saisie'!I45,"")</x:f>
      </x:c>
      <x:c r="J45" s="76" t="str">
        <x:f>IF('00_Formulaire_Saisie'!$P45="Validé humainement",'00_Formulaire_Saisie'!J45,"")</x:f>
      </x:c>
      <x:c r="K45" s="76" t="str">
        <x:f>IF('00_Formulaire_Saisie'!$P45="Validé humainement",'00_Formulaire_Saisie'!K45,"")</x:f>
      </x:c>
      <x:c r="L45" s="76" t="str">
        <x:f>IF('00_Formulaire_Saisie'!$P45="Validé humainement",'00_Formulaire_Saisie'!L45,"")</x:f>
      </x:c>
      <x:c r="M45" s="76" t="str">
        <x:f>IF('00_Formulaire_Saisie'!$P45="Validé humainement",'00_Formulaire_Saisie'!M45,"")</x:f>
      </x:c>
      <x:c r="N45" s="76" t="str">
        <x:f>IF('00_Formulaire_Saisie'!$P45="Validé humainement",'00_Formulaire_Saisie'!N45,"")</x:f>
      </x:c>
      <x:c r="O45" s="76" t="str">
        <x:f>IF('00_Formulaire_Saisie'!$P45="Validé humainement",'00_Formulaire_Saisie'!O45,"")</x:f>
      </x:c>
      <x:c r="P45" s="76" t="str">
        <x:f>IF('00_Formulaire_Saisie'!$P45="Validé humainement",'00_Formulaire_Saisie'!P45,"")</x:f>
      </x:c>
      <x:c r="Q45" s="76" t="str">
        <x:f>IF('00_Formulaire_Saisie'!$P45="Validé humainement",'00_Formulaire_Saisie'!Q45,"")</x:f>
      </x:c>
      <x:c r="R45" s="78" t="str">
        <x:f>IF('00_Formulaire_Saisie'!$P45="Validé humainement",'00_Formulaire_Saisie'!R45,"")</x:f>
      </x:c>
      <x:c r="S45" s="76" t="str">
        <x:f>IF('00_Formulaire_Saisie'!$P45="Validé humainement",'00_Formulaire_Saisie'!S45,"")</x:f>
      </x:c>
      <x:c r="T45" s="76" t="str">
        <x:f>IF('00_Formulaire_Saisie'!$P45="Validé humainement",'00_Formulaire_Saisie'!T45,"")</x:f>
      </x:c>
      <x:c r="U45" s="76" t="str">
        <x:f>IF('00_Formulaire_Saisie'!$P45="Validé humainement",'00_Formulaire_Saisie'!U45,"")</x:f>
      </x:c>
    </x:row>
    <x:row r="46">
      <x:c r="A46" s="76" t="str">
        <x:f>IF('00_Formulaire_Saisie'!$P46="Validé humainement",'00_Formulaire_Saisie'!A46,"")</x:f>
      </x:c>
      <x:c r="B46" s="76" t="str">
        <x:f>IF('00_Formulaire_Saisie'!$P46="Validé humainement",'00_Formulaire_Saisie'!B46,"")</x:f>
      </x:c>
      <x:c r="C46" s="76" t="str">
        <x:f>IF('00_Formulaire_Saisie'!$P46="Validé humainement",'00_Formulaire_Saisie'!C46,"")</x:f>
      </x:c>
      <x:c r="D46" s="76" t="str">
        <x:f>IF('00_Formulaire_Saisie'!$P46="Validé humainement",'00_Formulaire_Saisie'!D46,"")</x:f>
      </x:c>
      <x:c r="E46" s="76" t="str">
        <x:f>IF('00_Formulaire_Saisie'!$P46="Validé humainement",'00_Formulaire_Saisie'!E46,"")</x:f>
      </x:c>
      <x:c r="F46" s="76" t="str">
        <x:f>IF('00_Formulaire_Saisie'!$P46="Validé humainement",'00_Formulaire_Saisie'!F46,"")</x:f>
      </x:c>
      <x:c r="G46" s="76" t="str">
        <x:f>IF('00_Formulaire_Saisie'!$P46="Validé humainement",'00_Formulaire_Saisie'!G46,"")</x:f>
      </x:c>
      <x:c r="H46" s="77" t="str">
        <x:f>IF('00_Formulaire_Saisie'!$P46="Validé humainement",'00_Formulaire_Saisie'!H46,"")</x:f>
      </x:c>
      <x:c r="I46" s="76" t="str">
        <x:f>IF('00_Formulaire_Saisie'!$P46="Validé humainement",'00_Formulaire_Saisie'!I46,"")</x:f>
      </x:c>
      <x:c r="J46" s="76" t="str">
        <x:f>IF('00_Formulaire_Saisie'!$P46="Validé humainement",'00_Formulaire_Saisie'!J46,"")</x:f>
      </x:c>
      <x:c r="K46" s="76" t="str">
        <x:f>IF('00_Formulaire_Saisie'!$P46="Validé humainement",'00_Formulaire_Saisie'!K46,"")</x:f>
      </x:c>
      <x:c r="L46" s="76" t="str">
        <x:f>IF('00_Formulaire_Saisie'!$P46="Validé humainement",'00_Formulaire_Saisie'!L46,"")</x:f>
      </x:c>
      <x:c r="M46" s="76" t="str">
        <x:f>IF('00_Formulaire_Saisie'!$P46="Validé humainement",'00_Formulaire_Saisie'!M46,"")</x:f>
      </x:c>
      <x:c r="N46" s="76" t="str">
        <x:f>IF('00_Formulaire_Saisie'!$P46="Validé humainement",'00_Formulaire_Saisie'!N46,"")</x:f>
      </x:c>
      <x:c r="O46" s="76" t="str">
        <x:f>IF('00_Formulaire_Saisie'!$P46="Validé humainement",'00_Formulaire_Saisie'!O46,"")</x:f>
      </x:c>
      <x:c r="P46" s="76" t="str">
        <x:f>IF('00_Formulaire_Saisie'!$P46="Validé humainement",'00_Formulaire_Saisie'!P46,"")</x:f>
      </x:c>
      <x:c r="Q46" s="76" t="str">
        <x:f>IF('00_Formulaire_Saisie'!$P46="Validé humainement",'00_Formulaire_Saisie'!Q46,"")</x:f>
      </x:c>
      <x:c r="R46" s="78" t="str">
        <x:f>IF('00_Formulaire_Saisie'!$P46="Validé humainement",'00_Formulaire_Saisie'!R46,"")</x:f>
      </x:c>
      <x:c r="S46" s="76" t="str">
        <x:f>IF('00_Formulaire_Saisie'!$P46="Validé humainement",'00_Formulaire_Saisie'!S46,"")</x:f>
      </x:c>
      <x:c r="T46" s="76" t="str">
        <x:f>IF('00_Formulaire_Saisie'!$P46="Validé humainement",'00_Formulaire_Saisie'!T46,"")</x:f>
      </x:c>
      <x:c r="U46" s="76" t="str">
        <x:f>IF('00_Formulaire_Saisie'!$P46="Validé humainement",'00_Formulaire_Saisie'!U46,"")</x:f>
      </x:c>
    </x:row>
    <x:row r="47">
      <x:c r="A47" s="76" t="str">
        <x:f>IF('00_Formulaire_Saisie'!$P47="Validé humainement",'00_Formulaire_Saisie'!A47,"")</x:f>
      </x:c>
      <x:c r="B47" s="76" t="str">
        <x:f>IF('00_Formulaire_Saisie'!$P47="Validé humainement",'00_Formulaire_Saisie'!B47,"")</x:f>
      </x:c>
      <x:c r="C47" s="76" t="str">
        <x:f>IF('00_Formulaire_Saisie'!$P47="Validé humainement",'00_Formulaire_Saisie'!C47,"")</x:f>
      </x:c>
      <x:c r="D47" s="76" t="str">
        <x:f>IF('00_Formulaire_Saisie'!$P47="Validé humainement",'00_Formulaire_Saisie'!D47,"")</x:f>
      </x:c>
      <x:c r="E47" s="76" t="str">
        <x:f>IF('00_Formulaire_Saisie'!$P47="Validé humainement",'00_Formulaire_Saisie'!E47,"")</x:f>
      </x:c>
      <x:c r="F47" s="76" t="str">
        <x:f>IF('00_Formulaire_Saisie'!$P47="Validé humainement",'00_Formulaire_Saisie'!F47,"")</x:f>
      </x:c>
      <x:c r="G47" s="76" t="str">
        <x:f>IF('00_Formulaire_Saisie'!$P47="Validé humainement",'00_Formulaire_Saisie'!G47,"")</x:f>
      </x:c>
      <x:c r="H47" s="77" t="str">
        <x:f>IF('00_Formulaire_Saisie'!$P47="Validé humainement",'00_Formulaire_Saisie'!H47,"")</x:f>
      </x:c>
      <x:c r="I47" s="76" t="str">
        <x:f>IF('00_Formulaire_Saisie'!$P47="Validé humainement",'00_Formulaire_Saisie'!I47,"")</x:f>
      </x:c>
      <x:c r="J47" s="76" t="str">
        <x:f>IF('00_Formulaire_Saisie'!$P47="Validé humainement",'00_Formulaire_Saisie'!J47,"")</x:f>
      </x:c>
      <x:c r="K47" s="76" t="str">
        <x:f>IF('00_Formulaire_Saisie'!$P47="Validé humainement",'00_Formulaire_Saisie'!K47,"")</x:f>
      </x:c>
      <x:c r="L47" s="76" t="str">
        <x:f>IF('00_Formulaire_Saisie'!$P47="Validé humainement",'00_Formulaire_Saisie'!L47,"")</x:f>
      </x:c>
      <x:c r="M47" s="76" t="str">
        <x:f>IF('00_Formulaire_Saisie'!$P47="Validé humainement",'00_Formulaire_Saisie'!M47,"")</x:f>
      </x:c>
      <x:c r="N47" s="76" t="str">
        <x:f>IF('00_Formulaire_Saisie'!$P47="Validé humainement",'00_Formulaire_Saisie'!N47,"")</x:f>
      </x:c>
      <x:c r="O47" s="76" t="str">
        <x:f>IF('00_Formulaire_Saisie'!$P47="Validé humainement",'00_Formulaire_Saisie'!O47,"")</x:f>
      </x:c>
      <x:c r="P47" s="76" t="str">
        <x:f>IF('00_Formulaire_Saisie'!$P47="Validé humainement",'00_Formulaire_Saisie'!P47,"")</x:f>
      </x:c>
      <x:c r="Q47" s="76" t="str">
        <x:f>IF('00_Formulaire_Saisie'!$P47="Validé humainement",'00_Formulaire_Saisie'!Q47,"")</x:f>
      </x:c>
      <x:c r="R47" s="78" t="str">
        <x:f>IF('00_Formulaire_Saisie'!$P47="Validé humainement",'00_Formulaire_Saisie'!R47,"")</x:f>
      </x:c>
      <x:c r="S47" s="76" t="str">
        <x:f>IF('00_Formulaire_Saisie'!$P47="Validé humainement",'00_Formulaire_Saisie'!S47,"")</x:f>
      </x:c>
      <x:c r="T47" s="76" t="str">
        <x:f>IF('00_Formulaire_Saisie'!$P47="Validé humainement",'00_Formulaire_Saisie'!T47,"")</x:f>
      </x:c>
      <x:c r="U47" s="76" t="str">
        <x:f>IF('00_Formulaire_Saisie'!$P47="Validé humainement",'00_Formulaire_Saisie'!U47,"")</x:f>
      </x:c>
    </x:row>
    <x:row r="48">
      <x:c r="A48" s="76" t="str">
        <x:f>IF('00_Formulaire_Saisie'!$P48="Validé humainement",'00_Formulaire_Saisie'!A48,"")</x:f>
      </x:c>
      <x:c r="B48" s="76" t="str">
        <x:f>IF('00_Formulaire_Saisie'!$P48="Validé humainement",'00_Formulaire_Saisie'!B48,"")</x:f>
      </x:c>
      <x:c r="C48" s="76" t="str">
        <x:f>IF('00_Formulaire_Saisie'!$P48="Validé humainement",'00_Formulaire_Saisie'!C48,"")</x:f>
      </x:c>
      <x:c r="D48" s="76" t="str">
        <x:f>IF('00_Formulaire_Saisie'!$P48="Validé humainement",'00_Formulaire_Saisie'!D48,"")</x:f>
      </x:c>
      <x:c r="E48" s="76" t="str">
        <x:f>IF('00_Formulaire_Saisie'!$P48="Validé humainement",'00_Formulaire_Saisie'!E48,"")</x:f>
      </x:c>
      <x:c r="F48" s="76" t="str">
        <x:f>IF('00_Formulaire_Saisie'!$P48="Validé humainement",'00_Formulaire_Saisie'!F48,"")</x:f>
      </x:c>
      <x:c r="G48" s="76" t="str">
        <x:f>IF('00_Formulaire_Saisie'!$P48="Validé humainement",'00_Formulaire_Saisie'!G48,"")</x:f>
      </x:c>
      <x:c r="H48" s="77" t="str">
        <x:f>IF('00_Formulaire_Saisie'!$P48="Validé humainement",'00_Formulaire_Saisie'!H48,"")</x:f>
      </x:c>
      <x:c r="I48" s="76" t="str">
        <x:f>IF('00_Formulaire_Saisie'!$P48="Validé humainement",'00_Formulaire_Saisie'!I48,"")</x:f>
      </x:c>
      <x:c r="J48" s="76" t="str">
        <x:f>IF('00_Formulaire_Saisie'!$P48="Validé humainement",'00_Formulaire_Saisie'!J48,"")</x:f>
      </x:c>
      <x:c r="K48" s="76" t="str">
        <x:f>IF('00_Formulaire_Saisie'!$P48="Validé humainement",'00_Formulaire_Saisie'!K48,"")</x:f>
      </x:c>
      <x:c r="L48" s="76" t="str">
        <x:f>IF('00_Formulaire_Saisie'!$P48="Validé humainement",'00_Formulaire_Saisie'!L48,"")</x:f>
      </x:c>
      <x:c r="M48" s="76" t="str">
        <x:f>IF('00_Formulaire_Saisie'!$P48="Validé humainement",'00_Formulaire_Saisie'!M48,"")</x:f>
      </x:c>
      <x:c r="N48" s="76" t="str">
        <x:f>IF('00_Formulaire_Saisie'!$P48="Validé humainement",'00_Formulaire_Saisie'!N48,"")</x:f>
      </x:c>
      <x:c r="O48" s="76" t="str">
        <x:f>IF('00_Formulaire_Saisie'!$P48="Validé humainement",'00_Formulaire_Saisie'!O48,"")</x:f>
      </x:c>
      <x:c r="P48" s="76" t="str">
        <x:f>IF('00_Formulaire_Saisie'!$P48="Validé humainement",'00_Formulaire_Saisie'!P48,"")</x:f>
      </x:c>
      <x:c r="Q48" s="76" t="str">
        <x:f>IF('00_Formulaire_Saisie'!$P48="Validé humainement",'00_Formulaire_Saisie'!Q48,"")</x:f>
      </x:c>
      <x:c r="R48" s="78" t="str">
        <x:f>IF('00_Formulaire_Saisie'!$P48="Validé humainement",'00_Formulaire_Saisie'!R48,"")</x:f>
      </x:c>
      <x:c r="S48" s="76" t="str">
        <x:f>IF('00_Formulaire_Saisie'!$P48="Validé humainement",'00_Formulaire_Saisie'!S48,"")</x:f>
      </x:c>
      <x:c r="T48" s="76" t="str">
        <x:f>IF('00_Formulaire_Saisie'!$P48="Validé humainement",'00_Formulaire_Saisie'!T48,"")</x:f>
      </x:c>
      <x:c r="U48" s="76" t="str">
        <x:f>IF('00_Formulaire_Saisie'!$P48="Validé humainement",'00_Formulaire_Saisie'!U48,"")</x:f>
      </x:c>
    </x:row>
    <x:row r="49">
      <x:c r="A49" s="76" t="str">
        <x:f>IF('00_Formulaire_Saisie'!$P49="Validé humainement",'00_Formulaire_Saisie'!A49,"")</x:f>
      </x:c>
      <x:c r="B49" s="76" t="str">
        <x:f>IF('00_Formulaire_Saisie'!$P49="Validé humainement",'00_Formulaire_Saisie'!B49,"")</x:f>
      </x:c>
      <x:c r="C49" s="76" t="str">
        <x:f>IF('00_Formulaire_Saisie'!$P49="Validé humainement",'00_Formulaire_Saisie'!C49,"")</x:f>
      </x:c>
      <x:c r="D49" s="76" t="str">
        <x:f>IF('00_Formulaire_Saisie'!$P49="Validé humainement",'00_Formulaire_Saisie'!D49,"")</x:f>
      </x:c>
      <x:c r="E49" s="76" t="str">
        <x:f>IF('00_Formulaire_Saisie'!$P49="Validé humainement",'00_Formulaire_Saisie'!E49,"")</x:f>
      </x:c>
      <x:c r="F49" s="76" t="str">
        <x:f>IF('00_Formulaire_Saisie'!$P49="Validé humainement",'00_Formulaire_Saisie'!F49,"")</x:f>
      </x:c>
      <x:c r="G49" s="76" t="str">
        <x:f>IF('00_Formulaire_Saisie'!$P49="Validé humainement",'00_Formulaire_Saisie'!G49,"")</x:f>
      </x:c>
      <x:c r="H49" s="77" t="str">
        <x:f>IF('00_Formulaire_Saisie'!$P49="Validé humainement",'00_Formulaire_Saisie'!H49,"")</x:f>
      </x:c>
      <x:c r="I49" s="76" t="str">
        <x:f>IF('00_Formulaire_Saisie'!$P49="Validé humainement",'00_Formulaire_Saisie'!I49,"")</x:f>
      </x:c>
      <x:c r="J49" s="76" t="str">
        <x:f>IF('00_Formulaire_Saisie'!$P49="Validé humainement",'00_Formulaire_Saisie'!J49,"")</x:f>
      </x:c>
      <x:c r="K49" s="76" t="str">
        <x:f>IF('00_Formulaire_Saisie'!$P49="Validé humainement",'00_Formulaire_Saisie'!K49,"")</x:f>
      </x:c>
      <x:c r="L49" s="76" t="str">
        <x:f>IF('00_Formulaire_Saisie'!$P49="Validé humainement",'00_Formulaire_Saisie'!L49,"")</x:f>
      </x:c>
      <x:c r="M49" s="76" t="str">
        <x:f>IF('00_Formulaire_Saisie'!$P49="Validé humainement",'00_Formulaire_Saisie'!M49,"")</x:f>
      </x:c>
      <x:c r="N49" s="76" t="str">
        <x:f>IF('00_Formulaire_Saisie'!$P49="Validé humainement",'00_Formulaire_Saisie'!N49,"")</x:f>
      </x:c>
      <x:c r="O49" s="76" t="str">
        <x:f>IF('00_Formulaire_Saisie'!$P49="Validé humainement",'00_Formulaire_Saisie'!O49,"")</x:f>
      </x:c>
      <x:c r="P49" s="76" t="str">
        <x:f>IF('00_Formulaire_Saisie'!$P49="Validé humainement",'00_Formulaire_Saisie'!P49,"")</x:f>
      </x:c>
      <x:c r="Q49" s="76" t="str">
        <x:f>IF('00_Formulaire_Saisie'!$P49="Validé humainement",'00_Formulaire_Saisie'!Q49,"")</x:f>
      </x:c>
      <x:c r="R49" s="78" t="str">
        <x:f>IF('00_Formulaire_Saisie'!$P49="Validé humainement",'00_Formulaire_Saisie'!R49,"")</x:f>
      </x:c>
      <x:c r="S49" s="76" t="str">
        <x:f>IF('00_Formulaire_Saisie'!$P49="Validé humainement",'00_Formulaire_Saisie'!S49,"")</x:f>
      </x:c>
      <x:c r="T49" s="76" t="str">
        <x:f>IF('00_Formulaire_Saisie'!$P49="Validé humainement",'00_Formulaire_Saisie'!T49,"")</x:f>
      </x:c>
      <x:c r="U49" s="76" t="str">
        <x:f>IF('00_Formulaire_Saisie'!$P49="Validé humainement",'00_Formulaire_Saisie'!U49,"")</x:f>
      </x:c>
    </x:row>
    <x:row r="50">
      <x:c r="A50" s="76" t="str">
        <x:f>IF('00_Formulaire_Saisie'!$P50="Validé humainement",'00_Formulaire_Saisie'!A50,"")</x:f>
      </x:c>
      <x:c r="B50" s="76" t="str">
        <x:f>IF('00_Formulaire_Saisie'!$P50="Validé humainement",'00_Formulaire_Saisie'!B50,"")</x:f>
      </x:c>
      <x:c r="C50" s="76" t="str">
        <x:f>IF('00_Formulaire_Saisie'!$P50="Validé humainement",'00_Formulaire_Saisie'!C50,"")</x:f>
      </x:c>
      <x:c r="D50" s="76" t="str">
        <x:f>IF('00_Formulaire_Saisie'!$P50="Validé humainement",'00_Formulaire_Saisie'!D50,"")</x:f>
      </x:c>
      <x:c r="E50" s="76" t="str">
        <x:f>IF('00_Formulaire_Saisie'!$P50="Validé humainement",'00_Formulaire_Saisie'!E50,"")</x:f>
      </x:c>
      <x:c r="F50" s="76" t="str">
        <x:f>IF('00_Formulaire_Saisie'!$P50="Validé humainement",'00_Formulaire_Saisie'!F50,"")</x:f>
      </x:c>
      <x:c r="G50" s="76" t="str">
        <x:f>IF('00_Formulaire_Saisie'!$P50="Validé humainement",'00_Formulaire_Saisie'!G50,"")</x:f>
      </x:c>
      <x:c r="H50" s="77" t="str">
        <x:f>IF('00_Formulaire_Saisie'!$P50="Validé humainement",'00_Formulaire_Saisie'!H50,"")</x:f>
      </x:c>
      <x:c r="I50" s="76" t="str">
        <x:f>IF('00_Formulaire_Saisie'!$P50="Validé humainement",'00_Formulaire_Saisie'!I50,"")</x:f>
      </x:c>
      <x:c r="J50" s="76" t="str">
        <x:f>IF('00_Formulaire_Saisie'!$P50="Validé humainement",'00_Formulaire_Saisie'!J50,"")</x:f>
      </x:c>
      <x:c r="K50" s="76" t="str">
        <x:f>IF('00_Formulaire_Saisie'!$P50="Validé humainement",'00_Formulaire_Saisie'!K50,"")</x:f>
      </x:c>
      <x:c r="L50" s="76" t="str">
        <x:f>IF('00_Formulaire_Saisie'!$P50="Validé humainement",'00_Formulaire_Saisie'!L50,"")</x:f>
      </x:c>
      <x:c r="M50" s="76" t="str">
        <x:f>IF('00_Formulaire_Saisie'!$P50="Validé humainement",'00_Formulaire_Saisie'!M50,"")</x:f>
      </x:c>
      <x:c r="N50" s="76" t="str">
        <x:f>IF('00_Formulaire_Saisie'!$P50="Validé humainement",'00_Formulaire_Saisie'!N50,"")</x:f>
      </x:c>
      <x:c r="O50" s="76" t="str">
        <x:f>IF('00_Formulaire_Saisie'!$P50="Validé humainement",'00_Formulaire_Saisie'!O50,"")</x:f>
      </x:c>
      <x:c r="P50" s="76" t="str">
        <x:f>IF('00_Formulaire_Saisie'!$P50="Validé humainement",'00_Formulaire_Saisie'!P50,"")</x:f>
      </x:c>
      <x:c r="Q50" s="76" t="str">
        <x:f>IF('00_Formulaire_Saisie'!$P50="Validé humainement",'00_Formulaire_Saisie'!Q50,"")</x:f>
      </x:c>
      <x:c r="R50" s="78" t="str">
        <x:f>IF('00_Formulaire_Saisie'!$P50="Validé humainement",'00_Formulaire_Saisie'!R50,"")</x:f>
      </x:c>
      <x:c r="S50" s="76" t="str">
        <x:f>IF('00_Formulaire_Saisie'!$P50="Validé humainement",'00_Formulaire_Saisie'!S50,"")</x:f>
      </x:c>
      <x:c r="T50" s="76" t="str">
        <x:f>IF('00_Formulaire_Saisie'!$P50="Validé humainement",'00_Formulaire_Saisie'!T50,"")</x:f>
      </x:c>
      <x:c r="U50" s="76" t="str">
        <x:f>IF('00_Formulaire_Saisie'!$P50="Validé humainement",'00_Formulaire_Saisie'!U50,"")</x:f>
      </x:c>
    </x:row>
    <x:row r="51">
      <x:c r="A51" s="76" t="str">
        <x:f>IF('00_Formulaire_Saisie'!$P51="Validé humainement",'00_Formulaire_Saisie'!A51,"")</x:f>
      </x:c>
      <x:c r="B51" s="76" t="str">
        <x:f>IF('00_Formulaire_Saisie'!$P51="Validé humainement",'00_Formulaire_Saisie'!B51,"")</x:f>
      </x:c>
      <x:c r="C51" s="76" t="str">
        <x:f>IF('00_Formulaire_Saisie'!$P51="Validé humainement",'00_Formulaire_Saisie'!C51,"")</x:f>
      </x:c>
      <x:c r="D51" s="76" t="str">
        <x:f>IF('00_Formulaire_Saisie'!$P51="Validé humainement",'00_Formulaire_Saisie'!D51,"")</x:f>
      </x:c>
      <x:c r="E51" s="76" t="str">
        <x:f>IF('00_Formulaire_Saisie'!$P51="Validé humainement",'00_Formulaire_Saisie'!E51,"")</x:f>
      </x:c>
      <x:c r="F51" s="76" t="str">
        <x:f>IF('00_Formulaire_Saisie'!$P51="Validé humainement",'00_Formulaire_Saisie'!F51,"")</x:f>
      </x:c>
      <x:c r="G51" s="76" t="str">
        <x:f>IF('00_Formulaire_Saisie'!$P51="Validé humainement",'00_Formulaire_Saisie'!G51,"")</x:f>
      </x:c>
      <x:c r="H51" s="77" t="str">
        <x:f>IF('00_Formulaire_Saisie'!$P51="Validé humainement",'00_Formulaire_Saisie'!H51,"")</x:f>
      </x:c>
      <x:c r="I51" s="76" t="str">
        <x:f>IF('00_Formulaire_Saisie'!$P51="Validé humainement",'00_Formulaire_Saisie'!I51,"")</x:f>
      </x:c>
      <x:c r="J51" s="76" t="str">
        <x:f>IF('00_Formulaire_Saisie'!$P51="Validé humainement",'00_Formulaire_Saisie'!J51,"")</x:f>
      </x:c>
      <x:c r="K51" s="76" t="str">
        <x:f>IF('00_Formulaire_Saisie'!$P51="Validé humainement",'00_Formulaire_Saisie'!K51,"")</x:f>
      </x:c>
      <x:c r="L51" s="76" t="str">
        <x:f>IF('00_Formulaire_Saisie'!$P51="Validé humainement",'00_Formulaire_Saisie'!L51,"")</x:f>
      </x:c>
      <x:c r="M51" s="76" t="str">
        <x:f>IF('00_Formulaire_Saisie'!$P51="Validé humainement",'00_Formulaire_Saisie'!M51,"")</x:f>
      </x:c>
      <x:c r="N51" s="76" t="str">
        <x:f>IF('00_Formulaire_Saisie'!$P51="Validé humainement",'00_Formulaire_Saisie'!N51,"")</x:f>
      </x:c>
      <x:c r="O51" s="76" t="str">
        <x:f>IF('00_Formulaire_Saisie'!$P51="Validé humainement",'00_Formulaire_Saisie'!O51,"")</x:f>
      </x:c>
      <x:c r="P51" s="76" t="str">
        <x:f>IF('00_Formulaire_Saisie'!$P51="Validé humainement",'00_Formulaire_Saisie'!P51,"")</x:f>
      </x:c>
      <x:c r="Q51" s="76" t="str">
        <x:f>IF('00_Formulaire_Saisie'!$P51="Validé humainement",'00_Formulaire_Saisie'!Q51,"")</x:f>
      </x:c>
      <x:c r="R51" s="78" t="str">
        <x:f>IF('00_Formulaire_Saisie'!$P51="Validé humainement",'00_Formulaire_Saisie'!R51,"")</x:f>
      </x:c>
      <x:c r="S51" s="76" t="str">
        <x:f>IF('00_Formulaire_Saisie'!$P51="Validé humainement",'00_Formulaire_Saisie'!S51,"")</x:f>
      </x:c>
      <x:c r="T51" s="76" t="str">
        <x:f>IF('00_Formulaire_Saisie'!$P51="Validé humainement",'00_Formulaire_Saisie'!T51,"")</x:f>
      </x:c>
      <x:c r="U51" s="76" t="str">
        <x:f>IF('00_Formulaire_Saisie'!$P51="Validé humainement",'00_Formulaire_Saisie'!U51,"")</x:f>
      </x:c>
    </x:row>
    <x:row r="52">
      <x:c r="A52" s="76" t="str">
        <x:f>IF('00_Formulaire_Saisie'!$P52="Validé humainement",'00_Formulaire_Saisie'!A52,"")</x:f>
      </x:c>
      <x:c r="B52" s="76" t="str">
        <x:f>IF('00_Formulaire_Saisie'!$P52="Validé humainement",'00_Formulaire_Saisie'!B52,"")</x:f>
      </x:c>
      <x:c r="C52" s="76" t="str">
        <x:f>IF('00_Formulaire_Saisie'!$P52="Validé humainement",'00_Formulaire_Saisie'!C52,"")</x:f>
      </x:c>
      <x:c r="D52" s="76" t="str">
        <x:f>IF('00_Formulaire_Saisie'!$P52="Validé humainement",'00_Formulaire_Saisie'!D52,"")</x:f>
      </x:c>
      <x:c r="E52" s="76" t="str">
        <x:f>IF('00_Formulaire_Saisie'!$P52="Validé humainement",'00_Formulaire_Saisie'!E52,"")</x:f>
      </x:c>
      <x:c r="F52" s="76" t="str">
        <x:f>IF('00_Formulaire_Saisie'!$P52="Validé humainement",'00_Formulaire_Saisie'!F52,"")</x:f>
      </x:c>
      <x:c r="G52" s="76" t="str">
        <x:f>IF('00_Formulaire_Saisie'!$P52="Validé humainement",'00_Formulaire_Saisie'!G52,"")</x:f>
      </x:c>
      <x:c r="H52" s="77" t="str">
        <x:f>IF('00_Formulaire_Saisie'!$P52="Validé humainement",'00_Formulaire_Saisie'!H52,"")</x:f>
      </x:c>
      <x:c r="I52" s="76" t="str">
        <x:f>IF('00_Formulaire_Saisie'!$P52="Validé humainement",'00_Formulaire_Saisie'!I52,"")</x:f>
      </x:c>
      <x:c r="J52" s="76" t="str">
        <x:f>IF('00_Formulaire_Saisie'!$P52="Validé humainement",'00_Formulaire_Saisie'!J52,"")</x:f>
      </x:c>
      <x:c r="K52" s="76" t="str">
        <x:f>IF('00_Formulaire_Saisie'!$P52="Validé humainement",'00_Formulaire_Saisie'!K52,"")</x:f>
      </x:c>
      <x:c r="L52" s="76" t="str">
        <x:f>IF('00_Formulaire_Saisie'!$P52="Validé humainement",'00_Formulaire_Saisie'!L52,"")</x:f>
      </x:c>
      <x:c r="M52" s="76" t="str">
        <x:f>IF('00_Formulaire_Saisie'!$P52="Validé humainement",'00_Formulaire_Saisie'!M52,"")</x:f>
      </x:c>
      <x:c r="N52" s="76" t="str">
        <x:f>IF('00_Formulaire_Saisie'!$P52="Validé humainement",'00_Formulaire_Saisie'!N52,"")</x:f>
      </x:c>
      <x:c r="O52" s="76" t="str">
        <x:f>IF('00_Formulaire_Saisie'!$P52="Validé humainement",'00_Formulaire_Saisie'!O52,"")</x:f>
      </x:c>
      <x:c r="P52" s="76" t="str">
        <x:f>IF('00_Formulaire_Saisie'!$P52="Validé humainement",'00_Formulaire_Saisie'!P52,"")</x:f>
      </x:c>
      <x:c r="Q52" s="76" t="str">
        <x:f>IF('00_Formulaire_Saisie'!$P52="Validé humainement",'00_Formulaire_Saisie'!Q52,"")</x:f>
      </x:c>
      <x:c r="R52" s="78" t="str">
        <x:f>IF('00_Formulaire_Saisie'!$P52="Validé humainement",'00_Formulaire_Saisie'!R52,"")</x:f>
      </x:c>
      <x:c r="S52" s="76" t="str">
        <x:f>IF('00_Formulaire_Saisie'!$P52="Validé humainement",'00_Formulaire_Saisie'!S52,"")</x:f>
      </x:c>
      <x:c r="T52" s="76" t="str">
        <x:f>IF('00_Formulaire_Saisie'!$P52="Validé humainement",'00_Formulaire_Saisie'!T52,"")</x:f>
      </x:c>
      <x:c r="U52" s="76" t="str">
        <x:f>IF('00_Formulaire_Saisie'!$P52="Validé humainement",'00_Formulaire_Saisie'!U52,"")</x:f>
      </x:c>
    </x:row>
    <x:row r="53">
      <x:c r="A53" s="76" t="str">
        <x:f>IF('00_Formulaire_Saisie'!$P53="Validé humainement",'00_Formulaire_Saisie'!A53,"")</x:f>
      </x:c>
      <x:c r="B53" s="76" t="str">
        <x:f>IF('00_Formulaire_Saisie'!$P53="Validé humainement",'00_Formulaire_Saisie'!B53,"")</x:f>
      </x:c>
      <x:c r="C53" s="76" t="str">
        <x:f>IF('00_Formulaire_Saisie'!$P53="Validé humainement",'00_Formulaire_Saisie'!C53,"")</x:f>
      </x:c>
      <x:c r="D53" s="76" t="str">
        <x:f>IF('00_Formulaire_Saisie'!$P53="Validé humainement",'00_Formulaire_Saisie'!D53,"")</x:f>
      </x:c>
      <x:c r="E53" s="76" t="str">
        <x:f>IF('00_Formulaire_Saisie'!$P53="Validé humainement",'00_Formulaire_Saisie'!E53,"")</x:f>
      </x:c>
      <x:c r="F53" s="76" t="str">
        <x:f>IF('00_Formulaire_Saisie'!$P53="Validé humainement",'00_Formulaire_Saisie'!F53,"")</x:f>
      </x:c>
      <x:c r="G53" s="76" t="str">
        <x:f>IF('00_Formulaire_Saisie'!$P53="Validé humainement",'00_Formulaire_Saisie'!G53,"")</x:f>
      </x:c>
      <x:c r="H53" s="77" t="str">
        <x:f>IF('00_Formulaire_Saisie'!$P53="Validé humainement",'00_Formulaire_Saisie'!H53,"")</x:f>
      </x:c>
      <x:c r="I53" s="76" t="str">
        <x:f>IF('00_Formulaire_Saisie'!$P53="Validé humainement",'00_Formulaire_Saisie'!I53,"")</x:f>
      </x:c>
      <x:c r="J53" s="76" t="str">
        <x:f>IF('00_Formulaire_Saisie'!$P53="Validé humainement",'00_Formulaire_Saisie'!J53,"")</x:f>
      </x:c>
      <x:c r="K53" s="76" t="str">
        <x:f>IF('00_Formulaire_Saisie'!$P53="Validé humainement",'00_Formulaire_Saisie'!K53,"")</x:f>
      </x:c>
      <x:c r="L53" s="76" t="str">
        <x:f>IF('00_Formulaire_Saisie'!$P53="Validé humainement",'00_Formulaire_Saisie'!L53,"")</x:f>
      </x:c>
      <x:c r="M53" s="76" t="str">
        <x:f>IF('00_Formulaire_Saisie'!$P53="Validé humainement",'00_Formulaire_Saisie'!M53,"")</x:f>
      </x:c>
      <x:c r="N53" s="76" t="str">
        <x:f>IF('00_Formulaire_Saisie'!$P53="Validé humainement",'00_Formulaire_Saisie'!N53,"")</x:f>
      </x:c>
      <x:c r="O53" s="76" t="str">
        <x:f>IF('00_Formulaire_Saisie'!$P53="Validé humainement",'00_Formulaire_Saisie'!O53,"")</x:f>
      </x:c>
      <x:c r="P53" s="76" t="str">
        <x:f>IF('00_Formulaire_Saisie'!$P53="Validé humainement",'00_Formulaire_Saisie'!P53,"")</x:f>
      </x:c>
      <x:c r="Q53" s="76" t="str">
        <x:f>IF('00_Formulaire_Saisie'!$P53="Validé humainement",'00_Formulaire_Saisie'!Q53,"")</x:f>
      </x:c>
      <x:c r="R53" s="78" t="str">
        <x:f>IF('00_Formulaire_Saisie'!$P53="Validé humainement",'00_Formulaire_Saisie'!R53,"")</x:f>
      </x:c>
      <x:c r="S53" s="76" t="str">
        <x:f>IF('00_Formulaire_Saisie'!$P53="Validé humainement",'00_Formulaire_Saisie'!S53,"")</x:f>
      </x:c>
      <x:c r="T53" s="76" t="str">
        <x:f>IF('00_Formulaire_Saisie'!$P53="Validé humainement",'00_Formulaire_Saisie'!T53,"")</x:f>
      </x:c>
      <x:c r="U53" s="76" t="str">
        <x:f>IF('00_Formulaire_Saisie'!$P53="Validé humainement",'00_Formulaire_Saisie'!U53,"")</x:f>
      </x:c>
    </x:row>
    <x:row r="54">
      <x:c r="A54" s="76" t="str">
        <x:f>IF('00_Formulaire_Saisie'!$P54="Validé humainement",'00_Formulaire_Saisie'!A54,"")</x:f>
      </x:c>
      <x:c r="B54" s="76" t="str">
        <x:f>IF('00_Formulaire_Saisie'!$P54="Validé humainement",'00_Formulaire_Saisie'!B54,"")</x:f>
      </x:c>
      <x:c r="C54" s="76" t="str">
        <x:f>IF('00_Formulaire_Saisie'!$P54="Validé humainement",'00_Formulaire_Saisie'!C54,"")</x:f>
      </x:c>
      <x:c r="D54" s="76" t="str">
        <x:f>IF('00_Formulaire_Saisie'!$P54="Validé humainement",'00_Formulaire_Saisie'!D54,"")</x:f>
      </x:c>
      <x:c r="E54" s="76" t="str">
        <x:f>IF('00_Formulaire_Saisie'!$P54="Validé humainement",'00_Formulaire_Saisie'!E54,"")</x:f>
      </x:c>
      <x:c r="F54" s="76" t="str">
        <x:f>IF('00_Formulaire_Saisie'!$P54="Validé humainement",'00_Formulaire_Saisie'!F54,"")</x:f>
      </x:c>
      <x:c r="G54" s="76" t="str">
        <x:f>IF('00_Formulaire_Saisie'!$P54="Validé humainement",'00_Formulaire_Saisie'!G54,"")</x:f>
      </x:c>
      <x:c r="H54" s="77" t="str">
        <x:f>IF('00_Formulaire_Saisie'!$P54="Validé humainement",'00_Formulaire_Saisie'!H54,"")</x:f>
      </x:c>
      <x:c r="I54" s="76" t="str">
        <x:f>IF('00_Formulaire_Saisie'!$P54="Validé humainement",'00_Formulaire_Saisie'!I54,"")</x:f>
      </x:c>
      <x:c r="J54" s="76" t="str">
        <x:f>IF('00_Formulaire_Saisie'!$P54="Validé humainement",'00_Formulaire_Saisie'!J54,"")</x:f>
      </x:c>
      <x:c r="K54" s="76" t="str">
        <x:f>IF('00_Formulaire_Saisie'!$P54="Validé humainement",'00_Formulaire_Saisie'!K54,"")</x:f>
      </x:c>
      <x:c r="L54" s="76" t="str">
        <x:f>IF('00_Formulaire_Saisie'!$P54="Validé humainement",'00_Formulaire_Saisie'!L54,"")</x:f>
      </x:c>
      <x:c r="M54" s="76" t="str">
        <x:f>IF('00_Formulaire_Saisie'!$P54="Validé humainement",'00_Formulaire_Saisie'!M54,"")</x:f>
      </x:c>
      <x:c r="N54" s="76" t="str">
        <x:f>IF('00_Formulaire_Saisie'!$P54="Validé humainement",'00_Formulaire_Saisie'!N54,"")</x:f>
      </x:c>
      <x:c r="O54" s="76" t="str">
        <x:f>IF('00_Formulaire_Saisie'!$P54="Validé humainement",'00_Formulaire_Saisie'!O54,"")</x:f>
      </x:c>
      <x:c r="P54" s="76" t="str">
        <x:f>IF('00_Formulaire_Saisie'!$P54="Validé humainement",'00_Formulaire_Saisie'!P54,"")</x:f>
      </x:c>
      <x:c r="Q54" s="76" t="str">
        <x:f>IF('00_Formulaire_Saisie'!$P54="Validé humainement",'00_Formulaire_Saisie'!Q54,"")</x:f>
      </x:c>
      <x:c r="R54" s="78" t="str">
        <x:f>IF('00_Formulaire_Saisie'!$P54="Validé humainement",'00_Formulaire_Saisie'!R54,"")</x:f>
      </x:c>
      <x:c r="S54" s="76" t="str">
        <x:f>IF('00_Formulaire_Saisie'!$P54="Validé humainement",'00_Formulaire_Saisie'!S54,"")</x:f>
      </x:c>
      <x:c r="T54" s="76" t="str">
        <x:f>IF('00_Formulaire_Saisie'!$P54="Validé humainement",'00_Formulaire_Saisie'!T54,"")</x:f>
      </x:c>
      <x:c r="U54" s="76" t="str">
        <x:f>IF('00_Formulaire_Saisie'!$P54="Validé humainement",'00_Formulaire_Saisie'!U54,"")</x:f>
      </x:c>
    </x:row>
    <x:row r="55">
      <x:c r="A55" s="76" t="str">
        <x:f>IF('00_Formulaire_Saisie'!$P55="Validé humainement",'00_Formulaire_Saisie'!A55,"")</x:f>
      </x:c>
      <x:c r="B55" s="76" t="str">
        <x:f>IF('00_Formulaire_Saisie'!$P55="Validé humainement",'00_Formulaire_Saisie'!B55,"")</x:f>
      </x:c>
      <x:c r="C55" s="76" t="str">
        <x:f>IF('00_Formulaire_Saisie'!$P55="Validé humainement",'00_Formulaire_Saisie'!C55,"")</x:f>
      </x:c>
      <x:c r="D55" s="76" t="str">
        <x:f>IF('00_Formulaire_Saisie'!$P55="Validé humainement",'00_Formulaire_Saisie'!D55,"")</x:f>
      </x:c>
      <x:c r="E55" s="76" t="str">
        <x:f>IF('00_Formulaire_Saisie'!$P55="Validé humainement",'00_Formulaire_Saisie'!E55,"")</x:f>
      </x:c>
      <x:c r="F55" s="76" t="str">
        <x:f>IF('00_Formulaire_Saisie'!$P55="Validé humainement",'00_Formulaire_Saisie'!F55,"")</x:f>
      </x:c>
      <x:c r="G55" s="76" t="str">
        <x:f>IF('00_Formulaire_Saisie'!$P55="Validé humainement",'00_Formulaire_Saisie'!G55,"")</x:f>
      </x:c>
      <x:c r="H55" s="77" t="str">
        <x:f>IF('00_Formulaire_Saisie'!$P55="Validé humainement",'00_Formulaire_Saisie'!H55,"")</x:f>
      </x:c>
      <x:c r="I55" s="76" t="str">
        <x:f>IF('00_Formulaire_Saisie'!$P55="Validé humainement",'00_Formulaire_Saisie'!I55,"")</x:f>
      </x:c>
      <x:c r="J55" s="76" t="str">
        <x:f>IF('00_Formulaire_Saisie'!$P55="Validé humainement",'00_Formulaire_Saisie'!J55,"")</x:f>
      </x:c>
      <x:c r="K55" s="76" t="str">
        <x:f>IF('00_Formulaire_Saisie'!$P55="Validé humainement",'00_Formulaire_Saisie'!K55,"")</x:f>
      </x:c>
      <x:c r="L55" s="76" t="str">
        <x:f>IF('00_Formulaire_Saisie'!$P55="Validé humainement",'00_Formulaire_Saisie'!L55,"")</x:f>
      </x:c>
      <x:c r="M55" s="76" t="str">
        <x:f>IF('00_Formulaire_Saisie'!$P55="Validé humainement",'00_Formulaire_Saisie'!M55,"")</x:f>
      </x:c>
      <x:c r="N55" s="76" t="str">
        <x:f>IF('00_Formulaire_Saisie'!$P55="Validé humainement",'00_Formulaire_Saisie'!N55,"")</x:f>
      </x:c>
      <x:c r="O55" s="76" t="str">
        <x:f>IF('00_Formulaire_Saisie'!$P55="Validé humainement",'00_Formulaire_Saisie'!O55,"")</x:f>
      </x:c>
      <x:c r="P55" s="76" t="str">
        <x:f>IF('00_Formulaire_Saisie'!$P55="Validé humainement",'00_Formulaire_Saisie'!P55,"")</x:f>
      </x:c>
      <x:c r="Q55" s="76" t="str">
        <x:f>IF('00_Formulaire_Saisie'!$P55="Validé humainement",'00_Formulaire_Saisie'!Q55,"")</x:f>
      </x:c>
      <x:c r="R55" s="78" t="str">
        <x:f>IF('00_Formulaire_Saisie'!$P55="Validé humainement",'00_Formulaire_Saisie'!R55,"")</x:f>
      </x:c>
      <x:c r="S55" s="76" t="str">
        <x:f>IF('00_Formulaire_Saisie'!$P55="Validé humainement",'00_Formulaire_Saisie'!S55,"")</x:f>
      </x:c>
      <x:c r="T55" s="76" t="str">
        <x:f>IF('00_Formulaire_Saisie'!$P55="Validé humainement",'00_Formulaire_Saisie'!T55,"")</x:f>
      </x:c>
      <x:c r="U55" s="76" t="str">
        <x:f>IF('00_Formulaire_Saisie'!$P55="Validé humainement",'00_Formulaire_Saisie'!U55,"")</x:f>
      </x:c>
    </x:row>
    <x:row r="56">
      <x:c r="A56" s="76" t="str">
        <x:f>IF('00_Formulaire_Saisie'!$P56="Validé humainement",'00_Formulaire_Saisie'!A56,"")</x:f>
      </x:c>
      <x:c r="B56" s="76" t="str">
        <x:f>IF('00_Formulaire_Saisie'!$P56="Validé humainement",'00_Formulaire_Saisie'!B56,"")</x:f>
      </x:c>
      <x:c r="C56" s="76" t="str">
        <x:f>IF('00_Formulaire_Saisie'!$P56="Validé humainement",'00_Formulaire_Saisie'!C56,"")</x:f>
      </x:c>
      <x:c r="D56" s="76" t="str">
        <x:f>IF('00_Formulaire_Saisie'!$P56="Validé humainement",'00_Formulaire_Saisie'!D56,"")</x:f>
      </x:c>
      <x:c r="E56" s="76" t="str">
        <x:f>IF('00_Formulaire_Saisie'!$P56="Validé humainement",'00_Formulaire_Saisie'!E56,"")</x:f>
      </x:c>
      <x:c r="F56" s="76" t="str">
        <x:f>IF('00_Formulaire_Saisie'!$P56="Validé humainement",'00_Formulaire_Saisie'!F56,"")</x:f>
      </x:c>
      <x:c r="G56" s="76" t="str">
        <x:f>IF('00_Formulaire_Saisie'!$P56="Validé humainement",'00_Formulaire_Saisie'!G56,"")</x:f>
      </x:c>
      <x:c r="H56" s="77" t="str">
        <x:f>IF('00_Formulaire_Saisie'!$P56="Validé humainement",'00_Formulaire_Saisie'!H56,"")</x:f>
      </x:c>
      <x:c r="I56" s="76" t="str">
        <x:f>IF('00_Formulaire_Saisie'!$P56="Validé humainement",'00_Formulaire_Saisie'!I56,"")</x:f>
      </x:c>
      <x:c r="J56" s="76" t="str">
        <x:f>IF('00_Formulaire_Saisie'!$P56="Validé humainement",'00_Formulaire_Saisie'!J56,"")</x:f>
      </x:c>
      <x:c r="K56" s="76" t="str">
        <x:f>IF('00_Formulaire_Saisie'!$P56="Validé humainement",'00_Formulaire_Saisie'!K56,"")</x:f>
      </x:c>
      <x:c r="L56" s="76" t="str">
        <x:f>IF('00_Formulaire_Saisie'!$P56="Validé humainement",'00_Formulaire_Saisie'!L56,"")</x:f>
      </x:c>
      <x:c r="M56" s="76" t="str">
        <x:f>IF('00_Formulaire_Saisie'!$P56="Validé humainement",'00_Formulaire_Saisie'!M56,"")</x:f>
      </x:c>
      <x:c r="N56" s="76" t="str">
        <x:f>IF('00_Formulaire_Saisie'!$P56="Validé humainement",'00_Formulaire_Saisie'!N56,"")</x:f>
      </x:c>
      <x:c r="O56" s="76" t="str">
        <x:f>IF('00_Formulaire_Saisie'!$P56="Validé humainement",'00_Formulaire_Saisie'!O56,"")</x:f>
      </x:c>
      <x:c r="P56" s="76" t="str">
        <x:f>IF('00_Formulaire_Saisie'!$P56="Validé humainement",'00_Formulaire_Saisie'!P56,"")</x:f>
      </x:c>
      <x:c r="Q56" s="76" t="str">
        <x:f>IF('00_Formulaire_Saisie'!$P56="Validé humainement",'00_Formulaire_Saisie'!Q56,"")</x:f>
      </x:c>
      <x:c r="R56" s="78" t="str">
        <x:f>IF('00_Formulaire_Saisie'!$P56="Validé humainement",'00_Formulaire_Saisie'!R56,"")</x:f>
      </x:c>
      <x:c r="S56" s="76" t="str">
        <x:f>IF('00_Formulaire_Saisie'!$P56="Validé humainement",'00_Formulaire_Saisie'!S56,"")</x:f>
      </x:c>
      <x:c r="T56" s="76" t="str">
        <x:f>IF('00_Formulaire_Saisie'!$P56="Validé humainement",'00_Formulaire_Saisie'!T56,"")</x:f>
      </x:c>
      <x:c r="U56" s="76" t="str">
        <x:f>IF('00_Formulaire_Saisie'!$P56="Validé humainement",'00_Formulaire_Saisie'!U56,"")</x:f>
      </x:c>
    </x:row>
    <x:row r="57">
      <x:c r="A57" s="76" t="str">
        <x:f>IF('00_Formulaire_Saisie'!$P57="Validé humainement",'00_Formulaire_Saisie'!A57,"")</x:f>
      </x:c>
      <x:c r="B57" s="76" t="str">
        <x:f>IF('00_Formulaire_Saisie'!$P57="Validé humainement",'00_Formulaire_Saisie'!B57,"")</x:f>
      </x:c>
      <x:c r="C57" s="76" t="str">
        <x:f>IF('00_Formulaire_Saisie'!$P57="Validé humainement",'00_Formulaire_Saisie'!C57,"")</x:f>
      </x:c>
      <x:c r="D57" s="76" t="str">
        <x:f>IF('00_Formulaire_Saisie'!$P57="Validé humainement",'00_Formulaire_Saisie'!D57,"")</x:f>
      </x:c>
      <x:c r="E57" s="76" t="str">
        <x:f>IF('00_Formulaire_Saisie'!$P57="Validé humainement",'00_Formulaire_Saisie'!E57,"")</x:f>
      </x:c>
      <x:c r="F57" s="76" t="str">
        <x:f>IF('00_Formulaire_Saisie'!$P57="Validé humainement",'00_Formulaire_Saisie'!F57,"")</x:f>
      </x:c>
      <x:c r="G57" s="76" t="str">
        <x:f>IF('00_Formulaire_Saisie'!$P57="Validé humainement",'00_Formulaire_Saisie'!G57,"")</x:f>
      </x:c>
      <x:c r="H57" s="77" t="str">
        <x:f>IF('00_Formulaire_Saisie'!$P57="Validé humainement",'00_Formulaire_Saisie'!H57,"")</x:f>
      </x:c>
      <x:c r="I57" s="76" t="str">
        <x:f>IF('00_Formulaire_Saisie'!$P57="Validé humainement",'00_Formulaire_Saisie'!I57,"")</x:f>
      </x:c>
      <x:c r="J57" s="76" t="str">
        <x:f>IF('00_Formulaire_Saisie'!$P57="Validé humainement",'00_Formulaire_Saisie'!J57,"")</x:f>
      </x:c>
      <x:c r="K57" s="76" t="str">
        <x:f>IF('00_Formulaire_Saisie'!$P57="Validé humainement",'00_Formulaire_Saisie'!K57,"")</x:f>
      </x:c>
      <x:c r="L57" s="76" t="str">
        <x:f>IF('00_Formulaire_Saisie'!$P57="Validé humainement",'00_Formulaire_Saisie'!L57,"")</x:f>
      </x:c>
      <x:c r="M57" s="76" t="str">
        <x:f>IF('00_Formulaire_Saisie'!$P57="Validé humainement",'00_Formulaire_Saisie'!M57,"")</x:f>
      </x:c>
      <x:c r="N57" s="76" t="str">
        <x:f>IF('00_Formulaire_Saisie'!$P57="Validé humainement",'00_Formulaire_Saisie'!N57,"")</x:f>
      </x:c>
      <x:c r="O57" s="76" t="str">
        <x:f>IF('00_Formulaire_Saisie'!$P57="Validé humainement",'00_Formulaire_Saisie'!O57,"")</x:f>
      </x:c>
      <x:c r="P57" s="76" t="str">
        <x:f>IF('00_Formulaire_Saisie'!$P57="Validé humainement",'00_Formulaire_Saisie'!P57,"")</x:f>
      </x:c>
      <x:c r="Q57" s="76" t="str">
        <x:f>IF('00_Formulaire_Saisie'!$P57="Validé humainement",'00_Formulaire_Saisie'!Q57,"")</x:f>
      </x:c>
      <x:c r="R57" s="78" t="str">
        <x:f>IF('00_Formulaire_Saisie'!$P57="Validé humainement",'00_Formulaire_Saisie'!R57,"")</x:f>
      </x:c>
      <x:c r="S57" s="76" t="str">
        <x:f>IF('00_Formulaire_Saisie'!$P57="Validé humainement",'00_Formulaire_Saisie'!S57,"")</x:f>
      </x:c>
      <x:c r="T57" s="76" t="str">
        <x:f>IF('00_Formulaire_Saisie'!$P57="Validé humainement",'00_Formulaire_Saisie'!T57,"")</x:f>
      </x:c>
      <x:c r="U57" s="76" t="str">
        <x:f>IF('00_Formulaire_Saisie'!$P57="Validé humainement",'00_Formulaire_Saisie'!U57,"")</x:f>
      </x:c>
    </x:row>
    <x:row r="58">
      <x:c r="A58" s="76" t="str">
        <x:f>IF('00_Formulaire_Saisie'!$P58="Validé humainement",'00_Formulaire_Saisie'!A58,"")</x:f>
      </x:c>
      <x:c r="B58" s="76" t="str">
        <x:f>IF('00_Formulaire_Saisie'!$P58="Validé humainement",'00_Formulaire_Saisie'!B58,"")</x:f>
      </x:c>
      <x:c r="C58" s="76" t="str">
        <x:f>IF('00_Formulaire_Saisie'!$P58="Validé humainement",'00_Formulaire_Saisie'!C58,"")</x:f>
      </x:c>
      <x:c r="D58" s="76" t="str">
        <x:f>IF('00_Formulaire_Saisie'!$P58="Validé humainement",'00_Formulaire_Saisie'!D58,"")</x:f>
      </x:c>
      <x:c r="E58" s="76" t="str">
        <x:f>IF('00_Formulaire_Saisie'!$P58="Validé humainement",'00_Formulaire_Saisie'!E58,"")</x:f>
      </x:c>
      <x:c r="F58" s="76" t="str">
        <x:f>IF('00_Formulaire_Saisie'!$P58="Validé humainement",'00_Formulaire_Saisie'!F58,"")</x:f>
      </x:c>
      <x:c r="G58" s="76" t="str">
        <x:f>IF('00_Formulaire_Saisie'!$P58="Validé humainement",'00_Formulaire_Saisie'!G58,"")</x:f>
      </x:c>
      <x:c r="H58" s="77" t="str">
        <x:f>IF('00_Formulaire_Saisie'!$P58="Validé humainement",'00_Formulaire_Saisie'!H58,"")</x:f>
      </x:c>
      <x:c r="I58" s="76" t="str">
        <x:f>IF('00_Formulaire_Saisie'!$P58="Validé humainement",'00_Formulaire_Saisie'!I58,"")</x:f>
      </x:c>
      <x:c r="J58" s="76" t="str">
        <x:f>IF('00_Formulaire_Saisie'!$P58="Validé humainement",'00_Formulaire_Saisie'!J58,"")</x:f>
      </x:c>
      <x:c r="K58" s="76" t="str">
        <x:f>IF('00_Formulaire_Saisie'!$P58="Validé humainement",'00_Formulaire_Saisie'!K58,"")</x:f>
      </x:c>
      <x:c r="L58" s="76" t="str">
        <x:f>IF('00_Formulaire_Saisie'!$P58="Validé humainement",'00_Formulaire_Saisie'!L58,"")</x:f>
      </x:c>
      <x:c r="M58" s="76" t="str">
        <x:f>IF('00_Formulaire_Saisie'!$P58="Validé humainement",'00_Formulaire_Saisie'!M58,"")</x:f>
      </x:c>
      <x:c r="N58" s="76" t="str">
        <x:f>IF('00_Formulaire_Saisie'!$P58="Validé humainement",'00_Formulaire_Saisie'!N58,"")</x:f>
      </x:c>
      <x:c r="O58" s="76" t="str">
        <x:f>IF('00_Formulaire_Saisie'!$P58="Validé humainement",'00_Formulaire_Saisie'!O58,"")</x:f>
      </x:c>
      <x:c r="P58" s="76" t="str">
        <x:f>IF('00_Formulaire_Saisie'!$P58="Validé humainement",'00_Formulaire_Saisie'!P58,"")</x:f>
      </x:c>
      <x:c r="Q58" s="76" t="str">
        <x:f>IF('00_Formulaire_Saisie'!$P58="Validé humainement",'00_Formulaire_Saisie'!Q58,"")</x:f>
      </x:c>
      <x:c r="R58" s="78" t="str">
        <x:f>IF('00_Formulaire_Saisie'!$P58="Validé humainement",'00_Formulaire_Saisie'!R58,"")</x:f>
      </x:c>
      <x:c r="S58" s="76" t="str">
        <x:f>IF('00_Formulaire_Saisie'!$P58="Validé humainement",'00_Formulaire_Saisie'!S58,"")</x:f>
      </x:c>
      <x:c r="T58" s="76" t="str">
        <x:f>IF('00_Formulaire_Saisie'!$P58="Validé humainement",'00_Formulaire_Saisie'!T58,"")</x:f>
      </x:c>
      <x:c r="U58" s="76" t="str">
        <x:f>IF('00_Formulaire_Saisie'!$P58="Validé humainement",'00_Formulaire_Saisie'!U58,"")</x:f>
      </x:c>
    </x:row>
    <x:row r="59">
      <x:c r="A59" s="76" t="str">
        <x:f>IF('00_Formulaire_Saisie'!$P59="Validé humainement",'00_Formulaire_Saisie'!A59,"")</x:f>
      </x:c>
      <x:c r="B59" s="76" t="str">
        <x:f>IF('00_Formulaire_Saisie'!$P59="Validé humainement",'00_Formulaire_Saisie'!B59,"")</x:f>
      </x:c>
      <x:c r="C59" s="76" t="str">
        <x:f>IF('00_Formulaire_Saisie'!$P59="Validé humainement",'00_Formulaire_Saisie'!C59,"")</x:f>
      </x:c>
      <x:c r="D59" s="76" t="str">
        <x:f>IF('00_Formulaire_Saisie'!$P59="Validé humainement",'00_Formulaire_Saisie'!D59,"")</x:f>
      </x:c>
      <x:c r="E59" s="76" t="str">
        <x:f>IF('00_Formulaire_Saisie'!$P59="Validé humainement",'00_Formulaire_Saisie'!E59,"")</x:f>
      </x:c>
      <x:c r="F59" s="76" t="str">
        <x:f>IF('00_Formulaire_Saisie'!$P59="Validé humainement",'00_Formulaire_Saisie'!F59,"")</x:f>
      </x:c>
      <x:c r="G59" s="76" t="str">
        <x:f>IF('00_Formulaire_Saisie'!$P59="Validé humainement",'00_Formulaire_Saisie'!G59,"")</x:f>
      </x:c>
      <x:c r="H59" s="77" t="str">
        <x:f>IF('00_Formulaire_Saisie'!$P59="Validé humainement",'00_Formulaire_Saisie'!H59,"")</x:f>
      </x:c>
      <x:c r="I59" s="76" t="str">
        <x:f>IF('00_Formulaire_Saisie'!$P59="Validé humainement",'00_Formulaire_Saisie'!I59,"")</x:f>
      </x:c>
      <x:c r="J59" s="76" t="str">
        <x:f>IF('00_Formulaire_Saisie'!$P59="Validé humainement",'00_Formulaire_Saisie'!J59,"")</x:f>
      </x:c>
      <x:c r="K59" s="76" t="str">
        <x:f>IF('00_Formulaire_Saisie'!$P59="Validé humainement",'00_Formulaire_Saisie'!K59,"")</x:f>
      </x:c>
      <x:c r="L59" s="76" t="str">
        <x:f>IF('00_Formulaire_Saisie'!$P59="Validé humainement",'00_Formulaire_Saisie'!L59,"")</x:f>
      </x:c>
      <x:c r="M59" s="76" t="str">
        <x:f>IF('00_Formulaire_Saisie'!$P59="Validé humainement",'00_Formulaire_Saisie'!M59,"")</x:f>
      </x:c>
      <x:c r="N59" s="76" t="str">
        <x:f>IF('00_Formulaire_Saisie'!$P59="Validé humainement",'00_Formulaire_Saisie'!N59,"")</x:f>
      </x:c>
      <x:c r="O59" s="76" t="str">
        <x:f>IF('00_Formulaire_Saisie'!$P59="Validé humainement",'00_Formulaire_Saisie'!O59,"")</x:f>
      </x:c>
      <x:c r="P59" s="76" t="str">
        <x:f>IF('00_Formulaire_Saisie'!$P59="Validé humainement",'00_Formulaire_Saisie'!P59,"")</x:f>
      </x:c>
      <x:c r="Q59" s="76" t="str">
        <x:f>IF('00_Formulaire_Saisie'!$P59="Validé humainement",'00_Formulaire_Saisie'!Q59,"")</x:f>
      </x:c>
      <x:c r="R59" s="78" t="str">
        <x:f>IF('00_Formulaire_Saisie'!$P59="Validé humainement",'00_Formulaire_Saisie'!R59,"")</x:f>
      </x:c>
      <x:c r="S59" s="76" t="str">
        <x:f>IF('00_Formulaire_Saisie'!$P59="Validé humainement",'00_Formulaire_Saisie'!S59,"")</x:f>
      </x:c>
      <x:c r="T59" s="76" t="str">
        <x:f>IF('00_Formulaire_Saisie'!$P59="Validé humainement",'00_Formulaire_Saisie'!T59,"")</x:f>
      </x:c>
      <x:c r="U59" s="76" t="str">
        <x:f>IF('00_Formulaire_Saisie'!$P59="Validé humainement",'00_Formulaire_Saisie'!U59,"")</x:f>
      </x:c>
    </x:row>
    <x:row r="60">
      <x:c r="A60" s="76" t="str">
        <x:f>IF('00_Formulaire_Saisie'!$P60="Validé humainement",'00_Formulaire_Saisie'!A60,"")</x:f>
      </x:c>
      <x:c r="B60" s="76" t="str">
        <x:f>IF('00_Formulaire_Saisie'!$P60="Validé humainement",'00_Formulaire_Saisie'!B60,"")</x:f>
      </x:c>
      <x:c r="C60" s="76" t="str">
        <x:f>IF('00_Formulaire_Saisie'!$P60="Validé humainement",'00_Formulaire_Saisie'!C60,"")</x:f>
      </x:c>
      <x:c r="D60" s="76" t="str">
        <x:f>IF('00_Formulaire_Saisie'!$P60="Validé humainement",'00_Formulaire_Saisie'!D60,"")</x:f>
      </x:c>
      <x:c r="E60" s="76" t="str">
        <x:f>IF('00_Formulaire_Saisie'!$P60="Validé humainement",'00_Formulaire_Saisie'!E60,"")</x:f>
      </x:c>
      <x:c r="F60" s="76" t="str">
        <x:f>IF('00_Formulaire_Saisie'!$P60="Validé humainement",'00_Formulaire_Saisie'!F60,"")</x:f>
      </x:c>
      <x:c r="G60" s="76" t="str">
        <x:f>IF('00_Formulaire_Saisie'!$P60="Validé humainement",'00_Formulaire_Saisie'!G60,"")</x:f>
      </x:c>
      <x:c r="H60" s="77" t="str">
        <x:f>IF('00_Formulaire_Saisie'!$P60="Validé humainement",'00_Formulaire_Saisie'!H60,"")</x:f>
      </x:c>
      <x:c r="I60" s="76" t="str">
        <x:f>IF('00_Formulaire_Saisie'!$P60="Validé humainement",'00_Formulaire_Saisie'!I60,"")</x:f>
      </x:c>
      <x:c r="J60" s="76" t="str">
        <x:f>IF('00_Formulaire_Saisie'!$P60="Validé humainement",'00_Formulaire_Saisie'!J60,"")</x:f>
      </x:c>
      <x:c r="K60" s="76" t="str">
        <x:f>IF('00_Formulaire_Saisie'!$P60="Validé humainement",'00_Formulaire_Saisie'!K60,"")</x:f>
      </x:c>
      <x:c r="L60" s="76" t="str">
        <x:f>IF('00_Formulaire_Saisie'!$P60="Validé humainement",'00_Formulaire_Saisie'!L60,"")</x:f>
      </x:c>
      <x:c r="M60" s="76" t="str">
        <x:f>IF('00_Formulaire_Saisie'!$P60="Validé humainement",'00_Formulaire_Saisie'!M60,"")</x:f>
      </x:c>
      <x:c r="N60" s="76" t="str">
        <x:f>IF('00_Formulaire_Saisie'!$P60="Validé humainement",'00_Formulaire_Saisie'!N60,"")</x:f>
      </x:c>
      <x:c r="O60" s="76" t="str">
        <x:f>IF('00_Formulaire_Saisie'!$P60="Validé humainement",'00_Formulaire_Saisie'!O60,"")</x:f>
      </x:c>
      <x:c r="P60" s="76" t="str">
        <x:f>IF('00_Formulaire_Saisie'!$P60="Validé humainement",'00_Formulaire_Saisie'!P60,"")</x:f>
      </x:c>
      <x:c r="Q60" s="76" t="str">
        <x:f>IF('00_Formulaire_Saisie'!$P60="Validé humainement",'00_Formulaire_Saisie'!Q60,"")</x:f>
      </x:c>
      <x:c r="R60" s="78" t="str">
        <x:f>IF('00_Formulaire_Saisie'!$P60="Validé humainement",'00_Formulaire_Saisie'!R60,"")</x:f>
      </x:c>
      <x:c r="S60" s="76" t="str">
        <x:f>IF('00_Formulaire_Saisie'!$P60="Validé humainement",'00_Formulaire_Saisie'!S60,"")</x:f>
      </x:c>
      <x:c r="T60" s="76" t="str">
        <x:f>IF('00_Formulaire_Saisie'!$P60="Validé humainement",'00_Formulaire_Saisie'!T60,"")</x:f>
      </x:c>
      <x:c r="U60" s="76" t="str">
        <x:f>IF('00_Formulaire_Saisie'!$P60="Validé humainement",'00_Formulaire_Saisie'!U60,"")</x:f>
      </x:c>
    </x:row>
    <x:row r="61">
      <x:c r="A61" s="76" t="str">
        <x:f>IF('00_Formulaire_Saisie'!$P61="Validé humainement",'00_Formulaire_Saisie'!A61,"")</x:f>
      </x:c>
      <x:c r="B61" s="76" t="str">
        <x:f>IF('00_Formulaire_Saisie'!$P61="Validé humainement",'00_Formulaire_Saisie'!B61,"")</x:f>
      </x:c>
      <x:c r="C61" s="76" t="str">
        <x:f>IF('00_Formulaire_Saisie'!$P61="Validé humainement",'00_Formulaire_Saisie'!C61,"")</x:f>
      </x:c>
      <x:c r="D61" s="76" t="str">
        <x:f>IF('00_Formulaire_Saisie'!$P61="Validé humainement",'00_Formulaire_Saisie'!D61,"")</x:f>
      </x:c>
      <x:c r="E61" s="76" t="str">
        <x:f>IF('00_Formulaire_Saisie'!$P61="Validé humainement",'00_Formulaire_Saisie'!E61,"")</x:f>
      </x:c>
      <x:c r="F61" s="76" t="str">
        <x:f>IF('00_Formulaire_Saisie'!$P61="Validé humainement",'00_Formulaire_Saisie'!F61,"")</x:f>
      </x:c>
      <x:c r="G61" s="76" t="str">
        <x:f>IF('00_Formulaire_Saisie'!$P61="Validé humainement",'00_Formulaire_Saisie'!G61,"")</x:f>
      </x:c>
      <x:c r="H61" s="77" t="str">
        <x:f>IF('00_Formulaire_Saisie'!$P61="Validé humainement",'00_Formulaire_Saisie'!H61,"")</x:f>
      </x:c>
      <x:c r="I61" s="76" t="str">
        <x:f>IF('00_Formulaire_Saisie'!$P61="Validé humainement",'00_Formulaire_Saisie'!I61,"")</x:f>
      </x:c>
      <x:c r="J61" s="76" t="str">
        <x:f>IF('00_Formulaire_Saisie'!$P61="Validé humainement",'00_Formulaire_Saisie'!J61,"")</x:f>
      </x:c>
      <x:c r="K61" s="76" t="str">
        <x:f>IF('00_Formulaire_Saisie'!$P61="Validé humainement",'00_Formulaire_Saisie'!K61,"")</x:f>
      </x:c>
      <x:c r="L61" s="76" t="str">
        <x:f>IF('00_Formulaire_Saisie'!$P61="Validé humainement",'00_Formulaire_Saisie'!L61,"")</x:f>
      </x:c>
      <x:c r="M61" s="76" t="str">
        <x:f>IF('00_Formulaire_Saisie'!$P61="Validé humainement",'00_Formulaire_Saisie'!M61,"")</x:f>
      </x:c>
      <x:c r="N61" s="76" t="str">
        <x:f>IF('00_Formulaire_Saisie'!$P61="Validé humainement",'00_Formulaire_Saisie'!N61,"")</x:f>
      </x:c>
      <x:c r="O61" s="76" t="str">
        <x:f>IF('00_Formulaire_Saisie'!$P61="Validé humainement",'00_Formulaire_Saisie'!O61,"")</x:f>
      </x:c>
      <x:c r="P61" s="76" t="str">
        <x:f>IF('00_Formulaire_Saisie'!$P61="Validé humainement",'00_Formulaire_Saisie'!P61,"")</x:f>
      </x:c>
      <x:c r="Q61" s="76" t="str">
        <x:f>IF('00_Formulaire_Saisie'!$P61="Validé humainement",'00_Formulaire_Saisie'!Q61,"")</x:f>
      </x:c>
      <x:c r="R61" s="78" t="str">
        <x:f>IF('00_Formulaire_Saisie'!$P61="Validé humainement",'00_Formulaire_Saisie'!R61,"")</x:f>
      </x:c>
      <x:c r="S61" s="76" t="str">
        <x:f>IF('00_Formulaire_Saisie'!$P61="Validé humainement",'00_Formulaire_Saisie'!S61,"")</x:f>
      </x:c>
      <x:c r="T61" s="76" t="str">
        <x:f>IF('00_Formulaire_Saisie'!$P61="Validé humainement",'00_Formulaire_Saisie'!T61,"")</x:f>
      </x:c>
      <x:c r="U61" s="76" t="str">
        <x:f>IF('00_Formulaire_Saisie'!$P61="Validé humainement",'00_Formulaire_Saisie'!U61,"")</x:f>
      </x:c>
    </x:row>
    <x:row r="62">
      <x:c r="A62" s="76" t="str">
        <x:f>IF('00_Formulaire_Saisie'!$P62="Validé humainement",'00_Formulaire_Saisie'!A62,"")</x:f>
      </x:c>
      <x:c r="B62" s="76" t="str">
        <x:f>IF('00_Formulaire_Saisie'!$P62="Validé humainement",'00_Formulaire_Saisie'!B62,"")</x:f>
      </x:c>
      <x:c r="C62" s="76" t="str">
        <x:f>IF('00_Formulaire_Saisie'!$P62="Validé humainement",'00_Formulaire_Saisie'!C62,"")</x:f>
      </x:c>
      <x:c r="D62" s="76" t="str">
        <x:f>IF('00_Formulaire_Saisie'!$P62="Validé humainement",'00_Formulaire_Saisie'!D62,"")</x:f>
      </x:c>
      <x:c r="E62" s="76" t="str">
        <x:f>IF('00_Formulaire_Saisie'!$P62="Validé humainement",'00_Formulaire_Saisie'!E62,"")</x:f>
      </x:c>
      <x:c r="F62" s="76" t="str">
        <x:f>IF('00_Formulaire_Saisie'!$P62="Validé humainement",'00_Formulaire_Saisie'!F62,"")</x:f>
      </x:c>
      <x:c r="G62" s="76" t="str">
        <x:f>IF('00_Formulaire_Saisie'!$P62="Validé humainement",'00_Formulaire_Saisie'!G62,"")</x:f>
      </x:c>
      <x:c r="H62" s="77" t="str">
        <x:f>IF('00_Formulaire_Saisie'!$P62="Validé humainement",'00_Formulaire_Saisie'!H62,"")</x:f>
      </x:c>
      <x:c r="I62" s="76" t="str">
        <x:f>IF('00_Formulaire_Saisie'!$P62="Validé humainement",'00_Formulaire_Saisie'!I62,"")</x:f>
      </x:c>
      <x:c r="J62" s="76" t="str">
        <x:f>IF('00_Formulaire_Saisie'!$P62="Validé humainement",'00_Formulaire_Saisie'!J62,"")</x:f>
      </x:c>
      <x:c r="K62" s="76" t="str">
        <x:f>IF('00_Formulaire_Saisie'!$P62="Validé humainement",'00_Formulaire_Saisie'!K62,"")</x:f>
      </x:c>
      <x:c r="L62" s="76" t="str">
        <x:f>IF('00_Formulaire_Saisie'!$P62="Validé humainement",'00_Formulaire_Saisie'!L62,"")</x:f>
      </x:c>
      <x:c r="M62" s="76" t="str">
        <x:f>IF('00_Formulaire_Saisie'!$P62="Validé humainement",'00_Formulaire_Saisie'!M62,"")</x:f>
      </x:c>
      <x:c r="N62" s="76" t="str">
        <x:f>IF('00_Formulaire_Saisie'!$P62="Validé humainement",'00_Formulaire_Saisie'!N62,"")</x:f>
      </x:c>
      <x:c r="O62" s="76" t="str">
        <x:f>IF('00_Formulaire_Saisie'!$P62="Validé humainement",'00_Formulaire_Saisie'!O62,"")</x:f>
      </x:c>
      <x:c r="P62" s="76" t="str">
        <x:f>IF('00_Formulaire_Saisie'!$P62="Validé humainement",'00_Formulaire_Saisie'!P62,"")</x:f>
      </x:c>
      <x:c r="Q62" s="76" t="str">
        <x:f>IF('00_Formulaire_Saisie'!$P62="Validé humainement",'00_Formulaire_Saisie'!Q62,"")</x:f>
      </x:c>
      <x:c r="R62" s="78" t="str">
        <x:f>IF('00_Formulaire_Saisie'!$P62="Validé humainement",'00_Formulaire_Saisie'!R62,"")</x:f>
      </x:c>
      <x:c r="S62" s="76" t="str">
        <x:f>IF('00_Formulaire_Saisie'!$P62="Validé humainement",'00_Formulaire_Saisie'!S62,"")</x:f>
      </x:c>
      <x:c r="T62" s="76" t="str">
        <x:f>IF('00_Formulaire_Saisie'!$P62="Validé humainement",'00_Formulaire_Saisie'!T62,"")</x:f>
      </x:c>
      <x:c r="U62" s="76" t="str">
        <x:f>IF('00_Formulaire_Saisie'!$P62="Validé humainement",'00_Formulaire_Saisie'!U62,"")</x:f>
      </x:c>
    </x:row>
    <x:row r="63">
      <x:c r="A63" s="76" t="str">
        <x:f>IF('00_Formulaire_Saisie'!$P63="Validé humainement",'00_Formulaire_Saisie'!A63,"")</x:f>
      </x:c>
      <x:c r="B63" s="76" t="str">
        <x:f>IF('00_Formulaire_Saisie'!$P63="Validé humainement",'00_Formulaire_Saisie'!B63,"")</x:f>
      </x:c>
      <x:c r="C63" s="76" t="str">
        <x:f>IF('00_Formulaire_Saisie'!$P63="Validé humainement",'00_Formulaire_Saisie'!C63,"")</x:f>
      </x:c>
      <x:c r="D63" s="76" t="str">
        <x:f>IF('00_Formulaire_Saisie'!$P63="Validé humainement",'00_Formulaire_Saisie'!D63,"")</x:f>
      </x:c>
      <x:c r="E63" s="76" t="str">
        <x:f>IF('00_Formulaire_Saisie'!$P63="Validé humainement",'00_Formulaire_Saisie'!E63,"")</x:f>
      </x:c>
      <x:c r="F63" s="76" t="str">
        <x:f>IF('00_Formulaire_Saisie'!$P63="Validé humainement",'00_Formulaire_Saisie'!F63,"")</x:f>
      </x:c>
      <x:c r="G63" s="76" t="str">
        <x:f>IF('00_Formulaire_Saisie'!$P63="Validé humainement",'00_Formulaire_Saisie'!G63,"")</x:f>
      </x:c>
      <x:c r="H63" s="77" t="str">
        <x:f>IF('00_Formulaire_Saisie'!$P63="Validé humainement",'00_Formulaire_Saisie'!H63,"")</x:f>
      </x:c>
      <x:c r="I63" s="76" t="str">
        <x:f>IF('00_Formulaire_Saisie'!$P63="Validé humainement",'00_Formulaire_Saisie'!I63,"")</x:f>
      </x:c>
      <x:c r="J63" s="76" t="str">
        <x:f>IF('00_Formulaire_Saisie'!$P63="Validé humainement",'00_Formulaire_Saisie'!J63,"")</x:f>
      </x:c>
      <x:c r="K63" s="76" t="str">
        <x:f>IF('00_Formulaire_Saisie'!$P63="Validé humainement",'00_Formulaire_Saisie'!K63,"")</x:f>
      </x:c>
      <x:c r="L63" s="76" t="str">
        <x:f>IF('00_Formulaire_Saisie'!$P63="Validé humainement",'00_Formulaire_Saisie'!L63,"")</x:f>
      </x:c>
      <x:c r="M63" s="76" t="str">
        <x:f>IF('00_Formulaire_Saisie'!$P63="Validé humainement",'00_Formulaire_Saisie'!M63,"")</x:f>
      </x:c>
      <x:c r="N63" s="76" t="str">
        <x:f>IF('00_Formulaire_Saisie'!$P63="Validé humainement",'00_Formulaire_Saisie'!N63,"")</x:f>
      </x:c>
      <x:c r="O63" s="76" t="str">
        <x:f>IF('00_Formulaire_Saisie'!$P63="Validé humainement",'00_Formulaire_Saisie'!O63,"")</x:f>
      </x:c>
      <x:c r="P63" s="76" t="str">
        <x:f>IF('00_Formulaire_Saisie'!$P63="Validé humainement",'00_Formulaire_Saisie'!P63,"")</x:f>
      </x:c>
      <x:c r="Q63" s="76" t="str">
        <x:f>IF('00_Formulaire_Saisie'!$P63="Validé humainement",'00_Formulaire_Saisie'!Q63,"")</x:f>
      </x:c>
      <x:c r="R63" s="78" t="str">
        <x:f>IF('00_Formulaire_Saisie'!$P63="Validé humainement",'00_Formulaire_Saisie'!R63,"")</x:f>
      </x:c>
      <x:c r="S63" s="76" t="str">
        <x:f>IF('00_Formulaire_Saisie'!$P63="Validé humainement",'00_Formulaire_Saisie'!S63,"")</x:f>
      </x:c>
      <x:c r="T63" s="76" t="str">
        <x:f>IF('00_Formulaire_Saisie'!$P63="Validé humainement",'00_Formulaire_Saisie'!T63,"")</x:f>
      </x:c>
      <x:c r="U63" s="76" t="str">
        <x:f>IF('00_Formulaire_Saisie'!$P63="Validé humainement",'00_Formulaire_Saisie'!U63,"")</x:f>
      </x:c>
    </x:row>
    <x:row r="64">
      <x:c r="A64" s="76" t="str">
        <x:f>IF('00_Formulaire_Saisie'!$P64="Validé humainement",'00_Formulaire_Saisie'!A64,"")</x:f>
      </x:c>
      <x:c r="B64" s="76" t="str">
        <x:f>IF('00_Formulaire_Saisie'!$P64="Validé humainement",'00_Formulaire_Saisie'!B64,"")</x:f>
      </x:c>
      <x:c r="C64" s="76" t="str">
        <x:f>IF('00_Formulaire_Saisie'!$P64="Validé humainement",'00_Formulaire_Saisie'!C64,"")</x:f>
      </x:c>
      <x:c r="D64" s="76" t="str">
        <x:f>IF('00_Formulaire_Saisie'!$P64="Validé humainement",'00_Formulaire_Saisie'!D64,"")</x:f>
      </x:c>
      <x:c r="E64" s="76" t="str">
        <x:f>IF('00_Formulaire_Saisie'!$P64="Validé humainement",'00_Formulaire_Saisie'!E64,"")</x:f>
      </x:c>
      <x:c r="F64" s="76" t="str">
        <x:f>IF('00_Formulaire_Saisie'!$P64="Validé humainement",'00_Formulaire_Saisie'!F64,"")</x:f>
      </x:c>
      <x:c r="G64" s="76" t="str">
        <x:f>IF('00_Formulaire_Saisie'!$P64="Validé humainement",'00_Formulaire_Saisie'!G64,"")</x:f>
      </x:c>
      <x:c r="H64" s="77" t="str">
        <x:f>IF('00_Formulaire_Saisie'!$P64="Validé humainement",'00_Formulaire_Saisie'!H64,"")</x:f>
      </x:c>
      <x:c r="I64" s="76" t="str">
        <x:f>IF('00_Formulaire_Saisie'!$P64="Validé humainement",'00_Formulaire_Saisie'!I64,"")</x:f>
      </x:c>
      <x:c r="J64" s="76" t="str">
        <x:f>IF('00_Formulaire_Saisie'!$P64="Validé humainement",'00_Formulaire_Saisie'!J64,"")</x:f>
      </x:c>
      <x:c r="K64" s="76" t="str">
        <x:f>IF('00_Formulaire_Saisie'!$P64="Validé humainement",'00_Formulaire_Saisie'!K64,"")</x:f>
      </x:c>
      <x:c r="L64" s="76" t="str">
        <x:f>IF('00_Formulaire_Saisie'!$P64="Validé humainement",'00_Formulaire_Saisie'!L64,"")</x:f>
      </x:c>
      <x:c r="M64" s="76" t="str">
        <x:f>IF('00_Formulaire_Saisie'!$P64="Validé humainement",'00_Formulaire_Saisie'!M64,"")</x:f>
      </x:c>
      <x:c r="N64" s="76" t="str">
        <x:f>IF('00_Formulaire_Saisie'!$P64="Validé humainement",'00_Formulaire_Saisie'!N64,"")</x:f>
      </x:c>
      <x:c r="O64" s="76" t="str">
        <x:f>IF('00_Formulaire_Saisie'!$P64="Validé humainement",'00_Formulaire_Saisie'!O64,"")</x:f>
      </x:c>
      <x:c r="P64" s="76" t="str">
        <x:f>IF('00_Formulaire_Saisie'!$P64="Validé humainement",'00_Formulaire_Saisie'!P64,"")</x:f>
      </x:c>
      <x:c r="Q64" s="76" t="str">
        <x:f>IF('00_Formulaire_Saisie'!$P64="Validé humainement",'00_Formulaire_Saisie'!Q64,"")</x:f>
      </x:c>
      <x:c r="R64" s="78" t="str">
        <x:f>IF('00_Formulaire_Saisie'!$P64="Validé humainement",'00_Formulaire_Saisie'!R64,"")</x:f>
      </x:c>
      <x:c r="S64" s="76" t="str">
        <x:f>IF('00_Formulaire_Saisie'!$P64="Validé humainement",'00_Formulaire_Saisie'!S64,"")</x:f>
      </x:c>
      <x:c r="T64" s="76" t="str">
        <x:f>IF('00_Formulaire_Saisie'!$P64="Validé humainement",'00_Formulaire_Saisie'!T64,"")</x:f>
      </x:c>
      <x:c r="U64" s="76" t="str">
        <x:f>IF('00_Formulaire_Saisie'!$P64="Validé humainement",'00_Formulaire_Saisie'!U64,"")</x:f>
      </x:c>
    </x:row>
    <x:row r="65">
      <x:c r="A65" s="76" t="str">
        <x:f>IF('00_Formulaire_Saisie'!$P65="Validé humainement",'00_Formulaire_Saisie'!A65,"")</x:f>
      </x:c>
      <x:c r="B65" s="76" t="str">
        <x:f>IF('00_Formulaire_Saisie'!$P65="Validé humainement",'00_Formulaire_Saisie'!B65,"")</x:f>
      </x:c>
      <x:c r="C65" s="76" t="str">
        <x:f>IF('00_Formulaire_Saisie'!$P65="Validé humainement",'00_Formulaire_Saisie'!C65,"")</x:f>
      </x:c>
      <x:c r="D65" s="76" t="str">
        <x:f>IF('00_Formulaire_Saisie'!$P65="Validé humainement",'00_Formulaire_Saisie'!D65,"")</x:f>
      </x:c>
      <x:c r="E65" s="76" t="str">
        <x:f>IF('00_Formulaire_Saisie'!$P65="Validé humainement",'00_Formulaire_Saisie'!E65,"")</x:f>
      </x:c>
      <x:c r="F65" s="76" t="str">
        <x:f>IF('00_Formulaire_Saisie'!$P65="Validé humainement",'00_Formulaire_Saisie'!F65,"")</x:f>
      </x:c>
      <x:c r="G65" s="76" t="str">
        <x:f>IF('00_Formulaire_Saisie'!$P65="Validé humainement",'00_Formulaire_Saisie'!G65,"")</x:f>
      </x:c>
      <x:c r="H65" s="77" t="str">
        <x:f>IF('00_Formulaire_Saisie'!$P65="Validé humainement",'00_Formulaire_Saisie'!H65,"")</x:f>
      </x:c>
      <x:c r="I65" s="76" t="str">
        <x:f>IF('00_Formulaire_Saisie'!$P65="Validé humainement",'00_Formulaire_Saisie'!I65,"")</x:f>
      </x:c>
      <x:c r="J65" s="76" t="str">
        <x:f>IF('00_Formulaire_Saisie'!$P65="Validé humainement",'00_Formulaire_Saisie'!J65,"")</x:f>
      </x:c>
      <x:c r="K65" s="76" t="str">
        <x:f>IF('00_Formulaire_Saisie'!$P65="Validé humainement",'00_Formulaire_Saisie'!K65,"")</x:f>
      </x:c>
      <x:c r="L65" s="76" t="str">
        <x:f>IF('00_Formulaire_Saisie'!$P65="Validé humainement",'00_Formulaire_Saisie'!L65,"")</x:f>
      </x:c>
      <x:c r="M65" s="76" t="str">
        <x:f>IF('00_Formulaire_Saisie'!$P65="Validé humainement",'00_Formulaire_Saisie'!M65,"")</x:f>
      </x:c>
      <x:c r="N65" s="76" t="str">
        <x:f>IF('00_Formulaire_Saisie'!$P65="Validé humainement",'00_Formulaire_Saisie'!N65,"")</x:f>
      </x:c>
      <x:c r="O65" s="76" t="str">
        <x:f>IF('00_Formulaire_Saisie'!$P65="Validé humainement",'00_Formulaire_Saisie'!O65,"")</x:f>
      </x:c>
      <x:c r="P65" s="76" t="str">
        <x:f>IF('00_Formulaire_Saisie'!$P65="Validé humainement",'00_Formulaire_Saisie'!P65,"")</x:f>
      </x:c>
      <x:c r="Q65" s="76" t="str">
        <x:f>IF('00_Formulaire_Saisie'!$P65="Validé humainement",'00_Formulaire_Saisie'!Q65,"")</x:f>
      </x:c>
      <x:c r="R65" s="78" t="str">
        <x:f>IF('00_Formulaire_Saisie'!$P65="Validé humainement",'00_Formulaire_Saisie'!R65,"")</x:f>
      </x:c>
      <x:c r="S65" s="76" t="str">
        <x:f>IF('00_Formulaire_Saisie'!$P65="Validé humainement",'00_Formulaire_Saisie'!S65,"")</x:f>
      </x:c>
      <x:c r="T65" s="76" t="str">
        <x:f>IF('00_Formulaire_Saisie'!$P65="Validé humainement",'00_Formulaire_Saisie'!T65,"")</x:f>
      </x:c>
      <x:c r="U65" s="76" t="str">
        <x:f>IF('00_Formulaire_Saisie'!$P65="Validé humainement",'00_Formulaire_Saisie'!U65,"")</x:f>
      </x:c>
    </x:row>
    <x:row r="66">
      <x:c r="A66" s="76" t="str">
        <x:f>IF('00_Formulaire_Saisie'!$P66="Validé humainement",'00_Formulaire_Saisie'!A66,"")</x:f>
      </x:c>
      <x:c r="B66" s="76" t="str">
        <x:f>IF('00_Formulaire_Saisie'!$P66="Validé humainement",'00_Formulaire_Saisie'!B66,"")</x:f>
      </x:c>
      <x:c r="C66" s="76" t="str">
        <x:f>IF('00_Formulaire_Saisie'!$P66="Validé humainement",'00_Formulaire_Saisie'!C66,"")</x:f>
      </x:c>
      <x:c r="D66" s="76" t="str">
        <x:f>IF('00_Formulaire_Saisie'!$P66="Validé humainement",'00_Formulaire_Saisie'!D66,"")</x:f>
      </x:c>
      <x:c r="E66" s="76" t="str">
        <x:f>IF('00_Formulaire_Saisie'!$P66="Validé humainement",'00_Formulaire_Saisie'!E66,"")</x:f>
      </x:c>
      <x:c r="F66" s="76" t="str">
        <x:f>IF('00_Formulaire_Saisie'!$P66="Validé humainement",'00_Formulaire_Saisie'!F66,"")</x:f>
      </x:c>
      <x:c r="G66" s="76" t="str">
        <x:f>IF('00_Formulaire_Saisie'!$P66="Validé humainement",'00_Formulaire_Saisie'!G66,"")</x:f>
      </x:c>
      <x:c r="H66" s="77" t="str">
        <x:f>IF('00_Formulaire_Saisie'!$P66="Validé humainement",'00_Formulaire_Saisie'!H66,"")</x:f>
      </x:c>
      <x:c r="I66" s="76" t="str">
        <x:f>IF('00_Formulaire_Saisie'!$P66="Validé humainement",'00_Formulaire_Saisie'!I66,"")</x:f>
      </x:c>
      <x:c r="J66" s="76" t="str">
        <x:f>IF('00_Formulaire_Saisie'!$P66="Validé humainement",'00_Formulaire_Saisie'!J66,"")</x:f>
      </x:c>
      <x:c r="K66" s="76" t="str">
        <x:f>IF('00_Formulaire_Saisie'!$P66="Validé humainement",'00_Formulaire_Saisie'!K66,"")</x:f>
      </x:c>
      <x:c r="L66" s="76" t="str">
        <x:f>IF('00_Formulaire_Saisie'!$P66="Validé humainement",'00_Formulaire_Saisie'!L66,"")</x:f>
      </x:c>
      <x:c r="M66" s="76" t="str">
        <x:f>IF('00_Formulaire_Saisie'!$P66="Validé humainement",'00_Formulaire_Saisie'!M66,"")</x:f>
      </x:c>
      <x:c r="N66" s="76" t="str">
        <x:f>IF('00_Formulaire_Saisie'!$P66="Validé humainement",'00_Formulaire_Saisie'!N66,"")</x:f>
      </x:c>
      <x:c r="O66" s="76" t="str">
        <x:f>IF('00_Formulaire_Saisie'!$P66="Validé humainement",'00_Formulaire_Saisie'!O66,"")</x:f>
      </x:c>
      <x:c r="P66" s="76" t="str">
        <x:f>IF('00_Formulaire_Saisie'!$P66="Validé humainement",'00_Formulaire_Saisie'!P66,"")</x:f>
      </x:c>
      <x:c r="Q66" s="76" t="str">
        <x:f>IF('00_Formulaire_Saisie'!$P66="Validé humainement",'00_Formulaire_Saisie'!Q66,"")</x:f>
      </x:c>
      <x:c r="R66" s="78" t="str">
        <x:f>IF('00_Formulaire_Saisie'!$P66="Validé humainement",'00_Formulaire_Saisie'!R66,"")</x:f>
      </x:c>
      <x:c r="S66" s="76" t="str">
        <x:f>IF('00_Formulaire_Saisie'!$P66="Validé humainement",'00_Formulaire_Saisie'!S66,"")</x:f>
      </x:c>
      <x:c r="T66" s="76" t="str">
        <x:f>IF('00_Formulaire_Saisie'!$P66="Validé humainement",'00_Formulaire_Saisie'!T66,"")</x:f>
      </x:c>
      <x:c r="U66" s="76" t="str">
        <x:f>IF('00_Formulaire_Saisie'!$P66="Validé humainement",'00_Formulaire_Saisie'!U66,"")</x:f>
      </x:c>
    </x:row>
    <x:row r="67">
      <x:c r="A67" s="76" t="str">
        <x:f>IF('00_Formulaire_Saisie'!$P67="Validé humainement",'00_Formulaire_Saisie'!A67,"")</x:f>
      </x:c>
      <x:c r="B67" s="76" t="str">
        <x:f>IF('00_Formulaire_Saisie'!$P67="Validé humainement",'00_Formulaire_Saisie'!B67,"")</x:f>
      </x:c>
      <x:c r="C67" s="76" t="str">
        <x:f>IF('00_Formulaire_Saisie'!$P67="Validé humainement",'00_Formulaire_Saisie'!C67,"")</x:f>
      </x:c>
      <x:c r="D67" s="76" t="str">
        <x:f>IF('00_Formulaire_Saisie'!$P67="Validé humainement",'00_Formulaire_Saisie'!D67,"")</x:f>
      </x:c>
      <x:c r="E67" s="76" t="str">
        <x:f>IF('00_Formulaire_Saisie'!$P67="Validé humainement",'00_Formulaire_Saisie'!E67,"")</x:f>
      </x:c>
      <x:c r="F67" s="76" t="str">
        <x:f>IF('00_Formulaire_Saisie'!$P67="Validé humainement",'00_Formulaire_Saisie'!F67,"")</x:f>
      </x:c>
      <x:c r="G67" s="76" t="str">
        <x:f>IF('00_Formulaire_Saisie'!$P67="Validé humainement",'00_Formulaire_Saisie'!G67,"")</x:f>
      </x:c>
      <x:c r="H67" s="77" t="str">
        <x:f>IF('00_Formulaire_Saisie'!$P67="Validé humainement",'00_Formulaire_Saisie'!H67,"")</x:f>
      </x:c>
      <x:c r="I67" s="76" t="str">
        <x:f>IF('00_Formulaire_Saisie'!$P67="Validé humainement",'00_Formulaire_Saisie'!I67,"")</x:f>
      </x:c>
      <x:c r="J67" s="76" t="str">
        <x:f>IF('00_Formulaire_Saisie'!$P67="Validé humainement",'00_Formulaire_Saisie'!J67,"")</x:f>
      </x:c>
      <x:c r="K67" s="76" t="str">
        <x:f>IF('00_Formulaire_Saisie'!$P67="Validé humainement",'00_Formulaire_Saisie'!K67,"")</x:f>
      </x:c>
      <x:c r="L67" s="76" t="str">
        <x:f>IF('00_Formulaire_Saisie'!$P67="Validé humainement",'00_Formulaire_Saisie'!L67,"")</x:f>
      </x:c>
      <x:c r="M67" s="76" t="str">
        <x:f>IF('00_Formulaire_Saisie'!$P67="Validé humainement",'00_Formulaire_Saisie'!M67,"")</x:f>
      </x:c>
      <x:c r="N67" s="76" t="str">
        <x:f>IF('00_Formulaire_Saisie'!$P67="Validé humainement",'00_Formulaire_Saisie'!N67,"")</x:f>
      </x:c>
      <x:c r="O67" s="76" t="str">
        <x:f>IF('00_Formulaire_Saisie'!$P67="Validé humainement",'00_Formulaire_Saisie'!O67,"")</x:f>
      </x:c>
      <x:c r="P67" s="76" t="str">
        <x:f>IF('00_Formulaire_Saisie'!$P67="Validé humainement",'00_Formulaire_Saisie'!P67,"")</x:f>
      </x:c>
      <x:c r="Q67" s="76" t="str">
        <x:f>IF('00_Formulaire_Saisie'!$P67="Validé humainement",'00_Formulaire_Saisie'!Q67,"")</x:f>
      </x:c>
      <x:c r="R67" s="78" t="str">
        <x:f>IF('00_Formulaire_Saisie'!$P67="Validé humainement",'00_Formulaire_Saisie'!R67,"")</x:f>
      </x:c>
      <x:c r="S67" s="76" t="str">
        <x:f>IF('00_Formulaire_Saisie'!$P67="Validé humainement",'00_Formulaire_Saisie'!S67,"")</x:f>
      </x:c>
      <x:c r="T67" s="76" t="str">
        <x:f>IF('00_Formulaire_Saisie'!$P67="Validé humainement",'00_Formulaire_Saisie'!T67,"")</x:f>
      </x:c>
      <x:c r="U67" s="76" t="str">
        <x:f>IF('00_Formulaire_Saisie'!$P67="Validé humainement",'00_Formulaire_Saisie'!U67,"")</x:f>
      </x:c>
    </x:row>
    <x:row r="68">
      <x:c r="A68" s="76" t="str">
        <x:f>IF('00_Formulaire_Saisie'!$P68="Validé humainement",'00_Formulaire_Saisie'!A68,"")</x:f>
      </x:c>
      <x:c r="B68" s="76" t="str">
        <x:f>IF('00_Formulaire_Saisie'!$P68="Validé humainement",'00_Formulaire_Saisie'!B68,"")</x:f>
      </x:c>
      <x:c r="C68" s="76" t="str">
        <x:f>IF('00_Formulaire_Saisie'!$P68="Validé humainement",'00_Formulaire_Saisie'!C68,"")</x:f>
      </x:c>
      <x:c r="D68" s="76" t="str">
        <x:f>IF('00_Formulaire_Saisie'!$P68="Validé humainement",'00_Formulaire_Saisie'!D68,"")</x:f>
      </x:c>
      <x:c r="E68" s="76" t="str">
        <x:f>IF('00_Formulaire_Saisie'!$P68="Validé humainement",'00_Formulaire_Saisie'!E68,"")</x:f>
      </x:c>
      <x:c r="F68" s="76" t="str">
        <x:f>IF('00_Formulaire_Saisie'!$P68="Validé humainement",'00_Formulaire_Saisie'!F68,"")</x:f>
      </x:c>
      <x:c r="G68" s="76" t="str">
        <x:f>IF('00_Formulaire_Saisie'!$P68="Validé humainement",'00_Formulaire_Saisie'!G68,"")</x:f>
      </x:c>
      <x:c r="H68" s="77" t="str">
        <x:f>IF('00_Formulaire_Saisie'!$P68="Validé humainement",'00_Formulaire_Saisie'!H68,"")</x:f>
      </x:c>
      <x:c r="I68" s="76" t="str">
        <x:f>IF('00_Formulaire_Saisie'!$P68="Validé humainement",'00_Formulaire_Saisie'!I68,"")</x:f>
      </x:c>
      <x:c r="J68" s="76" t="str">
        <x:f>IF('00_Formulaire_Saisie'!$P68="Validé humainement",'00_Formulaire_Saisie'!J68,"")</x:f>
      </x:c>
      <x:c r="K68" s="76" t="str">
        <x:f>IF('00_Formulaire_Saisie'!$P68="Validé humainement",'00_Formulaire_Saisie'!K68,"")</x:f>
      </x:c>
      <x:c r="L68" s="76" t="str">
        <x:f>IF('00_Formulaire_Saisie'!$P68="Validé humainement",'00_Formulaire_Saisie'!L68,"")</x:f>
      </x:c>
      <x:c r="M68" s="76" t="str">
        <x:f>IF('00_Formulaire_Saisie'!$P68="Validé humainement",'00_Formulaire_Saisie'!M68,"")</x:f>
      </x:c>
      <x:c r="N68" s="76" t="str">
        <x:f>IF('00_Formulaire_Saisie'!$P68="Validé humainement",'00_Formulaire_Saisie'!N68,"")</x:f>
      </x:c>
      <x:c r="O68" s="76" t="str">
        <x:f>IF('00_Formulaire_Saisie'!$P68="Validé humainement",'00_Formulaire_Saisie'!O68,"")</x:f>
      </x:c>
      <x:c r="P68" s="76" t="str">
        <x:f>IF('00_Formulaire_Saisie'!$P68="Validé humainement",'00_Formulaire_Saisie'!P68,"")</x:f>
      </x:c>
      <x:c r="Q68" s="76" t="str">
        <x:f>IF('00_Formulaire_Saisie'!$P68="Validé humainement",'00_Formulaire_Saisie'!Q68,"")</x:f>
      </x:c>
      <x:c r="R68" s="78" t="str">
        <x:f>IF('00_Formulaire_Saisie'!$P68="Validé humainement",'00_Formulaire_Saisie'!R68,"")</x:f>
      </x:c>
      <x:c r="S68" s="76" t="str">
        <x:f>IF('00_Formulaire_Saisie'!$P68="Validé humainement",'00_Formulaire_Saisie'!S68,"")</x:f>
      </x:c>
      <x:c r="T68" s="76" t="str">
        <x:f>IF('00_Formulaire_Saisie'!$P68="Validé humainement",'00_Formulaire_Saisie'!T68,"")</x:f>
      </x:c>
      <x:c r="U68" s="76" t="str">
        <x:f>IF('00_Formulaire_Saisie'!$P68="Validé humainement",'00_Formulaire_Saisie'!U68,"")</x:f>
      </x:c>
    </x:row>
    <x:row r="69">
      <x:c r="A69" s="76" t="str">
        <x:f>IF('00_Formulaire_Saisie'!$P69="Validé humainement",'00_Formulaire_Saisie'!A69,"")</x:f>
      </x:c>
      <x:c r="B69" s="76" t="str">
        <x:f>IF('00_Formulaire_Saisie'!$P69="Validé humainement",'00_Formulaire_Saisie'!B69,"")</x:f>
      </x:c>
      <x:c r="C69" s="76" t="str">
        <x:f>IF('00_Formulaire_Saisie'!$P69="Validé humainement",'00_Formulaire_Saisie'!C69,"")</x:f>
      </x:c>
      <x:c r="D69" s="76" t="str">
        <x:f>IF('00_Formulaire_Saisie'!$P69="Validé humainement",'00_Formulaire_Saisie'!D69,"")</x:f>
      </x:c>
      <x:c r="E69" s="76" t="str">
        <x:f>IF('00_Formulaire_Saisie'!$P69="Validé humainement",'00_Formulaire_Saisie'!E69,"")</x:f>
      </x:c>
      <x:c r="F69" s="76" t="str">
        <x:f>IF('00_Formulaire_Saisie'!$P69="Validé humainement",'00_Formulaire_Saisie'!F69,"")</x:f>
      </x:c>
      <x:c r="G69" s="76" t="str">
        <x:f>IF('00_Formulaire_Saisie'!$P69="Validé humainement",'00_Formulaire_Saisie'!G69,"")</x:f>
      </x:c>
      <x:c r="H69" s="77" t="str">
        <x:f>IF('00_Formulaire_Saisie'!$P69="Validé humainement",'00_Formulaire_Saisie'!H69,"")</x:f>
      </x:c>
      <x:c r="I69" s="76" t="str">
        <x:f>IF('00_Formulaire_Saisie'!$P69="Validé humainement",'00_Formulaire_Saisie'!I69,"")</x:f>
      </x:c>
      <x:c r="J69" s="76" t="str">
        <x:f>IF('00_Formulaire_Saisie'!$P69="Validé humainement",'00_Formulaire_Saisie'!J69,"")</x:f>
      </x:c>
      <x:c r="K69" s="76" t="str">
        <x:f>IF('00_Formulaire_Saisie'!$P69="Validé humainement",'00_Formulaire_Saisie'!K69,"")</x:f>
      </x:c>
      <x:c r="L69" s="76" t="str">
        <x:f>IF('00_Formulaire_Saisie'!$P69="Validé humainement",'00_Formulaire_Saisie'!L69,"")</x:f>
      </x:c>
      <x:c r="M69" s="76" t="str">
        <x:f>IF('00_Formulaire_Saisie'!$P69="Validé humainement",'00_Formulaire_Saisie'!M69,"")</x:f>
      </x:c>
      <x:c r="N69" s="76" t="str">
        <x:f>IF('00_Formulaire_Saisie'!$P69="Validé humainement",'00_Formulaire_Saisie'!N69,"")</x:f>
      </x:c>
      <x:c r="O69" s="76" t="str">
        <x:f>IF('00_Formulaire_Saisie'!$P69="Validé humainement",'00_Formulaire_Saisie'!O69,"")</x:f>
      </x:c>
      <x:c r="P69" s="76" t="str">
        <x:f>IF('00_Formulaire_Saisie'!$P69="Validé humainement",'00_Formulaire_Saisie'!P69,"")</x:f>
      </x:c>
      <x:c r="Q69" s="76" t="str">
        <x:f>IF('00_Formulaire_Saisie'!$P69="Validé humainement",'00_Formulaire_Saisie'!Q69,"")</x:f>
      </x:c>
      <x:c r="R69" s="78" t="str">
        <x:f>IF('00_Formulaire_Saisie'!$P69="Validé humainement",'00_Formulaire_Saisie'!R69,"")</x:f>
      </x:c>
      <x:c r="S69" s="76" t="str">
        <x:f>IF('00_Formulaire_Saisie'!$P69="Validé humainement",'00_Formulaire_Saisie'!S69,"")</x:f>
      </x:c>
      <x:c r="T69" s="76" t="str">
        <x:f>IF('00_Formulaire_Saisie'!$P69="Validé humainement",'00_Formulaire_Saisie'!T69,"")</x:f>
      </x:c>
      <x:c r="U69" s="76" t="str">
        <x:f>IF('00_Formulaire_Saisie'!$P69="Validé humainement",'00_Formulaire_Saisie'!U69,"")</x:f>
      </x:c>
    </x:row>
    <x:row r="70">
      <x:c r="A70" s="76" t="str">
        <x:f>IF('00_Formulaire_Saisie'!$P70="Validé humainement",'00_Formulaire_Saisie'!A70,"")</x:f>
      </x:c>
      <x:c r="B70" s="76" t="str">
        <x:f>IF('00_Formulaire_Saisie'!$P70="Validé humainement",'00_Formulaire_Saisie'!B70,"")</x:f>
      </x:c>
      <x:c r="C70" s="76" t="str">
        <x:f>IF('00_Formulaire_Saisie'!$P70="Validé humainement",'00_Formulaire_Saisie'!C70,"")</x:f>
      </x:c>
      <x:c r="D70" s="76" t="str">
        <x:f>IF('00_Formulaire_Saisie'!$P70="Validé humainement",'00_Formulaire_Saisie'!D70,"")</x:f>
      </x:c>
      <x:c r="E70" s="76" t="str">
        <x:f>IF('00_Formulaire_Saisie'!$P70="Validé humainement",'00_Formulaire_Saisie'!E70,"")</x:f>
      </x:c>
      <x:c r="F70" s="76" t="str">
        <x:f>IF('00_Formulaire_Saisie'!$P70="Validé humainement",'00_Formulaire_Saisie'!F70,"")</x:f>
      </x:c>
      <x:c r="G70" s="76" t="str">
        <x:f>IF('00_Formulaire_Saisie'!$P70="Validé humainement",'00_Formulaire_Saisie'!G70,"")</x:f>
      </x:c>
      <x:c r="H70" s="77" t="str">
        <x:f>IF('00_Formulaire_Saisie'!$P70="Validé humainement",'00_Formulaire_Saisie'!H70,"")</x:f>
      </x:c>
      <x:c r="I70" s="76" t="str">
        <x:f>IF('00_Formulaire_Saisie'!$P70="Validé humainement",'00_Formulaire_Saisie'!I70,"")</x:f>
      </x:c>
      <x:c r="J70" s="76" t="str">
        <x:f>IF('00_Formulaire_Saisie'!$P70="Validé humainement",'00_Formulaire_Saisie'!J70,"")</x:f>
      </x:c>
      <x:c r="K70" s="76" t="str">
        <x:f>IF('00_Formulaire_Saisie'!$P70="Validé humainement",'00_Formulaire_Saisie'!K70,"")</x:f>
      </x:c>
      <x:c r="L70" s="76" t="str">
        <x:f>IF('00_Formulaire_Saisie'!$P70="Validé humainement",'00_Formulaire_Saisie'!L70,"")</x:f>
      </x:c>
      <x:c r="M70" s="76" t="str">
        <x:f>IF('00_Formulaire_Saisie'!$P70="Validé humainement",'00_Formulaire_Saisie'!M70,"")</x:f>
      </x:c>
      <x:c r="N70" s="76" t="str">
        <x:f>IF('00_Formulaire_Saisie'!$P70="Validé humainement",'00_Formulaire_Saisie'!N70,"")</x:f>
      </x:c>
      <x:c r="O70" s="76" t="str">
        <x:f>IF('00_Formulaire_Saisie'!$P70="Validé humainement",'00_Formulaire_Saisie'!O70,"")</x:f>
      </x:c>
      <x:c r="P70" s="76" t="str">
        <x:f>IF('00_Formulaire_Saisie'!$P70="Validé humainement",'00_Formulaire_Saisie'!P70,"")</x:f>
      </x:c>
      <x:c r="Q70" s="76" t="str">
        <x:f>IF('00_Formulaire_Saisie'!$P70="Validé humainement",'00_Formulaire_Saisie'!Q70,"")</x:f>
      </x:c>
      <x:c r="R70" s="78" t="str">
        <x:f>IF('00_Formulaire_Saisie'!$P70="Validé humainement",'00_Formulaire_Saisie'!R70,"")</x:f>
      </x:c>
      <x:c r="S70" s="76" t="str">
        <x:f>IF('00_Formulaire_Saisie'!$P70="Validé humainement",'00_Formulaire_Saisie'!S70,"")</x:f>
      </x:c>
      <x:c r="T70" s="76" t="str">
        <x:f>IF('00_Formulaire_Saisie'!$P70="Validé humainement",'00_Formulaire_Saisie'!T70,"")</x:f>
      </x:c>
      <x:c r="U70" s="76" t="str">
        <x:f>IF('00_Formulaire_Saisie'!$P70="Validé humainement",'00_Formulaire_Saisie'!U70,"")</x:f>
      </x:c>
    </x:row>
    <x:row r="71">
      <x:c r="A71" s="76" t="str">
        <x:f>IF('00_Formulaire_Saisie'!$P71="Validé humainement",'00_Formulaire_Saisie'!A71,"")</x:f>
      </x:c>
      <x:c r="B71" s="76" t="str">
        <x:f>IF('00_Formulaire_Saisie'!$P71="Validé humainement",'00_Formulaire_Saisie'!B71,"")</x:f>
      </x:c>
      <x:c r="C71" s="76" t="str">
        <x:f>IF('00_Formulaire_Saisie'!$P71="Validé humainement",'00_Formulaire_Saisie'!C71,"")</x:f>
      </x:c>
      <x:c r="D71" s="76" t="str">
        <x:f>IF('00_Formulaire_Saisie'!$P71="Validé humainement",'00_Formulaire_Saisie'!D71,"")</x:f>
      </x:c>
      <x:c r="E71" s="76" t="str">
        <x:f>IF('00_Formulaire_Saisie'!$P71="Validé humainement",'00_Formulaire_Saisie'!E71,"")</x:f>
      </x:c>
      <x:c r="F71" s="76" t="str">
        <x:f>IF('00_Formulaire_Saisie'!$P71="Validé humainement",'00_Formulaire_Saisie'!F71,"")</x:f>
      </x:c>
      <x:c r="G71" s="76" t="str">
        <x:f>IF('00_Formulaire_Saisie'!$P71="Validé humainement",'00_Formulaire_Saisie'!G71,"")</x:f>
      </x:c>
      <x:c r="H71" s="77" t="str">
        <x:f>IF('00_Formulaire_Saisie'!$P71="Validé humainement",'00_Formulaire_Saisie'!H71,"")</x:f>
      </x:c>
      <x:c r="I71" s="76" t="str">
        <x:f>IF('00_Formulaire_Saisie'!$P71="Validé humainement",'00_Formulaire_Saisie'!I71,"")</x:f>
      </x:c>
      <x:c r="J71" s="76" t="str">
        <x:f>IF('00_Formulaire_Saisie'!$P71="Validé humainement",'00_Formulaire_Saisie'!J71,"")</x:f>
      </x:c>
      <x:c r="K71" s="76" t="str">
        <x:f>IF('00_Formulaire_Saisie'!$P71="Validé humainement",'00_Formulaire_Saisie'!K71,"")</x:f>
      </x:c>
      <x:c r="L71" s="76" t="str">
        <x:f>IF('00_Formulaire_Saisie'!$P71="Validé humainement",'00_Formulaire_Saisie'!L71,"")</x:f>
      </x:c>
      <x:c r="M71" s="76" t="str">
        <x:f>IF('00_Formulaire_Saisie'!$P71="Validé humainement",'00_Formulaire_Saisie'!M71,"")</x:f>
      </x:c>
      <x:c r="N71" s="76" t="str">
        <x:f>IF('00_Formulaire_Saisie'!$P71="Validé humainement",'00_Formulaire_Saisie'!N71,"")</x:f>
      </x:c>
      <x:c r="O71" s="76" t="str">
        <x:f>IF('00_Formulaire_Saisie'!$P71="Validé humainement",'00_Formulaire_Saisie'!O71,"")</x:f>
      </x:c>
      <x:c r="P71" s="76" t="str">
        <x:f>IF('00_Formulaire_Saisie'!$P71="Validé humainement",'00_Formulaire_Saisie'!P71,"")</x:f>
      </x:c>
      <x:c r="Q71" s="76" t="str">
        <x:f>IF('00_Formulaire_Saisie'!$P71="Validé humainement",'00_Formulaire_Saisie'!Q71,"")</x:f>
      </x:c>
      <x:c r="R71" s="78" t="str">
        <x:f>IF('00_Formulaire_Saisie'!$P71="Validé humainement",'00_Formulaire_Saisie'!R71,"")</x:f>
      </x:c>
      <x:c r="S71" s="76" t="str">
        <x:f>IF('00_Formulaire_Saisie'!$P71="Validé humainement",'00_Formulaire_Saisie'!S71,"")</x:f>
      </x:c>
      <x:c r="T71" s="76" t="str">
        <x:f>IF('00_Formulaire_Saisie'!$P71="Validé humainement",'00_Formulaire_Saisie'!T71,"")</x:f>
      </x:c>
      <x:c r="U71" s="76" t="str">
        <x:f>IF('00_Formulaire_Saisie'!$P71="Validé humainement",'00_Formulaire_Saisie'!U71,"")</x:f>
      </x:c>
    </x:row>
    <x:row r="72">
      <x:c r="A72" s="76" t="str">
        <x:f>IF('00_Formulaire_Saisie'!$P72="Validé humainement",'00_Formulaire_Saisie'!A72,"")</x:f>
      </x:c>
      <x:c r="B72" s="76" t="str">
        <x:f>IF('00_Formulaire_Saisie'!$P72="Validé humainement",'00_Formulaire_Saisie'!B72,"")</x:f>
      </x:c>
      <x:c r="C72" s="76" t="str">
        <x:f>IF('00_Formulaire_Saisie'!$P72="Validé humainement",'00_Formulaire_Saisie'!C72,"")</x:f>
      </x:c>
      <x:c r="D72" s="76" t="str">
        <x:f>IF('00_Formulaire_Saisie'!$P72="Validé humainement",'00_Formulaire_Saisie'!D72,"")</x:f>
      </x:c>
      <x:c r="E72" s="76" t="str">
        <x:f>IF('00_Formulaire_Saisie'!$P72="Validé humainement",'00_Formulaire_Saisie'!E72,"")</x:f>
      </x:c>
      <x:c r="F72" s="76" t="str">
        <x:f>IF('00_Formulaire_Saisie'!$P72="Validé humainement",'00_Formulaire_Saisie'!F72,"")</x:f>
      </x:c>
      <x:c r="G72" s="76" t="str">
        <x:f>IF('00_Formulaire_Saisie'!$P72="Validé humainement",'00_Formulaire_Saisie'!G72,"")</x:f>
      </x:c>
      <x:c r="H72" s="77" t="str">
        <x:f>IF('00_Formulaire_Saisie'!$P72="Validé humainement",'00_Formulaire_Saisie'!H72,"")</x:f>
      </x:c>
      <x:c r="I72" s="76" t="str">
        <x:f>IF('00_Formulaire_Saisie'!$P72="Validé humainement",'00_Formulaire_Saisie'!I72,"")</x:f>
      </x:c>
      <x:c r="J72" s="76" t="str">
        <x:f>IF('00_Formulaire_Saisie'!$P72="Validé humainement",'00_Formulaire_Saisie'!J72,"")</x:f>
      </x:c>
      <x:c r="K72" s="76" t="str">
        <x:f>IF('00_Formulaire_Saisie'!$P72="Validé humainement",'00_Formulaire_Saisie'!K72,"")</x:f>
      </x:c>
      <x:c r="L72" s="76" t="str">
        <x:f>IF('00_Formulaire_Saisie'!$P72="Validé humainement",'00_Formulaire_Saisie'!L72,"")</x:f>
      </x:c>
      <x:c r="M72" s="76" t="str">
        <x:f>IF('00_Formulaire_Saisie'!$P72="Validé humainement",'00_Formulaire_Saisie'!M72,"")</x:f>
      </x:c>
      <x:c r="N72" s="76" t="str">
        <x:f>IF('00_Formulaire_Saisie'!$P72="Validé humainement",'00_Formulaire_Saisie'!N72,"")</x:f>
      </x:c>
      <x:c r="O72" s="76" t="str">
        <x:f>IF('00_Formulaire_Saisie'!$P72="Validé humainement",'00_Formulaire_Saisie'!O72,"")</x:f>
      </x:c>
      <x:c r="P72" s="76" t="str">
        <x:f>IF('00_Formulaire_Saisie'!$P72="Validé humainement",'00_Formulaire_Saisie'!P72,"")</x:f>
      </x:c>
      <x:c r="Q72" s="76" t="str">
        <x:f>IF('00_Formulaire_Saisie'!$P72="Validé humainement",'00_Formulaire_Saisie'!Q72,"")</x:f>
      </x:c>
      <x:c r="R72" s="78" t="str">
        <x:f>IF('00_Formulaire_Saisie'!$P72="Validé humainement",'00_Formulaire_Saisie'!R72,"")</x:f>
      </x:c>
      <x:c r="S72" s="76" t="str">
        <x:f>IF('00_Formulaire_Saisie'!$P72="Validé humainement",'00_Formulaire_Saisie'!S72,"")</x:f>
      </x:c>
      <x:c r="T72" s="76" t="str">
        <x:f>IF('00_Formulaire_Saisie'!$P72="Validé humainement",'00_Formulaire_Saisie'!T72,"")</x:f>
      </x:c>
      <x:c r="U72" s="76" t="str">
        <x:f>IF('00_Formulaire_Saisie'!$P72="Validé humainement",'00_Formulaire_Saisie'!U72,"")</x:f>
      </x:c>
    </x:row>
    <x:row r="73">
      <x:c r="A73" s="76" t="str">
        <x:f>IF('00_Formulaire_Saisie'!$P73="Validé humainement",'00_Formulaire_Saisie'!A73,"")</x:f>
      </x:c>
      <x:c r="B73" s="76" t="str">
        <x:f>IF('00_Formulaire_Saisie'!$P73="Validé humainement",'00_Formulaire_Saisie'!B73,"")</x:f>
      </x:c>
      <x:c r="C73" s="76" t="str">
        <x:f>IF('00_Formulaire_Saisie'!$P73="Validé humainement",'00_Formulaire_Saisie'!C73,"")</x:f>
      </x:c>
      <x:c r="D73" s="76" t="str">
        <x:f>IF('00_Formulaire_Saisie'!$P73="Validé humainement",'00_Formulaire_Saisie'!D73,"")</x:f>
      </x:c>
      <x:c r="E73" s="76" t="str">
        <x:f>IF('00_Formulaire_Saisie'!$P73="Validé humainement",'00_Formulaire_Saisie'!E73,"")</x:f>
      </x:c>
      <x:c r="F73" s="76" t="str">
        <x:f>IF('00_Formulaire_Saisie'!$P73="Validé humainement",'00_Formulaire_Saisie'!F73,"")</x:f>
      </x:c>
      <x:c r="G73" s="76" t="str">
        <x:f>IF('00_Formulaire_Saisie'!$P73="Validé humainement",'00_Formulaire_Saisie'!G73,"")</x:f>
      </x:c>
      <x:c r="H73" s="77" t="str">
        <x:f>IF('00_Formulaire_Saisie'!$P73="Validé humainement",'00_Formulaire_Saisie'!H73,"")</x:f>
      </x:c>
      <x:c r="I73" s="76" t="str">
        <x:f>IF('00_Formulaire_Saisie'!$P73="Validé humainement",'00_Formulaire_Saisie'!I73,"")</x:f>
      </x:c>
      <x:c r="J73" s="76" t="str">
        <x:f>IF('00_Formulaire_Saisie'!$P73="Validé humainement",'00_Formulaire_Saisie'!J73,"")</x:f>
      </x:c>
      <x:c r="K73" s="76" t="str">
        <x:f>IF('00_Formulaire_Saisie'!$P73="Validé humainement",'00_Formulaire_Saisie'!K73,"")</x:f>
      </x:c>
      <x:c r="L73" s="76" t="str">
        <x:f>IF('00_Formulaire_Saisie'!$P73="Validé humainement",'00_Formulaire_Saisie'!L73,"")</x:f>
      </x:c>
      <x:c r="M73" s="76" t="str">
        <x:f>IF('00_Formulaire_Saisie'!$P73="Validé humainement",'00_Formulaire_Saisie'!M73,"")</x:f>
      </x:c>
      <x:c r="N73" s="76" t="str">
        <x:f>IF('00_Formulaire_Saisie'!$P73="Validé humainement",'00_Formulaire_Saisie'!N73,"")</x:f>
      </x:c>
      <x:c r="O73" s="76" t="str">
        <x:f>IF('00_Formulaire_Saisie'!$P73="Validé humainement",'00_Formulaire_Saisie'!O73,"")</x:f>
      </x:c>
      <x:c r="P73" s="76" t="str">
        <x:f>IF('00_Formulaire_Saisie'!$P73="Validé humainement",'00_Formulaire_Saisie'!P73,"")</x:f>
      </x:c>
      <x:c r="Q73" s="76" t="str">
        <x:f>IF('00_Formulaire_Saisie'!$P73="Validé humainement",'00_Formulaire_Saisie'!Q73,"")</x:f>
      </x:c>
      <x:c r="R73" s="78" t="str">
        <x:f>IF('00_Formulaire_Saisie'!$P73="Validé humainement",'00_Formulaire_Saisie'!R73,"")</x:f>
      </x:c>
      <x:c r="S73" s="76" t="str">
        <x:f>IF('00_Formulaire_Saisie'!$P73="Validé humainement",'00_Formulaire_Saisie'!S73,"")</x:f>
      </x:c>
      <x:c r="T73" s="76" t="str">
        <x:f>IF('00_Formulaire_Saisie'!$P73="Validé humainement",'00_Formulaire_Saisie'!T73,"")</x:f>
      </x:c>
      <x:c r="U73" s="76" t="str">
        <x:f>IF('00_Formulaire_Saisie'!$P73="Validé humainement",'00_Formulaire_Saisie'!U73,"")</x:f>
      </x:c>
    </x:row>
    <x:row r="74">
      <x:c r="A74" s="76" t="str">
        <x:f>IF('00_Formulaire_Saisie'!$P74="Validé humainement",'00_Formulaire_Saisie'!A74,"")</x:f>
      </x:c>
      <x:c r="B74" s="76" t="str">
        <x:f>IF('00_Formulaire_Saisie'!$P74="Validé humainement",'00_Formulaire_Saisie'!B74,"")</x:f>
      </x:c>
      <x:c r="C74" s="76" t="str">
        <x:f>IF('00_Formulaire_Saisie'!$P74="Validé humainement",'00_Formulaire_Saisie'!C74,"")</x:f>
      </x:c>
      <x:c r="D74" s="76" t="str">
        <x:f>IF('00_Formulaire_Saisie'!$P74="Validé humainement",'00_Formulaire_Saisie'!D74,"")</x:f>
      </x:c>
      <x:c r="E74" s="76" t="str">
        <x:f>IF('00_Formulaire_Saisie'!$P74="Validé humainement",'00_Formulaire_Saisie'!E74,"")</x:f>
      </x:c>
      <x:c r="F74" s="76" t="str">
        <x:f>IF('00_Formulaire_Saisie'!$P74="Validé humainement",'00_Formulaire_Saisie'!F74,"")</x:f>
      </x:c>
      <x:c r="G74" s="76" t="str">
        <x:f>IF('00_Formulaire_Saisie'!$P74="Validé humainement",'00_Formulaire_Saisie'!G74,"")</x:f>
      </x:c>
      <x:c r="H74" s="77" t="str">
        <x:f>IF('00_Formulaire_Saisie'!$P74="Validé humainement",'00_Formulaire_Saisie'!H74,"")</x:f>
      </x:c>
      <x:c r="I74" s="76" t="str">
        <x:f>IF('00_Formulaire_Saisie'!$P74="Validé humainement",'00_Formulaire_Saisie'!I74,"")</x:f>
      </x:c>
      <x:c r="J74" s="76" t="str">
        <x:f>IF('00_Formulaire_Saisie'!$P74="Validé humainement",'00_Formulaire_Saisie'!J74,"")</x:f>
      </x:c>
      <x:c r="K74" s="76" t="str">
        <x:f>IF('00_Formulaire_Saisie'!$P74="Validé humainement",'00_Formulaire_Saisie'!K74,"")</x:f>
      </x:c>
      <x:c r="L74" s="76" t="str">
        <x:f>IF('00_Formulaire_Saisie'!$P74="Validé humainement",'00_Formulaire_Saisie'!L74,"")</x:f>
      </x:c>
      <x:c r="M74" s="76" t="str">
        <x:f>IF('00_Formulaire_Saisie'!$P74="Validé humainement",'00_Formulaire_Saisie'!M74,"")</x:f>
      </x:c>
      <x:c r="N74" s="76" t="str">
        <x:f>IF('00_Formulaire_Saisie'!$P74="Validé humainement",'00_Formulaire_Saisie'!N74,"")</x:f>
      </x:c>
      <x:c r="O74" s="76" t="str">
        <x:f>IF('00_Formulaire_Saisie'!$P74="Validé humainement",'00_Formulaire_Saisie'!O74,"")</x:f>
      </x:c>
      <x:c r="P74" s="76" t="str">
        <x:f>IF('00_Formulaire_Saisie'!$P74="Validé humainement",'00_Formulaire_Saisie'!P74,"")</x:f>
      </x:c>
      <x:c r="Q74" s="76" t="str">
        <x:f>IF('00_Formulaire_Saisie'!$P74="Validé humainement",'00_Formulaire_Saisie'!Q74,"")</x:f>
      </x:c>
      <x:c r="R74" s="78" t="str">
        <x:f>IF('00_Formulaire_Saisie'!$P74="Validé humainement",'00_Formulaire_Saisie'!R74,"")</x:f>
      </x:c>
      <x:c r="S74" s="76" t="str">
        <x:f>IF('00_Formulaire_Saisie'!$P74="Validé humainement",'00_Formulaire_Saisie'!S74,"")</x:f>
      </x:c>
      <x:c r="T74" s="76" t="str">
        <x:f>IF('00_Formulaire_Saisie'!$P74="Validé humainement",'00_Formulaire_Saisie'!T74,"")</x:f>
      </x:c>
      <x:c r="U74" s="76" t="str">
        <x:f>IF('00_Formulaire_Saisie'!$P74="Validé humainement",'00_Formulaire_Saisie'!U74,"")</x:f>
      </x:c>
    </x:row>
    <x:row r="75">
      <x:c r="A75" s="76" t="str">
        <x:f>IF('00_Formulaire_Saisie'!$P75="Validé humainement",'00_Formulaire_Saisie'!A75,"")</x:f>
      </x:c>
      <x:c r="B75" s="76" t="str">
        <x:f>IF('00_Formulaire_Saisie'!$P75="Validé humainement",'00_Formulaire_Saisie'!B75,"")</x:f>
      </x:c>
      <x:c r="C75" s="76" t="str">
        <x:f>IF('00_Formulaire_Saisie'!$P75="Validé humainement",'00_Formulaire_Saisie'!C75,"")</x:f>
      </x:c>
      <x:c r="D75" s="76" t="str">
        <x:f>IF('00_Formulaire_Saisie'!$P75="Validé humainement",'00_Formulaire_Saisie'!D75,"")</x:f>
      </x:c>
      <x:c r="E75" s="76" t="str">
        <x:f>IF('00_Formulaire_Saisie'!$P75="Validé humainement",'00_Formulaire_Saisie'!E75,"")</x:f>
      </x:c>
      <x:c r="F75" s="76" t="str">
        <x:f>IF('00_Formulaire_Saisie'!$P75="Validé humainement",'00_Formulaire_Saisie'!F75,"")</x:f>
      </x:c>
      <x:c r="G75" s="76" t="str">
        <x:f>IF('00_Formulaire_Saisie'!$P75="Validé humainement",'00_Formulaire_Saisie'!G75,"")</x:f>
      </x:c>
      <x:c r="H75" s="77" t="str">
        <x:f>IF('00_Formulaire_Saisie'!$P75="Validé humainement",'00_Formulaire_Saisie'!H75,"")</x:f>
      </x:c>
      <x:c r="I75" s="76" t="str">
        <x:f>IF('00_Formulaire_Saisie'!$P75="Validé humainement",'00_Formulaire_Saisie'!I75,"")</x:f>
      </x:c>
      <x:c r="J75" s="76" t="str">
        <x:f>IF('00_Formulaire_Saisie'!$P75="Validé humainement",'00_Formulaire_Saisie'!J75,"")</x:f>
      </x:c>
      <x:c r="K75" s="76" t="str">
        <x:f>IF('00_Formulaire_Saisie'!$P75="Validé humainement",'00_Formulaire_Saisie'!K75,"")</x:f>
      </x:c>
      <x:c r="L75" s="76" t="str">
        <x:f>IF('00_Formulaire_Saisie'!$P75="Validé humainement",'00_Formulaire_Saisie'!L75,"")</x:f>
      </x:c>
      <x:c r="M75" s="76" t="str">
        <x:f>IF('00_Formulaire_Saisie'!$P75="Validé humainement",'00_Formulaire_Saisie'!M75,"")</x:f>
      </x:c>
      <x:c r="N75" s="76" t="str">
        <x:f>IF('00_Formulaire_Saisie'!$P75="Validé humainement",'00_Formulaire_Saisie'!N75,"")</x:f>
      </x:c>
      <x:c r="O75" s="76" t="str">
        <x:f>IF('00_Formulaire_Saisie'!$P75="Validé humainement",'00_Formulaire_Saisie'!O75,"")</x:f>
      </x:c>
      <x:c r="P75" s="76" t="str">
        <x:f>IF('00_Formulaire_Saisie'!$P75="Validé humainement",'00_Formulaire_Saisie'!P75,"")</x:f>
      </x:c>
      <x:c r="Q75" s="76" t="str">
        <x:f>IF('00_Formulaire_Saisie'!$P75="Validé humainement",'00_Formulaire_Saisie'!Q75,"")</x:f>
      </x:c>
      <x:c r="R75" s="78" t="str">
        <x:f>IF('00_Formulaire_Saisie'!$P75="Validé humainement",'00_Formulaire_Saisie'!R75,"")</x:f>
      </x:c>
      <x:c r="S75" s="76" t="str">
        <x:f>IF('00_Formulaire_Saisie'!$P75="Validé humainement",'00_Formulaire_Saisie'!S75,"")</x:f>
      </x:c>
      <x:c r="T75" s="76" t="str">
        <x:f>IF('00_Formulaire_Saisie'!$P75="Validé humainement",'00_Formulaire_Saisie'!T75,"")</x:f>
      </x:c>
      <x:c r="U75" s="76" t="str">
        <x:f>IF('00_Formulaire_Saisie'!$P75="Validé humainement",'00_Formulaire_Saisie'!U75,"")</x:f>
      </x:c>
    </x:row>
    <x:row r="76">
      <x:c r="A76" s="76" t="str">
        <x:f>IF('00_Formulaire_Saisie'!$P76="Validé humainement",'00_Formulaire_Saisie'!A76,"")</x:f>
      </x:c>
      <x:c r="B76" s="76" t="str">
        <x:f>IF('00_Formulaire_Saisie'!$P76="Validé humainement",'00_Formulaire_Saisie'!B76,"")</x:f>
      </x:c>
      <x:c r="C76" s="76" t="str">
        <x:f>IF('00_Formulaire_Saisie'!$P76="Validé humainement",'00_Formulaire_Saisie'!C76,"")</x:f>
      </x:c>
      <x:c r="D76" s="76" t="str">
        <x:f>IF('00_Formulaire_Saisie'!$P76="Validé humainement",'00_Formulaire_Saisie'!D76,"")</x:f>
      </x:c>
      <x:c r="E76" s="76" t="str">
        <x:f>IF('00_Formulaire_Saisie'!$P76="Validé humainement",'00_Formulaire_Saisie'!E76,"")</x:f>
      </x:c>
      <x:c r="F76" s="76" t="str">
        <x:f>IF('00_Formulaire_Saisie'!$P76="Validé humainement",'00_Formulaire_Saisie'!F76,"")</x:f>
      </x:c>
      <x:c r="G76" s="76" t="str">
        <x:f>IF('00_Formulaire_Saisie'!$P76="Validé humainement",'00_Formulaire_Saisie'!G76,"")</x:f>
      </x:c>
      <x:c r="H76" s="77" t="str">
        <x:f>IF('00_Formulaire_Saisie'!$P76="Validé humainement",'00_Formulaire_Saisie'!H76,"")</x:f>
      </x:c>
      <x:c r="I76" s="76" t="str">
        <x:f>IF('00_Formulaire_Saisie'!$P76="Validé humainement",'00_Formulaire_Saisie'!I76,"")</x:f>
      </x:c>
      <x:c r="J76" s="76" t="str">
        <x:f>IF('00_Formulaire_Saisie'!$P76="Validé humainement",'00_Formulaire_Saisie'!J76,"")</x:f>
      </x:c>
      <x:c r="K76" s="76" t="str">
        <x:f>IF('00_Formulaire_Saisie'!$P76="Validé humainement",'00_Formulaire_Saisie'!K76,"")</x:f>
      </x:c>
      <x:c r="L76" s="76" t="str">
        <x:f>IF('00_Formulaire_Saisie'!$P76="Validé humainement",'00_Formulaire_Saisie'!L76,"")</x:f>
      </x:c>
      <x:c r="M76" s="76" t="str">
        <x:f>IF('00_Formulaire_Saisie'!$P76="Validé humainement",'00_Formulaire_Saisie'!M76,"")</x:f>
      </x:c>
      <x:c r="N76" s="76" t="str">
        <x:f>IF('00_Formulaire_Saisie'!$P76="Validé humainement",'00_Formulaire_Saisie'!N76,"")</x:f>
      </x:c>
      <x:c r="O76" s="76" t="str">
        <x:f>IF('00_Formulaire_Saisie'!$P76="Validé humainement",'00_Formulaire_Saisie'!O76,"")</x:f>
      </x:c>
      <x:c r="P76" s="76" t="str">
        <x:f>IF('00_Formulaire_Saisie'!$P76="Validé humainement",'00_Formulaire_Saisie'!P76,"")</x:f>
      </x:c>
      <x:c r="Q76" s="76" t="str">
        <x:f>IF('00_Formulaire_Saisie'!$P76="Validé humainement",'00_Formulaire_Saisie'!Q76,"")</x:f>
      </x:c>
      <x:c r="R76" s="78" t="str">
        <x:f>IF('00_Formulaire_Saisie'!$P76="Validé humainement",'00_Formulaire_Saisie'!R76,"")</x:f>
      </x:c>
      <x:c r="S76" s="76" t="str">
        <x:f>IF('00_Formulaire_Saisie'!$P76="Validé humainement",'00_Formulaire_Saisie'!S76,"")</x:f>
      </x:c>
      <x:c r="T76" s="76" t="str">
        <x:f>IF('00_Formulaire_Saisie'!$P76="Validé humainement",'00_Formulaire_Saisie'!T76,"")</x:f>
      </x:c>
      <x:c r="U76" s="76" t="str">
        <x:f>IF('00_Formulaire_Saisie'!$P76="Validé humainement",'00_Formulaire_Saisie'!U76,"")</x:f>
      </x:c>
    </x:row>
    <x:row r="77">
      <x:c r="A77" s="76" t="str">
        <x:f>IF('00_Formulaire_Saisie'!$P77="Validé humainement",'00_Formulaire_Saisie'!A77,"")</x:f>
      </x:c>
      <x:c r="B77" s="76" t="str">
        <x:f>IF('00_Formulaire_Saisie'!$P77="Validé humainement",'00_Formulaire_Saisie'!B77,"")</x:f>
      </x:c>
      <x:c r="C77" s="76" t="str">
        <x:f>IF('00_Formulaire_Saisie'!$P77="Validé humainement",'00_Formulaire_Saisie'!C77,"")</x:f>
      </x:c>
      <x:c r="D77" s="76" t="str">
        <x:f>IF('00_Formulaire_Saisie'!$P77="Validé humainement",'00_Formulaire_Saisie'!D77,"")</x:f>
      </x:c>
      <x:c r="E77" s="76" t="str">
        <x:f>IF('00_Formulaire_Saisie'!$P77="Validé humainement",'00_Formulaire_Saisie'!E77,"")</x:f>
      </x:c>
      <x:c r="F77" s="76" t="str">
        <x:f>IF('00_Formulaire_Saisie'!$P77="Validé humainement",'00_Formulaire_Saisie'!F77,"")</x:f>
      </x:c>
      <x:c r="G77" s="76" t="str">
        <x:f>IF('00_Formulaire_Saisie'!$P77="Validé humainement",'00_Formulaire_Saisie'!G77,"")</x:f>
      </x:c>
      <x:c r="H77" s="77" t="str">
        <x:f>IF('00_Formulaire_Saisie'!$P77="Validé humainement",'00_Formulaire_Saisie'!H77,"")</x:f>
      </x:c>
      <x:c r="I77" s="76" t="str">
        <x:f>IF('00_Formulaire_Saisie'!$P77="Validé humainement",'00_Formulaire_Saisie'!I77,"")</x:f>
      </x:c>
      <x:c r="J77" s="76" t="str">
        <x:f>IF('00_Formulaire_Saisie'!$P77="Validé humainement",'00_Formulaire_Saisie'!J77,"")</x:f>
      </x:c>
      <x:c r="K77" s="76" t="str">
        <x:f>IF('00_Formulaire_Saisie'!$P77="Validé humainement",'00_Formulaire_Saisie'!K77,"")</x:f>
      </x:c>
      <x:c r="L77" s="76" t="str">
        <x:f>IF('00_Formulaire_Saisie'!$P77="Validé humainement",'00_Formulaire_Saisie'!L77,"")</x:f>
      </x:c>
      <x:c r="M77" s="76" t="str">
        <x:f>IF('00_Formulaire_Saisie'!$P77="Validé humainement",'00_Formulaire_Saisie'!M77,"")</x:f>
      </x:c>
      <x:c r="N77" s="76" t="str">
        <x:f>IF('00_Formulaire_Saisie'!$P77="Validé humainement",'00_Formulaire_Saisie'!N77,"")</x:f>
      </x:c>
      <x:c r="O77" s="76" t="str">
        <x:f>IF('00_Formulaire_Saisie'!$P77="Validé humainement",'00_Formulaire_Saisie'!O77,"")</x:f>
      </x:c>
      <x:c r="P77" s="76" t="str">
        <x:f>IF('00_Formulaire_Saisie'!$P77="Validé humainement",'00_Formulaire_Saisie'!P77,"")</x:f>
      </x:c>
      <x:c r="Q77" s="76" t="str">
        <x:f>IF('00_Formulaire_Saisie'!$P77="Validé humainement",'00_Formulaire_Saisie'!Q77,"")</x:f>
      </x:c>
      <x:c r="R77" s="78" t="str">
        <x:f>IF('00_Formulaire_Saisie'!$P77="Validé humainement",'00_Formulaire_Saisie'!R77,"")</x:f>
      </x:c>
      <x:c r="S77" s="76" t="str">
        <x:f>IF('00_Formulaire_Saisie'!$P77="Validé humainement",'00_Formulaire_Saisie'!S77,"")</x:f>
      </x:c>
      <x:c r="T77" s="76" t="str">
        <x:f>IF('00_Formulaire_Saisie'!$P77="Validé humainement",'00_Formulaire_Saisie'!T77,"")</x:f>
      </x:c>
      <x:c r="U77" s="76" t="str">
        <x:f>IF('00_Formulaire_Saisie'!$P77="Validé humainement",'00_Formulaire_Saisie'!U77,"")</x:f>
      </x:c>
    </x:row>
    <x:row r="78">
      <x:c r="A78" s="76" t="str">
        <x:f>IF('00_Formulaire_Saisie'!$P78="Validé humainement",'00_Formulaire_Saisie'!A78,"")</x:f>
      </x:c>
      <x:c r="B78" s="76" t="str">
        <x:f>IF('00_Formulaire_Saisie'!$P78="Validé humainement",'00_Formulaire_Saisie'!B78,"")</x:f>
      </x:c>
      <x:c r="C78" s="76" t="str">
        <x:f>IF('00_Formulaire_Saisie'!$P78="Validé humainement",'00_Formulaire_Saisie'!C78,"")</x:f>
      </x:c>
      <x:c r="D78" s="76" t="str">
        <x:f>IF('00_Formulaire_Saisie'!$P78="Validé humainement",'00_Formulaire_Saisie'!D78,"")</x:f>
      </x:c>
      <x:c r="E78" s="76" t="str">
        <x:f>IF('00_Formulaire_Saisie'!$P78="Validé humainement",'00_Formulaire_Saisie'!E78,"")</x:f>
      </x:c>
      <x:c r="F78" s="76" t="str">
        <x:f>IF('00_Formulaire_Saisie'!$P78="Validé humainement",'00_Formulaire_Saisie'!F78,"")</x:f>
      </x:c>
      <x:c r="G78" s="76" t="str">
        <x:f>IF('00_Formulaire_Saisie'!$P78="Validé humainement",'00_Formulaire_Saisie'!G78,"")</x:f>
      </x:c>
      <x:c r="H78" s="77" t="str">
        <x:f>IF('00_Formulaire_Saisie'!$P78="Validé humainement",'00_Formulaire_Saisie'!H78,"")</x:f>
      </x:c>
      <x:c r="I78" s="76" t="str">
        <x:f>IF('00_Formulaire_Saisie'!$P78="Validé humainement",'00_Formulaire_Saisie'!I78,"")</x:f>
      </x:c>
      <x:c r="J78" s="76" t="str">
        <x:f>IF('00_Formulaire_Saisie'!$P78="Validé humainement",'00_Formulaire_Saisie'!J78,"")</x:f>
      </x:c>
      <x:c r="K78" s="76" t="str">
        <x:f>IF('00_Formulaire_Saisie'!$P78="Validé humainement",'00_Formulaire_Saisie'!K78,"")</x:f>
      </x:c>
      <x:c r="L78" s="76" t="str">
        <x:f>IF('00_Formulaire_Saisie'!$P78="Validé humainement",'00_Formulaire_Saisie'!L78,"")</x:f>
      </x:c>
      <x:c r="M78" s="76" t="str">
        <x:f>IF('00_Formulaire_Saisie'!$P78="Validé humainement",'00_Formulaire_Saisie'!M78,"")</x:f>
      </x:c>
      <x:c r="N78" s="76" t="str">
        <x:f>IF('00_Formulaire_Saisie'!$P78="Validé humainement",'00_Formulaire_Saisie'!N78,"")</x:f>
      </x:c>
      <x:c r="O78" s="76" t="str">
        <x:f>IF('00_Formulaire_Saisie'!$P78="Validé humainement",'00_Formulaire_Saisie'!O78,"")</x:f>
      </x:c>
      <x:c r="P78" s="76" t="str">
        <x:f>IF('00_Formulaire_Saisie'!$P78="Validé humainement",'00_Formulaire_Saisie'!P78,"")</x:f>
      </x:c>
      <x:c r="Q78" s="76" t="str">
        <x:f>IF('00_Formulaire_Saisie'!$P78="Validé humainement",'00_Formulaire_Saisie'!Q78,"")</x:f>
      </x:c>
      <x:c r="R78" s="78" t="str">
        <x:f>IF('00_Formulaire_Saisie'!$P78="Validé humainement",'00_Formulaire_Saisie'!R78,"")</x:f>
      </x:c>
      <x:c r="S78" s="76" t="str">
        <x:f>IF('00_Formulaire_Saisie'!$P78="Validé humainement",'00_Formulaire_Saisie'!S78,"")</x:f>
      </x:c>
      <x:c r="T78" s="76" t="str">
        <x:f>IF('00_Formulaire_Saisie'!$P78="Validé humainement",'00_Formulaire_Saisie'!T78,"")</x:f>
      </x:c>
      <x:c r="U78" s="76" t="str">
        <x:f>IF('00_Formulaire_Saisie'!$P78="Validé humainement",'00_Formulaire_Saisie'!U78,"")</x:f>
      </x:c>
    </x:row>
    <x:row r="79">
      <x:c r="A79" s="76" t="str">
        <x:f>IF('00_Formulaire_Saisie'!$P79="Validé humainement",'00_Formulaire_Saisie'!A79,"")</x:f>
      </x:c>
      <x:c r="B79" s="76" t="str">
        <x:f>IF('00_Formulaire_Saisie'!$P79="Validé humainement",'00_Formulaire_Saisie'!B79,"")</x:f>
      </x:c>
      <x:c r="C79" s="76" t="str">
        <x:f>IF('00_Formulaire_Saisie'!$P79="Validé humainement",'00_Formulaire_Saisie'!C79,"")</x:f>
      </x:c>
      <x:c r="D79" s="76" t="str">
        <x:f>IF('00_Formulaire_Saisie'!$P79="Validé humainement",'00_Formulaire_Saisie'!D79,"")</x:f>
      </x:c>
      <x:c r="E79" s="76" t="str">
        <x:f>IF('00_Formulaire_Saisie'!$P79="Validé humainement",'00_Formulaire_Saisie'!E79,"")</x:f>
      </x:c>
      <x:c r="F79" s="76" t="str">
        <x:f>IF('00_Formulaire_Saisie'!$P79="Validé humainement",'00_Formulaire_Saisie'!F79,"")</x:f>
      </x:c>
      <x:c r="G79" s="76" t="str">
        <x:f>IF('00_Formulaire_Saisie'!$P79="Validé humainement",'00_Formulaire_Saisie'!G79,"")</x:f>
      </x:c>
      <x:c r="H79" s="77" t="str">
        <x:f>IF('00_Formulaire_Saisie'!$P79="Validé humainement",'00_Formulaire_Saisie'!H79,"")</x:f>
      </x:c>
      <x:c r="I79" s="76" t="str">
        <x:f>IF('00_Formulaire_Saisie'!$P79="Validé humainement",'00_Formulaire_Saisie'!I79,"")</x:f>
      </x:c>
      <x:c r="J79" s="76" t="str">
        <x:f>IF('00_Formulaire_Saisie'!$P79="Validé humainement",'00_Formulaire_Saisie'!J79,"")</x:f>
      </x:c>
      <x:c r="K79" s="76" t="str">
        <x:f>IF('00_Formulaire_Saisie'!$P79="Validé humainement",'00_Formulaire_Saisie'!K79,"")</x:f>
      </x:c>
      <x:c r="L79" s="76" t="str">
        <x:f>IF('00_Formulaire_Saisie'!$P79="Validé humainement",'00_Formulaire_Saisie'!L79,"")</x:f>
      </x:c>
      <x:c r="M79" s="76" t="str">
        <x:f>IF('00_Formulaire_Saisie'!$P79="Validé humainement",'00_Formulaire_Saisie'!M79,"")</x:f>
      </x:c>
      <x:c r="N79" s="76" t="str">
        <x:f>IF('00_Formulaire_Saisie'!$P79="Validé humainement",'00_Formulaire_Saisie'!N79,"")</x:f>
      </x:c>
      <x:c r="O79" s="76" t="str">
        <x:f>IF('00_Formulaire_Saisie'!$P79="Validé humainement",'00_Formulaire_Saisie'!O79,"")</x:f>
      </x:c>
      <x:c r="P79" s="76" t="str">
        <x:f>IF('00_Formulaire_Saisie'!$P79="Validé humainement",'00_Formulaire_Saisie'!P79,"")</x:f>
      </x:c>
      <x:c r="Q79" s="76" t="str">
        <x:f>IF('00_Formulaire_Saisie'!$P79="Validé humainement",'00_Formulaire_Saisie'!Q79,"")</x:f>
      </x:c>
      <x:c r="R79" s="78" t="str">
        <x:f>IF('00_Formulaire_Saisie'!$P79="Validé humainement",'00_Formulaire_Saisie'!R79,"")</x:f>
      </x:c>
      <x:c r="S79" s="76" t="str">
        <x:f>IF('00_Formulaire_Saisie'!$P79="Validé humainement",'00_Formulaire_Saisie'!S79,"")</x:f>
      </x:c>
      <x:c r="T79" s="76" t="str">
        <x:f>IF('00_Formulaire_Saisie'!$P79="Validé humainement",'00_Formulaire_Saisie'!T79,"")</x:f>
      </x:c>
      <x:c r="U79" s="76" t="str">
        <x:f>IF('00_Formulaire_Saisie'!$P79="Validé humainement",'00_Formulaire_Saisie'!U79,"")</x:f>
      </x:c>
    </x:row>
    <x:row r="80">
      <x:c r="A80" s="76" t="str">
        <x:f>IF('00_Formulaire_Saisie'!$P80="Validé humainement",'00_Formulaire_Saisie'!A80,"")</x:f>
      </x:c>
      <x:c r="B80" s="76" t="str">
        <x:f>IF('00_Formulaire_Saisie'!$P80="Validé humainement",'00_Formulaire_Saisie'!B80,"")</x:f>
      </x:c>
      <x:c r="C80" s="76" t="str">
        <x:f>IF('00_Formulaire_Saisie'!$P80="Validé humainement",'00_Formulaire_Saisie'!C80,"")</x:f>
      </x:c>
      <x:c r="D80" s="76" t="str">
        <x:f>IF('00_Formulaire_Saisie'!$P80="Validé humainement",'00_Formulaire_Saisie'!D80,"")</x:f>
      </x:c>
      <x:c r="E80" s="76" t="str">
        <x:f>IF('00_Formulaire_Saisie'!$P80="Validé humainement",'00_Formulaire_Saisie'!E80,"")</x:f>
      </x:c>
      <x:c r="F80" s="76" t="str">
        <x:f>IF('00_Formulaire_Saisie'!$P80="Validé humainement",'00_Formulaire_Saisie'!F80,"")</x:f>
      </x:c>
      <x:c r="G80" s="76" t="str">
        <x:f>IF('00_Formulaire_Saisie'!$P80="Validé humainement",'00_Formulaire_Saisie'!G80,"")</x:f>
      </x:c>
      <x:c r="H80" s="77" t="str">
        <x:f>IF('00_Formulaire_Saisie'!$P80="Validé humainement",'00_Formulaire_Saisie'!H80,"")</x:f>
      </x:c>
      <x:c r="I80" s="76" t="str">
        <x:f>IF('00_Formulaire_Saisie'!$P80="Validé humainement",'00_Formulaire_Saisie'!I80,"")</x:f>
      </x:c>
      <x:c r="J80" s="76" t="str">
        <x:f>IF('00_Formulaire_Saisie'!$P80="Validé humainement",'00_Formulaire_Saisie'!J80,"")</x:f>
      </x:c>
      <x:c r="K80" s="76" t="str">
        <x:f>IF('00_Formulaire_Saisie'!$P80="Validé humainement",'00_Formulaire_Saisie'!K80,"")</x:f>
      </x:c>
      <x:c r="L80" s="76" t="str">
        <x:f>IF('00_Formulaire_Saisie'!$P80="Validé humainement",'00_Formulaire_Saisie'!L80,"")</x:f>
      </x:c>
      <x:c r="M80" s="76" t="str">
        <x:f>IF('00_Formulaire_Saisie'!$P80="Validé humainement",'00_Formulaire_Saisie'!M80,"")</x:f>
      </x:c>
      <x:c r="N80" s="76" t="str">
        <x:f>IF('00_Formulaire_Saisie'!$P80="Validé humainement",'00_Formulaire_Saisie'!N80,"")</x:f>
      </x:c>
      <x:c r="O80" s="76" t="str">
        <x:f>IF('00_Formulaire_Saisie'!$P80="Validé humainement",'00_Formulaire_Saisie'!O80,"")</x:f>
      </x:c>
      <x:c r="P80" s="76" t="str">
        <x:f>IF('00_Formulaire_Saisie'!$P80="Validé humainement",'00_Formulaire_Saisie'!P80,"")</x:f>
      </x:c>
      <x:c r="Q80" s="76" t="str">
        <x:f>IF('00_Formulaire_Saisie'!$P80="Validé humainement",'00_Formulaire_Saisie'!Q80,"")</x:f>
      </x:c>
      <x:c r="R80" s="78" t="str">
        <x:f>IF('00_Formulaire_Saisie'!$P80="Validé humainement",'00_Formulaire_Saisie'!R80,"")</x:f>
      </x:c>
      <x:c r="S80" s="76" t="str">
        <x:f>IF('00_Formulaire_Saisie'!$P80="Validé humainement",'00_Formulaire_Saisie'!S80,"")</x:f>
      </x:c>
      <x:c r="T80" s="76" t="str">
        <x:f>IF('00_Formulaire_Saisie'!$P80="Validé humainement",'00_Formulaire_Saisie'!T80,"")</x:f>
      </x:c>
      <x:c r="U80" s="76" t="str">
        <x:f>IF('00_Formulaire_Saisie'!$P80="Validé humainement",'00_Formulaire_Saisie'!U80,"")</x:f>
      </x:c>
    </x:row>
    <x:row r="81">
      <x:c r="A81" s="76" t="str">
        <x:f>IF('00_Formulaire_Saisie'!$P81="Validé humainement",'00_Formulaire_Saisie'!A81,"")</x:f>
      </x:c>
      <x:c r="B81" s="76" t="str">
        <x:f>IF('00_Formulaire_Saisie'!$P81="Validé humainement",'00_Formulaire_Saisie'!B81,"")</x:f>
      </x:c>
      <x:c r="C81" s="76" t="str">
        <x:f>IF('00_Formulaire_Saisie'!$P81="Validé humainement",'00_Formulaire_Saisie'!C81,"")</x:f>
      </x:c>
      <x:c r="D81" s="76" t="str">
        <x:f>IF('00_Formulaire_Saisie'!$P81="Validé humainement",'00_Formulaire_Saisie'!D81,"")</x:f>
      </x:c>
      <x:c r="E81" s="76" t="str">
        <x:f>IF('00_Formulaire_Saisie'!$P81="Validé humainement",'00_Formulaire_Saisie'!E81,"")</x:f>
      </x:c>
      <x:c r="F81" s="76" t="str">
        <x:f>IF('00_Formulaire_Saisie'!$P81="Validé humainement",'00_Formulaire_Saisie'!F81,"")</x:f>
      </x:c>
      <x:c r="G81" s="76" t="str">
        <x:f>IF('00_Formulaire_Saisie'!$P81="Validé humainement",'00_Formulaire_Saisie'!G81,"")</x:f>
      </x:c>
      <x:c r="H81" s="77" t="str">
        <x:f>IF('00_Formulaire_Saisie'!$P81="Validé humainement",'00_Formulaire_Saisie'!H81,"")</x:f>
      </x:c>
      <x:c r="I81" s="76" t="str">
        <x:f>IF('00_Formulaire_Saisie'!$P81="Validé humainement",'00_Formulaire_Saisie'!I81,"")</x:f>
      </x:c>
      <x:c r="J81" s="76" t="str">
        <x:f>IF('00_Formulaire_Saisie'!$P81="Validé humainement",'00_Formulaire_Saisie'!J81,"")</x:f>
      </x:c>
      <x:c r="K81" s="76" t="str">
        <x:f>IF('00_Formulaire_Saisie'!$P81="Validé humainement",'00_Formulaire_Saisie'!K81,"")</x:f>
      </x:c>
      <x:c r="L81" s="76" t="str">
        <x:f>IF('00_Formulaire_Saisie'!$P81="Validé humainement",'00_Formulaire_Saisie'!L81,"")</x:f>
      </x:c>
      <x:c r="M81" s="76" t="str">
        <x:f>IF('00_Formulaire_Saisie'!$P81="Validé humainement",'00_Formulaire_Saisie'!M81,"")</x:f>
      </x:c>
      <x:c r="N81" s="76" t="str">
        <x:f>IF('00_Formulaire_Saisie'!$P81="Validé humainement",'00_Formulaire_Saisie'!N81,"")</x:f>
      </x:c>
      <x:c r="O81" s="76" t="str">
        <x:f>IF('00_Formulaire_Saisie'!$P81="Validé humainement",'00_Formulaire_Saisie'!O81,"")</x:f>
      </x:c>
      <x:c r="P81" s="76" t="str">
        <x:f>IF('00_Formulaire_Saisie'!$P81="Validé humainement",'00_Formulaire_Saisie'!P81,"")</x:f>
      </x:c>
      <x:c r="Q81" s="76" t="str">
        <x:f>IF('00_Formulaire_Saisie'!$P81="Validé humainement",'00_Formulaire_Saisie'!Q81,"")</x:f>
      </x:c>
      <x:c r="R81" s="78" t="str">
        <x:f>IF('00_Formulaire_Saisie'!$P81="Validé humainement",'00_Formulaire_Saisie'!R81,"")</x:f>
      </x:c>
      <x:c r="S81" s="76" t="str">
        <x:f>IF('00_Formulaire_Saisie'!$P81="Validé humainement",'00_Formulaire_Saisie'!S81,"")</x:f>
      </x:c>
      <x:c r="T81" s="76" t="str">
        <x:f>IF('00_Formulaire_Saisie'!$P81="Validé humainement",'00_Formulaire_Saisie'!T81,"")</x:f>
      </x:c>
      <x:c r="U81" s="76" t="str">
        <x:f>IF('00_Formulaire_Saisie'!$P81="Validé humainement",'00_Formulaire_Saisie'!U81,"")</x:f>
      </x:c>
    </x:row>
    <x:row r="82">
      <x:c r="A82" s="76" t="str">
        <x:f>IF('00_Formulaire_Saisie'!$P82="Validé humainement",'00_Formulaire_Saisie'!A82,"")</x:f>
      </x:c>
      <x:c r="B82" s="76" t="str">
        <x:f>IF('00_Formulaire_Saisie'!$P82="Validé humainement",'00_Formulaire_Saisie'!B82,"")</x:f>
      </x:c>
      <x:c r="C82" s="76" t="str">
        <x:f>IF('00_Formulaire_Saisie'!$P82="Validé humainement",'00_Formulaire_Saisie'!C82,"")</x:f>
      </x:c>
      <x:c r="D82" s="76" t="str">
        <x:f>IF('00_Formulaire_Saisie'!$P82="Validé humainement",'00_Formulaire_Saisie'!D82,"")</x:f>
      </x:c>
      <x:c r="E82" s="76" t="str">
        <x:f>IF('00_Formulaire_Saisie'!$P82="Validé humainement",'00_Formulaire_Saisie'!E82,"")</x:f>
      </x:c>
      <x:c r="F82" s="76" t="str">
        <x:f>IF('00_Formulaire_Saisie'!$P82="Validé humainement",'00_Formulaire_Saisie'!F82,"")</x:f>
      </x:c>
      <x:c r="G82" s="76" t="str">
        <x:f>IF('00_Formulaire_Saisie'!$P82="Validé humainement",'00_Formulaire_Saisie'!G82,"")</x:f>
      </x:c>
      <x:c r="H82" s="77" t="str">
        <x:f>IF('00_Formulaire_Saisie'!$P82="Validé humainement",'00_Formulaire_Saisie'!H82,"")</x:f>
      </x:c>
      <x:c r="I82" s="76" t="str">
        <x:f>IF('00_Formulaire_Saisie'!$P82="Validé humainement",'00_Formulaire_Saisie'!I82,"")</x:f>
      </x:c>
      <x:c r="J82" s="76" t="str">
        <x:f>IF('00_Formulaire_Saisie'!$P82="Validé humainement",'00_Formulaire_Saisie'!J82,"")</x:f>
      </x:c>
      <x:c r="K82" s="76" t="str">
        <x:f>IF('00_Formulaire_Saisie'!$P82="Validé humainement",'00_Formulaire_Saisie'!K82,"")</x:f>
      </x:c>
      <x:c r="L82" s="76" t="str">
        <x:f>IF('00_Formulaire_Saisie'!$P82="Validé humainement",'00_Formulaire_Saisie'!L82,"")</x:f>
      </x:c>
      <x:c r="M82" s="76" t="str">
        <x:f>IF('00_Formulaire_Saisie'!$P82="Validé humainement",'00_Formulaire_Saisie'!M82,"")</x:f>
      </x:c>
      <x:c r="N82" s="76" t="str">
        <x:f>IF('00_Formulaire_Saisie'!$P82="Validé humainement",'00_Formulaire_Saisie'!N82,"")</x:f>
      </x:c>
      <x:c r="O82" s="76" t="str">
        <x:f>IF('00_Formulaire_Saisie'!$P82="Validé humainement",'00_Formulaire_Saisie'!O82,"")</x:f>
      </x:c>
      <x:c r="P82" s="76" t="str">
        <x:f>IF('00_Formulaire_Saisie'!$P82="Validé humainement",'00_Formulaire_Saisie'!P82,"")</x:f>
      </x:c>
      <x:c r="Q82" s="76" t="str">
        <x:f>IF('00_Formulaire_Saisie'!$P82="Validé humainement",'00_Formulaire_Saisie'!Q82,"")</x:f>
      </x:c>
      <x:c r="R82" s="78" t="str">
        <x:f>IF('00_Formulaire_Saisie'!$P82="Validé humainement",'00_Formulaire_Saisie'!R82,"")</x:f>
      </x:c>
      <x:c r="S82" s="76" t="str">
        <x:f>IF('00_Formulaire_Saisie'!$P82="Validé humainement",'00_Formulaire_Saisie'!S82,"")</x:f>
      </x:c>
      <x:c r="T82" s="76" t="str">
        <x:f>IF('00_Formulaire_Saisie'!$P82="Validé humainement",'00_Formulaire_Saisie'!T82,"")</x:f>
      </x:c>
      <x:c r="U82" s="76" t="str">
        <x:f>IF('00_Formulaire_Saisie'!$P82="Validé humainement",'00_Formulaire_Saisie'!U82,"")</x:f>
      </x:c>
    </x:row>
    <x:row r="83">
      <x:c r="A83" s="76" t="str">
        <x:f>IF('00_Formulaire_Saisie'!$P83="Validé humainement",'00_Formulaire_Saisie'!A83,"")</x:f>
      </x:c>
      <x:c r="B83" s="76" t="str">
        <x:f>IF('00_Formulaire_Saisie'!$P83="Validé humainement",'00_Formulaire_Saisie'!B83,"")</x:f>
      </x:c>
      <x:c r="C83" s="76" t="str">
        <x:f>IF('00_Formulaire_Saisie'!$P83="Validé humainement",'00_Formulaire_Saisie'!C83,"")</x:f>
      </x:c>
      <x:c r="D83" s="76" t="str">
        <x:f>IF('00_Formulaire_Saisie'!$P83="Validé humainement",'00_Formulaire_Saisie'!D83,"")</x:f>
      </x:c>
      <x:c r="E83" s="76" t="str">
        <x:f>IF('00_Formulaire_Saisie'!$P83="Validé humainement",'00_Formulaire_Saisie'!E83,"")</x:f>
      </x:c>
      <x:c r="F83" s="76" t="str">
        <x:f>IF('00_Formulaire_Saisie'!$P83="Validé humainement",'00_Formulaire_Saisie'!F83,"")</x:f>
      </x:c>
      <x:c r="G83" s="76" t="str">
        <x:f>IF('00_Formulaire_Saisie'!$P83="Validé humainement",'00_Formulaire_Saisie'!G83,"")</x:f>
      </x:c>
      <x:c r="H83" s="77" t="str">
        <x:f>IF('00_Formulaire_Saisie'!$P83="Validé humainement",'00_Formulaire_Saisie'!H83,"")</x:f>
      </x:c>
      <x:c r="I83" s="76" t="str">
        <x:f>IF('00_Formulaire_Saisie'!$P83="Validé humainement",'00_Formulaire_Saisie'!I83,"")</x:f>
      </x:c>
      <x:c r="J83" s="76" t="str">
        <x:f>IF('00_Formulaire_Saisie'!$P83="Validé humainement",'00_Formulaire_Saisie'!J83,"")</x:f>
      </x:c>
      <x:c r="K83" s="76" t="str">
        <x:f>IF('00_Formulaire_Saisie'!$P83="Validé humainement",'00_Formulaire_Saisie'!K83,"")</x:f>
      </x:c>
      <x:c r="L83" s="76" t="str">
        <x:f>IF('00_Formulaire_Saisie'!$P83="Validé humainement",'00_Formulaire_Saisie'!L83,"")</x:f>
      </x:c>
      <x:c r="M83" s="76" t="str">
        <x:f>IF('00_Formulaire_Saisie'!$P83="Validé humainement",'00_Formulaire_Saisie'!M83,"")</x:f>
      </x:c>
      <x:c r="N83" s="76" t="str">
        <x:f>IF('00_Formulaire_Saisie'!$P83="Validé humainement",'00_Formulaire_Saisie'!N83,"")</x:f>
      </x:c>
      <x:c r="O83" s="76" t="str">
        <x:f>IF('00_Formulaire_Saisie'!$P83="Validé humainement",'00_Formulaire_Saisie'!O83,"")</x:f>
      </x:c>
      <x:c r="P83" s="76" t="str">
        <x:f>IF('00_Formulaire_Saisie'!$P83="Validé humainement",'00_Formulaire_Saisie'!P83,"")</x:f>
      </x:c>
      <x:c r="Q83" s="76" t="str">
        <x:f>IF('00_Formulaire_Saisie'!$P83="Validé humainement",'00_Formulaire_Saisie'!Q83,"")</x:f>
      </x:c>
      <x:c r="R83" s="78" t="str">
        <x:f>IF('00_Formulaire_Saisie'!$P83="Validé humainement",'00_Formulaire_Saisie'!R83,"")</x:f>
      </x:c>
      <x:c r="S83" s="76" t="str">
        <x:f>IF('00_Formulaire_Saisie'!$P83="Validé humainement",'00_Formulaire_Saisie'!S83,"")</x:f>
      </x:c>
      <x:c r="T83" s="76" t="str">
        <x:f>IF('00_Formulaire_Saisie'!$P83="Validé humainement",'00_Formulaire_Saisie'!T83,"")</x:f>
      </x:c>
      <x:c r="U83" s="76" t="str">
        <x:f>IF('00_Formulaire_Saisie'!$P83="Validé humainement",'00_Formulaire_Saisie'!U83,"")</x:f>
      </x:c>
    </x:row>
    <x:row r="84">
      <x:c r="A84" s="76" t="str">
        <x:f>IF('00_Formulaire_Saisie'!$P84="Validé humainement",'00_Formulaire_Saisie'!A84,"")</x:f>
      </x:c>
      <x:c r="B84" s="76" t="str">
        <x:f>IF('00_Formulaire_Saisie'!$P84="Validé humainement",'00_Formulaire_Saisie'!B84,"")</x:f>
      </x:c>
      <x:c r="C84" s="76" t="str">
        <x:f>IF('00_Formulaire_Saisie'!$P84="Validé humainement",'00_Formulaire_Saisie'!C84,"")</x:f>
      </x:c>
      <x:c r="D84" s="76" t="str">
        <x:f>IF('00_Formulaire_Saisie'!$P84="Validé humainement",'00_Formulaire_Saisie'!D84,"")</x:f>
      </x:c>
      <x:c r="E84" s="76" t="str">
        <x:f>IF('00_Formulaire_Saisie'!$P84="Validé humainement",'00_Formulaire_Saisie'!E84,"")</x:f>
      </x:c>
      <x:c r="F84" s="76" t="str">
        <x:f>IF('00_Formulaire_Saisie'!$P84="Validé humainement",'00_Formulaire_Saisie'!F84,"")</x:f>
      </x:c>
      <x:c r="G84" s="76" t="str">
        <x:f>IF('00_Formulaire_Saisie'!$P84="Validé humainement",'00_Formulaire_Saisie'!G84,"")</x:f>
      </x:c>
      <x:c r="H84" s="77" t="str">
        <x:f>IF('00_Formulaire_Saisie'!$P84="Validé humainement",'00_Formulaire_Saisie'!H84,"")</x:f>
      </x:c>
      <x:c r="I84" s="76" t="str">
        <x:f>IF('00_Formulaire_Saisie'!$P84="Validé humainement",'00_Formulaire_Saisie'!I84,"")</x:f>
      </x:c>
      <x:c r="J84" s="76" t="str">
        <x:f>IF('00_Formulaire_Saisie'!$P84="Validé humainement",'00_Formulaire_Saisie'!J84,"")</x:f>
      </x:c>
      <x:c r="K84" s="76" t="str">
        <x:f>IF('00_Formulaire_Saisie'!$P84="Validé humainement",'00_Formulaire_Saisie'!K84,"")</x:f>
      </x:c>
      <x:c r="L84" s="76" t="str">
        <x:f>IF('00_Formulaire_Saisie'!$P84="Validé humainement",'00_Formulaire_Saisie'!L84,"")</x:f>
      </x:c>
      <x:c r="M84" s="76" t="str">
        <x:f>IF('00_Formulaire_Saisie'!$P84="Validé humainement",'00_Formulaire_Saisie'!M84,"")</x:f>
      </x:c>
      <x:c r="N84" s="76" t="str">
        <x:f>IF('00_Formulaire_Saisie'!$P84="Validé humainement",'00_Formulaire_Saisie'!N84,"")</x:f>
      </x:c>
      <x:c r="O84" s="76" t="str">
        <x:f>IF('00_Formulaire_Saisie'!$P84="Validé humainement",'00_Formulaire_Saisie'!O84,"")</x:f>
      </x:c>
      <x:c r="P84" s="76" t="str">
        <x:f>IF('00_Formulaire_Saisie'!$P84="Validé humainement",'00_Formulaire_Saisie'!P84,"")</x:f>
      </x:c>
      <x:c r="Q84" s="76" t="str">
        <x:f>IF('00_Formulaire_Saisie'!$P84="Validé humainement",'00_Formulaire_Saisie'!Q84,"")</x:f>
      </x:c>
      <x:c r="R84" s="78" t="str">
        <x:f>IF('00_Formulaire_Saisie'!$P84="Validé humainement",'00_Formulaire_Saisie'!R84,"")</x:f>
      </x:c>
      <x:c r="S84" s="76" t="str">
        <x:f>IF('00_Formulaire_Saisie'!$P84="Validé humainement",'00_Formulaire_Saisie'!S84,"")</x:f>
      </x:c>
      <x:c r="T84" s="76" t="str">
        <x:f>IF('00_Formulaire_Saisie'!$P84="Validé humainement",'00_Formulaire_Saisie'!T84,"")</x:f>
      </x:c>
      <x:c r="U84" s="76" t="str">
        <x:f>IF('00_Formulaire_Saisie'!$P84="Validé humainement",'00_Formulaire_Saisie'!U84,"")</x:f>
      </x:c>
    </x:row>
    <x:row r="85">
      <x:c r="A85" s="76" t="str">
        <x:f>IF('00_Formulaire_Saisie'!$P85="Validé humainement",'00_Formulaire_Saisie'!A85,"")</x:f>
      </x:c>
      <x:c r="B85" s="76" t="str">
        <x:f>IF('00_Formulaire_Saisie'!$P85="Validé humainement",'00_Formulaire_Saisie'!B85,"")</x:f>
      </x:c>
      <x:c r="C85" s="76" t="str">
        <x:f>IF('00_Formulaire_Saisie'!$P85="Validé humainement",'00_Formulaire_Saisie'!C85,"")</x:f>
      </x:c>
      <x:c r="D85" s="76" t="str">
        <x:f>IF('00_Formulaire_Saisie'!$P85="Validé humainement",'00_Formulaire_Saisie'!D85,"")</x:f>
      </x:c>
      <x:c r="E85" s="76" t="str">
        <x:f>IF('00_Formulaire_Saisie'!$P85="Validé humainement",'00_Formulaire_Saisie'!E85,"")</x:f>
      </x:c>
      <x:c r="F85" s="76" t="str">
        <x:f>IF('00_Formulaire_Saisie'!$P85="Validé humainement",'00_Formulaire_Saisie'!F85,"")</x:f>
      </x:c>
      <x:c r="G85" s="76" t="str">
        <x:f>IF('00_Formulaire_Saisie'!$P85="Validé humainement",'00_Formulaire_Saisie'!G85,"")</x:f>
      </x:c>
      <x:c r="H85" s="77" t="str">
        <x:f>IF('00_Formulaire_Saisie'!$P85="Validé humainement",'00_Formulaire_Saisie'!H85,"")</x:f>
      </x:c>
      <x:c r="I85" s="76" t="str">
        <x:f>IF('00_Formulaire_Saisie'!$P85="Validé humainement",'00_Formulaire_Saisie'!I85,"")</x:f>
      </x:c>
      <x:c r="J85" s="76" t="str">
        <x:f>IF('00_Formulaire_Saisie'!$P85="Validé humainement",'00_Formulaire_Saisie'!J85,"")</x:f>
      </x:c>
      <x:c r="K85" s="76" t="str">
        <x:f>IF('00_Formulaire_Saisie'!$P85="Validé humainement",'00_Formulaire_Saisie'!K85,"")</x:f>
      </x:c>
      <x:c r="L85" s="76" t="str">
        <x:f>IF('00_Formulaire_Saisie'!$P85="Validé humainement",'00_Formulaire_Saisie'!L85,"")</x:f>
      </x:c>
      <x:c r="M85" s="76" t="str">
        <x:f>IF('00_Formulaire_Saisie'!$P85="Validé humainement",'00_Formulaire_Saisie'!M85,"")</x:f>
      </x:c>
      <x:c r="N85" s="76" t="str">
        <x:f>IF('00_Formulaire_Saisie'!$P85="Validé humainement",'00_Formulaire_Saisie'!N85,"")</x:f>
      </x:c>
      <x:c r="O85" s="76" t="str">
        <x:f>IF('00_Formulaire_Saisie'!$P85="Validé humainement",'00_Formulaire_Saisie'!O85,"")</x:f>
      </x:c>
      <x:c r="P85" s="76" t="str">
        <x:f>IF('00_Formulaire_Saisie'!$P85="Validé humainement",'00_Formulaire_Saisie'!P85,"")</x:f>
      </x:c>
      <x:c r="Q85" s="76" t="str">
        <x:f>IF('00_Formulaire_Saisie'!$P85="Validé humainement",'00_Formulaire_Saisie'!Q85,"")</x:f>
      </x:c>
      <x:c r="R85" s="78" t="str">
        <x:f>IF('00_Formulaire_Saisie'!$P85="Validé humainement",'00_Formulaire_Saisie'!R85,"")</x:f>
      </x:c>
      <x:c r="S85" s="76" t="str">
        <x:f>IF('00_Formulaire_Saisie'!$P85="Validé humainement",'00_Formulaire_Saisie'!S85,"")</x:f>
      </x:c>
      <x:c r="T85" s="76" t="str">
        <x:f>IF('00_Formulaire_Saisie'!$P85="Validé humainement",'00_Formulaire_Saisie'!T85,"")</x:f>
      </x:c>
      <x:c r="U85" s="76" t="str">
        <x:f>IF('00_Formulaire_Saisie'!$P85="Validé humainement",'00_Formulaire_Saisie'!U85,"")</x:f>
      </x:c>
    </x:row>
    <x:row r="86">
      <x:c r="A86" s="76" t="str">
        <x:f>IF('00_Formulaire_Saisie'!$P86="Validé humainement",'00_Formulaire_Saisie'!A86,"")</x:f>
      </x:c>
      <x:c r="B86" s="76" t="str">
        <x:f>IF('00_Formulaire_Saisie'!$P86="Validé humainement",'00_Formulaire_Saisie'!B86,"")</x:f>
      </x:c>
      <x:c r="C86" s="76" t="str">
        <x:f>IF('00_Formulaire_Saisie'!$P86="Validé humainement",'00_Formulaire_Saisie'!C86,"")</x:f>
      </x:c>
      <x:c r="D86" s="76" t="str">
        <x:f>IF('00_Formulaire_Saisie'!$P86="Validé humainement",'00_Formulaire_Saisie'!D86,"")</x:f>
      </x:c>
      <x:c r="E86" s="76" t="str">
        <x:f>IF('00_Formulaire_Saisie'!$P86="Validé humainement",'00_Formulaire_Saisie'!E86,"")</x:f>
      </x:c>
      <x:c r="F86" s="76" t="str">
        <x:f>IF('00_Formulaire_Saisie'!$P86="Validé humainement",'00_Formulaire_Saisie'!F86,"")</x:f>
      </x:c>
      <x:c r="G86" s="76" t="str">
        <x:f>IF('00_Formulaire_Saisie'!$P86="Validé humainement",'00_Formulaire_Saisie'!G86,"")</x:f>
      </x:c>
      <x:c r="H86" s="77" t="str">
        <x:f>IF('00_Formulaire_Saisie'!$P86="Validé humainement",'00_Formulaire_Saisie'!H86,"")</x:f>
      </x:c>
      <x:c r="I86" s="76" t="str">
        <x:f>IF('00_Formulaire_Saisie'!$P86="Validé humainement",'00_Formulaire_Saisie'!I86,"")</x:f>
      </x:c>
      <x:c r="J86" s="76" t="str">
        <x:f>IF('00_Formulaire_Saisie'!$P86="Validé humainement",'00_Formulaire_Saisie'!J86,"")</x:f>
      </x:c>
      <x:c r="K86" s="76" t="str">
        <x:f>IF('00_Formulaire_Saisie'!$P86="Validé humainement",'00_Formulaire_Saisie'!K86,"")</x:f>
      </x:c>
      <x:c r="L86" s="76" t="str">
        <x:f>IF('00_Formulaire_Saisie'!$P86="Validé humainement",'00_Formulaire_Saisie'!L86,"")</x:f>
      </x:c>
      <x:c r="M86" s="76" t="str">
        <x:f>IF('00_Formulaire_Saisie'!$P86="Validé humainement",'00_Formulaire_Saisie'!M86,"")</x:f>
      </x:c>
      <x:c r="N86" s="76" t="str">
        <x:f>IF('00_Formulaire_Saisie'!$P86="Validé humainement",'00_Formulaire_Saisie'!N86,"")</x:f>
      </x:c>
      <x:c r="O86" s="76" t="str">
        <x:f>IF('00_Formulaire_Saisie'!$P86="Validé humainement",'00_Formulaire_Saisie'!O86,"")</x:f>
      </x:c>
      <x:c r="P86" s="76" t="str">
        <x:f>IF('00_Formulaire_Saisie'!$P86="Validé humainement",'00_Formulaire_Saisie'!P86,"")</x:f>
      </x:c>
      <x:c r="Q86" s="76" t="str">
        <x:f>IF('00_Formulaire_Saisie'!$P86="Validé humainement",'00_Formulaire_Saisie'!Q86,"")</x:f>
      </x:c>
      <x:c r="R86" s="78" t="str">
        <x:f>IF('00_Formulaire_Saisie'!$P86="Validé humainement",'00_Formulaire_Saisie'!R86,"")</x:f>
      </x:c>
      <x:c r="S86" s="76" t="str">
        <x:f>IF('00_Formulaire_Saisie'!$P86="Validé humainement",'00_Formulaire_Saisie'!S86,"")</x:f>
      </x:c>
      <x:c r="T86" s="76" t="str">
        <x:f>IF('00_Formulaire_Saisie'!$P86="Validé humainement",'00_Formulaire_Saisie'!T86,"")</x:f>
      </x:c>
      <x:c r="U86" s="76" t="str">
        <x:f>IF('00_Formulaire_Saisie'!$P86="Validé humainement",'00_Formulaire_Saisie'!U86,"")</x:f>
      </x:c>
    </x:row>
    <x:row r="87">
      <x:c r="A87" s="76" t="str">
        <x:f>IF('00_Formulaire_Saisie'!$P87="Validé humainement",'00_Formulaire_Saisie'!A87,"")</x:f>
      </x:c>
      <x:c r="B87" s="76" t="str">
        <x:f>IF('00_Formulaire_Saisie'!$P87="Validé humainement",'00_Formulaire_Saisie'!B87,"")</x:f>
      </x:c>
      <x:c r="C87" s="76" t="str">
        <x:f>IF('00_Formulaire_Saisie'!$P87="Validé humainement",'00_Formulaire_Saisie'!C87,"")</x:f>
      </x:c>
      <x:c r="D87" s="76" t="str">
        <x:f>IF('00_Formulaire_Saisie'!$P87="Validé humainement",'00_Formulaire_Saisie'!D87,"")</x:f>
      </x:c>
      <x:c r="E87" s="76" t="str">
        <x:f>IF('00_Formulaire_Saisie'!$P87="Validé humainement",'00_Formulaire_Saisie'!E87,"")</x:f>
      </x:c>
      <x:c r="F87" s="76" t="str">
        <x:f>IF('00_Formulaire_Saisie'!$P87="Validé humainement",'00_Formulaire_Saisie'!F87,"")</x:f>
      </x:c>
      <x:c r="G87" s="76" t="str">
        <x:f>IF('00_Formulaire_Saisie'!$P87="Validé humainement",'00_Formulaire_Saisie'!G87,"")</x:f>
      </x:c>
      <x:c r="H87" s="77" t="str">
        <x:f>IF('00_Formulaire_Saisie'!$P87="Validé humainement",'00_Formulaire_Saisie'!H87,"")</x:f>
      </x:c>
      <x:c r="I87" s="76" t="str">
        <x:f>IF('00_Formulaire_Saisie'!$P87="Validé humainement",'00_Formulaire_Saisie'!I87,"")</x:f>
      </x:c>
      <x:c r="J87" s="76" t="str">
        <x:f>IF('00_Formulaire_Saisie'!$P87="Validé humainement",'00_Formulaire_Saisie'!J87,"")</x:f>
      </x:c>
      <x:c r="K87" s="76" t="str">
        <x:f>IF('00_Formulaire_Saisie'!$P87="Validé humainement",'00_Formulaire_Saisie'!K87,"")</x:f>
      </x:c>
      <x:c r="L87" s="76" t="str">
        <x:f>IF('00_Formulaire_Saisie'!$P87="Validé humainement",'00_Formulaire_Saisie'!L87,"")</x:f>
      </x:c>
      <x:c r="M87" s="76" t="str">
        <x:f>IF('00_Formulaire_Saisie'!$P87="Validé humainement",'00_Formulaire_Saisie'!M87,"")</x:f>
      </x:c>
      <x:c r="N87" s="76" t="str">
        <x:f>IF('00_Formulaire_Saisie'!$P87="Validé humainement",'00_Formulaire_Saisie'!N87,"")</x:f>
      </x:c>
      <x:c r="O87" s="76" t="str">
        <x:f>IF('00_Formulaire_Saisie'!$P87="Validé humainement",'00_Formulaire_Saisie'!O87,"")</x:f>
      </x:c>
      <x:c r="P87" s="76" t="str">
        <x:f>IF('00_Formulaire_Saisie'!$P87="Validé humainement",'00_Formulaire_Saisie'!P87,"")</x:f>
      </x:c>
      <x:c r="Q87" s="76" t="str">
        <x:f>IF('00_Formulaire_Saisie'!$P87="Validé humainement",'00_Formulaire_Saisie'!Q87,"")</x:f>
      </x:c>
      <x:c r="R87" s="78" t="str">
        <x:f>IF('00_Formulaire_Saisie'!$P87="Validé humainement",'00_Formulaire_Saisie'!R87,"")</x:f>
      </x:c>
      <x:c r="S87" s="76" t="str">
        <x:f>IF('00_Formulaire_Saisie'!$P87="Validé humainement",'00_Formulaire_Saisie'!S87,"")</x:f>
      </x:c>
      <x:c r="T87" s="76" t="str">
        <x:f>IF('00_Formulaire_Saisie'!$P87="Validé humainement",'00_Formulaire_Saisie'!T87,"")</x:f>
      </x:c>
      <x:c r="U87" s="76" t="str">
        <x:f>IF('00_Formulaire_Saisie'!$P87="Validé humainement",'00_Formulaire_Saisie'!U87,"")</x:f>
      </x:c>
    </x:row>
    <x:row r="88">
      <x:c r="A88" s="76" t="str">
        <x:f>IF('00_Formulaire_Saisie'!$P88="Validé humainement",'00_Formulaire_Saisie'!A88,"")</x:f>
      </x:c>
      <x:c r="B88" s="76" t="str">
        <x:f>IF('00_Formulaire_Saisie'!$P88="Validé humainement",'00_Formulaire_Saisie'!B88,"")</x:f>
      </x:c>
      <x:c r="C88" s="76" t="str">
        <x:f>IF('00_Formulaire_Saisie'!$P88="Validé humainement",'00_Formulaire_Saisie'!C88,"")</x:f>
      </x:c>
      <x:c r="D88" s="76" t="str">
        <x:f>IF('00_Formulaire_Saisie'!$P88="Validé humainement",'00_Formulaire_Saisie'!D88,"")</x:f>
      </x:c>
      <x:c r="E88" s="76" t="str">
        <x:f>IF('00_Formulaire_Saisie'!$P88="Validé humainement",'00_Formulaire_Saisie'!E88,"")</x:f>
      </x:c>
      <x:c r="F88" s="76" t="str">
        <x:f>IF('00_Formulaire_Saisie'!$P88="Validé humainement",'00_Formulaire_Saisie'!F88,"")</x:f>
      </x:c>
      <x:c r="G88" s="76" t="str">
        <x:f>IF('00_Formulaire_Saisie'!$P88="Validé humainement",'00_Formulaire_Saisie'!G88,"")</x:f>
      </x:c>
      <x:c r="H88" s="77" t="str">
        <x:f>IF('00_Formulaire_Saisie'!$P88="Validé humainement",'00_Formulaire_Saisie'!H88,"")</x:f>
      </x:c>
      <x:c r="I88" s="76" t="str">
        <x:f>IF('00_Formulaire_Saisie'!$P88="Validé humainement",'00_Formulaire_Saisie'!I88,"")</x:f>
      </x:c>
      <x:c r="J88" s="76" t="str">
        <x:f>IF('00_Formulaire_Saisie'!$P88="Validé humainement",'00_Formulaire_Saisie'!J88,"")</x:f>
      </x:c>
      <x:c r="K88" s="76" t="str">
        <x:f>IF('00_Formulaire_Saisie'!$P88="Validé humainement",'00_Formulaire_Saisie'!K88,"")</x:f>
      </x:c>
      <x:c r="L88" s="76" t="str">
        <x:f>IF('00_Formulaire_Saisie'!$P88="Validé humainement",'00_Formulaire_Saisie'!L88,"")</x:f>
      </x:c>
      <x:c r="M88" s="76" t="str">
        <x:f>IF('00_Formulaire_Saisie'!$P88="Validé humainement",'00_Formulaire_Saisie'!M88,"")</x:f>
      </x:c>
      <x:c r="N88" s="76" t="str">
        <x:f>IF('00_Formulaire_Saisie'!$P88="Validé humainement",'00_Formulaire_Saisie'!N88,"")</x:f>
      </x:c>
      <x:c r="O88" s="76" t="str">
        <x:f>IF('00_Formulaire_Saisie'!$P88="Validé humainement",'00_Formulaire_Saisie'!O88,"")</x:f>
      </x:c>
      <x:c r="P88" s="76" t="str">
        <x:f>IF('00_Formulaire_Saisie'!$P88="Validé humainement",'00_Formulaire_Saisie'!P88,"")</x:f>
      </x:c>
      <x:c r="Q88" s="76" t="str">
        <x:f>IF('00_Formulaire_Saisie'!$P88="Validé humainement",'00_Formulaire_Saisie'!Q88,"")</x:f>
      </x:c>
      <x:c r="R88" s="78" t="str">
        <x:f>IF('00_Formulaire_Saisie'!$P88="Validé humainement",'00_Formulaire_Saisie'!R88,"")</x:f>
      </x:c>
      <x:c r="S88" s="76" t="str">
        <x:f>IF('00_Formulaire_Saisie'!$P88="Validé humainement",'00_Formulaire_Saisie'!S88,"")</x:f>
      </x:c>
      <x:c r="T88" s="76" t="str">
        <x:f>IF('00_Formulaire_Saisie'!$P88="Validé humainement",'00_Formulaire_Saisie'!T88,"")</x:f>
      </x:c>
      <x:c r="U88" s="76" t="str">
        <x:f>IF('00_Formulaire_Saisie'!$P88="Validé humainement",'00_Formulaire_Saisie'!U88,"")</x:f>
      </x:c>
    </x:row>
    <x:row r="89">
      <x:c r="A89" s="76" t="str">
        <x:f>IF('00_Formulaire_Saisie'!$P89="Validé humainement",'00_Formulaire_Saisie'!A89,"")</x:f>
      </x:c>
      <x:c r="B89" s="76" t="str">
        <x:f>IF('00_Formulaire_Saisie'!$P89="Validé humainement",'00_Formulaire_Saisie'!B89,"")</x:f>
      </x:c>
      <x:c r="C89" s="76" t="str">
        <x:f>IF('00_Formulaire_Saisie'!$P89="Validé humainement",'00_Formulaire_Saisie'!C89,"")</x:f>
      </x:c>
      <x:c r="D89" s="76" t="str">
        <x:f>IF('00_Formulaire_Saisie'!$P89="Validé humainement",'00_Formulaire_Saisie'!D89,"")</x:f>
      </x:c>
      <x:c r="E89" s="76" t="str">
        <x:f>IF('00_Formulaire_Saisie'!$P89="Validé humainement",'00_Formulaire_Saisie'!E89,"")</x:f>
      </x:c>
      <x:c r="F89" s="76" t="str">
        <x:f>IF('00_Formulaire_Saisie'!$P89="Validé humainement",'00_Formulaire_Saisie'!F89,"")</x:f>
      </x:c>
      <x:c r="G89" s="76" t="str">
        <x:f>IF('00_Formulaire_Saisie'!$P89="Validé humainement",'00_Formulaire_Saisie'!G89,"")</x:f>
      </x:c>
      <x:c r="H89" s="77" t="str">
        <x:f>IF('00_Formulaire_Saisie'!$P89="Validé humainement",'00_Formulaire_Saisie'!H89,"")</x:f>
      </x:c>
      <x:c r="I89" s="76" t="str">
        <x:f>IF('00_Formulaire_Saisie'!$P89="Validé humainement",'00_Formulaire_Saisie'!I89,"")</x:f>
      </x:c>
      <x:c r="J89" s="76" t="str">
        <x:f>IF('00_Formulaire_Saisie'!$P89="Validé humainement",'00_Formulaire_Saisie'!J89,"")</x:f>
      </x:c>
      <x:c r="K89" s="76" t="str">
        <x:f>IF('00_Formulaire_Saisie'!$P89="Validé humainement",'00_Formulaire_Saisie'!K89,"")</x:f>
      </x:c>
      <x:c r="L89" s="76" t="str">
        <x:f>IF('00_Formulaire_Saisie'!$P89="Validé humainement",'00_Formulaire_Saisie'!L89,"")</x:f>
      </x:c>
      <x:c r="M89" s="76" t="str">
        <x:f>IF('00_Formulaire_Saisie'!$P89="Validé humainement",'00_Formulaire_Saisie'!M89,"")</x:f>
      </x:c>
      <x:c r="N89" s="76" t="str">
        <x:f>IF('00_Formulaire_Saisie'!$P89="Validé humainement",'00_Formulaire_Saisie'!N89,"")</x:f>
      </x:c>
      <x:c r="O89" s="76" t="str">
        <x:f>IF('00_Formulaire_Saisie'!$P89="Validé humainement",'00_Formulaire_Saisie'!O89,"")</x:f>
      </x:c>
      <x:c r="P89" s="76" t="str">
        <x:f>IF('00_Formulaire_Saisie'!$P89="Validé humainement",'00_Formulaire_Saisie'!P89,"")</x:f>
      </x:c>
      <x:c r="Q89" s="76" t="str">
        <x:f>IF('00_Formulaire_Saisie'!$P89="Validé humainement",'00_Formulaire_Saisie'!Q89,"")</x:f>
      </x:c>
      <x:c r="R89" s="78" t="str">
        <x:f>IF('00_Formulaire_Saisie'!$P89="Validé humainement",'00_Formulaire_Saisie'!R89,"")</x:f>
      </x:c>
      <x:c r="S89" s="76" t="str">
        <x:f>IF('00_Formulaire_Saisie'!$P89="Validé humainement",'00_Formulaire_Saisie'!S89,"")</x:f>
      </x:c>
      <x:c r="T89" s="76" t="str">
        <x:f>IF('00_Formulaire_Saisie'!$P89="Validé humainement",'00_Formulaire_Saisie'!T89,"")</x:f>
      </x:c>
      <x:c r="U89" s="76" t="str">
        <x:f>IF('00_Formulaire_Saisie'!$P89="Validé humainement",'00_Formulaire_Saisie'!U89,"")</x:f>
      </x:c>
    </x:row>
    <x:row r="90">
      <x:c r="A90" s="76" t="str">
        <x:f>IF('00_Formulaire_Saisie'!$P90="Validé humainement",'00_Formulaire_Saisie'!A90,"")</x:f>
      </x:c>
      <x:c r="B90" s="76" t="str">
        <x:f>IF('00_Formulaire_Saisie'!$P90="Validé humainement",'00_Formulaire_Saisie'!B90,"")</x:f>
      </x:c>
      <x:c r="C90" s="76" t="str">
        <x:f>IF('00_Formulaire_Saisie'!$P90="Validé humainement",'00_Formulaire_Saisie'!C90,"")</x:f>
      </x:c>
      <x:c r="D90" s="76" t="str">
        <x:f>IF('00_Formulaire_Saisie'!$P90="Validé humainement",'00_Formulaire_Saisie'!D90,"")</x:f>
      </x:c>
      <x:c r="E90" s="76" t="str">
        <x:f>IF('00_Formulaire_Saisie'!$P90="Validé humainement",'00_Formulaire_Saisie'!E90,"")</x:f>
      </x:c>
      <x:c r="F90" s="76" t="str">
        <x:f>IF('00_Formulaire_Saisie'!$P90="Validé humainement",'00_Formulaire_Saisie'!F90,"")</x:f>
      </x:c>
      <x:c r="G90" s="76" t="str">
        <x:f>IF('00_Formulaire_Saisie'!$P90="Validé humainement",'00_Formulaire_Saisie'!G90,"")</x:f>
      </x:c>
      <x:c r="H90" s="77" t="str">
        <x:f>IF('00_Formulaire_Saisie'!$P90="Validé humainement",'00_Formulaire_Saisie'!H90,"")</x:f>
      </x:c>
      <x:c r="I90" s="76" t="str">
        <x:f>IF('00_Formulaire_Saisie'!$P90="Validé humainement",'00_Formulaire_Saisie'!I90,"")</x:f>
      </x:c>
      <x:c r="J90" s="76" t="str">
        <x:f>IF('00_Formulaire_Saisie'!$P90="Validé humainement",'00_Formulaire_Saisie'!J90,"")</x:f>
      </x:c>
      <x:c r="K90" s="76" t="str">
        <x:f>IF('00_Formulaire_Saisie'!$P90="Validé humainement",'00_Formulaire_Saisie'!K90,"")</x:f>
      </x:c>
      <x:c r="L90" s="76" t="str">
        <x:f>IF('00_Formulaire_Saisie'!$P90="Validé humainement",'00_Formulaire_Saisie'!L90,"")</x:f>
      </x:c>
      <x:c r="M90" s="76" t="str">
        <x:f>IF('00_Formulaire_Saisie'!$P90="Validé humainement",'00_Formulaire_Saisie'!M90,"")</x:f>
      </x:c>
      <x:c r="N90" s="76" t="str">
        <x:f>IF('00_Formulaire_Saisie'!$P90="Validé humainement",'00_Formulaire_Saisie'!N90,"")</x:f>
      </x:c>
      <x:c r="O90" s="76" t="str">
        <x:f>IF('00_Formulaire_Saisie'!$P90="Validé humainement",'00_Formulaire_Saisie'!O90,"")</x:f>
      </x:c>
      <x:c r="P90" s="76" t="str">
        <x:f>IF('00_Formulaire_Saisie'!$P90="Validé humainement",'00_Formulaire_Saisie'!P90,"")</x:f>
      </x:c>
      <x:c r="Q90" s="76" t="str">
        <x:f>IF('00_Formulaire_Saisie'!$P90="Validé humainement",'00_Formulaire_Saisie'!Q90,"")</x:f>
      </x:c>
      <x:c r="R90" s="78" t="str">
        <x:f>IF('00_Formulaire_Saisie'!$P90="Validé humainement",'00_Formulaire_Saisie'!R90,"")</x:f>
      </x:c>
      <x:c r="S90" s="76" t="str">
        <x:f>IF('00_Formulaire_Saisie'!$P90="Validé humainement",'00_Formulaire_Saisie'!S90,"")</x:f>
      </x:c>
      <x:c r="T90" s="76" t="str">
        <x:f>IF('00_Formulaire_Saisie'!$P90="Validé humainement",'00_Formulaire_Saisie'!T90,"")</x:f>
      </x:c>
      <x:c r="U90" s="76" t="str">
        <x:f>IF('00_Formulaire_Saisie'!$P90="Validé humainement",'00_Formulaire_Saisie'!U90,"")</x:f>
      </x:c>
    </x:row>
    <x:row r="91">
      <x:c r="A91" s="76" t="str">
        <x:f>IF('00_Formulaire_Saisie'!$P91="Validé humainement",'00_Formulaire_Saisie'!A91,"")</x:f>
      </x:c>
      <x:c r="B91" s="76" t="str">
        <x:f>IF('00_Formulaire_Saisie'!$P91="Validé humainement",'00_Formulaire_Saisie'!B91,"")</x:f>
      </x:c>
      <x:c r="C91" s="76" t="str">
        <x:f>IF('00_Formulaire_Saisie'!$P91="Validé humainement",'00_Formulaire_Saisie'!C91,"")</x:f>
      </x:c>
      <x:c r="D91" s="76" t="str">
        <x:f>IF('00_Formulaire_Saisie'!$P91="Validé humainement",'00_Formulaire_Saisie'!D91,"")</x:f>
      </x:c>
      <x:c r="E91" s="76" t="str">
        <x:f>IF('00_Formulaire_Saisie'!$P91="Validé humainement",'00_Formulaire_Saisie'!E91,"")</x:f>
      </x:c>
      <x:c r="F91" s="76" t="str">
        <x:f>IF('00_Formulaire_Saisie'!$P91="Validé humainement",'00_Formulaire_Saisie'!F91,"")</x:f>
      </x:c>
      <x:c r="G91" s="76" t="str">
        <x:f>IF('00_Formulaire_Saisie'!$P91="Validé humainement",'00_Formulaire_Saisie'!G91,"")</x:f>
      </x:c>
      <x:c r="H91" s="77" t="str">
        <x:f>IF('00_Formulaire_Saisie'!$P91="Validé humainement",'00_Formulaire_Saisie'!H91,"")</x:f>
      </x:c>
      <x:c r="I91" s="76" t="str">
        <x:f>IF('00_Formulaire_Saisie'!$P91="Validé humainement",'00_Formulaire_Saisie'!I91,"")</x:f>
      </x:c>
      <x:c r="J91" s="76" t="str">
        <x:f>IF('00_Formulaire_Saisie'!$P91="Validé humainement",'00_Formulaire_Saisie'!J91,"")</x:f>
      </x:c>
      <x:c r="K91" s="76" t="str">
        <x:f>IF('00_Formulaire_Saisie'!$P91="Validé humainement",'00_Formulaire_Saisie'!K91,"")</x:f>
      </x:c>
      <x:c r="L91" s="76" t="str">
        <x:f>IF('00_Formulaire_Saisie'!$P91="Validé humainement",'00_Formulaire_Saisie'!L91,"")</x:f>
      </x:c>
      <x:c r="M91" s="76" t="str">
        <x:f>IF('00_Formulaire_Saisie'!$P91="Validé humainement",'00_Formulaire_Saisie'!M91,"")</x:f>
      </x:c>
      <x:c r="N91" s="76" t="str">
        <x:f>IF('00_Formulaire_Saisie'!$P91="Validé humainement",'00_Formulaire_Saisie'!N91,"")</x:f>
      </x:c>
      <x:c r="O91" s="76" t="str">
        <x:f>IF('00_Formulaire_Saisie'!$P91="Validé humainement",'00_Formulaire_Saisie'!O91,"")</x:f>
      </x:c>
      <x:c r="P91" s="76" t="str">
        <x:f>IF('00_Formulaire_Saisie'!$P91="Validé humainement",'00_Formulaire_Saisie'!P91,"")</x:f>
      </x:c>
      <x:c r="Q91" s="76" t="str">
        <x:f>IF('00_Formulaire_Saisie'!$P91="Validé humainement",'00_Formulaire_Saisie'!Q91,"")</x:f>
      </x:c>
      <x:c r="R91" s="78" t="str">
        <x:f>IF('00_Formulaire_Saisie'!$P91="Validé humainement",'00_Formulaire_Saisie'!R91,"")</x:f>
      </x:c>
      <x:c r="S91" s="76" t="str">
        <x:f>IF('00_Formulaire_Saisie'!$P91="Validé humainement",'00_Formulaire_Saisie'!S91,"")</x:f>
      </x:c>
      <x:c r="T91" s="76" t="str">
        <x:f>IF('00_Formulaire_Saisie'!$P91="Validé humainement",'00_Formulaire_Saisie'!T91,"")</x:f>
      </x:c>
      <x:c r="U91" s="76" t="str">
        <x:f>IF('00_Formulaire_Saisie'!$P91="Validé humainement",'00_Formulaire_Saisie'!U91,"")</x:f>
      </x:c>
    </x:row>
    <x:row r="92">
      <x:c r="A92" s="76" t="str">
        <x:f>IF('00_Formulaire_Saisie'!$P92="Validé humainement",'00_Formulaire_Saisie'!A92,"")</x:f>
      </x:c>
      <x:c r="B92" s="76" t="str">
        <x:f>IF('00_Formulaire_Saisie'!$P92="Validé humainement",'00_Formulaire_Saisie'!B92,"")</x:f>
      </x:c>
      <x:c r="C92" s="76" t="str">
        <x:f>IF('00_Formulaire_Saisie'!$P92="Validé humainement",'00_Formulaire_Saisie'!C92,"")</x:f>
      </x:c>
      <x:c r="D92" s="76" t="str">
        <x:f>IF('00_Formulaire_Saisie'!$P92="Validé humainement",'00_Formulaire_Saisie'!D92,"")</x:f>
      </x:c>
      <x:c r="E92" s="76" t="str">
        <x:f>IF('00_Formulaire_Saisie'!$P92="Validé humainement",'00_Formulaire_Saisie'!E92,"")</x:f>
      </x:c>
      <x:c r="F92" s="76" t="str">
        <x:f>IF('00_Formulaire_Saisie'!$P92="Validé humainement",'00_Formulaire_Saisie'!F92,"")</x:f>
      </x:c>
      <x:c r="G92" s="76" t="str">
        <x:f>IF('00_Formulaire_Saisie'!$P92="Validé humainement",'00_Formulaire_Saisie'!G92,"")</x:f>
      </x:c>
      <x:c r="H92" s="77" t="str">
        <x:f>IF('00_Formulaire_Saisie'!$P92="Validé humainement",'00_Formulaire_Saisie'!H92,"")</x:f>
      </x:c>
      <x:c r="I92" s="76" t="str">
        <x:f>IF('00_Formulaire_Saisie'!$P92="Validé humainement",'00_Formulaire_Saisie'!I92,"")</x:f>
      </x:c>
      <x:c r="J92" s="76" t="str">
        <x:f>IF('00_Formulaire_Saisie'!$P92="Validé humainement",'00_Formulaire_Saisie'!J92,"")</x:f>
      </x:c>
      <x:c r="K92" s="76" t="str">
        <x:f>IF('00_Formulaire_Saisie'!$P92="Validé humainement",'00_Formulaire_Saisie'!K92,"")</x:f>
      </x:c>
      <x:c r="L92" s="76" t="str">
        <x:f>IF('00_Formulaire_Saisie'!$P92="Validé humainement",'00_Formulaire_Saisie'!L92,"")</x:f>
      </x:c>
      <x:c r="M92" s="76" t="str">
        <x:f>IF('00_Formulaire_Saisie'!$P92="Validé humainement",'00_Formulaire_Saisie'!M92,"")</x:f>
      </x:c>
      <x:c r="N92" s="76" t="str">
        <x:f>IF('00_Formulaire_Saisie'!$P92="Validé humainement",'00_Formulaire_Saisie'!N92,"")</x:f>
      </x:c>
      <x:c r="O92" s="76" t="str">
        <x:f>IF('00_Formulaire_Saisie'!$P92="Validé humainement",'00_Formulaire_Saisie'!O92,"")</x:f>
      </x:c>
      <x:c r="P92" s="76" t="str">
        <x:f>IF('00_Formulaire_Saisie'!$P92="Validé humainement",'00_Formulaire_Saisie'!P92,"")</x:f>
      </x:c>
      <x:c r="Q92" s="76" t="str">
        <x:f>IF('00_Formulaire_Saisie'!$P92="Validé humainement",'00_Formulaire_Saisie'!Q92,"")</x:f>
      </x:c>
      <x:c r="R92" s="78" t="str">
        <x:f>IF('00_Formulaire_Saisie'!$P92="Validé humainement",'00_Formulaire_Saisie'!R92,"")</x:f>
      </x:c>
      <x:c r="S92" s="76" t="str">
        <x:f>IF('00_Formulaire_Saisie'!$P92="Validé humainement",'00_Formulaire_Saisie'!S92,"")</x:f>
      </x:c>
      <x:c r="T92" s="76" t="str">
        <x:f>IF('00_Formulaire_Saisie'!$P92="Validé humainement",'00_Formulaire_Saisie'!T92,"")</x:f>
      </x:c>
      <x:c r="U92" s="76" t="str">
        <x:f>IF('00_Formulaire_Saisie'!$P92="Validé humainement",'00_Formulaire_Saisie'!U92,"")</x:f>
      </x:c>
    </x:row>
    <x:row r="93">
      <x:c r="A93" s="76" t="str">
        <x:f>IF('00_Formulaire_Saisie'!$P93="Validé humainement",'00_Formulaire_Saisie'!A93,"")</x:f>
      </x:c>
      <x:c r="B93" s="76" t="str">
        <x:f>IF('00_Formulaire_Saisie'!$P93="Validé humainement",'00_Formulaire_Saisie'!B93,"")</x:f>
      </x:c>
      <x:c r="C93" s="76" t="str">
        <x:f>IF('00_Formulaire_Saisie'!$P93="Validé humainement",'00_Formulaire_Saisie'!C93,"")</x:f>
      </x:c>
      <x:c r="D93" s="76" t="str">
        <x:f>IF('00_Formulaire_Saisie'!$P93="Validé humainement",'00_Formulaire_Saisie'!D93,"")</x:f>
      </x:c>
      <x:c r="E93" s="76" t="str">
        <x:f>IF('00_Formulaire_Saisie'!$P93="Validé humainement",'00_Formulaire_Saisie'!E93,"")</x:f>
      </x:c>
      <x:c r="F93" s="76" t="str">
        <x:f>IF('00_Formulaire_Saisie'!$P93="Validé humainement",'00_Formulaire_Saisie'!F93,"")</x:f>
      </x:c>
      <x:c r="G93" s="76" t="str">
        <x:f>IF('00_Formulaire_Saisie'!$P93="Validé humainement",'00_Formulaire_Saisie'!G93,"")</x:f>
      </x:c>
      <x:c r="H93" s="77" t="str">
        <x:f>IF('00_Formulaire_Saisie'!$P93="Validé humainement",'00_Formulaire_Saisie'!H93,"")</x:f>
      </x:c>
      <x:c r="I93" s="76" t="str">
        <x:f>IF('00_Formulaire_Saisie'!$P93="Validé humainement",'00_Formulaire_Saisie'!I93,"")</x:f>
      </x:c>
      <x:c r="J93" s="76" t="str">
        <x:f>IF('00_Formulaire_Saisie'!$P93="Validé humainement",'00_Formulaire_Saisie'!J93,"")</x:f>
      </x:c>
      <x:c r="K93" s="76" t="str">
        <x:f>IF('00_Formulaire_Saisie'!$P93="Validé humainement",'00_Formulaire_Saisie'!K93,"")</x:f>
      </x:c>
      <x:c r="L93" s="76" t="str">
        <x:f>IF('00_Formulaire_Saisie'!$P93="Validé humainement",'00_Formulaire_Saisie'!L93,"")</x:f>
      </x:c>
      <x:c r="M93" s="76" t="str">
        <x:f>IF('00_Formulaire_Saisie'!$P93="Validé humainement",'00_Formulaire_Saisie'!M93,"")</x:f>
      </x:c>
      <x:c r="N93" s="76" t="str">
        <x:f>IF('00_Formulaire_Saisie'!$P93="Validé humainement",'00_Formulaire_Saisie'!N93,"")</x:f>
      </x:c>
      <x:c r="O93" s="76" t="str">
        <x:f>IF('00_Formulaire_Saisie'!$P93="Validé humainement",'00_Formulaire_Saisie'!O93,"")</x:f>
      </x:c>
      <x:c r="P93" s="76" t="str">
        <x:f>IF('00_Formulaire_Saisie'!$P93="Validé humainement",'00_Formulaire_Saisie'!P93,"")</x:f>
      </x:c>
      <x:c r="Q93" s="76" t="str">
        <x:f>IF('00_Formulaire_Saisie'!$P93="Validé humainement",'00_Formulaire_Saisie'!Q93,"")</x:f>
      </x:c>
      <x:c r="R93" s="78" t="str">
        <x:f>IF('00_Formulaire_Saisie'!$P93="Validé humainement",'00_Formulaire_Saisie'!R93,"")</x:f>
      </x:c>
      <x:c r="S93" s="76" t="str">
        <x:f>IF('00_Formulaire_Saisie'!$P93="Validé humainement",'00_Formulaire_Saisie'!S93,"")</x:f>
      </x:c>
      <x:c r="T93" s="76" t="str">
        <x:f>IF('00_Formulaire_Saisie'!$P93="Validé humainement",'00_Formulaire_Saisie'!T93,"")</x:f>
      </x:c>
      <x:c r="U93" s="76" t="str">
        <x:f>IF('00_Formulaire_Saisie'!$P93="Validé humainement",'00_Formulaire_Saisie'!U93,"")</x:f>
      </x:c>
    </x:row>
    <x:row r="94">
      <x:c r="A94" s="76" t="str">
        <x:f>IF('00_Formulaire_Saisie'!$P94="Validé humainement",'00_Formulaire_Saisie'!A94,"")</x:f>
      </x:c>
      <x:c r="B94" s="76" t="str">
        <x:f>IF('00_Formulaire_Saisie'!$P94="Validé humainement",'00_Formulaire_Saisie'!B94,"")</x:f>
      </x:c>
      <x:c r="C94" s="76" t="str">
        <x:f>IF('00_Formulaire_Saisie'!$P94="Validé humainement",'00_Formulaire_Saisie'!C94,"")</x:f>
      </x:c>
      <x:c r="D94" s="76" t="str">
        <x:f>IF('00_Formulaire_Saisie'!$P94="Validé humainement",'00_Formulaire_Saisie'!D94,"")</x:f>
      </x:c>
      <x:c r="E94" s="76" t="str">
        <x:f>IF('00_Formulaire_Saisie'!$P94="Validé humainement",'00_Formulaire_Saisie'!E94,"")</x:f>
      </x:c>
      <x:c r="F94" s="76" t="str">
        <x:f>IF('00_Formulaire_Saisie'!$P94="Validé humainement",'00_Formulaire_Saisie'!F94,"")</x:f>
      </x:c>
      <x:c r="G94" s="76" t="str">
        <x:f>IF('00_Formulaire_Saisie'!$P94="Validé humainement",'00_Formulaire_Saisie'!G94,"")</x:f>
      </x:c>
      <x:c r="H94" s="77" t="str">
        <x:f>IF('00_Formulaire_Saisie'!$P94="Validé humainement",'00_Formulaire_Saisie'!H94,"")</x:f>
      </x:c>
      <x:c r="I94" s="76" t="str">
        <x:f>IF('00_Formulaire_Saisie'!$P94="Validé humainement",'00_Formulaire_Saisie'!I94,"")</x:f>
      </x:c>
      <x:c r="J94" s="76" t="str">
        <x:f>IF('00_Formulaire_Saisie'!$P94="Validé humainement",'00_Formulaire_Saisie'!J94,"")</x:f>
      </x:c>
      <x:c r="K94" s="76" t="str">
        <x:f>IF('00_Formulaire_Saisie'!$P94="Validé humainement",'00_Formulaire_Saisie'!K94,"")</x:f>
      </x:c>
      <x:c r="L94" s="76" t="str">
        <x:f>IF('00_Formulaire_Saisie'!$P94="Validé humainement",'00_Formulaire_Saisie'!L94,"")</x:f>
      </x:c>
      <x:c r="M94" s="76" t="str">
        <x:f>IF('00_Formulaire_Saisie'!$P94="Validé humainement",'00_Formulaire_Saisie'!M94,"")</x:f>
      </x:c>
      <x:c r="N94" s="76" t="str">
        <x:f>IF('00_Formulaire_Saisie'!$P94="Validé humainement",'00_Formulaire_Saisie'!N94,"")</x:f>
      </x:c>
      <x:c r="O94" s="76" t="str">
        <x:f>IF('00_Formulaire_Saisie'!$P94="Validé humainement",'00_Formulaire_Saisie'!O94,"")</x:f>
      </x:c>
      <x:c r="P94" s="76" t="str">
        <x:f>IF('00_Formulaire_Saisie'!$P94="Validé humainement",'00_Formulaire_Saisie'!P94,"")</x:f>
      </x:c>
      <x:c r="Q94" s="76" t="str">
        <x:f>IF('00_Formulaire_Saisie'!$P94="Validé humainement",'00_Formulaire_Saisie'!Q94,"")</x:f>
      </x:c>
      <x:c r="R94" s="78" t="str">
        <x:f>IF('00_Formulaire_Saisie'!$P94="Validé humainement",'00_Formulaire_Saisie'!R94,"")</x:f>
      </x:c>
      <x:c r="S94" s="76" t="str">
        <x:f>IF('00_Formulaire_Saisie'!$P94="Validé humainement",'00_Formulaire_Saisie'!S94,"")</x:f>
      </x:c>
      <x:c r="T94" s="76" t="str">
        <x:f>IF('00_Formulaire_Saisie'!$P94="Validé humainement",'00_Formulaire_Saisie'!T94,"")</x:f>
      </x:c>
      <x:c r="U94" s="76" t="str">
        <x:f>IF('00_Formulaire_Saisie'!$P94="Validé humainement",'00_Formulaire_Saisie'!U94,"")</x:f>
      </x:c>
    </x:row>
    <x:row r="95">
      <x:c r="A95" s="76" t="str">
        <x:f>IF('00_Formulaire_Saisie'!$P95="Validé humainement",'00_Formulaire_Saisie'!A95,"")</x:f>
      </x:c>
      <x:c r="B95" s="76" t="str">
        <x:f>IF('00_Formulaire_Saisie'!$P95="Validé humainement",'00_Formulaire_Saisie'!B95,"")</x:f>
      </x:c>
      <x:c r="C95" s="76" t="str">
        <x:f>IF('00_Formulaire_Saisie'!$P95="Validé humainement",'00_Formulaire_Saisie'!C95,"")</x:f>
      </x:c>
      <x:c r="D95" s="76" t="str">
        <x:f>IF('00_Formulaire_Saisie'!$P95="Validé humainement",'00_Formulaire_Saisie'!D95,"")</x:f>
      </x:c>
      <x:c r="E95" s="76" t="str">
        <x:f>IF('00_Formulaire_Saisie'!$P95="Validé humainement",'00_Formulaire_Saisie'!E95,"")</x:f>
      </x:c>
      <x:c r="F95" s="76" t="str">
        <x:f>IF('00_Formulaire_Saisie'!$P95="Validé humainement",'00_Formulaire_Saisie'!F95,"")</x:f>
      </x:c>
      <x:c r="G95" s="76" t="str">
        <x:f>IF('00_Formulaire_Saisie'!$P95="Validé humainement",'00_Formulaire_Saisie'!G95,"")</x:f>
      </x:c>
      <x:c r="H95" s="77" t="str">
        <x:f>IF('00_Formulaire_Saisie'!$P95="Validé humainement",'00_Formulaire_Saisie'!H95,"")</x:f>
      </x:c>
      <x:c r="I95" s="76" t="str">
        <x:f>IF('00_Formulaire_Saisie'!$P95="Validé humainement",'00_Formulaire_Saisie'!I95,"")</x:f>
      </x:c>
      <x:c r="J95" s="76" t="str">
        <x:f>IF('00_Formulaire_Saisie'!$P95="Validé humainement",'00_Formulaire_Saisie'!J95,"")</x:f>
      </x:c>
      <x:c r="K95" s="76" t="str">
        <x:f>IF('00_Formulaire_Saisie'!$P95="Validé humainement",'00_Formulaire_Saisie'!K95,"")</x:f>
      </x:c>
      <x:c r="L95" s="76" t="str">
        <x:f>IF('00_Formulaire_Saisie'!$P95="Validé humainement",'00_Formulaire_Saisie'!L95,"")</x:f>
      </x:c>
      <x:c r="M95" s="76" t="str">
        <x:f>IF('00_Formulaire_Saisie'!$P95="Validé humainement",'00_Formulaire_Saisie'!M95,"")</x:f>
      </x:c>
      <x:c r="N95" s="76" t="str">
        <x:f>IF('00_Formulaire_Saisie'!$P95="Validé humainement",'00_Formulaire_Saisie'!N95,"")</x:f>
      </x:c>
      <x:c r="O95" s="76" t="str">
        <x:f>IF('00_Formulaire_Saisie'!$P95="Validé humainement",'00_Formulaire_Saisie'!O95,"")</x:f>
      </x:c>
      <x:c r="P95" s="76" t="str">
        <x:f>IF('00_Formulaire_Saisie'!$P95="Validé humainement",'00_Formulaire_Saisie'!P95,"")</x:f>
      </x:c>
      <x:c r="Q95" s="76" t="str">
        <x:f>IF('00_Formulaire_Saisie'!$P95="Validé humainement",'00_Formulaire_Saisie'!Q95,"")</x:f>
      </x:c>
      <x:c r="R95" s="78" t="str">
        <x:f>IF('00_Formulaire_Saisie'!$P95="Validé humainement",'00_Formulaire_Saisie'!R95,"")</x:f>
      </x:c>
      <x:c r="S95" s="76" t="str">
        <x:f>IF('00_Formulaire_Saisie'!$P95="Validé humainement",'00_Formulaire_Saisie'!S95,"")</x:f>
      </x:c>
      <x:c r="T95" s="76" t="str">
        <x:f>IF('00_Formulaire_Saisie'!$P95="Validé humainement",'00_Formulaire_Saisie'!T95,"")</x:f>
      </x:c>
      <x:c r="U95" s="76" t="str">
        <x:f>IF('00_Formulaire_Saisie'!$P95="Validé humainement",'00_Formulaire_Saisie'!U95,"")</x:f>
      </x:c>
    </x:row>
    <x:row r="96">
      <x:c r="A96" s="76" t="str">
        <x:f>IF('00_Formulaire_Saisie'!$P96="Validé humainement",'00_Formulaire_Saisie'!A96,"")</x:f>
      </x:c>
      <x:c r="B96" s="76" t="str">
        <x:f>IF('00_Formulaire_Saisie'!$P96="Validé humainement",'00_Formulaire_Saisie'!B96,"")</x:f>
      </x:c>
      <x:c r="C96" s="76" t="str">
        <x:f>IF('00_Formulaire_Saisie'!$P96="Validé humainement",'00_Formulaire_Saisie'!C96,"")</x:f>
      </x:c>
      <x:c r="D96" s="76" t="str">
        <x:f>IF('00_Formulaire_Saisie'!$P96="Validé humainement",'00_Formulaire_Saisie'!D96,"")</x:f>
      </x:c>
      <x:c r="E96" s="76" t="str">
        <x:f>IF('00_Formulaire_Saisie'!$P96="Validé humainement",'00_Formulaire_Saisie'!E96,"")</x:f>
      </x:c>
      <x:c r="F96" s="76" t="str">
        <x:f>IF('00_Formulaire_Saisie'!$P96="Validé humainement",'00_Formulaire_Saisie'!F96,"")</x:f>
      </x:c>
      <x:c r="G96" s="76" t="str">
        <x:f>IF('00_Formulaire_Saisie'!$P96="Validé humainement",'00_Formulaire_Saisie'!G96,"")</x:f>
      </x:c>
      <x:c r="H96" s="77" t="str">
        <x:f>IF('00_Formulaire_Saisie'!$P96="Validé humainement",'00_Formulaire_Saisie'!H96,"")</x:f>
      </x:c>
      <x:c r="I96" s="76" t="str">
        <x:f>IF('00_Formulaire_Saisie'!$P96="Validé humainement",'00_Formulaire_Saisie'!I96,"")</x:f>
      </x:c>
      <x:c r="J96" s="76" t="str">
        <x:f>IF('00_Formulaire_Saisie'!$P96="Validé humainement",'00_Formulaire_Saisie'!J96,"")</x:f>
      </x:c>
      <x:c r="K96" s="76" t="str">
        <x:f>IF('00_Formulaire_Saisie'!$P96="Validé humainement",'00_Formulaire_Saisie'!K96,"")</x:f>
      </x:c>
      <x:c r="L96" s="76" t="str">
        <x:f>IF('00_Formulaire_Saisie'!$P96="Validé humainement",'00_Formulaire_Saisie'!L96,"")</x:f>
      </x:c>
      <x:c r="M96" s="76" t="str">
        <x:f>IF('00_Formulaire_Saisie'!$P96="Validé humainement",'00_Formulaire_Saisie'!M96,"")</x:f>
      </x:c>
      <x:c r="N96" s="76" t="str">
        <x:f>IF('00_Formulaire_Saisie'!$P96="Validé humainement",'00_Formulaire_Saisie'!N96,"")</x:f>
      </x:c>
      <x:c r="O96" s="76" t="str">
        <x:f>IF('00_Formulaire_Saisie'!$P96="Validé humainement",'00_Formulaire_Saisie'!O96,"")</x:f>
      </x:c>
      <x:c r="P96" s="76" t="str">
        <x:f>IF('00_Formulaire_Saisie'!$P96="Validé humainement",'00_Formulaire_Saisie'!P96,"")</x:f>
      </x:c>
      <x:c r="Q96" s="76" t="str">
        <x:f>IF('00_Formulaire_Saisie'!$P96="Validé humainement",'00_Formulaire_Saisie'!Q96,"")</x:f>
      </x:c>
      <x:c r="R96" s="78" t="str">
        <x:f>IF('00_Formulaire_Saisie'!$P96="Validé humainement",'00_Formulaire_Saisie'!R96,"")</x:f>
      </x:c>
      <x:c r="S96" s="76" t="str">
        <x:f>IF('00_Formulaire_Saisie'!$P96="Validé humainement",'00_Formulaire_Saisie'!S96,"")</x:f>
      </x:c>
      <x:c r="T96" s="76" t="str">
        <x:f>IF('00_Formulaire_Saisie'!$P96="Validé humainement",'00_Formulaire_Saisie'!T96,"")</x:f>
      </x:c>
      <x:c r="U96" s="76" t="str">
        <x:f>IF('00_Formulaire_Saisie'!$P96="Validé humainement",'00_Formulaire_Saisie'!U96,"")</x:f>
      </x:c>
    </x:row>
    <x:row r="97">
      <x:c r="A97" s="76" t="str">
        <x:f>IF('00_Formulaire_Saisie'!$P97="Validé humainement",'00_Formulaire_Saisie'!A97,"")</x:f>
      </x:c>
      <x:c r="B97" s="76" t="str">
        <x:f>IF('00_Formulaire_Saisie'!$P97="Validé humainement",'00_Formulaire_Saisie'!B97,"")</x:f>
      </x:c>
      <x:c r="C97" s="76" t="str">
        <x:f>IF('00_Formulaire_Saisie'!$P97="Validé humainement",'00_Formulaire_Saisie'!C97,"")</x:f>
      </x:c>
      <x:c r="D97" s="76" t="str">
        <x:f>IF('00_Formulaire_Saisie'!$P97="Validé humainement",'00_Formulaire_Saisie'!D97,"")</x:f>
      </x:c>
      <x:c r="E97" s="76" t="str">
        <x:f>IF('00_Formulaire_Saisie'!$P97="Validé humainement",'00_Formulaire_Saisie'!E97,"")</x:f>
      </x:c>
      <x:c r="F97" s="76" t="str">
        <x:f>IF('00_Formulaire_Saisie'!$P97="Validé humainement",'00_Formulaire_Saisie'!F97,"")</x:f>
      </x:c>
      <x:c r="G97" s="76" t="str">
        <x:f>IF('00_Formulaire_Saisie'!$P97="Validé humainement",'00_Formulaire_Saisie'!G97,"")</x:f>
      </x:c>
      <x:c r="H97" s="77" t="str">
        <x:f>IF('00_Formulaire_Saisie'!$P97="Validé humainement",'00_Formulaire_Saisie'!H97,"")</x:f>
      </x:c>
      <x:c r="I97" s="76" t="str">
        <x:f>IF('00_Formulaire_Saisie'!$P97="Validé humainement",'00_Formulaire_Saisie'!I97,"")</x:f>
      </x:c>
      <x:c r="J97" s="76" t="str">
        <x:f>IF('00_Formulaire_Saisie'!$P97="Validé humainement",'00_Formulaire_Saisie'!J97,"")</x:f>
      </x:c>
      <x:c r="K97" s="76" t="str">
        <x:f>IF('00_Formulaire_Saisie'!$P97="Validé humainement",'00_Formulaire_Saisie'!K97,"")</x:f>
      </x:c>
      <x:c r="L97" s="76" t="str">
        <x:f>IF('00_Formulaire_Saisie'!$P97="Validé humainement",'00_Formulaire_Saisie'!L97,"")</x:f>
      </x:c>
      <x:c r="M97" s="76" t="str">
        <x:f>IF('00_Formulaire_Saisie'!$P97="Validé humainement",'00_Formulaire_Saisie'!M97,"")</x:f>
      </x:c>
      <x:c r="N97" s="76" t="str">
        <x:f>IF('00_Formulaire_Saisie'!$P97="Validé humainement",'00_Formulaire_Saisie'!N97,"")</x:f>
      </x:c>
      <x:c r="O97" s="76" t="str">
        <x:f>IF('00_Formulaire_Saisie'!$P97="Validé humainement",'00_Formulaire_Saisie'!O97,"")</x:f>
      </x:c>
      <x:c r="P97" s="76" t="str">
        <x:f>IF('00_Formulaire_Saisie'!$P97="Validé humainement",'00_Formulaire_Saisie'!P97,"")</x:f>
      </x:c>
      <x:c r="Q97" s="76" t="str">
        <x:f>IF('00_Formulaire_Saisie'!$P97="Validé humainement",'00_Formulaire_Saisie'!Q97,"")</x:f>
      </x:c>
      <x:c r="R97" s="78" t="str">
        <x:f>IF('00_Formulaire_Saisie'!$P97="Validé humainement",'00_Formulaire_Saisie'!R97,"")</x:f>
      </x:c>
      <x:c r="S97" s="76" t="str">
        <x:f>IF('00_Formulaire_Saisie'!$P97="Validé humainement",'00_Formulaire_Saisie'!S97,"")</x:f>
      </x:c>
      <x:c r="T97" s="76" t="str">
        <x:f>IF('00_Formulaire_Saisie'!$P97="Validé humainement",'00_Formulaire_Saisie'!T97,"")</x:f>
      </x:c>
      <x:c r="U97" s="76" t="str">
        <x:f>IF('00_Formulaire_Saisie'!$P97="Validé humainement",'00_Formulaire_Saisie'!U97,"")</x:f>
      </x:c>
    </x:row>
    <x:row r="98">
      <x:c r="A98" s="76" t="str">
        <x:f>IF('00_Formulaire_Saisie'!$P98="Validé humainement",'00_Formulaire_Saisie'!A98,"")</x:f>
      </x:c>
      <x:c r="B98" s="76" t="str">
        <x:f>IF('00_Formulaire_Saisie'!$P98="Validé humainement",'00_Formulaire_Saisie'!B98,"")</x:f>
      </x:c>
      <x:c r="C98" s="76" t="str">
        <x:f>IF('00_Formulaire_Saisie'!$P98="Validé humainement",'00_Formulaire_Saisie'!C98,"")</x:f>
      </x:c>
      <x:c r="D98" s="76" t="str">
        <x:f>IF('00_Formulaire_Saisie'!$P98="Validé humainement",'00_Formulaire_Saisie'!D98,"")</x:f>
      </x:c>
      <x:c r="E98" s="76" t="str">
        <x:f>IF('00_Formulaire_Saisie'!$P98="Validé humainement",'00_Formulaire_Saisie'!E98,"")</x:f>
      </x:c>
      <x:c r="F98" s="76" t="str">
        <x:f>IF('00_Formulaire_Saisie'!$P98="Validé humainement",'00_Formulaire_Saisie'!F98,"")</x:f>
      </x:c>
      <x:c r="G98" s="76" t="str">
        <x:f>IF('00_Formulaire_Saisie'!$P98="Validé humainement",'00_Formulaire_Saisie'!G98,"")</x:f>
      </x:c>
      <x:c r="H98" s="77" t="str">
        <x:f>IF('00_Formulaire_Saisie'!$P98="Validé humainement",'00_Formulaire_Saisie'!H98,"")</x:f>
      </x:c>
      <x:c r="I98" s="76" t="str">
        <x:f>IF('00_Formulaire_Saisie'!$P98="Validé humainement",'00_Formulaire_Saisie'!I98,"")</x:f>
      </x:c>
      <x:c r="J98" s="76" t="str">
        <x:f>IF('00_Formulaire_Saisie'!$P98="Validé humainement",'00_Formulaire_Saisie'!J98,"")</x:f>
      </x:c>
      <x:c r="K98" s="76" t="str">
        <x:f>IF('00_Formulaire_Saisie'!$P98="Validé humainement",'00_Formulaire_Saisie'!K98,"")</x:f>
      </x:c>
      <x:c r="L98" s="76" t="str">
        <x:f>IF('00_Formulaire_Saisie'!$P98="Validé humainement",'00_Formulaire_Saisie'!L98,"")</x:f>
      </x:c>
      <x:c r="M98" s="76" t="str">
        <x:f>IF('00_Formulaire_Saisie'!$P98="Validé humainement",'00_Formulaire_Saisie'!M98,"")</x:f>
      </x:c>
      <x:c r="N98" s="76" t="str">
        <x:f>IF('00_Formulaire_Saisie'!$P98="Validé humainement",'00_Formulaire_Saisie'!N98,"")</x:f>
      </x:c>
      <x:c r="O98" s="76" t="str">
        <x:f>IF('00_Formulaire_Saisie'!$P98="Validé humainement",'00_Formulaire_Saisie'!O98,"")</x:f>
      </x:c>
      <x:c r="P98" s="76" t="str">
        <x:f>IF('00_Formulaire_Saisie'!$P98="Validé humainement",'00_Formulaire_Saisie'!P98,"")</x:f>
      </x:c>
      <x:c r="Q98" s="76" t="str">
        <x:f>IF('00_Formulaire_Saisie'!$P98="Validé humainement",'00_Formulaire_Saisie'!Q98,"")</x:f>
      </x:c>
      <x:c r="R98" s="78" t="str">
        <x:f>IF('00_Formulaire_Saisie'!$P98="Validé humainement",'00_Formulaire_Saisie'!R98,"")</x:f>
      </x:c>
      <x:c r="S98" s="76" t="str">
        <x:f>IF('00_Formulaire_Saisie'!$P98="Validé humainement",'00_Formulaire_Saisie'!S98,"")</x:f>
      </x:c>
      <x:c r="T98" s="76" t="str">
        <x:f>IF('00_Formulaire_Saisie'!$P98="Validé humainement",'00_Formulaire_Saisie'!T98,"")</x:f>
      </x:c>
      <x:c r="U98" s="76" t="str">
        <x:f>IF('00_Formulaire_Saisie'!$P98="Validé humainement",'00_Formulaire_Saisie'!U98,"")</x:f>
      </x:c>
    </x:row>
    <x:row r="99">
      <x:c r="A99" s="76" t="str">
        <x:f>IF('00_Formulaire_Saisie'!$P99="Validé humainement",'00_Formulaire_Saisie'!A99,"")</x:f>
      </x:c>
      <x:c r="B99" s="76" t="str">
        <x:f>IF('00_Formulaire_Saisie'!$P99="Validé humainement",'00_Formulaire_Saisie'!B99,"")</x:f>
      </x:c>
      <x:c r="C99" s="76" t="str">
        <x:f>IF('00_Formulaire_Saisie'!$P99="Validé humainement",'00_Formulaire_Saisie'!C99,"")</x:f>
      </x:c>
      <x:c r="D99" s="76" t="str">
        <x:f>IF('00_Formulaire_Saisie'!$P99="Validé humainement",'00_Formulaire_Saisie'!D99,"")</x:f>
      </x:c>
      <x:c r="E99" s="76" t="str">
        <x:f>IF('00_Formulaire_Saisie'!$P99="Validé humainement",'00_Formulaire_Saisie'!E99,"")</x:f>
      </x:c>
      <x:c r="F99" s="76" t="str">
        <x:f>IF('00_Formulaire_Saisie'!$P99="Validé humainement",'00_Formulaire_Saisie'!F99,"")</x:f>
      </x:c>
      <x:c r="G99" s="76" t="str">
        <x:f>IF('00_Formulaire_Saisie'!$P99="Validé humainement",'00_Formulaire_Saisie'!G99,"")</x:f>
      </x:c>
      <x:c r="H99" s="77" t="str">
        <x:f>IF('00_Formulaire_Saisie'!$P99="Validé humainement",'00_Formulaire_Saisie'!H99,"")</x:f>
      </x:c>
      <x:c r="I99" s="76" t="str">
        <x:f>IF('00_Formulaire_Saisie'!$P99="Validé humainement",'00_Formulaire_Saisie'!I99,"")</x:f>
      </x:c>
      <x:c r="J99" s="76" t="str">
        <x:f>IF('00_Formulaire_Saisie'!$P99="Validé humainement",'00_Formulaire_Saisie'!J99,"")</x:f>
      </x:c>
      <x:c r="K99" s="76" t="str">
        <x:f>IF('00_Formulaire_Saisie'!$P99="Validé humainement",'00_Formulaire_Saisie'!K99,"")</x:f>
      </x:c>
      <x:c r="L99" s="76" t="str">
        <x:f>IF('00_Formulaire_Saisie'!$P99="Validé humainement",'00_Formulaire_Saisie'!L99,"")</x:f>
      </x:c>
      <x:c r="M99" s="76" t="str">
        <x:f>IF('00_Formulaire_Saisie'!$P99="Validé humainement",'00_Formulaire_Saisie'!M99,"")</x:f>
      </x:c>
      <x:c r="N99" s="76" t="str">
        <x:f>IF('00_Formulaire_Saisie'!$P99="Validé humainement",'00_Formulaire_Saisie'!N99,"")</x:f>
      </x:c>
      <x:c r="O99" s="76" t="str">
        <x:f>IF('00_Formulaire_Saisie'!$P99="Validé humainement",'00_Formulaire_Saisie'!O99,"")</x:f>
      </x:c>
      <x:c r="P99" s="76" t="str">
        <x:f>IF('00_Formulaire_Saisie'!$P99="Validé humainement",'00_Formulaire_Saisie'!P99,"")</x:f>
      </x:c>
      <x:c r="Q99" s="76" t="str">
        <x:f>IF('00_Formulaire_Saisie'!$P99="Validé humainement",'00_Formulaire_Saisie'!Q99,"")</x:f>
      </x:c>
      <x:c r="R99" s="78" t="str">
        <x:f>IF('00_Formulaire_Saisie'!$P99="Validé humainement",'00_Formulaire_Saisie'!R99,"")</x:f>
      </x:c>
      <x:c r="S99" s="76" t="str">
        <x:f>IF('00_Formulaire_Saisie'!$P99="Validé humainement",'00_Formulaire_Saisie'!S99,"")</x:f>
      </x:c>
      <x:c r="T99" s="76" t="str">
        <x:f>IF('00_Formulaire_Saisie'!$P99="Validé humainement",'00_Formulaire_Saisie'!T99,"")</x:f>
      </x:c>
      <x:c r="U99" s="76" t="str">
        <x:f>IF('00_Formulaire_Saisie'!$P99="Validé humainement",'00_Formulaire_Saisie'!U99,"")</x:f>
      </x:c>
    </x:row>
    <x:row r="100">
      <x:c r="A100" s="76" t="str">
        <x:f>IF('00_Formulaire_Saisie'!$P100="Validé humainement",'00_Formulaire_Saisie'!A100,"")</x:f>
      </x:c>
      <x:c r="B100" s="76" t="str">
        <x:f>IF('00_Formulaire_Saisie'!$P100="Validé humainement",'00_Formulaire_Saisie'!B100,"")</x:f>
      </x:c>
      <x:c r="C100" s="76" t="str">
        <x:f>IF('00_Formulaire_Saisie'!$P100="Validé humainement",'00_Formulaire_Saisie'!C100,"")</x:f>
      </x:c>
      <x:c r="D100" s="76" t="str">
        <x:f>IF('00_Formulaire_Saisie'!$P100="Validé humainement",'00_Formulaire_Saisie'!D100,"")</x:f>
      </x:c>
      <x:c r="E100" s="76" t="str">
        <x:f>IF('00_Formulaire_Saisie'!$P100="Validé humainement",'00_Formulaire_Saisie'!E100,"")</x:f>
      </x:c>
      <x:c r="F100" s="76" t="str">
        <x:f>IF('00_Formulaire_Saisie'!$P100="Validé humainement",'00_Formulaire_Saisie'!F100,"")</x:f>
      </x:c>
      <x:c r="G100" s="76" t="str">
        <x:f>IF('00_Formulaire_Saisie'!$P100="Validé humainement",'00_Formulaire_Saisie'!G100,"")</x:f>
      </x:c>
      <x:c r="H100" s="77" t="str">
        <x:f>IF('00_Formulaire_Saisie'!$P100="Validé humainement",'00_Formulaire_Saisie'!H100,"")</x:f>
      </x:c>
      <x:c r="I100" s="76" t="str">
        <x:f>IF('00_Formulaire_Saisie'!$P100="Validé humainement",'00_Formulaire_Saisie'!I100,"")</x:f>
      </x:c>
      <x:c r="J100" s="76" t="str">
        <x:f>IF('00_Formulaire_Saisie'!$P100="Validé humainement",'00_Formulaire_Saisie'!J100,"")</x:f>
      </x:c>
      <x:c r="K100" s="76" t="str">
        <x:f>IF('00_Formulaire_Saisie'!$P100="Validé humainement",'00_Formulaire_Saisie'!K100,"")</x:f>
      </x:c>
      <x:c r="L100" s="76" t="str">
        <x:f>IF('00_Formulaire_Saisie'!$P100="Validé humainement",'00_Formulaire_Saisie'!L100,"")</x:f>
      </x:c>
      <x:c r="M100" s="76" t="str">
        <x:f>IF('00_Formulaire_Saisie'!$P100="Validé humainement",'00_Formulaire_Saisie'!M100,"")</x:f>
      </x:c>
      <x:c r="N100" s="76" t="str">
        <x:f>IF('00_Formulaire_Saisie'!$P100="Validé humainement",'00_Formulaire_Saisie'!N100,"")</x:f>
      </x:c>
      <x:c r="O100" s="76" t="str">
        <x:f>IF('00_Formulaire_Saisie'!$P100="Validé humainement",'00_Formulaire_Saisie'!O100,"")</x:f>
      </x:c>
      <x:c r="P100" s="76" t="str">
        <x:f>IF('00_Formulaire_Saisie'!$P100="Validé humainement",'00_Formulaire_Saisie'!P100,"")</x:f>
      </x:c>
      <x:c r="Q100" s="76" t="str">
        <x:f>IF('00_Formulaire_Saisie'!$P100="Validé humainement",'00_Formulaire_Saisie'!Q100,"")</x:f>
      </x:c>
      <x:c r="R100" s="78" t="str">
        <x:f>IF('00_Formulaire_Saisie'!$P100="Validé humainement",'00_Formulaire_Saisie'!R100,"")</x:f>
      </x:c>
      <x:c r="S100" s="76" t="str">
        <x:f>IF('00_Formulaire_Saisie'!$P100="Validé humainement",'00_Formulaire_Saisie'!S100,"")</x:f>
      </x:c>
      <x:c r="T100" s="76" t="str">
        <x:f>IF('00_Formulaire_Saisie'!$P100="Validé humainement",'00_Formulaire_Saisie'!T100,"")</x:f>
      </x:c>
      <x:c r="U100" s="76" t="str">
        <x:f>IF('00_Formulaire_Saisie'!$P100="Validé humainement",'00_Formulaire_Saisie'!U100,"")</x:f>
      </x:c>
    </x:row>
    <x:row r="101">
      <x:c r="A101" s="76" t="str">
        <x:f>IF('00_Formulaire_Saisie'!$P101="Validé humainement",'00_Formulaire_Saisie'!A101,"")</x:f>
      </x:c>
      <x:c r="B101" s="76" t="str">
        <x:f>IF('00_Formulaire_Saisie'!$P101="Validé humainement",'00_Formulaire_Saisie'!B101,"")</x:f>
      </x:c>
      <x:c r="C101" s="76" t="str">
        <x:f>IF('00_Formulaire_Saisie'!$P101="Validé humainement",'00_Formulaire_Saisie'!C101,"")</x:f>
      </x:c>
      <x:c r="D101" s="76" t="str">
        <x:f>IF('00_Formulaire_Saisie'!$P101="Validé humainement",'00_Formulaire_Saisie'!D101,"")</x:f>
      </x:c>
      <x:c r="E101" s="76" t="str">
        <x:f>IF('00_Formulaire_Saisie'!$P101="Validé humainement",'00_Formulaire_Saisie'!E101,"")</x:f>
      </x:c>
      <x:c r="F101" s="76" t="str">
        <x:f>IF('00_Formulaire_Saisie'!$P101="Validé humainement",'00_Formulaire_Saisie'!F101,"")</x:f>
      </x:c>
      <x:c r="G101" s="76" t="str">
        <x:f>IF('00_Formulaire_Saisie'!$P101="Validé humainement",'00_Formulaire_Saisie'!G101,"")</x:f>
      </x:c>
      <x:c r="H101" s="77" t="str">
        <x:f>IF('00_Formulaire_Saisie'!$P101="Validé humainement",'00_Formulaire_Saisie'!H101,"")</x:f>
      </x:c>
      <x:c r="I101" s="76" t="str">
        <x:f>IF('00_Formulaire_Saisie'!$P101="Validé humainement",'00_Formulaire_Saisie'!I101,"")</x:f>
      </x:c>
      <x:c r="J101" s="76" t="str">
        <x:f>IF('00_Formulaire_Saisie'!$P101="Validé humainement",'00_Formulaire_Saisie'!J101,"")</x:f>
      </x:c>
      <x:c r="K101" s="76" t="str">
        <x:f>IF('00_Formulaire_Saisie'!$P101="Validé humainement",'00_Formulaire_Saisie'!K101,"")</x:f>
      </x:c>
      <x:c r="L101" s="76" t="str">
        <x:f>IF('00_Formulaire_Saisie'!$P101="Validé humainement",'00_Formulaire_Saisie'!L101,"")</x:f>
      </x:c>
      <x:c r="M101" s="76" t="str">
        <x:f>IF('00_Formulaire_Saisie'!$P101="Validé humainement",'00_Formulaire_Saisie'!M101,"")</x:f>
      </x:c>
      <x:c r="N101" s="76" t="str">
        <x:f>IF('00_Formulaire_Saisie'!$P101="Validé humainement",'00_Formulaire_Saisie'!N101,"")</x:f>
      </x:c>
      <x:c r="O101" s="76" t="str">
        <x:f>IF('00_Formulaire_Saisie'!$P101="Validé humainement",'00_Formulaire_Saisie'!O101,"")</x:f>
      </x:c>
      <x:c r="P101" s="76" t="str">
        <x:f>IF('00_Formulaire_Saisie'!$P101="Validé humainement",'00_Formulaire_Saisie'!P101,"")</x:f>
      </x:c>
      <x:c r="Q101" s="76" t="str">
        <x:f>IF('00_Formulaire_Saisie'!$P101="Validé humainement",'00_Formulaire_Saisie'!Q101,"")</x:f>
      </x:c>
      <x:c r="R101" s="78" t="str">
        <x:f>IF('00_Formulaire_Saisie'!$P101="Validé humainement",'00_Formulaire_Saisie'!R101,"")</x:f>
      </x:c>
      <x:c r="S101" s="76" t="str">
        <x:f>IF('00_Formulaire_Saisie'!$P101="Validé humainement",'00_Formulaire_Saisie'!S101,"")</x:f>
      </x:c>
      <x:c r="T101" s="76" t="str">
        <x:f>IF('00_Formulaire_Saisie'!$P101="Validé humainement",'00_Formulaire_Saisie'!T101,"")</x:f>
      </x:c>
      <x:c r="U101" s="76" t="str">
        <x:f>IF('00_Formulaire_Saisie'!$P101="Validé humainement",'00_Formulaire_Saisie'!U101,"")</x:f>
      </x:c>
    </x:row>
    <x:row r="102">
      <x:c r="A102" s="76" t="str">
        <x:f>IF('00_Formulaire_Saisie'!$P102="Validé humainement",'00_Formulaire_Saisie'!A102,"")</x:f>
      </x:c>
      <x:c r="B102" s="76" t="str">
        <x:f>IF('00_Formulaire_Saisie'!$P102="Validé humainement",'00_Formulaire_Saisie'!B102,"")</x:f>
      </x:c>
      <x:c r="C102" s="76" t="str">
        <x:f>IF('00_Formulaire_Saisie'!$P102="Validé humainement",'00_Formulaire_Saisie'!C102,"")</x:f>
      </x:c>
      <x:c r="D102" s="76" t="str">
        <x:f>IF('00_Formulaire_Saisie'!$P102="Validé humainement",'00_Formulaire_Saisie'!D102,"")</x:f>
      </x:c>
      <x:c r="E102" s="76" t="str">
        <x:f>IF('00_Formulaire_Saisie'!$P102="Validé humainement",'00_Formulaire_Saisie'!E102,"")</x:f>
      </x:c>
      <x:c r="F102" s="76" t="str">
        <x:f>IF('00_Formulaire_Saisie'!$P102="Validé humainement",'00_Formulaire_Saisie'!F102,"")</x:f>
      </x:c>
      <x:c r="G102" s="76" t="str">
        <x:f>IF('00_Formulaire_Saisie'!$P102="Validé humainement",'00_Formulaire_Saisie'!G102,"")</x:f>
      </x:c>
      <x:c r="H102" s="77" t="str">
        <x:f>IF('00_Formulaire_Saisie'!$P102="Validé humainement",'00_Formulaire_Saisie'!H102,"")</x:f>
      </x:c>
      <x:c r="I102" s="76" t="str">
        <x:f>IF('00_Formulaire_Saisie'!$P102="Validé humainement",'00_Formulaire_Saisie'!I102,"")</x:f>
      </x:c>
      <x:c r="J102" s="76" t="str">
        <x:f>IF('00_Formulaire_Saisie'!$P102="Validé humainement",'00_Formulaire_Saisie'!J102,"")</x:f>
      </x:c>
      <x:c r="K102" s="76" t="str">
        <x:f>IF('00_Formulaire_Saisie'!$P102="Validé humainement",'00_Formulaire_Saisie'!K102,"")</x:f>
      </x:c>
      <x:c r="L102" s="76" t="str">
        <x:f>IF('00_Formulaire_Saisie'!$P102="Validé humainement",'00_Formulaire_Saisie'!L102,"")</x:f>
      </x:c>
      <x:c r="M102" s="76" t="str">
        <x:f>IF('00_Formulaire_Saisie'!$P102="Validé humainement",'00_Formulaire_Saisie'!M102,"")</x:f>
      </x:c>
      <x:c r="N102" s="76" t="str">
        <x:f>IF('00_Formulaire_Saisie'!$P102="Validé humainement",'00_Formulaire_Saisie'!N102,"")</x:f>
      </x:c>
      <x:c r="O102" s="76" t="str">
        <x:f>IF('00_Formulaire_Saisie'!$P102="Validé humainement",'00_Formulaire_Saisie'!O102,"")</x:f>
      </x:c>
      <x:c r="P102" s="76" t="str">
        <x:f>IF('00_Formulaire_Saisie'!$P102="Validé humainement",'00_Formulaire_Saisie'!P102,"")</x:f>
      </x:c>
      <x:c r="Q102" s="76" t="str">
        <x:f>IF('00_Formulaire_Saisie'!$P102="Validé humainement",'00_Formulaire_Saisie'!Q102,"")</x:f>
      </x:c>
      <x:c r="R102" s="78" t="str">
        <x:f>IF('00_Formulaire_Saisie'!$P102="Validé humainement",'00_Formulaire_Saisie'!R102,"")</x:f>
      </x:c>
      <x:c r="S102" s="76" t="str">
        <x:f>IF('00_Formulaire_Saisie'!$P102="Validé humainement",'00_Formulaire_Saisie'!S102,"")</x:f>
      </x:c>
      <x:c r="T102" s="76" t="str">
        <x:f>IF('00_Formulaire_Saisie'!$P102="Validé humainement",'00_Formulaire_Saisie'!T102,"")</x:f>
      </x:c>
      <x:c r="U102" s="76" t="str">
        <x:f>IF('00_Formulaire_Saisie'!$P102="Validé humainement",'00_Formulaire_Saisie'!U102,"")</x:f>
      </x:c>
    </x:row>
    <x:row r="103">
      <x:c r="A103" s="76" t="str">
        <x:f>IF('00_Formulaire_Saisie'!$P103="Validé humainement",'00_Formulaire_Saisie'!A103,"")</x:f>
      </x:c>
      <x:c r="B103" s="76" t="str">
        <x:f>IF('00_Formulaire_Saisie'!$P103="Validé humainement",'00_Formulaire_Saisie'!B103,"")</x:f>
      </x:c>
      <x:c r="C103" s="76" t="str">
        <x:f>IF('00_Formulaire_Saisie'!$P103="Validé humainement",'00_Formulaire_Saisie'!C103,"")</x:f>
      </x:c>
      <x:c r="D103" s="76" t="str">
        <x:f>IF('00_Formulaire_Saisie'!$P103="Validé humainement",'00_Formulaire_Saisie'!D103,"")</x:f>
      </x:c>
      <x:c r="E103" s="76" t="str">
        <x:f>IF('00_Formulaire_Saisie'!$P103="Validé humainement",'00_Formulaire_Saisie'!E103,"")</x:f>
      </x:c>
      <x:c r="F103" s="76" t="str">
        <x:f>IF('00_Formulaire_Saisie'!$P103="Validé humainement",'00_Formulaire_Saisie'!F103,"")</x:f>
      </x:c>
      <x:c r="G103" s="76" t="str">
        <x:f>IF('00_Formulaire_Saisie'!$P103="Validé humainement",'00_Formulaire_Saisie'!G103,"")</x:f>
      </x:c>
      <x:c r="H103" s="77" t="str">
        <x:f>IF('00_Formulaire_Saisie'!$P103="Validé humainement",'00_Formulaire_Saisie'!H103,"")</x:f>
      </x:c>
      <x:c r="I103" s="76" t="str">
        <x:f>IF('00_Formulaire_Saisie'!$P103="Validé humainement",'00_Formulaire_Saisie'!I103,"")</x:f>
      </x:c>
      <x:c r="J103" s="76" t="str">
        <x:f>IF('00_Formulaire_Saisie'!$P103="Validé humainement",'00_Formulaire_Saisie'!J103,"")</x:f>
      </x:c>
      <x:c r="K103" s="76" t="str">
        <x:f>IF('00_Formulaire_Saisie'!$P103="Validé humainement",'00_Formulaire_Saisie'!K103,"")</x:f>
      </x:c>
      <x:c r="L103" s="76" t="str">
        <x:f>IF('00_Formulaire_Saisie'!$P103="Validé humainement",'00_Formulaire_Saisie'!L103,"")</x:f>
      </x:c>
      <x:c r="M103" s="76" t="str">
        <x:f>IF('00_Formulaire_Saisie'!$P103="Validé humainement",'00_Formulaire_Saisie'!M103,"")</x:f>
      </x:c>
      <x:c r="N103" s="76" t="str">
        <x:f>IF('00_Formulaire_Saisie'!$P103="Validé humainement",'00_Formulaire_Saisie'!N103,"")</x:f>
      </x:c>
      <x:c r="O103" s="76" t="str">
        <x:f>IF('00_Formulaire_Saisie'!$P103="Validé humainement",'00_Formulaire_Saisie'!O103,"")</x:f>
      </x:c>
      <x:c r="P103" s="76" t="str">
        <x:f>IF('00_Formulaire_Saisie'!$P103="Validé humainement",'00_Formulaire_Saisie'!P103,"")</x:f>
      </x:c>
      <x:c r="Q103" s="76" t="str">
        <x:f>IF('00_Formulaire_Saisie'!$P103="Validé humainement",'00_Formulaire_Saisie'!Q103,"")</x:f>
      </x:c>
      <x:c r="R103" s="78" t="str">
        <x:f>IF('00_Formulaire_Saisie'!$P103="Validé humainement",'00_Formulaire_Saisie'!R103,"")</x:f>
      </x:c>
      <x:c r="S103" s="76" t="str">
        <x:f>IF('00_Formulaire_Saisie'!$P103="Validé humainement",'00_Formulaire_Saisie'!S103,"")</x:f>
      </x:c>
      <x:c r="T103" s="76" t="str">
        <x:f>IF('00_Formulaire_Saisie'!$P103="Validé humainement",'00_Formulaire_Saisie'!T103,"")</x:f>
      </x:c>
      <x:c r="U103" s="76" t="str">
        <x:f>IF('00_Formulaire_Saisie'!$P103="Validé humainement",'00_Formulaire_Saisie'!U103,"")</x:f>
      </x:c>
    </x:row>
    <x:row r="104">
      <x:c r="A104" s="76" t="str">
        <x:f>IF('00_Formulaire_Saisie'!$P104="Validé humainement",'00_Formulaire_Saisie'!A104,"")</x:f>
      </x:c>
      <x:c r="B104" s="76" t="str">
        <x:f>IF('00_Formulaire_Saisie'!$P104="Validé humainement",'00_Formulaire_Saisie'!B104,"")</x:f>
      </x:c>
      <x:c r="C104" s="76" t="str">
        <x:f>IF('00_Formulaire_Saisie'!$P104="Validé humainement",'00_Formulaire_Saisie'!C104,"")</x:f>
      </x:c>
      <x:c r="D104" s="76" t="str">
        <x:f>IF('00_Formulaire_Saisie'!$P104="Validé humainement",'00_Formulaire_Saisie'!D104,"")</x:f>
      </x:c>
      <x:c r="E104" s="76" t="str">
        <x:f>IF('00_Formulaire_Saisie'!$P104="Validé humainement",'00_Formulaire_Saisie'!E104,"")</x:f>
      </x:c>
      <x:c r="F104" s="76" t="str">
        <x:f>IF('00_Formulaire_Saisie'!$P104="Validé humainement",'00_Formulaire_Saisie'!F104,"")</x:f>
      </x:c>
      <x:c r="G104" s="76" t="str">
        <x:f>IF('00_Formulaire_Saisie'!$P104="Validé humainement",'00_Formulaire_Saisie'!G104,"")</x:f>
      </x:c>
      <x:c r="H104" s="77" t="str">
        <x:f>IF('00_Formulaire_Saisie'!$P104="Validé humainement",'00_Formulaire_Saisie'!H104,"")</x:f>
      </x:c>
      <x:c r="I104" s="76" t="str">
        <x:f>IF('00_Formulaire_Saisie'!$P104="Validé humainement",'00_Formulaire_Saisie'!I104,"")</x:f>
      </x:c>
      <x:c r="J104" s="76" t="str">
        <x:f>IF('00_Formulaire_Saisie'!$P104="Validé humainement",'00_Formulaire_Saisie'!J104,"")</x:f>
      </x:c>
      <x:c r="K104" s="76" t="str">
        <x:f>IF('00_Formulaire_Saisie'!$P104="Validé humainement",'00_Formulaire_Saisie'!K104,"")</x:f>
      </x:c>
      <x:c r="L104" s="76" t="str">
        <x:f>IF('00_Formulaire_Saisie'!$P104="Validé humainement",'00_Formulaire_Saisie'!L104,"")</x:f>
      </x:c>
      <x:c r="M104" s="76" t="str">
        <x:f>IF('00_Formulaire_Saisie'!$P104="Validé humainement",'00_Formulaire_Saisie'!M104,"")</x:f>
      </x:c>
      <x:c r="N104" s="76" t="str">
        <x:f>IF('00_Formulaire_Saisie'!$P104="Validé humainement",'00_Formulaire_Saisie'!N104,"")</x:f>
      </x:c>
      <x:c r="O104" s="76" t="str">
        <x:f>IF('00_Formulaire_Saisie'!$P104="Validé humainement",'00_Formulaire_Saisie'!O104,"")</x:f>
      </x:c>
      <x:c r="P104" s="76" t="str">
        <x:f>IF('00_Formulaire_Saisie'!$P104="Validé humainement",'00_Formulaire_Saisie'!P104,"")</x:f>
      </x:c>
      <x:c r="Q104" s="76" t="str">
        <x:f>IF('00_Formulaire_Saisie'!$P104="Validé humainement",'00_Formulaire_Saisie'!Q104,"")</x:f>
      </x:c>
      <x:c r="R104" s="78" t="str">
        <x:f>IF('00_Formulaire_Saisie'!$P104="Validé humainement",'00_Formulaire_Saisie'!R104,"")</x:f>
      </x:c>
      <x:c r="S104" s="76" t="str">
        <x:f>IF('00_Formulaire_Saisie'!$P104="Validé humainement",'00_Formulaire_Saisie'!S104,"")</x:f>
      </x:c>
      <x:c r="T104" s="76" t="str">
        <x:f>IF('00_Formulaire_Saisie'!$P104="Validé humainement",'00_Formulaire_Saisie'!T104,"")</x:f>
      </x:c>
      <x:c r="U104" s="76" t="str">
        <x:f>IF('00_Formulaire_Saisie'!$P104="Validé humainement",'00_Formulaire_Saisie'!U104,"")</x:f>
      </x:c>
    </x:row>
  </x:sheetData>
  <x:mergeCells>
    <x:mergeCell ref="A1:U1"/>
    <x:mergeCell ref="A2:U2"/>
  </x:mergeCells>
  <x:pageMargins left="0.7" right="0.7" top="0.75" bottom="0.75" header="0.3" footer="0.3"/>
  <x:tableParts count="1">
    <x:tablePart xmlns:r="http://schemas.openxmlformats.org/officeDocument/2006/relationships" r:id="R058daa6b7e964df8"/>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température</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01_Form_Temperature.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Date</x:v>
      </x:c>
      <x:c r="C4" s="87" t="str">
        <x:v>Année</x:v>
      </x:c>
      <x:c r="D4" s="87" t="str">
        <x:v>Mois</x:v>
      </x:c>
      <x:c r="E4" s="87" t="str">
        <x:v>Station météo</x:v>
      </x:c>
      <x:c r="F4" s="87" t="str">
        <x:v>Commune / zone</x:v>
      </x:c>
      <x:c r="G4" s="87" t="str">
        <x:v>Température moyenne</x:v>
      </x:c>
      <x:c r="H4" s="87" t="str">
        <x:v>Température minimale</x:v>
      </x:c>
      <x:c r="I4" s="87" t="str">
        <x:v>Température maximale</x:v>
      </x:c>
      <x:c r="J4" s="87" t="str">
        <x:v>Nombre de jours chauds</x:v>
      </x:c>
      <x:c r="K4" s="87" t="str">
        <x:v>Source</x:v>
      </x:c>
      <x:c r="L4" s="87" t="str">
        <x:v>Institution source</x:v>
      </x:c>
      <x:c r="M4" s="87" t="str">
        <x:v>Document source</x:v>
      </x:c>
      <x:c r="N4" s="87" t="str">
        <x:v>Niveau de fiabilité</x:v>
      </x:c>
      <x:c r="O4" s="87" t="str">
        <x:v>Statut validation</x:v>
      </x:c>
      <x:c r="P4" s="87" t="str">
        <x:v>Observations</x:v>
      </x:c>
      <x:c r="Q4" s="87" t="str">
        <x:v>Date de saisie</x:v>
      </x:c>
      <x:c r="R4" s="87" t="str">
        <x:v>Responsable</x:v>
      </x:c>
      <x:c r="S4" s="87" t="str">
        <x:v>Alerte_QC</x:v>
      </x:c>
      <x:c r="T4" s="87" t="str">
        <x:v>Alimente_Rapports</x:v>
      </x:c>
    </x:row>
    <x:row r="5">
      <x:c r="A5" s="76" t="str">
        <x:f>IF('01_Form_Temperature'!$O5="Validé humainement",'01_Form_Temperature'!A5,"")</x:f>
      </x:c>
      <x:c r="B5" s="78" t="str">
        <x:f>IF('01_Form_Temperature'!$O5="Validé humainement",'01_Form_Temperature'!B5,"")</x:f>
      </x:c>
      <x:c r="C5" s="76" t="str">
        <x:f>IF('01_Form_Temperature'!$O5="Validé humainement",'01_Form_Temperature'!C5,"")</x:f>
      </x:c>
      <x:c r="D5" s="76" t="str">
        <x:f>IF('01_Form_Temperature'!$O5="Validé humainement",'01_Form_Temperature'!D5,"")</x:f>
      </x:c>
      <x:c r="E5" s="76" t="str">
        <x:f>IF('01_Form_Temperature'!$O5="Validé humainement",'01_Form_Temperature'!E5,"")</x:f>
      </x:c>
      <x:c r="F5" s="76" t="str">
        <x:f>IF('01_Form_Temperature'!$O5="Validé humainement",'01_Form_Temperature'!F5,"")</x:f>
      </x:c>
      <x:c r="G5" s="79" t="str">
        <x:f>IF('01_Form_Temperature'!$O5="Validé humainement",'01_Form_Temperature'!G5,"")</x:f>
      </x:c>
      <x:c r="H5" s="79" t="str">
        <x:f>IF('01_Form_Temperature'!$O5="Validé humainement",'01_Form_Temperature'!H5,"")</x:f>
      </x:c>
      <x:c r="I5" s="79" t="str">
        <x:f>IF('01_Form_Temperature'!$O5="Validé humainement",'01_Form_Temperature'!I5,"")</x:f>
      </x:c>
      <x:c r="J5" s="76" t="str">
        <x:f>IF('01_Form_Temperature'!$O5="Validé humainement",'01_Form_Temperature'!J5,"")</x:f>
      </x:c>
      <x:c r="K5" s="76" t="str">
        <x:f>IF('01_Form_Temperature'!$O5="Validé humainement",'01_Form_Temperature'!K5,"")</x:f>
      </x:c>
      <x:c r="L5" s="76" t="str">
        <x:f>IF('01_Form_Temperature'!$O5="Validé humainement",'01_Form_Temperature'!L5,"")</x:f>
      </x:c>
      <x:c r="M5" s="76" t="str">
        <x:f>IF('01_Form_Temperature'!$O5="Validé humainement",'01_Form_Temperature'!M5,"")</x:f>
      </x:c>
      <x:c r="N5" s="76" t="str">
        <x:f>IF('01_Form_Temperature'!$O5="Validé humainement",'01_Form_Temperature'!N5,"")</x:f>
      </x:c>
      <x:c r="O5" s="76" t="str">
        <x:f>IF('01_Form_Temperature'!$O5="Validé humainement",'01_Form_Temperature'!O5,"")</x:f>
      </x:c>
      <x:c r="P5" s="76" t="str">
        <x:f>IF('01_Form_Temperature'!$O5="Validé humainement",'01_Form_Temperature'!P5,"")</x:f>
      </x:c>
      <x:c r="Q5" s="78" t="str">
        <x:f>IF('01_Form_Temperature'!$O5="Validé humainement",'01_Form_Temperature'!Q5,"")</x:f>
      </x:c>
      <x:c r="R5" s="76" t="str">
        <x:f>IF('01_Form_Temperature'!$O5="Validé humainement",'01_Form_Temperature'!R5,"")</x:f>
      </x:c>
      <x:c r="S5" s="76" t="str">
        <x:f>IF('01_Form_Temperature'!$O5="Validé humainement",'01_Form_Temperature'!S5,"")</x:f>
      </x:c>
      <x:c r="T5" s="76" t="str">
        <x:f>IF('01_Form_Temperature'!$O5="Validé humainement",'01_Form_Temperature'!T5,"")</x:f>
      </x:c>
    </x:row>
    <x:row r="6">
      <x:c r="A6" s="76" t="str">
        <x:f>IF('01_Form_Temperature'!$O6="Validé humainement",'01_Form_Temperature'!A6,"")</x:f>
      </x:c>
      <x:c r="B6" s="78" t="str">
        <x:f>IF('01_Form_Temperature'!$O6="Validé humainement",'01_Form_Temperature'!B6,"")</x:f>
      </x:c>
      <x:c r="C6" s="76" t="str">
        <x:f>IF('01_Form_Temperature'!$O6="Validé humainement",'01_Form_Temperature'!C6,"")</x:f>
      </x:c>
      <x:c r="D6" s="76" t="str">
        <x:f>IF('01_Form_Temperature'!$O6="Validé humainement",'01_Form_Temperature'!D6,"")</x:f>
      </x:c>
      <x:c r="E6" s="76" t="str">
        <x:f>IF('01_Form_Temperature'!$O6="Validé humainement",'01_Form_Temperature'!E6,"")</x:f>
      </x:c>
      <x:c r="F6" s="76" t="str">
        <x:f>IF('01_Form_Temperature'!$O6="Validé humainement",'01_Form_Temperature'!F6,"")</x:f>
      </x:c>
      <x:c r="G6" s="79" t="str">
        <x:f>IF('01_Form_Temperature'!$O6="Validé humainement",'01_Form_Temperature'!G6,"")</x:f>
      </x:c>
      <x:c r="H6" s="79" t="str">
        <x:f>IF('01_Form_Temperature'!$O6="Validé humainement",'01_Form_Temperature'!H6,"")</x:f>
      </x:c>
      <x:c r="I6" s="79" t="str">
        <x:f>IF('01_Form_Temperature'!$O6="Validé humainement",'01_Form_Temperature'!I6,"")</x:f>
      </x:c>
      <x:c r="J6" s="76" t="str">
        <x:f>IF('01_Form_Temperature'!$O6="Validé humainement",'01_Form_Temperature'!J6,"")</x:f>
      </x:c>
      <x:c r="K6" s="76" t="str">
        <x:f>IF('01_Form_Temperature'!$O6="Validé humainement",'01_Form_Temperature'!K6,"")</x:f>
      </x:c>
      <x:c r="L6" s="76" t="str">
        <x:f>IF('01_Form_Temperature'!$O6="Validé humainement",'01_Form_Temperature'!L6,"")</x:f>
      </x:c>
      <x:c r="M6" s="76" t="str">
        <x:f>IF('01_Form_Temperature'!$O6="Validé humainement",'01_Form_Temperature'!M6,"")</x:f>
      </x:c>
      <x:c r="N6" s="76" t="str">
        <x:f>IF('01_Form_Temperature'!$O6="Validé humainement",'01_Form_Temperature'!N6,"")</x:f>
      </x:c>
      <x:c r="O6" s="76" t="str">
        <x:f>IF('01_Form_Temperature'!$O6="Validé humainement",'01_Form_Temperature'!O6,"")</x:f>
      </x:c>
      <x:c r="P6" s="76" t="str">
        <x:f>IF('01_Form_Temperature'!$O6="Validé humainement",'01_Form_Temperature'!P6,"")</x:f>
      </x:c>
      <x:c r="Q6" s="78" t="str">
        <x:f>IF('01_Form_Temperature'!$O6="Validé humainement",'01_Form_Temperature'!Q6,"")</x:f>
      </x:c>
      <x:c r="R6" s="76" t="str">
        <x:f>IF('01_Form_Temperature'!$O6="Validé humainement",'01_Form_Temperature'!R6,"")</x:f>
      </x:c>
      <x:c r="S6" s="76" t="str">
        <x:f>IF('01_Form_Temperature'!$O6="Validé humainement",'01_Form_Temperature'!S6,"")</x:f>
      </x:c>
      <x:c r="T6" s="76" t="str">
        <x:f>IF('01_Form_Temperature'!$O6="Validé humainement",'01_Form_Temperature'!T6,"")</x:f>
      </x:c>
    </x:row>
    <x:row r="7">
      <x:c r="A7" s="76" t="str">
        <x:f>IF('01_Form_Temperature'!$O7="Validé humainement",'01_Form_Temperature'!A7,"")</x:f>
      </x:c>
      <x:c r="B7" s="78" t="str">
        <x:f>IF('01_Form_Temperature'!$O7="Validé humainement",'01_Form_Temperature'!B7,"")</x:f>
      </x:c>
      <x:c r="C7" s="76" t="str">
        <x:f>IF('01_Form_Temperature'!$O7="Validé humainement",'01_Form_Temperature'!C7,"")</x:f>
      </x:c>
      <x:c r="D7" s="76" t="str">
        <x:f>IF('01_Form_Temperature'!$O7="Validé humainement",'01_Form_Temperature'!D7,"")</x:f>
      </x:c>
      <x:c r="E7" s="76" t="str">
        <x:f>IF('01_Form_Temperature'!$O7="Validé humainement",'01_Form_Temperature'!E7,"")</x:f>
      </x:c>
      <x:c r="F7" s="76" t="str">
        <x:f>IF('01_Form_Temperature'!$O7="Validé humainement",'01_Form_Temperature'!F7,"")</x:f>
      </x:c>
      <x:c r="G7" s="79" t="str">
        <x:f>IF('01_Form_Temperature'!$O7="Validé humainement",'01_Form_Temperature'!G7,"")</x:f>
      </x:c>
      <x:c r="H7" s="79" t="str">
        <x:f>IF('01_Form_Temperature'!$O7="Validé humainement",'01_Form_Temperature'!H7,"")</x:f>
      </x:c>
      <x:c r="I7" s="79" t="str">
        <x:f>IF('01_Form_Temperature'!$O7="Validé humainement",'01_Form_Temperature'!I7,"")</x:f>
      </x:c>
      <x:c r="J7" s="76" t="str">
        <x:f>IF('01_Form_Temperature'!$O7="Validé humainement",'01_Form_Temperature'!J7,"")</x:f>
      </x:c>
      <x:c r="K7" s="76" t="str">
        <x:f>IF('01_Form_Temperature'!$O7="Validé humainement",'01_Form_Temperature'!K7,"")</x:f>
      </x:c>
      <x:c r="L7" s="76" t="str">
        <x:f>IF('01_Form_Temperature'!$O7="Validé humainement",'01_Form_Temperature'!L7,"")</x:f>
      </x:c>
      <x:c r="M7" s="76" t="str">
        <x:f>IF('01_Form_Temperature'!$O7="Validé humainement",'01_Form_Temperature'!M7,"")</x:f>
      </x:c>
      <x:c r="N7" s="76" t="str">
        <x:f>IF('01_Form_Temperature'!$O7="Validé humainement",'01_Form_Temperature'!N7,"")</x:f>
      </x:c>
      <x:c r="O7" s="76" t="str">
        <x:f>IF('01_Form_Temperature'!$O7="Validé humainement",'01_Form_Temperature'!O7,"")</x:f>
      </x:c>
      <x:c r="P7" s="76" t="str">
        <x:f>IF('01_Form_Temperature'!$O7="Validé humainement",'01_Form_Temperature'!P7,"")</x:f>
      </x:c>
      <x:c r="Q7" s="78" t="str">
        <x:f>IF('01_Form_Temperature'!$O7="Validé humainement",'01_Form_Temperature'!Q7,"")</x:f>
      </x:c>
      <x:c r="R7" s="76" t="str">
        <x:f>IF('01_Form_Temperature'!$O7="Validé humainement",'01_Form_Temperature'!R7,"")</x:f>
      </x:c>
      <x:c r="S7" s="76" t="str">
        <x:f>IF('01_Form_Temperature'!$O7="Validé humainement",'01_Form_Temperature'!S7,"")</x:f>
      </x:c>
      <x:c r="T7" s="76" t="str">
        <x:f>IF('01_Form_Temperature'!$O7="Validé humainement",'01_Form_Temperature'!T7,"")</x:f>
      </x:c>
    </x:row>
    <x:row r="8">
      <x:c r="A8" s="76" t="str">
        <x:f>IF('01_Form_Temperature'!$O8="Validé humainement",'01_Form_Temperature'!A8,"")</x:f>
      </x:c>
      <x:c r="B8" s="78" t="str">
        <x:f>IF('01_Form_Temperature'!$O8="Validé humainement",'01_Form_Temperature'!B8,"")</x:f>
      </x:c>
      <x:c r="C8" s="76" t="str">
        <x:f>IF('01_Form_Temperature'!$O8="Validé humainement",'01_Form_Temperature'!C8,"")</x:f>
      </x:c>
      <x:c r="D8" s="76" t="str">
        <x:f>IF('01_Form_Temperature'!$O8="Validé humainement",'01_Form_Temperature'!D8,"")</x:f>
      </x:c>
      <x:c r="E8" s="76" t="str">
        <x:f>IF('01_Form_Temperature'!$O8="Validé humainement",'01_Form_Temperature'!E8,"")</x:f>
      </x:c>
      <x:c r="F8" s="76" t="str">
        <x:f>IF('01_Form_Temperature'!$O8="Validé humainement",'01_Form_Temperature'!F8,"")</x:f>
      </x:c>
      <x:c r="G8" s="79" t="str">
        <x:f>IF('01_Form_Temperature'!$O8="Validé humainement",'01_Form_Temperature'!G8,"")</x:f>
      </x:c>
      <x:c r="H8" s="79" t="str">
        <x:f>IF('01_Form_Temperature'!$O8="Validé humainement",'01_Form_Temperature'!H8,"")</x:f>
      </x:c>
      <x:c r="I8" s="79" t="str">
        <x:f>IF('01_Form_Temperature'!$O8="Validé humainement",'01_Form_Temperature'!I8,"")</x:f>
      </x:c>
      <x:c r="J8" s="76" t="str">
        <x:f>IF('01_Form_Temperature'!$O8="Validé humainement",'01_Form_Temperature'!J8,"")</x:f>
      </x:c>
      <x:c r="K8" s="76" t="str">
        <x:f>IF('01_Form_Temperature'!$O8="Validé humainement",'01_Form_Temperature'!K8,"")</x:f>
      </x:c>
      <x:c r="L8" s="76" t="str">
        <x:f>IF('01_Form_Temperature'!$O8="Validé humainement",'01_Form_Temperature'!L8,"")</x:f>
      </x:c>
      <x:c r="M8" s="76" t="str">
        <x:f>IF('01_Form_Temperature'!$O8="Validé humainement",'01_Form_Temperature'!M8,"")</x:f>
      </x:c>
      <x:c r="N8" s="76" t="str">
        <x:f>IF('01_Form_Temperature'!$O8="Validé humainement",'01_Form_Temperature'!N8,"")</x:f>
      </x:c>
      <x:c r="O8" s="76" t="str">
        <x:f>IF('01_Form_Temperature'!$O8="Validé humainement",'01_Form_Temperature'!O8,"")</x:f>
      </x:c>
      <x:c r="P8" s="76" t="str">
        <x:f>IF('01_Form_Temperature'!$O8="Validé humainement",'01_Form_Temperature'!P8,"")</x:f>
      </x:c>
      <x:c r="Q8" s="78" t="str">
        <x:f>IF('01_Form_Temperature'!$O8="Validé humainement",'01_Form_Temperature'!Q8,"")</x:f>
      </x:c>
      <x:c r="R8" s="76" t="str">
        <x:f>IF('01_Form_Temperature'!$O8="Validé humainement",'01_Form_Temperature'!R8,"")</x:f>
      </x:c>
      <x:c r="S8" s="76" t="str">
        <x:f>IF('01_Form_Temperature'!$O8="Validé humainement",'01_Form_Temperature'!S8,"")</x:f>
      </x:c>
      <x:c r="T8" s="76" t="str">
        <x:f>IF('01_Form_Temperature'!$O8="Validé humainement",'01_Form_Temperature'!T8,"")</x:f>
      </x:c>
    </x:row>
    <x:row r="9">
      <x:c r="A9" s="76" t="str">
        <x:f>IF('01_Form_Temperature'!$O9="Validé humainement",'01_Form_Temperature'!A9,"")</x:f>
      </x:c>
      <x:c r="B9" s="78" t="str">
        <x:f>IF('01_Form_Temperature'!$O9="Validé humainement",'01_Form_Temperature'!B9,"")</x:f>
      </x:c>
      <x:c r="C9" s="76" t="str">
        <x:f>IF('01_Form_Temperature'!$O9="Validé humainement",'01_Form_Temperature'!C9,"")</x:f>
      </x:c>
      <x:c r="D9" s="76" t="str">
        <x:f>IF('01_Form_Temperature'!$O9="Validé humainement",'01_Form_Temperature'!D9,"")</x:f>
      </x:c>
      <x:c r="E9" s="76" t="str">
        <x:f>IF('01_Form_Temperature'!$O9="Validé humainement",'01_Form_Temperature'!E9,"")</x:f>
      </x:c>
      <x:c r="F9" s="76" t="str">
        <x:f>IF('01_Form_Temperature'!$O9="Validé humainement",'01_Form_Temperature'!F9,"")</x:f>
      </x:c>
      <x:c r="G9" s="79" t="str">
        <x:f>IF('01_Form_Temperature'!$O9="Validé humainement",'01_Form_Temperature'!G9,"")</x:f>
      </x:c>
      <x:c r="H9" s="79" t="str">
        <x:f>IF('01_Form_Temperature'!$O9="Validé humainement",'01_Form_Temperature'!H9,"")</x:f>
      </x:c>
      <x:c r="I9" s="79" t="str">
        <x:f>IF('01_Form_Temperature'!$O9="Validé humainement",'01_Form_Temperature'!I9,"")</x:f>
      </x:c>
      <x:c r="J9" s="76" t="str">
        <x:f>IF('01_Form_Temperature'!$O9="Validé humainement",'01_Form_Temperature'!J9,"")</x:f>
      </x:c>
      <x:c r="K9" s="76" t="str">
        <x:f>IF('01_Form_Temperature'!$O9="Validé humainement",'01_Form_Temperature'!K9,"")</x:f>
      </x:c>
      <x:c r="L9" s="76" t="str">
        <x:f>IF('01_Form_Temperature'!$O9="Validé humainement",'01_Form_Temperature'!L9,"")</x:f>
      </x:c>
      <x:c r="M9" s="76" t="str">
        <x:f>IF('01_Form_Temperature'!$O9="Validé humainement",'01_Form_Temperature'!M9,"")</x:f>
      </x:c>
      <x:c r="N9" s="76" t="str">
        <x:f>IF('01_Form_Temperature'!$O9="Validé humainement",'01_Form_Temperature'!N9,"")</x:f>
      </x:c>
      <x:c r="O9" s="76" t="str">
        <x:f>IF('01_Form_Temperature'!$O9="Validé humainement",'01_Form_Temperature'!O9,"")</x:f>
      </x:c>
      <x:c r="P9" s="76" t="str">
        <x:f>IF('01_Form_Temperature'!$O9="Validé humainement",'01_Form_Temperature'!P9,"")</x:f>
      </x:c>
      <x:c r="Q9" s="78" t="str">
        <x:f>IF('01_Form_Temperature'!$O9="Validé humainement",'01_Form_Temperature'!Q9,"")</x:f>
      </x:c>
      <x:c r="R9" s="76" t="str">
        <x:f>IF('01_Form_Temperature'!$O9="Validé humainement",'01_Form_Temperature'!R9,"")</x:f>
      </x:c>
      <x:c r="S9" s="76" t="str">
        <x:f>IF('01_Form_Temperature'!$O9="Validé humainement",'01_Form_Temperature'!S9,"")</x:f>
      </x:c>
      <x:c r="T9" s="76" t="str">
        <x:f>IF('01_Form_Temperature'!$O9="Validé humainement",'01_Form_Temperature'!T9,"")</x:f>
      </x:c>
    </x:row>
    <x:row r="10">
      <x:c r="A10" s="76" t="str">
        <x:f>IF('01_Form_Temperature'!$O10="Validé humainement",'01_Form_Temperature'!A10,"")</x:f>
      </x:c>
      <x:c r="B10" s="78" t="str">
        <x:f>IF('01_Form_Temperature'!$O10="Validé humainement",'01_Form_Temperature'!B10,"")</x:f>
      </x:c>
      <x:c r="C10" s="76" t="str">
        <x:f>IF('01_Form_Temperature'!$O10="Validé humainement",'01_Form_Temperature'!C10,"")</x:f>
      </x:c>
      <x:c r="D10" s="76" t="str">
        <x:f>IF('01_Form_Temperature'!$O10="Validé humainement",'01_Form_Temperature'!D10,"")</x:f>
      </x:c>
      <x:c r="E10" s="76" t="str">
        <x:f>IF('01_Form_Temperature'!$O10="Validé humainement",'01_Form_Temperature'!E10,"")</x:f>
      </x:c>
      <x:c r="F10" s="76" t="str">
        <x:f>IF('01_Form_Temperature'!$O10="Validé humainement",'01_Form_Temperature'!F10,"")</x:f>
      </x:c>
      <x:c r="G10" s="79" t="str">
        <x:f>IF('01_Form_Temperature'!$O10="Validé humainement",'01_Form_Temperature'!G10,"")</x:f>
      </x:c>
      <x:c r="H10" s="79" t="str">
        <x:f>IF('01_Form_Temperature'!$O10="Validé humainement",'01_Form_Temperature'!H10,"")</x:f>
      </x:c>
      <x:c r="I10" s="79" t="str">
        <x:f>IF('01_Form_Temperature'!$O10="Validé humainement",'01_Form_Temperature'!I10,"")</x:f>
      </x:c>
      <x:c r="J10" s="76" t="str">
        <x:f>IF('01_Form_Temperature'!$O10="Validé humainement",'01_Form_Temperature'!J10,"")</x:f>
      </x:c>
      <x:c r="K10" s="76" t="str">
        <x:f>IF('01_Form_Temperature'!$O10="Validé humainement",'01_Form_Temperature'!K10,"")</x:f>
      </x:c>
      <x:c r="L10" s="76" t="str">
        <x:f>IF('01_Form_Temperature'!$O10="Validé humainement",'01_Form_Temperature'!L10,"")</x:f>
      </x:c>
      <x:c r="M10" s="76" t="str">
        <x:f>IF('01_Form_Temperature'!$O10="Validé humainement",'01_Form_Temperature'!M10,"")</x:f>
      </x:c>
      <x:c r="N10" s="76" t="str">
        <x:f>IF('01_Form_Temperature'!$O10="Validé humainement",'01_Form_Temperature'!N10,"")</x:f>
      </x:c>
      <x:c r="O10" s="76" t="str">
        <x:f>IF('01_Form_Temperature'!$O10="Validé humainement",'01_Form_Temperature'!O10,"")</x:f>
      </x:c>
      <x:c r="P10" s="76" t="str">
        <x:f>IF('01_Form_Temperature'!$O10="Validé humainement",'01_Form_Temperature'!P10,"")</x:f>
      </x:c>
      <x:c r="Q10" s="78" t="str">
        <x:f>IF('01_Form_Temperature'!$O10="Validé humainement",'01_Form_Temperature'!Q10,"")</x:f>
      </x:c>
      <x:c r="R10" s="76" t="str">
        <x:f>IF('01_Form_Temperature'!$O10="Validé humainement",'01_Form_Temperature'!R10,"")</x:f>
      </x:c>
      <x:c r="S10" s="76" t="str">
        <x:f>IF('01_Form_Temperature'!$O10="Validé humainement",'01_Form_Temperature'!S10,"")</x:f>
      </x:c>
      <x:c r="T10" s="76" t="str">
        <x:f>IF('01_Form_Temperature'!$O10="Validé humainement",'01_Form_Temperature'!T10,"")</x:f>
      </x:c>
    </x:row>
    <x:row r="11">
      <x:c r="A11" s="76" t="str">
        <x:f>IF('01_Form_Temperature'!$O11="Validé humainement",'01_Form_Temperature'!A11,"")</x:f>
      </x:c>
      <x:c r="B11" s="78" t="str">
        <x:f>IF('01_Form_Temperature'!$O11="Validé humainement",'01_Form_Temperature'!B11,"")</x:f>
      </x:c>
      <x:c r="C11" s="76" t="str">
        <x:f>IF('01_Form_Temperature'!$O11="Validé humainement",'01_Form_Temperature'!C11,"")</x:f>
      </x:c>
      <x:c r="D11" s="76" t="str">
        <x:f>IF('01_Form_Temperature'!$O11="Validé humainement",'01_Form_Temperature'!D11,"")</x:f>
      </x:c>
      <x:c r="E11" s="76" t="str">
        <x:f>IF('01_Form_Temperature'!$O11="Validé humainement",'01_Form_Temperature'!E11,"")</x:f>
      </x:c>
      <x:c r="F11" s="76" t="str">
        <x:f>IF('01_Form_Temperature'!$O11="Validé humainement",'01_Form_Temperature'!F11,"")</x:f>
      </x:c>
      <x:c r="G11" s="79" t="str">
        <x:f>IF('01_Form_Temperature'!$O11="Validé humainement",'01_Form_Temperature'!G11,"")</x:f>
      </x:c>
      <x:c r="H11" s="79" t="str">
        <x:f>IF('01_Form_Temperature'!$O11="Validé humainement",'01_Form_Temperature'!H11,"")</x:f>
      </x:c>
      <x:c r="I11" s="79" t="str">
        <x:f>IF('01_Form_Temperature'!$O11="Validé humainement",'01_Form_Temperature'!I11,"")</x:f>
      </x:c>
      <x:c r="J11" s="76" t="str">
        <x:f>IF('01_Form_Temperature'!$O11="Validé humainement",'01_Form_Temperature'!J11,"")</x:f>
      </x:c>
      <x:c r="K11" s="76" t="str">
        <x:f>IF('01_Form_Temperature'!$O11="Validé humainement",'01_Form_Temperature'!K11,"")</x:f>
      </x:c>
      <x:c r="L11" s="76" t="str">
        <x:f>IF('01_Form_Temperature'!$O11="Validé humainement",'01_Form_Temperature'!L11,"")</x:f>
      </x:c>
      <x:c r="M11" s="76" t="str">
        <x:f>IF('01_Form_Temperature'!$O11="Validé humainement",'01_Form_Temperature'!M11,"")</x:f>
      </x:c>
      <x:c r="N11" s="76" t="str">
        <x:f>IF('01_Form_Temperature'!$O11="Validé humainement",'01_Form_Temperature'!N11,"")</x:f>
      </x:c>
      <x:c r="O11" s="76" t="str">
        <x:f>IF('01_Form_Temperature'!$O11="Validé humainement",'01_Form_Temperature'!O11,"")</x:f>
      </x:c>
      <x:c r="P11" s="76" t="str">
        <x:f>IF('01_Form_Temperature'!$O11="Validé humainement",'01_Form_Temperature'!P11,"")</x:f>
      </x:c>
      <x:c r="Q11" s="78" t="str">
        <x:f>IF('01_Form_Temperature'!$O11="Validé humainement",'01_Form_Temperature'!Q11,"")</x:f>
      </x:c>
      <x:c r="R11" s="76" t="str">
        <x:f>IF('01_Form_Temperature'!$O11="Validé humainement",'01_Form_Temperature'!R11,"")</x:f>
      </x:c>
      <x:c r="S11" s="76" t="str">
        <x:f>IF('01_Form_Temperature'!$O11="Validé humainement",'01_Form_Temperature'!S11,"")</x:f>
      </x:c>
      <x:c r="T11" s="76" t="str">
        <x:f>IF('01_Form_Temperature'!$O11="Validé humainement",'01_Form_Temperature'!T11,"")</x:f>
      </x:c>
    </x:row>
    <x:row r="12">
      <x:c r="A12" s="76" t="str">
        <x:f>IF('01_Form_Temperature'!$O12="Validé humainement",'01_Form_Temperature'!A12,"")</x:f>
      </x:c>
      <x:c r="B12" s="78" t="str">
        <x:f>IF('01_Form_Temperature'!$O12="Validé humainement",'01_Form_Temperature'!B12,"")</x:f>
      </x:c>
      <x:c r="C12" s="76" t="str">
        <x:f>IF('01_Form_Temperature'!$O12="Validé humainement",'01_Form_Temperature'!C12,"")</x:f>
      </x:c>
      <x:c r="D12" s="76" t="str">
        <x:f>IF('01_Form_Temperature'!$O12="Validé humainement",'01_Form_Temperature'!D12,"")</x:f>
      </x:c>
      <x:c r="E12" s="76" t="str">
        <x:f>IF('01_Form_Temperature'!$O12="Validé humainement",'01_Form_Temperature'!E12,"")</x:f>
      </x:c>
      <x:c r="F12" s="76" t="str">
        <x:f>IF('01_Form_Temperature'!$O12="Validé humainement",'01_Form_Temperature'!F12,"")</x:f>
      </x:c>
      <x:c r="G12" s="79" t="str">
        <x:f>IF('01_Form_Temperature'!$O12="Validé humainement",'01_Form_Temperature'!G12,"")</x:f>
      </x:c>
      <x:c r="H12" s="79" t="str">
        <x:f>IF('01_Form_Temperature'!$O12="Validé humainement",'01_Form_Temperature'!H12,"")</x:f>
      </x:c>
      <x:c r="I12" s="79" t="str">
        <x:f>IF('01_Form_Temperature'!$O12="Validé humainement",'01_Form_Temperature'!I12,"")</x:f>
      </x:c>
      <x:c r="J12" s="76" t="str">
        <x:f>IF('01_Form_Temperature'!$O12="Validé humainement",'01_Form_Temperature'!J12,"")</x:f>
      </x:c>
      <x:c r="K12" s="76" t="str">
        <x:f>IF('01_Form_Temperature'!$O12="Validé humainement",'01_Form_Temperature'!K12,"")</x:f>
      </x:c>
      <x:c r="L12" s="76" t="str">
        <x:f>IF('01_Form_Temperature'!$O12="Validé humainement",'01_Form_Temperature'!L12,"")</x:f>
      </x:c>
      <x:c r="M12" s="76" t="str">
        <x:f>IF('01_Form_Temperature'!$O12="Validé humainement",'01_Form_Temperature'!M12,"")</x:f>
      </x:c>
      <x:c r="N12" s="76" t="str">
        <x:f>IF('01_Form_Temperature'!$O12="Validé humainement",'01_Form_Temperature'!N12,"")</x:f>
      </x:c>
      <x:c r="O12" s="76" t="str">
        <x:f>IF('01_Form_Temperature'!$O12="Validé humainement",'01_Form_Temperature'!O12,"")</x:f>
      </x:c>
      <x:c r="P12" s="76" t="str">
        <x:f>IF('01_Form_Temperature'!$O12="Validé humainement",'01_Form_Temperature'!P12,"")</x:f>
      </x:c>
      <x:c r="Q12" s="78" t="str">
        <x:f>IF('01_Form_Temperature'!$O12="Validé humainement",'01_Form_Temperature'!Q12,"")</x:f>
      </x:c>
      <x:c r="R12" s="76" t="str">
        <x:f>IF('01_Form_Temperature'!$O12="Validé humainement",'01_Form_Temperature'!R12,"")</x:f>
      </x:c>
      <x:c r="S12" s="76" t="str">
        <x:f>IF('01_Form_Temperature'!$O12="Validé humainement",'01_Form_Temperature'!S12,"")</x:f>
      </x:c>
      <x:c r="T12" s="76" t="str">
        <x:f>IF('01_Form_Temperature'!$O12="Validé humainement",'01_Form_Temperature'!T12,"")</x:f>
      </x:c>
    </x:row>
    <x:row r="13">
      <x:c r="A13" s="76" t="str">
        <x:f>IF('01_Form_Temperature'!$O13="Validé humainement",'01_Form_Temperature'!A13,"")</x:f>
      </x:c>
      <x:c r="B13" s="78" t="str">
        <x:f>IF('01_Form_Temperature'!$O13="Validé humainement",'01_Form_Temperature'!B13,"")</x:f>
      </x:c>
      <x:c r="C13" s="76" t="str">
        <x:f>IF('01_Form_Temperature'!$O13="Validé humainement",'01_Form_Temperature'!C13,"")</x:f>
      </x:c>
      <x:c r="D13" s="76" t="str">
        <x:f>IF('01_Form_Temperature'!$O13="Validé humainement",'01_Form_Temperature'!D13,"")</x:f>
      </x:c>
      <x:c r="E13" s="76" t="str">
        <x:f>IF('01_Form_Temperature'!$O13="Validé humainement",'01_Form_Temperature'!E13,"")</x:f>
      </x:c>
      <x:c r="F13" s="76" t="str">
        <x:f>IF('01_Form_Temperature'!$O13="Validé humainement",'01_Form_Temperature'!F13,"")</x:f>
      </x:c>
      <x:c r="G13" s="79" t="str">
        <x:f>IF('01_Form_Temperature'!$O13="Validé humainement",'01_Form_Temperature'!G13,"")</x:f>
      </x:c>
      <x:c r="H13" s="79" t="str">
        <x:f>IF('01_Form_Temperature'!$O13="Validé humainement",'01_Form_Temperature'!H13,"")</x:f>
      </x:c>
      <x:c r="I13" s="79" t="str">
        <x:f>IF('01_Form_Temperature'!$O13="Validé humainement",'01_Form_Temperature'!I13,"")</x:f>
      </x:c>
      <x:c r="J13" s="76" t="str">
        <x:f>IF('01_Form_Temperature'!$O13="Validé humainement",'01_Form_Temperature'!J13,"")</x:f>
      </x:c>
      <x:c r="K13" s="76" t="str">
        <x:f>IF('01_Form_Temperature'!$O13="Validé humainement",'01_Form_Temperature'!K13,"")</x:f>
      </x:c>
      <x:c r="L13" s="76" t="str">
        <x:f>IF('01_Form_Temperature'!$O13="Validé humainement",'01_Form_Temperature'!L13,"")</x:f>
      </x:c>
      <x:c r="M13" s="76" t="str">
        <x:f>IF('01_Form_Temperature'!$O13="Validé humainement",'01_Form_Temperature'!M13,"")</x:f>
      </x:c>
      <x:c r="N13" s="76" t="str">
        <x:f>IF('01_Form_Temperature'!$O13="Validé humainement",'01_Form_Temperature'!N13,"")</x:f>
      </x:c>
      <x:c r="O13" s="76" t="str">
        <x:f>IF('01_Form_Temperature'!$O13="Validé humainement",'01_Form_Temperature'!O13,"")</x:f>
      </x:c>
      <x:c r="P13" s="76" t="str">
        <x:f>IF('01_Form_Temperature'!$O13="Validé humainement",'01_Form_Temperature'!P13,"")</x:f>
      </x:c>
      <x:c r="Q13" s="78" t="str">
        <x:f>IF('01_Form_Temperature'!$O13="Validé humainement",'01_Form_Temperature'!Q13,"")</x:f>
      </x:c>
      <x:c r="R13" s="76" t="str">
        <x:f>IF('01_Form_Temperature'!$O13="Validé humainement",'01_Form_Temperature'!R13,"")</x:f>
      </x:c>
      <x:c r="S13" s="76" t="str">
        <x:f>IF('01_Form_Temperature'!$O13="Validé humainement",'01_Form_Temperature'!S13,"")</x:f>
      </x:c>
      <x:c r="T13" s="76" t="str">
        <x:f>IF('01_Form_Temperature'!$O13="Validé humainement",'01_Form_Temperature'!T13,"")</x:f>
      </x:c>
    </x:row>
    <x:row r="14">
      <x:c r="A14" s="76" t="str">
        <x:f>IF('01_Form_Temperature'!$O14="Validé humainement",'01_Form_Temperature'!A14,"")</x:f>
      </x:c>
      <x:c r="B14" s="78" t="str">
        <x:f>IF('01_Form_Temperature'!$O14="Validé humainement",'01_Form_Temperature'!B14,"")</x:f>
      </x:c>
      <x:c r="C14" s="76" t="str">
        <x:f>IF('01_Form_Temperature'!$O14="Validé humainement",'01_Form_Temperature'!C14,"")</x:f>
      </x:c>
      <x:c r="D14" s="76" t="str">
        <x:f>IF('01_Form_Temperature'!$O14="Validé humainement",'01_Form_Temperature'!D14,"")</x:f>
      </x:c>
      <x:c r="E14" s="76" t="str">
        <x:f>IF('01_Form_Temperature'!$O14="Validé humainement",'01_Form_Temperature'!E14,"")</x:f>
      </x:c>
      <x:c r="F14" s="76" t="str">
        <x:f>IF('01_Form_Temperature'!$O14="Validé humainement",'01_Form_Temperature'!F14,"")</x:f>
      </x:c>
      <x:c r="G14" s="79" t="str">
        <x:f>IF('01_Form_Temperature'!$O14="Validé humainement",'01_Form_Temperature'!G14,"")</x:f>
      </x:c>
      <x:c r="H14" s="79" t="str">
        <x:f>IF('01_Form_Temperature'!$O14="Validé humainement",'01_Form_Temperature'!H14,"")</x:f>
      </x:c>
      <x:c r="I14" s="79" t="str">
        <x:f>IF('01_Form_Temperature'!$O14="Validé humainement",'01_Form_Temperature'!I14,"")</x:f>
      </x:c>
      <x:c r="J14" s="76" t="str">
        <x:f>IF('01_Form_Temperature'!$O14="Validé humainement",'01_Form_Temperature'!J14,"")</x:f>
      </x:c>
      <x:c r="K14" s="76" t="str">
        <x:f>IF('01_Form_Temperature'!$O14="Validé humainement",'01_Form_Temperature'!K14,"")</x:f>
      </x:c>
      <x:c r="L14" s="76" t="str">
        <x:f>IF('01_Form_Temperature'!$O14="Validé humainement",'01_Form_Temperature'!L14,"")</x:f>
      </x:c>
      <x:c r="M14" s="76" t="str">
        <x:f>IF('01_Form_Temperature'!$O14="Validé humainement",'01_Form_Temperature'!M14,"")</x:f>
      </x:c>
      <x:c r="N14" s="76" t="str">
        <x:f>IF('01_Form_Temperature'!$O14="Validé humainement",'01_Form_Temperature'!N14,"")</x:f>
      </x:c>
      <x:c r="O14" s="76" t="str">
        <x:f>IF('01_Form_Temperature'!$O14="Validé humainement",'01_Form_Temperature'!O14,"")</x:f>
      </x:c>
      <x:c r="P14" s="76" t="str">
        <x:f>IF('01_Form_Temperature'!$O14="Validé humainement",'01_Form_Temperature'!P14,"")</x:f>
      </x:c>
      <x:c r="Q14" s="78" t="str">
        <x:f>IF('01_Form_Temperature'!$O14="Validé humainement",'01_Form_Temperature'!Q14,"")</x:f>
      </x:c>
      <x:c r="R14" s="76" t="str">
        <x:f>IF('01_Form_Temperature'!$O14="Validé humainement",'01_Form_Temperature'!R14,"")</x:f>
      </x:c>
      <x:c r="S14" s="76" t="str">
        <x:f>IF('01_Form_Temperature'!$O14="Validé humainement",'01_Form_Temperature'!S14,"")</x:f>
      </x:c>
      <x:c r="T14" s="76" t="str">
        <x:f>IF('01_Form_Temperature'!$O14="Validé humainement",'01_Form_Temperature'!T14,"")</x:f>
      </x:c>
    </x:row>
    <x:row r="15">
      <x:c r="A15" s="76" t="str">
        <x:f>IF('01_Form_Temperature'!$O15="Validé humainement",'01_Form_Temperature'!A15,"")</x:f>
      </x:c>
      <x:c r="B15" s="78" t="str">
        <x:f>IF('01_Form_Temperature'!$O15="Validé humainement",'01_Form_Temperature'!B15,"")</x:f>
      </x:c>
      <x:c r="C15" s="76" t="str">
        <x:f>IF('01_Form_Temperature'!$O15="Validé humainement",'01_Form_Temperature'!C15,"")</x:f>
      </x:c>
      <x:c r="D15" s="76" t="str">
        <x:f>IF('01_Form_Temperature'!$O15="Validé humainement",'01_Form_Temperature'!D15,"")</x:f>
      </x:c>
      <x:c r="E15" s="76" t="str">
        <x:f>IF('01_Form_Temperature'!$O15="Validé humainement",'01_Form_Temperature'!E15,"")</x:f>
      </x:c>
      <x:c r="F15" s="76" t="str">
        <x:f>IF('01_Form_Temperature'!$O15="Validé humainement",'01_Form_Temperature'!F15,"")</x:f>
      </x:c>
      <x:c r="G15" s="79" t="str">
        <x:f>IF('01_Form_Temperature'!$O15="Validé humainement",'01_Form_Temperature'!G15,"")</x:f>
      </x:c>
      <x:c r="H15" s="79" t="str">
        <x:f>IF('01_Form_Temperature'!$O15="Validé humainement",'01_Form_Temperature'!H15,"")</x:f>
      </x:c>
      <x:c r="I15" s="79" t="str">
        <x:f>IF('01_Form_Temperature'!$O15="Validé humainement",'01_Form_Temperature'!I15,"")</x:f>
      </x:c>
      <x:c r="J15" s="76" t="str">
        <x:f>IF('01_Form_Temperature'!$O15="Validé humainement",'01_Form_Temperature'!J15,"")</x:f>
      </x:c>
      <x:c r="K15" s="76" t="str">
        <x:f>IF('01_Form_Temperature'!$O15="Validé humainement",'01_Form_Temperature'!K15,"")</x:f>
      </x:c>
      <x:c r="L15" s="76" t="str">
        <x:f>IF('01_Form_Temperature'!$O15="Validé humainement",'01_Form_Temperature'!L15,"")</x:f>
      </x:c>
      <x:c r="M15" s="76" t="str">
        <x:f>IF('01_Form_Temperature'!$O15="Validé humainement",'01_Form_Temperature'!M15,"")</x:f>
      </x:c>
      <x:c r="N15" s="76" t="str">
        <x:f>IF('01_Form_Temperature'!$O15="Validé humainement",'01_Form_Temperature'!N15,"")</x:f>
      </x:c>
      <x:c r="O15" s="76" t="str">
        <x:f>IF('01_Form_Temperature'!$O15="Validé humainement",'01_Form_Temperature'!O15,"")</x:f>
      </x:c>
      <x:c r="P15" s="76" t="str">
        <x:f>IF('01_Form_Temperature'!$O15="Validé humainement",'01_Form_Temperature'!P15,"")</x:f>
      </x:c>
      <x:c r="Q15" s="78" t="str">
        <x:f>IF('01_Form_Temperature'!$O15="Validé humainement",'01_Form_Temperature'!Q15,"")</x:f>
      </x:c>
      <x:c r="R15" s="76" t="str">
        <x:f>IF('01_Form_Temperature'!$O15="Validé humainement",'01_Form_Temperature'!R15,"")</x:f>
      </x:c>
      <x:c r="S15" s="76" t="str">
        <x:f>IF('01_Form_Temperature'!$O15="Validé humainement",'01_Form_Temperature'!S15,"")</x:f>
      </x:c>
      <x:c r="T15" s="76" t="str">
        <x:f>IF('01_Form_Temperature'!$O15="Validé humainement",'01_Form_Temperature'!T15,"")</x:f>
      </x:c>
    </x:row>
    <x:row r="16">
      <x:c r="A16" s="76" t="str">
        <x:f>IF('01_Form_Temperature'!$O16="Validé humainement",'01_Form_Temperature'!A16,"")</x:f>
      </x:c>
      <x:c r="B16" s="78" t="str">
        <x:f>IF('01_Form_Temperature'!$O16="Validé humainement",'01_Form_Temperature'!B16,"")</x:f>
      </x:c>
      <x:c r="C16" s="76" t="str">
        <x:f>IF('01_Form_Temperature'!$O16="Validé humainement",'01_Form_Temperature'!C16,"")</x:f>
      </x:c>
      <x:c r="D16" s="76" t="str">
        <x:f>IF('01_Form_Temperature'!$O16="Validé humainement",'01_Form_Temperature'!D16,"")</x:f>
      </x:c>
      <x:c r="E16" s="76" t="str">
        <x:f>IF('01_Form_Temperature'!$O16="Validé humainement",'01_Form_Temperature'!E16,"")</x:f>
      </x:c>
      <x:c r="F16" s="76" t="str">
        <x:f>IF('01_Form_Temperature'!$O16="Validé humainement",'01_Form_Temperature'!F16,"")</x:f>
      </x:c>
      <x:c r="G16" s="79" t="str">
        <x:f>IF('01_Form_Temperature'!$O16="Validé humainement",'01_Form_Temperature'!G16,"")</x:f>
      </x:c>
      <x:c r="H16" s="79" t="str">
        <x:f>IF('01_Form_Temperature'!$O16="Validé humainement",'01_Form_Temperature'!H16,"")</x:f>
      </x:c>
      <x:c r="I16" s="79" t="str">
        <x:f>IF('01_Form_Temperature'!$O16="Validé humainement",'01_Form_Temperature'!I16,"")</x:f>
      </x:c>
      <x:c r="J16" s="76" t="str">
        <x:f>IF('01_Form_Temperature'!$O16="Validé humainement",'01_Form_Temperature'!J16,"")</x:f>
      </x:c>
      <x:c r="K16" s="76" t="str">
        <x:f>IF('01_Form_Temperature'!$O16="Validé humainement",'01_Form_Temperature'!K16,"")</x:f>
      </x:c>
      <x:c r="L16" s="76" t="str">
        <x:f>IF('01_Form_Temperature'!$O16="Validé humainement",'01_Form_Temperature'!L16,"")</x:f>
      </x:c>
      <x:c r="M16" s="76" t="str">
        <x:f>IF('01_Form_Temperature'!$O16="Validé humainement",'01_Form_Temperature'!M16,"")</x:f>
      </x:c>
      <x:c r="N16" s="76" t="str">
        <x:f>IF('01_Form_Temperature'!$O16="Validé humainement",'01_Form_Temperature'!N16,"")</x:f>
      </x:c>
      <x:c r="O16" s="76" t="str">
        <x:f>IF('01_Form_Temperature'!$O16="Validé humainement",'01_Form_Temperature'!O16,"")</x:f>
      </x:c>
      <x:c r="P16" s="76" t="str">
        <x:f>IF('01_Form_Temperature'!$O16="Validé humainement",'01_Form_Temperature'!P16,"")</x:f>
      </x:c>
      <x:c r="Q16" s="78" t="str">
        <x:f>IF('01_Form_Temperature'!$O16="Validé humainement",'01_Form_Temperature'!Q16,"")</x:f>
      </x:c>
      <x:c r="R16" s="76" t="str">
        <x:f>IF('01_Form_Temperature'!$O16="Validé humainement",'01_Form_Temperature'!R16,"")</x:f>
      </x:c>
      <x:c r="S16" s="76" t="str">
        <x:f>IF('01_Form_Temperature'!$O16="Validé humainement",'01_Form_Temperature'!S16,"")</x:f>
      </x:c>
      <x:c r="T16" s="76" t="str">
        <x:f>IF('01_Form_Temperature'!$O16="Validé humainement",'01_Form_Temperature'!T16,"")</x:f>
      </x:c>
    </x:row>
    <x:row r="17">
      <x:c r="A17" s="76" t="str">
        <x:f>IF('01_Form_Temperature'!$O17="Validé humainement",'01_Form_Temperature'!A17,"")</x:f>
      </x:c>
      <x:c r="B17" s="78" t="str">
        <x:f>IF('01_Form_Temperature'!$O17="Validé humainement",'01_Form_Temperature'!B17,"")</x:f>
      </x:c>
      <x:c r="C17" s="76" t="str">
        <x:f>IF('01_Form_Temperature'!$O17="Validé humainement",'01_Form_Temperature'!C17,"")</x:f>
      </x:c>
      <x:c r="D17" s="76" t="str">
        <x:f>IF('01_Form_Temperature'!$O17="Validé humainement",'01_Form_Temperature'!D17,"")</x:f>
      </x:c>
      <x:c r="E17" s="76" t="str">
        <x:f>IF('01_Form_Temperature'!$O17="Validé humainement",'01_Form_Temperature'!E17,"")</x:f>
      </x:c>
      <x:c r="F17" s="76" t="str">
        <x:f>IF('01_Form_Temperature'!$O17="Validé humainement",'01_Form_Temperature'!F17,"")</x:f>
      </x:c>
      <x:c r="G17" s="79" t="str">
        <x:f>IF('01_Form_Temperature'!$O17="Validé humainement",'01_Form_Temperature'!G17,"")</x:f>
      </x:c>
      <x:c r="H17" s="79" t="str">
        <x:f>IF('01_Form_Temperature'!$O17="Validé humainement",'01_Form_Temperature'!H17,"")</x:f>
      </x:c>
      <x:c r="I17" s="79" t="str">
        <x:f>IF('01_Form_Temperature'!$O17="Validé humainement",'01_Form_Temperature'!I17,"")</x:f>
      </x:c>
      <x:c r="J17" s="76" t="str">
        <x:f>IF('01_Form_Temperature'!$O17="Validé humainement",'01_Form_Temperature'!J17,"")</x:f>
      </x:c>
      <x:c r="K17" s="76" t="str">
        <x:f>IF('01_Form_Temperature'!$O17="Validé humainement",'01_Form_Temperature'!K17,"")</x:f>
      </x:c>
      <x:c r="L17" s="76" t="str">
        <x:f>IF('01_Form_Temperature'!$O17="Validé humainement",'01_Form_Temperature'!L17,"")</x:f>
      </x:c>
      <x:c r="M17" s="76" t="str">
        <x:f>IF('01_Form_Temperature'!$O17="Validé humainement",'01_Form_Temperature'!M17,"")</x:f>
      </x:c>
      <x:c r="N17" s="76" t="str">
        <x:f>IF('01_Form_Temperature'!$O17="Validé humainement",'01_Form_Temperature'!N17,"")</x:f>
      </x:c>
      <x:c r="O17" s="76" t="str">
        <x:f>IF('01_Form_Temperature'!$O17="Validé humainement",'01_Form_Temperature'!O17,"")</x:f>
      </x:c>
      <x:c r="P17" s="76" t="str">
        <x:f>IF('01_Form_Temperature'!$O17="Validé humainement",'01_Form_Temperature'!P17,"")</x:f>
      </x:c>
      <x:c r="Q17" s="78" t="str">
        <x:f>IF('01_Form_Temperature'!$O17="Validé humainement",'01_Form_Temperature'!Q17,"")</x:f>
      </x:c>
      <x:c r="R17" s="76" t="str">
        <x:f>IF('01_Form_Temperature'!$O17="Validé humainement",'01_Form_Temperature'!R17,"")</x:f>
      </x:c>
      <x:c r="S17" s="76" t="str">
        <x:f>IF('01_Form_Temperature'!$O17="Validé humainement",'01_Form_Temperature'!S17,"")</x:f>
      </x:c>
      <x:c r="T17" s="76" t="str">
        <x:f>IF('01_Form_Temperature'!$O17="Validé humainement",'01_Form_Temperature'!T17,"")</x:f>
      </x:c>
    </x:row>
    <x:row r="18">
      <x:c r="A18" s="76" t="str">
        <x:f>IF('01_Form_Temperature'!$O18="Validé humainement",'01_Form_Temperature'!A18,"")</x:f>
      </x:c>
      <x:c r="B18" s="78" t="str">
        <x:f>IF('01_Form_Temperature'!$O18="Validé humainement",'01_Form_Temperature'!B18,"")</x:f>
      </x:c>
      <x:c r="C18" s="76" t="str">
        <x:f>IF('01_Form_Temperature'!$O18="Validé humainement",'01_Form_Temperature'!C18,"")</x:f>
      </x:c>
      <x:c r="D18" s="76" t="str">
        <x:f>IF('01_Form_Temperature'!$O18="Validé humainement",'01_Form_Temperature'!D18,"")</x:f>
      </x:c>
      <x:c r="E18" s="76" t="str">
        <x:f>IF('01_Form_Temperature'!$O18="Validé humainement",'01_Form_Temperature'!E18,"")</x:f>
      </x:c>
      <x:c r="F18" s="76" t="str">
        <x:f>IF('01_Form_Temperature'!$O18="Validé humainement",'01_Form_Temperature'!F18,"")</x:f>
      </x:c>
      <x:c r="G18" s="79" t="str">
        <x:f>IF('01_Form_Temperature'!$O18="Validé humainement",'01_Form_Temperature'!G18,"")</x:f>
      </x:c>
      <x:c r="H18" s="79" t="str">
        <x:f>IF('01_Form_Temperature'!$O18="Validé humainement",'01_Form_Temperature'!H18,"")</x:f>
      </x:c>
      <x:c r="I18" s="79" t="str">
        <x:f>IF('01_Form_Temperature'!$O18="Validé humainement",'01_Form_Temperature'!I18,"")</x:f>
      </x:c>
      <x:c r="J18" s="76" t="str">
        <x:f>IF('01_Form_Temperature'!$O18="Validé humainement",'01_Form_Temperature'!J18,"")</x:f>
      </x:c>
      <x:c r="K18" s="76" t="str">
        <x:f>IF('01_Form_Temperature'!$O18="Validé humainement",'01_Form_Temperature'!K18,"")</x:f>
      </x:c>
      <x:c r="L18" s="76" t="str">
        <x:f>IF('01_Form_Temperature'!$O18="Validé humainement",'01_Form_Temperature'!L18,"")</x:f>
      </x:c>
      <x:c r="M18" s="76" t="str">
        <x:f>IF('01_Form_Temperature'!$O18="Validé humainement",'01_Form_Temperature'!M18,"")</x:f>
      </x:c>
      <x:c r="N18" s="76" t="str">
        <x:f>IF('01_Form_Temperature'!$O18="Validé humainement",'01_Form_Temperature'!N18,"")</x:f>
      </x:c>
      <x:c r="O18" s="76" t="str">
        <x:f>IF('01_Form_Temperature'!$O18="Validé humainement",'01_Form_Temperature'!O18,"")</x:f>
      </x:c>
      <x:c r="P18" s="76" t="str">
        <x:f>IF('01_Form_Temperature'!$O18="Validé humainement",'01_Form_Temperature'!P18,"")</x:f>
      </x:c>
      <x:c r="Q18" s="78" t="str">
        <x:f>IF('01_Form_Temperature'!$O18="Validé humainement",'01_Form_Temperature'!Q18,"")</x:f>
      </x:c>
      <x:c r="R18" s="76" t="str">
        <x:f>IF('01_Form_Temperature'!$O18="Validé humainement",'01_Form_Temperature'!R18,"")</x:f>
      </x:c>
      <x:c r="S18" s="76" t="str">
        <x:f>IF('01_Form_Temperature'!$O18="Validé humainement",'01_Form_Temperature'!S18,"")</x:f>
      </x:c>
      <x:c r="T18" s="76" t="str">
        <x:f>IF('01_Form_Temperature'!$O18="Validé humainement",'01_Form_Temperature'!T18,"")</x:f>
      </x:c>
    </x:row>
    <x:row r="19">
      <x:c r="A19" s="76" t="str">
        <x:f>IF('01_Form_Temperature'!$O19="Validé humainement",'01_Form_Temperature'!A19,"")</x:f>
      </x:c>
      <x:c r="B19" s="78" t="str">
        <x:f>IF('01_Form_Temperature'!$O19="Validé humainement",'01_Form_Temperature'!B19,"")</x:f>
      </x:c>
      <x:c r="C19" s="76" t="str">
        <x:f>IF('01_Form_Temperature'!$O19="Validé humainement",'01_Form_Temperature'!C19,"")</x:f>
      </x:c>
      <x:c r="D19" s="76" t="str">
        <x:f>IF('01_Form_Temperature'!$O19="Validé humainement",'01_Form_Temperature'!D19,"")</x:f>
      </x:c>
      <x:c r="E19" s="76" t="str">
        <x:f>IF('01_Form_Temperature'!$O19="Validé humainement",'01_Form_Temperature'!E19,"")</x:f>
      </x:c>
      <x:c r="F19" s="76" t="str">
        <x:f>IF('01_Form_Temperature'!$O19="Validé humainement",'01_Form_Temperature'!F19,"")</x:f>
      </x:c>
      <x:c r="G19" s="79" t="str">
        <x:f>IF('01_Form_Temperature'!$O19="Validé humainement",'01_Form_Temperature'!G19,"")</x:f>
      </x:c>
      <x:c r="H19" s="79" t="str">
        <x:f>IF('01_Form_Temperature'!$O19="Validé humainement",'01_Form_Temperature'!H19,"")</x:f>
      </x:c>
      <x:c r="I19" s="79" t="str">
        <x:f>IF('01_Form_Temperature'!$O19="Validé humainement",'01_Form_Temperature'!I19,"")</x:f>
      </x:c>
      <x:c r="J19" s="76" t="str">
        <x:f>IF('01_Form_Temperature'!$O19="Validé humainement",'01_Form_Temperature'!J19,"")</x:f>
      </x:c>
      <x:c r="K19" s="76" t="str">
        <x:f>IF('01_Form_Temperature'!$O19="Validé humainement",'01_Form_Temperature'!K19,"")</x:f>
      </x:c>
      <x:c r="L19" s="76" t="str">
        <x:f>IF('01_Form_Temperature'!$O19="Validé humainement",'01_Form_Temperature'!L19,"")</x:f>
      </x:c>
      <x:c r="M19" s="76" t="str">
        <x:f>IF('01_Form_Temperature'!$O19="Validé humainement",'01_Form_Temperature'!M19,"")</x:f>
      </x:c>
      <x:c r="N19" s="76" t="str">
        <x:f>IF('01_Form_Temperature'!$O19="Validé humainement",'01_Form_Temperature'!N19,"")</x:f>
      </x:c>
      <x:c r="O19" s="76" t="str">
        <x:f>IF('01_Form_Temperature'!$O19="Validé humainement",'01_Form_Temperature'!O19,"")</x:f>
      </x:c>
      <x:c r="P19" s="76" t="str">
        <x:f>IF('01_Form_Temperature'!$O19="Validé humainement",'01_Form_Temperature'!P19,"")</x:f>
      </x:c>
      <x:c r="Q19" s="78" t="str">
        <x:f>IF('01_Form_Temperature'!$O19="Validé humainement",'01_Form_Temperature'!Q19,"")</x:f>
      </x:c>
      <x:c r="R19" s="76" t="str">
        <x:f>IF('01_Form_Temperature'!$O19="Validé humainement",'01_Form_Temperature'!R19,"")</x:f>
      </x:c>
      <x:c r="S19" s="76" t="str">
        <x:f>IF('01_Form_Temperature'!$O19="Validé humainement",'01_Form_Temperature'!S19,"")</x:f>
      </x:c>
      <x:c r="T19" s="76" t="str">
        <x:f>IF('01_Form_Temperature'!$O19="Validé humainement",'01_Form_Temperature'!T19,"")</x:f>
      </x:c>
    </x:row>
    <x:row r="20">
      <x:c r="A20" s="76" t="str">
        <x:f>IF('01_Form_Temperature'!$O20="Validé humainement",'01_Form_Temperature'!A20,"")</x:f>
      </x:c>
      <x:c r="B20" s="78" t="str">
        <x:f>IF('01_Form_Temperature'!$O20="Validé humainement",'01_Form_Temperature'!B20,"")</x:f>
      </x:c>
      <x:c r="C20" s="76" t="str">
        <x:f>IF('01_Form_Temperature'!$O20="Validé humainement",'01_Form_Temperature'!C20,"")</x:f>
      </x:c>
      <x:c r="D20" s="76" t="str">
        <x:f>IF('01_Form_Temperature'!$O20="Validé humainement",'01_Form_Temperature'!D20,"")</x:f>
      </x:c>
      <x:c r="E20" s="76" t="str">
        <x:f>IF('01_Form_Temperature'!$O20="Validé humainement",'01_Form_Temperature'!E20,"")</x:f>
      </x:c>
      <x:c r="F20" s="76" t="str">
        <x:f>IF('01_Form_Temperature'!$O20="Validé humainement",'01_Form_Temperature'!F20,"")</x:f>
      </x:c>
      <x:c r="G20" s="79" t="str">
        <x:f>IF('01_Form_Temperature'!$O20="Validé humainement",'01_Form_Temperature'!G20,"")</x:f>
      </x:c>
      <x:c r="H20" s="79" t="str">
        <x:f>IF('01_Form_Temperature'!$O20="Validé humainement",'01_Form_Temperature'!H20,"")</x:f>
      </x:c>
      <x:c r="I20" s="79" t="str">
        <x:f>IF('01_Form_Temperature'!$O20="Validé humainement",'01_Form_Temperature'!I20,"")</x:f>
      </x:c>
      <x:c r="J20" s="76" t="str">
        <x:f>IF('01_Form_Temperature'!$O20="Validé humainement",'01_Form_Temperature'!J20,"")</x:f>
      </x:c>
      <x:c r="K20" s="76" t="str">
        <x:f>IF('01_Form_Temperature'!$O20="Validé humainement",'01_Form_Temperature'!K20,"")</x:f>
      </x:c>
      <x:c r="L20" s="76" t="str">
        <x:f>IF('01_Form_Temperature'!$O20="Validé humainement",'01_Form_Temperature'!L20,"")</x:f>
      </x:c>
      <x:c r="M20" s="76" t="str">
        <x:f>IF('01_Form_Temperature'!$O20="Validé humainement",'01_Form_Temperature'!M20,"")</x:f>
      </x:c>
      <x:c r="N20" s="76" t="str">
        <x:f>IF('01_Form_Temperature'!$O20="Validé humainement",'01_Form_Temperature'!N20,"")</x:f>
      </x:c>
      <x:c r="O20" s="76" t="str">
        <x:f>IF('01_Form_Temperature'!$O20="Validé humainement",'01_Form_Temperature'!O20,"")</x:f>
      </x:c>
      <x:c r="P20" s="76" t="str">
        <x:f>IF('01_Form_Temperature'!$O20="Validé humainement",'01_Form_Temperature'!P20,"")</x:f>
      </x:c>
      <x:c r="Q20" s="78" t="str">
        <x:f>IF('01_Form_Temperature'!$O20="Validé humainement",'01_Form_Temperature'!Q20,"")</x:f>
      </x:c>
      <x:c r="R20" s="76" t="str">
        <x:f>IF('01_Form_Temperature'!$O20="Validé humainement",'01_Form_Temperature'!R20,"")</x:f>
      </x:c>
      <x:c r="S20" s="76" t="str">
        <x:f>IF('01_Form_Temperature'!$O20="Validé humainement",'01_Form_Temperature'!S20,"")</x:f>
      </x:c>
      <x:c r="T20" s="76" t="str">
        <x:f>IF('01_Form_Temperature'!$O20="Validé humainement",'01_Form_Temperature'!T20,"")</x:f>
      </x:c>
    </x:row>
    <x:row r="21">
      <x:c r="A21" s="76" t="str">
        <x:f>IF('01_Form_Temperature'!$O21="Validé humainement",'01_Form_Temperature'!A21,"")</x:f>
      </x:c>
      <x:c r="B21" s="78" t="str">
        <x:f>IF('01_Form_Temperature'!$O21="Validé humainement",'01_Form_Temperature'!B21,"")</x:f>
      </x:c>
      <x:c r="C21" s="76" t="str">
        <x:f>IF('01_Form_Temperature'!$O21="Validé humainement",'01_Form_Temperature'!C21,"")</x:f>
      </x:c>
      <x:c r="D21" s="76" t="str">
        <x:f>IF('01_Form_Temperature'!$O21="Validé humainement",'01_Form_Temperature'!D21,"")</x:f>
      </x:c>
      <x:c r="E21" s="76" t="str">
        <x:f>IF('01_Form_Temperature'!$O21="Validé humainement",'01_Form_Temperature'!E21,"")</x:f>
      </x:c>
      <x:c r="F21" s="76" t="str">
        <x:f>IF('01_Form_Temperature'!$O21="Validé humainement",'01_Form_Temperature'!F21,"")</x:f>
      </x:c>
      <x:c r="G21" s="79" t="str">
        <x:f>IF('01_Form_Temperature'!$O21="Validé humainement",'01_Form_Temperature'!G21,"")</x:f>
      </x:c>
      <x:c r="H21" s="79" t="str">
        <x:f>IF('01_Form_Temperature'!$O21="Validé humainement",'01_Form_Temperature'!H21,"")</x:f>
      </x:c>
      <x:c r="I21" s="79" t="str">
        <x:f>IF('01_Form_Temperature'!$O21="Validé humainement",'01_Form_Temperature'!I21,"")</x:f>
      </x:c>
      <x:c r="J21" s="76" t="str">
        <x:f>IF('01_Form_Temperature'!$O21="Validé humainement",'01_Form_Temperature'!J21,"")</x:f>
      </x:c>
      <x:c r="K21" s="76" t="str">
        <x:f>IF('01_Form_Temperature'!$O21="Validé humainement",'01_Form_Temperature'!K21,"")</x:f>
      </x:c>
      <x:c r="L21" s="76" t="str">
        <x:f>IF('01_Form_Temperature'!$O21="Validé humainement",'01_Form_Temperature'!L21,"")</x:f>
      </x:c>
      <x:c r="M21" s="76" t="str">
        <x:f>IF('01_Form_Temperature'!$O21="Validé humainement",'01_Form_Temperature'!M21,"")</x:f>
      </x:c>
      <x:c r="N21" s="76" t="str">
        <x:f>IF('01_Form_Temperature'!$O21="Validé humainement",'01_Form_Temperature'!N21,"")</x:f>
      </x:c>
      <x:c r="O21" s="76" t="str">
        <x:f>IF('01_Form_Temperature'!$O21="Validé humainement",'01_Form_Temperature'!O21,"")</x:f>
      </x:c>
      <x:c r="P21" s="76" t="str">
        <x:f>IF('01_Form_Temperature'!$O21="Validé humainement",'01_Form_Temperature'!P21,"")</x:f>
      </x:c>
      <x:c r="Q21" s="78" t="str">
        <x:f>IF('01_Form_Temperature'!$O21="Validé humainement",'01_Form_Temperature'!Q21,"")</x:f>
      </x:c>
      <x:c r="R21" s="76" t="str">
        <x:f>IF('01_Form_Temperature'!$O21="Validé humainement",'01_Form_Temperature'!R21,"")</x:f>
      </x:c>
      <x:c r="S21" s="76" t="str">
        <x:f>IF('01_Form_Temperature'!$O21="Validé humainement",'01_Form_Temperature'!S21,"")</x:f>
      </x:c>
      <x:c r="T21" s="76" t="str">
        <x:f>IF('01_Form_Temperature'!$O21="Validé humainement",'01_Form_Temperature'!T21,"")</x:f>
      </x:c>
    </x:row>
    <x:row r="22">
      <x:c r="A22" s="76" t="str">
        <x:f>IF('01_Form_Temperature'!$O22="Validé humainement",'01_Form_Temperature'!A22,"")</x:f>
      </x:c>
      <x:c r="B22" s="78" t="str">
        <x:f>IF('01_Form_Temperature'!$O22="Validé humainement",'01_Form_Temperature'!B22,"")</x:f>
      </x:c>
      <x:c r="C22" s="76" t="str">
        <x:f>IF('01_Form_Temperature'!$O22="Validé humainement",'01_Form_Temperature'!C22,"")</x:f>
      </x:c>
      <x:c r="D22" s="76" t="str">
        <x:f>IF('01_Form_Temperature'!$O22="Validé humainement",'01_Form_Temperature'!D22,"")</x:f>
      </x:c>
      <x:c r="E22" s="76" t="str">
        <x:f>IF('01_Form_Temperature'!$O22="Validé humainement",'01_Form_Temperature'!E22,"")</x:f>
      </x:c>
      <x:c r="F22" s="76" t="str">
        <x:f>IF('01_Form_Temperature'!$O22="Validé humainement",'01_Form_Temperature'!F22,"")</x:f>
      </x:c>
      <x:c r="G22" s="79" t="str">
        <x:f>IF('01_Form_Temperature'!$O22="Validé humainement",'01_Form_Temperature'!G22,"")</x:f>
      </x:c>
      <x:c r="H22" s="79" t="str">
        <x:f>IF('01_Form_Temperature'!$O22="Validé humainement",'01_Form_Temperature'!H22,"")</x:f>
      </x:c>
      <x:c r="I22" s="79" t="str">
        <x:f>IF('01_Form_Temperature'!$O22="Validé humainement",'01_Form_Temperature'!I22,"")</x:f>
      </x:c>
      <x:c r="J22" s="76" t="str">
        <x:f>IF('01_Form_Temperature'!$O22="Validé humainement",'01_Form_Temperature'!J22,"")</x:f>
      </x:c>
      <x:c r="K22" s="76" t="str">
        <x:f>IF('01_Form_Temperature'!$O22="Validé humainement",'01_Form_Temperature'!K22,"")</x:f>
      </x:c>
      <x:c r="L22" s="76" t="str">
        <x:f>IF('01_Form_Temperature'!$O22="Validé humainement",'01_Form_Temperature'!L22,"")</x:f>
      </x:c>
      <x:c r="M22" s="76" t="str">
        <x:f>IF('01_Form_Temperature'!$O22="Validé humainement",'01_Form_Temperature'!M22,"")</x:f>
      </x:c>
      <x:c r="N22" s="76" t="str">
        <x:f>IF('01_Form_Temperature'!$O22="Validé humainement",'01_Form_Temperature'!N22,"")</x:f>
      </x:c>
      <x:c r="O22" s="76" t="str">
        <x:f>IF('01_Form_Temperature'!$O22="Validé humainement",'01_Form_Temperature'!O22,"")</x:f>
      </x:c>
      <x:c r="P22" s="76" t="str">
        <x:f>IF('01_Form_Temperature'!$O22="Validé humainement",'01_Form_Temperature'!P22,"")</x:f>
      </x:c>
      <x:c r="Q22" s="78" t="str">
        <x:f>IF('01_Form_Temperature'!$O22="Validé humainement",'01_Form_Temperature'!Q22,"")</x:f>
      </x:c>
      <x:c r="R22" s="76" t="str">
        <x:f>IF('01_Form_Temperature'!$O22="Validé humainement",'01_Form_Temperature'!R22,"")</x:f>
      </x:c>
      <x:c r="S22" s="76" t="str">
        <x:f>IF('01_Form_Temperature'!$O22="Validé humainement",'01_Form_Temperature'!S22,"")</x:f>
      </x:c>
      <x:c r="T22" s="76" t="str">
        <x:f>IF('01_Form_Temperature'!$O22="Validé humainement",'01_Form_Temperature'!T22,"")</x:f>
      </x:c>
    </x:row>
    <x:row r="23">
      <x:c r="A23" s="76" t="str">
        <x:f>IF('01_Form_Temperature'!$O23="Validé humainement",'01_Form_Temperature'!A23,"")</x:f>
      </x:c>
      <x:c r="B23" s="78" t="str">
        <x:f>IF('01_Form_Temperature'!$O23="Validé humainement",'01_Form_Temperature'!B23,"")</x:f>
      </x:c>
      <x:c r="C23" s="76" t="str">
        <x:f>IF('01_Form_Temperature'!$O23="Validé humainement",'01_Form_Temperature'!C23,"")</x:f>
      </x:c>
      <x:c r="D23" s="76" t="str">
        <x:f>IF('01_Form_Temperature'!$O23="Validé humainement",'01_Form_Temperature'!D23,"")</x:f>
      </x:c>
      <x:c r="E23" s="76" t="str">
        <x:f>IF('01_Form_Temperature'!$O23="Validé humainement",'01_Form_Temperature'!E23,"")</x:f>
      </x:c>
      <x:c r="F23" s="76" t="str">
        <x:f>IF('01_Form_Temperature'!$O23="Validé humainement",'01_Form_Temperature'!F23,"")</x:f>
      </x:c>
      <x:c r="G23" s="79" t="str">
        <x:f>IF('01_Form_Temperature'!$O23="Validé humainement",'01_Form_Temperature'!G23,"")</x:f>
      </x:c>
      <x:c r="H23" s="79" t="str">
        <x:f>IF('01_Form_Temperature'!$O23="Validé humainement",'01_Form_Temperature'!H23,"")</x:f>
      </x:c>
      <x:c r="I23" s="79" t="str">
        <x:f>IF('01_Form_Temperature'!$O23="Validé humainement",'01_Form_Temperature'!I23,"")</x:f>
      </x:c>
      <x:c r="J23" s="76" t="str">
        <x:f>IF('01_Form_Temperature'!$O23="Validé humainement",'01_Form_Temperature'!J23,"")</x:f>
      </x:c>
      <x:c r="K23" s="76" t="str">
        <x:f>IF('01_Form_Temperature'!$O23="Validé humainement",'01_Form_Temperature'!K23,"")</x:f>
      </x:c>
      <x:c r="L23" s="76" t="str">
        <x:f>IF('01_Form_Temperature'!$O23="Validé humainement",'01_Form_Temperature'!L23,"")</x:f>
      </x:c>
      <x:c r="M23" s="76" t="str">
        <x:f>IF('01_Form_Temperature'!$O23="Validé humainement",'01_Form_Temperature'!M23,"")</x:f>
      </x:c>
      <x:c r="N23" s="76" t="str">
        <x:f>IF('01_Form_Temperature'!$O23="Validé humainement",'01_Form_Temperature'!N23,"")</x:f>
      </x:c>
      <x:c r="O23" s="76" t="str">
        <x:f>IF('01_Form_Temperature'!$O23="Validé humainement",'01_Form_Temperature'!O23,"")</x:f>
      </x:c>
      <x:c r="P23" s="76" t="str">
        <x:f>IF('01_Form_Temperature'!$O23="Validé humainement",'01_Form_Temperature'!P23,"")</x:f>
      </x:c>
      <x:c r="Q23" s="78" t="str">
        <x:f>IF('01_Form_Temperature'!$O23="Validé humainement",'01_Form_Temperature'!Q23,"")</x:f>
      </x:c>
      <x:c r="R23" s="76" t="str">
        <x:f>IF('01_Form_Temperature'!$O23="Validé humainement",'01_Form_Temperature'!R23,"")</x:f>
      </x:c>
      <x:c r="S23" s="76" t="str">
        <x:f>IF('01_Form_Temperature'!$O23="Validé humainement",'01_Form_Temperature'!S23,"")</x:f>
      </x:c>
      <x:c r="T23" s="76" t="str">
        <x:f>IF('01_Form_Temperature'!$O23="Validé humainement",'01_Form_Temperature'!T23,"")</x:f>
      </x:c>
    </x:row>
    <x:row r="24">
      <x:c r="A24" s="76" t="str">
        <x:f>IF('01_Form_Temperature'!$O24="Validé humainement",'01_Form_Temperature'!A24,"")</x:f>
      </x:c>
      <x:c r="B24" s="78" t="str">
        <x:f>IF('01_Form_Temperature'!$O24="Validé humainement",'01_Form_Temperature'!B24,"")</x:f>
      </x:c>
      <x:c r="C24" s="76" t="str">
        <x:f>IF('01_Form_Temperature'!$O24="Validé humainement",'01_Form_Temperature'!C24,"")</x:f>
      </x:c>
      <x:c r="D24" s="76" t="str">
        <x:f>IF('01_Form_Temperature'!$O24="Validé humainement",'01_Form_Temperature'!D24,"")</x:f>
      </x:c>
      <x:c r="E24" s="76" t="str">
        <x:f>IF('01_Form_Temperature'!$O24="Validé humainement",'01_Form_Temperature'!E24,"")</x:f>
      </x:c>
      <x:c r="F24" s="76" t="str">
        <x:f>IF('01_Form_Temperature'!$O24="Validé humainement",'01_Form_Temperature'!F24,"")</x:f>
      </x:c>
      <x:c r="G24" s="79" t="str">
        <x:f>IF('01_Form_Temperature'!$O24="Validé humainement",'01_Form_Temperature'!G24,"")</x:f>
      </x:c>
      <x:c r="H24" s="79" t="str">
        <x:f>IF('01_Form_Temperature'!$O24="Validé humainement",'01_Form_Temperature'!H24,"")</x:f>
      </x:c>
      <x:c r="I24" s="79" t="str">
        <x:f>IF('01_Form_Temperature'!$O24="Validé humainement",'01_Form_Temperature'!I24,"")</x:f>
      </x:c>
      <x:c r="J24" s="76" t="str">
        <x:f>IF('01_Form_Temperature'!$O24="Validé humainement",'01_Form_Temperature'!J24,"")</x:f>
      </x:c>
      <x:c r="K24" s="76" t="str">
        <x:f>IF('01_Form_Temperature'!$O24="Validé humainement",'01_Form_Temperature'!K24,"")</x:f>
      </x:c>
      <x:c r="L24" s="76" t="str">
        <x:f>IF('01_Form_Temperature'!$O24="Validé humainement",'01_Form_Temperature'!L24,"")</x:f>
      </x:c>
      <x:c r="M24" s="76" t="str">
        <x:f>IF('01_Form_Temperature'!$O24="Validé humainement",'01_Form_Temperature'!M24,"")</x:f>
      </x:c>
      <x:c r="N24" s="76" t="str">
        <x:f>IF('01_Form_Temperature'!$O24="Validé humainement",'01_Form_Temperature'!N24,"")</x:f>
      </x:c>
      <x:c r="O24" s="76" t="str">
        <x:f>IF('01_Form_Temperature'!$O24="Validé humainement",'01_Form_Temperature'!O24,"")</x:f>
      </x:c>
      <x:c r="P24" s="76" t="str">
        <x:f>IF('01_Form_Temperature'!$O24="Validé humainement",'01_Form_Temperature'!P24,"")</x:f>
      </x:c>
      <x:c r="Q24" s="78" t="str">
        <x:f>IF('01_Form_Temperature'!$O24="Validé humainement",'01_Form_Temperature'!Q24,"")</x:f>
      </x:c>
      <x:c r="R24" s="76" t="str">
        <x:f>IF('01_Form_Temperature'!$O24="Validé humainement",'01_Form_Temperature'!R24,"")</x:f>
      </x:c>
      <x:c r="S24" s="76" t="str">
        <x:f>IF('01_Form_Temperature'!$O24="Validé humainement",'01_Form_Temperature'!S24,"")</x:f>
      </x:c>
      <x:c r="T24" s="76" t="str">
        <x:f>IF('01_Form_Temperature'!$O24="Validé humainement",'01_Form_Temperature'!T24,"")</x:f>
      </x:c>
    </x:row>
    <x:row r="25">
      <x:c r="A25" s="76" t="str">
        <x:f>IF('01_Form_Temperature'!$O25="Validé humainement",'01_Form_Temperature'!A25,"")</x:f>
      </x:c>
      <x:c r="B25" s="78" t="str">
        <x:f>IF('01_Form_Temperature'!$O25="Validé humainement",'01_Form_Temperature'!B25,"")</x:f>
      </x:c>
      <x:c r="C25" s="76" t="str">
        <x:f>IF('01_Form_Temperature'!$O25="Validé humainement",'01_Form_Temperature'!C25,"")</x:f>
      </x:c>
      <x:c r="D25" s="76" t="str">
        <x:f>IF('01_Form_Temperature'!$O25="Validé humainement",'01_Form_Temperature'!D25,"")</x:f>
      </x:c>
      <x:c r="E25" s="76" t="str">
        <x:f>IF('01_Form_Temperature'!$O25="Validé humainement",'01_Form_Temperature'!E25,"")</x:f>
      </x:c>
      <x:c r="F25" s="76" t="str">
        <x:f>IF('01_Form_Temperature'!$O25="Validé humainement",'01_Form_Temperature'!F25,"")</x:f>
      </x:c>
      <x:c r="G25" s="79" t="str">
        <x:f>IF('01_Form_Temperature'!$O25="Validé humainement",'01_Form_Temperature'!G25,"")</x:f>
      </x:c>
      <x:c r="H25" s="79" t="str">
        <x:f>IF('01_Form_Temperature'!$O25="Validé humainement",'01_Form_Temperature'!H25,"")</x:f>
      </x:c>
      <x:c r="I25" s="79" t="str">
        <x:f>IF('01_Form_Temperature'!$O25="Validé humainement",'01_Form_Temperature'!I25,"")</x:f>
      </x:c>
      <x:c r="J25" s="76" t="str">
        <x:f>IF('01_Form_Temperature'!$O25="Validé humainement",'01_Form_Temperature'!J25,"")</x:f>
      </x:c>
      <x:c r="K25" s="76" t="str">
        <x:f>IF('01_Form_Temperature'!$O25="Validé humainement",'01_Form_Temperature'!K25,"")</x:f>
      </x:c>
      <x:c r="L25" s="76" t="str">
        <x:f>IF('01_Form_Temperature'!$O25="Validé humainement",'01_Form_Temperature'!L25,"")</x:f>
      </x:c>
      <x:c r="M25" s="76" t="str">
        <x:f>IF('01_Form_Temperature'!$O25="Validé humainement",'01_Form_Temperature'!M25,"")</x:f>
      </x:c>
      <x:c r="N25" s="76" t="str">
        <x:f>IF('01_Form_Temperature'!$O25="Validé humainement",'01_Form_Temperature'!N25,"")</x:f>
      </x:c>
      <x:c r="O25" s="76" t="str">
        <x:f>IF('01_Form_Temperature'!$O25="Validé humainement",'01_Form_Temperature'!O25,"")</x:f>
      </x:c>
      <x:c r="P25" s="76" t="str">
        <x:f>IF('01_Form_Temperature'!$O25="Validé humainement",'01_Form_Temperature'!P25,"")</x:f>
      </x:c>
      <x:c r="Q25" s="78" t="str">
        <x:f>IF('01_Form_Temperature'!$O25="Validé humainement",'01_Form_Temperature'!Q25,"")</x:f>
      </x:c>
      <x:c r="R25" s="76" t="str">
        <x:f>IF('01_Form_Temperature'!$O25="Validé humainement",'01_Form_Temperature'!R25,"")</x:f>
      </x:c>
      <x:c r="S25" s="76" t="str">
        <x:f>IF('01_Form_Temperature'!$O25="Validé humainement",'01_Form_Temperature'!S25,"")</x:f>
      </x:c>
      <x:c r="T25" s="76" t="str">
        <x:f>IF('01_Form_Temperature'!$O25="Validé humainement",'01_Form_Temperature'!T25,"")</x:f>
      </x:c>
    </x:row>
    <x:row r="26">
      <x:c r="A26" s="76" t="str">
        <x:f>IF('01_Form_Temperature'!$O26="Validé humainement",'01_Form_Temperature'!A26,"")</x:f>
      </x:c>
      <x:c r="B26" s="78" t="str">
        <x:f>IF('01_Form_Temperature'!$O26="Validé humainement",'01_Form_Temperature'!B26,"")</x:f>
      </x:c>
      <x:c r="C26" s="76" t="str">
        <x:f>IF('01_Form_Temperature'!$O26="Validé humainement",'01_Form_Temperature'!C26,"")</x:f>
      </x:c>
      <x:c r="D26" s="76" t="str">
        <x:f>IF('01_Form_Temperature'!$O26="Validé humainement",'01_Form_Temperature'!D26,"")</x:f>
      </x:c>
      <x:c r="E26" s="76" t="str">
        <x:f>IF('01_Form_Temperature'!$O26="Validé humainement",'01_Form_Temperature'!E26,"")</x:f>
      </x:c>
      <x:c r="F26" s="76" t="str">
        <x:f>IF('01_Form_Temperature'!$O26="Validé humainement",'01_Form_Temperature'!F26,"")</x:f>
      </x:c>
      <x:c r="G26" s="79" t="str">
        <x:f>IF('01_Form_Temperature'!$O26="Validé humainement",'01_Form_Temperature'!G26,"")</x:f>
      </x:c>
      <x:c r="H26" s="79" t="str">
        <x:f>IF('01_Form_Temperature'!$O26="Validé humainement",'01_Form_Temperature'!H26,"")</x:f>
      </x:c>
      <x:c r="I26" s="79" t="str">
        <x:f>IF('01_Form_Temperature'!$O26="Validé humainement",'01_Form_Temperature'!I26,"")</x:f>
      </x:c>
      <x:c r="J26" s="76" t="str">
        <x:f>IF('01_Form_Temperature'!$O26="Validé humainement",'01_Form_Temperature'!J26,"")</x:f>
      </x:c>
      <x:c r="K26" s="76" t="str">
        <x:f>IF('01_Form_Temperature'!$O26="Validé humainement",'01_Form_Temperature'!K26,"")</x:f>
      </x:c>
      <x:c r="L26" s="76" t="str">
        <x:f>IF('01_Form_Temperature'!$O26="Validé humainement",'01_Form_Temperature'!L26,"")</x:f>
      </x:c>
      <x:c r="M26" s="76" t="str">
        <x:f>IF('01_Form_Temperature'!$O26="Validé humainement",'01_Form_Temperature'!M26,"")</x:f>
      </x:c>
      <x:c r="N26" s="76" t="str">
        <x:f>IF('01_Form_Temperature'!$O26="Validé humainement",'01_Form_Temperature'!N26,"")</x:f>
      </x:c>
      <x:c r="O26" s="76" t="str">
        <x:f>IF('01_Form_Temperature'!$O26="Validé humainement",'01_Form_Temperature'!O26,"")</x:f>
      </x:c>
      <x:c r="P26" s="76" t="str">
        <x:f>IF('01_Form_Temperature'!$O26="Validé humainement",'01_Form_Temperature'!P26,"")</x:f>
      </x:c>
      <x:c r="Q26" s="78" t="str">
        <x:f>IF('01_Form_Temperature'!$O26="Validé humainement",'01_Form_Temperature'!Q26,"")</x:f>
      </x:c>
      <x:c r="R26" s="76" t="str">
        <x:f>IF('01_Form_Temperature'!$O26="Validé humainement",'01_Form_Temperature'!R26,"")</x:f>
      </x:c>
      <x:c r="S26" s="76" t="str">
        <x:f>IF('01_Form_Temperature'!$O26="Validé humainement",'01_Form_Temperature'!S26,"")</x:f>
      </x:c>
      <x:c r="T26" s="76" t="str">
        <x:f>IF('01_Form_Temperature'!$O26="Validé humainement",'01_Form_Temperature'!T26,"")</x:f>
      </x:c>
    </x:row>
    <x:row r="27">
      <x:c r="A27" s="76" t="str">
        <x:f>IF('01_Form_Temperature'!$O27="Validé humainement",'01_Form_Temperature'!A27,"")</x:f>
      </x:c>
      <x:c r="B27" s="78" t="str">
        <x:f>IF('01_Form_Temperature'!$O27="Validé humainement",'01_Form_Temperature'!B27,"")</x:f>
      </x:c>
      <x:c r="C27" s="76" t="str">
        <x:f>IF('01_Form_Temperature'!$O27="Validé humainement",'01_Form_Temperature'!C27,"")</x:f>
      </x:c>
      <x:c r="D27" s="76" t="str">
        <x:f>IF('01_Form_Temperature'!$O27="Validé humainement",'01_Form_Temperature'!D27,"")</x:f>
      </x:c>
      <x:c r="E27" s="76" t="str">
        <x:f>IF('01_Form_Temperature'!$O27="Validé humainement",'01_Form_Temperature'!E27,"")</x:f>
      </x:c>
      <x:c r="F27" s="76" t="str">
        <x:f>IF('01_Form_Temperature'!$O27="Validé humainement",'01_Form_Temperature'!F27,"")</x:f>
      </x:c>
      <x:c r="G27" s="79" t="str">
        <x:f>IF('01_Form_Temperature'!$O27="Validé humainement",'01_Form_Temperature'!G27,"")</x:f>
      </x:c>
      <x:c r="H27" s="79" t="str">
        <x:f>IF('01_Form_Temperature'!$O27="Validé humainement",'01_Form_Temperature'!H27,"")</x:f>
      </x:c>
      <x:c r="I27" s="79" t="str">
        <x:f>IF('01_Form_Temperature'!$O27="Validé humainement",'01_Form_Temperature'!I27,"")</x:f>
      </x:c>
      <x:c r="J27" s="76" t="str">
        <x:f>IF('01_Form_Temperature'!$O27="Validé humainement",'01_Form_Temperature'!J27,"")</x:f>
      </x:c>
      <x:c r="K27" s="76" t="str">
        <x:f>IF('01_Form_Temperature'!$O27="Validé humainement",'01_Form_Temperature'!K27,"")</x:f>
      </x:c>
      <x:c r="L27" s="76" t="str">
        <x:f>IF('01_Form_Temperature'!$O27="Validé humainement",'01_Form_Temperature'!L27,"")</x:f>
      </x:c>
      <x:c r="M27" s="76" t="str">
        <x:f>IF('01_Form_Temperature'!$O27="Validé humainement",'01_Form_Temperature'!M27,"")</x:f>
      </x:c>
      <x:c r="N27" s="76" t="str">
        <x:f>IF('01_Form_Temperature'!$O27="Validé humainement",'01_Form_Temperature'!N27,"")</x:f>
      </x:c>
      <x:c r="O27" s="76" t="str">
        <x:f>IF('01_Form_Temperature'!$O27="Validé humainement",'01_Form_Temperature'!O27,"")</x:f>
      </x:c>
      <x:c r="P27" s="76" t="str">
        <x:f>IF('01_Form_Temperature'!$O27="Validé humainement",'01_Form_Temperature'!P27,"")</x:f>
      </x:c>
      <x:c r="Q27" s="78" t="str">
        <x:f>IF('01_Form_Temperature'!$O27="Validé humainement",'01_Form_Temperature'!Q27,"")</x:f>
      </x:c>
      <x:c r="R27" s="76" t="str">
        <x:f>IF('01_Form_Temperature'!$O27="Validé humainement",'01_Form_Temperature'!R27,"")</x:f>
      </x:c>
      <x:c r="S27" s="76" t="str">
        <x:f>IF('01_Form_Temperature'!$O27="Validé humainement",'01_Form_Temperature'!S27,"")</x:f>
      </x:c>
      <x:c r="T27" s="76" t="str">
        <x:f>IF('01_Form_Temperature'!$O27="Validé humainement",'01_Form_Temperature'!T27,"")</x:f>
      </x:c>
    </x:row>
    <x:row r="28">
      <x:c r="A28" s="76" t="str">
        <x:f>IF('01_Form_Temperature'!$O28="Validé humainement",'01_Form_Temperature'!A28,"")</x:f>
      </x:c>
      <x:c r="B28" s="78" t="str">
        <x:f>IF('01_Form_Temperature'!$O28="Validé humainement",'01_Form_Temperature'!B28,"")</x:f>
      </x:c>
      <x:c r="C28" s="76" t="str">
        <x:f>IF('01_Form_Temperature'!$O28="Validé humainement",'01_Form_Temperature'!C28,"")</x:f>
      </x:c>
      <x:c r="D28" s="76" t="str">
        <x:f>IF('01_Form_Temperature'!$O28="Validé humainement",'01_Form_Temperature'!D28,"")</x:f>
      </x:c>
      <x:c r="E28" s="76" t="str">
        <x:f>IF('01_Form_Temperature'!$O28="Validé humainement",'01_Form_Temperature'!E28,"")</x:f>
      </x:c>
      <x:c r="F28" s="76" t="str">
        <x:f>IF('01_Form_Temperature'!$O28="Validé humainement",'01_Form_Temperature'!F28,"")</x:f>
      </x:c>
      <x:c r="G28" s="79" t="str">
        <x:f>IF('01_Form_Temperature'!$O28="Validé humainement",'01_Form_Temperature'!G28,"")</x:f>
      </x:c>
      <x:c r="H28" s="79" t="str">
        <x:f>IF('01_Form_Temperature'!$O28="Validé humainement",'01_Form_Temperature'!H28,"")</x:f>
      </x:c>
      <x:c r="I28" s="79" t="str">
        <x:f>IF('01_Form_Temperature'!$O28="Validé humainement",'01_Form_Temperature'!I28,"")</x:f>
      </x:c>
      <x:c r="J28" s="76" t="str">
        <x:f>IF('01_Form_Temperature'!$O28="Validé humainement",'01_Form_Temperature'!J28,"")</x:f>
      </x:c>
      <x:c r="K28" s="76" t="str">
        <x:f>IF('01_Form_Temperature'!$O28="Validé humainement",'01_Form_Temperature'!K28,"")</x:f>
      </x:c>
      <x:c r="L28" s="76" t="str">
        <x:f>IF('01_Form_Temperature'!$O28="Validé humainement",'01_Form_Temperature'!L28,"")</x:f>
      </x:c>
      <x:c r="M28" s="76" t="str">
        <x:f>IF('01_Form_Temperature'!$O28="Validé humainement",'01_Form_Temperature'!M28,"")</x:f>
      </x:c>
      <x:c r="N28" s="76" t="str">
        <x:f>IF('01_Form_Temperature'!$O28="Validé humainement",'01_Form_Temperature'!N28,"")</x:f>
      </x:c>
      <x:c r="O28" s="76" t="str">
        <x:f>IF('01_Form_Temperature'!$O28="Validé humainement",'01_Form_Temperature'!O28,"")</x:f>
      </x:c>
      <x:c r="P28" s="76" t="str">
        <x:f>IF('01_Form_Temperature'!$O28="Validé humainement",'01_Form_Temperature'!P28,"")</x:f>
      </x:c>
      <x:c r="Q28" s="78" t="str">
        <x:f>IF('01_Form_Temperature'!$O28="Validé humainement",'01_Form_Temperature'!Q28,"")</x:f>
      </x:c>
      <x:c r="R28" s="76" t="str">
        <x:f>IF('01_Form_Temperature'!$O28="Validé humainement",'01_Form_Temperature'!R28,"")</x:f>
      </x:c>
      <x:c r="S28" s="76" t="str">
        <x:f>IF('01_Form_Temperature'!$O28="Validé humainement",'01_Form_Temperature'!S28,"")</x:f>
      </x:c>
      <x:c r="T28" s="76" t="str">
        <x:f>IF('01_Form_Temperature'!$O28="Validé humainement",'01_Form_Temperature'!T28,"")</x:f>
      </x:c>
    </x:row>
    <x:row r="29">
      <x:c r="A29" s="76" t="str">
        <x:f>IF('01_Form_Temperature'!$O29="Validé humainement",'01_Form_Temperature'!A29,"")</x:f>
      </x:c>
      <x:c r="B29" s="78" t="str">
        <x:f>IF('01_Form_Temperature'!$O29="Validé humainement",'01_Form_Temperature'!B29,"")</x:f>
      </x:c>
      <x:c r="C29" s="76" t="str">
        <x:f>IF('01_Form_Temperature'!$O29="Validé humainement",'01_Form_Temperature'!C29,"")</x:f>
      </x:c>
      <x:c r="D29" s="76" t="str">
        <x:f>IF('01_Form_Temperature'!$O29="Validé humainement",'01_Form_Temperature'!D29,"")</x:f>
      </x:c>
      <x:c r="E29" s="76" t="str">
        <x:f>IF('01_Form_Temperature'!$O29="Validé humainement",'01_Form_Temperature'!E29,"")</x:f>
      </x:c>
      <x:c r="F29" s="76" t="str">
        <x:f>IF('01_Form_Temperature'!$O29="Validé humainement",'01_Form_Temperature'!F29,"")</x:f>
      </x:c>
      <x:c r="G29" s="79" t="str">
        <x:f>IF('01_Form_Temperature'!$O29="Validé humainement",'01_Form_Temperature'!G29,"")</x:f>
      </x:c>
      <x:c r="H29" s="79" t="str">
        <x:f>IF('01_Form_Temperature'!$O29="Validé humainement",'01_Form_Temperature'!H29,"")</x:f>
      </x:c>
      <x:c r="I29" s="79" t="str">
        <x:f>IF('01_Form_Temperature'!$O29="Validé humainement",'01_Form_Temperature'!I29,"")</x:f>
      </x:c>
      <x:c r="J29" s="76" t="str">
        <x:f>IF('01_Form_Temperature'!$O29="Validé humainement",'01_Form_Temperature'!J29,"")</x:f>
      </x:c>
      <x:c r="K29" s="76" t="str">
        <x:f>IF('01_Form_Temperature'!$O29="Validé humainement",'01_Form_Temperature'!K29,"")</x:f>
      </x:c>
      <x:c r="L29" s="76" t="str">
        <x:f>IF('01_Form_Temperature'!$O29="Validé humainement",'01_Form_Temperature'!L29,"")</x:f>
      </x:c>
      <x:c r="M29" s="76" t="str">
        <x:f>IF('01_Form_Temperature'!$O29="Validé humainement",'01_Form_Temperature'!M29,"")</x:f>
      </x:c>
      <x:c r="N29" s="76" t="str">
        <x:f>IF('01_Form_Temperature'!$O29="Validé humainement",'01_Form_Temperature'!N29,"")</x:f>
      </x:c>
      <x:c r="O29" s="76" t="str">
        <x:f>IF('01_Form_Temperature'!$O29="Validé humainement",'01_Form_Temperature'!O29,"")</x:f>
      </x:c>
      <x:c r="P29" s="76" t="str">
        <x:f>IF('01_Form_Temperature'!$O29="Validé humainement",'01_Form_Temperature'!P29,"")</x:f>
      </x:c>
      <x:c r="Q29" s="78" t="str">
        <x:f>IF('01_Form_Temperature'!$O29="Validé humainement",'01_Form_Temperature'!Q29,"")</x:f>
      </x:c>
      <x:c r="R29" s="76" t="str">
        <x:f>IF('01_Form_Temperature'!$O29="Validé humainement",'01_Form_Temperature'!R29,"")</x:f>
      </x:c>
      <x:c r="S29" s="76" t="str">
        <x:f>IF('01_Form_Temperature'!$O29="Validé humainement",'01_Form_Temperature'!S29,"")</x:f>
      </x:c>
      <x:c r="T29" s="76" t="str">
        <x:f>IF('01_Form_Temperature'!$O29="Validé humainement",'01_Form_Temperature'!T29,"")</x:f>
      </x:c>
    </x:row>
    <x:row r="30">
      <x:c r="A30" s="76" t="str">
        <x:f>IF('01_Form_Temperature'!$O30="Validé humainement",'01_Form_Temperature'!A30,"")</x:f>
      </x:c>
      <x:c r="B30" s="78" t="str">
        <x:f>IF('01_Form_Temperature'!$O30="Validé humainement",'01_Form_Temperature'!B30,"")</x:f>
      </x:c>
      <x:c r="C30" s="76" t="str">
        <x:f>IF('01_Form_Temperature'!$O30="Validé humainement",'01_Form_Temperature'!C30,"")</x:f>
      </x:c>
      <x:c r="D30" s="76" t="str">
        <x:f>IF('01_Form_Temperature'!$O30="Validé humainement",'01_Form_Temperature'!D30,"")</x:f>
      </x:c>
      <x:c r="E30" s="76" t="str">
        <x:f>IF('01_Form_Temperature'!$O30="Validé humainement",'01_Form_Temperature'!E30,"")</x:f>
      </x:c>
      <x:c r="F30" s="76" t="str">
        <x:f>IF('01_Form_Temperature'!$O30="Validé humainement",'01_Form_Temperature'!F30,"")</x:f>
      </x:c>
      <x:c r="G30" s="79" t="str">
        <x:f>IF('01_Form_Temperature'!$O30="Validé humainement",'01_Form_Temperature'!G30,"")</x:f>
      </x:c>
      <x:c r="H30" s="79" t="str">
        <x:f>IF('01_Form_Temperature'!$O30="Validé humainement",'01_Form_Temperature'!H30,"")</x:f>
      </x:c>
      <x:c r="I30" s="79" t="str">
        <x:f>IF('01_Form_Temperature'!$O30="Validé humainement",'01_Form_Temperature'!I30,"")</x:f>
      </x:c>
      <x:c r="J30" s="76" t="str">
        <x:f>IF('01_Form_Temperature'!$O30="Validé humainement",'01_Form_Temperature'!J30,"")</x:f>
      </x:c>
      <x:c r="K30" s="76" t="str">
        <x:f>IF('01_Form_Temperature'!$O30="Validé humainement",'01_Form_Temperature'!K30,"")</x:f>
      </x:c>
      <x:c r="L30" s="76" t="str">
        <x:f>IF('01_Form_Temperature'!$O30="Validé humainement",'01_Form_Temperature'!L30,"")</x:f>
      </x:c>
      <x:c r="M30" s="76" t="str">
        <x:f>IF('01_Form_Temperature'!$O30="Validé humainement",'01_Form_Temperature'!M30,"")</x:f>
      </x:c>
      <x:c r="N30" s="76" t="str">
        <x:f>IF('01_Form_Temperature'!$O30="Validé humainement",'01_Form_Temperature'!N30,"")</x:f>
      </x:c>
      <x:c r="O30" s="76" t="str">
        <x:f>IF('01_Form_Temperature'!$O30="Validé humainement",'01_Form_Temperature'!O30,"")</x:f>
      </x:c>
      <x:c r="P30" s="76" t="str">
        <x:f>IF('01_Form_Temperature'!$O30="Validé humainement",'01_Form_Temperature'!P30,"")</x:f>
      </x:c>
      <x:c r="Q30" s="78" t="str">
        <x:f>IF('01_Form_Temperature'!$O30="Validé humainement",'01_Form_Temperature'!Q30,"")</x:f>
      </x:c>
      <x:c r="R30" s="76" t="str">
        <x:f>IF('01_Form_Temperature'!$O30="Validé humainement",'01_Form_Temperature'!R30,"")</x:f>
      </x:c>
      <x:c r="S30" s="76" t="str">
        <x:f>IF('01_Form_Temperature'!$O30="Validé humainement",'01_Form_Temperature'!S30,"")</x:f>
      </x:c>
      <x:c r="T30" s="76" t="str">
        <x:f>IF('01_Form_Temperature'!$O30="Validé humainement",'01_Form_Temperature'!T30,"")</x:f>
      </x:c>
    </x:row>
    <x:row r="31">
      <x:c r="A31" s="76" t="str">
        <x:f>IF('01_Form_Temperature'!$O31="Validé humainement",'01_Form_Temperature'!A31,"")</x:f>
      </x:c>
      <x:c r="B31" s="78" t="str">
        <x:f>IF('01_Form_Temperature'!$O31="Validé humainement",'01_Form_Temperature'!B31,"")</x:f>
      </x:c>
      <x:c r="C31" s="76" t="str">
        <x:f>IF('01_Form_Temperature'!$O31="Validé humainement",'01_Form_Temperature'!C31,"")</x:f>
      </x:c>
      <x:c r="D31" s="76" t="str">
        <x:f>IF('01_Form_Temperature'!$O31="Validé humainement",'01_Form_Temperature'!D31,"")</x:f>
      </x:c>
      <x:c r="E31" s="76" t="str">
        <x:f>IF('01_Form_Temperature'!$O31="Validé humainement",'01_Form_Temperature'!E31,"")</x:f>
      </x:c>
      <x:c r="F31" s="76" t="str">
        <x:f>IF('01_Form_Temperature'!$O31="Validé humainement",'01_Form_Temperature'!F31,"")</x:f>
      </x:c>
      <x:c r="G31" s="79" t="str">
        <x:f>IF('01_Form_Temperature'!$O31="Validé humainement",'01_Form_Temperature'!G31,"")</x:f>
      </x:c>
      <x:c r="H31" s="79" t="str">
        <x:f>IF('01_Form_Temperature'!$O31="Validé humainement",'01_Form_Temperature'!H31,"")</x:f>
      </x:c>
      <x:c r="I31" s="79" t="str">
        <x:f>IF('01_Form_Temperature'!$O31="Validé humainement",'01_Form_Temperature'!I31,"")</x:f>
      </x:c>
      <x:c r="J31" s="76" t="str">
        <x:f>IF('01_Form_Temperature'!$O31="Validé humainement",'01_Form_Temperature'!J31,"")</x:f>
      </x:c>
      <x:c r="K31" s="76" t="str">
        <x:f>IF('01_Form_Temperature'!$O31="Validé humainement",'01_Form_Temperature'!K31,"")</x:f>
      </x:c>
      <x:c r="L31" s="76" t="str">
        <x:f>IF('01_Form_Temperature'!$O31="Validé humainement",'01_Form_Temperature'!L31,"")</x:f>
      </x:c>
      <x:c r="M31" s="76" t="str">
        <x:f>IF('01_Form_Temperature'!$O31="Validé humainement",'01_Form_Temperature'!M31,"")</x:f>
      </x:c>
      <x:c r="N31" s="76" t="str">
        <x:f>IF('01_Form_Temperature'!$O31="Validé humainement",'01_Form_Temperature'!N31,"")</x:f>
      </x:c>
      <x:c r="O31" s="76" t="str">
        <x:f>IF('01_Form_Temperature'!$O31="Validé humainement",'01_Form_Temperature'!O31,"")</x:f>
      </x:c>
      <x:c r="P31" s="76" t="str">
        <x:f>IF('01_Form_Temperature'!$O31="Validé humainement",'01_Form_Temperature'!P31,"")</x:f>
      </x:c>
      <x:c r="Q31" s="78" t="str">
        <x:f>IF('01_Form_Temperature'!$O31="Validé humainement",'01_Form_Temperature'!Q31,"")</x:f>
      </x:c>
      <x:c r="R31" s="76" t="str">
        <x:f>IF('01_Form_Temperature'!$O31="Validé humainement",'01_Form_Temperature'!R31,"")</x:f>
      </x:c>
      <x:c r="S31" s="76" t="str">
        <x:f>IF('01_Form_Temperature'!$O31="Validé humainement",'01_Form_Temperature'!S31,"")</x:f>
      </x:c>
      <x:c r="T31" s="76" t="str">
        <x:f>IF('01_Form_Temperature'!$O31="Validé humainement",'01_Form_Temperature'!T31,"")</x:f>
      </x:c>
    </x:row>
    <x:row r="32">
      <x:c r="A32" s="76" t="str">
        <x:f>IF('01_Form_Temperature'!$O32="Validé humainement",'01_Form_Temperature'!A32,"")</x:f>
      </x:c>
      <x:c r="B32" s="78" t="str">
        <x:f>IF('01_Form_Temperature'!$O32="Validé humainement",'01_Form_Temperature'!B32,"")</x:f>
      </x:c>
      <x:c r="C32" s="76" t="str">
        <x:f>IF('01_Form_Temperature'!$O32="Validé humainement",'01_Form_Temperature'!C32,"")</x:f>
      </x:c>
      <x:c r="D32" s="76" t="str">
        <x:f>IF('01_Form_Temperature'!$O32="Validé humainement",'01_Form_Temperature'!D32,"")</x:f>
      </x:c>
      <x:c r="E32" s="76" t="str">
        <x:f>IF('01_Form_Temperature'!$O32="Validé humainement",'01_Form_Temperature'!E32,"")</x:f>
      </x:c>
      <x:c r="F32" s="76" t="str">
        <x:f>IF('01_Form_Temperature'!$O32="Validé humainement",'01_Form_Temperature'!F32,"")</x:f>
      </x:c>
      <x:c r="G32" s="79" t="str">
        <x:f>IF('01_Form_Temperature'!$O32="Validé humainement",'01_Form_Temperature'!G32,"")</x:f>
      </x:c>
      <x:c r="H32" s="79" t="str">
        <x:f>IF('01_Form_Temperature'!$O32="Validé humainement",'01_Form_Temperature'!H32,"")</x:f>
      </x:c>
      <x:c r="I32" s="79" t="str">
        <x:f>IF('01_Form_Temperature'!$O32="Validé humainement",'01_Form_Temperature'!I32,"")</x:f>
      </x:c>
      <x:c r="J32" s="76" t="str">
        <x:f>IF('01_Form_Temperature'!$O32="Validé humainement",'01_Form_Temperature'!J32,"")</x:f>
      </x:c>
      <x:c r="K32" s="76" t="str">
        <x:f>IF('01_Form_Temperature'!$O32="Validé humainement",'01_Form_Temperature'!K32,"")</x:f>
      </x:c>
      <x:c r="L32" s="76" t="str">
        <x:f>IF('01_Form_Temperature'!$O32="Validé humainement",'01_Form_Temperature'!L32,"")</x:f>
      </x:c>
      <x:c r="M32" s="76" t="str">
        <x:f>IF('01_Form_Temperature'!$O32="Validé humainement",'01_Form_Temperature'!M32,"")</x:f>
      </x:c>
      <x:c r="N32" s="76" t="str">
        <x:f>IF('01_Form_Temperature'!$O32="Validé humainement",'01_Form_Temperature'!N32,"")</x:f>
      </x:c>
      <x:c r="O32" s="76" t="str">
        <x:f>IF('01_Form_Temperature'!$O32="Validé humainement",'01_Form_Temperature'!O32,"")</x:f>
      </x:c>
      <x:c r="P32" s="76" t="str">
        <x:f>IF('01_Form_Temperature'!$O32="Validé humainement",'01_Form_Temperature'!P32,"")</x:f>
      </x:c>
      <x:c r="Q32" s="78" t="str">
        <x:f>IF('01_Form_Temperature'!$O32="Validé humainement",'01_Form_Temperature'!Q32,"")</x:f>
      </x:c>
      <x:c r="R32" s="76" t="str">
        <x:f>IF('01_Form_Temperature'!$O32="Validé humainement",'01_Form_Temperature'!R32,"")</x:f>
      </x:c>
      <x:c r="S32" s="76" t="str">
        <x:f>IF('01_Form_Temperature'!$O32="Validé humainement",'01_Form_Temperature'!S32,"")</x:f>
      </x:c>
      <x:c r="T32" s="76" t="str">
        <x:f>IF('01_Form_Temperature'!$O32="Validé humainement",'01_Form_Temperature'!T32,"")</x:f>
      </x:c>
    </x:row>
    <x:row r="33">
      <x:c r="A33" s="76" t="str">
        <x:f>IF('01_Form_Temperature'!$O33="Validé humainement",'01_Form_Temperature'!A33,"")</x:f>
      </x:c>
      <x:c r="B33" s="78" t="str">
        <x:f>IF('01_Form_Temperature'!$O33="Validé humainement",'01_Form_Temperature'!B33,"")</x:f>
      </x:c>
      <x:c r="C33" s="76" t="str">
        <x:f>IF('01_Form_Temperature'!$O33="Validé humainement",'01_Form_Temperature'!C33,"")</x:f>
      </x:c>
      <x:c r="D33" s="76" t="str">
        <x:f>IF('01_Form_Temperature'!$O33="Validé humainement",'01_Form_Temperature'!D33,"")</x:f>
      </x:c>
      <x:c r="E33" s="76" t="str">
        <x:f>IF('01_Form_Temperature'!$O33="Validé humainement",'01_Form_Temperature'!E33,"")</x:f>
      </x:c>
      <x:c r="F33" s="76" t="str">
        <x:f>IF('01_Form_Temperature'!$O33="Validé humainement",'01_Form_Temperature'!F33,"")</x:f>
      </x:c>
      <x:c r="G33" s="79" t="str">
        <x:f>IF('01_Form_Temperature'!$O33="Validé humainement",'01_Form_Temperature'!G33,"")</x:f>
      </x:c>
      <x:c r="H33" s="79" t="str">
        <x:f>IF('01_Form_Temperature'!$O33="Validé humainement",'01_Form_Temperature'!H33,"")</x:f>
      </x:c>
      <x:c r="I33" s="79" t="str">
        <x:f>IF('01_Form_Temperature'!$O33="Validé humainement",'01_Form_Temperature'!I33,"")</x:f>
      </x:c>
      <x:c r="J33" s="76" t="str">
        <x:f>IF('01_Form_Temperature'!$O33="Validé humainement",'01_Form_Temperature'!J33,"")</x:f>
      </x:c>
      <x:c r="K33" s="76" t="str">
        <x:f>IF('01_Form_Temperature'!$O33="Validé humainement",'01_Form_Temperature'!K33,"")</x:f>
      </x:c>
      <x:c r="L33" s="76" t="str">
        <x:f>IF('01_Form_Temperature'!$O33="Validé humainement",'01_Form_Temperature'!L33,"")</x:f>
      </x:c>
      <x:c r="M33" s="76" t="str">
        <x:f>IF('01_Form_Temperature'!$O33="Validé humainement",'01_Form_Temperature'!M33,"")</x:f>
      </x:c>
      <x:c r="N33" s="76" t="str">
        <x:f>IF('01_Form_Temperature'!$O33="Validé humainement",'01_Form_Temperature'!N33,"")</x:f>
      </x:c>
      <x:c r="O33" s="76" t="str">
        <x:f>IF('01_Form_Temperature'!$O33="Validé humainement",'01_Form_Temperature'!O33,"")</x:f>
      </x:c>
      <x:c r="P33" s="76" t="str">
        <x:f>IF('01_Form_Temperature'!$O33="Validé humainement",'01_Form_Temperature'!P33,"")</x:f>
      </x:c>
      <x:c r="Q33" s="78" t="str">
        <x:f>IF('01_Form_Temperature'!$O33="Validé humainement",'01_Form_Temperature'!Q33,"")</x:f>
      </x:c>
      <x:c r="R33" s="76" t="str">
        <x:f>IF('01_Form_Temperature'!$O33="Validé humainement",'01_Form_Temperature'!R33,"")</x:f>
      </x:c>
      <x:c r="S33" s="76" t="str">
        <x:f>IF('01_Form_Temperature'!$O33="Validé humainement",'01_Form_Temperature'!S33,"")</x:f>
      </x:c>
      <x:c r="T33" s="76" t="str">
        <x:f>IF('01_Form_Temperature'!$O33="Validé humainement",'01_Form_Temperature'!T33,"")</x:f>
      </x:c>
    </x:row>
    <x:row r="34">
      <x:c r="A34" s="76" t="str">
        <x:f>IF('01_Form_Temperature'!$O34="Validé humainement",'01_Form_Temperature'!A34,"")</x:f>
      </x:c>
      <x:c r="B34" s="78" t="str">
        <x:f>IF('01_Form_Temperature'!$O34="Validé humainement",'01_Form_Temperature'!B34,"")</x:f>
      </x:c>
      <x:c r="C34" s="76" t="str">
        <x:f>IF('01_Form_Temperature'!$O34="Validé humainement",'01_Form_Temperature'!C34,"")</x:f>
      </x:c>
      <x:c r="D34" s="76" t="str">
        <x:f>IF('01_Form_Temperature'!$O34="Validé humainement",'01_Form_Temperature'!D34,"")</x:f>
      </x:c>
      <x:c r="E34" s="76" t="str">
        <x:f>IF('01_Form_Temperature'!$O34="Validé humainement",'01_Form_Temperature'!E34,"")</x:f>
      </x:c>
      <x:c r="F34" s="76" t="str">
        <x:f>IF('01_Form_Temperature'!$O34="Validé humainement",'01_Form_Temperature'!F34,"")</x:f>
      </x:c>
      <x:c r="G34" s="79" t="str">
        <x:f>IF('01_Form_Temperature'!$O34="Validé humainement",'01_Form_Temperature'!G34,"")</x:f>
      </x:c>
      <x:c r="H34" s="79" t="str">
        <x:f>IF('01_Form_Temperature'!$O34="Validé humainement",'01_Form_Temperature'!H34,"")</x:f>
      </x:c>
      <x:c r="I34" s="79" t="str">
        <x:f>IF('01_Form_Temperature'!$O34="Validé humainement",'01_Form_Temperature'!I34,"")</x:f>
      </x:c>
      <x:c r="J34" s="76" t="str">
        <x:f>IF('01_Form_Temperature'!$O34="Validé humainement",'01_Form_Temperature'!J34,"")</x:f>
      </x:c>
      <x:c r="K34" s="76" t="str">
        <x:f>IF('01_Form_Temperature'!$O34="Validé humainement",'01_Form_Temperature'!K34,"")</x:f>
      </x:c>
      <x:c r="L34" s="76" t="str">
        <x:f>IF('01_Form_Temperature'!$O34="Validé humainement",'01_Form_Temperature'!L34,"")</x:f>
      </x:c>
      <x:c r="M34" s="76" t="str">
        <x:f>IF('01_Form_Temperature'!$O34="Validé humainement",'01_Form_Temperature'!M34,"")</x:f>
      </x:c>
      <x:c r="N34" s="76" t="str">
        <x:f>IF('01_Form_Temperature'!$O34="Validé humainement",'01_Form_Temperature'!N34,"")</x:f>
      </x:c>
      <x:c r="O34" s="76" t="str">
        <x:f>IF('01_Form_Temperature'!$O34="Validé humainement",'01_Form_Temperature'!O34,"")</x:f>
      </x:c>
      <x:c r="P34" s="76" t="str">
        <x:f>IF('01_Form_Temperature'!$O34="Validé humainement",'01_Form_Temperature'!P34,"")</x:f>
      </x:c>
      <x:c r="Q34" s="78" t="str">
        <x:f>IF('01_Form_Temperature'!$O34="Validé humainement",'01_Form_Temperature'!Q34,"")</x:f>
      </x:c>
      <x:c r="R34" s="76" t="str">
        <x:f>IF('01_Form_Temperature'!$O34="Validé humainement",'01_Form_Temperature'!R34,"")</x:f>
      </x:c>
      <x:c r="S34" s="76" t="str">
        <x:f>IF('01_Form_Temperature'!$O34="Validé humainement",'01_Form_Temperature'!S34,"")</x:f>
      </x:c>
      <x:c r="T34" s="76" t="str">
        <x:f>IF('01_Form_Temperature'!$O34="Validé humainement",'01_Form_Temperature'!T34,"")</x:f>
      </x:c>
    </x:row>
    <x:row r="35">
      <x:c r="A35" s="76" t="str">
        <x:f>IF('01_Form_Temperature'!$O35="Validé humainement",'01_Form_Temperature'!A35,"")</x:f>
      </x:c>
      <x:c r="B35" s="78" t="str">
        <x:f>IF('01_Form_Temperature'!$O35="Validé humainement",'01_Form_Temperature'!B35,"")</x:f>
      </x:c>
      <x:c r="C35" s="76" t="str">
        <x:f>IF('01_Form_Temperature'!$O35="Validé humainement",'01_Form_Temperature'!C35,"")</x:f>
      </x:c>
      <x:c r="D35" s="76" t="str">
        <x:f>IF('01_Form_Temperature'!$O35="Validé humainement",'01_Form_Temperature'!D35,"")</x:f>
      </x:c>
      <x:c r="E35" s="76" t="str">
        <x:f>IF('01_Form_Temperature'!$O35="Validé humainement",'01_Form_Temperature'!E35,"")</x:f>
      </x:c>
      <x:c r="F35" s="76" t="str">
        <x:f>IF('01_Form_Temperature'!$O35="Validé humainement",'01_Form_Temperature'!F35,"")</x:f>
      </x:c>
      <x:c r="G35" s="79" t="str">
        <x:f>IF('01_Form_Temperature'!$O35="Validé humainement",'01_Form_Temperature'!G35,"")</x:f>
      </x:c>
      <x:c r="H35" s="79" t="str">
        <x:f>IF('01_Form_Temperature'!$O35="Validé humainement",'01_Form_Temperature'!H35,"")</x:f>
      </x:c>
      <x:c r="I35" s="79" t="str">
        <x:f>IF('01_Form_Temperature'!$O35="Validé humainement",'01_Form_Temperature'!I35,"")</x:f>
      </x:c>
      <x:c r="J35" s="76" t="str">
        <x:f>IF('01_Form_Temperature'!$O35="Validé humainement",'01_Form_Temperature'!J35,"")</x:f>
      </x:c>
      <x:c r="K35" s="76" t="str">
        <x:f>IF('01_Form_Temperature'!$O35="Validé humainement",'01_Form_Temperature'!K35,"")</x:f>
      </x:c>
      <x:c r="L35" s="76" t="str">
        <x:f>IF('01_Form_Temperature'!$O35="Validé humainement",'01_Form_Temperature'!L35,"")</x:f>
      </x:c>
      <x:c r="M35" s="76" t="str">
        <x:f>IF('01_Form_Temperature'!$O35="Validé humainement",'01_Form_Temperature'!M35,"")</x:f>
      </x:c>
      <x:c r="N35" s="76" t="str">
        <x:f>IF('01_Form_Temperature'!$O35="Validé humainement",'01_Form_Temperature'!N35,"")</x:f>
      </x:c>
      <x:c r="O35" s="76" t="str">
        <x:f>IF('01_Form_Temperature'!$O35="Validé humainement",'01_Form_Temperature'!O35,"")</x:f>
      </x:c>
      <x:c r="P35" s="76" t="str">
        <x:f>IF('01_Form_Temperature'!$O35="Validé humainement",'01_Form_Temperature'!P35,"")</x:f>
      </x:c>
      <x:c r="Q35" s="78" t="str">
        <x:f>IF('01_Form_Temperature'!$O35="Validé humainement",'01_Form_Temperature'!Q35,"")</x:f>
      </x:c>
      <x:c r="R35" s="76" t="str">
        <x:f>IF('01_Form_Temperature'!$O35="Validé humainement",'01_Form_Temperature'!R35,"")</x:f>
      </x:c>
      <x:c r="S35" s="76" t="str">
        <x:f>IF('01_Form_Temperature'!$O35="Validé humainement",'01_Form_Temperature'!S35,"")</x:f>
      </x:c>
      <x:c r="T35" s="76" t="str">
        <x:f>IF('01_Form_Temperature'!$O35="Validé humainement",'01_Form_Temperature'!T35,"")</x:f>
      </x:c>
    </x:row>
    <x:row r="36">
      <x:c r="A36" s="76" t="str">
        <x:f>IF('01_Form_Temperature'!$O36="Validé humainement",'01_Form_Temperature'!A36,"")</x:f>
      </x:c>
      <x:c r="B36" s="78" t="str">
        <x:f>IF('01_Form_Temperature'!$O36="Validé humainement",'01_Form_Temperature'!B36,"")</x:f>
      </x:c>
      <x:c r="C36" s="76" t="str">
        <x:f>IF('01_Form_Temperature'!$O36="Validé humainement",'01_Form_Temperature'!C36,"")</x:f>
      </x:c>
      <x:c r="D36" s="76" t="str">
        <x:f>IF('01_Form_Temperature'!$O36="Validé humainement",'01_Form_Temperature'!D36,"")</x:f>
      </x:c>
      <x:c r="E36" s="76" t="str">
        <x:f>IF('01_Form_Temperature'!$O36="Validé humainement",'01_Form_Temperature'!E36,"")</x:f>
      </x:c>
      <x:c r="F36" s="76" t="str">
        <x:f>IF('01_Form_Temperature'!$O36="Validé humainement",'01_Form_Temperature'!F36,"")</x:f>
      </x:c>
      <x:c r="G36" s="79" t="str">
        <x:f>IF('01_Form_Temperature'!$O36="Validé humainement",'01_Form_Temperature'!G36,"")</x:f>
      </x:c>
      <x:c r="H36" s="79" t="str">
        <x:f>IF('01_Form_Temperature'!$O36="Validé humainement",'01_Form_Temperature'!H36,"")</x:f>
      </x:c>
      <x:c r="I36" s="79" t="str">
        <x:f>IF('01_Form_Temperature'!$O36="Validé humainement",'01_Form_Temperature'!I36,"")</x:f>
      </x:c>
      <x:c r="J36" s="76" t="str">
        <x:f>IF('01_Form_Temperature'!$O36="Validé humainement",'01_Form_Temperature'!J36,"")</x:f>
      </x:c>
      <x:c r="K36" s="76" t="str">
        <x:f>IF('01_Form_Temperature'!$O36="Validé humainement",'01_Form_Temperature'!K36,"")</x:f>
      </x:c>
      <x:c r="L36" s="76" t="str">
        <x:f>IF('01_Form_Temperature'!$O36="Validé humainement",'01_Form_Temperature'!L36,"")</x:f>
      </x:c>
      <x:c r="M36" s="76" t="str">
        <x:f>IF('01_Form_Temperature'!$O36="Validé humainement",'01_Form_Temperature'!M36,"")</x:f>
      </x:c>
      <x:c r="N36" s="76" t="str">
        <x:f>IF('01_Form_Temperature'!$O36="Validé humainement",'01_Form_Temperature'!N36,"")</x:f>
      </x:c>
      <x:c r="O36" s="76" t="str">
        <x:f>IF('01_Form_Temperature'!$O36="Validé humainement",'01_Form_Temperature'!O36,"")</x:f>
      </x:c>
      <x:c r="P36" s="76" t="str">
        <x:f>IF('01_Form_Temperature'!$O36="Validé humainement",'01_Form_Temperature'!P36,"")</x:f>
      </x:c>
      <x:c r="Q36" s="78" t="str">
        <x:f>IF('01_Form_Temperature'!$O36="Validé humainement",'01_Form_Temperature'!Q36,"")</x:f>
      </x:c>
      <x:c r="R36" s="76" t="str">
        <x:f>IF('01_Form_Temperature'!$O36="Validé humainement",'01_Form_Temperature'!R36,"")</x:f>
      </x:c>
      <x:c r="S36" s="76" t="str">
        <x:f>IF('01_Form_Temperature'!$O36="Validé humainement",'01_Form_Temperature'!S36,"")</x:f>
      </x:c>
      <x:c r="T36" s="76" t="str">
        <x:f>IF('01_Form_Temperature'!$O36="Validé humainement",'01_Form_Temperature'!T36,"")</x:f>
      </x:c>
    </x:row>
    <x:row r="37">
      <x:c r="A37" s="76" t="str">
        <x:f>IF('01_Form_Temperature'!$O37="Validé humainement",'01_Form_Temperature'!A37,"")</x:f>
      </x:c>
      <x:c r="B37" s="78" t="str">
        <x:f>IF('01_Form_Temperature'!$O37="Validé humainement",'01_Form_Temperature'!B37,"")</x:f>
      </x:c>
      <x:c r="C37" s="76" t="str">
        <x:f>IF('01_Form_Temperature'!$O37="Validé humainement",'01_Form_Temperature'!C37,"")</x:f>
      </x:c>
      <x:c r="D37" s="76" t="str">
        <x:f>IF('01_Form_Temperature'!$O37="Validé humainement",'01_Form_Temperature'!D37,"")</x:f>
      </x:c>
      <x:c r="E37" s="76" t="str">
        <x:f>IF('01_Form_Temperature'!$O37="Validé humainement",'01_Form_Temperature'!E37,"")</x:f>
      </x:c>
      <x:c r="F37" s="76" t="str">
        <x:f>IF('01_Form_Temperature'!$O37="Validé humainement",'01_Form_Temperature'!F37,"")</x:f>
      </x:c>
      <x:c r="G37" s="79" t="str">
        <x:f>IF('01_Form_Temperature'!$O37="Validé humainement",'01_Form_Temperature'!G37,"")</x:f>
      </x:c>
      <x:c r="H37" s="79" t="str">
        <x:f>IF('01_Form_Temperature'!$O37="Validé humainement",'01_Form_Temperature'!H37,"")</x:f>
      </x:c>
      <x:c r="I37" s="79" t="str">
        <x:f>IF('01_Form_Temperature'!$O37="Validé humainement",'01_Form_Temperature'!I37,"")</x:f>
      </x:c>
      <x:c r="J37" s="76" t="str">
        <x:f>IF('01_Form_Temperature'!$O37="Validé humainement",'01_Form_Temperature'!J37,"")</x:f>
      </x:c>
      <x:c r="K37" s="76" t="str">
        <x:f>IF('01_Form_Temperature'!$O37="Validé humainement",'01_Form_Temperature'!K37,"")</x:f>
      </x:c>
      <x:c r="L37" s="76" t="str">
        <x:f>IF('01_Form_Temperature'!$O37="Validé humainement",'01_Form_Temperature'!L37,"")</x:f>
      </x:c>
      <x:c r="M37" s="76" t="str">
        <x:f>IF('01_Form_Temperature'!$O37="Validé humainement",'01_Form_Temperature'!M37,"")</x:f>
      </x:c>
      <x:c r="N37" s="76" t="str">
        <x:f>IF('01_Form_Temperature'!$O37="Validé humainement",'01_Form_Temperature'!N37,"")</x:f>
      </x:c>
      <x:c r="O37" s="76" t="str">
        <x:f>IF('01_Form_Temperature'!$O37="Validé humainement",'01_Form_Temperature'!O37,"")</x:f>
      </x:c>
      <x:c r="P37" s="76" t="str">
        <x:f>IF('01_Form_Temperature'!$O37="Validé humainement",'01_Form_Temperature'!P37,"")</x:f>
      </x:c>
      <x:c r="Q37" s="78" t="str">
        <x:f>IF('01_Form_Temperature'!$O37="Validé humainement",'01_Form_Temperature'!Q37,"")</x:f>
      </x:c>
      <x:c r="R37" s="76" t="str">
        <x:f>IF('01_Form_Temperature'!$O37="Validé humainement",'01_Form_Temperature'!R37,"")</x:f>
      </x:c>
      <x:c r="S37" s="76" t="str">
        <x:f>IF('01_Form_Temperature'!$O37="Validé humainement",'01_Form_Temperature'!S37,"")</x:f>
      </x:c>
      <x:c r="T37" s="76" t="str">
        <x:f>IF('01_Form_Temperature'!$O37="Validé humainement",'01_Form_Temperature'!T37,"")</x:f>
      </x:c>
    </x:row>
    <x:row r="38">
      <x:c r="A38" s="76" t="str">
        <x:f>IF('01_Form_Temperature'!$O38="Validé humainement",'01_Form_Temperature'!A38,"")</x:f>
      </x:c>
      <x:c r="B38" s="78" t="str">
        <x:f>IF('01_Form_Temperature'!$O38="Validé humainement",'01_Form_Temperature'!B38,"")</x:f>
      </x:c>
      <x:c r="C38" s="76" t="str">
        <x:f>IF('01_Form_Temperature'!$O38="Validé humainement",'01_Form_Temperature'!C38,"")</x:f>
      </x:c>
      <x:c r="D38" s="76" t="str">
        <x:f>IF('01_Form_Temperature'!$O38="Validé humainement",'01_Form_Temperature'!D38,"")</x:f>
      </x:c>
      <x:c r="E38" s="76" t="str">
        <x:f>IF('01_Form_Temperature'!$O38="Validé humainement",'01_Form_Temperature'!E38,"")</x:f>
      </x:c>
      <x:c r="F38" s="76" t="str">
        <x:f>IF('01_Form_Temperature'!$O38="Validé humainement",'01_Form_Temperature'!F38,"")</x:f>
      </x:c>
      <x:c r="G38" s="79" t="str">
        <x:f>IF('01_Form_Temperature'!$O38="Validé humainement",'01_Form_Temperature'!G38,"")</x:f>
      </x:c>
      <x:c r="H38" s="79" t="str">
        <x:f>IF('01_Form_Temperature'!$O38="Validé humainement",'01_Form_Temperature'!H38,"")</x:f>
      </x:c>
      <x:c r="I38" s="79" t="str">
        <x:f>IF('01_Form_Temperature'!$O38="Validé humainement",'01_Form_Temperature'!I38,"")</x:f>
      </x:c>
      <x:c r="J38" s="76" t="str">
        <x:f>IF('01_Form_Temperature'!$O38="Validé humainement",'01_Form_Temperature'!J38,"")</x:f>
      </x:c>
      <x:c r="K38" s="76" t="str">
        <x:f>IF('01_Form_Temperature'!$O38="Validé humainement",'01_Form_Temperature'!K38,"")</x:f>
      </x:c>
      <x:c r="L38" s="76" t="str">
        <x:f>IF('01_Form_Temperature'!$O38="Validé humainement",'01_Form_Temperature'!L38,"")</x:f>
      </x:c>
      <x:c r="M38" s="76" t="str">
        <x:f>IF('01_Form_Temperature'!$O38="Validé humainement",'01_Form_Temperature'!M38,"")</x:f>
      </x:c>
      <x:c r="N38" s="76" t="str">
        <x:f>IF('01_Form_Temperature'!$O38="Validé humainement",'01_Form_Temperature'!N38,"")</x:f>
      </x:c>
      <x:c r="O38" s="76" t="str">
        <x:f>IF('01_Form_Temperature'!$O38="Validé humainement",'01_Form_Temperature'!O38,"")</x:f>
      </x:c>
      <x:c r="P38" s="76" t="str">
        <x:f>IF('01_Form_Temperature'!$O38="Validé humainement",'01_Form_Temperature'!P38,"")</x:f>
      </x:c>
      <x:c r="Q38" s="78" t="str">
        <x:f>IF('01_Form_Temperature'!$O38="Validé humainement",'01_Form_Temperature'!Q38,"")</x:f>
      </x:c>
      <x:c r="R38" s="76" t="str">
        <x:f>IF('01_Form_Temperature'!$O38="Validé humainement",'01_Form_Temperature'!R38,"")</x:f>
      </x:c>
      <x:c r="S38" s="76" t="str">
        <x:f>IF('01_Form_Temperature'!$O38="Validé humainement",'01_Form_Temperature'!S38,"")</x:f>
      </x:c>
      <x:c r="T38" s="76" t="str">
        <x:f>IF('01_Form_Temperature'!$O38="Validé humainement",'01_Form_Temperature'!T38,"")</x:f>
      </x:c>
    </x:row>
    <x:row r="39">
      <x:c r="A39" s="76" t="str">
        <x:f>IF('01_Form_Temperature'!$O39="Validé humainement",'01_Form_Temperature'!A39,"")</x:f>
      </x:c>
      <x:c r="B39" s="78" t="str">
        <x:f>IF('01_Form_Temperature'!$O39="Validé humainement",'01_Form_Temperature'!B39,"")</x:f>
      </x:c>
      <x:c r="C39" s="76" t="str">
        <x:f>IF('01_Form_Temperature'!$O39="Validé humainement",'01_Form_Temperature'!C39,"")</x:f>
      </x:c>
      <x:c r="D39" s="76" t="str">
        <x:f>IF('01_Form_Temperature'!$O39="Validé humainement",'01_Form_Temperature'!D39,"")</x:f>
      </x:c>
      <x:c r="E39" s="76" t="str">
        <x:f>IF('01_Form_Temperature'!$O39="Validé humainement",'01_Form_Temperature'!E39,"")</x:f>
      </x:c>
      <x:c r="F39" s="76" t="str">
        <x:f>IF('01_Form_Temperature'!$O39="Validé humainement",'01_Form_Temperature'!F39,"")</x:f>
      </x:c>
      <x:c r="G39" s="79" t="str">
        <x:f>IF('01_Form_Temperature'!$O39="Validé humainement",'01_Form_Temperature'!G39,"")</x:f>
      </x:c>
      <x:c r="H39" s="79" t="str">
        <x:f>IF('01_Form_Temperature'!$O39="Validé humainement",'01_Form_Temperature'!H39,"")</x:f>
      </x:c>
      <x:c r="I39" s="79" t="str">
        <x:f>IF('01_Form_Temperature'!$O39="Validé humainement",'01_Form_Temperature'!I39,"")</x:f>
      </x:c>
      <x:c r="J39" s="76" t="str">
        <x:f>IF('01_Form_Temperature'!$O39="Validé humainement",'01_Form_Temperature'!J39,"")</x:f>
      </x:c>
      <x:c r="K39" s="76" t="str">
        <x:f>IF('01_Form_Temperature'!$O39="Validé humainement",'01_Form_Temperature'!K39,"")</x:f>
      </x:c>
      <x:c r="L39" s="76" t="str">
        <x:f>IF('01_Form_Temperature'!$O39="Validé humainement",'01_Form_Temperature'!L39,"")</x:f>
      </x:c>
      <x:c r="M39" s="76" t="str">
        <x:f>IF('01_Form_Temperature'!$O39="Validé humainement",'01_Form_Temperature'!M39,"")</x:f>
      </x:c>
      <x:c r="N39" s="76" t="str">
        <x:f>IF('01_Form_Temperature'!$O39="Validé humainement",'01_Form_Temperature'!N39,"")</x:f>
      </x:c>
      <x:c r="O39" s="76" t="str">
        <x:f>IF('01_Form_Temperature'!$O39="Validé humainement",'01_Form_Temperature'!O39,"")</x:f>
      </x:c>
      <x:c r="P39" s="76" t="str">
        <x:f>IF('01_Form_Temperature'!$O39="Validé humainement",'01_Form_Temperature'!P39,"")</x:f>
      </x:c>
      <x:c r="Q39" s="78" t="str">
        <x:f>IF('01_Form_Temperature'!$O39="Validé humainement",'01_Form_Temperature'!Q39,"")</x:f>
      </x:c>
      <x:c r="R39" s="76" t="str">
        <x:f>IF('01_Form_Temperature'!$O39="Validé humainement",'01_Form_Temperature'!R39,"")</x:f>
      </x:c>
      <x:c r="S39" s="76" t="str">
        <x:f>IF('01_Form_Temperature'!$O39="Validé humainement",'01_Form_Temperature'!S39,"")</x:f>
      </x:c>
      <x:c r="T39" s="76" t="str">
        <x:f>IF('01_Form_Temperature'!$O39="Validé humainement",'01_Form_Temperature'!T39,"")</x:f>
      </x:c>
    </x:row>
    <x:row r="40">
      <x:c r="A40" s="76" t="str">
        <x:f>IF('01_Form_Temperature'!$O40="Validé humainement",'01_Form_Temperature'!A40,"")</x:f>
      </x:c>
      <x:c r="B40" s="78" t="str">
        <x:f>IF('01_Form_Temperature'!$O40="Validé humainement",'01_Form_Temperature'!B40,"")</x:f>
      </x:c>
      <x:c r="C40" s="76" t="str">
        <x:f>IF('01_Form_Temperature'!$O40="Validé humainement",'01_Form_Temperature'!C40,"")</x:f>
      </x:c>
      <x:c r="D40" s="76" t="str">
        <x:f>IF('01_Form_Temperature'!$O40="Validé humainement",'01_Form_Temperature'!D40,"")</x:f>
      </x:c>
      <x:c r="E40" s="76" t="str">
        <x:f>IF('01_Form_Temperature'!$O40="Validé humainement",'01_Form_Temperature'!E40,"")</x:f>
      </x:c>
      <x:c r="F40" s="76" t="str">
        <x:f>IF('01_Form_Temperature'!$O40="Validé humainement",'01_Form_Temperature'!F40,"")</x:f>
      </x:c>
      <x:c r="G40" s="79" t="str">
        <x:f>IF('01_Form_Temperature'!$O40="Validé humainement",'01_Form_Temperature'!G40,"")</x:f>
      </x:c>
      <x:c r="H40" s="79" t="str">
        <x:f>IF('01_Form_Temperature'!$O40="Validé humainement",'01_Form_Temperature'!H40,"")</x:f>
      </x:c>
      <x:c r="I40" s="79" t="str">
        <x:f>IF('01_Form_Temperature'!$O40="Validé humainement",'01_Form_Temperature'!I40,"")</x:f>
      </x:c>
      <x:c r="J40" s="76" t="str">
        <x:f>IF('01_Form_Temperature'!$O40="Validé humainement",'01_Form_Temperature'!J40,"")</x:f>
      </x:c>
      <x:c r="K40" s="76" t="str">
        <x:f>IF('01_Form_Temperature'!$O40="Validé humainement",'01_Form_Temperature'!K40,"")</x:f>
      </x:c>
      <x:c r="L40" s="76" t="str">
        <x:f>IF('01_Form_Temperature'!$O40="Validé humainement",'01_Form_Temperature'!L40,"")</x:f>
      </x:c>
      <x:c r="M40" s="76" t="str">
        <x:f>IF('01_Form_Temperature'!$O40="Validé humainement",'01_Form_Temperature'!M40,"")</x:f>
      </x:c>
      <x:c r="N40" s="76" t="str">
        <x:f>IF('01_Form_Temperature'!$O40="Validé humainement",'01_Form_Temperature'!N40,"")</x:f>
      </x:c>
      <x:c r="O40" s="76" t="str">
        <x:f>IF('01_Form_Temperature'!$O40="Validé humainement",'01_Form_Temperature'!O40,"")</x:f>
      </x:c>
      <x:c r="P40" s="76" t="str">
        <x:f>IF('01_Form_Temperature'!$O40="Validé humainement",'01_Form_Temperature'!P40,"")</x:f>
      </x:c>
      <x:c r="Q40" s="78" t="str">
        <x:f>IF('01_Form_Temperature'!$O40="Validé humainement",'01_Form_Temperature'!Q40,"")</x:f>
      </x:c>
      <x:c r="R40" s="76" t="str">
        <x:f>IF('01_Form_Temperature'!$O40="Validé humainement",'01_Form_Temperature'!R40,"")</x:f>
      </x:c>
      <x:c r="S40" s="76" t="str">
        <x:f>IF('01_Form_Temperature'!$O40="Validé humainement",'01_Form_Temperature'!S40,"")</x:f>
      </x:c>
      <x:c r="T40" s="76" t="str">
        <x:f>IF('01_Form_Temperature'!$O40="Validé humainement",'01_Form_Temperature'!T40,"")</x:f>
      </x:c>
    </x:row>
    <x:row r="41">
      <x:c r="A41" s="76" t="str">
        <x:f>IF('01_Form_Temperature'!$O41="Validé humainement",'01_Form_Temperature'!A41,"")</x:f>
      </x:c>
      <x:c r="B41" s="78" t="str">
        <x:f>IF('01_Form_Temperature'!$O41="Validé humainement",'01_Form_Temperature'!B41,"")</x:f>
      </x:c>
      <x:c r="C41" s="76" t="str">
        <x:f>IF('01_Form_Temperature'!$O41="Validé humainement",'01_Form_Temperature'!C41,"")</x:f>
      </x:c>
      <x:c r="D41" s="76" t="str">
        <x:f>IF('01_Form_Temperature'!$O41="Validé humainement",'01_Form_Temperature'!D41,"")</x:f>
      </x:c>
      <x:c r="E41" s="76" t="str">
        <x:f>IF('01_Form_Temperature'!$O41="Validé humainement",'01_Form_Temperature'!E41,"")</x:f>
      </x:c>
      <x:c r="F41" s="76" t="str">
        <x:f>IF('01_Form_Temperature'!$O41="Validé humainement",'01_Form_Temperature'!F41,"")</x:f>
      </x:c>
      <x:c r="G41" s="79" t="str">
        <x:f>IF('01_Form_Temperature'!$O41="Validé humainement",'01_Form_Temperature'!G41,"")</x:f>
      </x:c>
      <x:c r="H41" s="79" t="str">
        <x:f>IF('01_Form_Temperature'!$O41="Validé humainement",'01_Form_Temperature'!H41,"")</x:f>
      </x:c>
      <x:c r="I41" s="79" t="str">
        <x:f>IF('01_Form_Temperature'!$O41="Validé humainement",'01_Form_Temperature'!I41,"")</x:f>
      </x:c>
      <x:c r="J41" s="76" t="str">
        <x:f>IF('01_Form_Temperature'!$O41="Validé humainement",'01_Form_Temperature'!J41,"")</x:f>
      </x:c>
      <x:c r="K41" s="76" t="str">
        <x:f>IF('01_Form_Temperature'!$O41="Validé humainement",'01_Form_Temperature'!K41,"")</x:f>
      </x:c>
      <x:c r="L41" s="76" t="str">
        <x:f>IF('01_Form_Temperature'!$O41="Validé humainement",'01_Form_Temperature'!L41,"")</x:f>
      </x:c>
      <x:c r="M41" s="76" t="str">
        <x:f>IF('01_Form_Temperature'!$O41="Validé humainement",'01_Form_Temperature'!M41,"")</x:f>
      </x:c>
      <x:c r="N41" s="76" t="str">
        <x:f>IF('01_Form_Temperature'!$O41="Validé humainement",'01_Form_Temperature'!N41,"")</x:f>
      </x:c>
      <x:c r="O41" s="76" t="str">
        <x:f>IF('01_Form_Temperature'!$O41="Validé humainement",'01_Form_Temperature'!O41,"")</x:f>
      </x:c>
      <x:c r="P41" s="76" t="str">
        <x:f>IF('01_Form_Temperature'!$O41="Validé humainement",'01_Form_Temperature'!P41,"")</x:f>
      </x:c>
      <x:c r="Q41" s="78" t="str">
        <x:f>IF('01_Form_Temperature'!$O41="Validé humainement",'01_Form_Temperature'!Q41,"")</x:f>
      </x:c>
      <x:c r="R41" s="76" t="str">
        <x:f>IF('01_Form_Temperature'!$O41="Validé humainement",'01_Form_Temperature'!R41,"")</x:f>
      </x:c>
      <x:c r="S41" s="76" t="str">
        <x:f>IF('01_Form_Temperature'!$O41="Validé humainement",'01_Form_Temperature'!S41,"")</x:f>
      </x:c>
      <x:c r="T41" s="76" t="str">
        <x:f>IF('01_Form_Temperature'!$O41="Validé humainement",'01_Form_Temperature'!T41,"")</x:f>
      </x:c>
    </x:row>
    <x:row r="42">
      <x:c r="A42" s="76" t="str">
        <x:f>IF('01_Form_Temperature'!$O42="Validé humainement",'01_Form_Temperature'!A42,"")</x:f>
      </x:c>
      <x:c r="B42" s="78" t="str">
        <x:f>IF('01_Form_Temperature'!$O42="Validé humainement",'01_Form_Temperature'!B42,"")</x:f>
      </x:c>
      <x:c r="C42" s="76" t="str">
        <x:f>IF('01_Form_Temperature'!$O42="Validé humainement",'01_Form_Temperature'!C42,"")</x:f>
      </x:c>
      <x:c r="D42" s="76" t="str">
        <x:f>IF('01_Form_Temperature'!$O42="Validé humainement",'01_Form_Temperature'!D42,"")</x:f>
      </x:c>
      <x:c r="E42" s="76" t="str">
        <x:f>IF('01_Form_Temperature'!$O42="Validé humainement",'01_Form_Temperature'!E42,"")</x:f>
      </x:c>
      <x:c r="F42" s="76" t="str">
        <x:f>IF('01_Form_Temperature'!$O42="Validé humainement",'01_Form_Temperature'!F42,"")</x:f>
      </x:c>
      <x:c r="G42" s="79" t="str">
        <x:f>IF('01_Form_Temperature'!$O42="Validé humainement",'01_Form_Temperature'!G42,"")</x:f>
      </x:c>
      <x:c r="H42" s="79" t="str">
        <x:f>IF('01_Form_Temperature'!$O42="Validé humainement",'01_Form_Temperature'!H42,"")</x:f>
      </x:c>
      <x:c r="I42" s="79" t="str">
        <x:f>IF('01_Form_Temperature'!$O42="Validé humainement",'01_Form_Temperature'!I42,"")</x:f>
      </x:c>
      <x:c r="J42" s="76" t="str">
        <x:f>IF('01_Form_Temperature'!$O42="Validé humainement",'01_Form_Temperature'!J42,"")</x:f>
      </x:c>
      <x:c r="K42" s="76" t="str">
        <x:f>IF('01_Form_Temperature'!$O42="Validé humainement",'01_Form_Temperature'!K42,"")</x:f>
      </x:c>
      <x:c r="L42" s="76" t="str">
        <x:f>IF('01_Form_Temperature'!$O42="Validé humainement",'01_Form_Temperature'!L42,"")</x:f>
      </x:c>
      <x:c r="M42" s="76" t="str">
        <x:f>IF('01_Form_Temperature'!$O42="Validé humainement",'01_Form_Temperature'!M42,"")</x:f>
      </x:c>
      <x:c r="N42" s="76" t="str">
        <x:f>IF('01_Form_Temperature'!$O42="Validé humainement",'01_Form_Temperature'!N42,"")</x:f>
      </x:c>
      <x:c r="O42" s="76" t="str">
        <x:f>IF('01_Form_Temperature'!$O42="Validé humainement",'01_Form_Temperature'!O42,"")</x:f>
      </x:c>
      <x:c r="P42" s="76" t="str">
        <x:f>IF('01_Form_Temperature'!$O42="Validé humainement",'01_Form_Temperature'!P42,"")</x:f>
      </x:c>
      <x:c r="Q42" s="78" t="str">
        <x:f>IF('01_Form_Temperature'!$O42="Validé humainement",'01_Form_Temperature'!Q42,"")</x:f>
      </x:c>
      <x:c r="R42" s="76" t="str">
        <x:f>IF('01_Form_Temperature'!$O42="Validé humainement",'01_Form_Temperature'!R42,"")</x:f>
      </x:c>
      <x:c r="S42" s="76" t="str">
        <x:f>IF('01_Form_Temperature'!$O42="Validé humainement",'01_Form_Temperature'!S42,"")</x:f>
      </x:c>
      <x:c r="T42" s="76" t="str">
        <x:f>IF('01_Form_Temperature'!$O42="Validé humainement",'01_Form_Temperature'!T42,"")</x:f>
      </x:c>
    </x:row>
    <x:row r="43">
      <x:c r="A43" s="76" t="str">
        <x:f>IF('01_Form_Temperature'!$O43="Validé humainement",'01_Form_Temperature'!A43,"")</x:f>
      </x:c>
      <x:c r="B43" s="78" t="str">
        <x:f>IF('01_Form_Temperature'!$O43="Validé humainement",'01_Form_Temperature'!B43,"")</x:f>
      </x:c>
      <x:c r="C43" s="76" t="str">
        <x:f>IF('01_Form_Temperature'!$O43="Validé humainement",'01_Form_Temperature'!C43,"")</x:f>
      </x:c>
      <x:c r="D43" s="76" t="str">
        <x:f>IF('01_Form_Temperature'!$O43="Validé humainement",'01_Form_Temperature'!D43,"")</x:f>
      </x:c>
      <x:c r="E43" s="76" t="str">
        <x:f>IF('01_Form_Temperature'!$O43="Validé humainement",'01_Form_Temperature'!E43,"")</x:f>
      </x:c>
      <x:c r="F43" s="76" t="str">
        <x:f>IF('01_Form_Temperature'!$O43="Validé humainement",'01_Form_Temperature'!F43,"")</x:f>
      </x:c>
      <x:c r="G43" s="79" t="str">
        <x:f>IF('01_Form_Temperature'!$O43="Validé humainement",'01_Form_Temperature'!G43,"")</x:f>
      </x:c>
      <x:c r="H43" s="79" t="str">
        <x:f>IF('01_Form_Temperature'!$O43="Validé humainement",'01_Form_Temperature'!H43,"")</x:f>
      </x:c>
      <x:c r="I43" s="79" t="str">
        <x:f>IF('01_Form_Temperature'!$O43="Validé humainement",'01_Form_Temperature'!I43,"")</x:f>
      </x:c>
      <x:c r="J43" s="76" t="str">
        <x:f>IF('01_Form_Temperature'!$O43="Validé humainement",'01_Form_Temperature'!J43,"")</x:f>
      </x:c>
      <x:c r="K43" s="76" t="str">
        <x:f>IF('01_Form_Temperature'!$O43="Validé humainement",'01_Form_Temperature'!K43,"")</x:f>
      </x:c>
      <x:c r="L43" s="76" t="str">
        <x:f>IF('01_Form_Temperature'!$O43="Validé humainement",'01_Form_Temperature'!L43,"")</x:f>
      </x:c>
      <x:c r="M43" s="76" t="str">
        <x:f>IF('01_Form_Temperature'!$O43="Validé humainement",'01_Form_Temperature'!M43,"")</x:f>
      </x:c>
      <x:c r="N43" s="76" t="str">
        <x:f>IF('01_Form_Temperature'!$O43="Validé humainement",'01_Form_Temperature'!N43,"")</x:f>
      </x:c>
      <x:c r="O43" s="76" t="str">
        <x:f>IF('01_Form_Temperature'!$O43="Validé humainement",'01_Form_Temperature'!O43,"")</x:f>
      </x:c>
      <x:c r="P43" s="76" t="str">
        <x:f>IF('01_Form_Temperature'!$O43="Validé humainement",'01_Form_Temperature'!P43,"")</x:f>
      </x:c>
      <x:c r="Q43" s="78" t="str">
        <x:f>IF('01_Form_Temperature'!$O43="Validé humainement",'01_Form_Temperature'!Q43,"")</x:f>
      </x:c>
      <x:c r="R43" s="76" t="str">
        <x:f>IF('01_Form_Temperature'!$O43="Validé humainement",'01_Form_Temperature'!R43,"")</x:f>
      </x:c>
      <x:c r="S43" s="76" t="str">
        <x:f>IF('01_Form_Temperature'!$O43="Validé humainement",'01_Form_Temperature'!S43,"")</x:f>
      </x:c>
      <x:c r="T43" s="76" t="str">
        <x:f>IF('01_Form_Temperature'!$O43="Validé humainement",'01_Form_Temperature'!T43,"")</x:f>
      </x:c>
    </x:row>
    <x:row r="44">
      <x:c r="A44" s="76" t="str">
        <x:f>IF('01_Form_Temperature'!$O44="Validé humainement",'01_Form_Temperature'!A44,"")</x:f>
      </x:c>
      <x:c r="B44" s="78" t="str">
        <x:f>IF('01_Form_Temperature'!$O44="Validé humainement",'01_Form_Temperature'!B44,"")</x:f>
      </x:c>
      <x:c r="C44" s="76" t="str">
        <x:f>IF('01_Form_Temperature'!$O44="Validé humainement",'01_Form_Temperature'!C44,"")</x:f>
      </x:c>
      <x:c r="D44" s="76" t="str">
        <x:f>IF('01_Form_Temperature'!$O44="Validé humainement",'01_Form_Temperature'!D44,"")</x:f>
      </x:c>
      <x:c r="E44" s="76" t="str">
        <x:f>IF('01_Form_Temperature'!$O44="Validé humainement",'01_Form_Temperature'!E44,"")</x:f>
      </x:c>
      <x:c r="F44" s="76" t="str">
        <x:f>IF('01_Form_Temperature'!$O44="Validé humainement",'01_Form_Temperature'!F44,"")</x:f>
      </x:c>
      <x:c r="G44" s="79" t="str">
        <x:f>IF('01_Form_Temperature'!$O44="Validé humainement",'01_Form_Temperature'!G44,"")</x:f>
      </x:c>
      <x:c r="H44" s="79" t="str">
        <x:f>IF('01_Form_Temperature'!$O44="Validé humainement",'01_Form_Temperature'!H44,"")</x:f>
      </x:c>
      <x:c r="I44" s="79" t="str">
        <x:f>IF('01_Form_Temperature'!$O44="Validé humainement",'01_Form_Temperature'!I44,"")</x:f>
      </x:c>
      <x:c r="J44" s="76" t="str">
        <x:f>IF('01_Form_Temperature'!$O44="Validé humainement",'01_Form_Temperature'!J44,"")</x:f>
      </x:c>
      <x:c r="K44" s="76" t="str">
        <x:f>IF('01_Form_Temperature'!$O44="Validé humainement",'01_Form_Temperature'!K44,"")</x:f>
      </x:c>
      <x:c r="L44" s="76" t="str">
        <x:f>IF('01_Form_Temperature'!$O44="Validé humainement",'01_Form_Temperature'!L44,"")</x:f>
      </x:c>
      <x:c r="M44" s="76" t="str">
        <x:f>IF('01_Form_Temperature'!$O44="Validé humainement",'01_Form_Temperature'!M44,"")</x:f>
      </x:c>
      <x:c r="N44" s="76" t="str">
        <x:f>IF('01_Form_Temperature'!$O44="Validé humainement",'01_Form_Temperature'!N44,"")</x:f>
      </x:c>
      <x:c r="O44" s="76" t="str">
        <x:f>IF('01_Form_Temperature'!$O44="Validé humainement",'01_Form_Temperature'!O44,"")</x:f>
      </x:c>
      <x:c r="P44" s="76" t="str">
        <x:f>IF('01_Form_Temperature'!$O44="Validé humainement",'01_Form_Temperature'!P44,"")</x:f>
      </x:c>
      <x:c r="Q44" s="78" t="str">
        <x:f>IF('01_Form_Temperature'!$O44="Validé humainement",'01_Form_Temperature'!Q44,"")</x:f>
      </x:c>
      <x:c r="R44" s="76" t="str">
        <x:f>IF('01_Form_Temperature'!$O44="Validé humainement",'01_Form_Temperature'!R44,"")</x:f>
      </x:c>
      <x:c r="S44" s="76" t="str">
        <x:f>IF('01_Form_Temperature'!$O44="Validé humainement",'01_Form_Temperature'!S44,"")</x:f>
      </x:c>
      <x:c r="T44" s="76" t="str">
        <x:f>IF('01_Form_Temperature'!$O44="Validé humainement",'01_Form_Temperature'!T44,"")</x:f>
      </x:c>
    </x:row>
    <x:row r="45">
      <x:c r="A45" s="76" t="str">
        <x:f>IF('01_Form_Temperature'!$O45="Validé humainement",'01_Form_Temperature'!A45,"")</x:f>
      </x:c>
      <x:c r="B45" s="78" t="str">
        <x:f>IF('01_Form_Temperature'!$O45="Validé humainement",'01_Form_Temperature'!B45,"")</x:f>
      </x:c>
      <x:c r="C45" s="76" t="str">
        <x:f>IF('01_Form_Temperature'!$O45="Validé humainement",'01_Form_Temperature'!C45,"")</x:f>
      </x:c>
      <x:c r="D45" s="76" t="str">
        <x:f>IF('01_Form_Temperature'!$O45="Validé humainement",'01_Form_Temperature'!D45,"")</x:f>
      </x:c>
      <x:c r="E45" s="76" t="str">
        <x:f>IF('01_Form_Temperature'!$O45="Validé humainement",'01_Form_Temperature'!E45,"")</x:f>
      </x:c>
      <x:c r="F45" s="76" t="str">
        <x:f>IF('01_Form_Temperature'!$O45="Validé humainement",'01_Form_Temperature'!F45,"")</x:f>
      </x:c>
      <x:c r="G45" s="79" t="str">
        <x:f>IF('01_Form_Temperature'!$O45="Validé humainement",'01_Form_Temperature'!G45,"")</x:f>
      </x:c>
      <x:c r="H45" s="79" t="str">
        <x:f>IF('01_Form_Temperature'!$O45="Validé humainement",'01_Form_Temperature'!H45,"")</x:f>
      </x:c>
      <x:c r="I45" s="79" t="str">
        <x:f>IF('01_Form_Temperature'!$O45="Validé humainement",'01_Form_Temperature'!I45,"")</x:f>
      </x:c>
      <x:c r="J45" s="76" t="str">
        <x:f>IF('01_Form_Temperature'!$O45="Validé humainement",'01_Form_Temperature'!J45,"")</x:f>
      </x:c>
      <x:c r="K45" s="76" t="str">
        <x:f>IF('01_Form_Temperature'!$O45="Validé humainement",'01_Form_Temperature'!K45,"")</x:f>
      </x:c>
      <x:c r="L45" s="76" t="str">
        <x:f>IF('01_Form_Temperature'!$O45="Validé humainement",'01_Form_Temperature'!L45,"")</x:f>
      </x:c>
      <x:c r="M45" s="76" t="str">
        <x:f>IF('01_Form_Temperature'!$O45="Validé humainement",'01_Form_Temperature'!M45,"")</x:f>
      </x:c>
      <x:c r="N45" s="76" t="str">
        <x:f>IF('01_Form_Temperature'!$O45="Validé humainement",'01_Form_Temperature'!N45,"")</x:f>
      </x:c>
      <x:c r="O45" s="76" t="str">
        <x:f>IF('01_Form_Temperature'!$O45="Validé humainement",'01_Form_Temperature'!O45,"")</x:f>
      </x:c>
      <x:c r="P45" s="76" t="str">
        <x:f>IF('01_Form_Temperature'!$O45="Validé humainement",'01_Form_Temperature'!P45,"")</x:f>
      </x:c>
      <x:c r="Q45" s="78" t="str">
        <x:f>IF('01_Form_Temperature'!$O45="Validé humainement",'01_Form_Temperature'!Q45,"")</x:f>
      </x:c>
      <x:c r="R45" s="76" t="str">
        <x:f>IF('01_Form_Temperature'!$O45="Validé humainement",'01_Form_Temperature'!R45,"")</x:f>
      </x:c>
      <x:c r="S45" s="76" t="str">
        <x:f>IF('01_Form_Temperature'!$O45="Validé humainement",'01_Form_Temperature'!S45,"")</x:f>
      </x:c>
      <x:c r="T45" s="76" t="str">
        <x:f>IF('01_Form_Temperature'!$O45="Validé humainement",'01_Form_Temperature'!T45,"")</x:f>
      </x:c>
    </x:row>
    <x:row r="46">
      <x:c r="A46" s="76" t="str">
        <x:f>IF('01_Form_Temperature'!$O46="Validé humainement",'01_Form_Temperature'!A46,"")</x:f>
      </x:c>
      <x:c r="B46" s="78" t="str">
        <x:f>IF('01_Form_Temperature'!$O46="Validé humainement",'01_Form_Temperature'!B46,"")</x:f>
      </x:c>
      <x:c r="C46" s="76" t="str">
        <x:f>IF('01_Form_Temperature'!$O46="Validé humainement",'01_Form_Temperature'!C46,"")</x:f>
      </x:c>
      <x:c r="D46" s="76" t="str">
        <x:f>IF('01_Form_Temperature'!$O46="Validé humainement",'01_Form_Temperature'!D46,"")</x:f>
      </x:c>
      <x:c r="E46" s="76" t="str">
        <x:f>IF('01_Form_Temperature'!$O46="Validé humainement",'01_Form_Temperature'!E46,"")</x:f>
      </x:c>
      <x:c r="F46" s="76" t="str">
        <x:f>IF('01_Form_Temperature'!$O46="Validé humainement",'01_Form_Temperature'!F46,"")</x:f>
      </x:c>
      <x:c r="G46" s="79" t="str">
        <x:f>IF('01_Form_Temperature'!$O46="Validé humainement",'01_Form_Temperature'!G46,"")</x:f>
      </x:c>
      <x:c r="H46" s="79" t="str">
        <x:f>IF('01_Form_Temperature'!$O46="Validé humainement",'01_Form_Temperature'!H46,"")</x:f>
      </x:c>
      <x:c r="I46" s="79" t="str">
        <x:f>IF('01_Form_Temperature'!$O46="Validé humainement",'01_Form_Temperature'!I46,"")</x:f>
      </x:c>
      <x:c r="J46" s="76" t="str">
        <x:f>IF('01_Form_Temperature'!$O46="Validé humainement",'01_Form_Temperature'!J46,"")</x:f>
      </x:c>
      <x:c r="K46" s="76" t="str">
        <x:f>IF('01_Form_Temperature'!$O46="Validé humainement",'01_Form_Temperature'!K46,"")</x:f>
      </x:c>
      <x:c r="L46" s="76" t="str">
        <x:f>IF('01_Form_Temperature'!$O46="Validé humainement",'01_Form_Temperature'!L46,"")</x:f>
      </x:c>
      <x:c r="M46" s="76" t="str">
        <x:f>IF('01_Form_Temperature'!$O46="Validé humainement",'01_Form_Temperature'!M46,"")</x:f>
      </x:c>
      <x:c r="N46" s="76" t="str">
        <x:f>IF('01_Form_Temperature'!$O46="Validé humainement",'01_Form_Temperature'!N46,"")</x:f>
      </x:c>
      <x:c r="O46" s="76" t="str">
        <x:f>IF('01_Form_Temperature'!$O46="Validé humainement",'01_Form_Temperature'!O46,"")</x:f>
      </x:c>
      <x:c r="P46" s="76" t="str">
        <x:f>IF('01_Form_Temperature'!$O46="Validé humainement",'01_Form_Temperature'!P46,"")</x:f>
      </x:c>
      <x:c r="Q46" s="78" t="str">
        <x:f>IF('01_Form_Temperature'!$O46="Validé humainement",'01_Form_Temperature'!Q46,"")</x:f>
      </x:c>
      <x:c r="R46" s="76" t="str">
        <x:f>IF('01_Form_Temperature'!$O46="Validé humainement",'01_Form_Temperature'!R46,"")</x:f>
      </x:c>
      <x:c r="S46" s="76" t="str">
        <x:f>IF('01_Form_Temperature'!$O46="Validé humainement",'01_Form_Temperature'!S46,"")</x:f>
      </x:c>
      <x:c r="T46" s="76" t="str">
        <x:f>IF('01_Form_Temperature'!$O46="Validé humainement",'01_Form_Temperature'!T46,"")</x:f>
      </x:c>
    </x:row>
    <x:row r="47">
      <x:c r="A47" s="76" t="str">
        <x:f>IF('01_Form_Temperature'!$O47="Validé humainement",'01_Form_Temperature'!A47,"")</x:f>
      </x:c>
      <x:c r="B47" s="78" t="str">
        <x:f>IF('01_Form_Temperature'!$O47="Validé humainement",'01_Form_Temperature'!B47,"")</x:f>
      </x:c>
      <x:c r="C47" s="76" t="str">
        <x:f>IF('01_Form_Temperature'!$O47="Validé humainement",'01_Form_Temperature'!C47,"")</x:f>
      </x:c>
      <x:c r="D47" s="76" t="str">
        <x:f>IF('01_Form_Temperature'!$O47="Validé humainement",'01_Form_Temperature'!D47,"")</x:f>
      </x:c>
      <x:c r="E47" s="76" t="str">
        <x:f>IF('01_Form_Temperature'!$O47="Validé humainement",'01_Form_Temperature'!E47,"")</x:f>
      </x:c>
      <x:c r="F47" s="76" t="str">
        <x:f>IF('01_Form_Temperature'!$O47="Validé humainement",'01_Form_Temperature'!F47,"")</x:f>
      </x:c>
      <x:c r="G47" s="79" t="str">
        <x:f>IF('01_Form_Temperature'!$O47="Validé humainement",'01_Form_Temperature'!G47,"")</x:f>
      </x:c>
      <x:c r="H47" s="79" t="str">
        <x:f>IF('01_Form_Temperature'!$O47="Validé humainement",'01_Form_Temperature'!H47,"")</x:f>
      </x:c>
      <x:c r="I47" s="79" t="str">
        <x:f>IF('01_Form_Temperature'!$O47="Validé humainement",'01_Form_Temperature'!I47,"")</x:f>
      </x:c>
      <x:c r="J47" s="76" t="str">
        <x:f>IF('01_Form_Temperature'!$O47="Validé humainement",'01_Form_Temperature'!J47,"")</x:f>
      </x:c>
      <x:c r="K47" s="76" t="str">
        <x:f>IF('01_Form_Temperature'!$O47="Validé humainement",'01_Form_Temperature'!K47,"")</x:f>
      </x:c>
      <x:c r="L47" s="76" t="str">
        <x:f>IF('01_Form_Temperature'!$O47="Validé humainement",'01_Form_Temperature'!L47,"")</x:f>
      </x:c>
      <x:c r="M47" s="76" t="str">
        <x:f>IF('01_Form_Temperature'!$O47="Validé humainement",'01_Form_Temperature'!M47,"")</x:f>
      </x:c>
      <x:c r="N47" s="76" t="str">
        <x:f>IF('01_Form_Temperature'!$O47="Validé humainement",'01_Form_Temperature'!N47,"")</x:f>
      </x:c>
      <x:c r="O47" s="76" t="str">
        <x:f>IF('01_Form_Temperature'!$O47="Validé humainement",'01_Form_Temperature'!O47,"")</x:f>
      </x:c>
      <x:c r="P47" s="76" t="str">
        <x:f>IF('01_Form_Temperature'!$O47="Validé humainement",'01_Form_Temperature'!P47,"")</x:f>
      </x:c>
      <x:c r="Q47" s="78" t="str">
        <x:f>IF('01_Form_Temperature'!$O47="Validé humainement",'01_Form_Temperature'!Q47,"")</x:f>
      </x:c>
      <x:c r="R47" s="76" t="str">
        <x:f>IF('01_Form_Temperature'!$O47="Validé humainement",'01_Form_Temperature'!R47,"")</x:f>
      </x:c>
      <x:c r="S47" s="76" t="str">
        <x:f>IF('01_Form_Temperature'!$O47="Validé humainement",'01_Form_Temperature'!S47,"")</x:f>
      </x:c>
      <x:c r="T47" s="76" t="str">
        <x:f>IF('01_Form_Temperature'!$O47="Validé humainement",'01_Form_Temperature'!T47,"")</x:f>
      </x:c>
    </x:row>
    <x:row r="48">
      <x:c r="A48" s="76" t="str">
        <x:f>IF('01_Form_Temperature'!$O48="Validé humainement",'01_Form_Temperature'!A48,"")</x:f>
      </x:c>
      <x:c r="B48" s="78" t="str">
        <x:f>IF('01_Form_Temperature'!$O48="Validé humainement",'01_Form_Temperature'!B48,"")</x:f>
      </x:c>
      <x:c r="C48" s="76" t="str">
        <x:f>IF('01_Form_Temperature'!$O48="Validé humainement",'01_Form_Temperature'!C48,"")</x:f>
      </x:c>
      <x:c r="D48" s="76" t="str">
        <x:f>IF('01_Form_Temperature'!$O48="Validé humainement",'01_Form_Temperature'!D48,"")</x:f>
      </x:c>
      <x:c r="E48" s="76" t="str">
        <x:f>IF('01_Form_Temperature'!$O48="Validé humainement",'01_Form_Temperature'!E48,"")</x:f>
      </x:c>
      <x:c r="F48" s="76" t="str">
        <x:f>IF('01_Form_Temperature'!$O48="Validé humainement",'01_Form_Temperature'!F48,"")</x:f>
      </x:c>
      <x:c r="G48" s="79" t="str">
        <x:f>IF('01_Form_Temperature'!$O48="Validé humainement",'01_Form_Temperature'!G48,"")</x:f>
      </x:c>
      <x:c r="H48" s="79" t="str">
        <x:f>IF('01_Form_Temperature'!$O48="Validé humainement",'01_Form_Temperature'!H48,"")</x:f>
      </x:c>
      <x:c r="I48" s="79" t="str">
        <x:f>IF('01_Form_Temperature'!$O48="Validé humainement",'01_Form_Temperature'!I48,"")</x:f>
      </x:c>
      <x:c r="J48" s="76" t="str">
        <x:f>IF('01_Form_Temperature'!$O48="Validé humainement",'01_Form_Temperature'!J48,"")</x:f>
      </x:c>
      <x:c r="K48" s="76" t="str">
        <x:f>IF('01_Form_Temperature'!$O48="Validé humainement",'01_Form_Temperature'!K48,"")</x:f>
      </x:c>
      <x:c r="L48" s="76" t="str">
        <x:f>IF('01_Form_Temperature'!$O48="Validé humainement",'01_Form_Temperature'!L48,"")</x:f>
      </x:c>
      <x:c r="M48" s="76" t="str">
        <x:f>IF('01_Form_Temperature'!$O48="Validé humainement",'01_Form_Temperature'!M48,"")</x:f>
      </x:c>
      <x:c r="N48" s="76" t="str">
        <x:f>IF('01_Form_Temperature'!$O48="Validé humainement",'01_Form_Temperature'!N48,"")</x:f>
      </x:c>
      <x:c r="O48" s="76" t="str">
        <x:f>IF('01_Form_Temperature'!$O48="Validé humainement",'01_Form_Temperature'!O48,"")</x:f>
      </x:c>
      <x:c r="P48" s="76" t="str">
        <x:f>IF('01_Form_Temperature'!$O48="Validé humainement",'01_Form_Temperature'!P48,"")</x:f>
      </x:c>
      <x:c r="Q48" s="78" t="str">
        <x:f>IF('01_Form_Temperature'!$O48="Validé humainement",'01_Form_Temperature'!Q48,"")</x:f>
      </x:c>
      <x:c r="R48" s="76" t="str">
        <x:f>IF('01_Form_Temperature'!$O48="Validé humainement",'01_Form_Temperature'!R48,"")</x:f>
      </x:c>
      <x:c r="S48" s="76" t="str">
        <x:f>IF('01_Form_Temperature'!$O48="Validé humainement",'01_Form_Temperature'!S48,"")</x:f>
      </x:c>
      <x:c r="T48" s="76" t="str">
        <x:f>IF('01_Form_Temperature'!$O48="Validé humainement",'01_Form_Temperature'!T48,"")</x:f>
      </x:c>
    </x:row>
    <x:row r="49">
      <x:c r="A49" s="76" t="str">
        <x:f>IF('01_Form_Temperature'!$O49="Validé humainement",'01_Form_Temperature'!A49,"")</x:f>
      </x:c>
      <x:c r="B49" s="78" t="str">
        <x:f>IF('01_Form_Temperature'!$O49="Validé humainement",'01_Form_Temperature'!B49,"")</x:f>
      </x:c>
      <x:c r="C49" s="76" t="str">
        <x:f>IF('01_Form_Temperature'!$O49="Validé humainement",'01_Form_Temperature'!C49,"")</x:f>
      </x:c>
      <x:c r="D49" s="76" t="str">
        <x:f>IF('01_Form_Temperature'!$O49="Validé humainement",'01_Form_Temperature'!D49,"")</x:f>
      </x:c>
      <x:c r="E49" s="76" t="str">
        <x:f>IF('01_Form_Temperature'!$O49="Validé humainement",'01_Form_Temperature'!E49,"")</x:f>
      </x:c>
      <x:c r="F49" s="76" t="str">
        <x:f>IF('01_Form_Temperature'!$O49="Validé humainement",'01_Form_Temperature'!F49,"")</x:f>
      </x:c>
      <x:c r="G49" s="79" t="str">
        <x:f>IF('01_Form_Temperature'!$O49="Validé humainement",'01_Form_Temperature'!G49,"")</x:f>
      </x:c>
      <x:c r="H49" s="79" t="str">
        <x:f>IF('01_Form_Temperature'!$O49="Validé humainement",'01_Form_Temperature'!H49,"")</x:f>
      </x:c>
      <x:c r="I49" s="79" t="str">
        <x:f>IF('01_Form_Temperature'!$O49="Validé humainement",'01_Form_Temperature'!I49,"")</x:f>
      </x:c>
      <x:c r="J49" s="76" t="str">
        <x:f>IF('01_Form_Temperature'!$O49="Validé humainement",'01_Form_Temperature'!J49,"")</x:f>
      </x:c>
      <x:c r="K49" s="76" t="str">
        <x:f>IF('01_Form_Temperature'!$O49="Validé humainement",'01_Form_Temperature'!K49,"")</x:f>
      </x:c>
      <x:c r="L49" s="76" t="str">
        <x:f>IF('01_Form_Temperature'!$O49="Validé humainement",'01_Form_Temperature'!L49,"")</x:f>
      </x:c>
      <x:c r="M49" s="76" t="str">
        <x:f>IF('01_Form_Temperature'!$O49="Validé humainement",'01_Form_Temperature'!M49,"")</x:f>
      </x:c>
      <x:c r="N49" s="76" t="str">
        <x:f>IF('01_Form_Temperature'!$O49="Validé humainement",'01_Form_Temperature'!N49,"")</x:f>
      </x:c>
      <x:c r="O49" s="76" t="str">
        <x:f>IF('01_Form_Temperature'!$O49="Validé humainement",'01_Form_Temperature'!O49,"")</x:f>
      </x:c>
      <x:c r="P49" s="76" t="str">
        <x:f>IF('01_Form_Temperature'!$O49="Validé humainement",'01_Form_Temperature'!P49,"")</x:f>
      </x:c>
      <x:c r="Q49" s="78" t="str">
        <x:f>IF('01_Form_Temperature'!$O49="Validé humainement",'01_Form_Temperature'!Q49,"")</x:f>
      </x:c>
      <x:c r="R49" s="76" t="str">
        <x:f>IF('01_Form_Temperature'!$O49="Validé humainement",'01_Form_Temperature'!R49,"")</x:f>
      </x:c>
      <x:c r="S49" s="76" t="str">
        <x:f>IF('01_Form_Temperature'!$O49="Validé humainement",'01_Form_Temperature'!S49,"")</x:f>
      </x:c>
      <x:c r="T49" s="76" t="str">
        <x:f>IF('01_Form_Temperature'!$O49="Validé humainement",'01_Form_Temperature'!T49,"")</x:f>
      </x:c>
    </x:row>
    <x:row r="50">
      <x:c r="A50" s="76" t="str">
        <x:f>IF('01_Form_Temperature'!$O50="Validé humainement",'01_Form_Temperature'!A50,"")</x:f>
      </x:c>
      <x:c r="B50" s="78" t="str">
        <x:f>IF('01_Form_Temperature'!$O50="Validé humainement",'01_Form_Temperature'!B50,"")</x:f>
      </x:c>
      <x:c r="C50" s="76" t="str">
        <x:f>IF('01_Form_Temperature'!$O50="Validé humainement",'01_Form_Temperature'!C50,"")</x:f>
      </x:c>
      <x:c r="D50" s="76" t="str">
        <x:f>IF('01_Form_Temperature'!$O50="Validé humainement",'01_Form_Temperature'!D50,"")</x:f>
      </x:c>
      <x:c r="E50" s="76" t="str">
        <x:f>IF('01_Form_Temperature'!$O50="Validé humainement",'01_Form_Temperature'!E50,"")</x:f>
      </x:c>
      <x:c r="F50" s="76" t="str">
        <x:f>IF('01_Form_Temperature'!$O50="Validé humainement",'01_Form_Temperature'!F50,"")</x:f>
      </x:c>
      <x:c r="G50" s="79" t="str">
        <x:f>IF('01_Form_Temperature'!$O50="Validé humainement",'01_Form_Temperature'!G50,"")</x:f>
      </x:c>
      <x:c r="H50" s="79" t="str">
        <x:f>IF('01_Form_Temperature'!$O50="Validé humainement",'01_Form_Temperature'!H50,"")</x:f>
      </x:c>
      <x:c r="I50" s="79" t="str">
        <x:f>IF('01_Form_Temperature'!$O50="Validé humainement",'01_Form_Temperature'!I50,"")</x:f>
      </x:c>
      <x:c r="J50" s="76" t="str">
        <x:f>IF('01_Form_Temperature'!$O50="Validé humainement",'01_Form_Temperature'!J50,"")</x:f>
      </x:c>
      <x:c r="K50" s="76" t="str">
        <x:f>IF('01_Form_Temperature'!$O50="Validé humainement",'01_Form_Temperature'!K50,"")</x:f>
      </x:c>
      <x:c r="L50" s="76" t="str">
        <x:f>IF('01_Form_Temperature'!$O50="Validé humainement",'01_Form_Temperature'!L50,"")</x:f>
      </x:c>
      <x:c r="M50" s="76" t="str">
        <x:f>IF('01_Form_Temperature'!$O50="Validé humainement",'01_Form_Temperature'!M50,"")</x:f>
      </x:c>
      <x:c r="N50" s="76" t="str">
        <x:f>IF('01_Form_Temperature'!$O50="Validé humainement",'01_Form_Temperature'!N50,"")</x:f>
      </x:c>
      <x:c r="O50" s="76" t="str">
        <x:f>IF('01_Form_Temperature'!$O50="Validé humainement",'01_Form_Temperature'!O50,"")</x:f>
      </x:c>
      <x:c r="P50" s="76" t="str">
        <x:f>IF('01_Form_Temperature'!$O50="Validé humainement",'01_Form_Temperature'!P50,"")</x:f>
      </x:c>
      <x:c r="Q50" s="78" t="str">
        <x:f>IF('01_Form_Temperature'!$O50="Validé humainement",'01_Form_Temperature'!Q50,"")</x:f>
      </x:c>
      <x:c r="R50" s="76" t="str">
        <x:f>IF('01_Form_Temperature'!$O50="Validé humainement",'01_Form_Temperature'!R50,"")</x:f>
      </x:c>
      <x:c r="S50" s="76" t="str">
        <x:f>IF('01_Form_Temperature'!$O50="Validé humainement",'01_Form_Temperature'!S50,"")</x:f>
      </x:c>
      <x:c r="T50" s="76" t="str">
        <x:f>IF('01_Form_Temperature'!$O50="Validé humainement",'01_Form_Temperature'!T50,"")</x:f>
      </x:c>
    </x:row>
    <x:row r="51">
      <x:c r="A51" s="76" t="str">
        <x:f>IF('01_Form_Temperature'!$O51="Validé humainement",'01_Form_Temperature'!A51,"")</x:f>
      </x:c>
      <x:c r="B51" s="78" t="str">
        <x:f>IF('01_Form_Temperature'!$O51="Validé humainement",'01_Form_Temperature'!B51,"")</x:f>
      </x:c>
      <x:c r="C51" s="76" t="str">
        <x:f>IF('01_Form_Temperature'!$O51="Validé humainement",'01_Form_Temperature'!C51,"")</x:f>
      </x:c>
      <x:c r="D51" s="76" t="str">
        <x:f>IF('01_Form_Temperature'!$O51="Validé humainement",'01_Form_Temperature'!D51,"")</x:f>
      </x:c>
      <x:c r="E51" s="76" t="str">
        <x:f>IF('01_Form_Temperature'!$O51="Validé humainement",'01_Form_Temperature'!E51,"")</x:f>
      </x:c>
      <x:c r="F51" s="76" t="str">
        <x:f>IF('01_Form_Temperature'!$O51="Validé humainement",'01_Form_Temperature'!F51,"")</x:f>
      </x:c>
      <x:c r="G51" s="79" t="str">
        <x:f>IF('01_Form_Temperature'!$O51="Validé humainement",'01_Form_Temperature'!G51,"")</x:f>
      </x:c>
      <x:c r="H51" s="79" t="str">
        <x:f>IF('01_Form_Temperature'!$O51="Validé humainement",'01_Form_Temperature'!H51,"")</x:f>
      </x:c>
      <x:c r="I51" s="79" t="str">
        <x:f>IF('01_Form_Temperature'!$O51="Validé humainement",'01_Form_Temperature'!I51,"")</x:f>
      </x:c>
      <x:c r="J51" s="76" t="str">
        <x:f>IF('01_Form_Temperature'!$O51="Validé humainement",'01_Form_Temperature'!J51,"")</x:f>
      </x:c>
      <x:c r="K51" s="76" t="str">
        <x:f>IF('01_Form_Temperature'!$O51="Validé humainement",'01_Form_Temperature'!K51,"")</x:f>
      </x:c>
      <x:c r="L51" s="76" t="str">
        <x:f>IF('01_Form_Temperature'!$O51="Validé humainement",'01_Form_Temperature'!L51,"")</x:f>
      </x:c>
      <x:c r="M51" s="76" t="str">
        <x:f>IF('01_Form_Temperature'!$O51="Validé humainement",'01_Form_Temperature'!M51,"")</x:f>
      </x:c>
      <x:c r="N51" s="76" t="str">
        <x:f>IF('01_Form_Temperature'!$O51="Validé humainement",'01_Form_Temperature'!N51,"")</x:f>
      </x:c>
      <x:c r="O51" s="76" t="str">
        <x:f>IF('01_Form_Temperature'!$O51="Validé humainement",'01_Form_Temperature'!O51,"")</x:f>
      </x:c>
      <x:c r="P51" s="76" t="str">
        <x:f>IF('01_Form_Temperature'!$O51="Validé humainement",'01_Form_Temperature'!P51,"")</x:f>
      </x:c>
      <x:c r="Q51" s="78" t="str">
        <x:f>IF('01_Form_Temperature'!$O51="Validé humainement",'01_Form_Temperature'!Q51,"")</x:f>
      </x:c>
      <x:c r="R51" s="76" t="str">
        <x:f>IF('01_Form_Temperature'!$O51="Validé humainement",'01_Form_Temperature'!R51,"")</x:f>
      </x:c>
      <x:c r="S51" s="76" t="str">
        <x:f>IF('01_Form_Temperature'!$O51="Validé humainement",'01_Form_Temperature'!S51,"")</x:f>
      </x:c>
      <x:c r="T51" s="76" t="str">
        <x:f>IF('01_Form_Temperature'!$O51="Validé humainement",'01_Form_Temperature'!T51,"")</x:f>
      </x:c>
    </x:row>
    <x:row r="52">
      <x:c r="A52" s="76" t="str">
        <x:f>IF('01_Form_Temperature'!$O52="Validé humainement",'01_Form_Temperature'!A52,"")</x:f>
      </x:c>
      <x:c r="B52" s="78" t="str">
        <x:f>IF('01_Form_Temperature'!$O52="Validé humainement",'01_Form_Temperature'!B52,"")</x:f>
      </x:c>
      <x:c r="C52" s="76" t="str">
        <x:f>IF('01_Form_Temperature'!$O52="Validé humainement",'01_Form_Temperature'!C52,"")</x:f>
      </x:c>
      <x:c r="D52" s="76" t="str">
        <x:f>IF('01_Form_Temperature'!$O52="Validé humainement",'01_Form_Temperature'!D52,"")</x:f>
      </x:c>
      <x:c r="E52" s="76" t="str">
        <x:f>IF('01_Form_Temperature'!$O52="Validé humainement",'01_Form_Temperature'!E52,"")</x:f>
      </x:c>
      <x:c r="F52" s="76" t="str">
        <x:f>IF('01_Form_Temperature'!$O52="Validé humainement",'01_Form_Temperature'!F52,"")</x:f>
      </x:c>
      <x:c r="G52" s="79" t="str">
        <x:f>IF('01_Form_Temperature'!$O52="Validé humainement",'01_Form_Temperature'!G52,"")</x:f>
      </x:c>
      <x:c r="H52" s="79" t="str">
        <x:f>IF('01_Form_Temperature'!$O52="Validé humainement",'01_Form_Temperature'!H52,"")</x:f>
      </x:c>
      <x:c r="I52" s="79" t="str">
        <x:f>IF('01_Form_Temperature'!$O52="Validé humainement",'01_Form_Temperature'!I52,"")</x:f>
      </x:c>
      <x:c r="J52" s="76" t="str">
        <x:f>IF('01_Form_Temperature'!$O52="Validé humainement",'01_Form_Temperature'!J52,"")</x:f>
      </x:c>
      <x:c r="K52" s="76" t="str">
        <x:f>IF('01_Form_Temperature'!$O52="Validé humainement",'01_Form_Temperature'!K52,"")</x:f>
      </x:c>
      <x:c r="L52" s="76" t="str">
        <x:f>IF('01_Form_Temperature'!$O52="Validé humainement",'01_Form_Temperature'!L52,"")</x:f>
      </x:c>
      <x:c r="M52" s="76" t="str">
        <x:f>IF('01_Form_Temperature'!$O52="Validé humainement",'01_Form_Temperature'!M52,"")</x:f>
      </x:c>
      <x:c r="N52" s="76" t="str">
        <x:f>IF('01_Form_Temperature'!$O52="Validé humainement",'01_Form_Temperature'!N52,"")</x:f>
      </x:c>
      <x:c r="O52" s="76" t="str">
        <x:f>IF('01_Form_Temperature'!$O52="Validé humainement",'01_Form_Temperature'!O52,"")</x:f>
      </x:c>
      <x:c r="P52" s="76" t="str">
        <x:f>IF('01_Form_Temperature'!$O52="Validé humainement",'01_Form_Temperature'!P52,"")</x:f>
      </x:c>
      <x:c r="Q52" s="78" t="str">
        <x:f>IF('01_Form_Temperature'!$O52="Validé humainement",'01_Form_Temperature'!Q52,"")</x:f>
      </x:c>
      <x:c r="R52" s="76" t="str">
        <x:f>IF('01_Form_Temperature'!$O52="Validé humainement",'01_Form_Temperature'!R52,"")</x:f>
      </x:c>
      <x:c r="S52" s="76" t="str">
        <x:f>IF('01_Form_Temperature'!$O52="Validé humainement",'01_Form_Temperature'!S52,"")</x:f>
      </x:c>
      <x:c r="T52" s="76" t="str">
        <x:f>IF('01_Form_Temperature'!$O52="Validé humainement",'01_Form_Temperature'!T52,"")</x:f>
      </x:c>
    </x:row>
    <x:row r="53">
      <x:c r="A53" s="76" t="str">
        <x:f>IF('01_Form_Temperature'!$O53="Validé humainement",'01_Form_Temperature'!A53,"")</x:f>
      </x:c>
      <x:c r="B53" s="78" t="str">
        <x:f>IF('01_Form_Temperature'!$O53="Validé humainement",'01_Form_Temperature'!B53,"")</x:f>
      </x:c>
      <x:c r="C53" s="76" t="str">
        <x:f>IF('01_Form_Temperature'!$O53="Validé humainement",'01_Form_Temperature'!C53,"")</x:f>
      </x:c>
      <x:c r="D53" s="76" t="str">
        <x:f>IF('01_Form_Temperature'!$O53="Validé humainement",'01_Form_Temperature'!D53,"")</x:f>
      </x:c>
      <x:c r="E53" s="76" t="str">
        <x:f>IF('01_Form_Temperature'!$O53="Validé humainement",'01_Form_Temperature'!E53,"")</x:f>
      </x:c>
      <x:c r="F53" s="76" t="str">
        <x:f>IF('01_Form_Temperature'!$O53="Validé humainement",'01_Form_Temperature'!F53,"")</x:f>
      </x:c>
      <x:c r="G53" s="79" t="str">
        <x:f>IF('01_Form_Temperature'!$O53="Validé humainement",'01_Form_Temperature'!G53,"")</x:f>
      </x:c>
      <x:c r="H53" s="79" t="str">
        <x:f>IF('01_Form_Temperature'!$O53="Validé humainement",'01_Form_Temperature'!H53,"")</x:f>
      </x:c>
      <x:c r="I53" s="79" t="str">
        <x:f>IF('01_Form_Temperature'!$O53="Validé humainement",'01_Form_Temperature'!I53,"")</x:f>
      </x:c>
      <x:c r="J53" s="76" t="str">
        <x:f>IF('01_Form_Temperature'!$O53="Validé humainement",'01_Form_Temperature'!J53,"")</x:f>
      </x:c>
      <x:c r="K53" s="76" t="str">
        <x:f>IF('01_Form_Temperature'!$O53="Validé humainement",'01_Form_Temperature'!K53,"")</x:f>
      </x:c>
      <x:c r="L53" s="76" t="str">
        <x:f>IF('01_Form_Temperature'!$O53="Validé humainement",'01_Form_Temperature'!L53,"")</x:f>
      </x:c>
      <x:c r="M53" s="76" t="str">
        <x:f>IF('01_Form_Temperature'!$O53="Validé humainement",'01_Form_Temperature'!M53,"")</x:f>
      </x:c>
      <x:c r="N53" s="76" t="str">
        <x:f>IF('01_Form_Temperature'!$O53="Validé humainement",'01_Form_Temperature'!N53,"")</x:f>
      </x:c>
      <x:c r="O53" s="76" t="str">
        <x:f>IF('01_Form_Temperature'!$O53="Validé humainement",'01_Form_Temperature'!O53,"")</x:f>
      </x:c>
      <x:c r="P53" s="76" t="str">
        <x:f>IF('01_Form_Temperature'!$O53="Validé humainement",'01_Form_Temperature'!P53,"")</x:f>
      </x:c>
      <x:c r="Q53" s="78" t="str">
        <x:f>IF('01_Form_Temperature'!$O53="Validé humainement",'01_Form_Temperature'!Q53,"")</x:f>
      </x:c>
      <x:c r="R53" s="76" t="str">
        <x:f>IF('01_Form_Temperature'!$O53="Validé humainement",'01_Form_Temperature'!R53,"")</x:f>
      </x:c>
      <x:c r="S53" s="76" t="str">
        <x:f>IF('01_Form_Temperature'!$O53="Validé humainement",'01_Form_Temperature'!S53,"")</x:f>
      </x:c>
      <x:c r="T53" s="76" t="str">
        <x:f>IF('01_Form_Temperature'!$O53="Validé humainement",'01_Form_Temperature'!T53,"")</x:f>
      </x:c>
    </x:row>
    <x:row r="54">
      <x:c r="A54" s="76" t="str">
        <x:f>IF('01_Form_Temperature'!$O54="Validé humainement",'01_Form_Temperature'!A54,"")</x:f>
      </x:c>
      <x:c r="B54" s="78" t="str">
        <x:f>IF('01_Form_Temperature'!$O54="Validé humainement",'01_Form_Temperature'!B54,"")</x:f>
      </x:c>
      <x:c r="C54" s="76" t="str">
        <x:f>IF('01_Form_Temperature'!$O54="Validé humainement",'01_Form_Temperature'!C54,"")</x:f>
      </x:c>
      <x:c r="D54" s="76" t="str">
        <x:f>IF('01_Form_Temperature'!$O54="Validé humainement",'01_Form_Temperature'!D54,"")</x:f>
      </x:c>
      <x:c r="E54" s="76" t="str">
        <x:f>IF('01_Form_Temperature'!$O54="Validé humainement",'01_Form_Temperature'!E54,"")</x:f>
      </x:c>
      <x:c r="F54" s="76" t="str">
        <x:f>IF('01_Form_Temperature'!$O54="Validé humainement",'01_Form_Temperature'!F54,"")</x:f>
      </x:c>
      <x:c r="G54" s="79" t="str">
        <x:f>IF('01_Form_Temperature'!$O54="Validé humainement",'01_Form_Temperature'!G54,"")</x:f>
      </x:c>
      <x:c r="H54" s="79" t="str">
        <x:f>IF('01_Form_Temperature'!$O54="Validé humainement",'01_Form_Temperature'!H54,"")</x:f>
      </x:c>
      <x:c r="I54" s="79" t="str">
        <x:f>IF('01_Form_Temperature'!$O54="Validé humainement",'01_Form_Temperature'!I54,"")</x:f>
      </x:c>
      <x:c r="J54" s="76" t="str">
        <x:f>IF('01_Form_Temperature'!$O54="Validé humainement",'01_Form_Temperature'!J54,"")</x:f>
      </x:c>
      <x:c r="K54" s="76" t="str">
        <x:f>IF('01_Form_Temperature'!$O54="Validé humainement",'01_Form_Temperature'!K54,"")</x:f>
      </x:c>
      <x:c r="L54" s="76" t="str">
        <x:f>IF('01_Form_Temperature'!$O54="Validé humainement",'01_Form_Temperature'!L54,"")</x:f>
      </x:c>
      <x:c r="M54" s="76" t="str">
        <x:f>IF('01_Form_Temperature'!$O54="Validé humainement",'01_Form_Temperature'!M54,"")</x:f>
      </x:c>
      <x:c r="N54" s="76" t="str">
        <x:f>IF('01_Form_Temperature'!$O54="Validé humainement",'01_Form_Temperature'!N54,"")</x:f>
      </x:c>
      <x:c r="O54" s="76" t="str">
        <x:f>IF('01_Form_Temperature'!$O54="Validé humainement",'01_Form_Temperature'!O54,"")</x:f>
      </x:c>
      <x:c r="P54" s="76" t="str">
        <x:f>IF('01_Form_Temperature'!$O54="Validé humainement",'01_Form_Temperature'!P54,"")</x:f>
      </x:c>
      <x:c r="Q54" s="78" t="str">
        <x:f>IF('01_Form_Temperature'!$O54="Validé humainement",'01_Form_Temperature'!Q54,"")</x:f>
      </x:c>
      <x:c r="R54" s="76" t="str">
        <x:f>IF('01_Form_Temperature'!$O54="Validé humainement",'01_Form_Temperature'!R54,"")</x:f>
      </x:c>
      <x:c r="S54" s="76" t="str">
        <x:f>IF('01_Form_Temperature'!$O54="Validé humainement",'01_Form_Temperature'!S54,"")</x:f>
      </x:c>
      <x:c r="T54" s="76" t="str">
        <x:f>IF('01_Form_Temperature'!$O54="Validé humainement",'01_Form_Temperature'!T54,"")</x:f>
      </x:c>
    </x:row>
    <x:row r="55">
      <x:c r="A55" s="76" t="str">
        <x:f>IF('01_Form_Temperature'!$O55="Validé humainement",'01_Form_Temperature'!A55,"")</x:f>
      </x:c>
      <x:c r="B55" s="78" t="str">
        <x:f>IF('01_Form_Temperature'!$O55="Validé humainement",'01_Form_Temperature'!B55,"")</x:f>
      </x:c>
      <x:c r="C55" s="76" t="str">
        <x:f>IF('01_Form_Temperature'!$O55="Validé humainement",'01_Form_Temperature'!C55,"")</x:f>
      </x:c>
      <x:c r="D55" s="76" t="str">
        <x:f>IF('01_Form_Temperature'!$O55="Validé humainement",'01_Form_Temperature'!D55,"")</x:f>
      </x:c>
      <x:c r="E55" s="76" t="str">
        <x:f>IF('01_Form_Temperature'!$O55="Validé humainement",'01_Form_Temperature'!E55,"")</x:f>
      </x:c>
      <x:c r="F55" s="76" t="str">
        <x:f>IF('01_Form_Temperature'!$O55="Validé humainement",'01_Form_Temperature'!F55,"")</x:f>
      </x:c>
      <x:c r="G55" s="79" t="str">
        <x:f>IF('01_Form_Temperature'!$O55="Validé humainement",'01_Form_Temperature'!G55,"")</x:f>
      </x:c>
      <x:c r="H55" s="79" t="str">
        <x:f>IF('01_Form_Temperature'!$O55="Validé humainement",'01_Form_Temperature'!H55,"")</x:f>
      </x:c>
      <x:c r="I55" s="79" t="str">
        <x:f>IF('01_Form_Temperature'!$O55="Validé humainement",'01_Form_Temperature'!I55,"")</x:f>
      </x:c>
      <x:c r="J55" s="76" t="str">
        <x:f>IF('01_Form_Temperature'!$O55="Validé humainement",'01_Form_Temperature'!J55,"")</x:f>
      </x:c>
      <x:c r="K55" s="76" t="str">
        <x:f>IF('01_Form_Temperature'!$O55="Validé humainement",'01_Form_Temperature'!K55,"")</x:f>
      </x:c>
      <x:c r="L55" s="76" t="str">
        <x:f>IF('01_Form_Temperature'!$O55="Validé humainement",'01_Form_Temperature'!L55,"")</x:f>
      </x:c>
      <x:c r="M55" s="76" t="str">
        <x:f>IF('01_Form_Temperature'!$O55="Validé humainement",'01_Form_Temperature'!M55,"")</x:f>
      </x:c>
      <x:c r="N55" s="76" t="str">
        <x:f>IF('01_Form_Temperature'!$O55="Validé humainement",'01_Form_Temperature'!N55,"")</x:f>
      </x:c>
      <x:c r="O55" s="76" t="str">
        <x:f>IF('01_Form_Temperature'!$O55="Validé humainement",'01_Form_Temperature'!O55,"")</x:f>
      </x:c>
      <x:c r="P55" s="76" t="str">
        <x:f>IF('01_Form_Temperature'!$O55="Validé humainement",'01_Form_Temperature'!P55,"")</x:f>
      </x:c>
      <x:c r="Q55" s="78" t="str">
        <x:f>IF('01_Form_Temperature'!$O55="Validé humainement",'01_Form_Temperature'!Q55,"")</x:f>
      </x:c>
      <x:c r="R55" s="76" t="str">
        <x:f>IF('01_Form_Temperature'!$O55="Validé humainement",'01_Form_Temperature'!R55,"")</x:f>
      </x:c>
      <x:c r="S55" s="76" t="str">
        <x:f>IF('01_Form_Temperature'!$O55="Validé humainement",'01_Form_Temperature'!S55,"")</x:f>
      </x:c>
      <x:c r="T55" s="76" t="str">
        <x:f>IF('01_Form_Temperature'!$O55="Validé humainement",'01_Form_Temperature'!T55,"")</x:f>
      </x:c>
    </x:row>
    <x:row r="56">
      <x:c r="A56" s="76" t="str">
        <x:f>IF('01_Form_Temperature'!$O56="Validé humainement",'01_Form_Temperature'!A56,"")</x:f>
      </x:c>
      <x:c r="B56" s="78" t="str">
        <x:f>IF('01_Form_Temperature'!$O56="Validé humainement",'01_Form_Temperature'!B56,"")</x:f>
      </x:c>
      <x:c r="C56" s="76" t="str">
        <x:f>IF('01_Form_Temperature'!$O56="Validé humainement",'01_Form_Temperature'!C56,"")</x:f>
      </x:c>
      <x:c r="D56" s="76" t="str">
        <x:f>IF('01_Form_Temperature'!$O56="Validé humainement",'01_Form_Temperature'!D56,"")</x:f>
      </x:c>
      <x:c r="E56" s="76" t="str">
        <x:f>IF('01_Form_Temperature'!$O56="Validé humainement",'01_Form_Temperature'!E56,"")</x:f>
      </x:c>
      <x:c r="F56" s="76" t="str">
        <x:f>IF('01_Form_Temperature'!$O56="Validé humainement",'01_Form_Temperature'!F56,"")</x:f>
      </x:c>
      <x:c r="G56" s="79" t="str">
        <x:f>IF('01_Form_Temperature'!$O56="Validé humainement",'01_Form_Temperature'!G56,"")</x:f>
      </x:c>
      <x:c r="H56" s="79" t="str">
        <x:f>IF('01_Form_Temperature'!$O56="Validé humainement",'01_Form_Temperature'!H56,"")</x:f>
      </x:c>
      <x:c r="I56" s="79" t="str">
        <x:f>IF('01_Form_Temperature'!$O56="Validé humainement",'01_Form_Temperature'!I56,"")</x:f>
      </x:c>
      <x:c r="J56" s="76" t="str">
        <x:f>IF('01_Form_Temperature'!$O56="Validé humainement",'01_Form_Temperature'!J56,"")</x:f>
      </x:c>
      <x:c r="K56" s="76" t="str">
        <x:f>IF('01_Form_Temperature'!$O56="Validé humainement",'01_Form_Temperature'!K56,"")</x:f>
      </x:c>
      <x:c r="L56" s="76" t="str">
        <x:f>IF('01_Form_Temperature'!$O56="Validé humainement",'01_Form_Temperature'!L56,"")</x:f>
      </x:c>
      <x:c r="M56" s="76" t="str">
        <x:f>IF('01_Form_Temperature'!$O56="Validé humainement",'01_Form_Temperature'!M56,"")</x:f>
      </x:c>
      <x:c r="N56" s="76" t="str">
        <x:f>IF('01_Form_Temperature'!$O56="Validé humainement",'01_Form_Temperature'!N56,"")</x:f>
      </x:c>
      <x:c r="O56" s="76" t="str">
        <x:f>IF('01_Form_Temperature'!$O56="Validé humainement",'01_Form_Temperature'!O56,"")</x:f>
      </x:c>
      <x:c r="P56" s="76" t="str">
        <x:f>IF('01_Form_Temperature'!$O56="Validé humainement",'01_Form_Temperature'!P56,"")</x:f>
      </x:c>
      <x:c r="Q56" s="78" t="str">
        <x:f>IF('01_Form_Temperature'!$O56="Validé humainement",'01_Form_Temperature'!Q56,"")</x:f>
      </x:c>
      <x:c r="R56" s="76" t="str">
        <x:f>IF('01_Form_Temperature'!$O56="Validé humainement",'01_Form_Temperature'!R56,"")</x:f>
      </x:c>
      <x:c r="S56" s="76" t="str">
        <x:f>IF('01_Form_Temperature'!$O56="Validé humainement",'01_Form_Temperature'!S56,"")</x:f>
      </x:c>
      <x:c r="T56" s="76" t="str">
        <x:f>IF('01_Form_Temperature'!$O56="Validé humainement",'01_Form_Temperature'!T56,"")</x:f>
      </x:c>
    </x:row>
    <x:row r="57">
      <x:c r="A57" s="76" t="str">
        <x:f>IF('01_Form_Temperature'!$O57="Validé humainement",'01_Form_Temperature'!A57,"")</x:f>
      </x:c>
      <x:c r="B57" s="78" t="str">
        <x:f>IF('01_Form_Temperature'!$O57="Validé humainement",'01_Form_Temperature'!B57,"")</x:f>
      </x:c>
      <x:c r="C57" s="76" t="str">
        <x:f>IF('01_Form_Temperature'!$O57="Validé humainement",'01_Form_Temperature'!C57,"")</x:f>
      </x:c>
      <x:c r="D57" s="76" t="str">
        <x:f>IF('01_Form_Temperature'!$O57="Validé humainement",'01_Form_Temperature'!D57,"")</x:f>
      </x:c>
      <x:c r="E57" s="76" t="str">
        <x:f>IF('01_Form_Temperature'!$O57="Validé humainement",'01_Form_Temperature'!E57,"")</x:f>
      </x:c>
      <x:c r="F57" s="76" t="str">
        <x:f>IF('01_Form_Temperature'!$O57="Validé humainement",'01_Form_Temperature'!F57,"")</x:f>
      </x:c>
      <x:c r="G57" s="79" t="str">
        <x:f>IF('01_Form_Temperature'!$O57="Validé humainement",'01_Form_Temperature'!G57,"")</x:f>
      </x:c>
      <x:c r="H57" s="79" t="str">
        <x:f>IF('01_Form_Temperature'!$O57="Validé humainement",'01_Form_Temperature'!H57,"")</x:f>
      </x:c>
      <x:c r="I57" s="79" t="str">
        <x:f>IF('01_Form_Temperature'!$O57="Validé humainement",'01_Form_Temperature'!I57,"")</x:f>
      </x:c>
      <x:c r="J57" s="76" t="str">
        <x:f>IF('01_Form_Temperature'!$O57="Validé humainement",'01_Form_Temperature'!J57,"")</x:f>
      </x:c>
      <x:c r="K57" s="76" t="str">
        <x:f>IF('01_Form_Temperature'!$O57="Validé humainement",'01_Form_Temperature'!K57,"")</x:f>
      </x:c>
      <x:c r="L57" s="76" t="str">
        <x:f>IF('01_Form_Temperature'!$O57="Validé humainement",'01_Form_Temperature'!L57,"")</x:f>
      </x:c>
      <x:c r="M57" s="76" t="str">
        <x:f>IF('01_Form_Temperature'!$O57="Validé humainement",'01_Form_Temperature'!M57,"")</x:f>
      </x:c>
      <x:c r="N57" s="76" t="str">
        <x:f>IF('01_Form_Temperature'!$O57="Validé humainement",'01_Form_Temperature'!N57,"")</x:f>
      </x:c>
      <x:c r="O57" s="76" t="str">
        <x:f>IF('01_Form_Temperature'!$O57="Validé humainement",'01_Form_Temperature'!O57,"")</x:f>
      </x:c>
      <x:c r="P57" s="76" t="str">
        <x:f>IF('01_Form_Temperature'!$O57="Validé humainement",'01_Form_Temperature'!P57,"")</x:f>
      </x:c>
      <x:c r="Q57" s="78" t="str">
        <x:f>IF('01_Form_Temperature'!$O57="Validé humainement",'01_Form_Temperature'!Q57,"")</x:f>
      </x:c>
      <x:c r="R57" s="76" t="str">
        <x:f>IF('01_Form_Temperature'!$O57="Validé humainement",'01_Form_Temperature'!R57,"")</x:f>
      </x:c>
      <x:c r="S57" s="76" t="str">
        <x:f>IF('01_Form_Temperature'!$O57="Validé humainement",'01_Form_Temperature'!S57,"")</x:f>
      </x:c>
      <x:c r="T57" s="76" t="str">
        <x:f>IF('01_Form_Temperature'!$O57="Validé humainement",'01_Form_Temperature'!T57,"")</x:f>
      </x:c>
    </x:row>
    <x:row r="58">
      <x:c r="A58" s="76" t="str">
        <x:f>IF('01_Form_Temperature'!$O58="Validé humainement",'01_Form_Temperature'!A58,"")</x:f>
      </x:c>
      <x:c r="B58" s="78" t="str">
        <x:f>IF('01_Form_Temperature'!$O58="Validé humainement",'01_Form_Temperature'!B58,"")</x:f>
      </x:c>
      <x:c r="C58" s="76" t="str">
        <x:f>IF('01_Form_Temperature'!$O58="Validé humainement",'01_Form_Temperature'!C58,"")</x:f>
      </x:c>
      <x:c r="D58" s="76" t="str">
        <x:f>IF('01_Form_Temperature'!$O58="Validé humainement",'01_Form_Temperature'!D58,"")</x:f>
      </x:c>
      <x:c r="E58" s="76" t="str">
        <x:f>IF('01_Form_Temperature'!$O58="Validé humainement",'01_Form_Temperature'!E58,"")</x:f>
      </x:c>
      <x:c r="F58" s="76" t="str">
        <x:f>IF('01_Form_Temperature'!$O58="Validé humainement",'01_Form_Temperature'!F58,"")</x:f>
      </x:c>
      <x:c r="G58" s="79" t="str">
        <x:f>IF('01_Form_Temperature'!$O58="Validé humainement",'01_Form_Temperature'!G58,"")</x:f>
      </x:c>
      <x:c r="H58" s="79" t="str">
        <x:f>IF('01_Form_Temperature'!$O58="Validé humainement",'01_Form_Temperature'!H58,"")</x:f>
      </x:c>
      <x:c r="I58" s="79" t="str">
        <x:f>IF('01_Form_Temperature'!$O58="Validé humainement",'01_Form_Temperature'!I58,"")</x:f>
      </x:c>
      <x:c r="J58" s="76" t="str">
        <x:f>IF('01_Form_Temperature'!$O58="Validé humainement",'01_Form_Temperature'!J58,"")</x:f>
      </x:c>
      <x:c r="K58" s="76" t="str">
        <x:f>IF('01_Form_Temperature'!$O58="Validé humainement",'01_Form_Temperature'!K58,"")</x:f>
      </x:c>
      <x:c r="L58" s="76" t="str">
        <x:f>IF('01_Form_Temperature'!$O58="Validé humainement",'01_Form_Temperature'!L58,"")</x:f>
      </x:c>
      <x:c r="M58" s="76" t="str">
        <x:f>IF('01_Form_Temperature'!$O58="Validé humainement",'01_Form_Temperature'!M58,"")</x:f>
      </x:c>
      <x:c r="N58" s="76" t="str">
        <x:f>IF('01_Form_Temperature'!$O58="Validé humainement",'01_Form_Temperature'!N58,"")</x:f>
      </x:c>
      <x:c r="O58" s="76" t="str">
        <x:f>IF('01_Form_Temperature'!$O58="Validé humainement",'01_Form_Temperature'!O58,"")</x:f>
      </x:c>
      <x:c r="P58" s="76" t="str">
        <x:f>IF('01_Form_Temperature'!$O58="Validé humainement",'01_Form_Temperature'!P58,"")</x:f>
      </x:c>
      <x:c r="Q58" s="78" t="str">
        <x:f>IF('01_Form_Temperature'!$O58="Validé humainement",'01_Form_Temperature'!Q58,"")</x:f>
      </x:c>
      <x:c r="R58" s="76" t="str">
        <x:f>IF('01_Form_Temperature'!$O58="Validé humainement",'01_Form_Temperature'!R58,"")</x:f>
      </x:c>
      <x:c r="S58" s="76" t="str">
        <x:f>IF('01_Form_Temperature'!$O58="Validé humainement",'01_Form_Temperature'!S58,"")</x:f>
      </x:c>
      <x:c r="T58" s="76" t="str">
        <x:f>IF('01_Form_Temperature'!$O58="Validé humainement",'01_Form_Temperature'!T58,"")</x:f>
      </x:c>
    </x:row>
    <x:row r="59">
      <x:c r="A59" s="76" t="str">
        <x:f>IF('01_Form_Temperature'!$O59="Validé humainement",'01_Form_Temperature'!A59,"")</x:f>
      </x:c>
      <x:c r="B59" s="78" t="str">
        <x:f>IF('01_Form_Temperature'!$O59="Validé humainement",'01_Form_Temperature'!B59,"")</x:f>
      </x:c>
      <x:c r="C59" s="76" t="str">
        <x:f>IF('01_Form_Temperature'!$O59="Validé humainement",'01_Form_Temperature'!C59,"")</x:f>
      </x:c>
      <x:c r="D59" s="76" t="str">
        <x:f>IF('01_Form_Temperature'!$O59="Validé humainement",'01_Form_Temperature'!D59,"")</x:f>
      </x:c>
      <x:c r="E59" s="76" t="str">
        <x:f>IF('01_Form_Temperature'!$O59="Validé humainement",'01_Form_Temperature'!E59,"")</x:f>
      </x:c>
      <x:c r="F59" s="76" t="str">
        <x:f>IF('01_Form_Temperature'!$O59="Validé humainement",'01_Form_Temperature'!F59,"")</x:f>
      </x:c>
      <x:c r="G59" s="79" t="str">
        <x:f>IF('01_Form_Temperature'!$O59="Validé humainement",'01_Form_Temperature'!G59,"")</x:f>
      </x:c>
      <x:c r="H59" s="79" t="str">
        <x:f>IF('01_Form_Temperature'!$O59="Validé humainement",'01_Form_Temperature'!H59,"")</x:f>
      </x:c>
      <x:c r="I59" s="79" t="str">
        <x:f>IF('01_Form_Temperature'!$O59="Validé humainement",'01_Form_Temperature'!I59,"")</x:f>
      </x:c>
      <x:c r="J59" s="76" t="str">
        <x:f>IF('01_Form_Temperature'!$O59="Validé humainement",'01_Form_Temperature'!J59,"")</x:f>
      </x:c>
      <x:c r="K59" s="76" t="str">
        <x:f>IF('01_Form_Temperature'!$O59="Validé humainement",'01_Form_Temperature'!K59,"")</x:f>
      </x:c>
      <x:c r="L59" s="76" t="str">
        <x:f>IF('01_Form_Temperature'!$O59="Validé humainement",'01_Form_Temperature'!L59,"")</x:f>
      </x:c>
      <x:c r="M59" s="76" t="str">
        <x:f>IF('01_Form_Temperature'!$O59="Validé humainement",'01_Form_Temperature'!M59,"")</x:f>
      </x:c>
      <x:c r="N59" s="76" t="str">
        <x:f>IF('01_Form_Temperature'!$O59="Validé humainement",'01_Form_Temperature'!N59,"")</x:f>
      </x:c>
      <x:c r="O59" s="76" t="str">
        <x:f>IF('01_Form_Temperature'!$O59="Validé humainement",'01_Form_Temperature'!O59,"")</x:f>
      </x:c>
      <x:c r="P59" s="76" t="str">
        <x:f>IF('01_Form_Temperature'!$O59="Validé humainement",'01_Form_Temperature'!P59,"")</x:f>
      </x:c>
      <x:c r="Q59" s="78" t="str">
        <x:f>IF('01_Form_Temperature'!$O59="Validé humainement",'01_Form_Temperature'!Q59,"")</x:f>
      </x:c>
      <x:c r="R59" s="76" t="str">
        <x:f>IF('01_Form_Temperature'!$O59="Validé humainement",'01_Form_Temperature'!R59,"")</x:f>
      </x:c>
      <x:c r="S59" s="76" t="str">
        <x:f>IF('01_Form_Temperature'!$O59="Validé humainement",'01_Form_Temperature'!S59,"")</x:f>
      </x:c>
      <x:c r="T59" s="76" t="str">
        <x:f>IF('01_Form_Temperature'!$O59="Validé humainement",'01_Form_Temperature'!T59,"")</x:f>
      </x:c>
    </x:row>
    <x:row r="60">
      <x:c r="A60" s="76" t="str">
        <x:f>IF('01_Form_Temperature'!$O60="Validé humainement",'01_Form_Temperature'!A60,"")</x:f>
      </x:c>
      <x:c r="B60" s="78" t="str">
        <x:f>IF('01_Form_Temperature'!$O60="Validé humainement",'01_Form_Temperature'!B60,"")</x:f>
      </x:c>
      <x:c r="C60" s="76" t="str">
        <x:f>IF('01_Form_Temperature'!$O60="Validé humainement",'01_Form_Temperature'!C60,"")</x:f>
      </x:c>
      <x:c r="D60" s="76" t="str">
        <x:f>IF('01_Form_Temperature'!$O60="Validé humainement",'01_Form_Temperature'!D60,"")</x:f>
      </x:c>
      <x:c r="E60" s="76" t="str">
        <x:f>IF('01_Form_Temperature'!$O60="Validé humainement",'01_Form_Temperature'!E60,"")</x:f>
      </x:c>
      <x:c r="F60" s="76" t="str">
        <x:f>IF('01_Form_Temperature'!$O60="Validé humainement",'01_Form_Temperature'!F60,"")</x:f>
      </x:c>
      <x:c r="G60" s="79" t="str">
        <x:f>IF('01_Form_Temperature'!$O60="Validé humainement",'01_Form_Temperature'!G60,"")</x:f>
      </x:c>
      <x:c r="H60" s="79" t="str">
        <x:f>IF('01_Form_Temperature'!$O60="Validé humainement",'01_Form_Temperature'!H60,"")</x:f>
      </x:c>
      <x:c r="I60" s="79" t="str">
        <x:f>IF('01_Form_Temperature'!$O60="Validé humainement",'01_Form_Temperature'!I60,"")</x:f>
      </x:c>
      <x:c r="J60" s="76" t="str">
        <x:f>IF('01_Form_Temperature'!$O60="Validé humainement",'01_Form_Temperature'!J60,"")</x:f>
      </x:c>
      <x:c r="K60" s="76" t="str">
        <x:f>IF('01_Form_Temperature'!$O60="Validé humainement",'01_Form_Temperature'!K60,"")</x:f>
      </x:c>
      <x:c r="L60" s="76" t="str">
        <x:f>IF('01_Form_Temperature'!$O60="Validé humainement",'01_Form_Temperature'!L60,"")</x:f>
      </x:c>
      <x:c r="M60" s="76" t="str">
        <x:f>IF('01_Form_Temperature'!$O60="Validé humainement",'01_Form_Temperature'!M60,"")</x:f>
      </x:c>
      <x:c r="N60" s="76" t="str">
        <x:f>IF('01_Form_Temperature'!$O60="Validé humainement",'01_Form_Temperature'!N60,"")</x:f>
      </x:c>
      <x:c r="O60" s="76" t="str">
        <x:f>IF('01_Form_Temperature'!$O60="Validé humainement",'01_Form_Temperature'!O60,"")</x:f>
      </x:c>
      <x:c r="P60" s="76" t="str">
        <x:f>IF('01_Form_Temperature'!$O60="Validé humainement",'01_Form_Temperature'!P60,"")</x:f>
      </x:c>
      <x:c r="Q60" s="78" t="str">
        <x:f>IF('01_Form_Temperature'!$O60="Validé humainement",'01_Form_Temperature'!Q60,"")</x:f>
      </x:c>
      <x:c r="R60" s="76" t="str">
        <x:f>IF('01_Form_Temperature'!$O60="Validé humainement",'01_Form_Temperature'!R60,"")</x:f>
      </x:c>
      <x:c r="S60" s="76" t="str">
        <x:f>IF('01_Form_Temperature'!$O60="Validé humainement",'01_Form_Temperature'!S60,"")</x:f>
      </x:c>
      <x:c r="T60" s="76" t="str">
        <x:f>IF('01_Form_Temperature'!$O60="Validé humainement",'01_Form_Temperature'!T60,"")</x:f>
      </x:c>
    </x:row>
    <x:row r="61">
      <x:c r="A61" s="76" t="str">
        <x:f>IF('01_Form_Temperature'!$O61="Validé humainement",'01_Form_Temperature'!A61,"")</x:f>
      </x:c>
      <x:c r="B61" s="78" t="str">
        <x:f>IF('01_Form_Temperature'!$O61="Validé humainement",'01_Form_Temperature'!B61,"")</x:f>
      </x:c>
      <x:c r="C61" s="76" t="str">
        <x:f>IF('01_Form_Temperature'!$O61="Validé humainement",'01_Form_Temperature'!C61,"")</x:f>
      </x:c>
      <x:c r="D61" s="76" t="str">
        <x:f>IF('01_Form_Temperature'!$O61="Validé humainement",'01_Form_Temperature'!D61,"")</x:f>
      </x:c>
      <x:c r="E61" s="76" t="str">
        <x:f>IF('01_Form_Temperature'!$O61="Validé humainement",'01_Form_Temperature'!E61,"")</x:f>
      </x:c>
      <x:c r="F61" s="76" t="str">
        <x:f>IF('01_Form_Temperature'!$O61="Validé humainement",'01_Form_Temperature'!F61,"")</x:f>
      </x:c>
      <x:c r="G61" s="79" t="str">
        <x:f>IF('01_Form_Temperature'!$O61="Validé humainement",'01_Form_Temperature'!G61,"")</x:f>
      </x:c>
      <x:c r="H61" s="79" t="str">
        <x:f>IF('01_Form_Temperature'!$O61="Validé humainement",'01_Form_Temperature'!H61,"")</x:f>
      </x:c>
      <x:c r="I61" s="79" t="str">
        <x:f>IF('01_Form_Temperature'!$O61="Validé humainement",'01_Form_Temperature'!I61,"")</x:f>
      </x:c>
      <x:c r="J61" s="76" t="str">
        <x:f>IF('01_Form_Temperature'!$O61="Validé humainement",'01_Form_Temperature'!J61,"")</x:f>
      </x:c>
      <x:c r="K61" s="76" t="str">
        <x:f>IF('01_Form_Temperature'!$O61="Validé humainement",'01_Form_Temperature'!K61,"")</x:f>
      </x:c>
      <x:c r="L61" s="76" t="str">
        <x:f>IF('01_Form_Temperature'!$O61="Validé humainement",'01_Form_Temperature'!L61,"")</x:f>
      </x:c>
      <x:c r="M61" s="76" t="str">
        <x:f>IF('01_Form_Temperature'!$O61="Validé humainement",'01_Form_Temperature'!M61,"")</x:f>
      </x:c>
      <x:c r="N61" s="76" t="str">
        <x:f>IF('01_Form_Temperature'!$O61="Validé humainement",'01_Form_Temperature'!N61,"")</x:f>
      </x:c>
      <x:c r="O61" s="76" t="str">
        <x:f>IF('01_Form_Temperature'!$O61="Validé humainement",'01_Form_Temperature'!O61,"")</x:f>
      </x:c>
      <x:c r="P61" s="76" t="str">
        <x:f>IF('01_Form_Temperature'!$O61="Validé humainement",'01_Form_Temperature'!P61,"")</x:f>
      </x:c>
      <x:c r="Q61" s="78" t="str">
        <x:f>IF('01_Form_Temperature'!$O61="Validé humainement",'01_Form_Temperature'!Q61,"")</x:f>
      </x:c>
      <x:c r="R61" s="76" t="str">
        <x:f>IF('01_Form_Temperature'!$O61="Validé humainement",'01_Form_Temperature'!R61,"")</x:f>
      </x:c>
      <x:c r="S61" s="76" t="str">
        <x:f>IF('01_Form_Temperature'!$O61="Validé humainement",'01_Form_Temperature'!S61,"")</x:f>
      </x:c>
      <x:c r="T61" s="76" t="str">
        <x:f>IF('01_Form_Temperature'!$O61="Validé humainement",'01_Form_Temperature'!T61,"")</x:f>
      </x:c>
    </x:row>
    <x:row r="62">
      <x:c r="A62" s="76" t="str">
        <x:f>IF('01_Form_Temperature'!$O62="Validé humainement",'01_Form_Temperature'!A62,"")</x:f>
      </x:c>
      <x:c r="B62" s="78" t="str">
        <x:f>IF('01_Form_Temperature'!$O62="Validé humainement",'01_Form_Temperature'!B62,"")</x:f>
      </x:c>
      <x:c r="C62" s="76" t="str">
        <x:f>IF('01_Form_Temperature'!$O62="Validé humainement",'01_Form_Temperature'!C62,"")</x:f>
      </x:c>
      <x:c r="D62" s="76" t="str">
        <x:f>IF('01_Form_Temperature'!$O62="Validé humainement",'01_Form_Temperature'!D62,"")</x:f>
      </x:c>
      <x:c r="E62" s="76" t="str">
        <x:f>IF('01_Form_Temperature'!$O62="Validé humainement",'01_Form_Temperature'!E62,"")</x:f>
      </x:c>
      <x:c r="F62" s="76" t="str">
        <x:f>IF('01_Form_Temperature'!$O62="Validé humainement",'01_Form_Temperature'!F62,"")</x:f>
      </x:c>
      <x:c r="G62" s="79" t="str">
        <x:f>IF('01_Form_Temperature'!$O62="Validé humainement",'01_Form_Temperature'!G62,"")</x:f>
      </x:c>
      <x:c r="H62" s="79" t="str">
        <x:f>IF('01_Form_Temperature'!$O62="Validé humainement",'01_Form_Temperature'!H62,"")</x:f>
      </x:c>
      <x:c r="I62" s="79" t="str">
        <x:f>IF('01_Form_Temperature'!$O62="Validé humainement",'01_Form_Temperature'!I62,"")</x:f>
      </x:c>
      <x:c r="J62" s="76" t="str">
        <x:f>IF('01_Form_Temperature'!$O62="Validé humainement",'01_Form_Temperature'!J62,"")</x:f>
      </x:c>
      <x:c r="K62" s="76" t="str">
        <x:f>IF('01_Form_Temperature'!$O62="Validé humainement",'01_Form_Temperature'!K62,"")</x:f>
      </x:c>
      <x:c r="L62" s="76" t="str">
        <x:f>IF('01_Form_Temperature'!$O62="Validé humainement",'01_Form_Temperature'!L62,"")</x:f>
      </x:c>
      <x:c r="M62" s="76" t="str">
        <x:f>IF('01_Form_Temperature'!$O62="Validé humainement",'01_Form_Temperature'!M62,"")</x:f>
      </x:c>
      <x:c r="N62" s="76" t="str">
        <x:f>IF('01_Form_Temperature'!$O62="Validé humainement",'01_Form_Temperature'!N62,"")</x:f>
      </x:c>
      <x:c r="O62" s="76" t="str">
        <x:f>IF('01_Form_Temperature'!$O62="Validé humainement",'01_Form_Temperature'!O62,"")</x:f>
      </x:c>
      <x:c r="P62" s="76" t="str">
        <x:f>IF('01_Form_Temperature'!$O62="Validé humainement",'01_Form_Temperature'!P62,"")</x:f>
      </x:c>
      <x:c r="Q62" s="78" t="str">
        <x:f>IF('01_Form_Temperature'!$O62="Validé humainement",'01_Form_Temperature'!Q62,"")</x:f>
      </x:c>
      <x:c r="R62" s="76" t="str">
        <x:f>IF('01_Form_Temperature'!$O62="Validé humainement",'01_Form_Temperature'!R62,"")</x:f>
      </x:c>
      <x:c r="S62" s="76" t="str">
        <x:f>IF('01_Form_Temperature'!$O62="Validé humainement",'01_Form_Temperature'!S62,"")</x:f>
      </x:c>
      <x:c r="T62" s="76" t="str">
        <x:f>IF('01_Form_Temperature'!$O62="Validé humainement",'01_Form_Temperature'!T62,"")</x:f>
      </x:c>
    </x:row>
    <x:row r="63">
      <x:c r="A63" s="76" t="str">
        <x:f>IF('01_Form_Temperature'!$O63="Validé humainement",'01_Form_Temperature'!A63,"")</x:f>
      </x:c>
      <x:c r="B63" s="78" t="str">
        <x:f>IF('01_Form_Temperature'!$O63="Validé humainement",'01_Form_Temperature'!B63,"")</x:f>
      </x:c>
      <x:c r="C63" s="76" t="str">
        <x:f>IF('01_Form_Temperature'!$O63="Validé humainement",'01_Form_Temperature'!C63,"")</x:f>
      </x:c>
      <x:c r="D63" s="76" t="str">
        <x:f>IF('01_Form_Temperature'!$O63="Validé humainement",'01_Form_Temperature'!D63,"")</x:f>
      </x:c>
      <x:c r="E63" s="76" t="str">
        <x:f>IF('01_Form_Temperature'!$O63="Validé humainement",'01_Form_Temperature'!E63,"")</x:f>
      </x:c>
      <x:c r="F63" s="76" t="str">
        <x:f>IF('01_Form_Temperature'!$O63="Validé humainement",'01_Form_Temperature'!F63,"")</x:f>
      </x:c>
      <x:c r="G63" s="79" t="str">
        <x:f>IF('01_Form_Temperature'!$O63="Validé humainement",'01_Form_Temperature'!G63,"")</x:f>
      </x:c>
      <x:c r="H63" s="79" t="str">
        <x:f>IF('01_Form_Temperature'!$O63="Validé humainement",'01_Form_Temperature'!H63,"")</x:f>
      </x:c>
      <x:c r="I63" s="79" t="str">
        <x:f>IF('01_Form_Temperature'!$O63="Validé humainement",'01_Form_Temperature'!I63,"")</x:f>
      </x:c>
      <x:c r="J63" s="76" t="str">
        <x:f>IF('01_Form_Temperature'!$O63="Validé humainement",'01_Form_Temperature'!J63,"")</x:f>
      </x:c>
      <x:c r="K63" s="76" t="str">
        <x:f>IF('01_Form_Temperature'!$O63="Validé humainement",'01_Form_Temperature'!K63,"")</x:f>
      </x:c>
      <x:c r="L63" s="76" t="str">
        <x:f>IF('01_Form_Temperature'!$O63="Validé humainement",'01_Form_Temperature'!L63,"")</x:f>
      </x:c>
      <x:c r="M63" s="76" t="str">
        <x:f>IF('01_Form_Temperature'!$O63="Validé humainement",'01_Form_Temperature'!M63,"")</x:f>
      </x:c>
      <x:c r="N63" s="76" t="str">
        <x:f>IF('01_Form_Temperature'!$O63="Validé humainement",'01_Form_Temperature'!N63,"")</x:f>
      </x:c>
      <x:c r="O63" s="76" t="str">
        <x:f>IF('01_Form_Temperature'!$O63="Validé humainement",'01_Form_Temperature'!O63,"")</x:f>
      </x:c>
      <x:c r="P63" s="76" t="str">
        <x:f>IF('01_Form_Temperature'!$O63="Validé humainement",'01_Form_Temperature'!P63,"")</x:f>
      </x:c>
      <x:c r="Q63" s="78" t="str">
        <x:f>IF('01_Form_Temperature'!$O63="Validé humainement",'01_Form_Temperature'!Q63,"")</x:f>
      </x:c>
      <x:c r="R63" s="76" t="str">
        <x:f>IF('01_Form_Temperature'!$O63="Validé humainement",'01_Form_Temperature'!R63,"")</x:f>
      </x:c>
      <x:c r="S63" s="76" t="str">
        <x:f>IF('01_Form_Temperature'!$O63="Validé humainement",'01_Form_Temperature'!S63,"")</x:f>
      </x:c>
      <x:c r="T63" s="76" t="str">
        <x:f>IF('01_Form_Temperature'!$O63="Validé humainement",'01_Form_Temperature'!T63,"")</x:f>
      </x:c>
    </x:row>
    <x:row r="64">
      <x:c r="A64" s="76" t="str">
        <x:f>IF('01_Form_Temperature'!$O64="Validé humainement",'01_Form_Temperature'!A64,"")</x:f>
      </x:c>
      <x:c r="B64" s="78" t="str">
        <x:f>IF('01_Form_Temperature'!$O64="Validé humainement",'01_Form_Temperature'!B64,"")</x:f>
      </x:c>
      <x:c r="C64" s="76" t="str">
        <x:f>IF('01_Form_Temperature'!$O64="Validé humainement",'01_Form_Temperature'!C64,"")</x:f>
      </x:c>
      <x:c r="D64" s="76" t="str">
        <x:f>IF('01_Form_Temperature'!$O64="Validé humainement",'01_Form_Temperature'!D64,"")</x:f>
      </x:c>
      <x:c r="E64" s="76" t="str">
        <x:f>IF('01_Form_Temperature'!$O64="Validé humainement",'01_Form_Temperature'!E64,"")</x:f>
      </x:c>
      <x:c r="F64" s="76" t="str">
        <x:f>IF('01_Form_Temperature'!$O64="Validé humainement",'01_Form_Temperature'!F64,"")</x:f>
      </x:c>
      <x:c r="G64" s="79" t="str">
        <x:f>IF('01_Form_Temperature'!$O64="Validé humainement",'01_Form_Temperature'!G64,"")</x:f>
      </x:c>
      <x:c r="H64" s="79" t="str">
        <x:f>IF('01_Form_Temperature'!$O64="Validé humainement",'01_Form_Temperature'!H64,"")</x:f>
      </x:c>
      <x:c r="I64" s="79" t="str">
        <x:f>IF('01_Form_Temperature'!$O64="Validé humainement",'01_Form_Temperature'!I64,"")</x:f>
      </x:c>
      <x:c r="J64" s="76" t="str">
        <x:f>IF('01_Form_Temperature'!$O64="Validé humainement",'01_Form_Temperature'!J64,"")</x:f>
      </x:c>
      <x:c r="K64" s="76" t="str">
        <x:f>IF('01_Form_Temperature'!$O64="Validé humainement",'01_Form_Temperature'!K64,"")</x:f>
      </x:c>
      <x:c r="L64" s="76" t="str">
        <x:f>IF('01_Form_Temperature'!$O64="Validé humainement",'01_Form_Temperature'!L64,"")</x:f>
      </x:c>
      <x:c r="M64" s="76" t="str">
        <x:f>IF('01_Form_Temperature'!$O64="Validé humainement",'01_Form_Temperature'!M64,"")</x:f>
      </x:c>
      <x:c r="N64" s="76" t="str">
        <x:f>IF('01_Form_Temperature'!$O64="Validé humainement",'01_Form_Temperature'!N64,"")</x:f>
      </x:c>
      <x:c r="O64" s="76" t="str">
        <x:f>IF('01_Form_Temperature'!$O64="Validé humainement",'01_Form_Temperature'!O64,"")</x:f>
      </x:c>
      <x:c r="P64" s="76" t="str">
        <x:f>IF('01_Form_Temperature'!$O64="Validé humainement",'01_Form_Temperature'!P64,"")</x:f>
      </x:c>
      <x:c r="Q64" s="78" t="str">
        <x:f>IF('01_Form_Temperature'!$O64="Validé humainement",'01_Form_Temperature'!Q64,"")</x:f>
      </x:c>
      <x:c r="R64" s="76" t="str">
        <x:f>IF('01_Form_Temperature'!$O64="Validé humainement",'01_Form_Temperature'!R64,"")</x:f>
      </x:c>
      <x:c r="S64" s="76" t="str">
        <x:f>IF('01_Form_Temperature'!$O64="Validé humainement",'01_Form_Temperature'!S64,"")</x:f>
      </x:c>
      <x:c r="T64" s="76" t="str">
        <x:f>IF('01_Form_Temperature'!$O64="Validé humainement",'01_Form_Temperature'!T64,"")</x:f>
      </x:c>
    </x:row>
    <x:row r="65">
      <x:c r="A65" s="76" t="str">
        <x:f>IF('01_Form_Temperature'!$O65="Validé humainement",'01_Form_Temperature'!A65,"")</x:f>
      </x:c>
      <x:c r="B65" s="78" t="str">
        <x:f>IF('01_Form_Temperature'!$O65="Validé humainement",'01_Form_Temperature'!B65,"")</x:f>
      </x:c>
      <x:c r="C65" s="76" t="str">
        <x:f>IF('01_Form_Temperature'!$O65="Validé humainement",'01_Form_Temperature'!C65,"")</x:f>
      </x:c>
      <x:c r="D65" s="76" t="str">
        <x:f>IF('01_Form_Temperature'!$O65="Validé humainement",'01_Form_Temperature'!D65,"")</x:f>
      </x:c>
      <x:c r="E65" s="76" t="str">
        <x:f>IF('01_Form_Temperature'!$O65="Validé humainement",'01_Form_Temperature'!E65,"")</x:f>
      </x:c>
      <x:c r="F65" s="76" t="str">
        <x:f>IF('01_Form_Temperature'!$O65="Validé humainement",'01_Form_Temperature'!F65,"")</x:f>
      </x:c>
      <x:c r="G65" s="79" t="str">
        <x:f>IF('01_Form_Temperature'!$O65="Validé humainement",'01_Form_Temperature'!G65,"")</x:f>
      </x:c>
      <x:c r="H65" s="79" t="str">
        <x:f>IF('01_Form_Temperature'!$O65="Validé humainement",'01_Form_Temperature'!H65,"")</x:f>
      </x:c>
      <x:c r="I65" s="79" t="str">
        <x:f>IF('01_Form_Temperature'!$O65="Validé humainement",'01_Form_Temperature'!I65,"")</x:f>
      </x:c>
      <x:c r="J65" s="76" t="str">
        <x:f>IF('01_Form_Temperature'!$O65="Validé humainement",'01_Form_Temperature'!J65,"")</x:f>
      </x:c>
      <x:c r="K65" s="76" t="str">
        <x:f>IF('01_Form_Temperature'!$O65="Validé humainement",'01_Form_Temperature'!K65,"")</x:f>
      </x:c>
      <x:c r="L65" s="76" t="str">
        <x:f>IF('01_Form_Temperature'!$O65="Validé humainement",'01_Form_Temperature'!L65,"")</x:f>
      </x:c>
      <x:c r="M65" s="76" t="str">
        <x:f>IF('01_Form_Temperature'!$O65="Validé humainement",'01_Form_Temperature'!M65,"")</x:f>
      </x:c>
      <x:c r="N65" s="76" t="str">
        <x:f>IF('01_Form_Temperature'!$O65="Validé humainement",'01_Form_Temperature'!N65,"")</x:f>
      </x:c>
      <x:c r="O65" s="76" t="str">
        <x:f>IF('01_Form_Temperature'!$O65="Validé humainement",'01_Form_Temperature'!O65,"")</x:f>
      </x:c>
      <x:c r="P65" s="76" t="str">
        <x:f>IF('01_Form_Temperature'!$O65="Validé humainement",'01_Form_Temperature'!P65,"")</x:f>
      </x:c>
      <x:c r="Q65" s="78" t="str">
        <x:f>IF('01_Form_Temperature'!$O65="Validé humainement",'01_Form_Temperature'!Q65,"")</x:f>
      </x:c>
      <x:c r="R65" s="76" t="str">
        <x:f>IF('01_Form_Temperature'!$O65="Validé humainement",'01_Form_Temperature'!R65,"")</x:f>
      </x:c>
      <x:c r="S65" s="76" t="str">
        <x:f>IF('01_Form_Temperature'!$O65="Validé humainement",'01_Form_Temperature'!S65,"")</x:f>
      </x:c>
      <x:c r="T65" s="76" t="str">
        <x:f>IF('01_Form_Temperature'!$O65="Validé humainement",'01_Form_Temperature'!T65,"")</x:f>
      </x:c>
    </x:row>
    <x:row r="66">
      <x:c r="A66" s="76" t="str">
        <x:f>IF('01_Form_Temperature'!$O66="Validé humainement",'01_Form_Temperature'!A66,"")</x:f>
      </x:c>
      <x:c r="B66" s="78" t="str">
        <x:f>IF('01_Form_Temperature'!$O66="Validé humainement",'01_Form_Temperature'!B66,"")</x:f>
      </x:c>
      <x:c r="C66" s="76" t="str">
        <x:f>IF('01_Form_Temperature'!$O66="Validé humainement",'01_Form_Temperature'!C66,"")</x:f>
      </x:c>
      <x:c r="D66" s="76" t="str">
        <x:f>IF('01_Form_Temperature'!$O66="Validé humainement",'01_Form_Temperature'!D66,"")</x:f>
      </x:c>
      <x:c r="E66" s="76" t="str">
        <x:f>IF('01_Form_Temperature'!$O66="Validé humainement",'01_Form_Temperature'!E66,"")</x:f>
      </x:c>
      <x:c r="F66" s="76" t="str">
        <x:f>IF('01_Form_Temperature'!$O66="Validé humainement",'01_Form_Temperature'!F66,"")</x:f>
      </x:c>
      <x:c r="G66" s="79" t="str">
        <x:f>IF('01_Form_Temperature'!$O66="Validé humainement",'01_Form_Temperature'!G66,"")</x:f>
      </x:c>
      <x:c r="H66" s="79" t="str">
        <x:f>IF('01_Form_Temperature'!$O66="Validé humainement",'01_Form_Temperature'!H66,"")</x:f>
      </x:c>
      <x:c r="I66" s="79" t="str">
        <x:f>IF('01_Form_Temperature'!$O66="Validé humainement",'01_Form_Temperature'!I66,"")</x:f>
      </x:c>
      <x:c r="J66" s="76" t="str">
        <x:f>IF('01_Form_Temperature'!$O66="Validé humainement",'01_Form_Temperature'!J66,"")</x:f>
      </x:c>
      <x:c r="K66" s="76" t="str">
        <x:f>IF('01_Form_Temperature'!$O66="Validé humainement",'01_Form_Temperature'!K66,"")</x:f>
      </x:c>
      <x:c r="L66" s="76" t="str">
        <x:f>IF('01_Form_Temperature'!$O66="Validé humainement",'01_Form_Temperature'!L66,"")</x:f>
      </x:c>
      <x:c r="M66" s="76" t="str">
        <x:f>IF('01_Form_Temperature'!$O66="Validé humainement",'01_Form_Temperature'!M66,"")</x:f>
      </x:c>
      <x:c r="N66" s="76" t="str">
        <x:f>IF('01_Form_Temperature'!$O66="Validé humainement",'01_Form_Temperature'!N66,"")</x:f>
      </x:c>
      <x:c r="O66" s="76" t="str">
        <x:f>IF('01_Form_Temperature'!$O66="Validé humainement",'01_Form_Temperature'!O66,"")</x:f>
      </x:c>
      <x:c r="P66" s="76" t="str">
        <x:f>IF('01_Form_Temperature'!$O66="Validé humainement",'01_Form_Temperature'!P66,"")</x:f>
      </x:c>
      <x:c r="Q66" s="78" t="str">
        <x:f>IF('01_Form_Temperature'!$O66="Validé humainement",'01_Form_Temperature'!Q66,"")</x:f>
      </x:c>
      <x:c r="R66" s="76" t="str">
        <x:f>IF('01_Form_Temperature'!$O66="Validé humainement",'01_Form_Temperature'!R66,"")</x:f>
      </x:c>
      <x:c r="S66" s="76" t="str">
        <x:f>IF('01_Form_Temperature'!$O66="Validé humainement",'01_Form_Temperature'!S66,"")</x:f>
      </x:c>
      <x:c r="T66" s="76" t="str">
        <x:f>IF('01_Form_Temperature'!$O66="Validé humainement",'01_Form_Temperature'!T66,"")</x:f>
      </x:c>
    </x:row>
    <x:row r="67">
      <x:c r="A67" s="76" t="str">
        <x:f>IF('01_Form_Temperature'!$O67="Validé humainement",'01_Form_Temperature'!A67,"")</x:f>
      </x:c>
      <x:c r="B67" s="78" t="str">
        <x:f>IF('01_Form_Temperature'!$O67="Validé humainement",'01_Form_Temperature'!B67,"")</x:f>
      </x:c>
      <x:c r="C67" s="76" t="str">
        <x:f>IF('01_Form_Temperature'!$O67="Validé humainement",'01_Form_Temperature'!C67,"")</x:f>
      </x:c>
      <x:c r="D67" s="76" t="str">
        <x:f>IF('01_Form_Temperature'!$O67="Validé humainement",'01_Form_Temperature'!D67,"")</x:f>
      </x:c>
      <x:c r="E67" s="76" t="str">
        <x:f>IF('01_Form_Temperature'!$O67="Validé humainement",'01_Form_Temperature'!E67,"")</x:f>
      </x:c>
      <x:c r="F67" s="76" t="str">
        <x:f>IF('01_Form_Temperature'!$O67="Validé humainement",'01_Form_Temperature'!F67,"")</x:f>
      </x:c>
      <x:c r="G67" s="79" t="str">
        <x:f>IF('01_Form_Temperature'!$O67="Validé humainement",'01_Form_Temperature'!G67,"")</x:f>
      </x:c>
      <x:c r="H67" s="79" t="str">
        <x:f>IF('01_Form_Temperature'!$O67="Validé humainement",'01_Form_Temperature'!H67,"")</x:f>
      </x:c>
      <x:c r="I67" s="79" t="str">
        <x:f>IF('01_Form_Temperature'!$O67="Validé humainement",'01_Form_Temperature'!I67,"")</x:f>
      </x:c>
      <x:c r="J67" s="76" t="str">
        <x:f>IF('01_Form_Temperature'!$O67="Validé humainement",'01_Form_Temperature'!J67,"")</x:f>
      </x:c>
      <x:c r="K67" s="76" t="str">
        <x:f>IF('01_Form_Temperature'!$O67="Validé humainement",'01_Form_Temperature'!K67,"")</x:f>
      </x:c>
      <x:c r="L67" s="76" t="str">
        <x:f>IF('01_Form_Temperature'!$O67="Validé humainement",'01_Form_Temperature'!L67,"")</x:f>
      </x:c>
      <x:c r="M67" s="76" t="str">
        <x:f>IF('01_Form_Temperature'!$O67="Validé humainement",'01_Form_Temperature'!M67,"")</x:f>
      </x:c>
      <x:c r="N67" s="76" t="str">
        <x:f>IF('01_Form_Temperature'!$O67="Validé humainement",'01_Form_Temperature'!N67,"")</x:f>
      </x:c>
      <x:c r="O67" s="76" t="str">
        <x:f>IF('01_Form_Temperature'!$O67="Validé humainement",'01_Form_Temperature'!O67,"")</x:f>
      </x:c>
      <x:c r="P67" s="76" t="str">
        <x:f>IF('01_Form_Temperature'!$O67="Validé humainement",'01_Form_Temperature'!P67,"")</x:f>
      </x:c>
      <x:c r="Q67" s="78" t="str">
        <x:f>IF('01_Form_Temperature'!$O67="Validé humainement",'01_Form_Temperature'!Q67,"")</x:f>
      </x:c>
      <x:c r="R67" s="76" t="str">
        <x:f>IF('01_Form_Temperature'!$O67="Validé humainement",'01_Form_Temperature'!R67,"")</x:f>
      </x:c>
      <x:c r="S67" s="76" t="str">
        <x:f>IF('01_Form_Temperature'!$O67="Validé humainement",'01_Form_Temperature'!S67,"")</x:f>
      </x:c>
      <x:c r="T67" s="76" t="str">
        <x:f>IF('01_Form_Temperature'!$O67="Validé humainement",'01_Form_Temperature'!T67,"")</x:f>
      </x:c>
    </x:row>
    <x:row r="68">
      <x:c r="A68" s="76" t="str">
        <x:f>IF('01_Form_Temperature'!$O68="Validé humainement",'01_Form_Temperature'!A68,"")</x:f>
      </x:c>
      <x:c r="B68" s="78" t="str">
        <x:f>IF('01_Form_Temperature'!$O68="Validé humainement",'01_Form_Temperature'!B68,"")</x:f>
      </x:c>
      <x:c r="C68" s="76" t="str">
        <x:f>IF('01_Form_Temperature'!$O68="Validé humainement",'01_Form_Temperature'!C68,"")</x:f>
      </x:c>
      <x:c r="D68" s="76" t="str">
        <x:f>IF('01_Form_Temperature'!$O68="Validé humainement",'01_Form_Temperature'!D68,"")</x:f>
      </x:c>
      <x:c r="E68" s="76" t="str">
        <x:f>IF('01_Form_Temperature'!$O68="Validé humainement",'01_Form_Temperature'!E68,"")</x:f>
      </x:c>
      <x:c r="F68" s="76" t="str">
        <x:f>IF('01_Form_Temperature'!$O68="Validé humainement",'01_Form_Temperature'!F68,"")</x:f>
      </x:c>
      <x:c r="G68" s="79" t="str">
        <x:f>IF('01_Form_Temperature'!$O68="Validé humainement",'01_Form_Temperature'!G68,"")</x:f>
      </x:c>
      <x:c r="H68" s="79" t="str">
        <x:f>IF('01_Form_Temperature'!$O68="Validé humainement",'01_Form_Temperature'!H68,"")</x:f>
      </x:c>
      <x:c r="I68" s="79" t="str">
        <x:f>IF('01_Form_Temperature'!$O68="Validé humainement",'01_Form_Temperature'!I68,"")</x:f>
      </x:c>
      <x:c r="J68" s="76" t="str">
        <x:f>IF('01_Form_Temperature'!$O68="Validé humainement",'01_Form_Temperature'!J68,"")</x:f>
      </x:c>
      <x:c r="K68" s="76" t="str">
        <x:f>IF('01_Form_Temperature'!$O68="Validé humainement",'01_Form_Temperature'!K68,"")</x:f>
      </x:c>
      <x:c r="L68" s="76" t="str">
        <x:f>IF('01_Form_Temperature'!$O68="Validé humainement",'01_Form_Temperature'!L68,"")</x:f>
      </x:c>
      <x:c r="M68" s="76" t="str">
        <x:f>IF('01_Form_Temperature'!$O68="Validé humainement",'01_Form_Temperature'!M68,"")</x:f>
      </x:c>
      <x:c r="N68" s="76" t="str">
        <x:f>IF('01_Form_Temperature'!$O68="Validé humainement",'01_Form_Temperature'!N68,"")</x:f>
      </x:c>
      <x:c r="O68" s="76" t="str">
        <x:f>IF('01_Form_Temperature'!$O68="Validé humainement",'01_Form_Temperature'!O68,"")</x:f>
      </x:c>
      <x:c r="P68" s="76" t="str">
        <x:f>IF('01_Form_Temperature'!$O68="Validé humainement",'01_Form_Temperature'!P68,"")</x:f>
      </x:c>
      <x:c r="Q68" s="78" t="str">
        <x:f>IF('01_Form_Temperature'!$O68="Validé humainement",'01_Form_Temperature'!Q68,"")</x:f>
      </x:c>
      <x:c r="R68" s="76" t="str">
        <x:f>IF('01_Form_Temperature'!$O68="Validé humainement",'01_Form_Temperature'!R68,"")</x:f>
      </x:c>
      <x:c r="S68" s="76" t="str">
        <x:f>IF('01_Form_Temperature'!$O68="Validé humainement",'01_Form_Temperature'!S68,"")</x:f>
      </x:c>
      <x:c r="T68" s="76" t="str">
        <x:f>IF('01_Form_Temperature'!$O68="Validé humainement",'01_Form_Temperature'!T68,"")</x:f>
      </x:c>
    </x:row>
    <x:row r="69">
      <x:c r="A69" s="76" t="str">
        <x:f>IF('01_Form_Temperature'!$O69="Validé humainement",'01_Form_Temperature'!A69,"")</x:f>
      </x:c>
      <x:c r="B69" s="78" t="str">
        <x:f>IF('01_Form_Temperature'!$O69="Validé humainement",'01_Form_Temperature'!B69,"")</x:f>
      </x:c>
      <x:c r="C69" s="76" t="str">
        <x:f>IF('01_Form_Temperature'!$O69="Validé humainement",'01_Form_Temperature'!C69,"")</x:f>
      </x:c>
      <x:c r="D69" s="76" t="str">
        <x:f>IF('01_Form_Temperature'!$O69="Validé humainement",'01_Form_Temperature'!D69,"")</x:f>
      </x:c>
      <x:c r="E69" s="76" t="str">
        <x:f>IF('01_Form_Temperature'!$O69="Validé humainement",'01_Form_Temperature'!E69,"")</x:f>
      </x:c>
      <x:c r="F69" s="76" t="str">
        <x:f>IF('01_Form_Temperature'!$O69="Validé humainement",'01_Form_Temperature'!F69,"")</x:f>
      </x:c>
      <x:c r="G69" s="79" t="str">
        <x:f>IF('01_Form_Temperature'!$O69="Validé humainement",'01_Form_Temperature'!G69,"")</x:f>
      </x:c>
      <x:c r="H69" s="79" t="str">
        <x:f>IF('01_Form_Temperature'!$O69="Validé humainement",'01_Form_Temperature'!H69,"")</x:f>
      </x:c>
      <x:c r="I69" s="79" t="str">
        <x:f>IF('01_Form_Temperature'!$O69="Validé humainement",'01_Form_Temperature'!I69,"")</x:f>
      </x:c>
      <x:c r="J69" s="76" t="str">
        <x:f>IF('01_Form_Temperature'!$O69="Validé humainement",'01_Form_Temperature'!J69,"")</x:f>
      </x:c>
      <x:c r="K69" s="76" t="str">
        <x:f>IF('01_Form_Temperature'!$O69="Validé humainement",'01_Form_Temperature'!K69,"")</x:f>
      </x:c>
      <x:c r="L69" s="76" t="str">
        <x:f>IF('01_Form_Temperature'!$O69="Validé humainement",'01_Form_Temperature'!L69,"")</x:f>
      </x:c>
      <x:c r="M69" s="76" t="str">
        <x:f>IF('01_Form_Temperature'!$O69="Validé humainement",'01_Form_Temperature'!M69,"")</x:f>
      </x:c>
      <x:c r="N69" s="76" t="str">
        <x:f>IF('01_Form_Temperature'!$O69="Validé humainement",'01_Form_Temperature'!N69,"")</x:f>
      </x:c>
      <x:c r="O69" s="76" t="str">
        <x:f>IF('01_Form_Temperature'!$O69="Validé humainement",'01_Form_Temperature'!O69,"")</x:f>
      </x:c>
      <x:c r="P69" s="76" t="str">
        <x:f>IF('01_Form_Temperature'!$O69="Validé humainement",'01_Form_Temperature'!P69,"")</x:f>
      </x:c>
      <x:c r="Q69" s="78" t="str">
        <x:f>IF('01_Form_Temperature'!$O69="Validé humainement",'01_Form_Temperature'!Q69,"")</x:f>
      </x:c>
      <x:c r="R69" s="76" t="str">
        <x:f>IF('01_Form_Temperature'!$O69="Validé humainement",'01_Form_Temperature'!R69,"")</x:f>
      </x:c>
      <x:c r="S69" s="76" t="str">
        <x:f>IF('01_Form_Temperature'!$O69="Validé humainement",'01_Form_Temperature'!S69,"")</x:f>
      </x:c>
      <x:c r="T69" s="76" t="str">
        <x:f>IF('01_Form_Temperature'!$O69="Validé humainement",'01_Form_Temperature'!T69,"")</x:f>
      </x:c>
    </x:row>
    <x:row r="70">
      <x:c r="A70" s="76" t="str">
        <x:f>IF('01_Form_Temperature'!$O70="Validé humainement",'01_Form_Temperature'!A70,"")</x:f>
      </x:c>
      <x:c r="B70" s="78" t="str">
        <x:f>IF('01_Form_Temperature'!$O70="Validé humainement",'01_Form_Temperature'!B70,"")</x:f>
      </x:c>
      <x:c r="C70" s="76" t="str">
        <x:f>IF('01_Form_Temperature'!$O70="Validé humainement",'01_Form_Temperature'!C70,"")</x:f>
      </x:c>
      <x:c r="D70" s="76" t="str">
        <x:f>IF('01_Form_Temperature'!$O70="Validé humainement",'01_Form_Temperature'!D70,"")</x:f>
      </x:c>
      <x:c r="E70" s="76" t="str">
        <x:f>IF('01_Form_Temperature'!$O70="Validé humainement",'01_Form_Temperature'!E70,"")</x:f>
      </x:c>
      <x:c r="F70" s="76" t="str">
        <x:f>IF('01_Form_Temperature'!$O70="Validé humainement",'01_Form_Temperature'!F70,"")</x:f>
      </x:c>
      <x:c r="G70" s="79" t="str">
        <x:f>IF('01_Form_Temperature'!$O70="Validé humainement",'01_Form_Temperature'!G70,"")</x:f>
      </x:c>
      <x:c r="H70" s="79" t="str">
        <x:f>IF('01_Form_Temperature'!$O70="Validé humainement",'01_Form_Temperature'!H70,"")</x:f>
      </x:c>
      <x:c r="I70" s="79" t="str">
        <x:f>IF('01_Form_Temperature'!$O70="Validé humainement",'01_Form_Temperature'!I70,"")</x:f>
      </x:c>
      <x:c r="J70" s="76" t="str">
        <x:f>IF('01_Form_Temperature'!$O70="Validé humainement",'01_Form_Temperature'!J70,"")</x:f>
      </x:c>
      <x:c r="K70" s="76" t="str">
        <x:f>IF('01_Form_Temperature'!$O70="Validé humainement",'01_Form_Temperature'!K70,"")</x:f>
      </x:c>
      <x:c r="L70" s="76" t="str">
        <x:f>IF('01_Form_Temperature'!$O70="Validé humainement",'01_Form_Temperature'!L70,"")</x:f>
      </x:c>
      <x:c r="M70" s="76" t="str">
        <x:f>IF('01_Form_Temperature'!$O70="Validé humainement",'01_Form_Temperature'!M70,"")</x:f>
      </x:c>
      <x:c r="N70" s="76" t="str">
        <x:f>IF('01_Form_Temperature'!$O70="Validé humainement",'01_Form_Temperature'!N70,"")</x:f>
      </x:c>
      <x:c r="O70" s="76" t="str">
        <x:f>IF('01_Form_Temperature'!$O70="Validé humainement",'01_Form_Temperature'!O70,"")</x:f>
      </x:c>
      <x:c r="P70" s="76" t="str">
        <x:f>IF('01_Form_Temperature'!$O70="Validé humainement",'01_Form_Temperature'!P70,"")</x:f>
      </x:c>
      <x:c r="Q70" s="78" t="str">
        <x:f>IF('01_Form_Temperature'!$O70="Validé humainement",'01_Form_Temperature'!Q70,"")</x:f>
      </x:c>
      <x:c r="R70" s="76" t="str">
        <x:f>IF('01_Form_Temperature'!$O70="Validé humainement",'01_Form_Temperature'!R70,"")</x:f>
      </x:c>
      <x:c r="S70" s="76" t="str">
        <x:f>IF('01_Form_Temperature'!$O70="Validé humainement",'01_Form_Temperature'!S70,"")</x:f>
      </x:c>
      <x:c r="T70" s="76" t="str">
        <x:f>IF('01_Form_Temperature'!$O70="Validé humainement",'01_Form_Temperature'!T70,"")</x:f>
      </x:c>
    </x:row>
    <x:row r="71">
      <x:c r="A71" s="76" t="str">
        <x:f>IF('01_Form_Temperature'!$O71="Validé humainement",'01_Form_Temperature'!A71,"")</x:f>
      </x:c>
      <x:c r="B71" s="78" t="str">
        <x:f>IF('01_Form_Temperature'!$O71="Validé humainement",'01_Form_Temperature'!B71,"")</x:f>
      </x:c>
      <x:c r="C71" s="76" t="str">
        <x:f>IF('01_Form_Temperature'!$O71="Validé humainement",'01_Form_Temperature'!C71,"")</x:f>
      </x:c>
      <x:c r="D71" s="76" t="str">
        <x:f>IF('01_Form_Temperature'!$O71="Validé humainement",'01_Form_Temperature'!D71,"")</x:f>
      </x:c>
      <x:c r="E71" s="76" t="str">
        <x:f>IF('01_Form_Temperature'!$O71="Validé humainement",'01_Form_Temperature'!E71,"")</x:f>
      </x:c>
      <x:c r="F71" s="76" t="str">
        <x:f>IF('01_Form_Temperature'!$O71="Validé humainement",'01_Form_Temperature'!F71,"")</x:f>
      </x:c>
      <x:c r="G71" s="79" t="str">
        <x:f>IF('01_Form_Temperature'!$O71="Validé humainement",'01_Form_Temperature'!G71,"")</x:f>
      </x:c>
      <x:c r="H71" s="79" t="str">
        <x:f>IF('01_Form_Temperature'!$O71="Validé humainement",'01_Form_Temperature'!H71,"")</x:f>
      </x:c>
      <x:c r="I71" s="79" t="str">
        <x:f>IF('01_Form_Temperature'!$O71="Validé humainement",'01_Form_Temperature'!I71,"")</x:f>
      </x:c>
      <x:c r="J71" s="76" t="str">
        <x:f>IF('01_Form_Temperature'!$O71="Validé humainement",'01_Form_Temperature'!J71,"")</x:f>
      </x:c>
      <x:c r="K71" s="76" t="str">
        <x:f>IF('01_Form_Temperature'!$O71="Validé humainement",'01_Form_Temperature'!K71,"")</x:f>
      </x:c>
      <x:c r="L71" s="76" t="str">
        <x:f>IF('01_Form_Temperature'!$O71="Validé humainement",'01_Form_Temperature'!L71,"")</x:f>
      </x:c>
      <x:c r="M71" s="76" t="str">
        <x:f>IF('01_Form_Temperature'!$O71="Validé humainement",'01_Form_Temperature'!M71,"")</x:f>
      </x:c>
      <x:c r="N71" s="76" t="str">
        <x:f>IF('01_Form_Temperature'!$O71="Validé humainement",'01_Form_Temperature'!N71,"")</x:f>
      </x:c>
      <x:c r="O71" s="76" t="str">
        <x:f>IF('01_Form_Temperature'!$O71="Validé humainement",'01_Form_Temperature'!O71,"")</x:f>
      </x:c>
      <x:c r="P71" s="76" t="str">
        <x:f>IF('01_Form_Temperature'!$O71="Validé humainement",'01_Form_Temperature'!P71,"")</x:f>
      </x:c>
      <x:c r="Q71" s="78" t="str">
        <x:f>IF('01_Form_Temperature'!$O71="Validé humainement",'01_Form_Temperature'!Q71,"")</x:f>
      </x:c>
      <x:c r="R71" s="76" t="str">
        <x:f>IF('01_Form_Temperature'!$O71="Validé humainement",'01_Form_Temperature'!R71,"")</x:f>
      </x:c>
      <x:c r="S71" s="76" t="str">
        <x:f>IF('01_Form_Temperature'!$O71="Validé humainement",'01_Form_Temperature'!S71,"")</x:f>
      </x:c>
      <x:c r="T71" s="76" t="str">
        <x:f>IF('01_Form_Temperature'!$O71="Validé humainement",'01_Form_Temperature'!T71,"")</x:f>
      </x:c>
    </x:row>
    <x:row r="72">
      <x:c r="A72" s="76" t="str">
        <x:f>IF('01_Form_Temperature'!$O72="Validé humainement",'01_Form_Temperature'!A72,"")</x:f>
      </x:c>
      <x:c r="B72" s="78" t="str">
        <x:f>IF('01_Form_Temperature'!$O72="Validé humainement",'01_Form_Temperature'!B72,"")</x:f>
      </x:c>
      <x:c r="C72" s="76" t="str">
        <x:f>IF('01_Form_Temperature'!$O72="Validé humainement",'01_Form_Temperature'!C72,"")</x:f>
      </x:c>
      <x:c r="D72" s="76" t="str">
        <x:f>IF('01_Form_Temperature'!$O72="Validé humainement",'01_Form_Temperature'!D72,"")</x:f>
      </x:c>
      <x:c r="E72" s="76" t="str">
        <x:f>IF('01_Form_Temperature'!$O72="Validé humainement",'01_Form_Temperature'!E72,"")</x:f>
      </x:c>
      <x:c r="F72" s="76" t="str">
        <x:f>IF('01_Form_Temperature'!$O72="Validé humainement",'01_Form_Temperature'!F72,"")</x:f>
      </x:c>
      <x:c r="G72" s="79" t="str">
        <x:f>IF('01_Form_Temperature'!$O72="Validé humainement",'01_Form_Temperature'!G72,"")</x:f>
      </x:c>
      <x:c r="H72" s="79" t="str">
        <x:f>IF('01_Form_Temperature'!$O72="Validé humainement",'01_Form_Temperature'!H72,"")</x:f>
      </x:c>
      <x:c r="I72" s="79" t="str">
        <x:f>IF('01_Form_Temperature'!$O72="Validé humainement",'01_Form_Temperature'!I72,"")</x:f>
      </x:c>
      <x:c r="J72" s="76" t="str">
        <x:f>IF('01_Form_Temperature'!$O72="Validé humainement",'01_Form_Temperature'!J72,"")</x:f>
      </x:c>
      <x:c r="K72" s="76" t="str">
        <x:f>IF('01_Form_Temperature'!$O72="Validé humainement",'01_Form_Temperature'!K72,"")</x:f>
      </x:c>
      <x:c r="L72" s="76" t="str">
        <x:f>IF('01_Form_Temperature'!$O72="Validé humainement",'01_Form_Temperature'!L72,"")</x:f>
      </x:c>
      <x:c r="M72" s="76" t="str">
        <x:f>IF('01_Form_Temperature'!$O72="Validé humainement",'01_Form_Temperature'!M72,"")</x:f>
      </x:c>
      <x:c r="N72" s="76" t="str">
        <x:f>IF('01_Form_Temperature'!$O72="Validé humainement",'01_Form_Temperature'!N72,"")</x:f>
      </x:c>
      <x:c r="O72" s="76" t="str">
        <x:f>IF('01_Form_Temperature'!$O72="Validé humainement",'01_Form_Temperature'!O72,"")</x:f>
      </x:c>
      <x:c r="P72" s="76" t="str">
        <x:f>IF('01_Form_Temperature'!$O72="Validé humainement",'01_Form_Temperature'!P72,"")</x:f>
      </x:c>
      <x:c r="Q72" s="78" t="str">
        <x:f>IF('01_Form_Temperature'!$O72="Validé humainement",'01_Form_Temperature'!Q72,"")</x:f>
      </x:c>
      <x:c r="R72" s="76" t="str">
        <x:f>IF('01_Form_Temperature'!$O72="Validé humainement",'01_Form_Temperature'!R72,"")</x:f>
      </x:c>
      <x:c r="S72" s="76" t="str">
        <x:f>IF('01_Form_Temperature'!$O72="Validé humainement",'01_Form_Temperature'!S72,"")</x:f>
      </x:c>
      <x:c r="T72" s="76" t="str">
        <x:f>IF('01_Form_Temperature'!$O72="Validé humainement",'01_Form_Temperature'!T72,"")</x:f>
      </x:c>
    </x:row>
    <x:row r="73">
      <x:c r="A73" s="76" t="str">
        <x:f>IF('01_Form_Temperature'!$O73="Validé humainement",'01_Form_Temperature'!A73,"")</x:f>
      </x:c>
      <x:c r="B73" s="78" t="str">
        <x:f>IF('01_Form_Temperature'!$O73="Validé humainement",'01_Form_Temperature'!B73,"")</x:f>
      </x:c>
      <x:c r="C73" s="76" t="str">
        <x:f>IF('01_Form_Temperature'!$O73="Validé humainement",'01_Form_Temperature'!C73,"")</x:f>
      </x:c>
      <x:c r="D73" s="76" t="str">
        <x:f>IF('01_Form_Temperature'!$O73="Validé humainement",'01_Form_Temperature'!D73,"")</x:f>
      </x:c>
      <x:c r="E73" s="76" t="str">
        <x:f>IF('01_Form_Temperature'!$O73="Validé humainement",'01_Form_Temperature'!E73,"")</x:f>
      </x:c>
      <x:c r="F73" s="76" t="str">
        <x:f>IF('01_Form_Temperature'!$O73="Validé humainement",'01_Form_Temperature'!F73,"")</x:f>
      </x:c>
      <x:c r="G73" s="79" t="str">
        <x:f>IF('01_Form_Temperature'!$O73="Validé humainement",'01_Form_Temperature'!G73,"")</x:f>
      </x:c>
      <x:c r="H73" s="79" t="str">
        <x:f>IF('01_Form_Temperature'!$O73="Validé humainement",'01_Form_Temperature'!H73,"")</x:f>
      </x:c>
      <x:c r="I73" s="79" t="str">
        <x:f>IF('01_Form_Temperature'!$O73="Validé humainement",'01_Form_Temperature'!I73,"")</x:f>
      </x:c>
      <x:c r="J73" s="76" t="str">
        <x:f>IF('01_Form_Temperature'!$O73="Validé humainement",'01_Form_Temperature'!J73,"")</x:f>
      </x:c>
      <x:c r="K73" s="76" t="str">
        <x:f>IF('01_Form_Temperature'!$O73="Validé humainement",'01_Form_Temperature'!K73,"")</x:f>
      </x:c>
      <x:c r="L73" s="76" t="str">
        <x:f>IF('01_Form_Temperature'!$O73="Validé humainement",'01_Form_Temperature'!L73,"")</x:f>
      </x:c>
      <x:c r="M73" s="76" t="str">
        <x:f>IF('01_Form_Temperature'!$O73="Validé humainement",'01_Form_Temperature'!M73,"")</x:f>
      </x:c>
      <x:c r="N73" s="76" t="str">
        <x:f>IF('01_Form_Temperature'!$O73="Validé humainement",'01_Form_Temperature'!N73,"")</x:f>
      </x:c>
      <x:c r="O73" s="76" t="str">
        <x:f>IF('01_Form_Temperature'!$O73="Validé humainement",'01_Form_Temperature'!O73,"")</x:f>
      </x:c>
      <x:c r="P73" s="76" t="str">
        <x:f>IF('01_Form_Temperature'!$O73="Validé humainement",'01_Form_Temperature'!P73,"")</x:f>
      </x:c>
      <x:c r="Q73" s="78" t="str">
        <x:f>IF('01_Form_Temperature'!$O73="Validé humainement",'01_Form_Temperature'!Q73,"")</x:f>
      </x:c>
      <x:c r="R73" s="76" t="str">
        <x:f>IF('01_Form_Temperature'!$O73="Validé humainement",'01_Form_Temperature'!R73,"")</x:f>
      </x:c>
      <x:c r="S73" s="76" t="str">
        <x:f>IF('01_Form_Temperature'!$O73="Validé humainement",'01_Form_Temperature'!S73,"")</x:f>
      </x:c>
      <x:c r="T73" s="76" t="str">
        <x:f>IF('01_Form_Temperature'!$O73="Validé humainement",'01_Form_Temperature'!T73,"")</x:f>
      </x:c>
    </x:row>
    <x:row r="74">
      <x:c r="A74" s="76" t="str">
        <x:f>IF('01_Form_Temperature'!$O74="Validé humainement",'01_Form_Temperature'!A74,"")</x:f>
      </x:c>
      <x:c r="B74" s="78" t="str">
        <x:f>IF('01_Form_Temperature'!$O74="Validé humainement",'01_Form_Temperature'!B74,"")</x:f>
      </x:c>
      <x:c r="C74" s="76" t="str">
        <x:f>IF('01_Form_Temperature'!$O74="Validé humainement",'01_Form_Temperature'!C74,"")</x:f>
      </x:c>
      <x:c r="D74" s="76" t="str">
        <x:f>IF('01_Form_Temperature'!$O74="Validé humainement",'01_Form_Temperature'!D74,"")</x:f>
      </x:c>
      <x:c r="E74" s="76" t="str">
        <x:f>IF('01_Form_Temperature'!$O74="Validé humainement",'01_Form_Temperature'!E74,"")</x:f>
      </x:c>
      <x:c r="F74" s="76" t="str">
        <x:f>IF('01_Form_Temperature'!$O74="Validé humainement",'01_Form_Temperature'!F74,"")</x:f>
      </x:c>
      <x:c r="G74" s="79" t="str">
        <x:f>IF('01_Form_Temperature'!$O74="Validé humainement",'01_Form_Temperature'!G74,"")</x:f>
      </x:c>
      <x:c r="H74" s="79" t="str">
        <x:f>IF('01_Form_Temperature'!$O74="Validé humainement",'01_Form_Temperature'!H74,"")</x:f>
      </x:c>
      <x:c r="I74" s="79" t="str">
        <x:f>IF('01_Form_Temperature'!$O74="Validé humainement",'01_Form_Temperature'!I74,"")</x:f>
      </x:c>
      <x:c r="J74" s="76" t="str">
        <x:f>IF('01_Form_Temperature'!$O74="Validé humainement",'01_Form_Temperature'!J74,"")</x:f>
      </x:c>
      <x:c r="K74" s="76" t="str">
        <x:f>IF('01_Form_Temperature'!$O74="Validé humainement",'01_Form_Temperature'!K74,"")</x:f>
      </x:c>
      <x:c r="L74" s="76" t="str">
        <x:f>IF('01_Form_Temperature'!$O74="Validé humainement",'01_Form_Temperature'!L74,"")</x:f>
      </x:c>
      <x:c r="M74" s="76" t="str">
        <x:f>IF('01_Form_Temperature'!$O74="Validé humainement",'01_Form_Temperature'!M74,"")</x:f>
      </x:c>
      <x:c r="N74" s="76" t="str">
        <x:f>IF('01_Form_Temperature'!$O74="Validé humainement",'01_Form_Temperature'!N74,"")</x:f>
      </x:c>
      <x:c r="O74" s="76" t="str">
        <x:f>IF('01_Form_Temperature'!$O74="Validé humainement",'01_Form_Temperature'!O74,"")</x:f>
      </x:c>
      <x:c r="P74" s="76" t="str">
        <x:f>IF('01_Form_Temperature'!$O74="Validé humainement",'01_Form_Temperature'!P74,"")</x:f>
      </x:c>
      <x:c r="Q74" s="78" t="str">
        <x:f>IF('01_Form_Temperature'!$O74="Validé humainement",'01_Form_Temperature'!Q74,"")</x:f>
      </x:c>
      <x:c r="R74" s="76" t="str">
        <x:f>IF('01_Form_Temperature'!$O74="Validé humainement",'01_Form_Temperature'!R74,"")</x:f>
      </x:c>
      <x:c r="S74" s="76" t="str">
        <x:f>IF('01_Form_Temperature'!$O74="Validé humainement",'01_Form_Temperature'!S74,"")</x:f>
      </x:c>
      <x:c r="T74" s="76" t="str">
        <x:f>IF('01_Form_Temperature'!$O74="Validé humainement",'01_Form_Temperature'!T74,"")</x:f>
      </x:c>
    </x:row>
    <x:row r="75">
      <x:c r="A75" s="76" t="str">
        <x:f>IF('01_Form_Temperature'!$O75="Validé humainement",'01_Form_Temperature'!A75,"")</x:f>
      </x:c>
      <x:c r="B75" s="78" t="str">
        <x:f>IF('01_Form_Temperature'!$O75="Validé humainement",'01_Form_Temperature'!B75,"")</x:f>
      </x:c>
      <x:c r="C75" s="76" t="str">
        <x:f>IF('01_Form_Temperature'!$O75="Validé humainement",'01_Form_Temperature'!C75,"")</x:f>
      </x:c>
      <x:c r="D75" s="76" t="str">
        <x:f>IF('01_Form_Temperature'!$O75="Validé humainement",'01_Form_Temperature'!D75,"")</x:f>
      </x:c>
      <x:c r="E75" s="76" t="str">
        <x:f>IF('01_Form_Temperature'!$O75="Validé humainement",'01_Form_Temperature'!E75,"")</x:f>
      </x:c>
      <x:c r="F75" s="76" t="str">
        <x:f>IF('01_Form_Temperature'!$O75="Validé humainement",'01_Form_Temperature'!F75,"")</x:f>
      </x:c>
      <x:c r="G75" s="79" t="str">
        <x:f>IF('01_Form_Temperature'!$O75="Validé humainement",'01_Form_Temperature'!G75,"")</x:f>
      </x:c>
      <x:c r="H75" s="79" t="str">
        <x:f>IF('01_Form_Temperature'!$O75="Validé humainement",'01_Form_Temperature'!H75,"")</x:f>
      </x:c>
      <x:c r="I75" s="79" t="str">
        <x:f>IF('01_Form_Temperature'!$O75="Validé humainement",'01_Form_Temperature'!I75,"")</x:f>
      </x:c>
      <x:c r="J75" s="76" t="str">
        <x:f>IF('01_Form_Temperature'!$O75="Validé humainement",'01_Form_Temperature'!J75,"")</x:f>
      </x:c>
      <x:c r="K75" s="76" t="str">
        <x:f>IF('01_Form_Temperature'!$O75="Validé humainement",'01_Form_Temperature'!K75,"")</x:f>
      </x:c>
      <x:c r="L75" s="76" t="str">
        <x:f>IF('01_Form_Temperature'!$O75="Validé humainement",'01_Form_Temperature'!L75,"")</x:f>
      </x:c>
      <x:c r="M75" s="76" t="str">
        <x:f>IF('01_Form_Temperature'!$O75="Validé humainement",'01_Form_Temperature'!M75,"")</x:f>
      </x:c>
      <x:c r="N75" s="76" t="str">
        <x:f>IF('01_Form_Temperature'!$O75="Validé humainement",'01_Form_Temperature'!N75,"")</x:f>
      </x:c>
      <x:c r="O75" s="76" t="str">
        <x:f>IF('01_Form_Temperature'!$O75="Validé humainement",'01_Form_Temperature'!O75,"")</x:f>
      </x:c>
      <x:c r="P75" s="76" t="str">
        <x:f>IF('01_Form_Temperature'!$O75="Validé humainement",'01_Form_Temperature'!P75,"")</x:f>
      </x:c>
      <x:c r="Q75" s="78" t="str">
        <x:f>IF('01_Form_Temperature'!$O75="Validé humainement",'01_Form_Temperature'!Q75,"")</x:f>
      </x:c>
      <x:c r="R75" s="76" t="str">
        <x:f>IF('01_Form_Temperature'!$O75="Validé humainement",'01_Form_Temperature'!R75,"")</x:f>
      </x:c>
      <x:c r="S75" s="76" t="str">
        <x:f>IF('01_Form_Temperature'!$O75="Validé humainement",'01_Form_Temperature'!S75,"")</x:f>
      </x:c>
      <x:c r="T75" s="76" t="str">
        <x:f>IF('01_Form_Temperature'!$O75="Validé humainement",'01_Form_Temperature'!T75,"")</x:f>
      </x:c>
    </x:row>
    <x:row r="76">
      <x:c r="A76" s="76" t="str">
        <x:f>IF('01_Form_Temperature'!$O76="Validé humainement",'01_Form_Temperature'!A76,"")</x:f>
      </x:c>
      <x:c r="B76" s="78" t="str">
        <x:f>IF('01_Form_Temperature'!$O76="Validé humainement",'01_Form_Temperature'!B76,"")</x:f>
      </x:c>
      <x:c r="C76" s="76" t="str">
        <x:f>IF('01_Form_Temperature'!$O76="Validé humainement",'01_Form_Temperature'!C76,"")</x:f>
      </x:c>
      <x:c r="D76" s="76" t="str">
        <x:f>IF('01_Form_Temperature'!$O76="Validé humainement",'01_Form_Temperature'!D76,"")</x:f>
      </x:c>
      <x:c r="E76" s="76" t="str">
        <x:f>IF('01_Form_Temperature'!$O76="Validé humainement",'01_Form_Temperature'!E76,"")</x:f>
      </x:c>
      <x:c r="F76" s="76" t="str">
        <x:f>IF('01_Form_Temperature'!$O76="Validé humainement",'01_Form_Temperature'!F76,"")</x:f>
      </x:c>
      <x:c r="G76" s="79" t="str">
        <x:f>IF('01_Form_Temperature'!$O76="Validé humainement",'01_Form_Temperature'!G76,"")</x:f>
      </x:c>
      <x:c r="H76" s="79" t="str">
        <x:f>IF('01_Form_Temperature'!$O76="Validé humainement",'01_Form_Temperature'!H76,"")</x:f>
      </x:c>
      <x:c r="I76" s="79" t="str">
        <x:f>IF('01_Form_Temperature'!$O76="Validé humainement",'01_Form_Temperature'!I76,"")</x:f>
      </x:c>
      <x:c r="J76" s="76" t="str">
        <x:f>IF('01_Form_Temperature'!$O76="Validé humainement",'01_Form_Temperature'!J76,"")</x:f>
      </x:c>
      <x:c r="K76" s="76" t="str">
        <x:f>IF('01_Form_Temperature'!$O76="Validé humainement",'01_Form_Temperature'!K76,"")</x:f>
      </x:c>
      <x:c r="L76" s="76" t="str">
        <x:f>IF('01_Form_Temperature'!$O76="Validé humainement",'01_Form_Temperature'!L76,"")</x:f>
      </x:c>
      <x:c r="M76" s="76" t="str">
        <x:f>IF('01_Form_Temperature'!$O76="Validé humainement",'01_Form_Temperature'!M76,"")</x:f>
      </x:c>
      <x:c r="N76" s="76" t="str">
        <x:f>IF('01_Form_Temperature'!$O76="Validé humainement",'01_Form_Temperature'!N76,"")</x:f>
      </x:c>
      <x:c r="O76" s="76" t="str">
        <x:f>IF('01_Form_Temperature'!$O76="Validé humainement",'01_Form_Temperature'!O76,"")</x:f>
      </x:c>
      <x:c r="P76" s="76" t="str">
        <x:f>IF('01_Form_Temperature'!$O76="Validé humainement",'01_Form_Temperature'!P76,"")</x:f>
      </x:c>
      <x:c r="Q76" s="78" t="str">
        <x:f>IF('01_Form_Temperature'!$O76="Validé humainement",'01_Form_Temperature'!Q76,"")</x:f>
      </x:c>
      <x:c r="R76" s="76" t="str">
        <x:f>IF('01_Form_Temperature'!$O76="Validé humainement",'01_Form_Temperature'!R76,"")</x:f>
      </x:c>
      <x:c r="S76" s="76" t="str">
        <x:f>IF('01_Form_Temperature'!$O76="Validé humainement",'01_Form_Temperature'!S76,"")</x:f>
      </x:c>
      <x:c r="T76" s="76" t="str">
        <x:f>IF('01_Form_Temperature'!$O76="Validé humainement",'01_Form_Temperature'!T76,"")</x:f>
      </x:c>
    </x:row>
    <x:row r="77">
      <x:c r="A77" s="76" t="str">
        <x:f>IF('01_Form_Temperature'!$O77="Validé humainement",'01_Form_Temperature'!A77,"")</x:f>
      </x:c>
      <x:c r="B77" s="78" t="str">
        <x:f>IF('01_Form_Temperature'!$O77="Validé humainement",'01_Form_Temperature'!B77,"")</x:f>
      </x:c>
      <x:c r="C77" s="76" t="str">
        <x:f>IF('01_Form_Temperature'!$O77="Validé humainement",'01_Form_Temperature'!C77,"")</x:f>
      </x:c>
      <x:c r="D77" s="76" t="str">
        <x:f>IF('01_Form_Temperature'!$O77="Validé humainement",'01_Form_Temperature'!D77,"")</x:f>
      </x:c>
      <x:c r="E77" s="76" t="str">
        <x:f>IF('01_Form_Temperature'!$O77="Validé humainement",'01_Form_Temperature'!E77,"")</x:f>
      </x:c>
      <x:c r="F77" s="76" t="str">
        <x:f>IF('01_Form_Temperature'!$O77="Validé humainement",'01_Form_Temperature'!F77,"")</x:f>
      </x:c>
      <x:c r="G77" s="79" t="str">
        <x:f>IF('01_Form_Temperature'!$O77="Validé humainement",'01_Form_Temperature'!G77,"")</x:f>
      </x:c>
      <x:c r="H77" s="79" t="str">
        <x:f>IF('01_Form_Temperature'!$O77="Validé humainement",'01_Form_Temperature'!H77,"")</x:f>
      </x:c>
      <x:c r="I77" s="79" t="str">
        <x:f>IF('01_Form_Temperature'!$O77="Validé humainement",'01_Form_Temperature'!I77,"")</x:f>
      </x:c>
      <x:c r="J77" s="76" t="str">
        <x:f>IF('01_Form_Temperature'!$O77="Validé humainement",'01_Form_Temperature'!J77,"")</x:f>
      </x:c>
      <x:c r="K77" s="76" t="str">
        <x:f>IF('01_Form_Temperature'!$O77="Validé humainement",'01_Form_Temperature'!K77,"")</x:f>
      </x:c>
      <x:c r="L77" s="76" t="str">
        <x:f>IF('01_Form_Temperature'!$O77="Validé humainement",'01_Form_Temperature'!L77,"")</x:f>
      </x:c>
      <x:c r="M77" s="76" t="str">
        <x:f>IF('01_Form_Temperature'!$O77="Validé humainement",'01_Form_Temperature'!M77,"")</x:f>
      </x:c>
      <x:c r="N77" s="76" t="str">
        <x:f>IF('01_Form_Temperature'!$O77="Validé humainement",'01_Form_Temperature'!N77,"")</x:f>
      </x:c>
      <x:c r="O77" s="76" t="str">
        <x:f>IF('01_Form_Temperature'!$O77="Validé humainement",'01_Form_Temperature'!O77,"")</x:f>
      </x:c>
      <x:c r="P77" s="76" t="str">
        <x:f>IF('01_Form_Temperature'!$O77="Validé humainement",'01_Form_Temperature'!P77,"")</x:f>
      </x:c>
      <x:c r="Q77" s="78" t="str">
        <x:f>IF('01_Form_Temperature'!$O77="Validé humainement",'01_Form_Temperature'!Q77,"")</x:f>
      </x:c>
      <x:c r="R77" s="76" t="str">
        <x:f>IF('01_Form_Temperature'!$O77="Validé humainement",'01_Form_Temperature'!R77,"")</x:f>
      </x:c>
      <x:c r="S77" s="76" t="str">
        <x:f>IF('01_Form_Temperature'!$O77="Validé humainement",'01_Form_Temperature'!S77,"")</x:f>
      </x:c>
      <x:c r="T77" s="76" t="str">
        <x:f>IF('01_Form_Temperature'!$O77="Validé humainement",'01_Form_Temperature'!T77,"")</x:f>
      </x:c>
    </x:row>
    <x:row r="78">
      <x:c r="A78" s="76" t="str">
        <x:f>IF('01_Form_Temperature'!$O78="Validé humainement",'01_Form_Temperature'!A78,"")</x:f>
      </x:c>
      <x:c r="B78" s="78" t="str">
        <x:f>IF('01_Form_Temperature'!$O78="Validé humainement",'01_Form_Temperature'!B78,"")</x:f>
      </x:c>
      <x:c r="C78" s="76" t="str">
        <x:f>IF('01_Form_Temperature'!$O78="Validé humainement",'01_Form_Temperature'!C78,"")</x:f>
      </x:c>
      <x:c r="D78" s="76" t="str">
        <x:f>IF('01_Form_Temperature'!$O78="Validé humainement",'01_Form_Temperature'!D78,"")</x:f>
      </x:c>
      <x:c r="E78" s="76" t="str">
        <x:f>IF('01_Form_Temperature'!$O78="Validé humainement",'01_Form_Temperature'!E78,"")</x:f>
      </x:c>
      <x:c r="F78" s="76" t="str">
        <x:f>IF('01_Form_Temperature'!$O78="Validé humainement",'01_Form_Temperature'!F78,"")</x:f>
      </x:c>
      <x:c r="G78" s="79" t="str">
        <x:f>IF('01_Form_Temperature'!$O78="Validé humainement",'01_Form_Temperature'!G78,"")</x:f>
      </x:c>
      <x:c r="H78" s="79" t="str">
        <x:f>IF('01_Form_Temperature'!$O78="Validé humainement",'01_Form_Temperature'!H78,"")</x:f>
      </x:c>
      <x:c r="I78" s="79" t="str">
        <x:f>IF('01_Form_Temperature'!$O78="Validé humainement",'01_Form_Temperature'!I78,"")</x:f>
      </x:c>
      <x:c r="J78" s="76" t="str">
        <x:f>IF('01_Form_Temperature'!$O78="Validé humainement",'01_Form_Temperature'!J78,"")</x:f>
      </x:c>
      <x:c r="K78" s="76" t="str">
        <x:f>IF('01_Form_Temperature'!$O78="Validé humainement",'01_Form_Temperature'!K78,"")</x:f>
      </x:c>
      <x:c r="L78" s="76" t="str">
        <x:f>IF('01_Form_Temperature'!$O78="Validé humainement",'01_Form_Temperature'!L78,"")</x:f>
      </x:c>
      <x:c r="M78" s="76" t="str">
        <x:f>IF('01_Form_Temperature'!$O78="Validé humainement",'01_Form_Temperature'!M78,"")</x:f>
      </x:c>
      <x:c r="N78" s="76" t="str">
        <x:f>IF('01_Form_Temperature'!$O78="Validé humainement",'01_Form_Temperature'!N78,"")</x:f>
      </x:c>
      <x:c r="O78" s="76" t="str">
        <x:f>IF('01_Form_Temperature'!$O78="Validé humainement",'01_Form_Temperature'!O78,"")</x:f>
      </x:c>
      <x:c r="P78" s="76" t="str">
        <x:f>IF('01_Form_Temperature'!$O78="Validé humainement",'01_Form_Temperature'!P78,"")</x:f>
      </x:c>
      <x:c r="Q78" s="78" t="str">
        <x:f>IF('01_Form_Temperature'!$O78="Validé humainement",'01_Form_Temperature'!Q78,"")</x:f>
      </x:c>
      <x:c r="R78" s="76" t="str">
        <x:f>IF('01_Form_Temperature'!$O78="Validé humainement",'01_Form_Temperature'!R78,"")</x:f>
      </x:c>
      <x:c r="S78" s="76" t="str">
        <x:f>IF('01_Form_Temperature'!$O78="Validé humainement",'01_Form_Temperature'!S78,"")</x:f>
      </x:c>
      <x:c r="T78" s="76" t="str">
        <x:f>IF('01_Form_Temperature'!$O78="Validé humainement",'01_Form_Temperature'!T78,"")</x:f>
      </x:c>
    </x:row>
    <x:row r="79">
      <x:c r="A79" s="76" t="str">
        <x:f>IF('01_Form_Temperature'!$O79="Validé humainement",'01_Form_Temperature'!A79,"")</x:f>
      </x:c>
      <x:c r="B79" s="78" t="str">
        <x:f>IF('01_Form_Temperature'!$O79="Validé humainement",'01_Form_Temperature'!B79,"")</x:f>
      </x:c>
      <x:c r="C79" s="76" t="str">
        <x:f>IF('01_Form_Temperature'!$O79="Validé humainement",'01_Form_Temperature'!C79,"")</x:f>
      </x:c>
      <x:c r="D79" s="76" t="str">
        <x:f>IF('01_Form_Temperature'!$O79="Validé humainement",'01_Form_Temperature'!D79,"")</x:f>
      </x:c>
      <x:c r="E79" s="76" t="str">
        <x:f>IF('01_Form_Temperature'!$O79="Validé humainement",'01_Form_Temperature'!E79,"")</x:f>
      </x:c>
      <x:c r="F79" s="76" t="str">
        <x:f>IF('01_Form_Temperature'!$O79="Validé humainement",'01_Form_Temperature'!F79,"")</x:f>
      </x:c>
      <x:c r="G79" s="79" t="str">
        <x:f>IF('01_Form_Temperature'!$O79="Validé humainement",'01_Form_Temperature'!G79,"")</x:f>
      </x:c>
      <x:c r="H79" s="79" t="str">
        <x:f>IF('01_Form_Temperature'!$O79="Validé humainement",'01_Form_Temperature'!H79,"")</x:f>
      </x:c>
      <x:c r="I79" s="79" t="str">
        <x:f>IF('01_Form_Temperature'!$O79="Validé humainement",'01_Form_Temperature'!I79,"")</x:f>
      </x:c>
      <x:c r="J79" s="76" t="str">
        <x:f>IF('01_Form_Temperature'!$O79="Validé humainement",'01_Form_Temperature'!J79,"")</x:f>
      </x:c>
      <x:c r="K79" s="76" t="str">
        <x:f>IF('01_Form_Temperature'!$O79="Validé humainement",'01_Form_Temperature'!K79,"")</x:f>
      </x:c>
      <x:c r="L79" s="76" t="str">
        <x:f>IF('01_Form_Temperature'!$O79="Validé humainement",'01_Form_Temperature'!L79,"")</x:f>
      </x:c>
      <x:c r="M79" s="76" t="str">
        <x:f>IF('01_Form_Temperature'!$O79="Validé humainement",'01_Form_Temperature'!M79,"")</x:f>
      </x:c>
      <x:c r="N79" s="76" t="str">
        <x:f>IF('01_Form_Temperature'!$O79="Validé humainement",'01_Form_Temperature'!N79,"")</x:f>
      </x:c>
      <x:c r="O79" s="76" t="str">
        <x:f>IF('01_Form_Temperature'!$O79="Validé humainement",'01_Form_Temperature'!O79,"")</x:f>
      </x:c>
      <x:c r="P79" s="76" t="str">
        <x:f>IF('01_Form_Temperature'!$O79="Validé humainement",'01_Form_Temperature'!P79,"")</x:f>
      </x:c>
      <x:c r="Q79" s="78" t="str">
        <x:f>IF('01_Form_Temperature'!$O79="Validé humainement",'01_Form_Temperature'!Q79,"")</x:f>
      </x:c>
      <x:c r="R79" s="76" t="str">
        <x:f>IF('01_Form_Temperature'!$O79="Validé humainement",'01_Form_Temperature'!R79,"")</x:f>
      </x:c>
      <x:c r="S79" s="76" t="str">
        <x:f>IF('01_Form_Temperature'!$O79="Validé humainement",'01_Form_Temperature'!S79,"")</x:f>
      </x:c>
      <x:c r="T79" s="76" t="str">
        <x:f>IF('01_Form_Temperature'!$O79="Validé humainement",'01_Form_Temperature'!T79,"")</x:f>
      </x:c>
    </x:row>
    <x:row r="80">
      <x:c r="A80" s="76" t="str">
        <x:f>IF('01_Form_Temperature'!$O80="Validé humainement",'01_Form_Temperature'!A80,"")</x:f>
      </x:c>
      <x:c r="B80" s="78" t="str">
        <x:f>IF('01_Form_Temperature'!$O80="Validé humainement",'01_Form_Temperature'!B80,"")</x:f>
      </x:c>
      <x:c r="C80" s="76" t="str">
        <x:f>IF('01_Form_Temperature'!$O80="Validé humainement",'01_Form_Temperature'!C80,"")</x:f>
      </x:c>
      <x:c r="D80" s="76" t="str">
        <x:f>IF('01_Form_Temperature'!$O80="Validé humainement",'01_Form_Temperature'!D80,"")</x:f>
      </x:c>
      <x:c r="E80" s="76" t="str">
        <x:f>IF('01_Form_Temperature'!$O80="Validé humainement",'01_Form_Temperature'!E80,"")</x:f>
      </x:c>
      <x:c r="F80" s="76" t="str">
        <x:f>IF('01_Form_Temperature'!$O80="Validé humainement",'01_Form_Temperature'!F80,"")</x:f>
      </x:c>
      <x:c r="G80" s="79" t="str">
        <x:f>IF('01_Form_Temperature'!$O80="Validé humainement",'01_Form_Temperature'!G80,"")</x:f>
      </x:c>
      <x:c r="H80" s="79" t="str">
        <x:f>IF('01_Form_Temperature'!$O80="Validé humainement",'01_Form_Temperature'!H80,"")</x:f>
      </x:c>
      <x:c r="I80" s="79" t="str">
        <x:f>IF('01_Form_Temperature'!$O80="Validé humainement",'01_Form_Temperature'!I80,"")</x:f>
      </x:c>
      <x:c r="J80" s="76" t="str">
        <x:f>IF('01_Form_Temperature'!$O80="Validé humainement",'01_Form_Temperature'!J80,"")</x:f>
      </x:c>
      <x:c r="K80" s="76" t="str">
        <x:f>IF('01_Form_Temperature'!$O80="Validé humainement",'01_Form_Temperature'!K80,"")</x:f>
      </x:c>
      <x:c r="L80" s="76" t="str">
        <x:f>IF('01_Form_Temperature'!$O80="Validé humainement",'01_Form_Temperature'!L80,"")</x:f>
      </x:c>
      <x:c r="M80" s="76" t="str">
        <x:f>IF('01_Form_Temperature'!$O80="Validé humainement",'01_Form_Temperature'!M80,"")</x:f>
      </x:c>
      <x:c r="N80" s="76" t="str">
        <x:f>IF('01_Form_Temperature'!$O80="Validé humainement",'01_Form_Temperature'!N80,"")</x:f>
      </x:c>
      <x:c r="O80" s="76" t="str">
        <x:f>IF('01_Form_Temperature'!$O80="Validé humainement",'01_Form_Temperature'!O80,"")</x:f>
      </x:c>
      <x:c r="P80" s="76" t="str">
        <x:f>IF('01_Form_Temperature'!$O80="Validé humainement",'01_Form_Temperature'!P80,"")</x:f>
      </x:c>
      <x:c r="Q80" s="78" t="str">
        <x:f>IF('01_Form_Temperature'!$O80="Validé humainement",'01_Form_Temperature'!Q80,"")</x:f>
      </x:c>
      <x:c r="R80" s="76" t="str">
        <x:f>IF('01_Form_Temperature'!$O80="Validé humainement",'01_Form_Temperature'!R80,"")</x:f>
      </x:c>
      <x:c r="S80" s="76" t="str">
        <x:f>IF('01_Form_Temperature'!$O80="Validé humainement",'01_Form_Temperature'!S80,"")</x:f>
      </x:c>
      <x:c r="T80" s="76" t="str">
        <x:f>IF('01_Form_Temperature'!$O80="Validé humainement",'01_Form_Temperature'!T80,"")</x:f>
      </x:c>
    </x:row>
    <x:row r="81">
      <x:c r="A81" s="76" t="str">
        <x:f>IF('01_Form_Temperature'!$O81="Validé humainement",'01_Form_Temperature'!A81,"")</x:f>
      </x:c>
      <x:c r="B81" s="78" t="str">
        <x:f>IF('01_Form_Temperature'!$O81="Validé humainement",'01_Form_Temperature'!B81,"")</x:f>
      </x:c>
      <x:c r="C81" s="76" t="str">
        <x:f>IF('01_Form_Temperature'!$O81="Validé humainement",'01_Form_Temperature'!C81,"")</x:f>
      </x:c>
      <x:c r="D81" s="76" t="str">
        <x:f>IF('01_Form_Temperature'!$O81="Validé humainement",'01_Form_Temperature'!D81,"")</x:f>
      </x:c>
      <x:c r="E81" s="76" t="str">
        <x:f>IF('01_Form_Temperature'!$O81="Validé humainement",'01_Form_Temperature'!E81,"")</x:f>
      </x:c>
      <x:c r="F81" s="76" t="str">
        <x:f>IF('01_Form_Temperature'!$O81="Validé humainement",'01_Form_Temperature'!F81,"")</x:f>
      </x:c>
      <x:c r="G81" s="79" t="str">
        <x:f>IF('01_Form_Temperature'!$O81="Validé humainement",'01_Form_Temperature'!G81,"")</x:f>
      </x:c>
      <x:c r="H81" s="79" t="str">
        <x:f>IF('01_Form_Temperature'!$O81="Validé humainement",'01_Form_Temperature'!H81,"")</x:f>
      </x:c>
      <x:c r="I81" s="79" t="str">
        <x:f>IF('01_Form_Temperature'!$O81="Validé humainement",'01_Form_Temperature'!I81,"")</x:f>
      </x:c>
      <x:c r="J81" s="76" t="str">
        <x:f>IF('01_Form_Temperature'!$O81="Validé humainement",'01_Form_Temperature'!J81,"")</x:f>
      </x:c>
      <x:c r="K81" s="76" t="str">
        <x:f>IF('01_Form_Temperature'!$O81="Validé humainement",'01_Form_Temperature'!K81,"")</x:f>
      </x:c>
      <x:c r="L81" s="76" t="str">
        <x:f>IF('01_Form_Temperature'!$O81="Validé humainement",'01_Form_Temperature'!L81,"")</x:f>
      </x:c>
      <x:c r="M81" s="76" t="str">
        <x:f>IF('01_Form_Temperature'!$O81="Validé humainement",'01_Form_Temperature'!M81,"")</x:f>
      </x:c>
      <x:c r="N81" s="76" t="str">
        <x:f>IF('01_Form_Temperature'!$O81="Validé humainement",'01_Form_Temperature'!N81,"")</x:f>
      </x:c>
      <x:c r="O81" s="76" t="str">
        <x:f>IF('01_Form_Temperature'!$O81="Validé humainement",'01_Form_Temperature'!O81,"")</x:f>
      </x:c>
      <x:c r="P81" s="76" t="str">
        <x:f>IF('01_Form_Temperature'!$O81="Validé humainement",'01_Form_Temperature'!P81,"")</x:f>
      </x:c>
      <x:c r="Q81" s="78" t="str">
        <x:f>IF('01_Form_Temperature'!$O81="Validé humainement",'01_Form_Temperature'!Q81,"")</x:f>
      </x:c>
      <x:c r="R81" s="76" t="str">
        <x:f>IF('01_Form_Temperature'!$O81="Validé humainement",'01_Form_Temperature'!R81,"")</x:f>
      </x:c>
      <x:c r="S81" s="76" t="str">
        <x:f>IF('01_Form_Temperature'!$O81="Validé humainement",'01_Form_Temperature'!S81,"")</x:f>
      </x:c>
      <x:c r="T81" s="76" t="str">
        <x:f>IF('01_Form_Temperature'!$O81="Validé humainement",'01_Form_Temperature'!T81,"")</x:f>
      </x:c>
    </x:row>
    <x:row r="82">
      <x:c r="A82" s="76" t="str">
        <x:f>IF('01_Form_Temperature'!$O82="Validé humainement",'01_Form_Temperature'!A82,"")</x:f>
      </x:c>
      <x:c r="B82" s="78" t="str">
        <x:f>IF('01_Form_Temperature'!$O82="Validé humainement",'01_Form_Temperature'!B82,"")</x:f>
      </x:c>
      <x:c r="C82" s="76" t="str">
        <x:f>IF('01_Form_Temperature'!$O82="Validé humainement",'01_Form_Temperature'!C82,"")</x:f>
      </x:c>
      <x:c r="D82" s="76" t="str">
        <x:f>IF('01_Form_Temperature'!$O82="Validé humainement",'01_Form_Temperature'!D82,"")</x:f>
      </x:c>
      <x:c r="E82" s="76" t="str">
        <x:f>IF('01_Form_Temperature'!$O82="Validé humainement",'01_Form_Temperature'!E82,"")</x:f>
      </x:c>
      <x:c r="F82" s="76" t="str">
        <x:f>IF('01_Form_Temperature'!$O82="Validé humainement",'01_Form_Temperature'!F82,"")</x:f>
      </x:c>
      <x:c r="G82" s="79" t="str">
        <x:f>IF('01_Form_Temperature'!$O82="Validé humainement",'01_Form_Temperature'!G82,"")</x:f>
      </x:c>
      <x:c r="H82" s="79" t="str">
        <x:f>IF('01_Form_Temperature'!$O82="Validé humainement",'01_Form_Temperature'!H82,"")</x:f>
      </x:c>
      <x:c r="I82" s="79" t="str">
        <x:f>IF('01_Form_Temperature'!$O82="Validé humainement",'01_Form_Temperature'!I82,"")</x:f>
      </x:c>
      <x:c r="J82" s="76" t="str">
        <x:f>IF('01_Form_Temperature'!$O82="Validé humainement",'01_Form_Temperature'!J82,"")</x:f>
      </x:c>
      <x:c r="K82" s="76" t="str">
        <x:f>IF('01_Form_Temperature'!$O82="Validé humainement",'01_Form_Temperature'!K82,"")</x:f>
      </x:c>
      <x:c r="L82" s="76" t="str">
        <x:f>IF('01_Form_Temperature'!$O82="Validé humainement",'01_Form_Temperature'!L82,"")</x:f>
      </x:c>
      <x:c r="M82" s="76" t="str">
        <x:f>IF('01_Form_Temperature'!$O82="Validé humainement",'01_Form_Temperature'!M82,"")</x:f>
      </x:c>
      <x:c r="N82" s="76" t="str">
        <x:f>IF('01_Form_Temperature'!$O82="Validé humainement",'01_Form_Temperature'!N82,"")</x:f>
      </x:c>
      <x:c r="O82" s="76" t="str">
        <x:f>IF('01_Form_Temperature'!$O82="Validé humainement",'01_Form_Temperature'!O82,"")</x:f>
      </x:c>
      <x:c r="P82" s="76" t="str">
        <x:f>IF('01_Form_Temperature'!$O82="Validé humainement",'01_Form_Temperature'!P82,"")</x:f>
      </x:c>
      <x:c r="Q82" s="78" t="str">
        <x:f>IF('01_Form_Temperature'!$O82="Validé humainement",'01_Form_Temperature'!Q82,"")</x:f>
      </x:c>
      <x:c r="R82" s="76" t="str">
        <x:f>IF('01_Form_Temperature'!$O82="Validé humainement",'01_Form_Temperature'!R82,"")</x:f>
      </x:c>
      <x:c r="S82" s="76" t="str">
        <x:f>IF('01_Form_Temperature'!$O82="Validé humainement",'01_Form_Temperature'!S82,"")</x:f>
      </x:c>
      <x:c r="T82" s="76" t="str">
        <x:f>IF('01_Form_Temperature'!$O82="Validé humainement",'01_Form_Temperature'!T82,"")</x:f>
      </x:c>
    </x:row>
    <x:row r="83">
      <x:c r="A83" s="76" t="str">
        <x:f>IF('01_Form_Temperature'!$O83="Validé humainement",'01_Form_Temperature'!A83,"")</x:f>
      </x:c>
      <x:c r="B83" s="78" t="str">
        <x:f>IF('01_Form_Temperature'!$O83="Validé humainement",'01_Form_Temperature'!B83,"")</x:f>
      </x:c>
      <x:c r="C83" s="76" t="str">
        <x:f>IF('01_Form_Temperature'!$O83="Validé humainement",'01_Form_Temperature'!C83,"")</x:f>
      </x:c>
      <x:c r="D83" s="76" t="str">
        <x:f>IF('01_Form_Temperature'!$O83="Validé humainement",'01_Form_Temperature'!D83,"")</x:f>
      </x:c>
      <x:c r="E83" s="76" t="str">
        <x:f>IF('01_Form_Temperature'!$O83="Validé humainement",'01_Form_Temperature'!E83,"")</x:f>
      </x:c>
      <x:c r="F83" s="76" t="str">
        <x:f>IF('01_Form_Temperature'!$O83="Validé humainement",'01_Form_Temperature'!F83,"")</x:f>
      </x:c>
      <x:c r="G83" s="79" t="str">
        <x:f>IF('01_Form_Temperature'!$O83="Validé humainement",'01_Form_Temperature'!G83,"")</x:f>
      </x:c>
      <x:c r="H83" s="79" t="str">
        <x:f>IF('01_Form_Temperature'!$O83="Validé humainement",'01_Form_Temperature'!H83,"")</x:f>
      </x:c>
      <x:c r="I83" s="79" t="str">
        <x:f>IF('01_Form_Temperature'!$O83="Validé humainement",'01_Form_Temperature'!I83,"")</x:f>
      </x:c>
      <x:c r="J83" s="76" t="str">
        <x:f>IF('01_Form_Temperature'!$O83="Validé humainement",'01_Form_Temperature'!J83,"")</x:f>
      </x:c>
      <x:c r="K83" s="76" t="str">
        <x:f>IF('01_Form_Temperature'!$O83="Validé humainement",'01_Form_Temperature'!K83,"")</x:f>
      </x:c>
      <x:c r="L83" s="76" t="str">
        <x:f>IF('01_Form_Temperature'!$O83="Validé humainement",'01_Form_Temperature'!L83,"")</x:f>
      </x:c>
      <x:c r="M83" s="76" t="str">
        <x:f>IF('01_Form_Temperature'!$O83="Validé humainement",'01_Form_Temperature'!M83,"")</x:f>
      </x:c>
      <x:c r="N83" s="76" t="str">
        <x:f>IF('01_Form_Temperature'!$O83="Validé humainement",'01_Form_Temperature'!N83,"")</x:f>
      </x:c>
      <x:c r="O83" s="76" t="str">
        <x:f>IF('01_Form_Temperature'!$O83="Validé humainement",'01_Form_Temperature'!O83,"")</x:f>
      </x:c>
      <x:c r="P83" s="76" t="str">
        <x:f>IF('01_Form_Temperature'!$O83="Validé humainement",'01_Form_Temperature'!P83,"")</x:f>
      </x:c>
      <x:c r="Q83" s="78" t="str">
        <x:f>IF('01_Form_Temperature'!$O83="Validé humainement",'01_Form_Temperature'!Q83,"")</x:f>
      </x:c>
      <x:c r="R83" s="76" t="str">
        <x:f>IF('01_Form_Temperature'!$O83="Validé humainement",'01_Form_Temperature'!R83,"")</x:f>
      </x:c>
      <x:c r="S83" s="76" t="str">
        <x:f>IF('01_Form_Temperature'!$O83="Validé humainement",'01_Form_Temperature'!S83,"")</x:f>
      </x:c>
      <x:c r="T83" s="76" t="str">
        <x:f>IF('01_Form_Temperature'!$O83="Validé humainement",'01_Form_Temperature'!T83,"")</x:f>
      </x:c>
    </x:row>
    <x:row r="84">
      <x:c r="A84" s="76" t="str">
        <x:f>IF('01_Form_Temperature'!$O84="Validé humainement",'01_Form_Temperature'!A84,"")</x:f>
      </x:c>
      <x:c r="B84" s="78" t="str">
        <x:f>IF('01_Form_Temperature'!$O84="Validé humainement",'01_Form_Temperature'!B84,"")</x:f>
      </x:c>
      <x:c r="C84" s="76" t="str">
        <x:f>IF('01_Form_Temperature'!$O84="Validé humainement",'01_Form_Temperature'!C84,"")</x:f>
      </x:c>
      <x:c r="D84" s="76" t="str">
        <x:f>IF('01_Form_Temperature'!$O84="Validé humainement",'01_Form_Temperature'!D84,"")</x:f>
      </x:c>
      <x:c r="E84" s="76" t="str">
        <x:f>IF('01_Form_Temperature'!$O84="Validé humainement",'01_Form_Temperature'!E84,"")</x:f>
      </x:c>
      <x:c r="F84" s="76" t="str">
        <x:f>IF('01_Form_Temperature'!$O84="Validé humainement",'01_Form_Temperature'!F84,"")</x:f>
      </x:c>
      <x:c r="G84" s="79" t="str">
        <x:f>IF('01_Form_Temperature'!$O84="Validé humainement",'01_Form_Temperature'!G84,"")</x:f>
      </x:c>
      <x:c r="H84" s="79" t="str">
        <x:f>IF('01_Form_Temperature'!$O84="Validé humainement",'01_Form_Temperature'!H84,"")</x:f>
      </x:c>
      <x:c r="I84" s="79" t="str">
        <x:f>IF('01_Form_Temperature'!$O84="Validé humainement",'01_Form_Temperature'!I84,"")</x:f>
      </x:c>
      <x:c r="J84" s="76" t="str">
        <x:f>IF('01_Form_Temperature'!$O84="Validé humainement",'01_Form_Temperature'!J84,"")</x:f>
      </x:c>
      <x:c r="K84" s="76" t="str">
        <x:f>IF('01_Form_Temperature'!$O84="Validé humainement",'01_Form_Temperature'!K84,"")</x:f>
      </x:c>
      <x:c r="L84" s="76" t="str">
        <x:f>IF('01_Form_Temperature'!$O84="Validé humainement",'01_Form_Temperature'!L84,"")</x:f>
      </x:c>
      <x:c r="M84" s="76" t="str">
        <x:f>IF('01_Form_Temperature'!$O84="Validé humainement",'01_Form_Temperature'!M84,"")</x:f>
      </x:c>
      <x:c r="N84" s="76" t="str">
        <x:f>IF('01_Form_Temperature'!$O84="Validé humainement",'01_Form_Temperature'!N84,"")</x:f>
      </x:c>
      <x:c r="O84" s="76" t="str">
        <x:f>IF('01_Form_Temperature'!$O84="Validé humainement",'01_Form_Temperature'!O84,"")</x:f>
      </x:c>
      <x:c r="P84" s="76" t="str">
        <x:f>IF('01_Form_Temperature'!$O84="Validé humainement",'01_Form_Temperature'!P84,"")</x:f>
      </x:c>
      <x:c r="Q84" s="78" t="str">
        <x:f>IF('01_Form_Temperature'!$O84="Validé humainement",'01_Form_Temperature'!Q84,"")</x:f>
      </x:c>
      <x:c r="R84" s="76" t="str">
        <x:f>IF('01_Form_Temperature'!$O84="Validé humainement",'01_Form_Temperature'!R84,"")</x:f>
      </x:c>
      <x:c r="S84" s="76" t="str">
        <x:f>IF('01_Form_Temperature'!$O84="Validé humainement",'01_Form_Temperature'!S84,"")</x:f>
      </x:c>
      <x:c r="T84" s="76" t="str">
        <x:f>IF('01_Form_Temperature'!$O84="Validé humainement",'01_Form_Temperature'!T84,"")</x:f>
      </x:c>
    </x:row>
    <x:row r="85">
      <x:c r="A85" s="76" t="str">
        <x:f>IF('01_Form_Temperature'!$O85="Validé humainement",'01_Form_Temperature'!A85,"")</x:f>
      </x:c>
      <x:c r="B85" s="78" t="str">
        <x:f>IF('01_Form_Temperature'!$O85="Validé humainement",'01_Form_Temperature'!B85,"")</x:f>
      </x:c>
      <x:c r="C85" s="76" t="str">
        <x:f>IF('01_Form_Temperature'!$O85="Validé humainement",'01_Form_Temperature'!C85,"")</x:f>
      </x:c>
      <x:c r="D85" s="76" t="str">
        <x:f>IF('01_Form_Temperature'!$O85="Validé humainement",'01_Form_Temperature'!D85,"")</x:f>
      </x:c>
      <x:c r="E85" s="76" t="str">
        <x:f>IF('01_Form_Temperature'!$O85="Validé humainement",'01_Form_Temperature'!E85,"")</x:f>
      </x:c>
      <x:c r="F85" s="76" t="str">
        <x:f>IF('01_Form_Temperature'!$O85="Validé humainement",'01_Form_Temperature'!F85,"")</x:f>
      </x:c>
      <x:c r="G85" s="79" t="str">
        <x:f>IF('01_Form_Temperature'!$O85="Validé humainement",'01_Form_Temperature'!G85,"")</x:f>
      </x:c>
      <x:c r="H85" s="79" t="str">
        <x:f>IF('01_Form_Temperature'!$O85="Validé humainement",'01_Form_Temperature'!H85,"")</x:f>
      </x:c>
      <x:c r="I85" s="79" t="str">
        <x:f>IF('01_Form_Temperature'!$O85="Validé humainement",'01_Form_Temperature'!I85,"")</x:f>
      </x:c>
      <x:c r="J85" s="76" t="str">
        <x:f>IF('01_Form_Temperature'!$O85="Validé humainement",'01_Form_Temperature'!J85,"")</x:f>
      </x:c>
      <x:c r="K85" s="76" t="str">
        <x:f>IF('01_Form_Temperature'!$O85="Validé humainement",'01_Form_Temperature'!K85,"")</x:f>
      </x:c>
      <x:c r="L85" s="76" t="str">
        <x:f>IF('01_Form_Temperature'!$O85="Validé humainement",'01_Form_Temperature'!L85,"")</x:f>
      </x:c>
      <x:c r="M85" s="76" t="str">
        <x:f>IF('01_Form_Temperature'!$O85="Validé humainement",'01_Form_Temperature'!M85,"")</x:f>
      </x:c>
      <x:c r="N85" s="76" t="str">
        <x:f>IF('01_Form_Temperature'!$O85="Validé humainement",'01_Form_Temperature'!N85,"")</x:f>
      </x:c>
      <x:c r="O85" s="76" t="str">
        <x:f>IF('01_Form_Temperature'!$O85="Validé humainement",'01_Form_Temperature'!O85,"")</x:f>
      </x:c>
      <x:c r="P85" s="76" t="str">
        <x:f>IF('01_Form_Temperature'!$O85="Validé humainement",'01_Form_Temperature'!P85,"")</x:f>
      </x:c>
      <x:c r="Q85" s="78" t="str">
        <x:f>IF('01_Form_Temperature'!$O85="Validé humainement",'01_Form_Temperature'!Q85,"")</x:f>
      </x:c>
      <x:c r="R85" s="76" t="str">
        <x:f>IF('01_Form_Temperature'!$O85="Validé humainement",'01_Form_Temperature'!R85,"")</x:f>
      </x:c>
      <x:c r="S85" s="76" t="str">
        <x:f>IF('01_Form_Temperature'!$O85="Validé humainement",'01_Form_Temperature'!S85,"")</x:f>
      </x:c>
      <x:c r="T85" s="76" t="str">
        <x:f>IF('01_Form_Temperature'!$O85="Validé humainement",'01_Form_Temperature'!T85,"")</x:f>
      </x:c>
    </x:row>
    <x:row r="86">
      <x:c r="A86" s="76" t="str">
        <x:f>IF('01_Form_Temperature'!$O86="Validé humainement",'01_Form_Temperature'!A86,"")</x:f>
      </x:c>
      <x:c r="B86" s="78" t="str">
        <x:f>IF('01_Form_Temperature'!$O86="Validé humainement",'01_Form_Temperature'!B86,"")</x:f>
      </x:c>
      <x:c r="C86" s="76" t="str">
        <x:f>IF('01_Form_Temperature'!$O86="Validé humainement",'01_Form_Temperature'!C86,"")</x:f>
      </x:c>
      <x:c r="D86" s="76" t="str">
        <x:f>IF('01_Form_Temperature'!$O86="Validé humainement",'01_Form_Temperature'!D86,"")</x:f>
      </x:c>
      <x:c r="E86" s="76" t="str">
        <x:f>IF('01_Form_Temperature'!$O86="Validé humainement",'01_Form_Temperature'!E86,"")</x:f>
      </x:c>
      <x:c r="F86" s="76" t="str">
        <x:f>IF('01_Form_Temperature'!$O86="Validé humainement",'01_Form_Temperature'!F86,"")</x:f>
      </x:c>
      <x:c r="G86" s="79" t="str">
        <x:f>IF('01_Form_Temperature'!$O86="Validé humainement",'01_Form_Temperature'!G86,"")</x:f>
      </x:c>
      <x:c r="H86" s="79" t="str">
        <x:f>IF('01_Form_Temperature'!$O86="Validé humainement",'01_Form_Temperature'!H86,"")</x:f>
      </x:c>
      <x:c r="I86" s="79" t="str">
        <x:f>IF('01_Form_Temperature'!$O86="Validé humainement",'01_Form_Temperature'!I86,"")</x:f>
      </x:c>
      <x:c r="J86" s="76" t="str">
        <x:f>IF('01_Form_Temperature'!$O86="Validé humainement",'01_Form_Temperature'!J86,"")</x:f>
      </x:c>
      <x:c r="K86" s="76" t="str">
        <x:f>IF('01_Form_Temperature'!$O86="Validé humainement",'01_Form_Temperature'!K86,"")</x:f>
      </x:c>
      <x:c r="L86" s="76" t="str">
        <x:f>IF('01_Form_Temperature'!$O86="Validé humainement",'01_Form_Temperature'!L86,"")</x:f>
      </x:c>
      <x:c r="M86" s="76" t="str">
        <x:f>IF('01_Form_Temperature'!$O86="Validé humainement",'01_Form_Temperature'!M86,"")</x:f>
      </x:c>
      <x:c r="N86" s="76" t="str">
        <x:f>IF('01_Form_Temperature'!$O86="Validé humainement",'01_Form_Temperature'!N86,"")</x:f>
      </x:c>
      <x:c r="O86" s="76" t="str">
        <x:f>IF('01_Form_Temperature'!$O86="Validé humainement",'01_Form_Temperature'!O86,"")</x:f>
      </x:c>
      <x:c r="P86" s="76" t="str">
        <x:f>IF('01_Form_Temperature'!$O86="Validé humainement",'01_Form_Temperature'!P86,"")</x:f>
      </x:c>
      <x:c r="Q86" s="78" t="str">
        <x:f>IF('01_Form_Temperature'!$O86="Validé humainement",'01_Form_Temperature'!Q86,"")</x:f>
      </x:c>
      <x:c r="R86" s="76" t="str">
        <x:f>IF('01_Form_Temperature'!$O86="Validé humainement",'01_Form_Temperature'!R86,"")</x:f>
      </x:c>
      <x:c r="S86" s="76" t="str">
        <x:f>IF('01_Form_Temperature'!$O86="Validé humainement",'01_Form_Temperature'!S86,"")</x:f>
      </x:c>
      <x:c r="T86" s="76" t="str">
        <x:f>IF('01_Form_Temperature'!$O86="Validé humainement",'01_Form_Temperature'!T86,"")</x:f>
      </x:c>
    </x:row>
    <x:row r="87">
      <x:c r="A87" s="76" t="str">
        <x:f>IF('01_Form_Temperature'!$O87="Validé humainement",'01_Form_Temperature'!A87,"")</x:f>
      </x:c>
      <x:c r="B87" s="78" t="str">
        <x:f>IF('01_Form_Temperature'!$O87="Validé humainement",'01_Form_Temperature'!B87,"")</x:f>
      </x:c>
      <x:c r="C87" s="76" t="str">
        <x:f>IF('01_Form_Temperature'!$O87="Validé humainement",'01_Form_Temperature'!C87,"")</x:f>
      </x:c>
      <x:c r="D87" s="76" t="str">
        <x:f>IF('01_Form_Temperature'!$O87="Validé humainement",'01_Form_Temperature'!D87,"")</x:f>
      </x:c>
      <x:c r="E87" s="76" t="str">
        <x:f>IF('01_Form_Temperature'!$O87="Validé humainement",'01_Form_Temperature'!E87,"")</x:f>
      </x:c>
      <x:c r="F87" s="76" t="str">
        <x:f>IF('01_Form_Temperature'!$O87="Validé humainement",'01_Form_Temperature'!F87,"")</x:f>
      </x:c>
      <x:c r="G87" s="79" t="str">
        <x:f>IF('01_Form_Temperature'!$O87="Validé humainement",'01_Form_Temperature'!G87,"")</x:f>
      </x:c>
      <x:c r="H87" s="79" t="str">
        <x:f>IF('01_Form_Temperature'!$O87="Validé humainement",'01_Form_Temperature'!H87,"")</x:f>
      </x:c>
      <x:c r="I87" s="79" t="str">
        <x:f>IF('01_Form_Temperature'!$O87="Validé humainement",'01_Form_Temperature'!I87,"")</x:f>
      </x:c>
      <x:c r="J87" s="76" t="str">
        <x:f>IF('01_Form_Temperature'!$O87="Validé humainement",'01_Form_Temperature'!J87,"")</x:f>
      </x:c>
      <x:c r="K87" s="76" t="str">
        <x:f>IF('01_Form_Temperature'!$O87="Validé humainement",'01_Form_Temperature'!K87,"")</x:f>
      </x:c>
      <x:c r="L87" s="76" t="str">
        <x:f>IF('01_Form_Temperature'!$O87="Validé humainement",'01_Form_Temperature'!L87,"")</x:f>
      </x:c>
      <x:c r="M87" s="76" t="str">
        <x:f>IF('01_Form_Temperature'!$O87="Validé humainement",'01_Form_Temperature'!M87,"")</x:f>
      </x:c>
      <x:c r="N87" s="76" t="str">
        <x:f>IF('01_Form_Temperature'!$O87="Validé humainement",'01_Form_Temperature'!N87,"")</x:f>
      </x:c>
      <x:c r="O87" s="76" t="str">
        <x:f>IF('01_Form_Temperature'!$O87="Validé humainement",'01_Form_Temperature'!O87,"")</x:f>
      </x:c>
      <x:c r="P87" s="76" t="str">
        <x:f>IF('01_Form_Temperature'!$O87="Validé humainement",'01_Form_Temperature'!P87,"")</x:f>
      </x:c>
      <x:c r="Q87" s="78" t="str">
        <x:f>IF('01_Form_Temperature'!$O87="Validé humainement",'01_Form_Temperature'!Q87,"")</x:f>
      </x:c>
      <x:c r="R87" s="76" t="str">
        <x:f>IF('01_Form_Temperature'!$O87="Validé humainement",'01_Form_Temperature'!R87,"")</x:f>
      </x:c>
      <x:c r="S87" s="76" t="str">
        <x:f>IF('01_Form_Temperature'!$O87="Validé humainement",'01_Form_Temperature'!S87,"")</x:f>
      </x:c>
      <x:c r="T87" s="76" t="str">
        <x:f>IF('01_Form_Temperature'!$O87="Validé humainement",'01_Form_Temperature'!T87,"")</x:f>
      </x:c>
    </x:row>
    <x:row r="88">
      <x:c r="A88" s="76" t="str">
        <x:f>IF('01_Form_Temperature'!$O88="Validé humainement",'01_Form_Temperature'!A88,"")</x:f>
      </x:c>
      <x:c r="B88" s="78" t="str">
        <x:f>IF('01_Form_Temperature'!$O88="Validé humainement",'01_Form_Temperature'!B88,"")</x:f>
      </x:c>
      <x:c r="C88" s="76" t="str">
        <x:f>IF('01_Form_Temperature'!$O88="Validé humainement",'01_Form_Temperature'!C88,"")</x:f>
      </x:c>
      <x:c r="D88" s="76" t="str">
        <x:f>IF('01_Form_Temperature'!$O88="Validé humainement",'01_Form_Temperature'!D88,"")</x:f>
      </x:c>
      <x:c r="E88" s="76" t="str">
        <x:f>IF('01_Form_Temperature'!$O88="Validé humainement",'01_Form_Temperature'!E88,"")</x:f>
      </x:c>
      <x:c r="F88" s="76" t="str">
        <x:f>IF('01_Form_Temperature'!$O88="Validé humainement",'01_Form_Temperature'!F88,"")</x:f>
      </x:c>
      <x:c r="G88" s="79" t="str">
        <x:f>IF('01_Form_Temperature'!$O88="Validé humainement",'01_Form_Temperature'!G88,"")</x:f>
      </x:c>
      <x:c r="H88" s="79" t="str">
        <x:f>IF('01_Form_Temperature'!$O88="Validé humainement",'01_Form_Temperature'!H88,"")</x:f>
      </x:c>
      <x:c r="I88" s="79" t="str">
        <x:f>IF('01_Form_Temperature'!$O88="Validé humainement",'01_Form_Temperature'!I88,"")</x:f>
      </x:c>
      <x:c r="J88" s="76" t="str">
        <x:f>IF('01_Form_Temperature'!$O88="Validé humainement",'01_Form_Temperature'!J88,"")</x:f>
      </x:c>
      <x:c r="K88" s="76" t="str">
        <x:f>IF('01_Form_Temperature'!$O88="Validé humainement",'01_Form_Temperature'!K88,"")</x:f>
      </x:c>
      <x:c r="L88" s="76" t="str">
        <x:f>IF('01_Form_Temperature'!$O88="Validé humainement",'01_Form_Temperature'!L88,"")</x:f>
      </x:c>
      <x:c r="M88" s="76" t="str">
        <x:f>IF('01_Form_Temperature'!$O88="Validé humainement",'01_Form_Temperature'!M88,"")</x:f>
      </x:c>
      <x:c r="N88" s="76" t="str">
        <x:f>IF('01_Form_Temperature'!$O88="Validé humainement",'01_Form_Temperature'!N88,"")</x:f>
      </x:c>
      <x:c r="O88" s="76" t="str">
        <x:f>IF('01_Form_Temperature'!$O88="Validé humainement",'01_Form_Temperature'!O88,"")</x:f>
      </x:c>
      <x:c r="P88" s="76" t="str">
        <x:f>IF('01_Form_Temperature'!$O88="Validé humainement",'01_Form_Temperature'!P88,"")</x:f>
      </x:c>
      <x:c r="Q88" s="78" t="str">
        <x:f>IF('01_Form_Temperature'!$O88="Validé humainement",'01_Form_Temperature'!Q88,"")</x:f>
      </x:c>
      <x:c r="R88" s="76" t="str">
        <x:f>IF('01_Form_Temperature'!$O88="Validé humainement",'01_Form_Temperature'!R88,"")</x:f>
      </x:c>
      <x:c r="S88" s="76" t="str">
        <x:f>IF('01_Form_Temperature'!$O88="Validé humainement",'01_Form_Temperature'!S88,"")</x:f>
      </x:c>
      <x:c r="T88" s="76" t="str">
        <x:f>IF('01_Form_Temperature'!$O88="Validé humainement",'01_Form_Temperature'!T88,"")</x:f>
      </x:c>
    </x:row>
    <x:row r="89">
      <x:c r="A89" s="76" t="str">
        <x:f>IF('01_Form_Temperature'!$O89="Validé humainement",'01_Form_Temperature'!A89,"")</x:f>
      </x:c>
      <x:c r="B89" s="78" t="str">
        <x:f>IF('01_Form_Temperature'!$O89="Validé humainement",'01_Form_Temperature'!B89,"")</x:f>
      </x:c>
      <x:c r="C89" s="76" t="str">
        <x:f>IF('01_Form_Temperature'!$O89="Validé humainement",'01_Form_Temperature'!C89,"")</x:f>
      </x:c>
      <x:c r="D89" s="76" t="str">
        <x:f>IF('01_Form_Temperature'!$O89="Validé humainement",'01_Form_Temperature'!D89,"")</x:f>
      </x:c>
      <x:c r="E89" s="76" t="str">
        <x:f>IF('01_Form_Temperature'!$O89="Validé humainement",'01_Form_Temperature'!E89,"")</x:f>
      </x:c>
      <x:c r="F89" s="76" t="str">
        <x:f>IF('01_Form_Temperature'!$O89="Validé humainement",'01_Form_Temperature'!F89,"")</x:f>
      </x:c>
      <x:c r="G89" s="79" t="str">
        <x:f>IF('01_Form_Temperature'!$O89="Validé humainement",'01_Form_Temperature'!G89,"")</x:f>
      </x:c>
      <x:c r="H89" s="79" t="str">
        <x:f>IF('01_Form_Temperature'!$O89="Validé humainement",'01_Form_Temperature'!H89,"")</x:f>
      </x:c>
      <x:c r="I89" s="79" t="str">
        <x:f>IF('01_Form_Temperature'!$O89="Validé humainement",'01_Form_Temperature'!I89,"")</x:f>
      </x:c>
      <x:c r="J89" s="76" t="str">
        <x:f>IF('01_Form_Temperature'!$O89="Validé humainement",'01_Form_Temperature'!J89,"")</x:f>
      </x:c>
      <x:c r="K89" s="76" t="str">
        <x:f>IF('01_Form_Temperature'!$O89="Validé humainement",'01_Form_Temperature'!K89,"")</x:f>
      </x:c>
      <x:c r="L89" s="76" t="str">
        <x:f>IF('01_Form_Temperature'!$O89="Validé humainement",'01_Form_Temperature'!L89,"")</x:f>
      </x:c>
      <x:c r="M89" s="76" t="str">
        <x:f>IF('01_Form_Temperature'!$O89="Validé humainement",'01_Form_Temperature'!M89,"")</x:f>
      </x:c>
      <x:c r="N89" s="76" t="str">
        <x:f>IF('01_Form_Temperature'!$O89="Validé humainement",'01_Form_Temperature'!N89,"")</x:f>
      </x:c>
      <x:c r="O89" s="76" t="str">
        <x:f>IF('01_Form_Temperature'!$O89="Validé humainement",'01_Form_Temperature'!O89,"")</x:f>
      </x:c>
      <x:c r="P89" s="76" t="str">
        <x:f>IF('01_Form_Temperature'!$O89="Validé humainement",'01_Form_Temperature'!P89,"")</x:f>
      </x:c>
      <x:c r="Q89" s="78" t="str">
        <x:f>IF('01_Form_Temperature'!$O89="Validé humainement",'01_Form_Temperature'!Q89,"")</x:f>
      </x:c>
      <x:c r="R89" s="76" t="str">
        <x:f>IF('01_Form_Temperature'!$O89="Validé humainement",'01_Form_Temperature'!R89,"")</x:f>
      </x:c>
      <x:c r="S89" s="76" t="str">
        <x:f>IF('01_Form_Temperature'!$O89="Validé humainement",'01_Form_Temperature'!S89,"")</x:f>
      </x:c>
      <x:c r="T89" s="76" t="str">
        <x:f>IF('01_Form_Temperature'!$O89="Validé humainement",'01_Form_Temperature'!T89,"")</x:f>
      </x:c>
    </x:row>
    <x:row r="90">
      <x:c r="A90" s="76" t="str">
        <x:f>IF('01_Form_Temperature'!$O90="Validé humainement",'01_Form_Temperature'!A90,"")</x:f>
      </x:c>
      <x:c r="B90" s="78" t="str">
        <x:f>IF('01_Form_Temperature'!$O90="Validé humainement",'01_Form_Temperature'!B90,"")</x:f>
      </x:c>
      <x:c r="C90" s="76" t="str">
        <x:f>IF('01_Form_Temperature'!$O90="Validé humainement",'01_Form_Temperature'!C90,"")</x:f>
      </x:c>
      <x:c r="D90" s="76" t="str">
        <x:f>IF('01_Form_Temperature'!$O90="Validé humainement",'01_Form_Temperature'!D90,"")</x:f>
      </x:c>
      <x:c r="E90" s="76" t="str">
        <x:f>IF('01_Form_Temperature'!$O90="Validé humainement",'01_Form_Temperature'!E90,"")</x:f>
      </x:c>
      <x:c r="F90" s="76" t="str">
        <x:f>IF('01_Form_Temperature'!$O90="Validé humainement",'01_Form_Temperature'!F90,"")</x:f>
      </x:c>
      <x:c r="G90" s="79" t="str">
        <x:f>IF('01_Form_Temperature'!$O90="Validé humainement",'01_Form_Temperature'!G90,"")</x:f>
      </x:c>
      <x:c r="H90" s="79" t="str">
        <x:f>IF('01_Form_Temperature'!$O90="Validé humainement",'01_Form_Temperature'!H90,"")</x:f>
      </x:c>
      <x:c r="I90" s="79" t="str">
        <x:f>IF('01_Form_Temperature'!$O90="Validé humainement",'01_Form_Temperature'!I90,"")</x:f>
      </x:c>
      <x:c r="J90" s="76" t="str">
        <x:f>IF('01_Form_Temperature'!$O90="Validé humainement",'01_Form_Temperature'!J90,"")</x:f>
      </x:c>
      <x:c r="K90" s="76" t="str">
        <x:f>IF('01_Form_Temperature'!$O90="Validé humainement",'01_Form_Temperature'!K90,"")</x:f>
      </x:c>
      <x:c r="L90" s="76" t="str">
        <x:f>IF('01_Form_Temperature'!$O90="Validé humainement",'01_Form_Temperature'!L90,"")</x:f>
      </x:c>
      <x:c r="M90" s="76" t="str">
        <x:f>IF('01_Form_Temperature'!$O90="Validé humainement",'01_Form_Temperature'!M90,"")</x:f>
      </x:c>
      <x:c r="N90" s="76" t="str">
        <x:f>IF('01_Form_Temperature'!$O90="Validé humainement",'01_Form_Temperature'!N90,"")</x:f>
      </x:c>
      <x:c r="O90" s="76" t="str">
        <x:f>IF('01_Form_Temperature'!$O90="Validé humainement",'01_Form_Temperature'!O90,"")</x:f>
      </x:c>
      <x:c r="P90" s="76" t="str">
        <x:f>IF('01_Form_Temperature'!$O90="Validé humainement",'01_Form_Temperature'!P90,"")</x:f>
      </x:c>
      <x:c r="Q90" s="78" t="str">
        <x:f>IF('01_Form_Temperature'!$O90="Validé humainement",'01_Form_Temperature'!Q90,"")</x:f>
      </x:c>
      <x:c r="R90" s="76" t="str">
        <x:f>IF('01_Form_Temperature'!$O90="Validé humainement",'01_Form_Temperature'!R90,"")</x:f>
      </x:c>
      <x:c r="S90" s="76" t="str">
        <x:f>IF('01_Form_Temperature'!$O90="Validé humainement",'01_Form_Temperature'!S90,"")</x:f>
      </x:c>
      <x:c r="T90" s="76" t="str">
        <x:f>IF('01_Form_Temperature'!$O90="Validé humainement",'01_Form_Temperature'!T90,"")</x:f>
      </x:c>
    </x:row>
    <x:row r="91">
      <x:c r="A91" s="76" t="str">
        <x:f>IF('01_Form_Temperature'!$O91="Validé humainement",'01_Form_Temperature'!A91,"")</x:f>
      </x:c>
      <x:c r="B91" s="78" t="str">
        <x:f>IF('01_Form_Temperature'!$O91="Validé humainement",'01_Form_Temperature'!B91,"")</x:f>
      </x:c>
      <x:c r="C91" s="76" t="str">
        <x:f>IF('01_Form_Temperature'!$O91="Validé humainement",'01_Form_Temperature'!C91,"")</x:f>
      </x:c>
      <x:c r="D91" s="76" t="str">
        <x:f>IF('01_Form_Temperature'!$O91="Validé humainement",'01_Form_Temperature'!D91,"")</x:f>
      </x:c>
      <x:c r="E91" s="76" t="str">
        <x:f>IF('01_Form_Temperature'!$O91="Validé humainement",'01_Form_Temperature'!E91,"")</x:f>
      </x:c>
      <x:c r="F91" s="76" t="str">
        <x:f>IF('01_Form_Temperature'!$O91="Validé humainement",'01_Form_Temperature'!F91,"")</x:f>
      </x:c>
      <x:c r="G91" s="79" t="str">
        <x:f>IF('01_Form_Temperature'!$O91="Validé humainement",'01_Form_Temperature'!G91,"")</x:f>
      </x:c>
      <x:c r="H91" s="79" t="str">
        <x:f>IF('01_Form_Temperature'!$O91="Validé humainement",'01_Form_Temperature'!H91,"")</x:f>
      </x:c>
      <x:c r="I91" s="79" t="str">
        <x:f>IF('01_Form_Temperature'!$O91="Validé humainement",'01_Form_Temperature'!I91,"")</x:f>
      </x:c>
      <x:c r="J91" s="76" t="str">
        <x:f>IF('01_Form_Temperature'!$O91="Validé humainement",'01_Form_Temperature'!J91,"")</x:f>
      </x:c>
      <x:c r="K91" s="76" t="str">
        <x:f>IF('01_Form_Temperature'!$O91="Validé humainement",'01_Form_Temperature'!K91,"")</x:f>
      </x:c>
      <x:c r="L91" s="76" t="str">
        <x:f>IF('01_Form_Temperature'!$O91="Validé humainement",'01_Form_Temperature'!L91,"")</x:f>
      </x:c>
      <x:c r="M91" s="76" t="str">
        <x:f>IF('01_Form_Temperature'!$O91="Validé humainement",'01_Form_Temperature'!M91,"")</x:f>
      </x:c>
      <x:c r="N91" s="76" t="str">
        <x:f>IF('01_Form_Temperature'!$O91="Validé humainement",'01_Form_Temperature'!N91,"")</x:f>
      </x:c>
      <x:c r="O91" s="76" t="str">
        <x:f>IF('01_Form_Temperature'!$O91="Validé humainement",'01_Form_Temperature'!O91,"")</x:f>
      </x:c>
      <x:c r="P91" s="76" t="str">
        <x:f>IF('01_Form_Temperature'!$O91="Validé humainement",'01_Form_Temperature'!P91,"")</x:f>
      </x:c>
      <x:c r="Q91" s="78" t="str">
        <x:f>IF('01_Form_Temperature'!$O91="Validé humainement",'01_Form_Temperature'!Q91,"")</x:f>
      </x:c>
      <x:c r="R91" s="76" t="str">
        <x:f>IF('01_Form_Temperature'!$O91="Validé humainement",'01_Form_Temperature'!R91,"")</x:f>
      </x:c>
      <x:c r="S91" s="76" t="str">
        <x:f>IF('01_Form_Temperature'!$O91="Validé humainement",'01_Form_Temperature'!S91,"")</x:f>
      </x:c>
      <x:c r="T91" s="76" t="str">
        <x:f>IF('01_Form_Temperature'!$O91="Validé humainement",'01_Form_Temperature'!T91,"")</x:f>
      </x:c>
    </x:row>
    <x:row r="92">
      <x:c r="A92" s="76" t="str">
        <x:f>IF('01_Form_Temperature'!$O92="Validé humainement",'01_Form_Temperature'!A92,"")</x:f>
      </x:c>
      <x:c r="B92" s="78" t="str">
        <x:f>IF('01_Form_Temperature'!$O92="Validé humainement",'01_Form_Temperature'!B92,"")</x:f>
      </x:c>
      <x:c r="C92" s="76" t="str">
        <x:f>IF('01_Form_Temperature'!$O92="Validé humainement",'01_Form_Temperature'!C92,"")</x:f>
      </x:c>
      <x:c r="D92" s="76" t="str">
        <x:f>IF('01_Form_Temperature'!$O92="Validé humainement",'01_Form_Temperature'!D92,"")</x:f>
      </x:c>
      <x:c r="E92" s="76" t="str">
        <x:f>IF('01_Form_Temperature'!$O92="Validé humainement",'01_Form_Temperature'!E92,"")</x:f>
      </x:c>
      <x:c r="F92" s="76" t="str">
        <x:f>IF('01_Form_Temperature'!$O92="Validé humainement",'01_Form_Temperature'!F92,"")</x:f>
      </x:c>
      <x:c r="G92" s="79" t="str">
        <x:f>IF('01_Form_Temperature'!$O92="Validé humainement",'01_Form_Temperature'!G92,"")</x:f>
      </x:c>
      <x:c r="H92" s="79" t="str">
        <x:f>IF('01_Form_Temperature'!$O92="Validé humainement",'01_Form_Temperature'!H92,"")</x:f>
      </x:c>
      <x:c r="I92" s="79" t="str">
        <x:f>IF('01_Form_Temperature'!$O92="Validé humainement",'01_Form_Temperature'!I92,"")</x:f>
      </x:c>
      <x:c r="J92" s="76" t="str">
        <x:f>IF('01_Form_Temperature'!$O92="Validé humainement",'01_Form_Temperature'!J92,"")</x:f>
      </x:c>
      <x:c r="K92" s="76" t="str">
        <x:f>IF('01_Form_Temperature'!$O92="Validé humainement",'01_Form_Temperature'!K92,"")</x:f>
      </x:c>
      <x:c r="L92" s="76" t="str">
        <x:f>IF('01_Form_Temperature'!$O92="Validé humainement",'01_Form_Temperature'!L92,"")</x:f>
      </x:c>
      <x:c r="M92" s="76" t="str">
        <x:f>IF('01_Form_Temperature'!$O92="Validé humainement",'01_Form_Temperature'!M92,"")</x:f>
      </x:c>
      <x:c r="N92" s="76" t="str">
        <x:f>IF('01_Form_Temperature'!$O92="Validé humainement",'01_Form_Temperature'!N92,"")</x:f>
      </x:c>
      <x:c r="O92" s="76" t="str">
        <x:f>IF('01_Form_Temperature'!$O92="Validé humainement",'01_Form_Temperature'!O92,"")</x:f>
      </x:c>
      <x:c r="P92" s="76" t="str">
        <x:f>IF('01_Form_Temperature'!$O92="Validé humainement",'01_Form_Temperature'!P92,"")</x:f>
      </x:c>
      <x:c r="Q92" s="78" t="str">
        <x:f>IF('01_Form_Temperature'!$O92="Validé humainement",'01_Form_Temperature'!Q92,"")</x:f>
      </x:c>
      <x:c r="R92" s="76" t="str">
        <x:f>IF('01_Form_Temperature'!$O92="Validé humainement",'01_Form_Temperature'!R92,"")</x:f>
      </x:c>
      <x:c r="S92" s="76" t="str">
        <x:f>IF('01_Form_Temperature'!$O92="Validé humainement",'01_Form_Temperature'!S92,"")</x:f>
      </x:c>
      <x:c r="T92" s="76" t="str">
        <x:f>IF('01_Form_Temperature'!$O92="Validé humainement",'01_Form_Temperature'!T92,"")</x:f>
      </x:c>
    </x:row>
    <x:row r="93">
      <x:c r="A93" s="76" t="str">
        <x:f>IF('01_Form_Temperature'!$O93="Validé humainement",'01_Form_Temperature'!A93,"")</x:f>
      </x:c>
      <x:c r="B93" s="78" t="str">
        <x:f>IF('01_Form_Temperature'!$O93="Validé humainement",'01_Form_Temperature'!B93,"")</x:f>
      </x:c>
      <x:c r="C93" s="76" t="str">
        <x:f>IF('01_Form_Temperature'!$O93="Validé humainement",'01_Form_Temperature'!C93,"")</x:f>
      </x:c>
      <x:c r="D93" s="76" t="str">
        <x:f>IF('01_Form_Temperature'!$O93="Validé humainement",'01_Form_Temperature'!D93,"")</x:f>
      </x:c>
      <x:c r="E93" s="76" t="str">
        <x:f>IF('01_Form_Temperature'!$O93="Validé humainement",'01_Form_Temperature'!E93,"")</x:f>
      </x:c>
      <x:c r="F93" s="76" t="str">
        <x:f>IF('01_Form_Temperature'!$O93="Validé humainement",'01_Form_Temperature'!F93,"")</x:f>
      </x:c>
      <x:c r="G93" s="79" t="str">
        <x:f>IF('01_Form_Temperature'!$O93="Validé humainement",'01_Form_Temperature'!G93,"")</x:f>
      </x:c>
      <x:c r="H93" s="79" t="str">
        <x:f>IF('01_Form_Temperature'!$O93="Validé humainement",'01_Form_Temperature'!H93,"")</x:f>
      </x:c>
      <x:c r="I93" s="79" t="str">
        <x:f>IF('01_Form_Temperature'!$O93="Validé humainement",'01_Form_Temperature'!I93,"")</x:f>
      </x:c>
      <x:c r="J93" s="76" t="str">
        <x:f>IF('01_Form_Temperature'!$O93="Validé humainement",'01_Form_Temperature'!J93,"")</x:f>
      </x:c>
      <x:c r="K93" s="76" t="str">
        <x:f>IF('01_Form_Temperature'!$O93="Validé humainement",'01_Form_Temperature'!K93,"")</x:f>
      </x:c>
      <x:c r="L93" s="76" t="str">
        <x:f>IF('01_Form_Temperature'!$O93="Validé humainement",'01_Form_Temperature'!L93,"")</x:f>
      </x:c>
      <x:c r="M93" s="76" t="str">
        <x:f>IF('01_Form_Temperature'!$O93="Validé humainement",'01_Form_Temperature'!M93,"")</x:f>
      </x:c>
      <x:c r="N93" s="76" t="str">
        <x:f>IF('01_Form_Temperature'!$O93="Validé humainement",'01_Form_Temperature'!N93,"")</x:f>
      </x:c>
      <x:c r="O93" s="76" t="str">
        <x:f>IF('01_Form_Temperature'!$O93="Validé humainement",'01_Form_Temperature'!O93,"")</x:f>
      </x:c>
      <x:c r="P93" s="76" t="str">
        <x:f>IF('01_Form_Temperature'!$O93="Validé humainement",'01_Form_Temperature'!P93,"")</x:f>
      </x:c>
      <x:c r="Q93" s="78" t="str">
        <x:f>IF('01_Form_Temperature'!$O93="Validé humainement",'01_Form_Temperature'!Q93,"")</x:f>
      </x:c>
      <x:c r="R93" s="76" t="str">
        <x:f>IF('01_Form_Temperature'!$O93="Validé humainement",'01_Form_Temperature'!R93,"")</x:f>
      </x:c>
      <x:c r="S93" s="76" t="str">
        <x:f>IF('01_Form_Temperature'!$O93="Validé humainement",'01_Form_Temperature'!S93,"")</x:f>
      </x:c>
      <x:c r="T93" s="76" t="str">
        <x:f>IF('01_Form_Temperature'!$O93="Validé humainement",'01_Form_Temperature'!T93,"")</x:f>
      </x:c>
    </x:row>
    <x:row r="94">
      <x:c r="A94" s="76" t="str">
        <x:f>IF('01_Form_Temperature'!$O94="Validé humainement",'01_Form_Temperature'!A94,"")</x:f>
      </x:c>
      <x:c r="B94" s="78" t="str">
        <x:f>IF('01_Form_Temperature'!$O94="Validé humainement",'01_Form_Temperature'!B94,"")</x:f>
      </x:c>
      <x:c r="C94" s="76" t="str">
        <x:f>IF('01_Form_Temperature'!$O94="Validé humainement",'01_Form_Temperature'!C94,"")</x:f>
      </x:c>
      <x:c r="D94" s="76" t="str">
        <x:f>IF('01_Form_Temperature'!$O94="Validé humainement",'01_Form_Temperature'!D94,"")</x:f>
      </x:c>
      <x:c r="E94" s="76" t="str">
        <x:f>IF('01_Form_Temperature'!$O94="Validé humainement",'01_Form_Temperature'!E94,"")</x:f>
      </x:c>
      <x:c r="F94" s="76" t="str">
        <x:f>IF('01_Form_Temperature'!$O94="Validé humainement",'01_Form_Temperature'!F94,"")</x:f>
      </x:c>
      <x:c r="G94" s="79" t="str">
        <x:f>IF('01_Form_Temperature'!$O94="Validé humainement",'01_Form_Temperature'!G94,"")</x:f>
      </x:c>
      <x:c r="H94" s="79" t="str">
        <x:f>IF('01_Form_Temperature'!$O94="Validé humainement",'01_Form_Temperature'!H94,"")</x:f>
      </x:c>
      <x:c r="I94" s="79" t="str">
        <x:f>IF('01_Form_Temperature'!$O94="Validé humainement",'01_Form_Temperature'!I94,"")</x:f>
      </x:c>
      <x:c r="J94" s="76" t="str">
        <x:f>IF('01_Form_Temperature'!$O94="Validé humainement",'01_Form_Temperature'!J94,"")</x:f>
      </x:c>
      <x:c r="K94" s="76" t="str">
        <x:f>IF('01_Form_Temperature'!$O94="Validé humainement",'01_Form_Temperature'!K94,"")</x:f>
      </x:c>
      <x:c r="L94" s="76" t="str">
        <x:f>IF('01_Form_Temperature'!$O94="Validé humainement",'01_Form_Temperature'!L94,"")</x:f>
      </x:c>
      <x:c r="M94" s="76" t="str">
        <x:f>IF('01_Form_Temperature'!$O94="Validé humainement",'01_Form_Temperature'!M94,"")</x:f>
      </x:c>
      <x:c r="N94" s="76" t="str">
        <x:f>IF('01_Form_Temperature'!$O94="Validé humainement",'01_Form_Temperature'!N94,"")</x:f>
      </x:c>
      <x:c r="O94" s="76" t="str">
        <x:f>IF('01_Form_Temperature'!$O94="Validé humainement",'01_Form_Temperature'!O94,"")</x:f>
      </x:c>
      <x:c r="P94" s="76" t="str">
        <x:f>IF('01_Form_Temperature'!$O94="Validé humainement",'01_Form_Temperature'!P94,"")</x:f>
      </x:c>
      <x:c r="Q94" s="78" t="str">
        <x:f>IF('01_Form_Temperature'!$O94="Validé humainement",'01_Form_Temperature'!Q94,"")</x:f>
      </x:c>
      <x:c r="R94" s="76" t="str">
        <x:f>IF('01_Form_Temperature'!$O94="Validé humainement",'01_Form_Temperature'!R94,"")</x:f>
      </x:c>
      <x:c r="S94" s="76" t="str">
        <x:f>IF('01_Form_Temperature'!$O94="Validé humainement",'01_Form_Temperature'!S94,"")</x:f>
      </x:c>
      <x:c r="T94" s="76" t="str">
        <x:f>IF('01_Form_Temperature'!$O94="Validé humainement",'01_Form_Temperature'!T94,"")</x:f>
      </x:c>
    </x:row>
    <x:row r="95">
      <x:c r="A95" s="76" t="str">
        <x:f>IF('01_Form_Temperature'!$O95="Validé humainement",'01_Form_Temperature'!A95,"")</x:f>
      </x:c>
      <x:c r="B95" s="78" t="str">
        <x:f>IF('01_Form_Temperature'!$O95="Validé humainement",'01_Form_Temperature'!B95,"")</x:f>
      </x:c>
      <x:c r="C95" s="76" t="str">
        <x:f>IF('01_Form_Temperature'!$O95="Validé humainement",'01_Form_Temperature'!C95,"")</x:f>
      </x:c>
      <x:c r="D95" s="76" t="str">
        <x:f>IF('01_Form_Temperature'!$O95="Validé humainement",'01_Form_Temperature'!D95,"")</x:f>
      </x:c>
      <x:c r="E95" s="76" t="str">
        <x:f>IF('01_Form_Temperature'!$O95="Validé humainement",'01_Form_Temperature'!E95,"")</x:f>
      </x:c>
      <x:c r="F95" s="76" t="str">
        <x:f>IF('01_Form_Temperature'!$O95="Validé humainement",'01_Form_Temperature'!F95,"")</x:f>
      </x:c>
      <x:c r="G95" s="79" t="str">
        <x:f>IF('01_Form_Temperature'!$O95="Validé humainement",'01_Form_Temperature'!G95,"")</x:f>
      </x:c>
      <x:c r="H95" s="79" t="str">
        <x:f>IF('01_Form_Temperature'!$O95="Validé humainement",'01_Form_Temperature'!H95,"")</x:f>
      </x:c>
      <x:c r="I95" s="79" t="str">
        <x:f>IF('01_Form_Temperature'!$O95="Validé humainement",'01_Form_Temperature'!I95,"")</x:f>
      </x:c>
      <x:c r="J95" s="76" t="str">
        <x:f>IF('01_Form_Temperature'!$O95="Validé humainement",'01_Form_Temperature'!J95,"")</x:f>
      </x:c>
      <x:c r="K95" s="76" t="str">
        <x:f>IF('01_Form_Temperature'!$O95="Validé humainement",'01_Form_Temperature'!K95,"")</x:f>
      </x:c>
      <x:c r="L95" s="76" t="str">
        <x:f>IF('01_Form_Temperature'!$O95="Validé humainement",'01_Form_Temperature'!L95,"")</x:f>
      </x:c>
      <x:c r="M95" s="76" t="str">
        <x:f>IF('01_Form_Temperature'!$O95="Validé humainement",'01_Form_Temperature'!M95,"")</x:f>
      </x:c>
      <x:c r="N95" s="76" t="str">
        <x:f>IF('01_Form_Temperature'!$O95="Validé humainement",'01_Form_Temperature'!N95,"")</x:f>
      </x:c>
      <x:c r="O95" s="76" t="str">
        <x:f>IF('01_Form_Temperature'!$O95="Validé humainement",'01_Form_Temperature'!O95,"")</x:f>
      </x:c>
      <x:c r="P95" s="76" t="str">
        <x:f>IF('01_Form_Temperature'!$O95="Validé humainement",'01_Form_Temperature'!P95,"")</x:f>
      </x:c>
      <x:c r="Q95" s="78" t="str">
        <x:f>IF('01_Form_Temperature'!$O95="Validé humainement",'01_Form_Temperature'!Q95,"")</x:f>
      </x:c>
      <x:c r="R95" s="76" t="str">
        <x:f>IF('01_Form_Temperature'!$O95="Validé humainement",'01_Form_Temperature'!R95,"")</x:f>
      </x:c>
      <x:c r="S95" s="76" t="str">
        <x:f>IF('01_Form_Temperature'!$O95="Validé humainement",'01_Form_Temperature'!S95,"")</x:f>
      </x:c>
      <x:c r="T95" s="76" t="str">
        <x:f>IF('01_Form_Temperature'!$O95="Validé humainement",'01_Form_Temperature'!T95,"")</x:f>
      </x:c>
    </x:row>
    <x:row r="96">
      <x:c r="A96" s="76" t="str">
        <x:f>IF('01_Form_Temperature'!$O96="Validé humainement",'01_Form_Temperature'!A96,"")</x:f>
      </x:c>
      <x:c r="B96" s="78" t="str">
        <x:f>IF('01_Form_Temperature'!$O96="Validé humainement",'01_Form_Temperature'!B96,"")</x:f>
      </x:c>
      <x:c r="C96" s="76" t="str">
        <x:f>IF('01_Form_Temperature'!$O96="Validé humainement",'01_Form_Temperature'!C96,"")</x:f>
      </x:c>
      <x:c r="D96" s="76" t="str">
        <x:f>IF('01_Form_Temperature'!$O96="Validé humainement",'01_Form_Temperature'!D96,"")</x:f>
      </x:c>
      <x:c r="E96" s="76" t="str">
        <x:f>IF('01_Form_Temperature'!$O96="Validé humainement",'01_Form_Temperature'!E96,"")</x:f>
      </x:c>
      <x:c r="F96" s="76" t="str">
        <x:f>IF('01_Form_Temperature'!$O96="Validé humainement",'01_Form_Temperature'!F96,"")</x:f>
      </x:c>
      <x:c r="G96" s="79" t="str">
        <x:f>IF('01_Form_Temperature'!$O96="Validé humainement",'01_Form_Temperature'!G96,"")</x:f>
      </x:c>
      <x:c r="H96" s="79" t="str">
        <x:f>IF('01_Form_Temperature'!$O96="Validé humainement",'01_Form_Temperature'!H96,"")</x:f>
      </x:c>
      <x:c r="I96" s="79" t="str">
        <x:f>IF('01_Form_Temperature'!$O96="Validé humainement",'01_Form_Temperature'!I96,"")</x:f>
      </x:c>
      <x:c r="J96" s="76" t="str">
        <x:f>IF('01_Form_Temperature'!$O96="Validé humainement",'01_Form_Temperature'!J96,"")</x:f>
      </x:c>
      <x:c r="K96" s="76" t="str">
        <x:f>IF('01_Form_Temperature'!$O96="Validé humainement",'01_Form_Temperature'!K96,"")</x:f>
      </x:c>
      <x:c r="L96" s="76" t="str">
        <x:f>IF('01_Form_Temperature'!$O96="Validé humainement",'01_Form_Temperature'!L96,"")</x:f>
      </x:c>
      <x:c r="M96" s="76" t="str">
        <x:f>IF('01_Form_Temperature'!$O96="Validé humainement",'01_Form_Temperature'!M96,"")</x:f>
      </x:c>
      <x:c r="N96" s="76" t="str">
        <x:f>IF('01_Form_Temperature'!$O96="Validé humainement",'01_Form_Temperature'!N96,"")</x:f>
      </x:c>
      <x:c r="O96" s="76" t="str">
        <x:f>IF('01_Form_Temperature'!$O96="Validé humainement",'01_Form_Temperature'!O96,"")</x:f>
      </x:c>
      <x:c r="P96" s="76" t="str">
        <x:f>IF('01_Form_Temperature'!$O96="Validé humainement",'01_Form_Temperature'!P96,"")</x:f>
      </x:c>
      <x:c r="Q96" s="78" t="str">
        <x:f>IF('01_Form_Temperature'!$O96="Validé humainement",'01_Form_Temperature'!Q96,"")</x:f>
      </x:c>
      <x:c r="R96" s="76" t="str">
        <x:f>IF('01_Form_Temperature'!$O96="Validé humainement",'01_Form_Temperature'!R96,"")</x:f>
      </x:c>
      <x:c r="S96" s="76" t="str">
        <x:f>IF('01_Form_Temperature'!$O96="Validé humainement",'01_Form_Temperature'!S96,"")</x:f>
      </x:c>
      <x:c r="T96" s="76" t="str">
        <x:f>IF('01_Form_Temperature'!$O96="Validé humainement",'01_Form_Temperature'!T96,"")</x:f>
      </x:c>
    </x:row>
    <x:row r="97">
      <x:c r="A97" s="76" t="str">
        <x:f>IF('01_Form_Temperature'!$O97="Validé humainement",'01_Form_Temperature'!A97,"")</x:f>
      </x:c>
      <x:c r="B97" s="78" t="str">
        <x:f>IF('01_Form_Temperature'!$O97="Validé humainement",'01_Form_Temperature'!B97,"")</x:f>
      </x:c>
      <x:c r="C97" s="76" t="str">
        <x:f>IF('01_Form_Temperature'!$O97="Validé humainement",'01_Form_Temperature'!C97,"")</x:f>
      </x:c>
      <x:c r="D97" s="76" t="str">
        <x:f>IF('01_Form_Temperature'!$O97="Validé humainement",'01_Form_Temperature'!D97,"")</x:f>
      </x:c>
      <x:c r="E97" s="76" t="str">
        <x:f>IF('01_Form_Temperature'!$O97="Validé humainement",'01_Form_Temperature'!E97,"")</x:f>
      </x:c>
      <x:c r="F97" s="76" t="str">
        <x:f>IF('01_Form_Temperature'!$O97="Validé humainement",'01_Form_Temperature'!F97,"")</x:f>
      </x:c>
      <x:c r="G97" s="79" t="str">
        <x:f>IF('01_Form_Temperature'!$O97="Validé humainement",'01_Form_Temperature'!G97,"")</x:f>
      </x:c>
      <x:c r="H97" s="79" t="str">
        <x:f>IF('01_Form_Temperature'!$O97="Validé humainement",'01_Form_Temperature'!H97,"")</x:f>
      </x:c>
      <x:c r="I97" s="79" t="str">
        <x:f>IF('01_Form_Temperature'!$O97="Validé humainement",'01_Form_Temperature'!I97,"")</x:f>
      </x:c>
      <x:c r="J97" s="76" t="str">
        <x:f>IF('01_Form_Temperature'!$O97="Validé humainement",'01_Form_Temperature'!J97,"")</x:f>
      </x:c>
      <x:c r="K97" s="76" t="str">
        <x:f>IF('01_Form_Temperature'!$O97="Validé humainement",'01_Form_Temperature'!K97,"")</x:f>
      </x:c>
      <x:c r="L97" s="76" t="str">
        <x:f>IF('01_Form_Temperature'!$O97="Validé humainement",'01_Form_Temperature'!L97,"")</x:f>
      </x:c>
      <x:c r="M97" s="76" t="str">
        <x:f>IF('01_Form_Temperature'!$O97="Validé humainement",'01_Form_Temperature'!M97,"")</x:f>
      </x:c>
      <x:c r="N97" s="76" t="str">
        <x:f>IF('01_Form_Temperature'!$O97="Validé humainement",'01_Form_Temperature'!N97,"")</x:f>
      </x:c>
      <x:c r="O97" s="76" t="str">
        <x:f>IF('01_Form_Temperature'!$O97="Validé humainement",'01_Form_Temperature'!O97,"")</x:f>
      </x:c>
      <x:c r="P97" s="76" t="str">
        <x:f>IF('01_Form_Temperature'!$O97="Validé humainement",'01_Form_Temperature'!P97,"")</x:f>
      </x:c>
      <x:c r="Q97" s="78" t="str">
        <x:f>IF('01_Form_Temperature'!$O97="Validé humainement",'01_Form_Temperature'!Q97,"")</x:f>
      </x:c>
      <x:c r="R97" s="76" t="str">
        <x:f>IF('01_Form_Temperature'!$O97="Validé humainement",'01_Form_Temperature'!R97,"")</x:f>
      </x:c>
      <x:c r="S97" s="76" t="str">
        <x:f>IF('01_Form_Temperature'!$O97="Validé humainement",'01_Form_Temperature'!S97,"")</x:f>
      </x:c>
      <x:c r="T97" s="76" t="str">
        <x:f>IF('01_Form_Temperature'!$O97="Validé humainement",'01_Form_Temperature'!T97,"")</x:f>
      </x:c>
    </x:row>
    <x:row r="98">
      <x:c r="A98" s="76" t="str">
        <x:f>IF('01_Form_Temperature'!$O98="Validé humainement",'01_Form_Temperature'!A98,"")</x:f>
      </x:c>
      <x:c r="B98" s="78" t="str">
        <x:f>IF('01_Form_Temperature'!$O98="Validé humainement",'01_Form_Temperature'!B98,"")</x:f>
      </x:c>
      <x:c r="C98" s="76" t="str">
        <x:f>IF('01_Form_Temperature'!$O98="Validé humainement",'01_Form_Temperature'!C98,"")</x:f>
      </x:c>
      <x:c r="D98" s="76" t="str">
        <x:f>IF('01_Form_Temperature'!$O98="Validé humainement",'01_Form_Temperature'!D98,"")</x:f>
      </x:c>
      <x:c r="E98" s="76" t="str">
        <x:f>IF('01_Form_Temperature'!$O98="Validé humainement",'01_Form_Temperature'!E98,"")</x:f>
      </x:c>
      <x:c r="F98" s="76" t="str">
        <x:f>IF('01_Form_Temperature'!$O98="Validé humainement",'01_Form_Temperature'!F98,"")</x:f>
      </x:c>
      <x:c r="G98" s="79" t="str">
        <x:f>IF('01_Form_Temperature'!$O98="Validé humainement",'01_Form_Temperature'!G98,"")</x:f>
      </x:c>
      <x:c r="H98" s="79" t="str">
        <x:f>IF('01_Form_Temperature'!$O98="Validé humainement",'01_Form_Temperature'!H98,"")</x:f>
      </x:c>
      <x:c r="I98" s="79" t="str">
        <x:f>IF('01_Form_Temperature'!$O98="Validé humainement",'01_Form_Temperature'!I98,"")</x:f>
      </x:c>
      <x:c r="J98" s="76" t="str">
        <x:f>IF('01_Form_Temperature'!$O98="Validé humainement",'01_Form_Temperature'!J98,"")</x:f>
      </x:c>
      <x:c r="K98" s="76" t="str">
        <x:f>IF('01_Form_Temperature'!$O98="Validé humainement",'01_Form_Temperature'!K98,"")</x:f>
      </x:c>
      <x:c r="L98" s="76" t="str">
        <x:f>IF('01_Form_Temperature'!$O98="Validé humainement",'01_Form_Temperature'!L98,"")</x:f>
      </x:c>
      <x:c r="M98" s="76" t="str">
        <x:f>IF('01_Form_Temperature'!$O98="Validé humainement",'01_Form_Temperature'!M98,"")</x:f>
      </x:c>
      <x:c r="N98" s="76" t="str">
        <x:f>IF('01_Form_Temperature'!$O98="Validé humainement",'01_Form_Temperature'!N98,"")</x:f>
      </x:c>
      <x:c r="O98" s="76" t="str">
        <x:f>IF('01_Form_Temperature'!$O98="Validé humainement",'01_Form_Temperature'!O98,"")</x:f>
      </x:c>
      <x:c r="P98" s="76" t="str">
        <x:f>IF('01_Form_Temperature'!$O98="Validé humainement",'01_Form_Temperature'!P98,"")</x:f>
      </x:c>
      <x:c r="Q98" s="78" t="str">
        <x:f>IF('01_Form_Temperature'!$O98="Validé humainement",'01_Form_Temperature'!Q98,"")</x:f>
      </x:c>
      <x:c r="R98" s="76" t="str">
        <x:f>IF('01_Form_Temperature'!$O98="Validé humainement",'01_Form_Temperature'!R98,"")</x:f>
      </x:c>
      <x:c r="S98" s="76" t="str">
        <x:f>IF('01_Form_Temperature'!$O98="Validé humainement",'01_Form_Temperature'!S98,"")</x:f>
      </x:c>
      <x:c r="T98" s="76" t="str">
        <x:f>IF('01_Form_Temperature'!$O98="Validé humainement",'01_Form_Temperature'!T98,"")</x:f>
      </x:c>
    </x:row>
    <x:row r="99">
      <x:c r="A99" s="76" t="str">
        <x:f>IF('01_Form_Temperature'!$O99="Validé humainement",'01_Form_Temperature'!A99,"")</x:f>
      </x:c>
      <x:c r="B99" s="78" t="str">
        <x:f>IF('01_Form_Temperature'!$O99="Validé humainement",'01_Form_Temperature'!B99,"")</x:f>
      </x:c>
      <x:c r="C99" s="76" t="str">
        <x:f>IF('01_Form_Temperature'!$O99="Validé humainement",'01_Form_Temperature'!C99,"")</x:f>
      </x:c>
      <x:c r="D99" s="76" t="str">
        <x:f>IF('01_Form_Temperature'!$O99="Validé humainement",'01_Form_Temperature'!D99,"")</x:f>
      </x:c>
      <x:c r="E99" s="76" t="str">
        <x:f>IF('01_Form_Temperature'!$O99="Validé humainement",'01_Form_Temperature'!E99,"")</x:f>
      </x:c>
      <x:c r="F99" s="76" t="str">
        <x:f>IF('01_Form_Temperature'!$O99="Validé humainement",'01_Form_Temperature'!F99,"")</x:f>
      </x:c>
      <x:c r="G99" s="79" t="str">
        <x:f>IF('01_Form_Temperature'!$O99="Validé humainement",'01_Form_Temperature'!G99,"")</x:f>
      </x:c>
      <x:c r="H99" s="79" t="str">
        <x:f>IF('01_Form_Temperature'!$O99="Validé humainement",'01_Form_Temperature'!H99,"")</x:f>
      </x:c>
      <x:c r="I99" s="79" t="str">
        <x:f>IF('01_Form_Temperature'!$O99="Validé humainement",'01_Form_Temperature'!I99,"")</x:f>
      </x:c>
      <x:c r="J99" s="76" t="str">
        <x:f>IF('01_Form_Temperature'!$O99="Validé humainement",'01_Form_Temperature'!J99,"")</x:f>
      </x:c>
      <x:c r="K99" s="76" t="str">
        <x:f>IF('01_Form_Temperature'!$O99="Validé humainement",'01_Form_Temperature'!K99,"")</x:f>
      </x:c>
      <x:c r="L99" s="76" t="str">
        <x:f>IF('01_Form_Temperature'!$O99="Validé humainement",'01_Form_Temperature'!L99,"")</x:f>
      </x:c>
      <x:c r="M99" s="76" t="str">
        <x:f>IF('01_Form_Temperature'!$O99="Validé humainement",'01_Form_Temperature'!M99,"")</x:f>
      </x:c>
      <x:c r="N99" s="76" t="str">
        <x:f>IF('01_Form_Temperature'!$O99="Validé humainement",'01_Form_Temperature'!N99,"")</x:f>
      </x:c>
      <x:c r="O99" s="76" t="str">
        <x:f>IF('01_Form_Temperature'!$O99="Validé humainement",'01_Form_Temperature'!O99,"")</x:f>
      </x:c>
      <x:c r="P99" s="76" t="str">
        <x:f>IF('01_Form_Temperature'!$O99="Validé humainement",'01_Form_Temperature'!P99,"")</x:f>
      </x:c>
      <x:c r="Q99" s="78" t="str">
        <x:f>IF('01_Form_Temperature'!$O99="Validé humainement",'01_Form_Temperature'!Q99,"")</x:f>
      </x:c>
      <x:c r="R99" s="76" t="str">
        <x:f>IF('01_Form_Temperature'!$O99="Validé humainement",'01_Form_Temperature'!R99,"")</x:f>
      </x:c>
      <x:c r="S99" s="76" t="str">
        <x:f>IF('01_Form_Temperature'!$O99="Validé humainement",'01_Form_Temperature'!S99,"")</x:f>
      </x:c>
      <x:c r="T99" s="76" t="str">
        <x:f>IF('01_Form_Temperature'!$O99="Validé humainement",'01_Form_Temperature'!T99,"")</x:f>
      </x:c>
    </x:row>
    <x:row r="100">
      <x:c r="A100" s="76" t="str">
        <x:f>IF('01_Form_Temperature'!$O100="Validé humainement",'01_Form_Temperature'!A100,"")</x:f>
      </x:c>
      <x:c r="B100" s="78" t="str">
        <x:f>IF('01_Form_Temperature'!$O100="Validé humainement",'01_Form_Temperature'!B100,"")</x:f>
      </x:c>
      <x:c r="C100" s="76" t="str">
        <x:f>IF('01_Form_Temperature'!$O100="Validé humainement",'01_Form_Temperature'!C100,"")</x:f>
      </x:c>
      <x:c r="D100" s="76" t="str">
        <x:f>IF('01_Form_Temperature'!$O100="Validé humainement",'01_Form_Temperature'!D100,"")</x:f>
      </x:c>
      <x:c r="E100" s="76" t="str">
        <x:f>IF('01_Form_Temperature'!$O100="Validé humainement",'01_Form_Temperature'!E100,"")</x:f>
      </x:c>
      <x:c r="F100" s="76" t="str">
        <x:f>IF('01_Form_Temperature'!$O100="Validé humainement",'01_Form_Temperature'!F100,"")</x:f>
      </x:c>
      <x:c r="G100" s="79" t="str">
        <x:f>IF('01_Form_Temperature'!$O100="Validé humainement",'01_Form_Temperature'!G100,"")</x:f>
      </x:c>
      <x:c r="H100" s="79" t="str">
        <x:f>IF('01_Form_Temperature'!$O100="Validé humainement",'01_Form_Temperature'!H100,"")</x:f>
      </x:c>
      <x:c r="I100" s="79" t="str">
        <x:f>IF('01_Form_Temperature'!$O100="Validé humainement",'01_Form_Temperature'!I100,"")</x:f>
      </x:c>
      <x:c r="J100" s="76" t="str">
        <x:f>IF('01_Form_Temperature'!$O100="Validé humainement",'01_Form_Temperature'!J100,"")</x:f>
      </x:c>
      <x:c r="K100" s="76" t="str">
        <x:f>IF('01_Form_Temperature'!$O100="Validé humainement",'01_Form_Temperature'!K100,"")</x:f>
      </x:c>
      <x:c r="L100" s="76" t="str">
        <x:f>IF('01_Form_Temperature'!$O100="Validé humainement",'01_Form_Temperature'!L100,"")</x:f>
      </x:c>
      <x:c r="M100" s="76" t="str">
        <x:f>IF('01_Form_Temperature'!$O100="Validé humainement",'01_Form_Temperature'!M100,"")</x:f>
      </x:c>
      <x:c r="N100" s="76" t="str">
        <x:f>IF('01_Form_Temperature'!$O100="Validé humainement",'01_Form_Temperature'!N100,"")</x:f>
      </x:c>
      <x:c r="O100" s="76" t="str">
        <x:f>IF('01_Form_Temperature'!$O100="Validé humainement",'01_Form_Temperature'!O100,"")</x:f>
      </x:c>
      <x:c r="P100" s="76" t="str">
        <x:f>IF('01_Form_Temperature'!$O100="Validé humainement",'01_Form_Temperature'!P100,"")</x:f>
      </x:c>
      <x:c r="Q100" s="78" t="str">
        <x:f>IF('01_Form_Temperature'!$O100="Validé humainement",'01_Form_Temperature'!Q100,"")</x:f>
      </x:c>
      <x:c r="R100" s="76" t="str">
        <x:f>IF('01_Form_Temperature'!$O100="Validé humainement",'01_Form_Temperature'!R100,"")</x:f>
      </x:c>
      <x:c r="S100" s="76" t="str">
        <x:f>IF('01_Form_Temperature'!$O100="Validé humainement",'01_Form_Temperature'!S100,"")</x:f>
      </x:c>
      <x:c r="T100" s="76" t="str">
        <x:f>IF('01_Form_Temperature'!$O100="Validé humainement",'01_Form_Temperature'!T100,"")</x:f>
      </x:c>
    </x:row>
    <x:row r="101">
      <x:c r="A101" s="76" t="str">
        <x:f>IF('01_Form_Temperature'!$O101="Validé humainement",'01_Form_Temperature'!A101,"")</x:f>
      </x:c>
      <x:c r="B101" s="78" t="str">
        <x:f>IF('01_Form_Temperature'!$O101="Validé humainement",'01_Form_Temperature'!B101,"")</x:f>
      </x:c>
      <x:c r="C101" s="76" t="str">
        <x:f>IF('01_Form_Temperature'!$O101="Validé humainement",'01_Form_Temperature'!C101,"")</x:f>
      </x:c>
      <x:c r="D101" s="76" t="str">
        <x:f>IF('01_Form_Temperature'!$O101="Validé humainement",'01_Form_Temperature'!D101,"")</x:f>
      </x:c>
      <x:c r="E101" s="76" t="str">
        <x:f>IF('01_Form_Temperature'!$O101="Validé humainement",'01_Form_Temperature'!E101,"")</x:f>
      </x:c>
      <x:c r="F101" s="76" t="str">
        <x:f>IF('01_Form_Temperature'!$O101="Validé humainement",'01_Form_Temperature'!F101,"")</x:f>
      </x:c>
      <x:c r="G101" s="79" t="str">
        <x:f>IF('01_Form_Temperature'!$O101="Validé humainement",'01_Form_Temperature'!G101,"")</x:f>
      </x:c>
      <x:c r="H101" s="79" t="str">
        <x:f>IF('01_Form_Temperature'!$O101="Validé humainement",'01_Form_Temperature'!H101,"")</x:f>
      </x:c>
      <x:c r="I101" s="79" t="str">
        <x:f>IF('01_Form_Temperature'!$O101="Validé humainement",'01_Form_Temperature'!I101,"")</x:f>
      </x:c>
      <x:c r="J101" s="76" t="str">
        <x:f>IF('01_Form_Temperature'!$O101="Validé humainement",'01_Form_Temperature'!J101,"")</x:f>
      </x:c>
      <x:c r="K101" s="76" t="str">
        <x:f>IF('01_Form_Temperature'!$O101="Validé humainement",'01_Form_Temperature'!K101,"")</x:f>
      </x:c>
      <x:c r="L101" s="76" t="str">
        <x:f>IF('01_Form_Temperature'!$O101="Validé humainement",'01_Form_Temperature'!L101,"")</x:f>
      </x:c>
      <x:c r="M101" s="76" t="str">
        <x:f>IF('01_Form_Temperature'!$O101="Validé humainement",'01_Form_Temperature'!M101,"")</x:f>
      </x:c>
      <x:c r="N101" s="76" t="str">
        <x:f>IF('01_Form_Temperature'!$O101="Validé humainement",'01_Form_Temperature'!N101,"")</x:f>
      </x:c>
      <x:c r="O101" s="76" t="str">
        <x:f>IF('01_Form_Temperature'!$O101="Validé humainement",'01_Form_Temperature'!O101,"")</x:f>
      </x:c>
      <x:c r="P101" s="76" t="str">
        <x:f>IF('01_Form_Temperature'!$O101="Validé humainement",'01_Form_Temperature'!P101,"")</x:f>
      </x:c>
      <x:c r="Q101" s="78" t="str">
        <x:f>IF('01_Form_Temperature'!$O101="Validé humainement",'01_Form_Temperature'!Q101,"")</x:f>
      </x:c>
      <x:c r="R101" s="76" t="str">
        <x:f>IF('01_Form_Temperature'!$O101="Validé humainement",'01_Form_Temperature'!R101,"")</x:f>
      </x:c>
      <x:c r="S101" s="76" t="str">
        <x:f>IF('01_Form_Temperature'!$O101="Validé humainement",'01_Form_Temperature'!S101,"")</x:f>
      </x:c>
      <x:c r="T101" s="76" t="str">
        <x:f>IF('01_Form_Temperature'!$O101="Validé humainement",'01_Form_Temperature'!T101,"")</x:f>
      </x:c>
    </x:row>
    <x:row r="102">
      <x:c r="A102" s="76" t="str">
        <x:f>IF('01_Form_Temperature'!$O102="Validé humainement",'01_Form_Temperature'!A102,"")</x:f>
      </x:c>
      <x:c r="B102" s="78" t="str">
        <x:f>IF('01_Form_Temperature'!$O102="Validé humainement",'01_Form_Temperature'!B102,"")</x:f>
      </x:c>
      <x:c r="C102" s="76" t="str">
        <x:f>IF('01_Form_Temperature'!$O102="Validé humainement",'01_Form_Temperature'!C102,"")</x:f>
      </x:c>
      <x:c r="D102" s="76" t="str">
        <x:f>IF('01_Form_Temperature'!$O102="Validé humainement",'01_Form_Temperature'!D102,"")</x:f>
      </x:c>
      <x:c r="E102" s="76" t="str">
        <x:f>IF('01_Form_Temperature'!$O102="Validé humainement",'01_Form_Temperature'!E102,"")</x:f>
      </x:c>
      <x:c r="F102" s="76" t="str">
        <x:f>IF('01_Form_Temperature'!$O102="Validé humainement",'01_Form_Temperature'!F102,"")</x:f>
      </x:c>
      <x:c r="G102" s="79" t="str">
        <x:f>IF('01_Form_Temperature'!$O102="Validé humainement",'01_Form_Temperature'!G102,"")</x:f>
      </x:c>
      <x:c r="H102" s="79" t="str">
        <x:f>IF('01_Form_Temperature'!$O102="Validé humainement",'01_Form_Temperature'!H102,"")</x:f>
      </x:c>
      <x:c r="I102" s="79" t="str">
        <x:f>IF('01_Form_Temperature'!$O102="Validé humainement",'01_Form_Temperature'!I102,"")</x:f>
      </x:c>
      <x:c r="J102" s="76" t="str">
        <x:f>IF('01_Form_Temperature'!$O102="Validé humainement",'01_Form_Temperature'!J102,"")</x:f>
      </x:c>
      <x:c r="K102" s="76" t="str">
        <x:f>IF('01_Form_Temperature'!$O102="Validé humainement",'01_Form_Temperature'!K102,"")</x:f>
      </x:c>
      <x:c r="L102" s="76" t="str">
        <x:f>IF('01_Form_Temperature'!$O102="Validé humainement",'01_Form_Temperature'!L102,"")</x:f>
      </x:c>
      <x:c r="M102" s="76" t="str">
        <x:f>IF('01_Form_Temperature'!$O102="Validé humainement",'01_Form_Temperature'!M102,"")</x:f>
      </x:c>
      <x:c r="N102" s="76" t="str">
        <x:f>IF('01_Form_Temperature'!$O102="Validé humainement",'01_Form_Temperature'!N102,"")</x:f>
      </x:c>
      <x:c r="O102" s="76" t="str">
        <x:f>IF('01_Form_Temperature'!$O102="Validé humainement",'01_Form_Temperature'!O102,"")</x:f>
      </x:c>
      <x:c r="P102" s="76" t="str">
        <x:f>IF('01_Form_Temperature'!$O102="Validé humainement",'01_Form_Temperature'!P102,"")</x:f>
      </x:c>
      <x:c r="Q102" s="78" t="str">
        <x:f>IF('01_Form_Temperature'!$O102="Validé humainement",'01_Form_Temperature'!Q102,"")</x:f>
      </x:c>
      <x:c r="R102" s="76" t="str">
        <x:f>IF('01_Form_Temperature'!$O102="Validé humainement",'01_Form_Temperature'!R102,"")</x:f>
      </x:c>
      <x:c r="S102" s="76" t="str">
        <x:f>IF('01_Form_Temperature'!$O102="Validé humainement",'01_Form_Temperature'!S102,"")</x:f>
      </x:c>
      <x:c r="T102" s="76" t="str">
        <x:f>IF('01_Form_Temperature'!$O102="Validé humainement",'01_Form_Temperature'!T102,"")</x:f>
      </x:c>
    </x:row>
    <x:row r="103">
      <x:c r="A103" s="76" t="str">
        <x:f>IF('01_Form_Temperature'!$O103="Validé humainement",'01_Form_Temperature'!A103,"")</x:f>
      </x:c>
      <x:c r="B103" s="78" t="str">
        <x:f>IF('01_Form_Temperature'!$O103="Validé humainement",'01_Form_Temperature'!B103,"")</x:f>
      </x:c>
      <x:c r="C103" s="76" t="str">
        <x:f>IF('01_Form_Temperature'!$O103="Validé humainement",'01_Form_Temperature'!C103,"")</x:f>
      </x:c>
      <x:c r="D103" s="76" t="str">
        <x:f>IF('01_Form_Temperature'!$O103="Validé humainement",'01_Form_Temperature'!D103,"")</x:f>
      </x:c>
      <x:c r="E103" s="76" t="str">
        <x:f>IF('01_Form_Temperature'!$O103="Validé humainement",'01_Form_Temperature'!E103,"")</x:f>
      </x:c>
      <x:c r="F103" s="76" t="str">
        <x:f>IF('01_Form_Temperature'!$O103="Validé humainement",'01_Form_Temperature'!F103,"")</x:f>
      </x:c>
      <x:c r="G103" s="79" t="str">
        <x:f>IF('01_Form_Temperature'!$O103="Validé humainement",'01_Form_Temperature'!G103,"")</x:f>
      </x:c>
      <x:c r="H103" s="79" t="str">
        <x:f>IF('01_Form_Temperature'!$O103="Validé humainement",'01_Form_Temperature'!H103,"")</x:f>
      </x:c>
      <x:c r="I103" s="79" t="str">
        <x:f>IF('01_Form_Temperature'!$O103="Validé humainement",'01_Form_Temperature'!I103,"")</x:f>
      </x:c>
      <x:c r="J103" s="76" t="str">
        <x:f>IF('01_Form_Temperature'!$O103="Validé humainement",'01_Form_Temperature'!J103,"")</x:f>
      </x:c>
      <x:c r="K103" s="76" t="str">
        <x:f>IF('01_Form_Temperature'!$O103="Validé humainement",'01_Form_Temperature'!K103,"")</x:f>
      </x:c>
      <x:c r="L103" s="76" t="str">
        <x:f>IF('01_Form_Temperature'!$O103="Validé humainement",'01_Form_Temperature'!L103,"")</x:f>
      </x:c>
      <x:c r="M103" s="76" t="str">
        <x:f>IF('01_Form_Temperature'!$O103="Validé humainement",'01_Form_Temperature'!M103,"")</x:f>
      </x:c>
      <x:c r="N103" s="76" t="str">
        <x:f>IF('01_Form_Temperature'!$O103="Validé humainement",'01_Form_Temperature'!N103,"")</x:f>
      </x:c>
      <x:c r="O103" s="76" t="str">
        <x:f>IF('01_Form_Temperature'!$O103="Validé humainement",'01_Form_Temperature'!O103,"")</x:f>
      </x:c>
      <x:c r="P103" s="76" t="str">
        <x:f>IF('01_Form_Temperature'!$O103="Validé humainement",'01_Form_Temperature'!P103,"")</x:f>
      </x:c>
      <x:c r="Q103" s="78" t="str">
        <x:f>IF('01_Form_Temperature'!$O103="Validé humainement",'01_Form_Temperature'!Q103,"")</x:f>
      </x:c>
      <x:c r="R103" s="76" t="str">
        <x:f>IF('01_Form_Temperature'!$O103="Validé humainement",'01_Form_Temperature'!R103,"")</x:f>
      </x:c>
      <x:c r="S103" s="76" t="str">
        <x:f>IF('01_Form_Temperature'!$O103="Validé humainement",'01_Form_Temperature'!S103,"")</x:f>
      </x:c>
      <x:c r="T103" s="76" t="str">
        <x:f>IF('01_Form_Temperature'!$O103="Validé humainement",'01_Form_Temperature'!T103,"")</x:f>
      </x:c>
    </x:row>
    <x:row r="104">
      <x:c r="A104" s="76" t="str">
        <x:f>IF('01_Form_Temperature'!$O104="Validé humainement",'01_Form_Temperature'!A104,"")</x:f>
      </x:c>
      <x:c r="B104" s="78" t="str">
        <x:f>IF('01_Form_Temperature'!$O104="Validé humainement",'01_Form_Temperature'!B104,"")</x:f>
      </x:c>
      <x:c r="C104" s="76" t="str">
        <x:f>IF('01_Form_Temperature'!$O104="Validé humainement",'01_Form_Temperature'!C104,"")</x:f>
      </x:c>
      <x:c r="D104" s="76" t="str">
        <x:f>IF('01_Form_Temperature'!$O104="Validé humainement",'01_Form_Temperature'!D104,"")</x:f>
      </x:c>
      <x:c r="E104" s="76" t="str">
        <x:f>IF('01_Form_Temperature'!$O104="Validé humainement",'01_Form_Temperature'!E104,"")</x:f>
      </x:c>
      <x:c r="F104" s="76" t="str">
        <x:f>IF('01_Form_Temperature'!$O104="Validé humainement",'01_Form_Temperature'!F104,"")</x:f>
      </x:c>
      <x:c r="G104" s="79" t="str">
        <x:f>IF('01_Form_Temperature'!$O104="Validé humainement",'01_Form_Temperature'!G104,"")</x:f>
      </x:c>
      <x:c r="H104" s="79" t="str">
        <x:f>IF('01_Form_Temperature'!$O104="Validé humainement",'01_Form_Temperature'!H104,"")</x:f>
      </x:c>
      <x:c r="I104" s="79" t="str">
        <x:f>IF('01_Form_Temperature'!$O104="Validé humainement",'01_Form_Temperature'!I104,"")</x:f>
      </x:c>
      <x:c r="J104" s="76" t="str">
        <x:f>IF('01_Form_Temperature'!$O104="Validé humainement",'01_Form_Temperature'!J104,"")</x:f>
      </x:c>
      <x:c r="K104" s="76" t="str">
        <x:f>IF('01_Form_Temperature'!$O104="Validé humainement",'01_Form_Temperature'!K104,"")</x:f>
      </x:c>
      <x:c r="L104" s="76" t="str">
        <x:f>IF('01_Form_Temperature'!$O104="Validé humainement",'01_Form_Temperature'!L104,"")</x:f>
      </x:c>
      <x:c r="M104" s="76" t="str">
        <x:f>IF('01_Form_Temperature'!$O104="Validé humainement",'01_Form_Temperature'!M104,"")</x:f>
      </x:c>
      <x:c r="N104" s="76" t="str">
        <x:f>IF('01_Form_Temperature'!$O104="Validé humainement",'01_Form_Temperature'!N104,"")</x:f>
      </x:c>
      <x:c r="O104" s="76" t="str">
        <x:f>IF('01_Form_Temperature'!$O104="Validé humainement",'01_Form_Temperature'!O104,"")</x:f>
      </x:c>
      <x:c r="P104" s="76" t="str">
        <x:f>IF('01_Form_Temperature'!$O104="Validé humainement",'01_Form_Temperature'!P104,"")</x:f>
      </x:c>
      <x:c r="Q104" s="78" t="str">
        <x:f>IF('01_Form_Temperature'!$O104="Validé humainement",'01_Form_Temperature'!Q104,"")</x:f>
      </x:c>
      <x:c r="R104" s="76" t="str">
        <x:f>IF('01_Form_Temperature'!$O104="Validé humainement",'01_Form_Temperature'!R104,"")</x:f>
      </x:c>
      <x:c r="S104" s="76" t="str">
        <x:f>IF('01_Form_Temperature'!$O104="Validé humainement",'01_Form_Temperature'!S104,"")</x:f>
      </x:c>
      <x:c r="T104" s="76" t="str">
        <x:f>IF('01_Form_Temperature'!$O104="Validé humainement",'01_Form_Temperature'!T104,"")</x:f>
      </x:c>
    </x:row>
  </x:sheetData>
  <x:mergeCells>
    <x:mergeCell ref="A1:T1"/>
    <x:mergeCell ref="A2:T2"/>
  </x:mergeCells>
  <x:pageMargins left="0.7" right="0.7" top="0.75" bottom="0.75" header="0.3" footer="0.3"/>
  <x:tableParts count="1">
    <x:tablePart xmlns:r="http://schemas.openxmlformats.org/officeDocument/2006/relationships" r:id="R299a3ace7fc1430a"/>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pluviométrie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02_Form_Pluviometrie.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Date</x:v>
      </x:c>
      <x:c r="C4" s="87" t="str">
        <x:v>Année</x:v>
      </x:c>
      <x:c r="D4" s="87" t="str">
        <x:v>Mois</x:v>
      </x:c>
      <x:c r="E4" s="87" t="str">
        <x:v>Station météo</x:v>
      </x:c>
      <x:c r="F4" s="87" t="str">
        <x:v>Commune / zone</x:v>
      </x:c>
      <x:c r="G4" s="87" t="str">
        <x:v>Pluviométrie mensuelle</x:v>
      </x:c>
      <x:c r="H4" s="87" t="str">
        <x:v>Nombre de jours de pluie</x:v>
      </x:c>
      <x:c r="I4" s="87" t="str">
        <x:v>Épisode extrême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row>
    <x:row r="5">
      <x:c r="A5" s="76" t="str">
        <x:f>IF('02_Form_Pluviometrie'!$L5="Validé humainement",'02_Form_Pluviometrie'!A5,"")</x:f>
      </x:c>
      <x:c r="B5" s="78" t="str">
        <x:f>IF('02_Form_Pluviometrie'!$L5="Validé humainement",'02_Form_Pluviometrie'!B5,"")</x:f>
      </x:c>
      <x:c r="C5" s="76" t="str">
        <x:f>IF('02_Form_Pluviometrie'!$L5="Validé humainement",'02_Form_Pluviometrie'!C5,"")</x:f>
      </x:c>
      <x:c r="D5" s="76" t="str">
        <x:f>IF('02_Form_Pluviometrie'!$L5="Validé humainement",'02_Form_Pluviometrie'!D5,"")</x:f>
      </x:c>
      <x:c r="E5" s="76" t="str">
        <x:f>IF('02_Form_Pluviometrie'!$L5="Validé humainement",'02_Form_Pluviometrie'!E5,"")</x:f>
      </x:c>
      <x:c r="F5" s="76" t="str">
        <x:f>IF('02_Form_Pluviometrie'!$L5="Validé humainement",'02_Form_Pluviometrie'!F5,"")</x:f>
      </x:c>
      <x:c r="G5" s="80" t="str">
        <x:f>IF('02_Form_Pluviometrie'!$L5="Validé humainement",'02_Form_Pluviometrie'!G5,"")</x:f>
      </x:c>
      <x:c r="H5" s="76" t="str">
        <x:f>IF('02_Form_Pluviometrie'!$L5="Validé humainement",'02_Form_Pluviometrie'!H5,"")</x:f>
      </x:c>
      <x:c r="I5" s="76" t="str">
        <x:f>IF('02_Form_Pluviometrie'!$L5="Validé humainement",'02_Form_Pluviometrie'!I5,"")</x:f>
      </x:c>
      <x:c r="J5" s="76" t="str">
        <x:f>IF('02_Form_Pluviometrie'!$L5="Validé humainement",'02_Form_Pluviometrie'!J5,"")</x:f>
      </x:c>
      <x:c r="K5" s="76" t="str">
        <x:f>IF('02_Form_Pluviometrie'!$L5="Validé humainement",'02_Form_Pluviometrie'!K5,"")</x:f>
      </x:c>
      <x:c r="L5" s="76" t="str">
        <x:f>IF('02_Form_Pluviometrie'!$L5="Validé humainement",'02_Form_Pluviometrie'!L5,"")</x:f>
      </x:c>
      <x:c r="M5" s="76" t="str">
        <x:f>IF('02_Form_Pluviometrie'!$L5="Validé humainement",'02_Form_Pluviometrie'!M5,"")</x:f>
      </x:c>
      <x:c r="N5" s="78" t="str">
        <x:f>IF('02_Form_Pluviometrie'!$L5="Validé humainement",'02_Form_Pluviometrie'!N5,"")</x:f>
      </x:c>
      <x:c r="O5" s="76" t="str">
        <x:f>IF('02_Form_Pluviometrie'!$L5="Validé humainement",'02_Form_Pluviometrie'!O5,"")</x:f>
      </x:c>
      <x:c r="P5" s="76" t="str">
        <x:f>IF('02_Form_Pluviometrie'!$L5="Validé humainement",'02_Form_Pluviometrie'!P5,"")</x:f>
      </x:c>
      <x:c r="Q5" s="76" t="str">
        <x:f>IF('02_Form_Pluviometrie'!$L5="Validé humainement",'02_Form_Pluviometrie'!Q5,"")</x:f>
      </x:c>
    </x:row>
    <x:row r="6">
      <x:c r="A6" s="76" t="str">
        <x:f>IF('02_Form_Pluviometrie'!$L6="Validé humainement",'02_Form_Pluviometrie'!A6,"")</x:f>
      </x:c>
      <x:c r="B6" s="78" t="str">
        <x:f>IF('02_Form_Pluviometrie'!$L6="Validé humainement",'02_Form_Pluviometrie'!B6,"")</x:f>
      </x:c>
      <x:c r="C6" s="76" t="str">
        <x:f>IF('02_Form_Pluviometrie'!$L6="Validé humainement",'02_Form_Pluviometrie'!C6,"")</x:f>
      </x:c>
      <x:c r="D6" s="76" t="str">
        <x:f>IF('02_Form_Pluviometrie'!$L6="Validé humainement",'02_Form_Pluviometrie'!D6,"")</x:f>
      </x:c>
      <x:c r="E6" s="76" t="str">
        <x:f>IF('02_Form_Pluviometrie'!$L6="Validé humainement",'02_Form_Pluviometrie'!E6,"")</x:f>
      </x:c>
      <x:c r="F6" s="76" t="str">
        <x:f>IF('02_Form_Pluviometrie'!$L6="Validé humainement",'02_Form_Pluviometrie'!F6,"")</x:f>
      </x:c>
      <x:c r="G6" s="80" t="str">
        <x:f>IF('02_Form_Pluviometrie'!$L6="Validé humainement",'02_Form_Pluviometrie'!G6,"")</x:f>
      </x:c>
      <x:c r="H6" s="76" t="str">
        <x:f>IF('02_Form_Pluviometrie'!$L6="Validé humainement",'02_Form_Pluviometrie'!H6,"")</x:f>
      </x:c>
      <x:c r="I6" s="76" t="str">
        <x:f>IF('02_Form_Pluviometrie'!$L6="Validé humainement",'02_Form_Pluviometrie'!I6,"")</x:f>
      </x:c>
      <x:c r="J6" s="76" t="str">
        <x:f>IF('02_Form_Pluviometrie'!$L6="Validé humainement",'02_Form_Pluviometrie'!J6,"")</x:f>
      </x:c>
      <x:c r="K6" s="76" t="str">
        <x:f>IF('02_Form_Pluviometrie'!$L6="Validé humainement",'02_Form_Pluviometrie'!K6,"")</x:f>
      </x:c>
      <x:c r="L6" s="76" t="str">
        <x:f>IF('02_Form_Pluviometrie'!$L6="Validé humainement",'02_Form_Pluviometrie'!L6,"")</x:f>
      </x:c>
      <x:c r="M6" s="76" t="str">
        <x:f>IF('02_Form_Pluviometrie'!$L6="Validé humainement",'02_Form_Pluviometrie'!M6,"")</x:f>
      </x:c>
      <x:c r="N6" s="78" t="str">
        <x:f>IF('02_Form_Pluviometrie'!$L6="Validé humainement",'02_Form_Pluviometrie'!N6,"")</x:f>
      </x:c>
      <x:c r="O6" s="76" t="str">
        <x:f>IF('02_Form_Pluviometrie'!$L6="Validé humainement",'02_Form_Pluviometrie'!O6,"")</x:f>
      </x:c>
      <x:c r="P6" s="76" t="str">
        <x:f>IF('02_Form_Pluviometrie'!$L6="Validé humainement",'02_Form_Pluviometrie'!P6,"")</x:f>
      </x:c>
      <x:c r="Q6" s="76" t="str">
        <x:f>IF('02_Form_Pluviometrie'!$L6="Validé humainement",'02_Form_Pluviometrie'!Q6,"")</x:f>
      </x:c>
    </x:row>
    <x:row r="7">
      <x:c r="A7" s="76" t="str">
        <x:f>IF('02_Form_Pluviometrie'!$L7="Validé humainement",'02_Form_Pluviometrie'!A7,"")</x:f>
      </x:c>
      <x:c r="B7" s="78" t="str">
        <x:f>IF('02_Form_Pluviometrie'!$L7="Validé humainement",'02_Form_Pluviometrie'!B7,"")</x:f>
      </x:c>
      <x:c r="C7" s="76" t="str">
        <x:f>IF('02_Form_Pluviometrie'!$L7="Validé humainement",'02_Form_Pluviometrie'!C7,"")</x:f>
      </x:c>
      <x:c r="D7" s="76" t="str">
        <x:f>IF('02_Form_Pluviometrie'!$L7="Validé humainement",'02_Form_Pluviometrie'!D7,"")</x:f>
      </x:c>
      <x:c r="E7" s="76" t="str">
        <x:f>IF('02_Form_Pluviometrie'!$L7="Validé humainement",'02_Form_Pluviometrie'!E7,"")</x:f>
      </x:c>
      <x:c r="F7" s="76" t="str">
        <x:f>IF('02_Form_Pluviometrie'!$L7="Validé humainement",'02_Form_Pluviometrie'!F7,"")</x:f>
      </x:c>
      <x:c r="G7" s="80" t="str">
        <x:f>IF('02_Form_Pluviometrie'!$L7="Validé humainement",'02_Form_Pluviometrie'!G7,"")</x:f>
      </x:c>
      <x:c r="H7" s="76" t="str">
        <x:f>IF('02_Form_Pluviometrie'!$L7="Validé humainement",'02_Form_Pluviometrie'!H7,"")</x:f>
      </x:c>
      <x:c r="I7" s="76" t="str">
        <x:f>IF('02_Form_Pluviometrie'!$L7="Validé humainement",'02_Form_Pluviometrie'!I7,"")</x:f>
      </x:c>
      <x:c r="J7" s="76" t="str">
        <x:f>IF('02_Form_Pluviometrie'!$L7="Validé humainement",'02_Form_Pluviometrie'!J7,"")</x:f>
      </x:c>
      <x:c r="K7" s="76" t="str">
        <x:f>IF('02_Form_Pluviometrie'!$L7="Validé humainement",'02_Form_Pluviometrie'!K7,"")</x:f>
      </x:c>
      <x:c r="L7" s="76" t="str">
        <x:f>IF('02_Form_Pluviometrie'!$L7="Validé humainement",'02_Form_Pluviometrie'!L7,"")</x:f>
      </x:c>
      <x:c r="M7" s="76" t="str">
        <x:f>IF('02_Form_Pluviometrie'!$L7="Validé humainement",'02_Form_Pluviometrie'!M7,"")</x:f>
      </x:c>
      <x:c r="N7" s="78" t="str">
        <x:f>IF('02_Form_Pluviometrie'!$L7="Validé humainement",'02_Form_Pluviometrie'!N7,"")</x:f>
      </x:c>
      <x:c r="O7" s="76" t="str">
        <x:f>IF('02_Form_Pluviometrie'!$L7="Validé humainement",'02_Form_Pluviometrie'!O7,"")</x:f>
      </x:c>
      <x:c r="P7" s="76" t="str">
        <x:f>IF('02_Form_Pluviometrie'!$L7="Validé humainement",'02_Form_Pluviometrie'!P7,"")</x:f>
      </x:c>
      <x:c r="Q7" s="76" t="str">
        <x:f>IF('02_Form_Pluviometrie'!$L7="Validé humainement",'02_Form_Pluviometrie'!Q7,"")</x:f>
      </x:c>
    </x:row>
    <x:row r="8">
      <x:c r="A8" s="76" t="str">
        <x:f>IF('02_Form_Pluviometrie'!$L8="Validé humainement",'02_Form_Pluviometrie'!A8,"")</x:f>
      </x:c>
      <x:c r="B8" s="78" t="str">
        <x:f>IF('02_Form_Pluviometrie'!$L8="Validé humainement",'02_Form_Pluviometrie'!B8,"")</x:f>
      </x:c>
      <x:c r="C8" s="76" t="str">
        <x:f>IF('02_Form_Pluviometrie'!$L8="Validé humainement",'02_Form_Pluviometrie'!C8,"")</x:f>
      </x:c>
      <x:c r="D8" s="76" t="str">
        <x:f>IF('02_Form_Pluviometrie'!$L8="Validé humainement",'02_Form_Pluviometrie'!D8,"")</x:f>
      </x:c>
      <x:c r="E8" s="76" t="str">
        <x:f>IF('02_Form_Pluviometrie'!$L8="Validé humainement",'02_Form_Pluviometrie'!E8,"")</x:f>
      </x:c>
      <x:c r="F8" s="76" t="str">
        <x:f>IF('02_Form_Pluviometrie'!$L8="Validé humainement",'02_Form_Pluviometrie'!F8,"")</x:f>
      </x:c>
      <x:c r="G8" s="80" t="str">
        <x:f>IF('02_Form_Pluviometrie'!$L8="Validé humainement",'02_Form_Pluviometrie'!G8,"")</x:f>
      </x:c>
      <x:c r="H8" s="76" t="str">
        <x:f>IF('02_Form_Pluviometrie'!$L8="Validé humainement",'02_Form_Pluviometrie'!H8,"")</x:f>
      </x:c>
      <x:c r="I8" s="76" t="str">
        <x:f>IF('02_Form_Pluviometrie'!$L8="Validé humainement",'02_Form_Pluviometrie'!I8,"")</x:f>
      </x:c>
      <x:c r="J8" s="76" t="str">
        <x:f>IF('02_Form_Pluviometrie'!$L8="Validé humainement",'02_Form_Pluviometrie'!J8,"")</x:f>
      </x:c>
      <x:c r="K8" s="76" t="str">
        <x:f>IF('02_Form_Pluviometrie'!$L8="Validé humainement",'02_Form_Pluviometrie'!K8,"")</x:f>
      </x:c>
      <x:c r="L8" s="76" t="str">
        <x:f>IF('02_Form_Pluviometrie'!$L8="Validé humainement",'02_Form_Pluviometrie'!L8,"")</x:f>
      </x:c>
      <x:c r="M8" s="76" t="str">
        <x:f>IF('02_Form_Pluviometrie'!$L8="Validé humainement",'02_Form_Pluviometrie'!M8,"")</x:f>
      </x:c>
      <x:c r="N8" s="78" t="str">
        <x:f>IF('02_Form_Pluviometrie'!$L8="Validé humainement",'02_Form_Pluviometrie'!N8,"")</x:f>
      </x:c>
      <x:c r="O8" s="76" t="str">
        <x:f>IF('02_Form_Pluviometrie'!$L8="Validé humainement",'02_Form_Pluviometrie'!O8,"")</x:f>
      </x:c>
      <x:c r="P8" s="76" t="str">
        <x:f>IF('02_Form_Pluviometrie'!$L8="Validé humainement",'02_Form_Pluviometrie'!P8,"")</x:f>
      </x:c>
      <x:c r="Q8" s="76" t="str">
        <x:f>IF('02_Form_Pluviometrie'!$L8="Validé humainement",'02_Form_Pluviometrie'!Q8,"")</x:f>
      </x:c>
    </x:row>
    <x:row r="9">
      <x:c r="A9" s="76" t="str">
        <x:f>IF('02_Form_Pluviometrie'!$L9="Validé humainement",'02_Form_Pluviometrie'!A9,"")</x:f>
      </x:c>
      <x:c r="B9" s="78" t="str">
        <x:f>IF('02_Form_Pluviometrie'!$L9="Validé humainement",'02_Form_Pluviometrie'!B9,"")</x:f>
      </x:c>
      <x:c r="C9" s="76" t="str">
        <x:f>IF('02_Form_Pluviometrie'!$L9="Validé humainement",'02_Form_Pluviometrie'!C9,"")</x:f>
      </x:c>
      <x:c r="D9" s="76" t="str">
        <x:f>IF('02_Form_Pluviometrie'!$L9="Validé humainement",'02_Form_Pluviometrie'!D9,"")</x:f>
      </x:c>
      <x:c r="E9" s="76" t="str">
        <x:f>IF('02_Form_Pluviometrie'!$L9="Validé humainement",'02_Form_Pluviometrie'!E9,"")</x:f>
      </x:c>
      <x:c r="F9" s="76" t="str">
        <x:f>IF('02_Form_Pluviometrie'!$L9="Validé humainement",'02_Form_Pluviometrie'!F9,"")</x:f>
      </x:c>
      <x:c r="G9" s="80" t="str">
        <x:f>IF('02_Form_Pluviometrie'!$L9="Validé humainement",'02_Form_Pluviometrie'!G9,"")</x:f>
      </x:c>
      <x:c r="H9" s="76" t="str">
        <x:f>IF('02_Form_Pluviometrie'!$L9="Validé humainement",'02_Form_Pluviometrie'!H9,"")</x:f>
      </x:c>
      <x:c r="I9" s="76" t="str">
        <x:f>IF('02_Form_Pluviometrie'!$L9="Validé humainement",'02_Form_Pluviometrie'!I9,"")</x:f>
      </x:c>
      <x:c r="J9" s="76" t="str">
        <x:f>IF('02_Form_Pluviometrie'!$L9="Validé humainement",'02_Form_Pluviometrie'!J9,"")</x:f>
      </x:c>
      <x:c r="K9" s="76" t="str">
        <x:f>IF('02_Form_Pluviometrie'!$L9="Validé humainement",'02_Form_Pluviometrie'!K9,"")</x:f>
      </x:c>
      <x:c r="L9" s="76" t="str">
        <x:f>IF('02_Form_Pluviometrie'!$L9="Validé humainement",'02_Form_Pluviometrie'!L9,"")</x:f>
      </x:c>
      <x:c r="M9" s="76" t="str">
        <x:f>IF('02_Form_Pluviometrie'!$L9="Validé humainement",'02_Form_Pluviometrie'!M9,"")</x:f>
      </x:c>
      <x:c r="N9" s="78" t="str">
        <x:f>IF('02_Form_Pluviometrie'!$L9="Validé humainement",'02_Form_Pluviometrie'!N9,"")</x:f>
      </x:c>
      <x:c r="O9" s="76" t="str">
        <x:f>IF('02_Form_Pluviometrie'!$L9="Validé humainement",'02_Form_Pluviometrie'!O9,"")</x:f>
      </x:c>
      <x:c r="P9" s="76" t="str">
        <x:f>IF('02_Form_Pluviometrie'!$L9="Validé humainement",'02_Form_Pluviometrie'!P9,"")</x:f>
      </x:c>
      <x:c r="Q9" s="76" t="str">
        <x:f>IF('02_Form_Pluviometrie'!$L9="Validé humainement",'02_Form_Pluviometrie'!Q9,"")</x:f>
      </x:c>
    </x:row>
    <x:row r="10">
      <x:c r="A10" s="76" t="str">
        <x:f>IF('02_Form_Pluviometrie'!$L10="Validé humainement",'02_Form_Pluviometrie'!A10,"")</x:f>
      </x:c>
      <x:c r="B10" s="78" t="str">
        <x:f>IF('02_Form_Pluviometrie'!$L10="Validé humainement",'02_Form_Pluviometrie'!B10,"")</x:f>
      </x:c>
      <x:c r="C10" s="76" t="str">
        <x:f>IF('02_Form_Pluviometrie'!$L10="Validé humainement",'02_Form_Pluviometrie'!C10,"")</x:f>
      </x:c>
      <x:c r="D10" s="76" t="str">
        <x:f>IF('02_Form_Pluviometrie'!$L10="Validé humainement",'02_Form_Pluviometrie'!D10,"")</x:f>
      </x:c>
      <x:c r="E10" s="76" t="str">
        <x:f>IF('02_Form_Pluviometrie'!$L10="Validé humainement",'02_Form_Pluviometrie'!E10,"")</x:f>
      </x:c>
      <x:c r="F10" s="76" t="str">
        <x:f>IF('02_Form_Pluviometrie'!$L10="Validé humainement",'02_Form_Pluviometrie'!F10,"")</x:f>
      </x:c>
      <x:c r="G10" s="80" t="str">
        <x:f>IF('02_Form_Pluviometrie'!$L10="Validé humainement",'02_Form_Pluviometrie'!G10,"")</x:f>
      </x:c>
      <x:c r="H10" s="76" t="str">
        <x:f>IF('02_Form_Pluviometrie'!$L10="Validé humainement",'02_Form_Pluviometrie'!H10,"")</x:f>
      </x:c>
      <x:c r="I10" s="76" t="str">
        <x:f>IF('02_Form_Pluviometrie'!$L10="Validé humainement",'02_Form_Pluviometrie'!I10,"")</x:f>
      </x:c>
      <x:c r="J10" s="76" t="str">
        <x:f>IF('02_Form_Pluviometrie'!$L10="Validé humainement",'02_Form_Pluviometrie'!J10,"")</x:f>
      </x:c>
      <x:c r="K10" s="76" t="str">
        <x:f>IF('02_Form_Pluviometrie'!$L10="Validé humainement",'02_Form_Pluviometrie'!K10,"")</x:f>
      </x:c>
      <x:c r="L10" s="76" t="str">
        <x:f>IF('02_Form_Pluviometrie'!$L10="Validé humainement",'02_Form_Pluviometrie'!L10,"")</x:f>
      </x:c>
      <x:c r="M10" s="76" t="str">
        <x:f>IF('02_Form_Pluviometrie'!$L10="Validé humainement",'02_Form_Pluviometrie'!M10,"")</x:f>
      </x:c>
      <x:c r="N10" s="78" t="str">
        <x:f>IF('02_Form_Pluviometrie'!$L10="Validé humainement",'02_Form_Pluviometrie'!N10,"")</x:f>
      </x:c>
      <x:c r="O10" s="76" t="str">
        <x:f>IF('02_Form_Pluviometrie'!$L10="Validé humainement",'02_Form_Pluviometrie'!O10,"")</x:f>
      </x:c>
      <x:c r="P10" s="76" t="str">
        <x:f>IF('02_Form_Pluviometrie'!$L10="Validé humainement",'02_Form_Pluviometrie'!P10,"")</x:f>
      </x:c>
      <x:c r="Q10" s="76" t="str">
        <x:f>IF('02_Form_Pluviometrie'!$L10="Validé humainement",'02_Form_Pluviometrie'!Q10,"")</x:f>
      </x:c>
    </x:row>
    <x:row r="11">
      <x:c r="A11" s="76" t="str">
        <x:f>IF('02_Form_Pluviometrie'!$L11="Validé humainement",'02_Form_Pluviometrie'!A11,"")</x:f>
      </x:c>
      <x:c r="B11" s="78" t="str">
        <x:f>IF('02_Form_Pluviometrie'!$L11="Validé humainement",'02_Form_Pluviometrie'!B11,"")</x:f>
      </x:c>
      <x:c r="C11" s="76" t="str">
        <x:f>IF('02_Form_Pluviometrie'!$L11="Validé humainement",'02_Form_Pluviometrie'!C11,"")</x:f>
      </x:c>
      <x:c r="D11" s="76" t="str">
        <x:f>IF('02_Form_Pluviometrie'!$L11="Validé humainement",'02_Form_Pluviometrie'!D11,"")</x:f>
      </x:c>
      <x:c r="E11" s="76" t="str">
        <x:f>IF('02_Form_Pluviometrie'!$L11="Validé humainement",'02_Form_Pluviometrie'!E11,"")</x:f>
      </x:c>
      <x:c r="F11" s="76" t="str">
        <x:f>IF('02_Form_Pluviometrie'!$L11="Validé humainement",'02_Form_Pluviometrie'!F11,"")</x:f>
      </x:c>
      <x:c r="G11" s="80" t="str">
        <x:f>IF('02_Form_Pluviometrie'!$L11="Validé humainement",'02_Form_Pluviometrie'!G11,"")</x:f>
      </x:c>
      <x:c r="H11" s="76" t="str">
        <x:f>IF('02_Form_Pluviometrie'!$L11="Validé humainement",'02_Form_Pluviometrie'!H11,"")</x:f>
      </x:c>
      <x:c r="I11" s="76" t="str">
        <x:f>IF('02_Form_Pluviometrie'!$L11="Validé humainement",'02_Form_Pluviometrie'!I11,"")</x:f>
      </x:c>
      <x:c r="J11" s="76" t="str">
        <x:f>IF('02_Form_Pluviometrie'!$L11="Validé humainement",'02_Form_Pluviometrie'!J11,"")</x:f>
      </x:c>
      <x:c r="K11" s="76" t="str">
        <x:f>IF('02_Form_Pluviometrie'!$L11="Validé humainement",'02_Form_Pluviometrie'!K11,"")</x:f>
      </x:c>
      <x:c r="L11" s="76" t="str">
        <x:f>IF('02_Form_Pluviometrie'!$L11="Validé humainement",'02_Form_Pluviometrie'!L11,"")</x:f>
      </x:c>
      <x:c r="M11" s="76" t="str">
        <x:f>IF('02_Form_Pluviometrie'!$L11="Validé humainement",'02_Form_Pluviometrie'!M11,"")</x:f>
      </x:c>
      <x:c r="N11" s="78" t="str">
        <x:f>IF('02_Form_Pluviometrie'!$L11="Validé humainement",'02_Form_Pluviometrie'!N11,"")</x:f>
      </x:c>
      <x:c r="O11" s="76" t="str">
        <x:f>IF('02_Form_Pluviometrie'!$L11="Validé humainement",'02_Form_Pluviometrie'!O11,"")</x:f>
      </x:c>
      <x:c r="P11" s="76" t="str">
        <x:f>IF('02_Form_Pluviometrie'!$L11="Validé humainement",'02_Form_Pluviometrie'!P11,"")</x:f>
      </x:c>
      <x:c r="Q11" s="76" t="str">
        <x:f>IF('02_Form_Pluviometrie'!$L11="Validé humainement",'02_Form_Pluviometrie'!Q11,"")</x:f>
      </x:c>
    </x:row>
    <x:row r="12">
      <x:c r="A12" s="76" t="str">
        <x:f>IF('02_Form_Pluviometrie'!$L12="Validé humainement",'02_Form_Pluviometrie'!A12,"")</x:f>
      </x:c>
      <x:c r="B12" s="78" t="str">
        <x:f>IF('02_Form_Pluviometrie'!$L12="Validé humainement",'02_Form_Pluviometrie'!B12,"")</x:f>
      </x:c>
      <x:c r="C12" s="76" t="str">
        <x:f>IF('02_Form_Pluviometrie'!$L12="Validé humainement",'02_Form_Pluviometrie'!C12,"")</x:f>
      </x:c>
      <x:c r="D12" s="76" t="str">
        <x:f>IF('02_Form_Pluviometrie'!$L12="Validé humainement",'02_Form_Pluviometrie'!D12,"")</x:f>
      </x:c>
      <x:c r="E12" s="76" t="str">
        <x:f>IF('02_Form_Pluviometrie'!$L12="Validé humainement",'02_Form_Pluviometrie'!E12,"")</x:f>
      </x:c>
      <x:c r="F12" s="76" t="str">
        <x:f>IF('02_Form_Pluviometrie'!$L12="Validé humainement",'02_Form_Pluviometrie'!F12,"")</x:f>
      </x:c>
      <x:c r="G12" s="80" t="str">
        <x:f>IF('02_Form_Pluviometrie'!$L12="Validé humainement",'02_Form_Pluviometrie'!G12,"")</x:f>
      </x:c>
      <x:c r="H12" s="76" t="str">
        <x:f>IF('02_Form_Pluviometrie'!$L12="Validé humainement",'02_Form_Pluviometrie'!H12,"")</x:f>
      </x:c>
      <x:c r="I12" s="76" t="str">
        <x:f>IF('02_Form_Pluviometrie'!$L12="Validé humainement",'02_Form_Pluviometrie'!I12,"")</x:f>
      </x:c>
      <x:c r="J12" s="76" t="str">
        <x:f>IF('02_Form_Pluviometrie'!$L12="Validé humainement",'02_Form_Pluviometrie'!J12,"")</x:f>
      </x:c>
      <x:c r="K12" s="76" t="str">
        <x:f>IF('02_Form_Pluviometrie'!$L12="Validé humainement",'02_Form_Pluviometrie'!K12,"")</x:f>
      </x:c>
      <x:c r="L12" s="76" t="str">
        <x:f>IF('02_Form_Pluviometrie'!$L12="Validé humainement",'02_Form_Pluviometrie'!L12,"")</x:f>
      </x:c>
      <x:c r="M12" s="76" t="str">
        <x:f>IF('02_Form_Pluviometrie'!$L12="Validé humainement",'02_Form_Pluviometrie'!M12,"")</x:f>
      </x:c>
      <x:c r="N12" s="78" t="str">
        <x:f>IF('02_Form_Pluviometrie'!$L12="Validé humainement",'02_Form_Pluviometrie'!N12,"")</x:f>
      </x:c>
      <x:c r="O12" s="76" t="str">
        <x:f>IF('02_Form_Pluviometrie'!$L12="Validé humainement",'02_Form_Pluviometrie'!O12,"")</x:f>
      </x:c>
      <x:c r="P12" s="76" t="str">
        <x:f>IF('02_Form_Pluviometrie'!$L12="Validé humainement",'02_Form_Pluviometrie'!P12,"")</x:f>
      </x:c>
      <x:c r="Q12" s="76" t="str">
        <x:f>IF('02_Form_Pluviometrie'!$L12="Validé humainement",'02_Form_Pluviometrie'!Q12,"")</x:f>
      </x:c>
    </x:row>
    <x:row r="13">
      <x:c r="A13" s="76" t="str">
        <x:f>IF('02_Form_Pluviometrie'!$L13="Validé humainement",'02_Form_Pluviometrie'!A13,"")</x:f>
      </x:c>
      <x:c r="B13" s="78" t="str">
        <x:f>IF('02_Form_Pluviometrie'!$L13="Validé humainement",'02_Form_Pluviometrie'!B13,"")</x:f>
      </x:c>
      <x:c r="C13" s="76" t="str">
        <x:f>IF('02_Form_Pluviometrie'!$L13="Validé humainement",'02_Form_Pluviometrie'!C13,"")</x:f>
      </x:c>
      <x:c r="D13" s="76" t="str">
        <x:f>IF('02_Form_Pluviometrie'!$L13="Validé humainement",'02_Form_Pluviometrie'!D13,"")</x:f>
      </x:c>
      <x:c r="E13" s="76" t="str">
        <x:f>IF('02_Form_Pluviometrie'!$L13="Validé humainement",'02_Form_Pluviometrie'!E13,"")</x:f>
      </x:c>
      <x:c r="F13" s="76" t="str">
        <x:f>IF('02_Form_Pluviometrie'!$L13="Validé humainement",'02_Form_Pluviometrie'!F13,"")</x:f>
      </x:c>
      <x:c r="G13" s="80" t="str">
        <x:f>IF('02_Form_Pluviometrie'!$L13="Validé humainement",'02_Form_Pluviometrie'!G13,"")</x:f>
      </x:c>
      <x:c r="H13" s="76" t="str">
        <x:f>IF('02_Form_Pluviometrie'!$L13="Validé humainement",'02_Form_Pluviometrie'!H13,"")</x:f>
      </x:c>
      <x:c r="I13" s="76" t="str">
        <x:f>IF('02_Form_Pluviometrie'!$L13="Validé humainement",'02_Form_Pluviometrie'!I13,"")</x:f>
      </x:c>
      <x:c r="J13" s="76" t="str">
        <x:f>IF('02_Form_Pluviometrie'!$L13="Validé humainement",'02_Form_Pluviometrie'!J13,"")</x:f>
      </x:c>
      <x:c r="K13" s="76" t="str">
        <x:f>IF('02_Form_Pluviometrie'!$L13="Validé humainement",'02_Form_Pluviometrie'!K13,"")</x:f>
      </x:c>
      <x:c r="L13" s="76" t="str">
        <x:f>IF('02_Form_Pluviometrie'!$L13="Validé humainement",'02_Form_Pluviometrie'!L13,"")</x:f>
      </x:c>
      <x:c r="M13" s="76" t="str">
        <x:f>IF('02_Form_Pluviometrie'!$L13="Validé humainement",'02_Form_Pluviometrie'!M13,"")</x:f>
      </x:c>
      <x:c r="N13" s="78" t="str">
        <x:f>IF('02_Form_Pluviometrie'!$L13="Validé humainement",'02_Form_Pluviometrie'!N13,"")</x:f>
      </x:c>
      <x:c r="O13" s="76" t="str">
        <x:f>IF('02_Form_Pluviometrie'!$L13="Validé humainement",'02_Form_Pluviometrie'!O13,"")</x:f>
      </x:c>
      <x:c r="P13" s="76" t="str">
        <x:f>IF('02_Form_Pluviometrie'!$L13="Validé humainement",'02_Form_Pluviometrie'!P13,"")</x:f>
      </x:c>
      <x:c r="Q13" s="76" t="str">
        <x:f>IF('02_Form_Pluviometrie'!$L13="Validé humainement",'02_Form_Pluviometrie'!Q13,"")</x:f>
      </x:c>
    </x:row>
    <x:row r="14">
      <x:c r="A14" s="76" t="str">
        <x:f>IF('02_Form_Pluviometrie'!$L14="Validé humainement",'02_Form_Pluviometrie'!A14,"")</x:f>
      </x:c>
      <x:c r="B14" s="78" t="str">
        <x:f>IF('02_Form_Pluviometrie'!$L14="Validé humainement",'02_Form_Pluviometrie'!B14,"")</x:f>
      </x:c>
      <x:c r="C14" s="76" t="str">
        <x:f>IF('02_Form_Pluviometrie'!$L14="Validé humainement",'02_Form_Pluviometrie'!C14,"")</x:f>
      </x:c>
      <x:c r="D14" s="76" t="str">
        <x:f>IF('02_Form_Pluviometrie'!$L14="Validé humainement",'02_Form_Pluviometrie'!D14,"")</x:f>
      </x:c>
      <x:c r="E14" s="76" t="str">
        <x:f>IF('02_Form_Pluviometrie'!$L14="Validé humainement",'02_Form_Pluviometrie'!E14,"")</x:f>
      </x:c>
      <x:c r="F14" s="76" t="str">
        <x:f>IF('02_Form_Pluviometrie'!$L14="Validé humainement",'02_Form_Pluviometrie'!F14,"")</x:f>
      </x:c>
      <x:c r="G14" s="80" t="str">
        <x:f>IF('02_Form_Pluviometrie'!$L14="Validé humainement",'02_Form_Pluviometrie'!G14,"")</x:f>
      </x:c>
      <x:c r="H14" s="76" t="str">
        <x:f>IF('02_Form_Pluviometrie'!$L14="Validé humainement",'02_Form_Pluviometrie'!H14,"")</x:f>
      </x:c>
      <x:c r="I14" s="76" t="str">
        <x:f>IF('02_Form_Pluviometrie'!$L14="Validé humainement",'02_Form_Pluviometrie'!I14,"")</x:f>
      </x:c>
      <x:c r="J14" s="76" t="str">
        <x:f>IF('02_Form_Pluviometrie'!$L14="Validé humainement",'02_Form_Pluviometrie'!J14,"")</x:f>
      </x:c>
      <x:c r="K14" s="76" t="str">
        <x:f>IF('02_Form_Pluviometrie'!$L14="Validé humainement",'02_Form_Pluviometrie'!K14,"")</x:f>
      </x:c>
      <x:c r="L14" s="76" t="str">
        <x:f>IF('02_Form_Pluviometrie'!$L14="Validé humainement",'02_Form_Pluviometrie'!L14,"")</x:f>
      </x:c>
      <x:c r="M14" s="76" t="str">
        <x:f>IF('02_Form_Pluviometrie'!$L14="Validé humainement",'02_Form_Pluviometrie'!M14,"")</x:f>
      </x:c>
      <x:c r="N14" s="78" t="str">
        <x:f>IF('02_Form_Pluviometrie'!$L14="Validé humainement",'02_Form_Pluviometrie'!N14,"")</x:f>
      </x:c>
      <x:c r="O14" s="76" t="str">
        <x:f>IF('02_Form_Pluviometrie'!$L14="Validé humainement",'02_Form_Pluviometrie'!O14,"")</x:f>
      </x:c>
      <x:c r="P14" s="76" t="str">
        <x:f>IF('02_Form_Pluviometrie'!$L14="Validé humainement",'02_Form_Pluviometrie'!P14,"")</x:f>
      </x:c>
      <x:c r="Q14" s="76" t="str">
        <x:f>IF('02_Form_Pluviometrie'!$L14="Validé humainement",'02_Form_Pluviometrie'!Q14,"")</x:f>
      </x:c>
    </x:row>
    <x:row r="15">
      <x:c r="A15" s="76" t="str">
        <x:f>IF('02_Form_Pluviometrie'!$L15="Validé humainement",'02_Form_Pluviometrie'!A15,"")</x:f>
      </x:c>
      <x:c r="B15" s="78" t="str">
        <x:f>IF('02_Form_Pluviometrie'!$L15="Validé humainement",'02_Form_Pluviometrie'!B15,"")</x:f>
      </x:c>
      <x:c r="C15" s="76" t="str">
        <x:f>IF('02_Form_Pluviometrie'!$L15="Validé humainement",'02_Form_Pluviometrie'!C15,"")</x:f>
      </x:c>
      <x:c r="D15" s="76" t="str">
        <x:f>IF('02_Form_Pluviometrie'!$L15="Validé humainement",'02_Form_Pluviometrie'!D15,"")</x:f>
      </x:c>
      <x:c r="E15" s="76" t="str">
        <x:f>IF('02_Form_Pluviometrie'!$L15="Validé humainement",'02_Form_Pluviometrie'!E15,"")</x:f>
      </x:c>
      <x:c r="F15" s="76" t="str">
        <x:f>IF('02_Form_Pluviometrie'!$L15="Validé humainement",'02_Form_Pluviometrie'!F15,"")</x:f>
      </x:c>
      <x:c r="G15" s="80" t="str">
        <x:f>IF('02_Form_Pluviometrie'!$L15="Validé humainement",'02_Form_Pluviometrie'!G15,"")</x:f>
      </x:c>
      <x:c r="H15" s="76" t="str">
        <x:f>IF('02_Form_Pluviometrie'!$L15="Validé humainement",'02_Form_Pluviometrie'!H15,"")</x:f>
      </x:c>
      <x:c r="I15" s="76" t="str">
        <x:f>IF('02_Form_Pluviometrie'!$L15="Validé humainement",'02_Form_Pluviometrie'!I15,"")</x:f>
      </x:c>
      <x:c r="J15" s="76" t="str">
        <x:f>IF('02_Form_Pluviometrie'!$L15="Validé humainement",'02_Form_Pluviometrie'!J15,"")</x:f>
      </x:c>
      <x:c r="K15" s="76" t="str">
        <x:f>IF('02_Form_Pluviometrie'!$L15="Validé humainement",'02_Form_Pluviometrie'!K15,"")</x:f>
      </x:c>
      <x:c r="L15" s="76" t="str">
        <x:f>IF('02_Form_Pluviometrie'!$L15="Validé humainement",'02_Form_Pluviometrie'!L15,"")</x:f>
      </x:c>
      <x:c r="M15" s="76" t="str">
        <x:f>IF('02_Form_Pluviometrie'!$L15="Validé humainement",'02_Form_Pluviometrie'!M15,"")</x:f>
      </x:c>
      <x:c r="N15" s="78" t="str">
        <x:f>IF('02_Form_Pluviometrie'!$L15="Validé humainement",'02_Form_Pluviometrie'!N15,"")</x:f>
      </x:c>
      <x:c r="O15" s="76" t="str">
        <x:f>IF('02_Form_Pluviometrie'!$L15="Validé humainement",'02_Form_Pluviometrie'!O15,"")</x:f>
      </x:c>
      <x:c r="P15" s="76" t="str">
        <x:f>IF('02_Form_Pluviometrie'!$L15="Validé humainement",'02_Form_Pluviometrie'!P15,"")</x:f>
      </x:c>
      <x:c r="Q15" s="76" t="str">
        <x:f>IF('02_Form_Pluviometrie'!$L15="Validé humainement",'02_Form_Pluviometrie'!Q15,"")</x:f>
      </x:c>
    </x:row>
    <x:row r="16">
      <x:c r="A16" s="76" t="str">
        <x:f>IF('02_Form_Pluviometrie'!$L16="Validé humainement",'02_Form_Pluviometrie'!A16,"")</x:f>
      </x:c>
      <x:c r="B16" s="78" t="str">
        <x:f>IF('02_Form_Pluviometrie'!$L16="Validé humainement",'02_Form_Pluviometrie'!B16,"")</x:f>
      </x:c>
      <x:c r="C16" s="76" t="str">
        <x:f>IF('02_Form_Pluviometrie'!$L16="Validé humainement",'02_Form_Pluviometrie'!C16,"")</x:f>
      </x:c>
      <x:c r="D16" s="76" t="str">
        <x:f>IF('02_Form_Pluviometrie'!$L16="Validé humainement",'02_Form_Pluviometrie'!D16,"")</x:f>
      </x:c>
      <x:c r="E16" s="76" t="str">
        <x:f>IF('02_Form_Pluviometrie'!$L16="Validé humainement",'02_Form_Pluviometrie'!E16,"")</x:f>
      </x:c>
      <x:c r="F16" s="76" t="str">
        <x:f>IF('02_Form_Pluviometrie'!$L16="Validé humainement",'02_Form_Pluviometrie'!F16,"")</x:f>
      </x:c>
      <x:c r="G16" s="80" t="str">
        <x:f>IF('02_Form_Pluviometrie'!$L16="Validé humainement",'02_Form_Pluviometrie'!G16,"")</x:f>
      </x:c>
      <x:c r="H16" s="76" t="str">
        <x:f>IF('02_Form_Pluviometrie'!$L16="Validé humainement",'02_Form_Pluviometrie'!H16,"")</x:f>
      </x:c>
      <x:c r="I16" s="76" t="str">
        <x:f>IF('02_Form_Pluviometrie'!$L16="Validé humainement",'02_Form_Pluviometrie'!I16,"")</x:f>
      </x:c>
      <x:c r="J16" s="76" t="str">
        <x:f>IF('02_Form_Pluviometrie'!$L16="Validé humainement",'02_Form_Pluviometrie'!J16,"")</x:f>
      </x:c>
      <x:c r="K16" s="76" t="str">
        <x:f>IF('02_Form_Pluviometrie'!$L16="Validé humainement",'02_Form_Pluviometrie'!K16,"")</x:f>
      </x:c>
      <x:c r="L16" s="76" t="str">
        <x:f>IF('02_Form_Pluviometrie'!$L16="Validé humainement",'02_Form_Pluviometrie'!L16,"")</x:f>
      </x:c>
      <x:c r="M16" s="76" t="str">
        <x:f>IF('02_Form_Pluviometrie'!$L16="Validé humainement",'02_Form_Pluviometrie'!M16,"")</x:f>
      </x:c>
      <x:c r="N16" s="78" t="str">
        <x:f>IF('02_Form_Pluviometrie'!$L16="Validé humainement",'02_Form_Pluviometrie'!N16,"")</x:f>
      </x:c>
      <x:c r="O16" s="76" t="str">
        <x:f>IF('02_Form_Pluviometrie'!$L16="Validé humainement",'02_Form_Pluviometrie'!O16,"")</x:f>
      </x:c>
      <x:c r="P16" s="76" t="str">
        <x:f>IF('02_Form_Pluviometrie'!$L16="Validé humainement",'02_Form_Pluviometrie'!P16,"")</x:f>
      </x:c>
      <x:c r="Q16" s="76" t="str">
        <x:f>IF('02_Form_Pluviometrie'!$L16="Validé humainement",'02_Form_Pluviometrie'!Q16,"")</x:f>
      </x:c>
    </x:row>
    <x:row r="17">
      <x:c r="A17" s="76" t="str">
        <x:f>IF('02_Form_Pluviometrie'!$L17="Validé humainement",'02_Form_Pluviometrie'!A17,"")</x:f>
      </x:c>
      <x:c r="B17" s="78" t="str">
        <x:f>IF('02_Form_Pluviometrie'!$L17="Validé humainement",'02_Form_Pluviometrie'!B17,"")</x:f>
      </x:c>
      <x:c r="C17" s="76" t="str">
        <x:f>IF('02_Form_Pluviometrie'!$L17="Validé humainement",'02_Form_Pluviometrie'!C17,"")</x:f>
      </x:c>
      <x:c r="D17" s="76" t="str">
        <x:f>IF('02_Form_Pluviometrie'!$L17="Validé humainement",'02_Form_Pluviometrie'!D17,"")</x:f>
      </x:c>
      <x:c r="E17" s="76" t="str">
        <x:f>IF('02_Form_Pluviometrie'!$L17="Validé humainement",'02_Form_Pluviometrie'!E17,"")</x:f>
      </x:c>
      <x:c r="F17" s="76" t="str">
        <x:f>IF('02_Form_Pluviometrie'!$L17="Validé humainement",'02_Form_Pluviometrie'!F17,"")</x:f>
      </x:c>
      <x:c r="G17" s="80" t="str">
        <x:f>IF('02_Form_Pluviometrie'!$L17="Validé humainement",'02_Form_Pluviometrie'!G17,"")</x:f>
      </x:c>
      <x:c r="H17" s="76" t="str">
        <x:f>IF('02_Form_Pluviometrie'!$L17="Validé humainement",'02_Form_Pluviometrie'!H17,"")</x:f>
      </x:c>
      <x:c r="I17" s="76" t="str">
        <x:f>IF('02_Form_Pluviometrie'!$L17="Validé humainement",'02_Form_Pluviometrie'!I17,"")</x:f>
      </x:c>
      <x:c r="J17" s="76" t="str">
        <x:f>IF('02_Form_Pluviometrie'!$L17="Validé humainement",'02_Form_Pluviometrie'!J17,"")</x:f>
      </x:c>
      <x:c r="K17" s="76" t="str">
        <x:f>IF('02_Form_Pluviometrie'!$L17="Validé humainement",'02_Form_Pluviometrie'!K17,"")</x:f>
      </x:c>
      <x:c r="L17" s="76" t="str">
        <x:f>IF('02_Form_Pluviometrie'!$L17="Validé humainement",'02_Form_Pluviometrie'!L17,"")</x:f>
      </x:c>
      <x:c r="M17" s="76" t="str">
        <x:f>IF('02_Form_Pluviometrie'!$L17="Validé humainement",'02_Form_Pluviometrie'!M17,"")</x:f>
      </x:c>
      <x:c r="N17" s="78" t="str">
        <x:f>IF('02_Form_Pluviometrie'!$L17="Validé humainement",'02_Form_Pluviometrie'!N17,"")</x:f>
      </x:c>
      <x:c r="O17" s="76" t="str">
        <x:f>IF('02_Form_Pluviometrie'!$L17="Validé humainement",'02_Form_Pluviometrie'!O17,"")</x:f>
      </x:c>
      <x:c r="P17" s="76" t="str">
        <x:f>IF('02_Form_Pluviometrie'!$L17="Validé humainement",'02_Form_Pluviometrie'!P17,"")</x:f>
      </x:c>
      <x:c r="Q17" s="76" t="str">
        <x:f>IF('02_Form_Pluviometrie'!$L17="Validé humainement",'02_Form_Pluviometrie'!Q17,"")</x:f>
      </x:c>
    </x:row>
    <x:row r="18">
      <x:c r="A18" s="76" t="str">
        <x:f>IF('02_Form_Pluviometrie'!$L18="Validé humainement",'02_Form_Pluviometrie'!A18,"")</x:f>
      </x:c>
      <x:c r="B18" s="78" t="str">
        <x:f>IF('02_Form_Pluviometrie'!$L18="Validé humainement",'02_Form_Pluviometrie'!B18,"")</x:f>
      </x:c>
      <x:c r="C18" s="76" t="str">
        <x:f>IF('02_Form_Pluviometrie'!$L18="Validé humainement",'02_Form_Pluviometrie'!C18,"")</x:f>
      </x:c>
      <x:c r="D18" s="76" t="str">
        <x:f>IF('02_Form_Pluviometrie'!$L18="Validé humainement",'02_Form_Pluviometrie'!D18,"")</x:f>
      </x:c>
      <x:c r="E18" s="76" t="str">
        <x:f>IF('02_Form_Pluviometrie'!$L18="Validé humainement",'02_Form_Pluviometrie'!E18,"")</x:f>
      </x:c>
      <x:c r="F18" s="76" t="str">
        <x:f>IF('02_Form_Pluviometrie'!$L18="Validé humainement",'02_Form_Pluviometrie'!F18,"")</x:f>
      </x:c>
      <x:c r="G18" s="80" t="str">
        <x:f>IF('02_Form_Pluviometrie'!$L18="Validé humainement",'02_Form_Pluviometrie'!G18,"")</x:f>
      </x:c>
      <x:c r="H18" s="76" t="str">
        <x:f>IF('02_Form_Pluviometrie'!$L18="Validé humainement",'02_Form_Pluviometrie'!H18,"")</x:f>
      </x:c>
      <x:c r="I18" s="76" t="str">
        <x:f>IF('02_Form_Pluviometrie'!$L18="Validé humainement",'02_Form_Pluviometrie'!I18,"")</x:f>
      </x:c>
      <x:c r="J18" s="76" t="str">
        <x:f>IF('02_Form_Pluviometrie'!$L18="Validé humainement",'02_Form_Pluviometrie'!J18,"")</x:f>
      </x:c>
      <x:c r="K18" s="76" t="str">
        <x:f>IF('02_Form_Pluviometrie'!$L18="Validé humainement",'02_Form_Pluviometrie'!K18,"")</x:f>
      </x:c>
      <x:c r="L18" s="76" t="str">
        <x:f>IF('02_Form_Pluviometrie'!$L18="Validé humainement",'02_Form_Pluviometrie'!L18,"")</x:f>
      </x:c>
      <x:c r="M18" s="76" t="str">
        <x:f>IF('02_Form_Pluviometrie'!$L18="Validé humainement",'02_Form_Pluviometrie'!M18,"")</x:f>
      </x:c>
      <x:c r="N18" s="78" t="str">
        <x:f>IF('02_Form_Pluviometrie'!$L18="Validé humainement",'02_Form_Pluviometrie'!N18,"")</x:f>
      </x:c>
      <x:c r="O18" s="76" t="str">
        <x:f>IF('02_Form_Pluviometrie'!$L18="Validé humainement",'02_Form_Pluviometrie'!O18,"")</x:f>
      </x:c>
      <x:c r="P18" s="76" t="str">
        <x:f>IF('02_Form_Pluviometrie'!$L18="Validé humainement",'02_Form_Pluviometrie'!P18,"")</x:f>
      </x:c>
      <x:c r="Q18" s="76" t="str">
        <x:f>IF('02_Form_Pluviometrie'!$L18="Validé humainement",'02_Form_Pluviometrie'!Q18,"")</x:f>
      </x:c>
    </x:row>
    <x:row r="19">
      <x:c r="A19" s="76" t="str">
        <x:f>IF('02_Form_Pluviometrie'!$L19="Validé humainement",'02_Form_Pluviometrie'!A19,"")</x:f>
      </x:c>
      <x:c r="B19" s="78" t="str">
        <x:f>IF('02_Form_Pluviometrie'!$L19="Validé humainement",'02_Form_Pluviometrie'!B19,"")</x:f>
      </x:c>
      <x:c r="C19" s="76" t="str">
        <x:f>IF('02_Form_Pluviometrie'!$L19="Validé humainement",'02_Form_Pluviometrie'!C19,"")</x:f>
      </x:c>
      <x:c r="D19" s="76" t="str">
        <x:f>IF('02_Form_Pluviometrie'!$L19="Validé humainement",'02_Form_Pluviometrie'!D19,"")</x:f>
      </x:c>
      <x:c r="E19" s="76" t="str">
        <x:f>IF('02_Form_Pluviometrie'!$L19="Validé humainement",'02_Form_Pluviometrie'!E19,"")</x:f>
      </x:c>
      <x:c r="F19" s="76" t="str">
        <x:f>IF('02_Form_Pluviometrie'!$L19="Validé humainement",'02_Form_Pluviometrie'!F19,"")</x:f>
      </x:c>
      <x:c r="G19" s="80" t="str">
        <x:f>IF('02_Form_Pluviometrie'!$L19="Validé humainement",'02_Form_Pluviometrie'!G19,"")</x:f>
      </x:c>
      <x:c r="H19" s="76" t="str">
        <x:f>IF('02_Form_Pluviometrie'!$L19="Validé humainement",'02_Form_Pluviometrie'!H19,"")</x:f>
      </x:c>
      <x:c r="I19" s="76" t="str">
        <x:f>IF('02_Form_Pluviometrie'!$L19="Validé humainement",'02_Form_Pluviometrie'!I19,"")</x:f>
      </x:c>
      <x:c r="J19" s="76" t="str">
        <x:f>IF('02_Form_Pluviometrie'!$L19="Validé humainement",'02_Form_Pluviometrie'!J19,"")</x:f>
      </x:c>
      <x:c r="K19" s="76" t="str">
        <x:f>IF('02_Form_Pluviometrie'!$L19="Validé humainement",'02_Form_Pluviometrie'!K19,"")</x:f>
      </x:c>
      <x:c r="L19" s="76" t="str">
        <x:f>IF('02_Form_Pluviometrie'!$L19="Validé humainement",'02_Form_Pluviometrie'!L19,"")</x:f>
      </x:c>
      <x:c r="M19" s="76" t="str">
        <x:f>IF('02_Form_Pluviometrie'!$L19="Validé humainement",'02_Form_Pluviometrie'!M19,"")</x:f>
      </x:c>
      <x:c r="N19" s="78" t="str">
        <x:f>IF('02_Form_Pluviometrie'!$L19="Validé humainement",'02_Form_Pluviometrie'!N19,"")</x:f>
      </x:c>
      <x:c r="O19" s="76" t="str">
        <x:f>IF('02_Form_Pluviometrie'!$L19="Validé humainement",'02_Form_Pluviometrie'!O19,"")</x:f>
      </x:c>
      <x:c r="P19" s="76" t="str">
        <x:f>IF('02_Form_Pluviometrie'!$L19="Validé humainement",'02_Form_Pluviometrie'!P19,"")</x:f>
      </x:c>
      <x:c r="Q19" s="76" t="str">
        <x:f>IF('02_Form_Pluviometrie'!$L19="Validé humainement",'02_Form_Pluviometrie'!Q19,"")</x:f>
      </x:c>
    </x:row>
    <x:row r="20">
      <x:c r="A20" s="76" t="str">
        <x:f>IF('02_Form_Pluviometrie'!$L20="Validé humainement",'02_Form_Pluviometrie'!A20,"")</x:f>
      </x:c>
      <x:c r="B20" s="78" t="str">
        <x:f>IF('02_Form_Pluviometrie'!$L20="Validé humainement",'02_Form_Pluviometrie'!B20,"")</x:f>
      </x:c>
      <x:c r="C20" s="76" t="str">
        <x:f>IF('02_Form_Pluviometrie'!$L20="Validé humainement",'02_Form_Pluviometrie'!C20,"")</x:f>
      </x:c>
      <x:c r="D20" s="76" t="str">
        <x:f>IF('02_Form_Pluviometrie'!$L20="Validé humainement",'02_Form_Pluviometrie'!D20,"")</x:f>
      </x:c>
      <x:c r="E20" s="76" t="str">
        <x:f>IF('02_Form_Pluviometrie'!$L20="Validé humainement",'02_Form_Pluviometrie'!E20,"")</x:f>
      </x:c>
      <x:c r="F20" s="76" t="str">
        <x:f>IF('02_Form_Pluviometrie'!$L20="Validé humainement",'02_Form_Pluviometrie'!F20,"")</x:f>
      </x:c>
      <x:c r="G20" s="80" t="str">
        <x:f>IF('02_Form_Pluviometrie'!$L20="Validé humainement",'02_Form_Pluviometrie'!G20,"")</x:f>
      </x:c>
      <x:c r="H20" s="76" t="str">
        <x:f>IF('02_Form_Pluviometrie'!$L20="Validé humainement",'02_Form_Pluviometrie'!H20,"")</x:f>
      </x:c>
      <x:c r="I20" s="76" t="str">
        <x:f>IF('02_Form_Pluviometrie'!$L20="Validé humainement",'02_Form_Pluviometrie'!I20,"")</x:f>
      </x:c>
      <x:c r="J20" s="76" t="str">
        <x:f>IF('02_Form_Pluviometrie'!$L20="Validé humainement",'02_Form_Pluviometrie'!J20,"")</x:f>
      </x:c>
      <x:c r="K20" s="76" t="str">
        <x:f>IF('02_Form_Pluviometrie'!$L20="Validé humainement",'02_Form_Pluviometrie'!K20,"")</x:f>
      </x:c>
      <x:c r="L20" s="76" t="str">
        <x:f>IF('02_Form_Pluviometrie'!$L20="Validé humainement",'02_Form_Pluviometrie'!L20,"")</x:f>
      </x:c>
      <x:c r="M20" s="76" t="str">
        <x:f>IF('02_Form_Pluviometrie'!$L20="Validé humainement",'02_Form_Pluviometrie'!M20,"")</x:f>
      </x:c>
      <x:c r="N20" s="78" t="str">
        <x:f>IF('02_Form_Pluviometrie'!$L20="Validé humainement",'02_Form_Pluviometrie'!N20,"")</x:f>
      </x:c>
      <x:c r="O20" s="76" t="str">
        <x:f>IF('02_Form_Pluviometrie'!$L20="Validé humainement",'02_Form_Pluviometrie'!O20,"")</x:f>
      </x:c>
      <x:c r="P20" s="76" t="str">
        <x:f>IF('02_Form_Pluviometrie'!$L20="Validé humainement",'02_Form_Pluviometrie'!P20,"")</x:f>
      </x:c>
      <x:c r="Q20" s="76" t="str">
        <x:f>IF('02_Form_Pluviometrie'!$L20="Validé humainement",'02_Form_Pluviometrie'!Q20,"")</x:f>
      </x:c>
    </x:row>
    <x:row r="21">
      <x:c r="A21" s="76" t="str">
        <x:f>IF('02_Form_Pluviometrie'!$L21="Validé humainement",'02_Form_Pluviometrie'!A21,"")</x:f>
      </x:c>
      <x:c r="B21" s="78" t="str">
        <x:f>IF('02_Form_Pluviometrie'!$L21="Validé humainement",'02_Form_Pluviometrie'!B21,"")</x:f>
      </x:c>
      <x:c r="C21" s="76" t="str">
        <x:f>IF('02_Form_Pluviometrie'!$L21="Validé humainement",'02_Form_Pluviometrie'!C21,"")</x:f>
      </x:c>
      <x:c r="D21" s="76" t="str">
        <x:f>IF('02_Form_Pluviometrie'!$L21="Validé humainement",'02_Form_Pluviometrie'!D21,"")</x:f>
      </x:c>
      <x:c r="E21" s="76" t="str">
        <x:f>IF('02_Form_Pluviometrie'!$L21="Validé humainement",'02_Form_Pluviometrie'!E21,"")</x:f>
      </x:c>
      <x:c r="F21" s="76" t="str">
        <x:f>IF('02_Form_Pluviometrie'!$L21="Validé humainement",'02_Form_Pluviometrie'!F21,"")</x:f>
      </x:c>
      <x:c r="G21" s="80" t="str">
        <x:f>IF('02_Form_Pluviometrie'!$L21="Validé humainement",'02_Form_Pluviometrie'!G21,"")</x:f>
      </x:c>
      <x:c r="H21" s="76" t="str">
        <x:f>IF('02_Form_Pluviometrie'!$L21="Validé humainement",'02_Form_Pluviometrie'!H21,"")</x:f>
      </x:c>
      <x:c r="I21" s="76" t="str">
        <x:f>IF('02_Form_Pluviometrie'!$L21="Validé humainement",'02_Form_Pluviometrie'!I21,"")</x:f>
      </x:c>
      <x:c r="J21" s="76" t="str">
        <x:f>IF('02_Form_Pluviometrie'!$L21="Validé humainement",'02_Form_Pluviometrie'!J21,"")</x:f>
      </x:c>
      <x:c r="K21" s="76" t="str">
        <x:f>IF('02_Form_Pluviometrie'!$L21="Validé humainement",'02_Form_Pluviometrie'!K21,"")</x:f>
      </x:c>
      <x:c r="L21" s="76" t="str">
        <x:f>IF('02_Form_Pluviometrie'!$L21="Validé humainement",'02_Form_Pluviometrie'!L21,"")</x:f>
      </x:c>
      <x:c r="M21" s="76" t="str">
        <x:f>IF('02_Form_Pluviometrie'!$L21="Validé humainement",'02_Form_Pluviometrie'!M21,"")</x:f>
      </x:c>
      <x:c r="N21" s="78" t="str">
        <x:f>IF('02_Form_Pluviometrie'!$L21="Validé humainement",'02_Form_Pluviometrie'!N21,"")</x:f>
      </x:c>
      <x:c r="O21" s="76" t="str">
        <x:f>IF('02_Form_Pluviometrie'!$L21="Validé humainement",'02_Form_Pluviometrie'!O21,"")</x:f>
      </x:c>
      <x:c r="P21" s="76" t="str">
        <x:f>IF('02_Form_Pluviometrie'!$L21="Validé humainement",'02_Form_Pluviometrie'!P21,"")</x:f>
      </x:c>
      <x:c r="Q21" s="76" t="str">
        <x:f>IF('02_Form_Pluviometrie'!$L21="Validé humainement",'02_Form_Pluviometrie'!Q21,"")</x:f>
      </x:c>
    </x:row>
    <x:row r="22">
      <x:c r="A22" s="76" t="str">
        <x:f>IF('02_Form_Pluviometrie'!$L22="Validé humainement",'02_Form_Pluviometrie'!A22,"")</x:f>
      </x:c>
      <x:c r="B22" s="78" t="str">
        <x:f>IF('02_Form_Pluviometrie'!$L22="Validé humainement",'02_Form_Pluviometrie'!B22,"")</x:f>
      </x:c>
      <x:c r="C22" s="76" t="str">
        <x:f>IF('02_Form_Pluviometrie'!$L22="Validé humainement",'02_Form_Pluviometrie'!C22,"")</x:f>
      </x:c>
      <x:c r="D22" s="76" t="str">
        <x:f>IF('02_Form_Pluviometrie'!$L22="Validé humainement",'02_Form_Pluviometrie'!D22,"")</x:f>
      </x:c>
      <x:c r="E22" s="76" t="str">
        <x:f>IF('02_Form_Pluviometrie'!$L22="Validé humainement",'02_Form_Pluviometrie'!E22,"")</x:f>
      </x:c>
      <x:c r="F22" s="76" t="str">
        <x:f>IF('02_Form_Pluviometrie'!$L22="Validé humainement",'02_Form_Pluviometrie'!F22,"")</x:f>
      </x:c>
      <x:c r="G22" s="80" t="str">
        <x:f>IF('02_Form_Pluviometrie'!$L22="Validé humainement",'02_Form_Pluviometrie'!G22,"")</x:f>
      </x:c>
      <x:c r="H22" s="76" t="str">
        <x:f>IF('02_Form_Pluviometrie'!$L22="Validé humainement",'02_Form_Pluviometrie'!H22,"")</x:f>
      </x:c>
      <x:c r="I22" s="76" t="str">
        <x:f>IF('02_Form_Pluviometrie'!$L22="Validé humainement",'02_Form_Pluviometrie'!I22,"")</x:f>
      </x:c>
      <x:c r="J22" s="76" t="str">
        <x:f>IF('02_Form_Pluviometrie'!$L22="Validé humainement",'02_Form_Pluviometrie'!J22,"")</x:f>
      </x:c>
      <x:c r="K22" s="76" t="str">
        <x:f>IF('02_Form_Pluviometrie'!$L22="Validé humainement",'02_Form_Pluviometrie'!K22,"")</x:f>
      </x:c>
      <x:c r="L22" s="76" t="str">
        <x:f>IF('02_Form_Pluviometrie'!$L22="Validé humainement",'02_Form_Pluviometrie'!L22,"")</x:f>
      </x:c>
      <x:c r="M22" s="76" t="str">
        <x:f>IF('02_Form_Pluviometrie'!$L22="Validé humainement",'02_Form_Pluviometrie'!M22,"")</x:f>
      </x:c>
      <x:c r="N22" s="78" t="str">
        <x:f>IF('02_Form_Pluviometrie'!$L22="Validé humainement",'02_Form_Pluviometrie'!N22,"")</x:f>
      </x:c>
      <x:c r="O22" s="76" t="str">
        <x:f>IF('02_Form_Pluviometrie'!$L22="Validé humainement",'02_Form_Pluviometrie'!O22,"")</x:f>
      </x:c>
      <x:c r="P22" s="76" t="str">
        <x:f>IF('02_Form_Pluviometrie'!$L22="Validé humainement",'02_Form_Pluviometrie'!P22,"")</x:f>
      </x:c>
      <x:c r="Q22" s="76" t="str">
        <x:f>IF('02_Form_Pluviometrie'!$L22="Validé humainement",'02_Form_Pluviometrie'!Q22,"")</x:f>
      </x:c>
    </x:row>
    <x:row r="23">
      <x:c r="A23" s="76" t="str">
        <x:f>IF('02_Form_Pluviometrie'!$L23="Validé humainement",'02_Form_Pluviometrie'!A23,"")</x:f>
      </x:c>
      <x:c r="B23" s="78" t="str">
        <x:f>IF('02_Form_Pluviometrie'!$L23="Validé humainement",'02_Form_Pluviometrie'!B23,"")</x:f>
      </x:c>
      <x:c r="C23" s="76" t="str">
        <x:f>IF('02_Form_Pluviometrie'!$L23="Validé humainement",'02_Form_Pluviometrie'!C23,"")</x:f>
      </x:c>
      <x:c r="D23" s="76" t="str">
        <x:f>IF('02_Form_Pluviometrie'!$L23="Validé humainement",'02_Form_Pluviometrie'!D23,"")</x:f>
      </x:c>
      <x:c r="E23" s="76" t="str">
        <x:f>IF('02_Form_Pluviometrie'!$L23="Validé humainement",'02_Form_Pluviometrie'!E23,"")</x:f>
      </x:c>
      <x:c r="F23" s="76" t="str">
        <x:f>IF('02_Form_Pluviometrie'!$L23="Validé humainement",'02_Form_Pluviometrie'!F23,"")</x:f>
      </x:c>
      <x:c r="G23" s="80" t="str">
        <x:f>IF('02_Form_Pluviometrie'!$L23="Validé humainement",'02_Form_Pluviometrie'!G23,"")</x:f>
      </x:c>
      <x:c r="H23" s="76" t="str">
        <x:f>IF('02_Form_Pluviometrie'!$L23="Validé humainement",'02_Form_Pluviometrie'!H23,"")</x:f>
      </x:c>
      <x:c r="I23" s="76" t="str">
        <x:f>IF('02_Form_Pluviometrie'!$L23="Validé humainement",'02_Form_Pluviometrie'!I23,"")</x:f>
      </x:c>
      <x:c r="J23" s="76" t="str">
        <x:f>IF('02_Form_Pluviometrie'!$L23="Validé humainement",'02_Form_Pluviometrie'!J23,"")</x:f>
      </x:c>
      <x:c r="K23" s="76" t="str">
        <x:f>IF('02_Form_Pluviometrie'!$L23="Validé humainement",'02_Form_Pluviometrie'!K23,"")</x:f>
      </x:c>
      <x:c r="L23" s="76" t="str">
        <x:f>IF('02_Form_Pluviometrie'!$L23="Validé humainement",'02_Form_Pluviometrie'!L23,"")</x:f>
      </x:c>
      <x:c r="M23" s="76" t="str">
        <x:f>IF('02_Form_Pluviometrie'!$L23="Validé humainement",'02_Form_Pluviometrie'!M23,"")</x:f>
      </x:c>
      <x:c r="N23" s="78" t="str">
        <x:f>IF('02_Form_Pluviometrie'!$L23="Validé humainement",'02_Form_Pluviometrie'!N23,"")</x:f>
      </x:c>
      <x:c r="O23" s="76" t="str">
        <x:f>IF('02_Form_Pluviometrie'!$L23="Validé humainement",'02_Form_Pluviometrie'!O23,"")</x:f>
      </x:c>
      <x:c r="P23" s="76" t="str">
        <x:f>IF('02_Form_Pluviometrie'!$L23="Validé humainement",'02_Form_Pluviometrie'!P23,"")</x:f>
      </x:c>
      <x:c r="Q23" s="76" t="str">
        <x:f>IF('02_Form_Pluviometrie'!$L23="Validé humainement",'02_Form_Pluviometrie'!Q23,"")</x:f>
      </x:c>
    </x:row>
    <x:row r="24">
      <x:c r="A24" s="76" t="str">
        <x:f>IF('02_Form_Pluviometrie'!$L24="Validé humainement",'02_Form_Pluviometrie'!A24,"")</x:f>
      </x:c>
      <x:c r="B24" s="78" t="str">
        <x:f>IF('02_Form_Pluviometrie'!$L24="Validé humainement",'02_Form_Pluviometrie'!B24,"")</x:f>
      </x:c>
      <x:c r="C24" s="76" t="str">
        <x:f>IF('02_Form_Pluviometrie'!$L24="Validé humainement",'02_Form_Pluviometrie'!C24,"")</x:f>
      </x:c>
      <x:c r="D24" s="76" t="str">
        <x:f>IF('02_Form_Pluviometrie'!$L24="Validé humainement",'02_Form_Pluviometrie'!D24,"")</x:f>
      </x:c>
      <x:c r="E24" s="76" t="str">
        <x:f>IF('02_Form_Pluviometrie'!$L24="Validé humainement",'02_Form_Pluviometrie'!E24,"")</x:f>
      </x:c>
      <x:c r="F24" s="76" t="str">
        <x:f>IF('02_Form_Pluviometrie'!$L24="Validé humainement",'02_Form_Pluviometrie'!F24,"")</x:f>
      </x:c>
      <x:c r="G24" s="80" t="str">
        <x:f>IF('02_Form_Pluviometrie'!$L24="Validé humainement",'02_Form_Pluviometrie'!G24,"")</x:f>
      </x:c>
      <x:c r="H24" s="76" t="str">
        <x:f>IF('02_Form_Pluviometrie'!$L24="Validé humainement",'02_Form_Pluviometrie'!H24,"")</x:f>
      </x:c>
      <x:c r="I24" s="76" t="str">
        <x:f>IF('02_Form_Pluviometrie'!$L24="Validé humainement",'02_Form_Pluviometrie'!I24,"")</x:f>
      </x:c>
      <x:c r="J24" s="76" t="str">
        <x:f>IF('02_Form_Pluviometrie'!$L24="Validé humainement",'02_Form_Pluviometrie'!J24,"")</x:f>
      </x:c>
      <x:c r="K24" s="76" t="str">
        <x:f>IF('02_Form_Pluviometrie'!$L24="Validé humainement",'02_Form_Pluviometrie'!K24,"")</x:f>
      </x:c>
      <x:c r="L24" s="76" t="str">
        <x:f>IF('02_Form_Pluviometrie'!$L24="Validé humainement",'02_Form_Pluviometrie'!L24,"")</x:f>
      </x:c>
      <x:c r="M24" s="76" t="str">
        <x:f>IF('02_Form_Pluviometrie'!$L24="Validé humainement",'02_Form_Pluviometrie'!M24,"")</x:f>
      </x:c>
      <x:c r="N24" s="78" t="str">
        <x:f>IF('02_Form_Pluviometrie'!$L24="Validé humainement",'02_Form_Pluviometrie'!N24,"")</x:f>
      </x:c>
      <x:c r="O24" s="76" t="str">
        <x:f>IF('02_Form_Pluviometrie'!$L24="Validé humainement",'02_Form_Pluviometrie'!O24,"")</x:f>
      </x:c>
      <x:c r="P24" s="76" t="str">
        <x:f>IF('02_Form_Pluviometrie'!$L24="Validé humainement",'02_Form_Pluviometrie'!P24,"")</x:f>
      </x:c>
      <x:c r="Q24" s="76" t="str">
        <x:f>IF('02_Form_Pluviometrie'!$L24="Validé humainement",'02_Form_Pluviometrie'!Q24,"")</x:f>
      </x:c>
    </x:row>
    <x:row r="25">
      <x:c r="A25" s="76" t="str">
        <x:f>IF('02_Form_Pluviometrie'!$L25="Validé humainement",'02_Form_Pluviometrie'!A25,"")</x:f>
      </x:c>
      <x:c r="B25" s="78" t="str">
        <x:f>IF('02_Form_Pluviometrie'!$L25="Validé humainement",'02_Form_Pluviometrie'!B25,"")</x:f>
      </x:c>
      <x:c r="C25" s="76" t="str">
        <x:f>IF('02_Form_Pluviometrie'!$L25="Validé humainement",'02_Form_Pluviometrie'!C25,"")</x:f>
      </x:c>
      <x:c r="D25" s="76" t="str">
        <x:f>IF('02_Form_Pluviometrie'!$L25="Validé humainement",'02_Form_Pluviometrie'!D25,"")</x:f>
      </x:c>
      <x:c r="E25" s="76" t="str">
        <x:f>IF('02_Form_Pluviometrie'!$L25="Validé humainement",'02_Form_Pluviometrie'!E25,"")</x:f>
      </x:c>
      <x:c r="F25" s="76" t="str">
        <x:f>IF('02_Form_Pluviometrie'!$L25="Validé humainement",'02_Form_Pluviometrie'!F25,"")</x:f>
      </x:c>
      <x:c r="G25" s="80" t="str">
        <x:f>IF('02_Form_Pluviometrie'!$L25="Validé humainement",'02_Form_Pluviometrie'!G25,"")</x:f>
      </x:c>
      <x:c r="H25" s="76" t="str">
        <x:f>IF('02_Form_Pluviometrie'!$L25="Validé humainement",'02_Form_Pluviometrie'!H25,"")</x:f>
      </x:c>
      <x:c r="I25" s="76" t="str">
        <x:f>IF('02_Form_Pluviometrie'!$L25="Validé humainement",'02_Form_Pluviometrie'!I25,"")</x:f>
      </x:c>
      <x:c r="J25" s="76" t="str">
        <x:f>IF('02_Form_Pluviometrie'!$L25="Validé humainement",'02_Form_Pluviometrie'!J25,"")</x:f>
      </x:c>
      <x:c r="K25" s="76" t="str">
        <x:f>IF('02_Form_Pluviometrie'!$L25="Validé humainement",'02_Form_Pluviometrie'!K25,"")</x:f>
      </x:c>
      <x:c r="L25" s="76" t="str">
        <x:f>IF('02_Form_Pluviometrie'!$L25="Validé humainement",'02_Form_Pluviometrie'!L25,"")</x:f>
      </x:c>
      <x:c r="M25" s="76" t="str">
        <x:f>IF('02_Form_Pluviometrie'!$L25="Validé humainement",'02_Form_Pluviometrie'!M25,"")</x:f>
      </x:c>
      <x:c r="N25" s="78" t="str">
        <x:f>IF('02_Form_Pluviometrie'!$L25="Validé humainement",'02_Form_Pluviometrie'!N25,"")</x:f>
      </x:c>
      <x:c r="O25" s="76" t="str">
        <x:f>IF('02_Form_Pluviometrie'!$L25="Validé humainement",'02_Form_Pluviometrie'!O25,"")</x:f>
      </x:c>
      <x:c r="P25" s="76" t="str">
        <x:f>IF('02_Form_Pluviometrie'!$L25="Validé humainement",'02_Form_Pluviometrie'!P25,"")</x:f>
      </x:c>
      <x:c r="Q25" s="76" t="str">
        <x:f>IF('02_Form_Pluviometrie'!$L25="Validé humainement",'02_Form_Pluviometrie'!Q25,"")</x:f>
      </x:c>
    </x:row>
    <x:row r="26">
      <x:c r="A26" s="76" t="str">
        <x:f>IF('02_Form_Pluviometrie'!$L26="Validé humainement",'02_Form_Pluviometrie'!A26,"")</x:f>
      </x:c>
      <x:c r="B26" s="78" t="str">
        <x:f>IF('02_Form_Pluviometrie'!$L26="Validé humainement",'02_Form_Pluviometrie'!B26,"")</x:f>
      </x:c>
      <x:c r="C26" s="76" t="str">
        <x:f>IF('02_Form_Pluviometrie'!$L26="Validé humainement",'02_Form_Pluviometrie'!C26,"")</x:f>
      </x:c>
      <x:c r="D26" s="76" t="str">
        <x:f>IF('02_Form_Pluviometrie'!$L26="Validé humainement",'02_Form_Pluviometrie'!D26,"")</x:f>
      </x:c>
      <x:c r="E26" s="76" t="str">
        <x:f>IF('02_Form_Pluviometrie'!$L26="Validé humainement",'02_Form_Pluviometrie'!E26,"")</x:f>
      </x:c>
      <x:c r="F26" s="76" t="str">
        <x:f>IF('02_Form_Pluviometrie'!$L26="Validé humainement",'02_Form_Pluviometrie'!F26,"")</x:f>
      </x:c>
      <x:c r="G26" s="80" t="str">
        <x:f>IF('02_Form_Pluviometrie'!$L26="Validé humainement",'02_Form_Pluviometrie'!G26,"")</x:f>
      </x:c>
      <x:c r="H26" s="76" t="str">
        <x:f>IF('02_Form_Pluviometrie'!$L26="Validé humainement",'02_Form_Pluviometrie'!H26,"")</x:f>
      </x:c>
      <x:c r="I26" s="76" t="str">
        <x:f>IF('02_Form_Pluviometrie'!$L26="Validé humainement",'02_Form_Pluviometrie'!I26,"")</x:f>
      </x:c>
      <x:c r="J26" s="76" t="str">
        <x:f>IF('02_Form_Pluviometrie'!$L26="Validé humainement",'02_Form_Pluviometrie'!J26,"")</x:f>
      </x:c>
      <x:c r="K26" s="76" t="str">
        <x:f>IF('02_Form_Pluviometrie'!$L26="Validé humainement",'02_Form_Pluviometrie'!K26,"")</x:f>
      </x:c>
      <x:c r="L26" s="76" t="str">
        <x:f>IF('02_Form_Pluviometrie'!$L26="Validé humainement",'02_Form_Pluviometrie'!L26,"")</x:f>
      </x:c>
      <x:c r="M26" s="76" t="str">
        <x:f>IF('02_Form_Pluviometrie'!$L26="Validé humainement",'02_Form_Pluviometrie'!M26,"")</x:f>
      </x:c>
      <x:c r="N26" s="78" t="str">
        <x:f>IF('02_Form_Pluviometrie'!$L26="Validé humainement",'02_Form_Pluviometrie'!N26,"")</x:f>
      </x:c>
      <x:c r="O26" s="76" t="str">
        <x:f>IF('02_Form_Pluviometrie'!$L26="Validé humainement",'02_Form_Pluviometrie'!O26,"")</x:f>
      </x:c>
      <x:c r="P26" s="76" t="str">
        <x:f>IF('02_Form_Pluviometrie'!$L26="Validé humainement",'02_Form_Pluviometrie'!P26,"")</x:f>
      </x:c>
      <x:c r="Q26" s="76" t="str">
        <x:f>IF('02_Form_Pluviometrie'!$L26="Validé humainement",'02_Form_Pluviometrie'!Q26,"")</x:f>
      </x:c>
    </x:row>
    <x:row r="27">
      <x:c r="A27" s="76" t="str">
        <x:f>IF('02_Form_Pluviometrie'!$L27="Validé humainement",'02_Form_Pluviometrie'!A27,"")</x:f>
      </x:c>
      <x:c r="B27" s="78" t="str">
        <x:f>IF('02_Form_Pluviometrie'!$L27="Validé humainement",'02_Form_Pluviometrie'!B27,"")</x:f>
      </x:c>
      <x:c r="C27" s="76" t="str">
        <x:f>IF('02_Form_Pluviometrie'!$L27="Validé humainement",'02_Form_Pluviometrie'!C27,"")</x:f>
      </x:c>
      <x:c r="D27" s="76" t="str">
        <x:f>IF('02_Form_Pluviometrie'!$L27="Validé humainement",'02_Form_Pluviometrie'!D27,"")</x:f>
      </x:c>
      <x:c r="E27" s="76" t="str">
        <x:f>IF('02_Form_Pluviometrie'!$L27="Validé humainement",'02_Form_Pluviometrie'!E27,"")</x:f>
      </x:c>
      <x:c r="F27" s="76" t="str">
        <x:f>IF('02_Form_Pluviometrie'!$L27="Validé humainement",'02_Form_Pluviometrie'!F27,"")</x:f>
      </x:c>
      <x:c r="G27" s="80" t="str">
        <x:f>IF('02_Form_Pluviometrie'!$L27="Validé humainement",'02_Form_Pluviometrie'!G27,"")</x:f>
      </x:c>
      <x:c r="H27" s="76" t="str">
        <x:f>IF('02_Form_Pluviometrie'!$L27="Validé humainement",'02_Form_Pluviometrie'!H27,"")</x:f>
      </x:c>
      <x:c r="I27" s="76" t="str">
        <x:f>IF('02_Form_Pluviometrie'!$L27="Validé humainement",'02_Form_Pluviometrie'!I27,"")</x:f>
      </x:c>
      <x:c r="J27" s="76" t="str">
        <x:f>IF('02_Form_Pluviometrie'!$L27="Validé humainement",'02_Form_Pluviometrie'!J27,"")</x:f>
      </x:c>
      <x:c r="K27" s="76" t="str">
        <x:f>IF('02_Form_Pluviometrie'!$L27="Validé humainement",'02_Form_Pluviometrie'!K27,"")</x:f>
      </x:c>
      <x:c r="L27" s="76" t="str">
        <x:f>IF('02_Form_Pluviometrie'!$L27="Validé humainement",'02_Form_Pluviometrie'!L27,"")</x:f>
      </x:c>
      <x:c r="M27" s="76" t="str">
        <x:f>IF('02_Form_Pluviometrie'!$L27="Validé humainement",'02_Form_Pluviometrie'!M27,"")</x:f>
      </x:c>
      <x:c r="N27" s="78" t="str">
        <x:f>IF('02_Form_Pluviometrie'!$L27="Validé humainement",'02_Form_Pluviometrie'!N27,"")</x:f>
      </x:c>
      <x:c r="O27" s="76" t="str">
        <x:f>IF('02_Form_Pluviometrie'!$L27="Validé humainement",'02_Form_Pluviometrie'!O27,"")</x:f>
      </x:c>
      <x:c r="P27" s="76" t="str">
        <x:f>IF('02_Form_Pluviometrie'!$L27="Validé humainement",'02_Form_Pluviometrie'!P27,"")</x:f>
      </x:c>
      <x:c r="Q27" s="76" t="str">
        <x:f>IF('02_Form_Pluviometrie'!$L27="Validé humainement",'02_Form_Pluviometrie'!Q27,"")</x:f>
      </x:c>
    </x:row>
    <x:row r="28">
      <x:c r="A28" s="76" t="str">
        <x:f>IF('02_Form_Pluviometrie'!$L28="Validé humainement",'02_Form_Pluviometrie'!A28,"")</x:f>
      </x:c>
      <x:c r="B28" s="78" t="str">
        <x:f>IF('02_Form_Pluviometrie'!$L28="Validé humainement",'02_Form_Pluviometrie'!B28,"")</x:f>
      </x:c>
      <x:c r="C28" s="76" t="str">
        <x:f>IF('02_Form_Pluviometrie'!$L28="Validé humainement",'02_Form_Pluviometrie'!C28,"")</x:f>
      </x:c>
      <x:c r="D28" s="76" t="str">
        <x:f>IF('02_Form_Pluviometrie'!$L28="Validé humainement",'02_Form_Pluviometrie'!D28,"")</x:f>
      </x:c>
      <x:c r="E28" s="76" t="str">
        <x:f>IF('02_Form_Pluviometrie'!$L28="Validé humainement",'02_Form_Pluviometrie'!E28,"")</x:f>
      </x:c>
      <x:c r="F28" s="76" t="str">
        <x:f>IF('02_Form_Pluviometrie'!$L28="Validé humainement",'02_Form_Pluviometrie'!F28,"")</x:f>
      </x:c>
      <x:c r="G28" s="80" t="str">
        <x:f>IF('02_Form_Pluviometrie'!$L28="Validé humainement",'02_Form_Pluviometrie'!G28,"")</x:f>
      </x:c>
      <x:c r="H28" s="76" t="str">
        <x:f>IF('02_Form_Pluviometrie'!$L28="Validé humainement",'02_Form_Pluviometrie'!H28,"")</x:f>
      </x:c>
      <x:c r="I28" s="76" t="str">
        <x:f>IF('02_Form_Pluviometrie'!$L28="Validé humainement",'02_Form_Pluviometrie'!I28,"")</x:f>
      </x:c>
      <x:c r="J28" s="76" t="str">
        <x:f>IF('02_Form_Pluviometrie'!$L28="Validé humainement",'02_Form_Pluviometrie'!J28,"")</x:f>
      </x:c>
      <x:c r="K28" s="76" t="str">
        <x:f>IF('02_Form_Pluviometrie'!$L28="Validé humainement",'02_Form_Pluviometrie'!K28,"")</x:f>
      </x:c>
      <x:c r="L28" s="76" t="str">
        <x:f>IF('02_Form_Pluviometrie'!$L28="Validé humainement",'02_Form_Pluviometrie'!L28,"")</x:f>
      </x:c>
      <x:c r="M28" s="76" t="str">
        <x:f>IF('02_Form_Pluviometrie'!$L28="Validé humainement",'02_Form_Pluviometrie'!M28,"")</x:f>
      </x:c>
      <x:c r="N28" s="78" t="str">
        <x:f>IF('02_Form_Pluviometrie'!$L28="Validé humainement",'02_Form_Pluviometrie'!N28,"")</x:f>
      </x:c>
      <x:c r="O28" s="76" t="str">
        <x:f>IF('02_Form_Pluviometrie'!$L28="Validé humainement",'02_Form_Pluviometrie'!O28,"")</x:f>
      </x:c>
      <x:c r="P28" s="76" t="str">
        <x:f>IF('02_Form_Pluviometrie'!$L28="Validé humainement",'02_Form_Pluviometrie'!P28,"")</x:f>
      </x:c>
      <x:c r="Q28" s="76" t="str">
        <x:f>IF('02_Form_Pluviometrie'!$L28="Validé humainement",'02_Form_Pluviometrie'!Q28,"")</x:f>
      </x:c>
    </x:row>
    <x:row r="29">
      <x:c r="A29" s="76" t="str">
        <x:f>IF('02_Form_Pluviometrie'!$L29="Validé humainement",'02_Form_Pluviometrie'!A29,"")</x:f>
      </x:c>
      <x:c r="B29" s="78" t="str">
        <x:f>IF('02_Form_Pluviometrie'!$L29="Validé humainement",'02_Form_Pluviometrie'!B29,"")</x:f>
      </x:c>
      <x:c r="C29" s="76" t="str">
        <x:f>IF('02_Form_Pluviometrie'!$L29="Validé humainement",'02_Form_Pluviometrie'!C29,"")</x:f>
      </x:c>
      <x:c r="D29" s="76" t="str">
        <x:f>IF('02_Form_Pluviometrie'!$L29="Validé humainement",'02_Form_Pluviometrie'!D29,"")</x:f>
      </x:c>
      <x:c r="E29" s="76" t="str">
        <x:f>IF('02_Form_Pluviometrie'!$L29="Validé humainement",'02_Form_Pluviometrie'!E29,"")</x:f>
      </x:c>
      <x:c r="F29" s="76" t="str">
        <x:f>IF('02_Form_Pluviometrie'!$L29="Validé humainement",'02_Form_Pluviometrie'!F29,"")</x:f>
      </x:c>
      <x:c r="G29" s="80" t="str">
        <x:f>IF('02_Form_Pluviometrie'!$L29="Validé humainement",'02_Form_Pluviometrie'!G29,"")</x:f>
      </x:c>
      <x:c r="H29" s="76" t="str">
        <x:f>IF('02_Form_Pluviometrie'!$L29="Validé humainement",'02_Form_Pluviometrie'!H29,"")</x:f>
      </x:c>
      <x:c r="I29" s="76" t="str">
        <x:f>IF('02_Form_Pluviometrie'!$L29="Validé humainement",'02_Form_Pluviometrie'!I29,"")</x:f>
      </x:c>
      <x:c r="J29" s="76" t="str">
        <x:f>IF('02_Form_Pluviometrie'!$L29="Validé humainement",'02_Form_Pluviometrie'!J29,"")</x:f>
      </x:c>
      <x:c r="K29" s="76" t="str">
        <x:f>IF('02_Form_Pluviometrie'!$L29="Validé humainement",'02_Form_Pluviometrie'!K29,"")</x:f>
      </x:c>
      <x:c r="L29" s="76" t="str">
        <x:f>IF('02_Form_Pluviometrie'!$L29="Validé humainement",'02_Form_Pluviometrie'!L29,"")</x:f>
      </x:c>
      <x:c r="M29" s="76" t="str">
        <x:f>IF('02_Form_Pluviometrie'!$L29="Validé humainement",'02_Form_Pluviometrie'!M29,"")</x:f>
      </x:c>
      <x:c r="N29" s="78" t="str">
        <x:f>IF('02_Form_Pluviometrie'!$L29="Validé humainement",'02_Form_Pluviometrie'!N29,"")</x:f>
      </x:c>
      <x:c r="O29" s="76" t="str">
        <x:f>IF('02_Form_Pluviometrie'!$L29="Validé humainement",'02_Form_Pluviometrie'!O29,"")</x:f>
      </x:c>
      <x:c r="P29" s="76" t="str">
        <x:f>IF('02_Form_Pluviometrie'!$L29="Validé humainement",'02_Form_Pluviometrie'!P29,"")</x:f>
      </x:c>
      <x:c r="Q29" s="76" t="str">
        <x:f>IF('02_Form_Pluviometrie'!$L29="Validé humainement",'02_Form_Pluviometrie'!Q29,"")</x:f>
      </x:c>
    </x:row>
    <x:row r="30">
      <x:c r="A30" s="76" t="str">
        <x:f>IF('02_Form_Pluviometrie'!$L30="Validé humainement",'02_Form_Pluviometrie'!A30,"")</x:f>
      </x:c>
      <x:c r="B30" s="78" t="str">
        <x:f>IF('02_Form_Pluviometrie'!$L30="Validé humainement",'02_Form_Pluviometrie'!B30,"")</x:f>
      </x:c>
      <x:c r="C30" s="76" t="str">
        <x:f>IF('02_Form_Pluviometrie'!$L30="Validé humainement",'02_Form_Pluviometrie'!C30,"")</x:f>
      </x:c>
      <x:c r="D30" s="76" t="str">
        <x:f>IF('02_Form_Pluviometrie'!$L30="Validé humainement",'02_Form_Pluviometrie'!D30,"")</x:f>
      </x:c>
      <x:c r="E30" s="76" t="str">
        <x:f>IF('02_Form_Pluviometrie'!$L30="Validé humainement",'02_Form_Pluviometrie'!E30,"")</x:f>
      </x:c>
      <x:c r="F30" s="76" t="str">
        <x:f>IF('02_Form_Pluviometrie'!$L30="Validé humainement",'02_Form_Pluviometrie'!F30,"")</x:f>
      </x:c>
      <x:c r="G30" s="80" t="str">
        <x:f>IF('02_Form_Pluviometrie'!$L30="Validé humainement",'02_Form_Pluviometrie'!G30,"")</x:f>
      </x:c>
      <x:c r="H30" s="76" t="str">
        <x:f>IF('02_Form_Pluviometrie'!$L30="Validé humainement",'02_Form_Pluviometrie'!H30,"")</x:f>
      </x:c>
      <x:c r="I30" s="76" t="str">
        <x:f>IF('02_Form_Pluviometrie'!$L30="Validé humainement",'02_Form_Pluviometrie'!I30,"")</x:f>
      </x:c>
      <x:c r="J30" s="76" t="str">
        <x:f>IF('02_Form_Pluviometrie'!$L30="Validé humainement",'02_Form_Pluviometrie'!J30,"")</x:f>
      </x:c>
      <x:c r="K30" s="76" t="str">
        <x:f>IF('02_Form_Pluviometrie'!$L30="Validé humainement",'02_Form_Pluviometrie'!K30,"")</x:f>
      </x:c>
      <x:c r="L30" s="76" t="str">
        <x:f>IF('02_Form_Pluviometrie'!$L30="Validé humainement",'02_Form_Pluviometrie'!L30,"")</x:f>
      </x:c>
      <x:c r="M30" s="76" t="str">
        <x:f>IF('02_Form_Pluviometrie'!$L30="Validé humainement",'02_Form_Pluviometrie'!M30,"")</x:f>
      </x:c>
      <x:c r="N30" s="78" t="str">
        <x:f>IF('02_Form_Pluviometrie'!$L30="Validé humainement",'02_Form_Pluviometrie'!N30,"")</x:f>
      </x:c>
      <x:c r="O30" s="76" t="str">
        <x:f>IF('02_Form_Pluviometrie'!$L30="Validé humainement",'02_Form_Pluviometrie'!O30,"")</x:f>
      </x:c>
      <x:c r="P30" s="76" t="str">
        <x:f>IF('02_Form_Pluviometrie'!$L30="Validé humainement",'02_Form_Pluviometrie'!P30,"")</x:f>
      </x:c>
      <x:c r="Q30" s="76" t="str">
        <x:f>IF('02_Form_Pluviometrie'!$L30="Validé humainement",'02_Form_Pluviometrie'!Q30,"")</x:f>
      </x:c>
    </x:row>
    <x:row r="31">
      <x:c r="A31" s="76" t="str">
        <x:f>IF('02_Form_Pluviometrie'!$L31="Validé humainement",'02_Form_Pluviometrie'!A31,"")</x:f>
      </x:c>
      <x:c r="B31" s="78" t="str">
        <x:f>IF('02_Form_Pluviometrie'!$L31="Validé humainement",'02_Form_Pluviometrie'!B31,"")</x:f>
      </x:c>
      <x:c r="C31" s="76" t="str">
        <x:f>IF('02_Form_Pluviometrie'!$L31="Validé humainement",'02_Form_Pluviometrie'!C31,"")</x:f>
      </x:c>
      <x:c r="D31" s="76" t="str">
        <x:f>IF('02_Form_Pluviometrie'!$L31="Validé humainement",'02_Form_Pluviometrie'!D31,"")</x:f>
      </x:c>
      <x:c r="E31" s="76" t="str">
        <x:f>IF('02_Form_Pluviometrie'!$L31="Validé humainement",'02_Form_Pluviometrie'!E31,"")</x:f>
      </x:c>
      <x:c r="F31" s="76" t="str">
        <x:f>IF('02_Form_Pluviometrie'!$L31="Validé humainement",'02_Form_Pluviometrie'!F31,"")</x:f>
      </x:c>
      <x:c r="G31" s="80" t="str">
        <x:f>IF('02_Form_Pluviometrie'!$L31="Validé humainement",'02_Form_Pluviometrie'!G31,"")</x:f>
      </x:c>
      <x:c r="H31" s="76" t="str">
        <x:f>IF('02_Form_Pluviometrie'!$L31="Validé humainement",'02_Form_Pluviometrie'!H31,"")</x:f>
      </x:c>
      <x:c r="I31" s="76" t="str">
        <x:f>IF('02_Form_Pluviometrie'!$L31="Validé humainement",'02_Form_Pluviometrie'!I31,"")</x:f>
      </x:c>
      <x:c r="J31" s="76" t="str">
        <x:f>IF('02_Form_Pluviometrie'!$L31="Validé humainement",'02_Form_Pluviometrie'!J31,"")</x:f>
      </x:c>
      <x:c r="K31" s="76" t="str">
        <x:f>IF('02_Form_Pluviometrie'!$L31="Validé humainement",'02_Form_Pluviometrie'!K31,"")</x:f>
      </x:c>
      <x:c r="L31" s="76" t="str">
        <x:f>IF('02_Form_Pluviometrie'!$L31="Validé humainement",'02_Form_Pluviometrie'!L31,"")</x:f>
      </x:c>
      <x:c r="M31" s="76" t="str">
        <x:f>IF('02_Form_Pluviometrie'!$L31="Validé humainement",'02_Form_Pluviometrie'!M31,"")</x:f>
      </x:c>
      <x:c r="N31" s="78" t="str">
        <x:f>IF('02_Form_Pluviometrie'!$L31="Validé humainement",'02_Form_Pluviometrie'!N31,"")</x:f>
      </x:c>
      <x:c r="O31" s="76" t="str">
        <x:f>IF('02_Form_Pluviometrie'!$L31="Validé humainement",'02_Form_Pluviometrie'!O31,"")</x:f>
      </x:c>
      <x:c r="P31" s="76" t="str">
        <x:f>IF('02_Form_Pluviometrie'!$L31="Validé humainement",'02_Form_Pluviometrie'!P31,"")</x:f>
      </x:c>
      <x:c r="Q31" s="76" t="str">
        <x:f>IF('02_Form_Pluviometrie'!$L31="Validé humainement",'02_Form_Pluviometrie'!Q31,"")</x:f>
      </x:c>
    </x:row>
    <x:row r="32">
      <x:c r="A32" s="76" t="str">
        <x:f>IF('02_Form_Pluviometrie'!$L32="Validé humainement",'02_Form_Pluviometrie'!A32,"")</x:f>
      </x:c>
      <x:c r="B32" s="78" t="str">
        <x:f>IF('02_Form_Pluviometrie'!$L32="Validé humainement",'02_Form_Pluviometrie'!B32,"")</x:f>
      </x:c>
      <x:c r="C32" s="76" t="str">
        <x:f>IF('02_Form_Pluviometrie'!$L32="Validé humainement",'02_Form_Pluviometrie'!C32,"")</x:f>
      </x:c>
      <x:c r="D32" s="76" t="str">
        <x:f>IF('02_Form_Pluviometrie'!$L32="Validé humainement",'02_Form_Pluviometrie'!D32,"")</x:f>
      </x:c>
      <x:c r="E32" s="76" t="str">
        <x:f>IF('02_Form_Pluviometrie'!$L32="Validé humainement",'02_Form_Pluviometrie'!E32,"")</x:f>
      </x:c>
      <x:c r="F32" s="76" t="str">
        <x:f>IF('02_Form_Pluviometrie'!$L32="Validé humainement",'02_Form_Pluviometrie'!F32,"")</x:f>
      </x:c>
      <x:c r="G32" s="80" t="str">
        <x:f>IF('02_Form_Pluviometrie'!$L32="Validé humainement",'02_Form_Pluviometrie'!G32,"")</x:f>
      </x:c>
      <x:c r="H32" s="76" t="str">
        <x:f>IF('02_Form_Pluviometrie'!$L32="Validé humainement",'02_Form_Pluviometrie'!H32,"")</x:f>
      </x:c>
      <x:c r="I32" s="76" t="str">
        <x:f>IF('02_Form_Pluviometrie'!$L32="Validé humainement",'02_Form_Pluviometrie'!I32,"")</x:f>
      </x:c>
      <x:c r="J32" s="76" t="str">
        <x:f>IF('02_Form_Pluviometrie'!$L32="Validé humainement",'02_Form_Pluviometrie'!J32,"")</x:f>
      </x:c>
      <x:c r="K32" s="76" t="str">
        <x:f>IF('02_Form_Pluviometrie'!$L32="Validé humainement",'02_Form_Pluviometrie'!K32,"")</x:f>
      </x:c>
      <x:c r="L32" s="76" t="str">
        <x:f>IF('02_Form_Pluviometrie'!$L32="Validé humainement",'02_Form_Pluviometrie'!L32,"")</x:f>
      </x:c>
      <x:c r="M32" s="76" t="str">
        <x:f>IF('02_Form_Pluviometrie'!$L32="Validé humainement",'02_Form_Pluviometrie'!M32,"")</x:f>
      </x:c>
      <x:c r="N32" s="78" t="str">
        <x:f>IF('02_Form_Pluviometrie'!$L32="Validé humainement",'02_Form_Pluviometrie'!N32,"")</x:f>
      </x:c>
      <x:c r="O32" s="76" t="str">
        <x:f>IF('02_Form_Pluviometrie'!$L32="Validé humainement",'02_Form_Pluviometrie'!O32,"")</x:f>
      </x:c>
      <x:c r="P32" s="76" t="str">
        <x:f>IF('02_Form_Pluviometrie'!$L32="Validé humainement",'02_Form_Pluviometrie'!P32,"")</x:f>
      </x:c>
      <x:c r="Q32" s="76" t="str">
        <x:f>IF('02_Form_Pluviometrie'!$L32="Validé humainement",'02_Form_Pluviometrie'!Q32,"")</x:f>
      </x:c>
    </x:row>
    <x:row r="33">
      <x:c r="A33" s="76" t="str">
        <x:f>IF('02_Form_Pluviometrie'!$L33="Validé humainement",'02_Form_Pluviometrie'!A33,"")</x:f>
      </x:c>
      <x:c r="B33" s="78" t="str">
        <x:f>IF('02_Form_Pluviometrie'!$L33="Validé humainement",'02_Form_Pluviometrie'!B33,"")</x:f>
      </x:c>
      <x:c r="C33" s="76" t="str">
        <x:f>IF('02_Form_Pluviometrie'!$L33="Validé humainement",'02_Form_Pluviometrie'!C33,"")</x:f>
      </x:c>
      <x:c r="D33" s="76" t="str">
        <x:f>IF('02_Form_Pluviometrie'!$L33="Validé humainement",'02_Form_Pluviometrie'!D33,"")</x:f>
      </x:c>
      <x:c r="E33" s="76" t="str">
        <x:f>IF('02_Form_Pluviometrie'!$L33="Validé humainement",'02_Form_Pluviometrie'!E33,"")</x:f>
      </x:c>
      <x:c r="F33" s="76" t="str">
        <x:f>IF('02_Form_Pluviometrie'!$L33="Validé humainement",'02_Form_Pluviometrie'!F33,"")</x:f>
      </x:c>
      <x:c r="G33" s="80" t="str">
        <x:f>IF('02_Form_Pluviometrie'!$L33="Validé humainement",'02_Form_Pluviometrie'!G33,"")</x:f>
      </x:c>
      <x:c r="H33" s="76" t="str">
        <x:f>IF('02_Form_Pluviometrie'!$L33="Validé humainement",'02_Form_Pluviometrie'!H33,"")</x:f>
      </x:c>
      <x:c r="I33" s="76" t="str">
        <x:f>IF('02_Form_Pluviometrie'!$L33="Validé humainement",'02_Form_Pluviometrie'!I33,"")</x:f>
      </x:c>
      <x:c r="J33" s="76" t="str">
        <x:f>IF('02_Form_Pluviometrie'!$L33="Validé humainement",'02_Form_Pluviometrie'!J33,"")</x:f>
      </x:c>
      <x:c r="K33" s="76" t="str">
        <x:f>IF('02_Form_Pluviometrie'!$L33="Validé humainement",'02_Form_Pluviometrie'!K33,"")</x:f>
      </x:c>
      <x:c r="L33" s="76" t="str">
        <x:f>IF('02_Form_Pluviometrie'!$L33="Validé humainement",'02_Form_Pluviometrie'!L33,"")</x:f>
      </x:c>
      <x:c r="M33" s="76" t="str">
        <x:f>IF('02_Form_Pluviometrie'!$L33="Validé humainement",'02_Form_Pluviometrie'!M33,"")</x:f>
      </x:c>
      <x:c r="N33" s="78" t="str">
        <x:f>IF('02_Form_Pluviometrie'!$L33="Validé humainement",'02_Form_Pluviometrie'!N33,"")</x:f>
      </x:c>
      <x:c r="O33" s="76" t="str">
        <x:f>IF('02_Form_Pluviometrie'!$L33="Validé humainement",'02_Form_Pluviometrie'!O33,"")</x:f>
      </x:c>
      <x:c r="P33" s="76" t="str">
        <x:f>IF('02_Form_Pluviometrie'!$L33="Validé humainement",'02_Form_Pluviometrie'!P33,"")</x:f>
      </x:c>
      <x:c r="Q33" s="76" t="str">
        <x:f>IF('02_Form_Pluviometrie'!$L33="Validé humainement",'02_Form_Pluviometrie'!Q33,"")</x:f>
      </x:c>
    </x:row>
    <x:row r="34">
      <x:c r="A34" s="76" t="str">
        <x:f>IF('02_Form_Pluviometrie'!$L34="Validé humainement",'02_Form_Pluviometrie'!A34,"")</x:f>
      </x:c>
      <x:c r="B34" s="78" t="str">
        <x:f>IF('02_Form_Pluviometrie'!$L34="Validé humainement",'02_Form_Pluviometrie'!B34,"")</x:f>
      </x:c>
      <x:c r="C34" s="76" t="str">
        <x:f>IF('02_Form_Pluviometrie'!$L34="Validé humainement",'02_Form_Pluviometrie'!C34,"")</x:f>
      </x:c>
      <x:c r="D34" s="76" t="str">
        <x:f>IF('02_Form_Pluviometrie'!$L34="Validé humainement",'02_Form_Pluviometrie'!D34,"")</x:f>
      </x:c>
      <x:c r="E34" s="76" t="str">
        <x:f>IF('02_Form_Pluviometrie'!$L34="Validé humainement",'02_Form_Pluviometrie'!E34,"")</x:f>
      </x:c>
      <x:c r="F34" s="76" t="str">
        <x:f>IF('02_Form_Pluviometrie'!$L34="Validé humainement",'02_Form_Pluviometrie'!F34,"")</x:f>
      </x:c>
      <x:c r="G34" s="80" t="str">
        <x:f>IF('02_Form_Pluviometrie'!$L34="Validé humainement",'02_Form_Pluviometrie'!G34,"")</x:f>
      </x:c>
      <x:c r="H34" s="76" t="str">
        <x:f>IF('02_Form_Pluviometrie'!$L34="Validé humainement",'02_Form_Pluviometrie'!H34,"")</x:f>
      </x:c>
      <x:c r="I34" s="76" t="str">
        <x:f>IF('02_Form_Pluviometrie'!$L34="Validé humainement",'02_Form_Pluviometrie'!I34,"")</x:f>
      </x:c>
      <x:c r="J34" s="76" t="str">
        <x:f>IF('02_Form_Pluviometrie'!$L34="Validé humainement",'02_Form_Pluviometrie'!J34,"")</x:f>
      </x:c>
      <x:c r="K34" s="76" t="str">
        <x:f>IF('02_Form_Pluviometrie'!$L34="Validé humainement",'02_Form_Pluviometrie'!K34,"")</x:f>
      </x:c>
      <x:c r="L34" s="76" t="str">
        <x:f>IF('02_Form_Pluviometrie'!$L34="Validé humainement",'02_Form_Pluviometrie'!L34,"")</x:f>
      </x:c>
      <x:c r="M34" s="76" t="str">
        <x:f>IF('02_Form_Pluviometrie'!$L34="Validé humainement",'02_Form_Pluviometrie'!M34,"")</x:f>
      </x:c>
      <x:c r="N34" s="78" t="str">
        <x:f>IF('02_Form_Pluviometrie'!$L34="Validé humainement",'02_Form_Pluviometrie'!N34,"")</x:f>
      </x:c>
      <x:c r="O34" s="76" t="str">
        <x:f>IF('02_Form_Pluviometrie'!$L34="Validé humainement",'02_Form_Pluviometrie'!O34,"")</x:f>
      </x:c>
      <x:c r="P34" s="76" t="str">
        <x:f>IF('02_Form_Pluviometrie'!$L34="Validé humainement",'02_Form_Pluviometrie'!P34,"")</x:f>
      </x:c>
      <x:c r="Q34" s="76" t="str">
        <x:f>IF('02_Form_Pluviometrie'!$L34="Validé humainement",'02_Form_Pluviometrie'!Q34,"")</x:f>
      </x:c>
    </x:row>
    <x:row r="35">
      <x:c r="A35" s="76" t="str">
        <x:f>IF('02_Form_Pluviometrie'!$L35="Validé humainement",'02_Form_Pluviometrie'!A35,"")</x:f>
      </x:c>
      <x:c r="B35" s="78" t="str">
        <x:f>IF('02_Form_Pluviometrie'!$L35="Validé humainement",'02_Form_Pluviometrie'!B35,"")</x:f>
      </x:c>
      <x:c r="C35" s="76" t="str">
        <x:f>IF('02_Form_Pluviometrie'!$L35="Validé humainement",'02_Form_Pluviometrie'!C35,"")</x:f>
      </x:c>
      <x:c r="D35" s="76" t="str">
        <x:f>IF('02_Form_Pluviometrie'!$L35="Validé humainement",'02_Form_Pluviometrie'!D35,"")</x:f>
      </x:c>
      <x:c r="E35" s="76" t="str">
        <x:f>IF('02_Form_Pluviometrie'!$L35="Validé humainement",'02_Form_Pluviometrie'!E35,"")</x:f>
      </x:c>
      <x:c r="F35" s="76" t="str">
        <x:f>IF('02_Form_Pluviometrie'!$L35="Validé humainement",'02_Form_Pluviometrie'!F35,"")</x:f>
      </x:c>
      <x:c r="G35" s="80" t="str">
        <x:f>IF('02_Form_Pluviometrie'!$L35="Validé humainement",'02_Form_Pluviometrie'!G35,"")</x:f>
      </x:c>
      <x:c r="H35" s="76" t="str">
        <x:f>IF('02_Form_Pluviometrie'!$L35="Validé humainement",'02_Form_Pluviometrie'!H35,"")</x:f>
      </x:c>
      <x:c r="I35" s="76" t="str">
        <x:f>IF('02_Form_Pluviometrie'!$L35="Validé humainement",'02_Form_Pluviometrie'!I35,"")</x:f>
      </x:c>
      <x:c r="J35" s="76" t="str">
        <x:f>IF('02_Form_Pluviometrie'!$L35="Validé humainement",'02_Form_Pluviometrie'!J35,"")</x:f>
      </x:c>
      <x:c r="K35" s="76" t="str">
        <x:f>IF('02_Form_Pluviometrie'!$L35="Validé humainement",'02_Form_Pluviometrie'!K35,"")</x:f>
      </x:c>
      <x:c r="L35" s="76" t="str">
        <x:f>IF('02_Form_Pluviometrie'!$L35="Validé humainement",'02_Form_Pluviometrie'!L35,"")</x:f>
      </x:c>
      <x:c r="M35" s="76" t="str">
        <x:f>IF('02_Form_Pluviometrie'!$L35="Validé humainement",'02_Form_Pluviometrie'!M35,"")</x:f>
      </x:c>
      <x:c r="N35" s="78" t="str">
        <x:f>IF('02_Form_Pluviometrie'!$L35="Validé humainement",'02_Form_Pluviometrie'!N35,"")</x:f>
      </x:c>
      <x:c r="O35" s="76" t="str">
        <x:f>IF('02_Form_Pluviometrie'!$L35="Validé humainement",'02_Form_Pluviometrie'!O35,"")</x:f>
      </x:c>
      <x:c r="P35" s="76" t="str">
        <x:f>IF('02_Form_Pluviometrie'!$L35="Validé humainement",'02_Form_Pluviometrie'!P35,"")</x:f>
      </x:c>
      <x:c r="Q35" s="76" t="str">
        <x:f>IF('02_Form_Pluviometrie'!$L35="Validé humainement",'02_Form_Pluviometrie'!Q35,"")</x:f>
      </x:c>
    </x:row>
    <x:row r="36">
      <x:c r="A36" s="76" t="str">
        <x:f>IF('02_Form_Pluviometrie'!$L36="Validé humainement",'02_Form_Pluviometrie'!A36,"")</x:f>
      </x:c>
      <x:c r="B36" s="78" t="str">
        <x:f>IF('02_Form_Pluviometrie'!$L36="Validé humainement",'02_Form_Pluviometrie'!B36,"")</x:f>
      </x:c>
      <x:c r="C36" s="76" t="str">
        <x:f>IF('02_Form_Pluviometrie'!$L36="Validé humainement",'02_Form_Pluviometrie'!C36,"")</x:f>
      </x:c>
      <x:c r="D36" s="76" t="str">
        <x:f>IF('02_Form_Pluviometrie'!$L36="Validé humainement",'02_Form_Pluviometrie'!D36,"")</x:f>
      </x:c>
      <x:c r="E36" s="76" t="str">
        <x:f>IF('02_Form_Pluviometrie'!$L36="Validé humainement",'02_Form_Pluviometrie'!E36,"")</x:f>
      </x:c>
      <x:c r="F36" s="76" t="str">
        <x:f>IF('02_Form_Pluviometrie'!$L36="Validé humainement",'02_Form_Pluviometrie'!F36,"")</x:f>
      </x:c>
      <x:c r="G36" s="80" t="str">
        <x:f>IF('02_Form_Pluviometrie'!$L36="Validé humainement",'02_Form_Pluviometrie'!G36,"")</x:f>
      </x:c>
      <x:c r="H36" s="76" t="str">
        <x:f>IF('02_Form_Pluviometrie'!$L36="Validé humainement",'02_Form_Pluviometrie'!H36,"")</x:f>
      </x:c>
      <x:c r="I36" s="76" t="str">
        <x:f>IF('02_Form_Pluviometrie'!$L36="Validé humainement",'02_Form_Pluviometrie'!I36,"")</x:f>
      </x:c>
      <x:c r="J36" s="76" t="str">
        <x:f>IF('02_Form_Pluviometrie'!$L36="Validé humainement",'02_Form_Pluviometrie'!J36,"")</x:f>
      </x:c>
      <x:c r="K36" s="76" t="str">
        <x:f>IF('02_Form_Pluviometrie'!$L36="Validé humainement",'02_Form_Pluviometrie'!K36,"")</x:f>
      </x:c>
      <x:c r="L36" s="76" t="str">
        <x:f>IF('02_Form_Pluviometrie'!$L36="Validé humainement",'02_Form_Pluviometrie'!L36,"")</x:f>
      </x:c>
      <x:c r="M36" s="76" t="str">
        <x:f>IF('02_Form_Pluviometrie'!$L36="Validé humainement",'02_Form_Pluviometrie'!M36,"")</x:f>
      </x:c>
      <x:c r="N36" s="78" t="str">
        <x:f>IF('02_Form_Pluviometrie'!$L36="Validé humainement",'02_Form_Pluviometrie'!N36,"")</x:f>
      </x:c>
      <x:c r="O36" s="76" t="str">
        <x:f>IF('02_Form_Pluviometrie'!$L36="Validé humainement",'02_Form_Pluviometrie'!O36,"")</x:f>
      </x:c>
      <x:c r="P36" s="76" t="str">
        <x:f>IF('02_Form_Pluviometrie'!$L36="Validé humainement",'02_Form_Pluviometrie'!P36,"")</x:f>
      </x:c>
      <x:c r="Q36" s="76" t="str">
        <x:f>IF('02_Form_Pluviometrie'!$L36="Validé humainement",'02_Form_Pluviometrie'!Q36,"")</x:f>
      </x:c>
    </x:row>
    <x:row r="37">
      <x:c r="A37" s="76" t="str">
        <x:f>IF('02_Form_Pluviometrie'!$L37="Validé humainement",'02_Form_Pluviometrie'!A37,"")</x:f>
      </x:c>
      <x:c r="B37" s="78" t="str">
        <x:f>IF('02_Form_Pluviometrie'!$L37="Validé humainement",'02_Form_Pluviometrie'!B37,"")</x:f>
      </x:c>
      <x:c r="C37" s="76" t="str">
        <x:f>IF('02_Form_Pluviometrie'!$L37="Validé humainement",'02_Form_Pluviometrie'!C37,"")</x:f>
      </x:c>
      <x:c r="D37" s="76" t="str">
        <x:f>IF('02_Form_Pluviometrie'!$L37="Validé humainement",'02_Form_Pluviometrie'!D37,"")</x:f>
      </x:c>
      <x:c r="E37" s="76" t="str">
        <x:f>IF('02_Form_Pluviometrie'!$L37="Validé humainement",'02_Form_Pluviometrie'!E37,"")</x:f>
      </x:c>
      <x:c r="F37" s="76" t="str">
        <x:f>IF('02_Form_Pluviometrie'!$L37="Validé humainement",'02_Form_Pluviometrie'!F37,"")</x:f>
      </x:c>
      <x:c r="G37" s="80" t="str">
        <x:f>IF('02_Form_Pluviometrie'!$L37="Validé humainement",'02_Form_Pluviometrie'!G37,"")</x:f>
      </x:c>
      <x:c r="H37" s="76" t="str">
        <x:f>IF('02_Form_Pluviometrie'!$L37="Validé humainement",'02_Form_Pluviometrie'!H37,"")</x:f>
      </x:c>
      <x:c r="I37" s="76" t="str">
        <x:f>IF('02_Form_Pluviometrie'!$L37="Validé humainement",'02_Form_Pluviometrie'!I37,"")</x:f>
      </x:c>
      <x:c r="J37" s="76" t="str">
        <x:f>IF('02_Form_Pluviometrie'!$L37="Validé humainement",'02_Form_Pluviometrie'!J37,"")</x:f>
      </x:c>
      <x:c r="K37" s="76" t="str">
        <x:f>IF('02_Form_Pluviometrie'!$L37="Validé humainement",'02_Form_Pluviometrie'!K37,"")</x:f>
      </x:c>
      <x:c r="L37" s="76" t="str">
        <x:f>IF('02_Form_Pluviometrie'!$L37="Validé humainement",'02_Form_Pluviometrie'!L37,"")</x:f>
      </x:c>
      <x:c r="M37" s="76" t="str">
        <x:f>IF('02_Form_Pluviometrie'!$L37="Validé humainement",'02_Form_Pluviometrie'!M37,"")</x:f>
      </x:c>
      <x:c r="N37" s="78" t="str">
        <x:f>IF('02_Form_Pluviometrie'!$L37="Validé humainement",'02_Form_Pluviometrie'!N37,"")</x:f>
      </x:c>
      <x:c r="O37" s="76" t="str">
        <x:f>IF('02_Form_Pluviometrie'!$L37="Validé humainement",'02_Form_Pluviometrie'!O37,"")</x:f>
      </x:c>
      <x:c r="P37" s="76" t="str">
        <x:f>IF('02_Form_Pluviometrie'!$L37="Validé humainement",'02_Form_Pluviometrie'!P37,"")</x:f>
      </x:c>
      <x:c r="Q37" s="76" t="str">
        <x:f>IF('02_Form_Pluviometrie'!$L37="Validé humainement",'02_Form_Pluviometrie'!Q37,"")</x:f>
      </x:c>
    </x:row>
    <x:row r="38">
      <x:c r="A38" s="76" t="str">
        <x:f>IF('02_Form_Pluviometrie'!$L38="Validé humainement",'02_Form_Pluviometrie'!A38,"")</x:f>
      </x:c>
      <x:c r="B38" s="78" t="str">
        <x:f>IF('02_Form_Pluviometrie'!$L38="Validé humainement",'02_Form_Pluviometrie'!B38,"")</x:f>
      </x:c>
      <x:c r="C38" s="76" t="str">
        <x:f>IF('02_Form_Pluviometrie'!$L38="Validé humainement",'02_Form_Pluviometrie'!C38,"")</x:f>
      </x:c>
      <x:c r="D38" s="76" t="str">
        <x:f>IF('02_Form_Pluviometrie'!$L38="Validé humainement",'02_Form_Pluviometrie'!D38,"")</x:f>
      </x:c>
      <x:c r="E38" s="76" t="str">
        <x:f>IF('02_Form_Pluviometrie'!$L38="Validé humainement",'02_Form_Pluviometrie'!E38,"")</x:f>
      </x:c>
      <x:c r="F38" s="76" t="str">
        <x:f>IF('02_Form_Pluviometrie'!$L38="Validé humainement",'02_Form_Pluviometrie'!F38,"")</x:f>
      </x:c>
      <x:c r="G38" s="80" t="str">
        <x:f>IF('02_Form_Pluviometrie'!$L38="Validé humainement",'02_Form_Pluviometrie'!G38,"")</x:f>
      </x:c>
      <x:c r="H38" s="76" t="str">
        <x:f>IF('02_Form_Pluviometrie'!$L38="Validé humainement",'02_Form_Pluviometrie'!H38,"")</x:f>
      </x:c>
      <x:c r="I38" s="76" t="str">
        <x:f>IF('02_Form_Pluviometrie'!$L38="Validé humainement",'02_Form_Pluviometrie'!I38,"")</x:f>
      </x:c>
      <x:c r="J38" s="76" t="str">
        <x:f>IF('02_Form_Pluviometrie'!$L38="Validé humainement",'02_Form_Pluviometrie'!J38,"")</x:f>
      </x:c>
      <x:c r="K38" s="76" t="str">
        <x:f>IF('02_Form_Pluviometrie'!$L38="Validé humainement",'02_Form_Pluviometrie'!K38,"")</x:f>
      </x:c>
      <x:c r="L38" s="76" t="str">
        <x:f>IF('02_Form_Pluviometrie'!$L38="Validé humainement",'02_Form_Pluviometrie'!L38,"")</x:f>
      </x:c>
      <x:c r="M38" s="76" t="str">
        <x:f>IF('02_Form_Pluviometrie'!$L38="Validé humainement",'02_Form_Pluviometrie'!M38,"")</x:f>
      </x:c>
      <x:c r="N38" s="78" t="str">
        <x:f>IF('02_Form_Pluviometrie'!$L38="Validé humainement",'02_Form_Pluviometrie'!N38,"")</x:f>
      </x:c>
      <x:c r="O38" s="76" t="str">
        <x:f>IF('02_Form_Pluviometrie'!$L38="Validé humainement",'02_Form_Pluviometrie'!O38,"")</x:f>
      </x:c>
      <x:c r="P38" s="76" t="str">
        <x:f>IF('02_Form_Pluviometrie'!$L38="Validé humainement",'02_Form_Pluviometrie'!P38,"")</x:f>
      </x:c>
      <x:c r="Q38" s="76" t="str">
        <x:f>IF('02_Form_Pluviometrie'!$L38="Validé humainement",'02_Form_Pluviometrie'!Q38,"")</x:f>
      </x:c>
    </x:row>
    <x:row r="39">
      <x:c r="A39" s="76" t="str">
        <x:f>IF('02_Form_Pluviometrie'!$L39="Validé humainement",'02_Form_Pluviometrie'!A39,"")</x:f>
      </x:c>
      <x:c r="B39" s="78" t="str">
        <x:f>IF('02_Form_Pluviometrie'!$L39="Validé humainement",'02_Form_Pluviometrie'!B39,"")</x:f>
      </x:c>
      <x:c r="C39" s="76" t="str">
        <x:f>IF('02_Form_Pluviometrie'!$L39="Validé humainement",'02_Form_Pluviometrie'!C39,"")</x:f>
      </x:c>
      <x:c r="D39" s="76" t="str">
        <x:f>IF('02_Form_Pluviometrie'!$L39="Validé humainement",'02_Form_Pluviometrie'!D39,"")</x:f>
      </x:c>
      <x:c r="E39" s="76" t="str">
        <x:f>IF('02_Form_Pluviometrie'!$L39="Validé humainement",'02_Form_Pluviometrie'!E39,"")</x:f>
      </x:c>
      <x:c r="F39" s="76" t="str">
        <x:f>IF('02_Form_Pluviometrie'!$L39="Validé humainement",'02_Form_Pluviometrie'!F39,"")</x:f>
      </x:c>
      <x:c r="G39" s="80" t="str">
        <x:f>IF('02_Form_Pluviometrie'!$L39="Validé humainement",'02_Form_Pluviometrie'!G39,"")</x:f>
      </x:c>
      <x:c r="H39" s="76" t="str">
        <x:f>IF('02_Form_Pluviometrie'!$L39="Validé humainement",'02_Form_Pluviometrie'!H39,"")</x:f>
      </x:c>
      <x:c r="I39" s="76" t="str">
        <x:f>IF('02_Form_Pluviometrie'!$L39="Validé humainement",'02_Form_Pluviometrie'!I39,"")</x:f>
      </x:c>
      <x:c r="J39" s="76" t="str">
        <x:f>IF('02_Form_Pluviometrie'!$L39="Validé humainement",'02_Form_Pluviometrie'!J39,"")</x:f>
      </x:c>
      <x:c r="K39" s="76" t="str">
        <x:f>IF('02_Form_Pluviometrie'!$L39="Validé humainement",'02_Form_Pluviometrie'!K39,"")</x:f>
      </x:c>
      <x:c r="L39" s="76" t="str">
        <x:f>IF('02_Form_Pluviometrie'!$L39="Validé humainement",'02_Form_Pluviometrie'!L39,"")</x:f>
      </x:c>
      <x:c r="M39" s="76" t="str">
        <x:f>IF('02_Form_Pluviometrie'!$L39="Validé humainement",'02_Form_Pluviometrie'!M39,"")</x:f>
      </x:c>
      <x:c r="N39" s="78" t="str">
        <x:f>IF('02_Form_Pluviometrie'!$L39="Validé humainement",'02_Form_Pluviometrie'!N39,"")</x:f>
      </x:c>
      <x:c r="O39" s="76" t="str">
        <x:f>IF('02_Form_Pluviometrie'!$L39="Validé humainement",'02_Form_Pluviometrie'!O39,"")</x:f>
      </x:c>
      <x:c r="P39" s="76" t="str">
        <x:f>IF('02_Form_Pluviometrie'!$L39="Validé humainement",'02_Form_Pluviometrie'!P39,"")</x:f>
      </x:c>
      <x:c r="Q39" s="76" t="str">
        <x:f>IF('02_Form_Pluviometrie'!$L39="Validé humainement",'02_Form_Pluviometrie'!Q39,"")</x:f>
      </x:c>
    </x:row>
    <x:row r="40">
      <x:c r="A40" s="76" t="str">
        <x:f>IF('02_Form_Pluviometrie'!$L40="Validé humainement",'02_Form_Pluviometrie'!A40,"")</x:f>
      </x:c>
      <x:c r="B40" s="78" t="str">
        <x:f>IF('02_Form_Pluviometrie'!$L40="Validé humainement",'02_Form_Pluviometrie'!B40,"")</x:f>
      </x:c>
      <x:c r="C40" s="76" t="str">
        <x:f>IF('02_Form_Pluviometrie'!$L40="Validé humainement",'02_Form_Pluviometrie'!C40,"")</x:f>
      </x:c>
      <x:c r="D40" s="76" t="str">
        <x:f>IF('02_Form_Pluviometrie'!$L40="Validé humainement",'02_Form_Pluviometrie'!D40,"")</x:f>
      </x:c>
      <x:c r="E40" s="76" t="str">
        <x:f>IF('02_Form_Pluviometrie'!$L40="Validé humainement",'02_Form_Pluviometrie'!E40,"")</x:f>
      </x:c>
      <x:c r="F40" s="76" t="str">
        <x:f>IF('02_Form_Pluviometrie'!$L40="Validé humainement",'02_Form_Pluviometrie'!F40,"")</x:f>
      </x:c>
      <x:c r="G40" s="80" t="str">
        <x:f>IF('02_Form_Pluviometrie'!$L40="Validé humainement",'02_Form_Pluviometrie'!G40,"")</x:f>
      </x:c>
      <x:c r="H40" s="76" t="str">
        <x:f>IF('02_Form_Pluviometrie'!$L40="Validé humainement",'02_Form_Pluviometrie'!H40,"")</x:f>
      </x:c>
      <x:c r="I40" s="76" t="str">
        <x:f>IF('02_Form_Pluviometrie'!$L40="Validé humainement",'02_Form_Pluviometrie'!I40,"")</x:f>
      </x:c>
      <x:c r="J40" s="76" t="str">
        <x:f>IF('02_Form_Pluviometrie'!$L40="Validé humainement",'02_Form_Pluviometrie'!J40,"")</x:f>
      </x:c>
      <x:c r="K40" s="76" t="str">
        <x:f>IF('02_Form_Pluviometrie'!$L40="Validé humainement",'02_Form_Pluviometrie'!K40,"")</x:f>
      </x:c>
      <x:c r="L40" s="76" t="str">
        <x:f>IF('02_Form_Pluviometrie'!$L40="Validé humainement",'02_Form_Pluviometrie'!L40,"")</x:f>
      </x:c>
      <x:c r="M40" s="76" t="str">
        <x:f>IF('02_Form_Pluviometrie'!$L40="Validé humainement",'02_Form_Pluviometrie'!M40,"")</x:f>
      </x:c>
      <x:c r="N40" s="78" t="str">
        <x:f>IF('02_Form_Pluviometrie'!$L40="Validé humainement",'02_Form_Pluviometrie'!N40,"")</x:f>
      </x:c>
      <x:c r="O40" s="76" t="str">
        <x:f>IF('02_Form_Pluviometrie'!$L40="Validé humainement",'02_Form_Pluviometrie'!O40,"")</x:f>
      </x:c>
      <x:c r="P40" s="76" t="str">
        <x:f>IF('02_Form_Pluviometrie'!$L40="Validé humainement",'02_Form_Pluviometrie'!P40,"")</x:f>
      </x:c>
      <x:c r="Q40" s="76" t="str">
        <x:f>IF('02_Form_Pluviometrie'!$L40="Validé humainement",'02_Form_Pluviometrie'!Q40,"")</x:f>
      </x:c>
    </x:row>
    <x:row r="41">
      <x:c r="A41" s="76" t="str">
        <x:f>IF('02_Form_Pluviometrie'!$L41="Validé humainement",'02_Form_Pluviometrie'!A41,"")</x:f>
      </x:c>
      <x:c r="B41" s="78" t="str">
        <x:f>IF('02_Form_Pluviometrie'!$L41="Validé humainement",'02_Form_Pluviometrie'!B41,"")</x:f>
      </x:c>
      <x:c r="C41" s="76" t="str">
        <x:f>IF('02_Form_Pluviometrie'!$L41="Validé humainement",'02_Form_Pluviometrie'!C41,"")</x:f>
      </x:c>
      <x:c r="D41" s="76" t="str">
        <x:f>IF('02_Form_Pluviometrie'!$L41="Validé humainement",'02_Form_Pluviometrie'!D41,"")</x:f>
      </x:c>
      <x:c r="E41" s="76" t="str">
        <x:f>IF('02_Form_Pluviometrie'!$L41="Validé humainement",'02_Form_Pluviometrie'!E41,"")</x:f>
      </x:c>
      <x:c r="F41" s="76" t="str">
        <x:f>IF('02_Form_Pluviometrie'!$L41="Validé humainement",'02_Form_Pluviometrie'!F41,"")</x:f>
      </x:c>
      <x:c r="G41" s="80" t="str">
        <x:f>IF('02_Form_Pluviometrie'!$L41="Validé humainement",'02_Form_Pluviometrie'!G41,"")</x:f>
      </x:c>
      <x:c r="H41" s="76" t="str">
        <x:f>IF('02_Form_Pluviometrie'!$L41="Validé humainement",'02_Form_Pluviometrie'!H41,"")</x:f>
      </x:c>
      <x:c r="I41" s="76" t="str">
        <x:f>IF('02_Form_Pluviometrie'!$L41="Validé humainement",'02_Form_Pluviometrie'!I41,"")</x:f>
      </x:c>
      <x:c r="J41" s="76" t="str">
        <x:f>IF('02_Form_Pluviometrie'!$L41="Validé humainement",'02_Form_Pluviometrie'!J41,"")</x:f>
      </x:c>
      <x:c r="K41" s="76" t="str">
        <x:f>IF('02_Form_Pluviometrie'!$L41="Validé humainement",'02_Form_Pluviometrie'!K41,"")</x:f>
      </x:c>
      <x:c r="L41" s="76" t="str">
        <x:f>IF('02_Form_Pluviometrie'!$L41="Validé humainement",'02_Form_Pluviometrie'!L41,"")</x:f>
      </x:c>
      <x:c r="M41" s="76" t="str">
        <x:f>IF('02_Form_Pluviometrie'!$L41="Validé humainement",'02_Form_Pluviometrie'!M41,"")</x:f>
      </x:c>
      <x:c r="N41" s="78" t="str">
        <x:f>IF('02_Form_Pluviometrie'!$L41="Validé humainement",'02_Form_Pluviometrie'!N41,"")</x:f>
      </x:c>
      <x:c r="O41" s="76" t="str">
        <x:f>IF('02_Form_Pluviometrie'!$L41="Validé humainement",'02_Form_Pluviometrie'!O41,"")</x:f>
      </x:c>
      <x:c r="P41" s="76" t="str">
        <x:f>IF('02_Form_Pluviometrie'!$L41="Validé humainement",'02_Form_Pluviometrie'!P41,"")</x:f>
      </x:c>
      <x:c r="Q41" s="76" t="str">
        <x:f>IF('02_Form_Pluviometrie'!$L41="Validé humainement",'02_Form_Pluviometrie'!Q41,"")</x:f>
      </x:c>
    </x:row>
    <x:row r="42">
      <x:c r="A42" s="76" t="str">
        <x:f>IF('02_Form_Pluviometrie'!$L42="Validé humainement",'02_Form_Pluviometrie'!A42,"")</x:f>
      </x:c>
      <x:c r="B42" s="78" t="str">
        <x:f>IF('02_Form_Pluviometrie'!$L42="Validé humainement",'02_Form_Pluviometrie'!B42,"")</x:f>
      </x:c>
      <x:c r="C42" s="76" t="str">
        <x:f>IF('02_Form_Pluviometrie'!$L42="Validé humainement",'02_Form_Pluviometrie'!C42,"")</x:f>
      </x:c>
      <x:c r="D42" s="76" t="str">
        <x:f>IF('02_Form_Pluviometrie'!$L42="Validé humainement",'02_Form_Pluviometrie'!D42,"")</x:f>
      </x:c>
      <x:c r="E42" s="76" t="str">
        <x:f>IF('02_Form_Pluviometrie'!$L42="Validé humainement",'02_Form_Pluviometrie'!E42,"")</x:f>
      </x:c>
      <x:c r="F42" s="76" t="str">
        <x:f>IF('02_Form_Pluviometrie'!$L42="Validé humainement",'02_Form_Pluviometrie'!F42,"")</x:f>
      </x:c>
      <x:c r="G42" s="80" t="str">
        <x:f>IF('02_Form_Pluviometrie'!$L42="Validé humainement",'02_Form_Pluviometrie'!G42,"")</x:f>
      </x:c>
      <x:c r="H42" s="76" t="str">
        <x:f>IF('02_Form_Pluviometrie'!$L42="Validé humainement",'02_Form_Pluviometrie'!H42,"")</x:f>
      </x:c>
      <x:c r="I42" s="76" t="str">
        <x:f>IF('02_Form_Pluviometrie'!$L42="Validé humainement",'02_Form_Pluviometrie'!I42,"")</x:f>
      </x:c>
      <x:c r="J42" s="76" t="str">
        <x:f>IF('02_Form_Pluviometrie'!$L42="Validé humainement",'02_Form_Pluviometrie'!J42,"")</x:f>
      </x:c>
      <x:c r="K42" s="76" t="str">
        <x:f>IF('02_Form_Pluviometrie'!$L42="Validé humainement",'02_Form_Pluviometrie'!K42,"")</x:f>
      </x:c>
      <x:c r="L42" s="76" t="str">
        <x:f>IF('02_Form_Pluviometrie'!$L42="Validé humainement",'02_Form_Pluviometrie'!L42,"")</x:f>
      </x:c>
      <x:c r="M42" s="76" t="str">
        <x:f>IF('02_Form_Pluviometrie'!$L42="Validé humainement",'02_Form_Pluviometrie'!M42,"")</x:f>
      </x:c>
      <x:c r="N42" s="78" t="str">
        <x:f>IF('02_Form_Pluviometrie'!$L42="Validé humainement",'02_Form_Pluviometrie'!N42,"")</x:f>
      </x:c>
      <x:c r="O42" s="76" t="str">
        <x:f>IF('02_Form_Pluviometrie'!$L42="Validé humainement",'02_Form_Pluviometrie'!O42,"")</x:f>
      </x:c>
      <x:c r="P42" s="76" t="str">
        <x:f>IF('02_Form_Pluviometrie'!$L42="Validé humainement",'02_Form_Pluviometrie'!P42,"")</x:f>
      </x:c>
      <x:c r="Q42" s="76" t="str">
        <x:f>IF('02_Form_Pluviometrie'!$L42="Validé humainement",'02_Form_Pluviometrie'!Q42,"")</x:f>
      </x:c>
    </x:row>
    <x:row r="43">
      <x:c r="A43" s="76" t="str">
        <x:f>IF('02_Form_Pluviometrie'!$L43="Validé humainement",'02_Form_Pluviometrie'!A43,"")</x:f>
      </x:c>
      <x:c r="B43" s="78" t="str">
        <x:f>IF('02_Form_Pluviometrie'!$L43="Validé humainement",'02_Form_Pluviometrie'!B43,"")</x:f>
      </x:c>
      <x:c r="C43" s="76" t="str">
        <x:f>IF('02_Form_Pluviometrie'!$L43="Validé humainement",'02_Form_Pluviometrie'!C43,"")</x:f>
      </x:c>
      <x:c r="D43" s="76" t="str">
        <x:f>IF('02_Form_Pluviometrie'!$L43="Validé humainement",'02_Form_Pluviometrie'!D43,"")</x:f>
      </x:c>
      <x:c r="E43" s="76" t="str">
        <x:f>IF('02_Form_Pluviometrie'!$L43="Validé humainement",'02_Form_Pluviometrie'!E43,"")</x:f>
      </x:c>
      <x:c r="F43" s="76" t="str">
        <x:f>IF('02_Form_Pluviometrie'!$L43="Validé humainement",'02_Form_Pluviometrie'!F43,"")</x:f>
      </x:c>
      <x:c r="G43" s="80" t="str">
        <x:f>IF('02_Form_Pluviometrie'!$L43="Validé humainement",'02_Form_Pluviometrie'!G43,"")</x:f>
      </x:c>
      <x:c r="H43" s="76" t="str">
        <x:f>IF('02_Form_Pluviometrie'!$L43="Validé humainement",'02_Form_Pluviometrie'!H43,"")</x:f>
      </x:c>
      <x:c r="I43" s="76" t="str">
        <x:f>IF('02_Form_Pluviometrie'!$L43="Validé humainement",'02_Form_Pluviometrie'!I43,"")</x:f>
      </x:c>
      <x:c r="J43" s="76" t="str">
        <x:f>IF('02_Form_Pluviometrie'!$L43="Validé humainement",'02_Form_Pluviometrie'!J43,"")</x:f>
      </x:c>
      <x:c r="K43" s="76" t="str">
        <x:f>IF('02_Form_Pluviometrie'!$L43="Validé humainement",'02_Form_Pluviometrie'!K43,"")</x:f>
      </x:c>
      <x:c r="L43" s="76" t="str">
        <x:f>IF('02_Form_Pluviometrie'!$L43="Validé humainement",'02_Form_Pluviometrie'!L43,"")</x:f>
      </x:c>
      <x:c r="M43" s="76" t="str">
        <x:f>IF('02_Form_Pluviometrie'!$L43="Validé humainement",'02_Form_Pluviometrie'!M43,"")</x:f>
      </x:c>
      <x:c r="N43" s="78" t="str">
        <x:f>IF('02_Form_Pluviometrie'!$L43="Validé humainement",'02_Form_Pluviometrie'!N43,"")</x:f>
      </x:c>
      <x:c r="O43" s="76" t="str">
        <x:f>IF('02_Form_Pluviometrie'!$L43="Validé humainement",'02_Form_Pluviometrie'!O43,"")</x:f>
      </x:c>
      <x:c r="P43" s="76" t="str">
        <x:f>IF('02_Form_Pluviometrie'!$L43="Validé humainement",'02_Form_Pluviometrie'!P43,"")</x:f>
      </x:c>
      <x:c r="Q43" s="76" t="str">
        <x:f>IF('02_Form_Pluviometrie'!$L43="Validé humainement",'02_Form_Pluviometrie'!Q43,"")</x:f>
      </x:c>
    </x:row>
    <x:row r="44">
      <x:c r="A44" s="76" t="str">
        <x:f>IF('02_Form_Pluviometrie'!$L44="Validé humainement",'02_Form_Pluviometrie'!A44,"")</x:f>
      </x:c>
      <x:c r="B44" s="78" t="str">
        <x:f>IF('02_Form_Pluviometrie'!$L44="Validé humainement",'02_Form_Pluviometrie'!B44,"")</x:f>
      </x:c>
      <x:c r="C44" s="76" t="str">
        <x:f>IF('02_Form_Pluviometrie'!$L44="Validé humainement",'02_Form_Pluviometrie'!C44,"")</x:f>
      </x:c>
      <x:c r="D44" s="76" t="str">
        <x:f>IF('02_Form_Pluviometrie'!$L44="Validé humainement",'02_Form_Pluviometrie'!D44,"")</x:f>
      </x:c>
      <x:c r="E44" s="76" t="str">
        <x:f>IF('02_Form_Pluviometrie'!$L44="Validé humainement",'02_Form_Pluviometrie'!E44,"")</x:f>
      </x:c>
      <x:c r="F44" s="76" t="str">
        <x:f>IF('02_Form_Pluviometrie'!$L44="Validé humainement",'02_Form_Pluviometrie'!F44,"")</x:f>
      </x:c>
      <x:c r="G44" s="80" t="str">
        <x:f>IF('02_Form_Pluviometrie'!$L44="Validé humainement",'02_Form_Pluviometrie'!G44,"")</x:f>
      </x:c>
      <x:c r="H44" s="76" t="str">
        <x:f>IF('02_Form_Pluviometrie'!$L44="Validé humainement",'02_Form_Pluviometrie'!H44,"")</x:f>
      </x:c>
      <x:c r="I44" s="76" t="str">
        <x:f>IF('02_Form_Pluviometrie'!$L44="Validé humainement",'02_Form_Pluviometrie'!I44,"")</x:f>
      </x:c>
      <x:c r="J44" s="76" t="str">
        <x:f>IF('02_Form_Pluviometrie'!$L44="Validé humainement",'02_Form_Pluviometrie'!J44,"")</x:f>
      </x:c>
      <x:c r="K44" s="76" t="str">
        <x:f>IF('02_Form_Pluviometrie'!$L44="Validé humainement",'02_Form_Pluviometrie'!K44,"")</x:f>
      </x:c>
      <x:c r="L44" s="76" t="str">
        <x:f>IF('02_Form_Pluviometrie'!$L44="Validé humainement",'02_Form_Pluviometrie'!L44,"")</x:f>
      </x:c>
      <x:c r="M44" s="76" t="str">
        <x:f>IF('02_Form_Pluviometrie'!$L44="Validé humainement",'02_Form_Pluviometrie'!M44,"")</x:f>
      </x:c>
      <x:c r="N44" s="78" t="str">
        <x:f>IF('02_Form_Pluviometrie'!$L44="Validé humainement",'02_Form_Pluviometrie'!N44,"")</x:f>
      </x:c>
      <x:c r="O44" s="76" t="str">
        <x:f>IF('02_Form_Pluviometrie'!$L44="Validé humainement",'02_Form_Pluviometrie'!O44,"")</x:f>
      </x:c>
      <x:c r="P44" s="76" t="str">
        <x:f>IF('02_Form_Pluviometrie'!$L44="Validé humainement",'02_Form_Pluviometrie'!P44,"")</x:f>
      </x:c>
      <x:c r="Q44" s="76" t="str">
        <x:f>IF('02_Form_Pluviometrie'!$L44="Validé humainement",'02_Form_Pluviometrie'!Q44,"")</x:f>
      </x:c>
    </x:row>
    <x:row r="45">
      <x:c r="A45" s="76" t="str">
        <x:f>IF('02_Form_Pluviometrie'!$L45="Validé humainement",'02_Form_Pluviometrie'!A45,"")</x:f>
      </x:c>
      <x:c r="B45" s="78" t="str">
        <x:f>IF('02_Form_Pluviometrie'!$L45="Validé humainement",'02_Form_Pluviometrie'!B45,"")</x:f>
      </x:c>
      <x:c r="C45" s="76" t="str">
        <x:f>IF('02_Form_Pluviometrie'!$L45="Validé humainement",'02_Form_Pluviometrie'!C45,"")</x:f>
      </x:c>
      <x:c r="D45" s="76" t="str">
        <x:f>IF('02_Form_Pluviometrie'!$L45="Validé humainement",'02_Form_Pluviometrie'!D45,"")</x:f>
      </x:c>
      <x:c r="E45" s="76" t="str">
        <x:f>IF('02_Form_Pluviometrie'!$L45="Validé humainement",'02_Form_Pluviometrie'!E45,"")</x:f>
      </x:c>
      <x:c r="F45" s="76" t="str">
        <x:f>IF('02_Form_Pluviometrie'!$L45="Validé humainement",'02_Form_Pluviometrie'!F45,"")</x:f>
      </x:c>
      <x:c r="G45" s="80" t="str">
        <x:f>IF('02_Form_Pluviometrie'!$L45="Validé humainement",'02_Form_Pluviometrie'!G45,"")</x:f>
      </x:c>
      <x:c r="H45" s="76" t="str">
        <x:f>IF('02_Form_Pluviometrie'!$L45="Validé humainement",'02_Form_Pluviometrie'!H45,"")</x:f>
      </x:c>
      <x:c r="I45" s="76" t="str">
        <x:f>IF('02_Form_Pluviometrie'!$L45="Validé humainement",'02_Form_Pluviometrie'!I45,"")</x:f>
      </x:c>
      <x:c r="J45" s="76" t="str">
        <x:f>IF('02_Form_Pluviometrie'!$L45="Validé humainement",'02_Form_Pluviometrie'!J45,"")</x:f>
      </x:c>
      <x:c r="K45" s="76" t="str">
        <x:f>IF('02_Form_Pluviometrie'!$L45="Validé humainement",'02_Form_Pluviometrie'!K45,"")</x:f>
      </x:c>
      <x:c r="L45" s="76" t="str">
        <x:f>IF('02_Form_Pluviometrie'!$L45="Validé humainement",'02_Form_Pluviometrie'!L45,"")</x:f>
      </x:c>
      <x:c r="M45" s="76" t="str">
        <x:f>IF('02_Form_Pluviometrie'!$L45="Validé humainement",'02_Form_Pluviometrie'!M45,"")</x:f>
      </x:c>
      <x:c r="N45" s="78" t="str">
        <x:f>IF('02_Form_Pluviometrie'!$L45="Validé humainement",'02_Form_Pluviometrie'!N45,"")</x:f>
      </x:c>
      <x:c r="O45" s="76" t="str">
        <x:f>IF('02_Form_Pluviometrie'!$L45="Validé humainement",'02_Form_Pluviometrie'!O45,"")</x:f>
      </x:c>
      <x:c r="P45" s="76" t="str">
        <x:f>IF('02_Form_Pluviometrie'!$L45="Validé humainement",'02_Form_Pluviometrie'!P45,"")</x:f>
      </x:c>
      <x:c r="Q45" s="76" t="str">
        <x:f>IF('02_Form_Pluviometrie'!$L45="Validé humainement",'02_Form_Pluviometrie'!Q45,"")</x:f>
      </x:c>
    </x:row>
    <x:row r="46">
      <x:c r="A46" s="76" t="str">
        <x:f>IF('02_Form_Pluviometrie'!$L46="Validé humainement",'02_Form_Pluviometrie'!A46,"")</x:f>
      </x:c>
      <x:c r="B46" s="78" t="str">
        <x:f>IF('02_Form_Pluviometrie'!$L46="Validé humainement",'02_Form_Pluviometrie'!B46,"")</x:f>
      </x:c>
      <x:c r="C46" s="76" t="str">
        <x:f>IF('02_Form_Pluviometrie'!$L46="Validé humainement",'02_Form_Pluviometrie'!C46,"")</x:f>
      </x:c>
      <x:c r="D46" s="76" t="str">
        <x:f>IF('02_Form_Pluviometrie'!$L46="Validé humainement",'02_Form_Pluviometrie'!D46,"")</x:f>
      </x:c>
      <x:c r="E46" s="76" t="str">
        <x:f>IF('02_Form_Pluviometrie'!$L46="Validé humainement",'02_Form_Pluviometrie'!E46,"")</x:f>
      </x:c>
      <x:c r="F46" s="76" t="str">
        <x:f>IF('02_Form_Pluviometrie'!$L46="Validé humainement",'02_Form_Pluviometrie'!F46,"")</x:f>
      </x:c>
      <x:c r="G46" s="80" t="str">
        <x:f>IF('02_Form_Pluviometrie'!$L46="Validé humainement",'02_Form_Pluviometrie'!G46,"")</x:f>
      </x:c>
      <x:c r="H46" s="76" t="str">
        <x:f>IF('02_Form_Pluviometrie'!$L46="Validé humainement",'02_Form_Pluviometrie'!H46,"")</x:f>
      </x:c>
      <x:c r="I46" s="76" t="str">
        <x:f>IF('02_Form_Pluviometrie'!$L46="Validé humainement",'02_Form_Pluviometrie'!I46,"")</x:f>
      </x:c>
      <x:c r="J46" s="76" t="str">
        <x:f>IF('02_Form_Pluviometrie'!$L46="Validé humainement",'02_Form_Pluviometrie'!J46,"")</x:f>
      </x:c>
      <x:c r="K46" s="76" t="str">
        <x:f>IF('02_Form_Pluviometrie'!$L46="Validé humainement",'02_Form_Pluviometrie'!K46,"")</x:f>
      </x:c>
      <x:c r="L46" s="76" t="str">
        <x:f>IF('02_Form_Pluviometrie'!$L46="Validé humainement",'02_Form_Pluviometrie'!L46,"")</x:f>
      </x:c>
      <x:c r="M46" s="76" t="str">
        <x:f>IF('02_Form_Pluviometrie'!$L46="Validé humainement",'02_Form_Pluviometrie'!M46,"")</x:f>
      </x:c>
      <x:c r="N46" s="78" t="str">
        <x:f>IF('02_Form_Pluviometrie'!$L46="Validé humainement",'02_Form_Pluviometrie'!N46,"")</x:f>
      </x:c>
      <x:c r="O46" s="76" t="str">
        <x:f>IF('02_Form_Pluviometrie'!$L46="Validé humainement",'02_Form_Pluviometrie'!O46,"")</x:f>
      </x:c>
      <x:c r="P46" s="76" t="str">
        <x:f>IF('02_Form_Pluviometrie'!$L46="Validé humainement",'02_Form_Pluviometrie'!P46,"")</x:f>
      </x:c>
      <x:c r="Q46" s="76" t="str">
        <x:f>IF('02_Form_Pluviometrie'!$L46="Validé humainement",'02_Form_Pluviometrie'!Q46,"")</x:f>
      </x:c>
    </x:row>
    <x:row r="47">
      <x:c r="A47" s="76" t="str">
        <x:f>IF('02_Form_Pluviometrie'!$L47="Validé humainement",'02_Form_Pluviometrie'!A47,"")</x:f>
      </x:c>
      <x:c r="B47" s="78" t="str">
        <x:f>IF('02_Form_Pluviometrie'!$L47="Validé humainement",'02_Form_Pluviometrie'!B47,"")</x:f>
      </x:c>
      <x:c r="C47" s="76" t="str">
        <x:f>IF('02_Form_Pluviometrie'!$L47="Validé humainement",'02_Form_Pluviometrie'!C47,"")</x:f>
      </x:c>
      <x:c r="D47" s="76" t="str">
        <x:f>IF('02_Form_Pluviometrie'!$L47="Validé humainement",'02_Form_Pluviometrie'!D47,"")</x:f>
      </x:c>
      <x:c r="E47" s="76" t="str">
        <x:f>IF('02_Form_Pluviometrie'!$L47="Validé humainement",'02_Form_Pluviometrie'!E47,"")</x:f>
      </x:c>
      <x:c r="F47" s="76" t="str">
        <x:f>IF('02_Form_Pluviometrie'!$L47="Validé humainement",'02_Form_Pluviometrie'!F47,"")</x:f>
      </x:c>
      <x:c r="G47" s="80" t="str">
        <x:f>IF('02_Form_Pluviometrie'!$L47="Validé humainement",'02_Form_Pluviometrie'!G47,"")</x:f>
      </x:c>
      <x:c r="H47" s="76" t="str">
        <x:f>IF('02_Form_Pluviometrie'!$L47="Validé humainement",'02_Form_Pluviometrie'!H47,"")</x:f>
      </x:c>
      <x:c r="I47" s="76" t="str">
        <x:f>IF('02_Form_Pluviometrie'!$L47="Validé humainement",'02_Form_Pluviometrie'!I47,"")</x:f>
      </x:c>
      <x:c r="J47" s="76" t="str">
        <x:f>IF('02_Form_Pluviometrie'!$L47="Validé humainement",'02_Form_Pluviometrie'!J47,"")</x:f>
      </x:c>
      <x:c r="K47" s="76" t="str">
        <x:f>IF('02_Form_Pluviometrie'!$L47="Validé humainement",'02_Form_Pluviometrie'!K47,"")</x:f>
      </x:c>
      <x:c r="L47" s="76" t="str">
        <x:f>IF('02_Form_Pluviometrie'!$L47="Validé humainement",'02_Form_Pluviometrie'!L47,"")</x:f>
      </x:c>
      <x:c r="M47" s="76" t="str">
        <x:f>IF('02_Form_Pluviometrie'!$L47="Validé humainement",'02_Form_Pluviometrie'!M47,"")</x:f>
      </x:c>
      <x:c r="N47" s="78" t="str">
        <x:f>IF('02_Form_Pluviometrie'!$L47="Validé humainement",'02_Form_Pluviometrie'!N47,"")</x:f>
      </x:c>
      <x:c r="O47" s="76" t="str">
        <x:f>IF('02_Form_Pluviometrie'!$L47="Validé humainement",'02_Form_Pluviometrie'!O47,"")</x:f>
      </x:c>
      <x:c r="P47" s="76" t="str">
        <x:f>IF('02_Form_Pluviometrie'!$L47="Validé humainement",'02_Form_Pluviometrie'!P47,"")</x:f>
      </x:c>
      <x:c r="Q47" s="76" t="str">
        <x:f>IF('02_Form_Pluviometrie'!$L47="Validé humainement",'02_Form_Pluviometrie'!Q47,"")</x:f>
      </x:c>
    </x:row>
    <x:row r="48">
      <x:c r="A48" s="76" t="str">
        <x:f>IF('02_Form_Pluviometrie'!$L48="Validé humainement",'02_Form_Pluviometrie'!A48,"")</x:f>
      </x:c>
      <x:c r="B48" s="78" t="str">
        <x:f>IF('02_Form_Pluviometrie'!$L48="Validé humainement",'02_Form_Pluviometrie'!B48,"")</x:f>
      </x:c>
      <x:c r="C48" s="76" t="str">
        <x:f>IF('02_Form_Pluviometrie'!$L48="Validé humainement",'02_Form_Pluviometrie'!C48,"")</x:f>
      </x:c>
      <x:c r="D48" s="76" t="str">
        <x:f>IF('02_Form_Pluviometrie'!$L48="Validé humainement",'02_Form_Pluviometrie'!D48,"")</x:f>
      </x:c>
      <x:c r="E48" s="76" t="str">
        <x:f>IF('02_Form_Pluviometrie'!$L48="Validé humainement",'02_Form_Pluviometrie'!E48,"")</x:f>
      </x:c>
      <x:c r="F48" s="76" t="str">
        <x:f>IF('02_Form_Pluviometrie'!$L48="Validé humainement",'02_Form_Pluviometrie'!F48,"")</x:f>
      </x:c>
      <x:c r="G48" s="80" t="str">
        <x:f>IF('02_Form_Pluviometrie'!$L48="Validé humainement",'02_Form_Pluviometrie'!G48,"")</x:f>
      </x:c>
      <x:c r="H48" s="76" t="str">
        <x:f>IF('02_Form_Pluviometrie'!$L48="Validé humainement",'02_Form_Pluviometrie'!H48,"")</x:f>
      </x:c>
      <x:c r="I48" s="76" t="str">
        <x:f>IF('02_Form_Pluviometrie'!$L48="Validé humainement",'02_Form_Pluviometrie'!I48,"")</x:f>
      </x:c>
      <x:c r="J48" s="76" t="str">
        <x:f>IF('02_Form_Pluviometrie'!$L48="Validé humainement",'02_Form_Pluviometrie'!J48,"")</x:f>
      </x:c>
      <x:c r="K48" s="76" t="str">
        <x:f>IF('02_Form_Pluviometrie'!$L48="Validé humainement",'02_Form_Pluviometrie'!K48,"")</x:f>
      </x:c>
      <x:c r="L48" s="76" t="str">
        <x:f>IF('02_Form_Pluviometrie'!$L48="Validé humainement",'02_Form_Pluviometrie'!L48,"")</x:f>
      </x:c>
      <x:c r="M48" s="76" t="str">
        <x:f>IF('02_Form_Pluviometrie'!$L48="Validé humainement",'02_Form_Pluviometrie'!M48,"")</x:f>
      </x:c>
      <x:c r="N48" s="78" t="str">
        <x:f>IF('02_Form_Pluviometrie'!$L48="Validé humainement",'02_Form_Pluviometrie'!N48,"")</x:f>
      </x:c>
      <x:c r="O48" s="76" t="str">
        <x:f>IF('02_Form_Pluviometrie'!$L48="Validé humainement",'02_Form_Pluviometrie'!O48,"")</x:f>
      </x:c>
      <x:c r="P48" s="76" t="str">
        <x:f>IF('02_Form_Pluviometrie'!$L48="Validé humainement",'02_Form_Pluviometrie'!P48,"")</x:f>
      </x:c>
      <x:c r="Q48" s="76" t="str">
        <x:f>IF('02_Form_Pluviometrie'!$L48="Validé humainement",'02_Form_Pluviometrie'!Q48,"")</x:f>
      </x:c>
    </x:row>
    <x:row r="49">
      <x:c r="A49" s="76" t="str">
        <x:f>IF('02_Form_Pluviometrie'!$L49="Validé humainement",'02_Form_Pluviometrie'!A49,"")</x:f>
      </x:c>
      <x:c r="B49" s="78" t="str">
        <x:f>IF('02_Form_Pluviometrie'!$L49="Validé humainement",'02_Form_Pluviometrie'!B49,"")</x:f>
      </x:c>
      <x:c r="C49" s="76" t="str">
        <x:f>IF('02_Form_Pluviometrie'!$L49="Validé humainement",'02_Form_Pluviometrie'!C49,"")</x:f>
      </x:c>
      <x:c r="D49" s="76" t="str">
        <x:f>IF('02_Form_Pluviometrie'!$L49="Validé humainement",'02_Form_Pluviometrie'!D49,"")</x:f>
      </x:c>
      <x:c r="E49" s="76" t="str">
        <x:f>IF('02_Form_Pluviometrie'!$L49="Validé humainement",'02_Form_Pluviometrie'!E49,"")</x:f>
      </x:c>
      <x:c r="F49" s="76" t="str">
        <x:f>IF('02_Form_Pluviometrie'!$L49="Validé humainement",'02_Form_Pluviometrie'!F49,"")</x:f>
      </x:c>
      <x:c r="G49" s="80" t="str">
        <x:f>IF('02_Form_Pluviometrie'!$L49="Validé humainement",'02_Form_Pluviometrie'!G49,"")</x:f>
      </x:c>
      <x:c r="H49" s="76" t="str">
        <x:f>IF('02_Form_Pluviometrie'!$L49="Validé humainement",'02_Form_Pluviometrie'!H49,"")</x:f>
      </x:c>
      <x:c r="I49" s="76" t="str">
        <x:f>IF('02_Form_Pluviometrie'!$L49="Validé humainement",'02_Form_Pluviometrie'!I49,"")</x:f>
      </x:c>
      <x:c r="J49" s="76" t="str">
        <x:f>IF('02_Form_Pluviometrie'!$L49="Validé humainement",'02_Form_Pluviometrie'!J49,"")</x:f>
      </x:c>
      <x:c r="K49" s="76" t="str">
        <x:f>IF('02_Form_Pluviometrie'!$L49="Validé humainement",'02_Form_Pluviometrie'!K49,"")</x:f>
      </x:c>
      <x:c r="L49" s="76" t="str">
        <x:f>IF('02_Form_Pluviometrie'!$L49="Validé humainement",'02_Form_Pluviometrie'!L49,"")</x:f>
      </x:c>
      <x:c r="M49" s="76" t="str">
        <x:f>IF('02_Form_Pluviometrie'!$L49="Validé humainement",'02_Form_Pluviometrie'!M49,"")</x:f>
      </x:c>
      <x:c r="N49" s="78" t="str">
        <x:f>IF('02_Form_Pluviometrie'!$L49="Validé humainement",'02_Form_Pluviometrie'!N49,"")</x:f>
      </x:c>
      <x:c r="O49" s="76" t="str">
        <x:f>IF('02_Form_Pluviometrie'!$L49="Validé humainement",'02_Form_Pluviometrie'!O49,"")</x:f>
      </x:c>
      <x:c r="P49" s="76" t="str">
        <x:f>IF('02_Form_Pluviometrie'!$L49="Validé humainement",'02_Form_Pluviometrie'!P49,"")</x:f>
      </x:c>
      <x:c r="Q49" s="76" t="str">
        <x:f>IF('02_Form_Pluviometrie'!$L49="Validé humainement",'02_Form_Pluviometrie'!Q49,"")</x:f>
      </x:c>
    </x:row>
    <x:row r="50">
      <x:c r="A50" s="76" t="str">
        <x:f>IF('02_Form_Pluviometrie'!$L50="Validé humainement",'02_Form_Pluviometrie'!A50,"")</x:f>
      </x:c>
      <x:c r="B50" s="78" t="str">
        <x:f>IF('02_Form_Pluviometrie'!$L50="Validé humainement",'02_Form_Pluviometrie'!B50,"")</x:f>
      </x:c>
      <x:c r="C50" s="76" t="str">
        <x:f>IF('02_Form_Pluviometrie'!$L50="Validé humainement",'02_Form_Pluviometrie'!C50,"")</x:f>
      </x:c>
      <x:c r="D50" s="76" t="str">
        <x:f>IF('02_Form_Pluviometrie'!$L50="Validé humainement",'02_Form_Pluviometrie'!D50,"")</x:f>
      </x:c>
      <x:c r="E50" s="76" t="str">
        <x:f>IF('02_Form_Pluviometrie'!$L50="Validé humainement",'02_Form_Pluviometrie'!E50,"")</x:f>
      </x:c>
      <x:c r="F50" s="76" t="str">
        <x:f>IF('02_Form_Pluviometrie'!$L50="Validé humainement",'02_Form_Pluviometrie'!F50,"")</x:f>
      </x:c>
      <x:c r="G50" s="80" t="str">
        <x:f>IF('02_Form_Pluviometrie'!$L50="Validé humainement",'02_Form_Pluviometrie'!G50,"")</x:f>
      </x:c>
      <x:c r="H50" s="76" t="str">
        <x:f>IF('02_Form_Pluviometrie'!$L50="Validé humainement",'02_Form_Pluviometrie'!H50,"")</x:f>
      </x:c>
      <x:c r="I50" s="76" t="str">
        <x:f>IF('02_Form_Pluviometrie'!$L50="Validé humainement",'02_Form_Pluviometrie'!I50,"")</x:f>
      </x:c>
      <x:c r="J50" s="76" t="str">
        <x:f>IF('02_Form_Pluviometrie'!$L50="Validé humainement",'02_Form_Pluviometrie'!J50,"")</x:f>
      </x:c>
      <x:c r="K50" s="76" t="str">
        <x:f>IF('02_Form_Pluviometrie'!$L50="Validé humainement",'02_Form_Pluviometrie'!K50,"")</x:f>
      </x:c>
      <x:c r="L50" s="76" t="str">
        <x:f>IF('02_Form_Pluviometrie'!$L50="Validé humainement",'02_Form_Pluviometrie'!L50,"")</x:f>
      </x:c>
      <x:c r="M50" s="76" t="str">
        <x:f>IF('02_Form_Pluviometrie'!$L50="Validé humainement",'02_Form_Pluviometrie'!M50,"")</x:f>
      </x:c>
      <x:c r="N50" s="78" t="str">
        <x:f>IF('02_Form_Pluviometrie'!$L50="Validé humainement",'02_Form_Pluviometrie'!N50,"")</x:f>
      </x:c>
      <x:c r="O50" s="76" t="str">
        <x:f>IF('02_Form_Pluviometrie'!$L50="Validé humainement",'02_Form_Pluviometrie'!O50,"")</x:f>
      </x:c>
      <x:c r="P50" s="76" t="str">
        <x:f>IF('02_Form_Pluviometrie'!$L50="Validé humainement",'02_Form_Pluviometrie'!P50,"")</x:f>
      </x:c>
      <x:c r="Q50" s="76" t="str">
        <x:f>IF('02_Form_Pluviometrie'!$L50="Validé humainement",'02_Form_Pluviometrie'!Q50,"")</x:f>
      </x:c>
    </x:row>
    <x:row r="51">
      <x:c r="A51" s="76" t="str">
        <x:f>IF('02_Form_Pluviometrie'!$L51="Validé humainement",'02_Form_Pluviometrie'!A51,"")</x:f>
      </x:c>
      <x:c r="B51" s="78" t="str">
        <x:f>IF('02_Form_Pluviometrie'!$L51="Validé humainement",'02_Form_Pluviometrie'!B51,"")</x:f>
      </x:c>
      <x:c r="C51" s="76" t="str">
        <x:f>IF('02_Form_Pluviometrie'!$L51="Validé humainement",'02_Form_Pluviometrie'!C51,"")</x:f>
      </x:c>
      <x:c r="D51" s="76" t="str">
        <x:f>IF('02_Form_Pluviometrie'!$L51="Validé humainement",'02_Form_Pluviometrie'!D51,"")</x:f>
      </x:c>
      <x:c r="E51" s="76" t="str">
        <x:f>IF('02_Form_Pluviometrie'!$L51="Validé humainement",'02_Form_Pluviometrie'!E51,"")</x:f>
      </x:c>
      <x:c r="F51" s="76" t="str">
        <x:f>IF('02_Form_Pluviometrie'!$L51="Validé humainement",'02_Form_Pluviometrie'!F51,"")</x:f>
      </x:c>
      <x:c r="G51" s="80" t="str">
        <x:f>IF('02_Form_Pluviometrie'!$L51="Validé humainement",'02_Form_Pluviometrie'!G51,"")</x:f>
      </x:c>
      <x:c r="H51" s="76" t="str">
        <x:f>IF('02_Form_Pluviometrie'!$L51="Validé humainement",'02_Form_Pluviometrie'!H51,"")</x:f>
      </x:c>
      <x:c r="I51" s="76" t="str">
        <x:f>IF('02_Form_Pluviometrie'!$L51="Validé humainement",'02_Form_Pluviometrie'!I51,"")</x:f>
      </x:c>
      <x:c r="J51" s="76" t="str">
        <x:f>IF('02_Form_Pluviometrie'!$L51="Validé humainement",'02_Form_Pluviometrie'!J51,"")</x:f>
      </x:c>
      <x:c r="K51" s="76" t="str">
        <x:f>IF('02_Form_Pluviometrie'!$L51="Validé humainement",'02_Form_Pluviometrie'!K51,"")</x:f>
      </x:c>
      <x:c r="L51" s="76" t="str">
        <x:f>IF('02_Form_Pluviometrie'!$L51="Validé humainement",'02_Form_Pluviometrie'!L51,"")</x:f>
      </x:c>
      <x:c r="M51" s="76" t="str">
        <x:f>IF('02_Form_Pluviometrie'!$L51="Validé humainement",'02_Form_Pluviometrie'!M51,"")</x:f>
      </x:c>
      <x:c r="N51" s="78" t="str">
        <x:f>IF('02_Form_Pluviometrie'!$L51="Validé humainement",'02_Form_Pluviometrie'!N51,"")</x:f>
      </x:c>
      <x:c r="O51" s="76" t="str">
        <x:f>IF('02_Form_Pluviometrie'!$L51="Validé humainement",'02_Form_Pluviometrie'!O51,"")</x:f>
      </x:c>
      <x:c r="P51" s="76" t="str">
        <x:f>IF('02_Form_Pluviometrie'!$L51="Validé humainement",'02_Form_Pluviometrie'!P51,"")</x:f>
      </x:c>
      <x:c r="Q51" s="76" t="str">
        <x:f>IF('02_Form_Pluviometrie'!$L51="Validé humainement",'02_Form_Pluviometrie'!Q51,"")</x:f>
      </x:c>
    </x:row>
    <x:row r="52">
      <x:c r="A52" s="76" t="str">
        <x:f>IF('02_Form_Pluviometrie'!$L52="Validé humainement",'02_Form_Pluviometrie'!A52,"")</x:f>
      </x:c>
      <x:c r="B52" s="78" t="str">
        <x:f>IF('02_Form_Pluviometrie'!$L52="Validé humainement",'02_Form_Pluviometrie'!B52,"")</x:f>
      </x:c>
      <x:c r="C52" s="76" t="str">
        <x:f>IF('02_Form_Pluviometrie'!$L52="Validé humainement",'02_Form_Pluviometrie'!C52,"")</x:f>
      </x:c>
      <x:c r="D52" s="76" t="str">
        <x:f>IF('02_Form_Pluviometrie'!$L52="Validé humainement",'02_Form_Pluviometrie'!D52,"")</x:f>
      </x:c>
      <x:c r="E52" s="76" t="str">
        <x:f>IF('02_Form_Pluviometrie'!$L52="Validé humainement",'02_Form_Pluviometrie'!E52,"")</x:f>
      </x:c>
      <x:c r="F52" s="76" t="str">
        <x:f>IF('02_Form_Pluviometrie'!$L52="Validé humainement",'02_Form_Pluviometrie'!F52,"")</x:f>
      </x:c>
      <x:c r="G52" s="80" t="str">
        <x:f>IF('02_Form_Pluviometrie'!$L52="Validé humainement",'02_Form_Pluviometrie'!G52,"")</x:f>
      </x:c>
      <x:c r="H52" s="76" t="str">
        <x:f>IF('02_Form_Pluviometrie'!$L52="Validé humainement",'02_Form_Pluviometrie'!H52,"")</x:f>
      </x:c>
      <x:c r="I52" s="76" t="str">
        <x:f>IF('02_Form_Pluviometrie'!$L52="Validé humainement",'02_Form_Pluviometrie'!I52,"")</x:f>
      </x:c>
      <x:c r="J52" s="76" t="str">
        <x:f>IF('02_Form_Pluviometrie'!$L52="Validé humainement",'02_Form_Pluviometrie'!J52,"")</x:f>
      </x:c>
      <x:c r="K52" s="76" t="str">
        <x:f>IF('02_Form_Pluviometrie'!$L52="Validé humainement",'02_Form_Pluviometrie'!K52,"")</x:f>
      </x:c>
      <x:c r="L52" s="76" t="str">
        <x:f>IF('02_Form_Pluviometrie'!$L52="Validé humainement",'02_Form_Pluviometrie'!L52,"")</x:f>
      </x:c>
      <x:c r="M52" s="76" t="str">
        <x:f>IF('02_Form_Pluviometrie'!$L52="Validé humainement",'02_Form_Pluviometrie'!M52,"")</x:f>
      </x:c>
      <x:c r="N52" s="78" t="str">
        <x:f>IF('02_Form_Pluviometrie'!$L52="Validé humainement",'02_Form_Pluviometrie'!N52,"")</x:f>
      </x:c>
      <x:c r="O52" s="76" t="str">
        <x:f>IF('02_Form_Pluviometrie'!$L52="Validé humainement",'02_Form_Pluviometrie'!O52,"")</x:f>
      </x:c>
      <x:c r="P52" s="76" t="str">
        <x:f>IF('02_Form_Pluviometrie'!$L52="Validé humainement",'02_Form_Pluviometrie'!P52,"")</x:f>
      </x:c>
      <x:c r="Q52" s="76" t="str">
        <x:f>IF('02_Form_Pluviometrie'!$L52="Validé humainement",'02_Form_Pluviometrie'!Q52,"")</x:f>
      </x:c>
    </x:row>
    <x:row r="53">
      <x:c r="A53" s="76" t="str">
        <x:f>IF('02_Form_Pluviometrie'!$L53="Validé humainement",'02_Form_Pluviometrie'!A53,"")</x:f>
      </x:c>
      <x:c r="B53" s="78" t="str">
        <x:f>IF('02_Form_Pluviometrie'!$L53="Validé humainement",'02_Form_Pluviometrie'!B53,"")</x:f>
      </x:c>
      <x:c r="C53" s="76" t="str">
        <x:f>IF('02_Form_Pluviometrie'!$L53="Validé humainement",'02_Form_Pluviometrie'!C53,"")</x:f>
      </x:c>
      <x:c r="D53" s="76" t="str">
        <x:f>IF('02_Form_Pluviometrie'!$L53="Validé humainement",'02_Form_Pluviometrie'!D53,"")</x:f>
      </x:c>
      <x:c r="E53" s="76" t="str">
        <x:f>IF('02_Form_Pluviometrie'!$L53="Validé humainement",'02_Form_Pluviometrie'!E53,"")</x:f>
      </x:c>
      <x:c r="F53" s="76" t="str">
        <x:f>IF('02_Form_Pluviometrie'!$L53="Validé humainement",'02_Form_Pluviometrie'!F53,"")</x:f>
      </x:c>
      <x:c r="G53" s="80" t="str">
        <x:f>IF('02_Form_Pluviometrie'!$L53="Validé humainement",'02_Form_Pluviometrie'!G53,"")</x:f>
      </x:c>
      <x:c r="H53" s="76" t="str">
        <x:f>IF('02_Form_Pluviometrie'!$L53="Validé humainement",'02_Form_Pluviometrie'!H53,"")</x:f>
      </x:c>
      <x:c r="I53" s="76" t="str">
        <x:f>IF('02_Form_Pluviometrie'!$L53="Validé humainement",'02_Form_Pluviometrie'!I53,"")</x:f>
      </x:c>
      <x:c r="J53" s="76" t="str">
        <x:f>IF('02_Form_Pluviometrie'!$L53="Validé humainement",'02_Form_Pluviometrie'!J53,"")</x:f>
      </x:c>
      <x:c r="K53" s="76" t="str">
        <x:f>IF('02_Form_Pluviometrie'!$L53="Validé humainement",'02_Form_Pluviometrie'!K53,"")</x:f>
      </x:c>
      <x:c r="L53" s="76" t="str">
        <x:f>IF('02_Form_Pluviometrie'!$L53="Validé humainement",'02_Form_Pluviometrie'!L53,"")</x:f>
      </x:c>
      <x:c r="M53" s="76" t="str">
        <x:f>IF('02_Form_Pluviometrie'!$L53="Validé humainement",'02_Form_Pluviometrie'!M53,"")</x:f>
      </x:c>
      <x:c r="N53" s="78" t="str">
        <x:f>IF('02_Form_Pluviometrie'!$L53="Validé humainement",'02_Form_Pluviometrie'!N53,"")</x:f>
      </x:c>
      <x:c r="O53" s="76" t="str">
        <x:f>IF('02_Form_Pluviometrie'!$L53="Validé humainement",'02_Form_Pluviometrie'!O53,"")</x:f>
      </x:c>
      <x:c r="P53" s="76" t="str">
        <x:f>IF('02_Form_Pluviometrie'!$L53="Validé humainement",'02_Form_Pluviometrie'!P53,"")</x:f>
      </x:c>
      <x:c r="Q53" s="76" t="str">
        <x:f>IF('02_Form_Pluviometrie'!$L53="Validé humainement",'02_Form_Pluviometrie'!Q53,"")</x:f>
      </x:c>
    </x:row>
    <x:row r="54">
      <x:c r="A54" s="76" t="str">
        <x:f>IF('02_Form_Pluviometrie'!$L54="Validé humainement",'02_Form_Pluviometrie'!A54,"")</x:f>
      </x:c>
      <x:c r="B54" s="78" t="str">
        <x:f>IF('02_Form_Pluviometrie'!$L54="Validé humainement",'02_Form_Pluviometrie'!B54,"")</x:f>
      </x:c>
      <x:c r="C54" s="76" t="str">
        <x:f>IF('02_Form_Pluviometrie'!$L54="Validé humainement",'02_Form_Pluviometrie'!C54,"")</x:f>
      </x:c>
      <x:c r="D54" s="76" t="str">
        <x:f>IF('02_Form_Pluviometrie'!$L54="Validé humainement",'02_Form_Pluviometrie'!D54,"")</x:f>
      </x:c>
      <x:c r="E54" s="76" t="str">
        <x:f>IF('02_Form_Pluviometrie'!$L54="Validé humainement",'02_Form_Pluviometrie'!E54,"")</x:f>
      </x:c>
      <x:c r="F54" s="76" t="str">
        <x:f>IF('02_Form_Pluviometrie'!$L54="Validé humainement",'02_Form_Pluviometrie'!F54,"")</x:f>
      </x:c>
      <x:c r="G54" s="80" t="str">
        <x:f>IF('02_Form_Pluviometrie'!$L54="Validé humainement",'02_Form_Pluviometrie'!G54,"")</x:f>
      </x:c>
      <x:c r="H54" s="76" t="str">
        <x:f>IF('02_Form_Pluviometrie'!$L54="Validé humainement",'02_Form_Pluviometrie'!H54,"")</x:f>
      </x:c>
      <x:c r="I54" s="76" t="str">
        <x:f>IF('02_Form_Pluviometrie'!$L54="Validé humainement",'02_Form_Pluviometrie'!I54,"")</x:f>
      </x:c>
      <x:c r="J54" s="76" t="str">
        <x:f>IF('02_Form_Pluviometrie'!$L54="Validé humainement",'02_Form_Pluviometrie'!J54,"")</x:f>
      </x:c>
      <x:c r="K54" s="76" t="str">
        <x:f>IF('02_Form_Pluviometrie'!$L54="Validé humainement",'02_Form_Pluviometrie'!K54,"")</x:f>
      </x:c>
      <x:c r="L54" s="76" t="str">
        <x:f>IF('02_Form_Pluviometrie'!$L54="Validé humainement",'02_Form_Pluviometrie'!L54,"")</x:f>
      </x:c>
      <x:c r="M54" s="76" t="str">
        <x:f>IF('02_Form_Pluviometrie'!$L54="Validé humainement",'02_Form_Pluviometrie'!M54,"")</x:f>
      </x:c>
      <x:c r="N54" s="78" t="str">
        <x:f>IF('02_Form_Pluviometrie'!$L54="Validé humainement",'02_Form_Pluviometrie'!N54,"")</x:f>
      </x:c>
      <x:c r="O54" s="76" t="str">
        <x:f>IF('02_Form_Pluviometrie'!$L54="Validé humainement",'02_Form_Pluviometrie'!O54,"")</x:f>
      </x:c>
      <x:c r="P54" s="76" t="str">
        <x:f>IF('02_Form_Pluviometrie'!$L54="Validé humainement",'02_Form_Pluviometrie'!P54,"")</x:f>
      </x:c>
      <x:c r="Q54" s="76" t="str">
        <x:f>IF('02_Form_Pluviometrie'!$L54="Validé humainement",'02_Form_Pluviometrie'!Q54,"")</x:f>
      </x:c>
    </x:row>
    <x:row r="55">
      <x:c r="A55" s="76" t="str">
        <x:f>IF('02_Form_Pluviometrie'!$L55="Validé humainement",'02_Form_Pluviometrie'!A55,"")</x:f>
      </x:c>
      <x:c r="B55" s="78" t="str">
        <x:f>IF('02_Form_Pluviometrie'!$L55="Validé humainement",'02_Form_Pluviometrie'!B55,"")</x:f>
      </x:c>
      <x:c r="C55" s="76" t="str">
        <x:f>IF('02_Form_Pluviometrie'!$L55="Validé humainement",'02_Form_Pluviometrie'!C55,"")</x:f>
      </x:c>
      <x:c r="D55" s="76" t="str">
        <x:f>IF('02_Form_Pluviometrie'!$L55="Validé humainement",'02_Form_Pluviometrie'!D55,"")</x:f>
      </x:c>
      <x:c r="E55" s="76" t="str">
        <x:f>IF('02_Form_Pluviometrie'!$L55="Validé humainement",'02_Form_Pluviometrie'!E55,"")</x:f>
      </x:c>
      <x:c r="F55" s="76" t="str">
        <x:f>IF('02_Form_Pluviometrie'!$L55="Validé humainement",'02_Form_Pluviometrie'!F55,"")</x:f>
      </x:c>
      <x:c r="G55" s="80" t="str">
        <x:f>IF('02_Form_Pluviometrie'!$L55="Validé humainement",'02_Form_Pluviometrie'!G55,"")</x:f>
      </x:c>
      <x:c r="H55" s="76" t="str">
        <x:f>IF('02_Form_Pluviometrie'!$L55="Validé humainement",'02_Form_Pluviometrie'!H55,"")</x:f>
      </x:c>
      <x:c r="I55" s="76" t="str">
        <x:f>IF('02_Form_Pluviometrie'!$L55="Validé humainement",'02_Form_Pluviometrie'!I55,"")</x:f>
      </x:c>
      <x:c r="J55" s="76" t="str">
        <x:f>IF('02_Form_Pluviometrie'!$L55="Validé humainement",'02_Form_Pluviometrie'!J55,"")</x:f>
      </x:c>
      <x:c r="K55" s="76" t="str">
        <x:f>IF('02_Form_Pluviometrie'!$L55="Validé humainement",'02_Form_Pluviometrie'!K55,"")</x:f>
      </x:c>
      <x:c r="L55" s="76" t="str">
        <x:f>IF('02_Form_Pluviometrie'!$L55="Validé humainement",'02_Form_Pluviometrie'!L55,"")</x:f>
      </x:c>
      <x:c r="M55" s="76" t="str">
        <x:f>IF('02_Form_Pluviometrie'!$L55="Validé humainement",'02_Form_Pluviometrie'!M55,"")</x:f>
      </x:c>
      <x:c r="N55" s="78" t="str">
        <x:f>IF('02_Form_Pluviometrie'!$L55="Validé humainement",'02_Form_Pluviometrie'!N55,"")</x:f>
      </x:c>
      <x:c r="O55" s="76" t="str">
        <x:f>IF('02_Form_Pluviometrie'!$L55="Validé humainement",'02_Form_Pluviometrie'!O55,"")</x:f>
      </x:c>
      <x:c r="P55" s="76" t="str">
        <x:f>IF('02_Form_Pluviometrie'!$L55="Validé humainement",'02_Form_Pluviometrie'!P55,"")</x:f>
      </x:c>
      <x:c r="Q55" s="76" t="str">
        <x:f>IF('02_Form_Pluviometrie'!$L55="Validé humainement",'02_Form_Pluviometrie'!Q55,"")</x:f>
      </x:c>
    </x:row>
    <x:row r="56">
      <x:c r="A56" s="76" t="str">
        <x:f>IF('02_Form_Pluviometrie'!$L56="Validé humainement",'02_Form_Pluviometrie'!A56,"")</x:f>
      </x:c>
      <x:c r="B56" s="78" t="str">
        <x:f>IF('02_Form_Pluviometrie'!$L56="Validé humainement",'02_Form_Pluviometrie'!B56,"")</x:f>
      </x:c>
      <x:c r="C56" s="76" t="str">
        <x:f>IF('02_Form_Pluviometrie'!$L56="Validé humainement",'02_Form_Pluviometrie'!C56,"")</x:f>
      </x:c>
      <x:c r="D56" s="76" t="str">
        <x:f>IF('02_Form_Pluviometrie'!$L56="Validé humainement",'02_Form_Pluviometrie'!D56,"")</x:f>
      </x:c>
      <x:c r="E56" s="76" t="str">
        <x:f>IF('02_Form_Pluviometrie'!$L56="Validé humainement",'02_Form_Pluviometrie'!E56,"")</x:f>
      </x:c>
      <x:c r="F56" s="76" t="str">
        <x:f>IF('02_Form_Pluviometrie'!$L56="Validé humainement",'02_Form_Pluviometrie'!F56,"")</x:f>
      </x:c>
      <x:c r="G56" s="80" t="str">
        <x:f>IF('02_Form_Pluviometrie'!$L56="Validé humainement",'02_Form_Pluviometrie'!G56,"")</x:f>
      </x:c>
      <x:c r="H56" s="76" t="str">
        <x:f>IF('02_Form_Pluviometrie'!$L56="Validé humainement",'02_Form_Pluviometrie'!H56,"")</x:f>
      </x:c>
      <x:c r="I56" s="76" t="str">
        <x:f>IF('02_Form_Pluviometrie'!$L56="Validé humainement",'02_Form_Pluviometrie'!I56,"")</x:f>
      </x:c>
      <x:c r="J56" s="76" t="str">
        <x:f>IF('02_Form_Pluviometrie'!$L56="Validé humainement",'02_Form_Pluviometrie'!J56,"")</x:f>
      </x:c>
      <x:c r="K56" s="76" t="str">
        <x:f>IF('02_Form_Pluviometrie'!$L56="Validé humainement",'02_Form_Pluviometrie'!K56,"")</x:f>
      </x:c>
      <x:c r="L56" s="76" t="str">
        <x:f>IF('02_Form_Pluviometrie'!$L56="Validé humainement",'02_Form_Pluviometrie'!L56,"")</x:f>
      </x:c>
      <x:c r="M56" s="76" t="str">
        <x:f>IF('02_Form_Pluviometrie'!$L56="Validé humainement",'02_Form_Pluviometrie'!M56,"")</x:f>
      </x:c>
      <x:c r="N56" s="78" t="str">
        <x:f>IF('02_Form_Pluviometrie'!$L56="Validé humainement",'02_Form_Pluviometrie'!N56,"")</x:f>
      </x:c>
      <x:c r="O56" s="76" t="str">
        <x:f>IF('02_Form_Pluviometrie'!$L56="Validé humainement",'02_Form_Pluviometrie'!O56,"")</x:f>
      </x:c>
      <x:c r="P56" s="76" t="str">
        <x:f>IF('02_Form_Pluviometrie'!$L56="Validé humainement",'02_Form_Pluviometrie'!P56,"")</x:f>
      </x:c>
      <x:c r="Q56" s="76" t="str">
        <x:f>IF('02_Form_Pluviometrie'!$L56="Validé humainement",'02_Form_Pluviometrie'!Q56,"")</x:f>
      </x:c>
    </x:row>
    <x:row r="57">
      <x:c r="A57" s="76" t="str">
        <x:f>IF('02_Form_Pluviometrie'!$L57="Validé humainement",'02_Form_Pluviometrie'!A57,"")</x:f>
      </x:c>
      <x:c r="B57" s="78" t="str">
        <x:f>IF('02_Form_Pluviometrie'!$L57="Validé humainement",'02_Form_Pluviometrie'!B57,"")</x:f>
      </x:c>
      <x:c r="C57" s="76" t="str">
        <x:f>IF('02_Form_Pluviometrie'!$L57="Validé humainement",'02_Form_Pluviometrie'!C57,"")</x:f>
      </x:c>
      <x:c r="D57" s="76" t="str">
        <x:f>IF('02_Form_Pluviometrie'!$L57="Validé humainement",'02_Form_Pluviometrie'!D57,"")</x:f>
      </x:c>
      <x:c r="E57" s="76" t="str">
        <x:f>IF('02_Form_Pluviometrie'!$L57="Validé humainement",'02_Form_Pluviometrie'!E57,"")</x:f>
      </x:c>
      <x:c r="F57" s="76" t="str">
        <x:f>IF('02_Form_Pluviometrie'!$L57="Validé humainement",'02_Form_Pluviometrie'!F57,"")</x:f>
      </x:c>
      <x:c r="G57" s="80" t="str">
        <x:f>IF('02_Form_Pluviometrie'!$L57="Validé humainement",'02_Form_Pluviometrie'!G57,"")</x:f>
      </x:c>
      <x:c r="H57" s="76" t="str">
        <x:f>IF('02_Form_Pluviometrie'!$L57="Validé humainement",'02_Form_Pluviometrie'!H57,"")</x:f>
      </x:c>
      <x:c r="I57" s="76" t="str">
        <x:f>IF('02_Form_Pluviometrie'!$L57="Validé humainement",'02_Form_Pluviometrie'!I57,"")</x:f>
      </x:c>
      <x:c r="J57" s="76" t="str">
        <x:f>IF('02_Form_Pluviometrie'!$L57="Validé humainement",'02_Form_Pluviometrie'!J57,"")</x:f>
      </x:c>
      <x:c r="K57" s="76" t="str">
        <x:f>IF('02_Form_Pluviometrie'!$L57="Validé humainement",'02_Form_Pluviometrie'!K57,"")</x:f>
      </x:c>
      <x:c r="L57" s="76" t="str">
        <x:f>IF('02_Form_Pluviometrie'!$L57="Validé humainement",'02_Form_Pluviometrie'!L57,"")</x:f>
      </x:c>
      <x:c r="M57" s="76" t="str">
        <x:f>IF('02_Form_Pluviometrie'!$L57="Validé humainement",'02_Form_Pluviometrie'!M57,"")</x:f>
      </x:c>
      <x:c r="N57" s="78" t="str">
        <x:f>IF('02_Form_Pluviometrie'!$L57="Validé humainement",'02_Form_Pluviometrie'!N57,"")</x:f>
      </x:c>
      <x:c r="O57" s="76" t="str">
        <x:f>IF('02_Form_Pluviometrie'!$L57="Validé humainement",'02_Form_Pluviometrie'!O57,"")</x:f>
      </x:c>
      <x:c r="P57" s="76" t="str">
        <x:f>IF('02_Form_Pluviometrie'!$L57="Validé humainement",'02_Form_Pluviometrie'!P57,"")</x:f>
      </x:c>
      <x:c r="Q57" s="76" t="str">
        <x:f>IF('02_Form_Pluviometrie'!$L57="Validé humainement",'02_Form_Pluviometrie'!Q57,"")</x:f>
      </x:c>
    </x:row>
    <x:row r="58">
      <x:c r="A58" s="76" t="str">
        <x:f>IF('02_Form_Pluviometrie'!$L58="Validé humainement",'02_Form_Pluviometrie'!A58,"")</x:f>
      </x:c>
      <x:c r="B58" s="78" t="str">
        <x:f>IF('02_Form_Pluviometrie'!$L58="Validé humainement",'02_Form_Pluviometrie'!B58,"")</x:f>
      </x:c>
      <x:c r="C58" s="76" t="str">
        <x:f>IF('02_Form_Pluviometrie'!$L58="Validé humainement",'02_Form_Pluviometrie'!C58,"")</x:f>
      </x:c>
      <x:c r="D58" s="76" t="str">
        <x:f>IF('02_Form_Pluviometrie'!$L58="Validé humainement",'02_Form_Pluviometrie'!D58,"")</x:f>
      </x:c>
      <x:c r="E58" s="76" t="str">
        <x:f>IF('02_Form_Pluviometrie'!$L58="Validé humainement",'02_Form_Pluviometrie'!E58,"")</x:f>
      </x:c>
      <x:c r="F58" s="76" t="str">
        <x:f>IF('02_Form_Pluviometrie'!$L58="Validé humainement",'02_Form_Pluviometrie'!F58,"")</x:f>
      </x:c>
      <x:c r="G58" s="80" t="str">
        <x:f>IF('02_Form_Pluviometrie'!$L58="Validé humainement",'02_Form_Pluviometrie'!G58,"")</x:f>
      </x:c>
      <x:c r="H58" s="76" t="str">
        <x:f>IF('02_Form_Pluviometrie'!$L58="Validé humainement",'02_Form_Pluviometrie'!H58,"")</x:f>
      </x:c>
      <x:c r="I58" s="76" t="str">
        <x:f>IF('02_Form_Pluviometrie'!$L58="Validé humainement",'02_Form_Pluviometrie'!I58,"")</x:f>
      </x:c>
      <x:c r="J58" s="76" t="str">
        <x:f>IF('02_Form_Pluviometrie'!$L58="Validé humainement",'02_Form_Pluviometrie'!J58,"")</x:f>
      </x:c>
      <x:c r="K58" s="76" t="str">
        <x:f>IF('02_Form_Pluviometrie'!$L58="Validé humainement",'02_Form_Pluviometrie'!K58,"")</x:f>
      </x:c>
      <x:c r="L58" s="76" t="str">
        <x:f>IF('02_Form_Pluviometrie'!$L58="Validé humainement",'02_Form_Pluviometrie'!L58,"")</x:f>
      </x:c>
      <x:c r="M58" s="76" t="str">
        <x:f>IF('02_Form_Pluviometrie'!$L58="Validé humainement",'02_Form_Pluviometrie'!M58,"")</x:f>
      </x:c>
      <x:c r="N58" s="78" t="str">
        <x:f>IF('02_Form_Pluviometrie'!$L58="Validé humainement",'02_Form_Pluviometrie'!N58,"")</x:f>
      </x:c>
      <x:c r="O58" s="76" t="str">
        <x:f>IF('02_Form_Pluviometrie'!$L58="Validé humainement",'02_Form_Pluviometrie'!O58,"")</x:f>
      </x:c>
      <x:c r="P58" s="76" t="str">
        <x:f>IF('02_Form_Pluviometrie'!$L58="Validé humainement",'02_Form_Pluviometrie'!P58,"")</x:f>
      </x:c>
      <x:c r="Q58" s="76" t="str">
        <x:f>IF('02_Form_Pluviometrie'!$L58="Validé humainement",'02_Form_Pluviometrie'!Q58,"")</x:f>
      </x:c>
    </x:row>
    <x:row r="59">
      <x:c r="A59" s="76" t="str">
        <x:f>IF('02_Form_Pluviometrie'!$L59="Validé humainement",'02_Form_Pluviometrie'!A59,"")</x:f>
      </x:c>
      <x:c r="B59" s="78" t="str">
        <x:f>IF('02_Form_Pluviometrie'!$L59="Validé humainement",'02_Form_Pluviometrie'!B59,"")</x:f>
      </x:c>
      <x:c r="C59" s="76" t="str">
        <x:f>IF('02_Form_Pluviometrie'!$L59="Validé humainement",'02_Form_Pluviometrie'!C59,"")</x:f>
      </x:c>
      <x:c r="D59" s="76" t="str">
        <x:f>IF('02_Form_Pluviometrie'!$L59="Validé humainement",'02_Form_Pluviometrie'!D59,"")</x:f>
      </x:c>
      <x:c r="E59" s="76" t="str">
        <x:f>IF('02_Form_Pluviometrie'!$L59="Validé humainement",'02_Form_Pluviometrie'!E59,"")</x:f>
      </x:c>
      <x:c r="F59" s="76" t="str">
        <x:f>IF('02_Form_Pluviometrie'!$L59="Validé humainement",'02_Form_Pluviometrie'!F59,"")</x:f>
      </x:c>
      <x:c r="G59" s="80" t="str">
        <x:f>IF('02_Form_Pluviometrie'!$L59="Validé humainement",'02_Form_Pluviometrie'!G59,"")</x:f>
      </x:c>
      <x:c r="H59" s="76" t="str">
        <x:f>IF('02_Form_Pluviometrie'!$L59="Validé humainement",'02_Form_Pluviometrie'!H59,"")</x:f>
      </x:c>
      <x:c r="I59" s="76" t="str">
        <x:f>IF('02_Form_Pluviometrie'!$L59="Validé humainement",'02_Form_Pluviometrie'!I59,"")</x:f>
      </x:c>
      <x:c r="J59" s="76" t="str">
        <x:f>IF('02_Form_Pluviometrie'!$L59="Validé humainement",'02_Form_Pluviometrie'!J59,"")</x:f>
      </x:c>
      <x:c r="K59" s="76" t="str">
        <x:f>IF('02_Form_Pluviometrie'!$L59="Validé humainement",'02_Form_Pluviometrie'!K59,"")</x:f>
      </x:c>
      <x:c r="L59" s="76" t="str">
        <x:f>IF('02_Form_Pluviometrie'!$L59="Validé humainement",'02_Form_Pluviometrie'!L59,"")</x:f>
      </x:c>
      <x:c r="M59" s="76" t="str">
        <x:f>IF('02_Form_Pluviometrie'!$L59="Validé humainement",'02_Form_Pluviometrie'!M59,"")</x:f>
      </x:c>
      <x:c r="N59" s="78" t="str">
        <x:f>IF('02_Form_Pluviometrie'!$L59="Validé humainement",'02_Form_Pluviometrie'!N59,"")</x:f>
      </x:c>
      <x:c r="O59" s="76" t="str">
        <x:f>IF('02_Form_Pluviometrie'!$L59="Validé humainement",'02_Form_Pluviometrie'!O59,"")</x:f>
      </x:c>
      <x:c r="P59" s="76" t="str">
        <x:f>IF('02_Form_Pluviometrie'!$L59="Validé humainement",'02_Form_Pluviometrie'!P59,"")</x:f>
      </x:c>
      <x:c r="Q59" s="76" t="str">
        <x:f>IF('02_Form_Pluviometrie'!$L59="Validé humainement",'02_Form_Pluviometrie'!Q59,"")</x:f>
      </x:c>
    </x:row>
    <x:row r="60">
      <x:c r="A60" s="76" t="str">
        <x:f>IF('02_Form_Pluviometrie'!$L60="Validé humainement",'02_Form_Pluviometrie'!A60,"")</x:f>
      </x:c>
      <x:c r="B60" s="78" t="str">
        <x:f>IF('02_Form_Pluviometrie'!$L60="Validé humainement",'02_Form_Pluviometrie'!B60,"")</x:f>
      </x:c>
      <x:c r="C60" s="76" t="str">
        <x:f>IF('02_Form_Pluviometrie'!$L60="Validé humainement",'02_Form_Pluviometrie'!C60,"")</x:f>
      </x:c>
      <x:c r="D60" s="76" t="str">
        <x:f>IF('02_Form_Pluviometrie'!$L60="Validé humainement",'02_Form_Pluviometrie'!D60,"")</x:f>
      </x:c>
      <x:c r="E60" s="76" t="str">
        <x:f>IF('02_Form_Pluviometrie'!$L60="Validé humainement",'02_Form_Pluviometrie'!E60,"")</x:f>
      </x:c>
      <x:c r="F60" s="76" t="str">
        <x:f>IF('02_Form_Pluviometrie'!$L60="Validé humainement",'02_Form_Pluviometrie'!F60,"")</x:f>
      </x:c>
      <x:c r="G60" s="80" t="str">
        <x:f>IF('02_Form_Pluviometrie'!$L60="Validé humainement",'02_Form_Pluviometrie'!G60,"")</x:f>
      </x:c>
      <x:c r="H60" s="76" t="str">
        <x:f>IF('02_Form_Pluviometrie'!$L60="Validé humainement",'02_Form_Pluviometrie'!H60,"")</x:f>
      </x:c>
      <x:c r="I60" s="76" t="str">
        <x:f>IF('02_Form_Pluviometrie'!$L60="Validé humainement",'02_Form_Pluviometrie'!I60,"")</x:f>
      </x:c>
      <x:c r="J60" s="76" t="str">
        <x:f>IF('02_Form_Pluviometrie'!$L60="Validé humainement",'02_Form_Pluviometrie'!J60,"")</x:f>
      </x:c>
      <x:c r="K60" s="76" t="str">
        <x:f>IF('02_Form_Pluviometrie'!$L60="Validé humainement",'02_Form_Pluviometrie'!K60,"")</x:f>
      </x:c>
      <x:c r="L60" s="76" t="str">
        <x:f>IF('02_Form_Pluviometrie'!$L60="Validé humainement",'02_Form_Pluviometrie'!L60,"")</x:f>
      </x:c>
      <x:c r="M60" s="76" t="str">
        <x:f>IF('02_Form_Pluviometrie'!$L60="Validé humainement",'02_Form_Pluviometrie'!M60,"")</x:f>
      </x:c>
      <x:c r="N60" s="78" t="str">
        <x:f>IF('02_Form_Pluviometrie'!$L60="Validé humainement",'02_Form_Pluviometrie'!N60,"")</x:f>
      </x:c>
      <x:c r="O60" s="76" t="str">
        <x:f>IF('02_Form_Pluviometrie'!$L60="Validé humainement",'02_Form_Pluviometrie'!O60,"")</x:f>
      </x:c>
      <x:c r="P60" s="76" t="str">
        <x:f>IF('02_Form_Pluviometrie'!$L60="Validé humainement",'02_Form_Pluviometrie'!P60,"")</x:f>
      </x:c>
      <x:c r="Q60" s="76" t="str">
        <x:f>IF('02_Form_Pluviometrie'!$L60="Validé humainement",'02_Form_Pluviometrie'!Q60,"")</x:f>
      </x:c>
    </x:row>
    <x:row r="61">
      <x:c r="A61" s="76" t="str">
        <x:f>IF('02_Form_Pluviometrie'!$L61="Validé humainement",'02_Form_Pluviometrie'!A61,"")</x:f>
      </x:c>
      <x:c r="B61" s="78" t="str">
        <x:f>IF('02_Form_Pluviometrie'!$L61="Validé humainement",'02_Form_Pluviometrie'!B61,"")</x:f>
      </x:c>
      <x:c r="C61" s="76" t="str">
        <x:f>IF('02_Form_Pluviometrie'!$L61="Validé humainement",'02_Form_Pluviometrie'!C61,"")</x:f>
      </x:c>
      <x:c r="D61" s="76" t="str">
        <x:f>IF('02_Form_Pluviometrie'!$L61="Validé humainement",'02_Form_Pluviometrie'!D61,"")</x:f>
      </x:c>
      <x:c r="E61" s="76" t="str">
        <x:f>IF('02_Form_Pluviometrie'!$L61="Validé humainement",'02_Form_Pluviometrie'!E61,"")</x:f>
      </x:c>
      <x:c r="F61" s="76" t="str">
        <x:f>IF('02_Form_Pluviometrie'!$L61="Validé humainement",'02_Form_Pluviometrie'!F61,"")</x:f>
      </x:c>
      <x:c r="G61" s="80" t="str">
        <x:f>IF('02_Form_Pluviometrie'!$L61="Validé humainement",'02_Form_Pluviometrie'!G61,"")</x:f>
      </x:c>
      <x:c r="H61" s="76" t="str">
        <x:f>IF('02_Form_Pluviometrie'!$L61="Validé humainement",'02_Form_Pluviometrie'!H61,"")</x:f>
      </x:c>
      <x:c r="I61" s="76" t="str">
        <x:f>IF('02_Form_Pluviometrie'!$L61="Validé humainement",'02_Form_Pluviometrie'!I61,"")</x:f>
      </x:c>
      <x:c r="J61" s="76" t="str">
        <x:f>IF('02_Form_Pluviometrie'!$L61="Validé humainement",'02_Form_Pluviometrie'!J61,"")</x:f>
      </x:c>
      <x:c r="K61" s="76" t="str">
        <x:f>IF('02_Form_Pluviometrie'!$L61="Validé humainement",'02_Form_Pluviometrie'!K61,"")</x:f>
      </x:c>
      <x:c r="L61" s="76" t="str">
        <x:f>IF('02_Form_Pluviometrie'!$L61="Validé humainement",'02_Form_Pluviometrie'!L61,"")</x:f>
      </x:c>
      <x:c r="M61" s="76" t="str">
        <x:f>IF('02_Form_Pluviometrie'!$L61="Validé humainement",'02_Form_Pluviometrie'!M61,"")</x:f>
      </x:c>
      <x:c r="N61" s="78" t="str">
        <x:f>IF('02_Form_Pluviometrie'!$L61="Validé humainement",'02_Form_Pluviometrie'!N61,"")</x:f>
      </x:c>
      <x:c r="O61" s="76" t="str">
        <x:f>IF('02_Form_Pluviometrie'!$L61="Validé humainement",'02_Form_Pluviometrie'!O61,"")</x:f>
      </x:c>
      <x:c r="P61" s="76" t="str">
        <x:f>IF('02_Form_Pluviometrie'!$L61="Validé humainement",'02_Form_Pluviometrie'!P61,"")</x:f>
      </x:c>
      <x:c r="Q61" s="76" t="str">
        <x:f>IF('02_Form_Pluviometrie'!$L61="Validé humainement",'02_Form_Pluviometrie'!Q61,"")</x:f>
      </x:c>
    </x:row>
    <x:row r="62">
      <x:c r="A62" s="76" t="str">
        <x:f>IF('02_Form_Pluviometrie'!$L62="Validé humainement",'02_Form_Pluviometrie'!A62,"")</x:f>
      </x:c>
      <x:c r="B62" s="78" t="str">
        <x:f>IF('02_Form_Pluviometrie'!$L62="Validé humainement",'02_Form_Pluviometrie'!B62,"")</x:f>
      </x:c>
      <x:c r="C62" s="76" t="str">
        <x:f>IF('02_Form_Pluviometrie'!$L62="Validé humainement",'02_Form_Pluviometrie'!C62,"")</x:f>
      </x:c>
      <x:c r="D62" s="76" t="str">
        <x:f>IF('02_Form_Pluviometrie'!$L62="Validé humainement",'02_Form_Pluviometrie'!D62,"")</x:f>
      </x:c>
      <x:c r="E62" s="76" t="str">
        <x:f>IF('02_Form_Pluviometrie'!$L62="Validé humainement",'02_Form_Pluviometrie'!E62,"")</x:f>
      </x:c>
      <x:c r="F62" s="76" t="str">
        <x:f>IF('02_Form_Pluviometrie'!$L62="Validé humainement",'02_Form_Pluviometrie'!F62,"")</x:f>
      </x:c>
      <x:c r="G62" s="80" t="str">
        <x:f>IF('02_Form_Pluviometrie'!$L62="Validé humainement",'02_Form_Pluviometrie'!G62,"")</x:f>
      </x:c>
      <x:c r="H62" s="76" t="str">
        <x:f>IF('02_Form_Pluviometrie'!$L62="Validé humainement",'02_Form_Pluviometrie'!H62,"")</x:f>
      </x:c>
      <x:c r="I62" s="76" t="str">
        <x:f>IF('02_Form_Pluviometrie'!$L62="Validé humainement",'02_Form_Pluviometrie'!I62,"")</x:f>
      </x:c>
      <x:c r="J62" s="76" t="str">
        <x:f>IF('02_Form_Pluviometrie'!$L62="Validé humainement",'02_Form_Pluviometrie'!J62,"")</x:f>
      </x:c>
      <x:c r="K62" s="76" t="str">
        <x:f>IF('02_Form_Pluviometrie'!$L62="Validé humainement",'02_Form_Pluviometrie'!K62,"")</x:f>
      </x:c>
      <x:c r="L62" s="76" t="str">
        <x:f>IF('02_Form_Pluviometrie'!$L62="Validé humainement",'02_Form_Pluviometrie'!L62,"")</x:f>
      </x:c>
      <x:c r="M62" s="76" t="str">
        <x:f>IF('02_Form_Pluviometrie'!$L62="Validé humainement",'02_Form_Pluviometrie'!M62,"")</x:f>
      </x:c>
      <x:c r="N62" s="78" t="str">
        <x:f>IF('02_Form_Pluviometrie'!$L62="Validé humainement",'02_Form_Pluviometrie'!N62,"")</x:f>
      </x:c>
      <x:c r="O62" s="76" t="str">
        <x:f>IF('02_Form_Pluviometrie'!$L62="Validé humainement",'02_Form_Pluviometrie'!O62,"")</x:f>
      </x:c>
      <x:c r="P62" s="76" t="str">
        <x:f>IF('02_Form_Pluviometrie'!$L62="Validé humainement",'02_Form_Pluviometrie'!P62,"")</x:f>
      </x:c>
      <x:c r="Q62" s="76" t="str">
        <x:f>IF('02_Form_Pluviometrie'!$L62="Validé humainement",'02_Form_Pluviometrie'!Q62,"")</x:f>
      </x:c>
    </x:row>
    <x:row r="63">
      <x:c r="A63" s="76" t="str">
        <x:f>IF('02_Form_Pluviometrie'!$L63="Validé humainement",'02_Form_Pluviometrie'!A63,"")</x:f>
      </x:c>
      <x:c r="B63" s="78" t="str">
        <x:f>IF('02_Form_Pluviometrie'!$L63="Validé humainement",'02_Form_Pluviometrie'!B63,"")</x:f>
      </x:c>
      <x:c r="C63" s="76" t="str">
        <x:f>IF('02_Form_Pluviometrie'!$L63="Validé humainement",'02_Form_Pluviometrie'!C63,"")</x:f>
      </x:c>
      <x:c r="D63" s="76" t="str">
        <x:f>IF('02_Form_Pluviometrie'!$L63="Validé humainement",'02_Form_Pluviometrie'!D63,"")</x:f>
      </x:c>
      <x:c r="E63" s="76" t="str">
        <x:f>IF('02_Form_Pluviometrie'!$L63="Validé humainement",'02_Form_Pluviometrie'!E63,"")</x:f>
      </x:c>
      <x:c r="F63" s="76" t="str">
        <x:f>IF('02_Form_Pluviometrie'!$L63="Validé humainement",'02_Form_Pluviometrie'!F63,"")</x:f>
      </x:c>
      <x:c r="G63" s="80" t="str">
        <x:f>IF('02_Form_Pluviometrie'!$L63="Validé humainement",'02_Form_Pluviometrie'!G63,"")</x:f>
      </x:c>
      <x:c r="H63" s="76" t="str">
        <x:f>IF('02_Form_Pluviometrie'!$L63="Validé humainement",'02_Form_Pluviometrie'!H63,"")</x:f>
      </x:c>
      <x:c r="I63" s="76" t="str">
        <x:f>IF('02_Form_Pluviometrie'!$L63="Validé humainement",'02_Form_Pluviometrie'!I63,"")</x:f>
      </x:c>
      <x:c r="J63" s="76" t="str">
        <x:f>IF('02_Form_Pluviometrie'!$L63="Validé humainement",'02_Form_Pluviometrie'!J63,"")</x:f>
      </x:c>
      <x:c r="K63" s="76" t="str">
        <x:f>IF('02_Form_Pluviometrie'!$L63="Validé humainement",'02_Form_Pluviometrie'!K63,"")</x:f>
      </x:c>
      <x:c r="L63" s="76" t="str">
        <x:f>IF('02_Form_Pluviometrie'!$L63="Validé humainement",'02_Form_Pluviometrie'!L63,"")</x:f>
      </x:c>
      <x:c r="M63" s="76" t="str">
        <x:f>IF('02_Form_Pluviometrie'!$L63="Validé humainement",'02_Form_Pluviometrie'!M63,"")</x:f>
      </x:c>
      <x:c r="N63" s="78" t="str">
        <x:f>IF('02_Form_Pluviometrie'!$L63="Validé humainement",'02_Form_Pluviometrie'!N63,"")</x:f>
      </x:c>
      <x:c r="O63" s="76" t="str">
        <x:f>IF('02_Form_Pluviometrie'!$L63="Validé humainement",'02_Form_Pluviometrie'!O63,"")</x:f>
      </x:c>
      <x:c r="P63" s="76" t="str">
        <x:f>IF('02_Form_Pluviometrie'!$L63="Validé humainement",'02_Form_Pluviometrie'!P63,"")</x:f>
      </x:c>
      <x:c r="Q63" s="76" t="str">
        <x:f>IF('02_Form_Pluviometrie'!$L63="Validé humainement",'02_Form_Pluviometrie'!Q63,"")</x:f>
      </x:c>
    </x:row>
    <x:row r="64">
      <x:c r="A64" s="76" t="str">
        <x:f>IF('02_Form_Pluviometrie'!$L64="Validé humainement",'02_Form_Pluviometrie'!A64,"")</x:f>
      </x:c>
      <x:c r="B64" s="78" t="str">
        <x:f>IF('02_Form_Pluviometrie'!$L64="Validé humainement",'02_Form_Pluviometrie'!B64,"")</x:f>
      </x:c>
      <x:c r="C64" s="76" t="str">
        <x:f>IF('02_Form_Pluviometrie'!$L64="Validé humainement",'02_Form_Pluviometrie'!C64,"")</x:f>
      </x:c>
      <x:c r="D64" s="76" t="str">
        <x:f>IF('02_Form_Pluviometrie'!$L64="Validé humainement",'02_Form_Pluviometrie'!D64,"")</x:f>
      </x:c>
      <x:c r="E64" s="76" t="str">
        <x:f>IF('02_Form_Pluviometrie'!$L64="Validé humainement",'02_Form_Pluviometrie'!E64,"")</x:f>
      </x:c>
      <x:c r="F64" s="76" t="str">
        <x:f>IF('02_Form_Pluviometrie'!$L64="Validé humainement",'02_Form_Pluviometrie'!F64,"")</x:f>
      </x:c>
      <x:c r="G64" s="80" t="str">
        <x:f>IF('02_Form_Pluviometrie'!$L64="Validé humainement",'02_Form_Pluviometrie'!G64,"")</x:f>
      </x:c>
      <x:c r="H64" s="76" t="str">
        <x:f>IF('02_Form_Pluviometrie'!$L64="Validé humainement",'02_Form_Pluviometrie'!H64,"")</x:f>
      </x:c>
      <x:c r="I64" s="76" t="str">
        <x:f>IF('02_Form_Pluviometrie'!$L64="Validé humainement",'02_Form_Pluviometrie'!I64,"")</x:f>
      </x:c>
      <x:c r="J64" s="76" t="str">
        <x:f>IF('02_Form_Pluviometrie'!$L64="Validé humainement",'02_Form_Pluviometrie'!J64,"")</x:f>
      </x:c>
      <x:c r="K64" s="76" t="str">
        <x:f>IF('02_Form_Pluviometrie'!$L64="Validé humainement",'02_Form_Pluviometrie'!K64,"")</x:f>
      </x:c>
      <x:c r="L64" s="76" t="str">
        <x:f>IF('02_Form_Pluviometrie'!$L64="Validé humainement",'02_Form_Pluviometrie'!L64,"")</x:f>
      </x:c>
      <x:c r="M64" s="76" t="str">
        <x:f>IF('02_Form_Pluviometrie'!$L64="Validé humainement",'02_Form_Pluviometrie'!M64,"")</x:f>
      </x:c>
      <x:c r="N64" s="78" t="str">
        <x:f>IF('02_Form_Pluviometrie'!$L64="Validé humainement",'02_Form_Pluviometrie'!N64,"")</x:f>
      </x:c>
      <x:c r="O64" s="76" t="str">
        <x:f>IF('02_Form_Pluviometrie'!$L64="Validé humainement",'02_Form_Pluviometrie'!O64,"")</x:f>
      </x:c>
      <x:c r="P64" s="76" t="str">
        <x:f>IF('02_Form_Pluviometrie'!$L64="Validé humainement",'02_Form_Pluviometrie'!P64,"")</x:f>
      </x:c>
      <x:c r="Q64" s="76" t="str">
        <x:f>IF('02_Form_Pluviometrie'!$L64="Validé humainement",'02_Form_Pluviometrie'!Q64,"")</x:f>
      </x:c>
    </x:row>
    <x:row r="65">
      <x:c r="A65" s="76" t="str">
        <x:f>IF('02_Form_Pluviometrie'!$L65="Validé humainement",'02_Form_Pluviometrie'!A65,"")</x:f>
      </x:c>
      <x:c r="B65" s="78" t="str">
        <x:f>IF('02_Form_Pluviometrie'!$L65="Validé humainement",'02_Form_Pluviometrie'!B65,"")</x:f>
      </x:c>
      <x:c r="C65" s="76" t="str">
        <x:f>IF('02_Form_Pluviometrie'!$L65="Validé humainement",'02_Form_Pluviometrie'!C65,"")</x:f>
      </x:c>
      <x:c r="D65" s="76" t="str">
        <x:f>IF('02_Form_Pluviometrie'!$L65="Validé humainement",'02_Form_Pluviometrie'!D65,"")</x:f>
      </x:c>
      <x:c r="E65" s="76" t="str">
        <x:f>IF('02_Form_Pluviometrie'!$L65="Validé humainement",'02_Form_Pluviometrie'!E65,"")</x:f>
      </x:c>
      <x:c r="F65" s="76" t="str">
        <x:f>IF('02_Form_Pluviometrie'!$L65="Validé humainement",'02_Form_Pluviometrie'!F65,"")</x:f>
      </x:c>
      <x:c r="G65" s="80" t="str">
        <x:f>IF('02_Form_Pluviometrie'!$L65="Validé humainement",'02_Form_Pluviometrie'!G65,"")</x:f>
      </x:c>
      <x:c r="H65" s="76" t="str">
        <x:f>IF('02_Form_Pluviometrie'!$L65="Validé humainement",'02_Form_Pluviometrie'!H65,"")</x:f>
      </x:c>
      <x:c r="I65" s="76" t="str">
        <x:f>IF('02_Form_Pluviometrie'!$L65="Validé humainement",'02_Form_Pluviometrie'!I65,"")</x:f>
      </x:c>
      <x:c r="J65" s="76" t="str">
        <x:f>IF('02_Form_Pluviometrie'!$L65="Validé humainement",'02_Form_Pluviometrie'!J65,"")</x:f>
      </x:c>
      <x:c r="K65" s="76" t="str">
        <x:f>IF('02_Form_Pluviometrie'!$L65="Validé humainement",'02_Form_Pluviometrie'!K65,"")</x:f>
      </x:c>
      <x:c r="L65" s="76" t="str">
        <x:f>IF('02_Form_Pluviometrie'!$L65="Validé humainement",'02_Form_Pluviometrie'!L65,"")</x:f>
      </x:c>
      <x:c r="M65" s="76" t="str">
        <x:f>IF('02_Form_Pluviometrie'!$L65="Validé humainement",'02_Form_Pluviometrie'!M65,"")</x:f>
      </x:c>
      <x:c r="N65" s="78" t="str">
        <x:f>IF('02_Form_Pluviometrie'!$L65="Validé humainement",'02_Form_Pluviometrie'!N65,"")</x:f>
      </x:c>
      <x:c r="O65" s="76" t="str">
        <x:f>IF('02_Form_Pluviometrie'!$L65="Validé humainement",'02_Form_Pluviometrie'!O65,"")</x:f>
      </x:c>
      <x:c r="P65" s="76" t="str">
        <x:f>IF('02_Form_Pluviometrie'!$L65="Validé humainement",'02_Form_Pluviometrie'!P65,"")</x:f>
      </x:c>
      <x:c r="Q65" s="76" t="str">
        <x:f>IF('02_Form_Pluviometrie'!$L65="Validé humainement",'02_Form_Pluviometrie'!Q65,"")</x:f>
      </x:c>
    </x:row>
    <x:row r="66">
      <x:c r="A66" s="76" t="str">
        <x:f>IF('02_Form_Pluviometrie'!$L66="Validé humainement",'02_Form_Pluviometrie'!A66,"")</x:f>
      </x:c>
      <x:c r="B66" s="78" t="str">
        <x:f>IF('02_Form_Pluviometrie'!$L66="Validé humainement",'02_Form_Pluviometrie'!B66,"")</x:f>
      </x:c>
      <x:c r="C66" s="76" t="str">
        <x:f>IF('02_Form_Pluviometrie'!$L66="Validé humainement",'02_Form_Pluviometrie'!C66,"")</x:f>
      </x:c>
      <x:c r="D66" s="76" t="str">
        <x:f>IF('02_Form_Pluviometrie'!$L66="Validé humainement",'02_Form_Pluviometrie'!D66,"")</x:f>
      </x:c>
      <x:c r="E66" s="76" t="str">
        <x:f>IF('02_Form_Pluviometrie'!$L66="Validé humainement",'02_Form_Pluviometrie'!E66,"")</x:f>
      </x:c>
      <x:c r="F66" s="76" t="str">
        <x:f>IF('02_Form_Pluviometrie'!$L66="Validé humainement",'02_Form_Pluviometrie'!F66,"")</x:f>
      </x:c>
      <x:c r="G66" s="80" t="str">
        <x:f>IF('02_Form_Pluviometrie'!$L66="Validé humainement",'02_Form_Pluviometrie'!G66,"")</x:f>
      </x:c>
      <x:c r="H66" s="76" t="str">
        <x:f>IF('02_Form_Pluviometrie'!$L66="Validé humainement",'02_Form_Pluviometrie'!H66,"")</x:f>
      </x:c>
      <x:c r="I66" s="76" t="str">
        <x:f>IF('02_Form_Pluviometrie'!$L66="Validé humainement",'02_Form_Pluviometrie'!I66,"")</x:f>
      </x:c>
      <x:c r="J66" s="76" t="str">
        <x:f>IF('02_Form_Pluviometrie'!$L66="Validé humainement",'02_Form_Pluviometrie'!J66,"")</x:f>
      </x:c>
      <x:c r="K66" s="76" t="str">
        <x:f>IF('02_Form_Pluviometrie'!$L66="Validé humainement",'02_Form_Pluviometrie'!K66,"")</x:f>
      </x:c>
      <x:c r="L66" s="76" t="str">
        <x:f>IF('02_Form_Pluviometrie'!$L66="Validé humainement",'02_Form_Pluviometrie'!L66,"")</x:f>
      </x:c>
      <x:c r="M66" s="76" t="str">
        <x:f>IF('02_Form_Pluviometrie'!$L66="Validé humainement",'02_Form_Pluviometrie'!M66,"")</x:f>
      </x:c>
      <x:c r="N66" s="78" t="str">
        <x:f>IF('02_Form_Pluviometrie'!$L66="Validé humainement",'02_Form_Pluviometrie'!N66,"")</x:f>
      </x:c>
      <x:c r="O66" s="76" t="str">
        <x:f>IF('02_Form_Pluviometrie'!$L66="Validé humainement",'02_Form_Pluviometrie'!O66,"")</x:f>
      </x:c>
      <x:c r="P66" s="76" t="str">
        <x:f>IF('02_Form_Pluviometrie'!$L66="Validé humainement",'02_Form_Pluviometrie'!P66,"")</x:f>
      </x:c>
      <x:c r="Q66" s="76" t="str">
        <x:f>IF('02_Form_Pluviometrie'!$L66="Validé humainement",'02_Form_Pluviometrie'!Q66,"")</x:f>
      </x:c>
    </x:row>
    <x:row r="67">
      <x:c r="A67" s="76" t="str">
        <x:f>IF('02_Form_Pluviometrie'!$L67="Validé humainement",'02_Form_Pluviometrie'!A67,"")</x:f>
      </x:c>
      <x:c r="B67" s="78" t="str">
        <x:f>IF('02_Form_Pluviometrie'!$L67="Validé humainement",'02_Form_Pluviometrie'!B67,"")</x:f>
      </x:c>
      <x:c r="C67" s="76" t="str">
        <x:f>IF('02_Form_Pluviometrie'!$L67="Validé humainement",'02_Form_Pluviometrie'!C67,"")</x:f>
      </x:c>
      <x:c r="D67" s="76" t="str">
        <x:f>IF('02_Form_Pluviometrie'!$L67="Validé humainement",'02_Form_Pluviometrie'!D67,"")</x:f>
      </x:c>
      <x:c r="E67" s="76" t="str">
        <x:f>IF('02_Form_Pluviometrie'!$L67="Validé humainement",'02_Form_Pluviometrie'!E67,"")</x:f>
      </x:c>
      <x:c r="F67" s="76" t="str">
        <x:f>IF('02_Form_Pluviometrie'!$L67="Validé humainement",'02_Form_Pluviometrie'!F67,"")</x:f>
      </x:c>
      <x:c r="G67" s="80" t="str">
        <x:f>IF('02_Form_Pluviometrie'!$L67="Validé humainement",'02_Form_Pluviometrie'!G67,"")</x:f>
      </x:c>
      <x:c r="H67" s="76" t="str">
        <x:f>IF('02_Form_Pluviometrie'!$L67="Validé humainement",'02_Form_Pluviometrie'!H67,"")</x:f>
      </x:c>
      <x:c r="I67" s="76" t="str">
        <x:f>IF('02_Form_Pluviometrie'!$L67="Validé humainement",'02_Form_Pluviometrie'!I67,"")</x:f>
      </x:c>
      <x:c r="J67" s="76" t="str">
        <x:f>IF('02_Form_Pluviometrie'!$L67="Validé humainement",'02_Form_Pluviometrie'!J67,"")</x:f>
      </x:c>
      <x:c r="K67" s="76" t="str">
        <x:f>IF('02_Form_Pluviometrie'!$L67="Validé humainement",'02_Form_Pluviometrie'!K67,"")</x:f>
      </x:c>
      <x:c r="L67" s="76" t="str">
        <x:f>IF('02_Form_Pluviometrie'!$L67="Validé humainement",'02_Form_Pluviometrie'!L67,"")</x:f>
      </x:c>
      <x:c r="M67" s="76" t="str">
        <x:f>IF('02_Form_Pluviometrie'!$L67="Validé humainement",'02_Form_Pluviometrie'!M67,"")</x:f>
      </x:c>
      <x:c r="N67" s="78" t="str">
        <x:f>IF('02_Form_Pluviometrie'!$L67="Validé humainement",'02_Form_Pluviometrie'!N67,"")</x:f>
      </x:c>
      <x:c r="O67" s="76" t="str">
        <x:f>IF('02_Form_Pluviometrie'!$L67="Validé humainement",'02_Form_Pluviometrie'!O67,"")</x:f>
      </x:c>
      <x:c r="P67" s="76" t="str">
        <x:f>IF('02_Form_Pluviometrie'!$L67="Validé humainement",'02_Form_Pluviometrie'!P67,"")</x:f>
      </x:c>
      <x:c r="Q67" s="76" t="str">
        <x:f>IF('02_Form_Pluviometrie'!$L67="Validé humainement",'02_Form_Pluviometrie'!Q67,"")</x:f>
      </x:c>
    </x:row>
    <x:row r="68">
      <x:c r="A68" s="76" t="str">
        <x:f>IF('02_Form_Pluviometrie'!$L68="Validé humainement",'02_Form_Pluviometrie'!A68,"")</x:f>
      </x:c>
      <x:c r="B68" s="78" t="str">
        <x:f>IF('02_Form_Pluviometrie'!$L68="Validé humainement",'02_Form_Pluviometrie'!B68,"")</x:f>
      </x:c>
      <x:c r="C68" s="76" t="str">
        <x:f>IF('02_Form_Pluviometrie'!$L68="Validé humainement",'02_Form_Pluviometrie'!C68,"")</x:f>
      </x:c>
      <x:c r="D68" s="76" t="str">
        <x:f>IF('02_Form_Pluviometrie'!$L68="Validé humainement",'02_Form_Pluviometrie'!D68,"")</x:f>
      </x:c>
      <x:c r="E68" s="76" t="str">
        <x:f>IF('02_Form_Pluviometrie'!$L68="Validé humainement",'02_Form_Pluviometrie'!E68,"")</x:f>
      </x:c>
      <x:c r="F68" s="76" t="str">
        <x:f>IF('02_Form_Pluviometrie'!$L68="Validé humainement",'02_Form_Pluviometrie'!F68,"")</x:f>
      </x:c>
      <x:c r="G68" s="80" t="str">
        <x:f>IF('02_Form_Pluviometrie'!$L68="Validé humainement",'02_Form_Pluviometrie'!G68,"")</x:f>
      </x:c>
      <x:c r="H68" s="76" t="str">
        <x:f>IF('02_Form_Pluviometrie'!$L68="Validé humainement",'02_Form_Pluviometrie'!H68,"")</x:f>
      </x:c>
      <x:c r="I68" s="76" t="str">
        <x:f>IF('02_Form_Pluviometrie'!$L68="Validé humainement",'02_Form_Pluviometrie'!I68,"")</x:f>
      </x:c>
      <x:c r="J68" s="76" t="str">
        <x:f>IF('02_Form_Pluviometrie'!$L68="Validé humainement",'02_Form_Pluviometrie'!J68,"")</x:f>
      </x:c>
      <x:c r="K68" s="76" t="str">
        <x:f>IF('02_Form_Pluviometrie'!$L68="Validé humainement",'02_Form_Pluviometrie'!K68,"")</x:f>
      </x:c>
      <x:c r="L68" s="76" t="str">
        <x:f>IF('02_Form_Pluviometrie'!$L68="Validé humainement",'02_Form_Pluviometrie'!L68,"")</x:f>
      </x:c>
      <x:c r="M68" s="76" t="str">
        <x:f>IF('02_Form_Pluviometrie'!$L68="Validé humainement",'02_Form_Pluviometrie'!M68,"")</x:f>
      </x:c>
      <x:c r="N68" s="78" t="str">
        <x:f>IF('02_Form_Pluviometrie'!$L68="Validé humainement",'02_Form_Pluviometrie'!N68,"")</x:f>
      </x:c>
      <x:c r="O68" s="76" t="str">
        <x:f>IF('02_Form_Pluviometrie'!$L68="Validé humainement",'02_Form_Pluviometrie'!O68,"")</x:f>
      </x:c>
      <x:c r="P68" s="76" t="str">
        <x:f>IF('02_Form_Pluviometrie'!$L68="Validé humainement",'02_Form_Pluviometrie'!P68,"")</x:f>
      </x:c>
      <x:c r="Q68" s="76" t="str">
        <x:f>IF('02_Form_Pluviometrie'!$L68="Validé humainement",'02_Form_Pluviometrie'!Q68,"")</x:f>
      </x:c>
    </x:row>
    <x:row r="69">
      <x:c r="A69" s="76" t="str">
        <x:f>IF('02_Form_Pluviometrie'!$L69="Validé humainement",'02_Form_Pluviometrie'!A69,"")</x:f>
      </x:c>
      <x:c r="B69" s="78" t="str">
        <x:f>IF('02_Form_Pluviometrie'!$L69="Validé humainement",'02_Form_Pluviometrie'!B69,"")</x:f>
      </x:c>
      <x:c r="C69" s="76" t="str">
        <x:f>IF('02_Form_Pluviometrie'!$L69="Validé humainement",'02_Form_Pluviometrie'!C69,"")</x:f>
      </x:c>
      <x:c r="D69" s="76" t="str">
        <x:f>IF('02_Form_Pluviometrie'!$L69="Validé humainement",'02_Form_Pluviometrie'!D69,"")</x:f>
      </x:c>
      <x:c r="E69" s="76" t="str">
        <x:f>IF('02_Form_Pluviometrie'!$L69="Validé humainement",'02_Form_Pluviometrie'!E69,"")</x:f>
      </x:c>
      <x:c r="F69" s="76" t="str">
        <x:f>IF('02_Form_Pluviometrie'!$L69="Validé humainement",'02_Form_Pluviometrie'!F69,"")</x:f>
      </x:c>
      <x:c r="G69" s="80" t="str">
        <x:f>IF('02_Form_Pluviometrie'!$L69="Validé humainement",'02_Form_Pluviometrie'!G69,"")</x:f>
      </x:c>
      <x:c r="H69" s="76" t="str">
        <x:f>IF('02_Form_Pluviometrie'!$L69="Validé humainement",'02_Form_Pluviometrie'!H69,"")</x:f>
      </x:c>
      <x:c r="I69" s="76" t="str">
        <x:f>IF('02_Form_Pluviometrie'!$L69="Validé humainement",'02_Form_Pluviometrie'!I69,"")</x:f>
      </x:c>
      <x:c r="J69" s="76" t="str">
        <x:f>IF('02_Form_Pluviometrie'!$L69="Validé humainement",'02_Form_Pluviometrie'!J69,"")</x:f>
      </x:c>
      <x:c r="K69" s="76" t="str">
        <x:f>IF('02_Form_Pluviometrie'!$L69="Validé humainement",'02_Form_Pluviometrie'!K69,"")</x:f>
      </x:c>
      <x:c r="L69" s="76" t="str">
        <x:f>IF('02_Form_Pluviometrie'!$L69="Validé humainement",'02_Form_Pluviometrie'!L69,"")</x:f>
      </x:c>
      <x:c r="M69" s="76" t="str">
        <x:f>IF('02_Form_Pluviometrie'!$L69="Validé humainement",'02_Form_Pluviometrie'!M69,"")</x:f>
      </x:c>
      <x:c r="N69" s="78" t="str">
        <x:f>IF('02_Form_Pluviometrie'!$L69="Validé humainement",'02_Form_Pluviometrie'!N69,"")</x:f>
      </x:c>
      <x:c r="O69" s="76" t="str">
        <x:f>IF('02_Form_Pluviometrie'!$L69="Validé humainement",'02_Form_Pluviometrie'!O69,"")</x:f>
      </x:c>
      <x:c r="P69" s="76" t="str">
        <x:f>IF('02_Form_Pluviometrie'!$L69="Validé humainement",'02_Form_Pluviometrie'!P69,"")</x:f>
      </x:c>
      <x:c r="Q69" s="76" t="str">
        <x:f>IF('02_Form_Pluviometrie'!$L69="Validé humainement",'02_Form_Pluviometrie'!Q69,"")</x:f>
      </x:c>
    </x:row>
    <x:row r="70">
      <x:c r="A70" s="76" t="str">
        <x:f>IF('02_Form_Pluviometrie'!$L70="Validé humainement",'02_Form_Pluviometrie'!A70,"")</x:f>
      </x:c>
      <x:c r="B70" s="78" t="str">
        <x:f>IF('02_Form_Pluviometrie'!$L70="Validé humainement",'02_Form_Pluviometrie'!B70,"")</x:f>
      </x:c>
      <x:c r="C70" s="76" t="str">
        <x:f>IF('02_Form_Pluviometrie'!$L70="Validé humainement",'02_Form_Pluviometrie'!C70,"")</x:f>
      </x:c>
      <x:c r="D70" s="76" t="str">
        <x:f>IF('02_Form_Pluviometrie'!$L70="Validé humainement",'02_Form_Pluviometrie'!D70,"")</x:f>
      </x:c>
      <x:c r="E70" s="76" t="str">
        <x:f>IF('02_Form_Pluviometrie'!$L70="Validé humainement",'02_Form_Pluviometrie'!E70,"")</x:f>
      </x:c>
      <x:c r="F70" s="76" t="str">
        <x:f>IF('02_Form_Pluviometrie'!$L70="Validé humainement",'02_Form_Pluviometrie'!F70,"")</x:f>
      </x:c>
      <x:c r="G70" s="80" t="str">
        <x:f>IF('02_Form_Pluviometrie'!$L70="Validé humainement",'02_Form_Pluviometrie'!G70,"")</x:f>
      </x:c>
      <x:c r="H70" s="76" t="str">
        <x:f>IF('02_Form_Pluviometrie'!$L70="Validé humainement",'02_Form_Pluviometrie'!H70,"")</x:f>
      </x:c>
      <x:c r="I70" s="76" t="str">
        <x:f>IF('02_Form_Pluviometrie'!$L70="Validé humainement",'02_Form_Pluviometrie'!I70,"")</x:f>
      </x:c>
      <x:c r="J70" s="76" t="str">
        <x:f>IF('02_Form_Pluviometrie'!$L70="Validé humainement",'02_Form_Pluviometrie'!J70,"")</x:f>
      </x:c>
      <x:c r="K70" s="76" t="str">
        <x:f>IF('02_Form_Pluviometrie'!$L70="Validé humainement",'02_Form_Pluviometrie'!K70,"")</x:f>
      </x:c>
      <x:c r="L70" s="76" t="str">
        <x:f>IF('02_Form_Pluviometrie'!$L70="Validé humainement",'02_Form_Pluviometrie'!L70,"")</x:f>
      </x:c>
      <x:c r="M70" s="76" t="str">
        <x:f>IF('02_Form_Pluviometrie'!$L70="Validé humainement",'02_Form_Pluviometrie'!M70,"")</x:f>
      </x:c>
      <x:c r="N70" s="78" t="str">
        <x:f>IF('02_Form_Pluviometrie'!$L70="Validé humainement",'02_Form_Pluviometrie'!N70,"")</x:f>
      </x:c>
      <x:c r="O70" s="76" t="str">
        <x:f>IF('02_Form_Pluviometrie'!$L70="Validé humainement",'02_Form_Pluviometrie'!O70,"")</x:f>
      </x:c>
      <x:c r="P70" s="76" t="str">
        <x:f>IF('02_Form_Pluviometrie'!$L70="Validé humainement",'02_Form_Pluviometrie'!P70,"")</x:f>
      </x:c>
      <x:c r="Q70" s="76" t="str">
        <x:f>IF('02_Form_Pluviometrie'!$L70="Validé humainement",'02_Form_Pluviometrie'!Q70,"")</x:f>
      </x:c>
    </x:row>
    <x:row r="71">
      <x:c r="A71" s="76" t="str">
        <x:f>IF('02_Form_Pluviometrie'!$L71="Validé humainement",'02_Form_Pluviometrie'!A71,"")</x:f>
      </x:c>
      <x:c r="B71" s="78" t="str">
        <x:f>IF('02_Form_Pluviometrie'!$L71="Validé humainement",'02_Form_Pluviometrie'!B71,"")</x:f>
      </x:c>
      <x:c r="C71" s="76" t="str">
        <x:f>IF('02_Form_Pluviometrie'!$L71="Validé humainement",'02_Form_Pluviometrie'!C71,"")</x:f>
      </x:c>
      <x:c r="D71" s="76" t="str">
        <x:f>IF('02_Form_Pluviometrie'!$L71="Validé humainement",'02_Form_Pluviometrie'!D71,"")</x:f>
      </x:c>
      <x:c r="E71" s="76" t="str">
        <x:f>IF('02_Form_Pluviometrie'!$L71="Validé humainement",'02_Form_Pluviometrie'!E71,"")</x:f>
      </x:c>
      <x:c r="F71" s="76" t="str">
        <x:f>IF('02_Form_Pluviometrie'!$L71="Validé humainement",'02_Form_Pluviometrie'!F71,"")</x:f>
      </x:c>
      <x:c r="G71" s="80" t="str">
        <x:f>IF('02_Form_Pluviometrie'!$L71="Validé humainement",'02_Form_Pluviometrie'!G71,"")</x:f>
      </x:c>
      <x:c r="H71" s="76" t="str">
        <x:f>IF('02_Form_Pluviometrie'!$L71="Validé humainement",'02_Form_Pluviometrie'!H71,"")</x:f>
      </x:c>
      <x:c r="I71" s="76" t="str">
        <x:f>IF('02_Form_Pluviometrie'!$L71="Validé humainement",'02_Form_Pluviometrie'!I71,"")</x:f>
      </x:c>
      <x:c r="J71" s="76" t="str">
        <x:f>IF('02_Form_Pluviometrie'!$L71="Validé humainement",'02_Form_Pluviometrie'!J71,"")</x:f>
      </x:c>
      <x:c r="K71" s="76" t="str">
        <x:f>IF('02_Form_Pluviometrie'!$L71="Validé humainement",'02_Form_Pluviometrie'!K71,"")</x:f>
      </x:c>
      <x:c r="L71" s="76" t="str">
        <x:f>IF('02_Form_Pluviometrie'!$L71="Validé humainement",'02_Form_Pluviometrie'!L71,"")</x:f>
      </x:c>
      <x:c r="M71" s="76" t="str">
        <x:f>IF('02_Form_Pluviometrie'!$L71="Validé humainement",'02_Form_Pluviometrie'!M71,"")</x:f>
      </x:c>
      <x:c r="N71" s="78" t="str">
        <x:f>IF('02_Form_Pluviometrie'!$L71="Validé humainement",'02_Form_Pluviometrie'!N71,"")</x:f>
      </x:c>
      <x:c r="O71" s="76" t="str">
        <x:f>IF('02_Form_Pluviometrie'!$L71="Validé humainement",'02_Form_Pluviometrie'!O71,"")</x:f>
      </x:c>
      <x:c r="P71" s="76" t="str">
        <x:f>IF('02_Form_Pluviometrie'!$L71="Validé humainement",'02_Form_Pluviometrie'!P71,"")</x:f>
      </x:c>
      <x:c r="Q71" s="76" t="str">
        <x:f>IF('02_Form_Pluviometrie'!$L71="Validé humainement",'02_Form_Pluviometrie'!Q71,"")</x:f>
      </x:c>
    </x:row>
    <x:row r="72">
      <x:c r="A72" s="76" t="str">
        <x:f>IF('02_Form_Pluviometrie'!$L72="Validé humainement",'02_Form_Pluviometrie'!A72,"")</x:f>
      </x:c>
      <x:c r="B72" s="78" t="str">
        <x:f>IF('02_Form_Pluviometrie'!$L72="Validé humainement",'02_Form_Pluviometrie'!B72,"")</x:f>
      </x:c>
      <x:c r="C72" s="76" t="str">
        <x:f>IF('02_Form_Pluviometrie'!$L72="Validé humainement",'02_Form_Pluviometrie'!C72,"")</x:f>
      </x:c>
      <x:c r="D72" s="76" t="str">
        <x:f>IF('02_Form_Pluviometrie'!$L72="Validé humainement",'02_Form_Pluviometrie'!D72,"")</x:f>
      </x:c>
      <x:c r="E72" s="76" t="str">
        <x:f>IF('02_Form_Pluviometrie'!$L72="Validé humainement",'02_Form_Pluviometrie'!E72,"")</x:f>
      </x:c>
      <x:c r="F72" s="76" t="str">
        <x:f>IF('02_Form_Pluviometrie'!$L72="Validé humainement",'02_Form_Pluviometrie'!F72,"")</x:f>
      </x:c>
      <x:c r="G72" s="80" t="str">
        <x:f>IF('02_Form_Pluviometrie'!$L72="Validé humainement",'02_Form_Pluviometrie'!G72,"")</x:f>
      </x:c>
      <x:c r="H72" s="76" t="str">
        <x:f>IF('02_Form_Pluviometrie'!$L72="Validé humainement",'02_Form_Pluviometrie'!H72,"")</x:f>
      </x:c>
      <x:c r="I72" s="76" t="str">
        <x:f>IF('02_Form_Pluviometrie'!$L72="Validé humainement",'02_Form_Pluviometrie'!I72,"")</x:f>
      </x:c>
      <x:c r="J72" s="76" t="str">
        <x:f>IF('02_Form_Pluviometrie'!$L72="Validé humainement",'02_Form_Pluviometrie'!J72,"")</x:f>
      </x:c>
      <x:c r="K72" s="76" t="str">
        <x:f>IF('02_Form_Pluviometrie'!$L72="Validé humainement",'02_Form_Pluviometrie'!K72,"")</x:f>
      </x:c>
      <x:c r="L72" s="76" t="str">
        <x:f>IF('02_Form_Pluviometrie'!$L72="Validé humainement",'02_Form_Pluviometrie'!L72,"")</x:f>
      </x:c>
      <x:c r="M72" s="76" t="str">
        <x:f>IF('02_Form_Pluviometrie'!$L72="Validé humainement",'02_Form_Pluviometrie'!M72,"")</x:f>
      </x:c>
      <x:c r="N72" s="78" t="str">
        <x:f>IF('02_Form_Pluviometrie'!$L72="Validé humainement",'02_Form_Pluviometrie'!N72,"")</x:f>
      </x:c>
      <x:c r="O72" s="76" t="str">
        <x:f>IF('02_Form_Pluviometrie'!$L72="Validé humainement",'02_Form_Pluviometrie'!O72,"")</x:f>
      </x:c>
      <x:c r="P72" s="76" t="str">
        <x:f>IF('02_Form_Pluviometrie'!$L72="Validé humainement",'02_Form_Pluviometrie'!P72,"")</x:f>
      </x:c>
      <x:c r="Q72" s="76" t="str">
        <x:f>IF('02_Form_Pluviometrie'!$L72="Validé humainement",'02_Form_Pluviometrie'!Q72,"")</x:f>
      </x:c>
    </x:row>
    <x:row r="73">
      <x:c r="A73" s="76" t="str">
        <x:f>IF('02_Form_Pluviometrie'!$L73="Validé humainement",'02_Form_Pluviometrie'!A73,"")</x:f>
      </x:c>
      <x:c r="B73" s="78" t="str">
        <x:f>IF('02_Form_Pluviometrie'!$L73="Validé humainement",'02_Form_Pluviometrie'!B73,"")</x:f>
      </x:c>
      <x:c r="C73" s="76" t="str">
        <x:f>IF('02_Form_Pluviometrie'!$L73="Validé humainement",'02_Form_Pluviometrie'!C73,"")</x:f>
      </x:c>
      <x:c r="D73" s="76" t="str">
        <x:f>IF('02_Form_Pluviometrie'!$L73="Validé humainement",'02_Form_Pluviometrie'!D73,"")</x:f>
      </x:c>
      <x:c r="E73" s="76" t="str">
        <x:f>IF('02_Form_Pluviometrie'!$L73="Validé humainement",'02_Form_Pluviometrie'!E73,"")</x:f>
      </x:c>
      <x:c r="F73" s="76" t="str">
        <x:f>IF('02_Form_Pluviometrie'!$L73="Validé humainement",'02_Form_Pluviometrie'!F73,"")</x:f>
      </x:c>
      <x:c r="G73" s="80" t="str">
        <x:f>IF('02_Form_Pluviometrie'!$L73="Validé humainement",'02_Form_Pluviometrie'!G73,"")</x:f>
      </x:c>
      <x:c r="H73" s="76" t="str">
        <x:f>IF('02_Form_Pluviometrie'!$L73="Validé humainement",'02_Form_Pluviometrie'!H73,"")</x:f>
      </x:c>
      <x:c r="I73" s="76" t="str">
        <x:f>IF('02_Form_Pluviometrie'!$L73="Validé humainement",'02_Form_Pluviometrie'!I73,"")</x:f>
      </x:c>
      <x:c r="J73" s="76" t="str">
        <x:f>IF('02_Form_Pluviometrie'!$L73="Validé humainement",'02_Form_Pluviometrie'!J73,"")</x:f>
      </x:c>
      <x:c r="K73" s="76" t="str">
        <x:f>IF('02_Form_Pluviometrie'!$L73="Validé humainement",'02_Form_Pluviometrie'!K73,"")</x:f>
      </x:c>
      <x:c r="L73" s="76" t="str">
        <x:f>IF('02_Form_Pluviometrie'!$L73="Validé humainement",'02_Form_Pluviometrie'!L73,"")</x:f>
      </x:c>
      <x:c r="M73" s="76" t="str">
        <x:f>IF('02_Form_Pluviometrie'!$L73="Validé humainement",'02_Form_Pluviometrie'!M73,"")</x:f>
      </x:c>
      <x:c r="N73" s="78" t="str">
        <x:f>IF('02_Form_Pluviometrie'!$L73="Validé humainement",'02_Form_Pluviometrie'!N73,"")</x:f>
      </x:c>
      <x:c r="O73" s="76" t="str">
        <x:f>IF('02_Form_Pluviometrie'!$L73="Validé humainement",'02_Form_Pluviometrie'!O73,"")</x:f>
      </x:c>
      <x:c r="P73" s="76" t="str">
        <x:f>IF('02_Form_Pluviometrie'!$L73="Validé humainement",'02_Form_Pluviometrie'!P73,"")</x:f>
      </x:c>
      <x:c r="Q73" s="76" t="str">
        <x:f>IF('02_Form_Pluviometrie'!$L73="Validé humainement",'02_Form_Pluviometrie'!Q73,"")</x:f>
      </x:c>
    </x:row>
    <x:row r="74">
      <x:c r="A74" s="76" t="str">
        <x:f>IF('02_Form_Pluviometrie'!$L74="Validé humainement",'02_Form_Pluviometrie'!A74,"")</x:f>
      </x:c>
      <x:c r="B74" s="78" t="str">
        <x:f>IF('02_Form_Pluviometrie'!$L74="Validé humainement",'02_Form_Pluviometrie'!B74,"")</x:f>
      </x:c>
      <x:c r="C74" s="76" t="str">
        <x:f>IF('02_Form_Pluviometrie'!$L74="Validé humainement",'02_Form_Pluviometrie'!C74,"")</x:f>
      </x:c>
      <x:c r="D74" s="76" t="str">
        <x:f>IF('02_Form_Pluviometrie'!$L74="Validé humainement",'02_Form_Pluviometrie'!D74,"")</x:f>
      </x:c>
      <x:c r="E74" s="76" t="str">
        <x:f>IF('02_Form_Pluviometrie'!$L74="Validé humainement",'02_Form_Pluviometrie'!E74,"")</x:f>
      </x:c>
      <x:c r="F74" s="76" t="str">
        <x:f>IF('02_Form_Pluviometrie'!$L74="Validé humainement",'02_Form_Pluviometrie'!F74,"")</x:f>
      </x:c>
      <x:c r="G74" s="80" t="str">
        <x:f>IF('02_Form_Pluviometrie'!$L74="Validé humainement",'02_Form_Pluviometrie'!G74,"")</x:f>
      </x:c>
      <x:c r="H74" s="76" t="str">
        <x:f>IF('02_Form_Pluviometrie'!$L74="Validé humainement",'02_Form_Pluviometrie'!H74,"")</x:f>
      </x:c>
      <x:c r="I74" s="76" t="str">
        <x:f>IF('02_Form_Pluviometrie'!$L74="Validé humainement",'02_Form_Pluviometrie'!I74,"")</x:f>
      </x:c>
      <x:c r="J74" s="76" t="str">
        <x:f>IF('02_Form_Pluviometrie'!$L74="Validé humainement",'02_Form_Pluviometrie'!J74,"")</x:f>
      </x:c>
      <x:c r="K74" s="76" t="str">
        <x:f>IF('02_Form_Pluviometrie'!$L74="Validé humainement",'02_Form_Pluviometrie'!K74,"")</x:f>
      </x:c>
      <x:c r="L74" s="76" t="str">
        <x:f>IF('02_Form_Pluviometrie'!$L74="Validé humainement",'02_Form_Pluviometrie'!L74,"")</x:f>
      </x:c>
      <x:c r="M74" s="76" t="str">
        <x:f>IF('02_Form_Pluviometrie'!$L74="Validé humainement",'02_Form_Pluviometrie'!M74,"")</x:f>
      </x:c>
      <x:c r="N74" s="78" t="str">
        <x:f>IF('02_Form_Pluviometrie'!$L74="Validé humainement",'02_Form_Pluviometrie'!N74,"")</x:f>
      </x:c>
      <x:c r="O74" s="76" t="str">
        <x:f>IF('02_Form_Pluviometrie'!$L74="Validé humainement",'02_Form_Pluviometrie'!O74,"")</x:f>
      </x:c>
      <x:c r="P74" s="76" t="str">
        <x:f>IF('02_Form_Pluviometrie'!$L74="Validé humainement",'02_Form_Pluviometrie'!P74,"")</x:f>
      </x:c>
      <x:c r="Q74" s="76" t="str">
        <x:f>IF('02_Form_Pluviometrie'!$L74="Validé humainement",'02_Form_Pluviometrie'!Q74,"")</x:f>
      </x:c>
    </x:row>
    <x:row r="75">
      <x:c r="A75" s="76" t="str">
        <x:f>IF('02_Form_Pluviometrie'!$L75="Validé humainement",'02_Form_Pluviometrie'!A75,"")</x:f>
      </x:c>
      <x:c r="B75" s="78" t="str">
        <x:f>IF('02_Form_Pluviometrie'!$L75="Validé humainement",'02_Form_Pluviometrie'!B75,"")</x:f>
      </x:c>
      <x:c r="C75" s="76" t="str">
        <x:f>IF('02_Form_Pluviometrie'!$L75="Validé humainement",'02_Form_Pluviometrie'!C75,"")</x:f>
      </x:c>
      <x:c r="D75" s="76" t="str">
        <x:f>IF('02_Form_Pluviometrie'!$L75="Validé humainement",'02_Form_Pluviometrie'!D75,"")</x:f>
      </x:c>
      <x:c r="E75" s="76" t="str">
        <x:f>IF('02_Form_Pluviometrie'!$L75="Validé humainement",'02_Form_Pluviometrie'!E75,"")</x:f>
      </x:c>
      <x:c r="F75" s="76" t="str">
        <x:f>IF('02_Form_Pluviometrie'!$L75="Validé humainement",'02_Form_Pluviometrie'!F75,"")</x:f>
      </x:c>
      <x:c r="G75" s="80" t="str">
        <x:f>IF('02_Form_Pluviometrie'!$L75="Validé humainement",'02_Form_Pluviometrie'!G75,"")</x:f>
      </x:c>
      <x:c r="H75" s="76" t="str">
        <x:f>IF('02_Form_Pluviometrie'!$L75="Validé humainement",'02_Form_Pluviometrie'!H75,"")</x:f>
      </x:c>
      <x:c r="I75" s="76" t="str">
        <x:f>IF('02_Form_Pluviometrie'!$L75="Validé humainement",'02_Form_Pluviometrie'!I75,"")</x:f>
      </x:c>
      <x:c r="J75" s="76" t="str">
        <x:f>IF('02_Form_Pluviometrie'!$L75="Validé humainement",'02_Form_Pluviometrie'!J75,"")</x:f>
      </x:c>
      <x:c r="K75" s="76" t="str">
        <x:f>IF('02_Form_Pluviometrie'!$L75="Validé humainement",'02_Form_Pluviometrie'!K75,"")</x:f>
      </x:c>
      <x:c r="L75" s="76" t="str">
        <x:f>IF('02_Form_Pluviometrie'!$L75="Validé humainement",'02_Form_Pluviometrie'!L75,"")</x:f>
      </x:c>
      <x:c r="M75" s="76" t="str">
        <x:f>IF('02_Form_Pluviometrie'!$L75="Validé humainement",'02_Form_Pluviometrie'!M75,"")</x:f>
      </x:c>
      <x:c r="N75" s="78" t="str">
        <x:f>IF('02_Form_Pluviometrie'!$L75="Validé humainement",'02_Form_Pluviometrie'!N75,"")</x:f>
      </x:c>
      <x:c r="O75" s="76" t="str">
        <x:f>IF('02_Form_Pluviometrie'!$L75="Validé humainement",'02_Form_Pluviometrie'!O75,"")</x:f>
      </x:c>
      <x:c r="P75" s="76" t="str">
        <x:f>IF('02_Form_Pluviometrie'!$L75="Validé humainement",'02_Form_Pluviometrie'!P75,"")</x:f>
      </x:c>
      <x:c r="Q75" s="76" t="str">
        <x:f>IF('02_Form_Pluviometrie'!$L75="Validé humainement",'02_Form_Pluviometrie'!Q75,"")</x:f>
      </x:c>
    </x:row>
    <x:row r="76">
      <x:c r="A76" s="76" t="str">
        <x:f>IF('02_Form_Pluviometrie'!$L76="Validé humainement",'02_Form_Pluviometrie'!A76,"")</x:f>
      </x:c>
      <x:c r="B76" s="78" t="str">
        <x:f>IF('02_Form_Pluviometrie'!$L76="Validé humainement",'02_Form_Pluviometrie'!B76,"")</x:f>
      </x:c>
      <x:c r="C76" s="76" t="str">
        <x:f>IF('02_Form_Pluviometrie'!$L76="Validé humainement",'02_Form_Pluviometrie'!C76,"")</x:f>
      </x:c>
      <x:c r="D76" s="76" t="str">
        <x:f>IF('02_Form_Pluviometrie'!$L76="Validé humainement",'02_Form_Pluviometrie'!D76,"")</x:f>
      </x:c>
      <x:c r="E76" s="76" t="str">
        <x:f>IF('02_Form_Pluviometrie'!$L76="Validé humainement",'02_Form_Pluviometrie'!E76,"")</x:f>
      </x:c>
      <x:c r="F76" s="76" t="str">
        <x:f>IF('02_Form_Pluviometrie'!$L76="Validé humainement",'02_Form_Pluviometrie'!F76,"")</x:f>
      </x:c>
      <x:c r="G76" s="80" t="str">
        <x:f>IF('02_Form_Pluviometrie'!$L76="Validé humainement",'02_Form_Pluviometrie'!G76,"")</x:f>
      </x:c>
      <x:c r="H76" s="76" t="str">
        <x:f>IF('02_Form_Pluviometrie'!$L76="Validé humainement",'02_Form_Pluviometrie'!H76,"")</x:f>
      </x:c>
      <x:c r="I76" s="76" t="str">
        <x:f>IF('02_Form_Pluviometrie'!$L76="Validé humainement",'02_Form_Pluviometrie'!I76,"")</x:f>
      </x:c>
      <x:c r="J76" s="76" t="str">
        <x:f>IF('02_Form_Pluviometrie'!$L76="Validé humainement",'02_Form_Pluviometrie'!J76,"")</x:f>
      </x:c>
      <x:c r="K76" s="76" t="str">
        <x:f>IF('02_Form_Pluviometrie'!$L76="Validé humainement",'02_Form_Pluviometrie'!K76,"")</x:f>
      </x:c>
      <x:c r="L76" s="76" t="str">
        <x:f>IF('02_Form_Pluviometrie'!$L76="Validé humainement",'02_Form_Pluviometrie'!L76,"")</x:f>
      </x:c>
      <x:c r="M76" s="76" t="str">
        <x:f>IF('02_Form_Pluviometrie'!$L76="Validé humainement",'02_Form_Pluviometrie'!M76,"")</x:f>
      </x:c>
      <x:c r="N76" s="78" t="str">
        <x:f>IF('02_Form_Pluviometrie'!$L76="Validé humainement",'02_Form_Pluviometrie'!N76,"")</x:f>
      </x:c>
      <x:c r="O76" s="76" t="str">
        <x:f>IF('02_Form_Pluviometrie'!$L76="Validé humainement",'02_Form_Pluviometrie'!O76,"")</x:f>
      </x:c>
      <x:c r="P76" s="76" t="str">
        <x:f>IF('02_Form_Pluviometrie'!$L76="Validé humainement",'02_Form_Pluviometrie'!P76,"")</x:f>
      </x:c>
      <x:c r="Q76" s="76" t="str">
        <x:f>IF('02_Form_Pluviometrie'!$L76="Validé humainement",'02_Form_Pluviometrie'!Q76,"")</x:f>
      </x:c>
    </x:row>
    <x:row r="77">
      <x:c r="A77" s="76" t="str">
        <x:f>IF('02_Form_Pluviometrie'!$L77="Validé humainement",'02_Form_Pluviometrie'!A77,"")</x:f>
      </x:c>
      <x:c r="B77" s="78" t="str">
        <x:f>IF('02_Form_Pluviometrie'!$L77="Validé humainement",'02_Form_Pluviometrie'!B77,"")</x:f>
      </x:c>
      <x:c r="C77" s="76" t="str">
        <x:f>IF('02_Form_Pluviometrie'!$L77="Validé humainement",'02_Form_Pluviometrie'!C77,"")</x:f>
      </x:c>
      <x:c r="D77" s="76" t="str">
        <x:f>IF('02_Form_Pluviometrie'!$L77="Validé humainement",'02_Form_Pluviometrie'!D77,"")</x:f>
      </x:c>
      <x:c r="E77" s="76" t="str">
        <x:f>IF('02_Form_Pluviometrie'!$L77="Validé humainement",'02_Form_Pluviometrie'!E77,"")</x:f>
      </x:c>
      <x:c r="F77" s="76" t="str">
        <x:f>IF('02_Form_Pluviometrie'!$L77="Validé humainement",'02_Form_Pluviometrie'!F77,"")</x:f>
      </x:c>
      <x:c r="G77" s="80" t="str">
        <x:f>IF('02_Form_Pluviometrie'!$L77="Validé humainement",'02_Form_Pluviometrie'!G77,"")</x:f>
      </x:c>
      <x:c r="H77" s="76" t="str">
        <x:f>IF('02_Form_Pluviometrie'!$L77="Validé humainement",'02_Form_Pluviometrie'!H77,"")</x:f>
      </x:c>
      <x:c r="I77" s="76" t="str">
        <x:f>IF('02_Form_Pluviometrie'!$L77="Validé humainement",'02_Form_Pluviometrie'!I77,"")</x:f>
      </x:c>
      <x:c r="J77" s="76" t="str">
        <x:f>IF('02_Form_Pluviometrie'!$L77="Validé humainement",'02_Form_Pluviometrie'!J77,"")</x:f>
      </x:c>
      <x:c r="K77" s="76" t="str">
        <x:f>IF('02_Form_Pluviometrie'!$L77="Validé humainement",'02_Form_Pluviometrie'!K77,"")</x:f>
      </x:c>
      <x:c r="L77" s="76" t="str">
        <x:f>IF('02_Form_Pluviometrie'!$L77="Validé humainement",'02_Form_Pluviometrie'!L77,"")</x:f>
      </x:c>
      <x:c r="M77" s="76" t="str">
        <x:f>IF('02_Form_Pluviometrie'!$L77="Validé humainement",'02_Form_Pluviometrie'!M77,"")</x:f>
      </x:c>
      <x:c r="N77" s="78" t="str">
        <x:f>IF('02_Form_Pluviometrie'!$L77="Validé humainement",'02_Form_Pluviometrie'!N77,"")</x:f>
      </x:c>
      <x:c r="O77" s="76" t="str">
        <x:f>IF('02_Form_Pluviometrie'!$L77="Validé humainement",'02_Form_Pluviometrie'!O77,"")</x:f>
      </x:c>
      <x:c r="P77" s="76" t="str">
        <x:f>IF('02_Form_Pluviometrie'!$L77="Validé humainement",'02_Form_Pluviometrie'!P77,"")</x:f>
      </x:c>
      <x:c r="Q77" s="76" t="str">
        <x:f>IF('02_Form_Pluviometrie'!$L77="Validé humainement",'02_Form_Pluviometrie'!Q77,"")</x:f>
      </x:c>
    </x:row>
    <x:row r="78">
      <x:c r="A78" s="76" t="str">
        <x:f>IF('02_Form_Pluviometrie'!$L78="Validé humainement",'02_Form_Pluviometrie'!A78,"")</x:f>
      </x:c>
      <x:c r="B78" s="78" t="str">
        <x:f>IF('02_Form_Pluviometrie'!$L78="Validé humainement",'02_Form_Pluviometrie'!B78,"")</x:f>
      </x:c>
      <x:c r="C78" s="76" t="str">
        <x:f>IF('02_Form_Pluviometrie'!$L78="Validé humainement",'02_Form_Pluviometrie'!C78,"")</x:f>
      </x:c>
      <x:c r="D78" s="76" t="str">
        <x:f>IF('02_Form_Pluviometrie'!$L78="Validé humainement",'02_Form_Pluviometrie'!D78,"")</x:f>
      </x:c>
      <x:c r="E78" s="76" t="str">
        <x:f>IF('02_Form_Pluviometrie'!$L78="Validé humainement",'02_Form_Pluviometrie'!E78,"")</x:f>
      </x:c>
      <x:c r="F78" s="76" t="str">
        <x:f>IF('02_Form_Pluviometrie'!$L78="Validé humainement",'02_Form_Pluviometrie'!F78,"")</x:f>
      </x:c>
      <x:c r="G78" s="80" t="str">
        <x:f>IF('02_Form_Pluviometrie'!$L78="Validé humainement",'02_Form_Pluviometrie'!G78,"")</x:f>
      </x:c>
      <x:c r="H78" s="76" t="str">
        <x:f>IF('02_Form_Pluviometrie'!$L78="Validé humainement",'02_Form_Pluviometrie'!H78,"")</x:f>
      </x:c>
      <x:c r="I78" s="76" t="str">
        <x:f>IF('02_Form_Pluviometrie'!$L78="Validé humainement",'02_Form_Pluviometrie'!I78,"")</x:f>
      </x:c>
      <x:c r="J78" s="76" t="str">
        <x:f>IF('02_Form_Pluviometrie'!$L78="Validé humainement",'02_Form_Pluviometrie'!J78,"")</x:f>
      </x:c>
      <x:c r="K78" s="76" t="str">
        <x:f>IF('02_Form_Pluviometrie'!$L78="Validé humainement",'02_Form_Pluviometrie'!K78,"")</x:f>
      </x:c>
      <x:c r="L78" s="76" t="str">
        <x:f>IF('02_Form_Pluviometrie'!$L78="Validé humainement",'02_Form_Pluviometrie'!L78,"")</x:f>
      </x:c>
      <x:c r="M78" s="76" t="str">
        <x:f>IF('02_Form_Pluviometrie'!$L78="Validé humainement",'02_Form_Pluviometrie'!M78,"")</x:f>
      </x:c>
      <x:c r="N78" s="78" t="str">
        <x:f>IF('02_Form_Pluviometrie'!$L78="Validé humainement",'02_Form_Pluviometrie'!N78,"")</x:f>
      </x:c>
      <x:c r="O78" s="76" t="str">
        <x:f>IF('02_Form_Pluviometrie'!$L78="Validé humainement",'02_Form_Pluviometrie'!O78,"")</x:f>
      </x:c>
      <x:c r="P78" s="76" t="str">
        <x:f>IF('02_Form_Pluviometrie'!$L78="Validé humainement",'02_Form_Pluviometrie'!P78,"")</x:f>
      </x:c>
      <x:c r="Q78" s="76" t="str">
        <x:f>IF('02_Form_Pluviometrie'!$L78="Validé humainement",'02_Form_Pluviometrie'!Q78,"")</x:f>
      </x:c>
    </x:row>
    <x:row r="79">
      <x:c r="A79" s="76" t="str">
        <x:f>IF('02_Form_Pluviometrie'!$L79="Validé humainement",'02_Form_Pluviometrie'!A79,"")</x:f>
      </x:c>
      <x:c r="B79" s="78" t="str">
        <x:f>IF('02_Form_Pluviometrie'!$L79="Validé humainement",'02_Form_Pluviometrie'!B79,"")</x:f>
      </x:c>
      <x:c r="C79" s="76" t="str">
        <x:f>IF('02_Form_Pluviometrie'!$L79="Validé humainement",'02_Form_Pluviometrie'!C79,"")</x:f>
      </x:c>
      <x:c r="D79" s="76" t="str">
        <x:f>IF('02_Form_Pluviometrie'!$L79="Validé humainement",'02_Form_Pluviometrie'!D79,"")</x:f>
      </x:c>
      <x:c r="E79" s="76" t="str">
        <x:f>IF('02_Form_Pluviometrie'!$L79="Validé humainement",'02_Form_Pluviometrie'!E79,"")</x:f>
      </x:c>
      <x:c r="F79" s="76" t="str">
        <x:f>IF('02_Form_Pluviometrie'!$L79="Validé humainement",'02_Form_Pluviometrie'!F79,"")</x:f>
      </x:c>
      <x:c r="G79" s="80" t="str">
        <x:f>IF('02_Form_Pluviometrie'!$L79="Validé humainement",'02_Form_Pluviometrie'!G79,"")</x:f>
      </x:c>
      <x:c r="H79" s="76" t="str">
        <x:f>IF('02_Form_Pluviometrie'!$L79="Validé humainement",'02_Form_Pluviometrie'!H79,"")</x:f>
      </x:c>
      <x:c r="I79" s="76" t="str">
        <x:f>IF('02_Form_Pluviometrie'!$L79="Validé humainement",'02_Form_Pluviometrie'!I79,"")</x:f>
      </x:c>
      <x:c r="J79" s="76" t="str">
        <x:f>IF('02_Form_Pluviometrie'!$L79="Validé humainement",'02_Form_Pluviometrie'!J79,"")</x:f>
      </x:c>
      <x:c r="K79" s="76" t="str">
        <x:f>IF('02_Form_Pluviometrie'!$L79="Validé humainement",'02_Form_Pluviometrie'!K79,"")</x:f>
      </x:c>
      <x:c r="L79" s="76" t="str">
        <x:f>IF('02_Form_Pluviometrie'!$L79="Validé humainement",'02_Form_Pluviometrie'!L79,"")</x:f>
      </x:c>
      <x:c r="M79" s="76" t="str">
        <x:f>IF('02_Form_Pluviometrie'!$L79="Validé humainement",'02_Form_Pluviometrie'!M79,"")</x:f>
      </x:c>
      <x:c r="N79" s="78" t="str">
        <x:f>IF('02_Form_Pluviometrie'!$L79="Validé humainement",'02_Form_Pluviometrie'!N79,"")</x:f>
      </x:c>
      <x:c r="O79" s="76" t="str">
        <x:f>IF('02_Form_Pluviometrie'!$L79="Validé humainement",'02_Form_Pluviometrie'!O79,"")</x:f>
      </x:c>
      <x:c r="P79" s="76" t="str">
        <x:f>IF('02_Form_Pluviometrie'!$L79="Validé humainement",'02_Form_Pluviometrie'!P79,"")</x:f>
      </x:c>
      <x:c r="Q79" s="76" t="str">
        <x:f>IF('02_Form_Pluviometrie'!$L79="Validé humainement",'02_Form_Pluviometrie'!Q79,"")</x:f>
      </x:c>
    </x:row>
    <x:row r="80">
      <x:c r="A80" s="76" t="str">
        <x:f>IF('02_Form_Pluviometrie'!$L80="Validé humainement",'02_Form_Pluviometrie'!A80,"")</x:f>
      </x:c>
      <x:c r="B80" s="78" t="str">
        <x:f>IF('02_Form_Pluviometrie'!$L80="Validé humainement",'02_Form_Pluviometrie'!B80,"")</x:f>
      </x:c>
      <x:c r="C80" s="76" t="str">
        <x:f>IF('02_Form_Pluviometrie'!$L80="Validé humainement",'02_Form_Pluviometrie'!C80,"")</x:f>
      </x:c>
      <x:c r="D80" s="76" t="str">
        <x:f>IF('02_Form_Pluviometrie'!$L80="Validé humainement",'02_Form_Pluviometrie'!D80,"")</x:f>
      </x:c>
      <x:c r="E80" s="76" t="str">
        <x:f>IF('02_Form_Pluviometrie'!$L80="Validé humainement",'02_Form_Pluviometrie'!E80,"")</x:f>
      </x:c>
      <x:c r="F80" s="76" t="str">
        <x:f>IF('02_Form_Pluviometrie'!$L80="Validé humainement",'02_Form_Pluviometrie'!F80,"")</x:f>
      </x:c>
      <x:c r="G80" s="80" t="str">
        <x:f>IF('02_Form_Pluviometrie'!$L80="Validé humainement",'02_Form_Pluviometrie'!G80,"")</x:f>
      </x:c>
      <x:c r="H80" s="76" t="str">
        <x:f>IF('02_Form_Pluviometrie'!$L80="Validé humainement",'02_Form_Pluviometrie'!H80,"")</x:f>
      </x:c>
      <x:c r="I80" s="76" t="str">
        <x:f>IF('02_Form_Pluviometrie'!$L80="Validé humainement",'02_Form_Pluviometrie'!I80,"")</x:f>
      </x:c>
      <x:c r="J80" s="76" t="str">
        <x:f>IF('02_Form_Pluviometrie'!$L80="Validé humainement",'02_Form_Pluviometrie'!J80,"")</x:f>
      </x:c>
      <x:c r="K80" s="76" t="str">
        <x:f>IF('02_Form_Pluviometrie'!$L80="Validé humainement",'02_Form_Pluviometrie'!K80,"")</x:f>
      </x:c>
      <x:c r="L80" s="76" t="str">
        <x:f>IF('02_Form_Pluviometrie'!$L80="Validé humainement",'02_Form_Pluviometrie'!L80,"")</x:f>
      </x:c>
      <x:c r="M80" s="76" t="str">
        <x:f>IF('02_Form_Pluviometrie'!$L80="Validé humainement",'02_Form_Pluviometrie'!M80,"")</x:f>
      </x:c>
      <x:c r="N80" s="78" t="str">
        <x:f>IF('02_Form_Pluviometrie'!$L80="Validé humainement",'02_Form_Pluviometrie'!N80,"")</x:f>
      </x:c>
      <x:c r="O80" s="76" t="str">
        <x:f>IF('02_Form_Pluviometrie'!$L80="Validé humainement",'02_Form_Pluviometrie'!O80,"")</x:f>
      </x:c>
      <x:c r="P80" s="76" t="str">
        <x:f>IF('02_Form_Pluviometrie'!$L80="Validé humainement",'02_Form_Pluviometrie'!P80,"")</x:f>
      </x:c>
      <x:c r="Q80" s="76" t="str">
        <x:f>IF('02_Form_Pluviometrie'!$L80="Validé humainement",'02_Form_Pluviometrie'!Q80,"")</x:f>
      </x:c>
    </x:row>
    <x:row r="81">
      <x:c r="A81" s="76" t="str">
        <x:f>IF('02_Form_Pluviometrie'!$L81="Validé humainement",'02_Form_Pluviometrie'!A81,"")</x:f>
      </x:c>
      <x:c r="B81" s="78" t="str">
        <x:f>IF('02_Form_Pluviometrie'!$L81="Validé humainement",'02_Form_Pluviometrie'!B81,"")</x:f>
      </x:c>
      <x:c r="C81" s="76" t="str">
        <x:f>IF('02_Form_Pluviometrie'!$L81="Validé humainement",'02_Form_Pluviometrie'!C81,"")</x:f>
      </x:c>
      <x:c r="D81" s="76" t="str">
        <x:f>IF('02_Form_Pluviometrie'!$L81="Validé humainement",'02_Form_Pluviometrie'!D81,"")</x:f>
      </x:c>
      <x:c r="E81" s="76" t="str">
        <x:f>IF('02_Form_Pluviometrie'!$L81="Validé humainement",'02_Form_Pluviometrie'!E81,"")</x:f>
      </x:c>
      <x:c r="F81" s="76" t="str">
        <x:f>IF('02_Form_Pluviometrie'!$L81="Validé humainement",'02_Form_Pluviometrie'!F81,"")</x:f>
      </x:c>
      <x:c r="G81" s="80" t="str">
        <x:f>IF('02_Form_Pluviometrie'!$L81="Validé humainement",'02_Form_Pluviometrie'!G81,"")</x:f>
      </x:c>
      <x:c r="H81" s="76" t="str">
        <x:f>IF('02_Form_Pluviometrie'!$L81="Validé humainement",'02_Form_Pluviometrie'!H81,"")</x:f>
      </x:c>
      <x:c r="I81" s="76" t="str">
        <x:f>IF('02_Form_Pluviometrie'!$L81="Validé humainement",'02_Form_Pluviometrie'!I81,"")</x:f>
      </x:c>
      <x:c r="J81" s="76" t="str">
        <x:f>IF('02_Form_Pluviometrie'!$L81="Validé humainement",'02_Form_Pluviometrie'!J81,"")</x:f>
      </x:c>
      <x:c r="K81" s="76" t="str">
        <x:f>IF('02_Form_Pluviometrie'!$L81="Validé humainement",'02_Form_Pluviometrie'!K81,"")</x:f>
      </x:c>
      <x:c r="L81" s="76" t="str">
        <x:f>IF('02_Form_Pluviometrie'!$L81="Validé humainement",'02_Form_Pluviometrie'!L81,"")</x:f>
      </x:c>
      <x:c r="M81" s="76" t="str">
        <x:f>IF('02_Form_Pluviometrie'!$L81="Validé humainement",'02_Form_Pluviometrie'!M81,"")</x:f>
      </x:c>
      <x:c r="N81" s="78" t="str">
        <x:f>IF('02_Form_Pluviometrie'!$L81="Validé humainement",'02_Form_Pluviometrie'!N81,"")</x:f>
      </x:c>
      <x:c r="O81" s="76" t="str">
        <x:f>IF('02_Form_Pluviometrie'!$L81="Validé humainement",'02_Form_Pluviometrie'!O81,"")</x:f>
      </x:c>
      <x:c r="P81" s="76" t="str">
        <x:f>IF('02_Form_Pluviometrie'!$L81="Validé humainement",'02_Form_Pluviometrie'!P81,"")</x:f>
      </x:c>
      <x:c r="Q81" s="76" t="str">
        <x:f>IF('02_Form_Pluviometrie'!$L81="Validé humainement",'02_Form_Pluviometrie'!Q81,"")</x:f>
      </x:c>
    </x:row>
    <x:row r="82">
      <x:c r="A82" s="76" t="str">
        <x:f>IF('02_Form_Pluviometrie'!$L82="Validé humainement",'02_Form_Pluviometrie'!A82,"")</x:f>
      </x:c>
      <x:c r="B82" s="78" t="str">
        <x:f>IF('02_Form_Pluviometrie'!$L82="Validé humainement",'02_Form_Pluviometrie'!B82,"")</x:f>
      </x:c>
      <x:c r="C82" s="76" t="str">
        <x:f>IF('02_Form_Pluviometrie'!$L82="Validé humainement",'02_Form_Pluviometrie'!C82,"")</x:f>
      </x:c>
      <x:c r="D82" s="76" t="str">
        <x:f>IF('02_Form_Pluviometrie'!$L82="Validé humainement",'02_Form_Pluviometrie'!D82,"")</x:f>
      </x:c>
      <x:c r="E82" s="76" t="str">
        <x:f>IF('02_Form_Pluviometrie'!$L82="Validé humainement",'02_Form_Pluviometrie'!E82,"")</x:f>
      </x:c>
      <x:c r="F82" s="76" t="str">
        <x:f>IF('02_Form_Pluviometrie'!$L82="Validé humainement",'02_Form_Pluviometrie'!F82,"")</x:f>
      </x:c>
      <x:c r="G82" s="80" t="str">
        <x:f>IF('02_Form_Pluviometrie'!$L82="Validé humainement",'02_Form_Pluviometrie'!G82,"")</x:f>
      </x:c>
      <x:c r="H82" s="76" t="str">
        <x:f>IF('02_Form_Pluviometrie'!$L82="Validé humainement",'02_Form_Pluviometrie'!H82,"")</x:f>
      </x:c>
      <x:c r="I82" s="76" t="str">
        <x:f>IF('02_Form_Pluviometrie'!$L82="Validé humainement",'02_Form_Pluviometrie'!I82,"")</x:f>
      </x:c>
      <x:c r="J82" s="76" t="str">
        <x:f>IF('02_Form_Pluviometrie'!$L82="Validé humainement",'02_Form_Pluviometrie'!J82,"")</x:f>
      </x:c>
      <x:c r="K82" s="76" t="str">
        <x:f>IF('02_Form_Pluviometrie'!$L82="Validé humainement",'02_Form_Pluviometrie'!K82,"")</x:f>
      </x:c>
      <x:c r="L82" s="76" t="str">
        <x:f>IF('02_Form_Pluviometrie'!$L82="Validé humainement",'02_Form_Pluviometrie'!L82,"")</x:f>
      </x:c>
      <x:c r="M82" s="76" t="str">
        <x:f>IF('02_Form_Pluviometrie'!$L82="Validé humainement",'02_Form_Pluviometrie'!M82,"")</x:f>
      </x:c>
      <x:c r="N82" s="78" t="str">
        <x:f>IF('02_Form_Pluviometrie'!$L82="Validé humainement",'02_Form_Pluviometrie'!N82,"")</x:f>
      </x:c>
      <x:c r="O82" s="76" t="str">
        <x:f>IF('02_Form_Pluviometrie'!$L82="Validé humainement",'02_Form_Pluviometrie'!O82,"")</x:f>
      </x:c>
      <x:c r="P82" s="76" t="str">
        <x:f>IF('02_Form_Pluviometrie'!$L82="Validé humainement",'02_Form_Pluviometrie'!P82,"")</x:f>
      </x:c>
      <x:c r="Q82" s="76" t="str">
        <x:f>IF('02_Form_Pluviometrie'!$L82="Validé humainement",'02_Form_Pluviometrie'!Q82,"")</x:f>
      </x:c>
    </x:row>
    <x:row r="83">
      <x:c r="A83" s="76" t="str">
        <x:f>IF('02_Form_Pluviometrie'!$L83="Validé humainement",'02_Form_Pluviometrie'!A83,"")</x:f>
      </x:c>
      <x:c r="B83" s="78" t="str">
        <x:f>IF('02_Form_Pluviometrie'!$L83="Validé humainement",'02_Form_Pluviometrie'!B83,"")</x:f>
      </x:c>
      <x:c r="C83" s="76" t="str">
        <x:f>IF('02_Form_Pluviometrie'!$L83="Validé humainement",'02_Form_Pluviometrie'!C83,"")</x:f>
      </x:c>
      <x:c r="D83" s="76" t="str">
        <x:f>IF('02_Form_Pluviometrie'!$L83="Validé humainement",'02_Form_Pluviometrie'!D83,"")</x:f>
      </x:c>
      <x:c r="E83" s="76" t="str">
        <x:f>IF('02_Form_Pluviometrie'!$L83="Validé humainement",'02_Form_Pluviometrie'!E83,"")</x:f>
      </x:c>
      <x:c r="F83" s="76" t="str">
        <x:f>IF('02_Form_Pluviometrie'!$L83="Validé humainement",'02_Form_Pluviometrie'!F83,"")</x:f>
      </x:c>
      <x:c r="G83" s="80" t="str">
        <x:f>IF('02_Form_Pluviometrie'!$L83="Validé humainement",'02_Form_Pluviometrie'!G83,"")</x:f>
      </x:c>
      <x:c r="H83" s="76" t="str">
        <x:f>IF('02_Form_Pluviometrie'!$L83="Validé humainement",'02_Form_Pluviometrie'!H83,"")</x:f>
      </x:c>
      <x:c r="I83" s="76" t="str">
        <x:f>IF('02_Form_Pluviometrie'!$L83="Validé humainement",'02_Form_Pluviometrie'!I83,"")</x:f>
      </x:c>
      <x:c r="J83" s="76" t="str">
        <x:f>IF('02_Form_Pluviometrie'!$L83="Validé humainement",'02_Form_Pluviometrie'!J83,"")</x:f>
      </x:c>
      <x:c r="K83" s="76" t="str">
        <x:f>IF('02_Form_Pluviometrie'!$L83="Validé humainement",'02_Form_Pluviometrie'!K83,"")</x:f>
      </x:c>
      <x:c r="L83" s="76" t="str">
        <x:f>IF('02_Form_Pluviometrie'!$L83="Validé humainement",'02_Form_Pluviometrie'!L83,"")</x:f>
      </x:c>
      <x:c r="M83" s="76" t="str">
        <x:f>IF('02_Form_Pluviometrie'!$L83="Validé humainement",'02_Form_Pluviometrie'!M83,"")</x:f>
      </x:c>
      <x:c r="N83" s="78" t="str">
        <x:f>IF('02_Form_Pluviometrie'!$L83="Validé humainement",'02_Form_Pluviometrie'!N83,"")</x:f>
      </x:c>
      <x:c r="O83" s="76" t="str">
        <x:f>IF('02_Form_Pluviometrie'!$L83="Validé humainement",'02_Form_Pluviometrie'!O83,"")</x:f>
      </x:c>
      <x:c r="P83" s="76" t="str">
        <x:f>IF('02_Form_Pluviometrie'!$L83="Validé humainement",'02_Form_Pluviometrie'!P83,"")</x:f>
      </x:c>
      <x:c r="Q83" s="76" t="str">
        <x:f>IF('02_Form_Pluviometrie'!$L83="Validé humainement",'02_Form_Pluviometrie'!Q83,"")</x:f>
      </x:c>
    </x:row>
    <x:row r="84">
      <x:c r="A84" s="76" t="str">
        <x:f>IF('02_Form_Pluviometrie'!$L84="Validé humainement",'02_Form_Pluviometrie'!A84,"")</x:f>
      </x:c>
      <x:c r="B84" s="78" t="str">
        <x:f>IF('02_Form_Pluviometrie'!$L84="Validé humainement",'02_Form_Pluviometrie'!B84,"")</x:f>
      </x:c>
      <x:c r="C84" s="76" t="str">
        <x:f>IF('02_Form_Pluviometrie'!$L84="Validé humainement",'02_Form_Pluviometrie'!C84,"")</x:f>
      </x:c>
      <x:c r="D84" s="76" t="str">
        <x:f>IF('02_Form_Pluviometrie'!$L84="Validé humainement",'02_Form_Pluviometrie'!D84,"")</x:f>
      </x:c>
      <x:c r="E84" s="76" t="str">
        <x:f>IF('02_Form_Pluviometrie'!$L84="Validé humainement",'02_Form_Pluviometrie'!E84,"")</x:f>
      </x:c>
      <x:c r="F84" s="76" t="str">
        <x:f>IF('02_Form_Pluviometrie'!$L84="Validé humainement",'02_Form_Pluviometrie'!F84,"")</x:f>
      </x:c>
      <x:c r="G84" s="80" t="str">
        <x:f>IF('02_Form_Pluviometrie'!$L84="Validé humainement",'02_Form_Pluviometrie'!G84,"")</x:f>
      </x:c>
      <x:c r="H84" s="76" t="str">
        <x:f>IF('02_Form_Pluviometrie'!$L84="Validé humainement",'02_Form_Pluviometrie'!H84,"")</x:f>
      </x:c>
      <x:c r="I84" s="76" t="str">
        <x:f>IF('02_Form_Pluviometrie'!$L84="Validé humainement",'02_Form_Pluviometrie'!I84,"")</x:f>
      </x:c>
      <x:c r="J84" s="76" t="str">
        <x:f>IF('02_Form_Pluviometrie'!$L84="Validé humainement",'02_Form_Pluviometrie'!J84,"")</x:f>
      </x:c>
      <x:c r="K84" s="76" t="str">
        <x:f>IF('02_Form_Pluviometrie'!$L84="Validé humainement",'02_Form_Pluviometrie'!K84,"")</x:f>
      </x:c>
      <x:c r="L84" s="76" t="str">
        <x:f>IF('02_Form_Pluviometrie'!$L84="Validé humainement",'02_Form_Pluviometrie'!L84,"")</x:f>
      </x:c>
      <x:c r="M84" s="76" t="str">
        <x:f>IF('02_Form_Pluviometrie'!$L84="Validé humainement",'02_Form_Pluviometrie'!M84,"")</x:f>
      </x:c>
      <x:c r="N84" s="78" t="str">
        <x:f>IF('02_Form_Pluviometrie'!$L84="Validé humainement",'02_Form_Pluviometrie'!N84,"")</x:f>
      </x:c>
      <x:c r="O84" s="76" t="str">
        <x:f>IF('02_Form_Pluviometrie'!$L84="Validé humainement",'02_Form_Pluviometrie'!O84,"")</x:f>
      </x:c>
      <x:c r="P84" s="76" t="str">
        <x:f>IF('02_Form_Pluviometrie'!$L84="Validé humainement",'02_Form_Pluviometrie'!P84,"")</x:f>
      </x:c>
      <x:c r="Q84" s="76" t="str">
        <x:f>IF('02_Form_Pluviometrie'!$L84="Validé humainement",'02_Form_Pluviometrie'!Q84,"")</x:f>
      </x:c>
    </x:row>
    <x:row r="85">
      <x:c r="A85" s="76" t="str">
        <x:f>IF('02_Form_Pluviometrie'!$L85="Validé humainement",'02_Form_Pluviometrie'!A85,"")</x:f>
      </x:c>
      <x:c r="B85" s="78" t="str">
        <x:f>IF('02_Form_Pluviometrie'!$L85="Validé humainement",'02_Form_Pluviometrie'!B85,"")</x:f>
      </x:c>
      <x:c r="C85" s="76" t="str">
        <x:f>IF('02_Form_Pluviometrie'!$L85="Validé humainement",'02_Form_Pluviometrie'!C85,"")</x:f>
      </x:c>
      <x:c r="D85" s="76" t="str">
        <x:f>IF('02_Form_Pluviometrie'!$L85="Validé humainement",'02_Form_Pluviometrie'!D85,"")</x:f>
      </x:c>
      <x:c r="E85" s="76" t="str">
        <x:f>IF('02_Form_Pluviometrie'!$L85="Validé humainement",'02_Form_Pluviometrie'!E85,"")</x:f>
      </x:c>
      <x:c r="F85" s="76" t="str">
        <x:f>IF('02_Form_Pluviometrie'!$L85="Validé humainement",'02_Form_Pluviometrie'!F85,"")</x:f>
      </x:c>
      <x:c r="G85" s="80" t="str">
        <x:f>IF('02_Form_Pluviometrie'!$L85="Validé humainement",'02_Form_Pluviometrie'!G85,"")</x:f>
      </x:c>
      <x:c r="H85" s="76" t="str">
        <x:f>IF('02_Form_Pluviometrie'!$L85="Validé humainement",'02_Form_Pluviometrie'!H85,"")</x:f>
      </x:c>
      <x:c r="I85" s="76" t="str">
        <x:f>IF('02_Form_Pluviometrie'!$L85="Validé humainement",'02_Form_Pluviometrie'!I85,"")</x:f>
      </x:c>
      <x:c r="J85" s="76" t="str">
        <x:f>IF('02_Form_Pluviometrie'!$L85="Validé humainement",'02_Form_Pluviometrie'!J85,"")</x:f>
      </x:c>
      <x:c r="K85" s="76" t="str">
        <x:f>IF('02_Form_Pluviometrie'!$L85="Validé humainement",'02_Form_Pluviometrie'!K85,"")</x:f>
      </x:c>
      <x:c r="L85" s="76" t="str">
        <x:f>IF('02_Form_Pluviometrie'!$L85="Validé humainement",'02_Form_Pluviometrie'!L85,"")</x:f>
      </x:c>
      <x:c r="M85" s="76" t="str">
        <x:f>IF('02_Form_Pluviometrie'!$L85="Validé humainement",'02_Form_Pluviometrie'!M85,"")</x:f>
      </x:c>
      <x:c r="N85" s="78" t="str">
        <x:f>IF('02_Form_Pluviometrie'!$L85="Validé humainement",'02_Form_Pluviometrie'!N85,"")</x:f>
      </x:c>
      <x:c r="O85" s="76" t="str">
        <x:f>IF('02_Form_Pluviometrie'!$L85="Validé humainement",'02_Form_Pluviometrie'!O85,"")</x:f>
      </x:c>
      <x:c r="P85" s="76" t="str">
        <x:f>IF('02_Form_Pluviometrie'!$L85="Validé humainement",'02_Form_Pluviometrie'!P85,"")</x:f>
      </x:c>
      <x:c r="Q85" s="76" t="str">
        <x:f>IF('02_Form_Pluviometrie'!$L85="Validé humainement",'02_Form_Pluviometrie'!Q85,"")</x:f>
      </x:c>
    </x:row>
    <x:row r="86">
      <x:c r="A86" s="76" t="str">
        <x:f>IF('02_Form_Pluviometrie'!$L86="Validé humainement",'02_Form_Pluviometrie'!A86,"")</x:f>
      </x:c>
      <x:c r="B86" s="78" t="str">
        <x:f>IF('02_Form_Pluviometrie'!$L86="Validé humainement",'02_Form_Pluviometrie'!B86,"")</x:f>
      </x:c>
      <x:c r="C86" s="76" t="str">
        <x:f>IF('02_Form_Pluviometrie'!$L86="Validé humainement",'02_Form_Pluviometrie'!C86,"")</x:f>
      </x:c>
      <x:c r="D86" s="76" t="str">
        <x:f>IF('02_Form_Pluviometrie'!$L86="Validé humainement",'02_Form_Pluviometrie'!D86,"")</x:f>
      </x:c>
      <x:c r="E86" s="76" t="str">
        <x:f>IF('02_Form_Pluviometrie'!$L86="Validé humainement",'02_Form_Pluviometrie'!E86,"")</x:f>
      </x:c>
      <x:c r="F86" s="76" t="str">
        <x:f>IF('02_Form_Pluviometrie'!$L86="Validé humainement",'02_Form_Pluviometrie'!F86,"")</x:f>
      </x:c>
      <x:c r="G86" s="80" t="str">
        <x:f>IF('02_Form_Pluviometrie'!$L86="Validé humainement",'02_Form_Pluviometrie'!G86,"")</x:f>
      </x:c>
      <x:c r="H86" s="76" t="str">
        <x:f>IF('02_Form_Pluviometrie'!$L86="Validé humainement",'02_Form_Pluviometrie'!H86,"")</x:f>
      </x:c>
      <x:c r="I86" s="76" t="str">
        <x:f>IF('02_Form_Pluviometrie'!$L86="Validé humainement",'02_Form_Pluviometrie'!I86,"")</x:f>
      </x:c>
      <x:c r="J86" s="76" t="str">
        <x:f>IF('02_Form_Pluviometrie'!$L86="Validé humainement",'02_Form_Pluviometrie'!J86,"")</x:f>
      </x:c>
      <x:c r="K86" s="76" t="str">
        <x:f>IF('02_Form_Pluviometrie'!$L86="Validé humainement",'02_Form_Pluviometrie'!K86,"")</x:f>
      </x:c>
      <x:c r="L86" s="76" t="str">
        <x:f>IF('02_Form_Pluviometrie'!$L86="Validé humainement",'02_Form_Pluviometrie'!L86,"")</x:f>
      </x:c>
      <x:c r="M86" s="76" t="str">
        <x:f>IF('02_Form_Pluviometrie'!$L86="Validé humainement",'02_Form_Pluviometrie'!M86,"")</x:f>
      </x:c>
      <x:c r="N86" s="78" t="str">
        <x:f>IF('02_Form_Pluviometrie'!$L86="Validé humainement",'02_Form_Pluviometrie'!N86,"")</x:f>
      </x:c>
      <x:c r="O86" s="76" t="str">
        <x:f>IF('02_Form_Pluviometrie'!$L86="Validé humainement",'02_Form_Pluviometrie'!O86,"")</x:f>
      </x:c>
      <x:c r="P86" s="76" t="str">
        <x:f>IF('02_Form_Pluviometrie'!$L86="Validé humainement",'02_Form_Pluviometrie'!P86,"")</x:f>
      </x:c>
      <x:c r="Q86" s="76" t="str">
        <x:f>IF('02_Form_Pluviometrie'!$L86="Validé humainement",'02_Form_Pluviometrie'!Q86,"")</x:f>
      </x:c>
    </x:row>
    <x:row r="87">
      <x:c r="A87" s="76" t="str">
        <x:f>IF('02_Form_Pluviometrie'!$L87="Validé humainement",'02_Form_Pluviometrie'!A87,"")</x:f>
      </x:c>
      <x:c r="B87" s="78" t="str">
        <x:f>IF('02_Form_Pluviometrie'!$L87="Validé humainement",'02_Form_Pluviometrie'!B87,"")</x:f>
      </x:c>
      <x:c r="C87" s="76" t="str">
        <x:f>IF('02_Form_Pluviometrie'!$L87="Validé humainement",'02_Form_Pluviometrie'!C87,"")</x:f>
      </x:c>
      <x:c r="D87" s="76" t="str">
        <x:f>IF('02_Form_Pluviometrie'!$L87="Validé humainement",'02_Form_Pluviometrie'!D87,"")</x:f>
      </x:c>
      <x:c r="E87" s="76" t="str">
        <x:f>IF('02_Form_Pluviometrie'!$L87="Validé humainement",'02_Form_Pluviometrie'!E87,"")</x:f>
      </x:c>
      <x:c r="F87" s="76" t="str">
        <x:f>IF('02_Form_Pluviometrie'!$L87="Validé humainement",'02_Form_Pluviometrie'!F87,"")</x:f>
      </x:c>
      <x:c r="G87" s="80" t="str">
        <x:f>IF('02_Form_Pluviometrie'!$L87="Validé humainement",'02_Form_Pluviometrie'!G87,"")</x:f>
      </x:c>
      <x:c r="H87" s="76" t="str">
        <x:f>IF('02_Form_Pluviometrie'!$L87="Validé humainement",'02_Form_Pluviometrie'!H87,"")</x:f>
      </x:c>
      <x:c r="I87" s="76" t="str">
        <x:f>IF('02_Form_Pluviometrie'!$L87="Validé humainement",'02_Form_Pluviometrie'!I87,"")</x:f>
      </x:c>
      <x:c r="J87" s="76" t="str">
        <x:f>IF('02_Form_Pluviometrie'!$L87="Validé humainement",'02_Form_Pluviometrie'!J87,"")</x:f>
      </x:c>
      <x:c r="K87" s="76" t="str">
        <x:f>IF('02_Form_Pluviometrie'!$L87="Validé humainement",'02_Form_Pluviometrie'!K87,"")</x:f>
      </x:c>
      <x:c r="L87" s="76" t="str">
        <x:f>IF('02_Form_Pluviometrie'!$L87="Validé humainement",'02_Form_Pluviometrie'!L87,"")</x:f>
      </x:c>
      <x:c r="M87" s="76" t="str">
        <x:f>IF('02_Form_Pluviometrie'!$L87="Validé humainement",'02_Form_Pluviometrie'!M87,"")</x:f>
      </x:c>
      <x:c r="N87" s="78" t="str">
        <x:f>IF('02_Form_Pluviometrie'!$L87="Validé humainement",'02_Form_Pluviometrie'!N87,"")</x:f>
      </x:c>
      <x:c r="O87" s="76" t="str">
        <x:f>IF('02_Form_Pluviometrie'!$L87="Validé humainement",'02_Form_Pluviometrie'!O87,"")</x:f>
      </x:c>
      <x:c r="P87" s="76" t="str">
        <x:f>IF('02_Form_Pluviometrie'!$L87="Validé humainement",'02_Form_Pluviometrie'!P87,"")</x:f>
      </x:c>
      <x:c r="Q87" s="76" t="str">
        <x:f>IF('02_Form_Pluviometrie'!$L87="Validé humainement",'02_Form_Pluviometrie'!Q87,"")</x:f>
      </x:c>
    </x:row>
    <x:row r="88">
      <x:c r="A88" s="76" t="str">
        <x:f>IF('02_Form_Pluviometrie'!$L88="Validé humainement",'02_Form_Pluviometrie'!A88,"")</x:f>
      </x:c>
      <x:c r="B88" s="78" t="str">
        <x:f>IF('02_Form_Pluviometrie'!$L88="Validé humainement",'02_Form_Pluviometrie'!B88,"")</x:f>
      </x:c>
      <x:c r="C88" s="76" t="str">
        <x:f>IF('02_Form_Pluviometrie'!$L88="Validé humainement",'02_Form_Pluviometrie'!C88,"")</x:f>
      </x:c>
      <x:c r="D88" s="76" t="str">
        <x:f>IF('02_Form_Pluviometrie'!$L88="Validé humainement",'02_Form_Pluviometrie'!D88,"")</x:f>
      </x:c>
      <x:c r="E88" s="76" t="str">
        <x:f>IF('02_Form_Pluviometrie'!$L88="Validé humainement",'02_Form_Pluviometrie'!E88,"")</x:f>
      </x:c>
      <x:c r="F88" s="76" t="str">
        <x:f>IF('02_Form_Pluviometrie'!$L88="Validé humainement",'02_Form_Pluviometrie'!F88,"")</x:f>
      </x:c>
      <x:c r="G88" s="80" t="str">
        <x:f>IF('02_Form_Pluviometrie'!$L88="Validé humainement",'02_Form_Pluviometrie'!G88,"")</x:f>
      </x:c>
      <x:c r="H88" s="76" t="str">
        <x:f>IF('02_Form_Pluviometrie'!$L88="Validé humainement",'02_Form_Pluviometrie'!H88,"")</x:f>
      </x:c>
      <x:c r="I88" s="76" t="str">
        <x:f>IF('02_Form_Pluviometrie'!$L88="Validé humainement",'02_Form_Pluviometrie'!I88,"")</x:f>
      </x:c>
      <x:c r="J88" s="76" t="str">
        <x:f>IF('02_Form_Pluviometrie'!$L88="Validé humainement",'02_Form_Pluviometrie'!J88,"")</x:f>
      </x:c>
      <x:c r="K88" s="76" t="str">
        <x:f>IF('02_Form_Pluviometrie'!$L88="Validé humainement",'02_Form_Pluviometrie'!K88,"")</x:f>
      </x:c>
      <x:c r="L88" s="76" t="str">
        <x:f>IF('02_Form_Pluviometrie'!$L88="Validé humainement",'02_Form_Pluviometrie'!L88,"")</x:f>
      </x:c>
      <x:c r="M88" s="76" t="str">
        <x:f>IF('02_Form_Pluviometrie'!$L88="Validé humainement",'02_Form_Pluviometrie'!M88,"")</x:f>
      </x:c>
      <x:c r="N88" s="78" t="str">
        <x:f>IF('02_Form_Pluviometrie'!$L88="Validé humainement",'02_Form_Pluviometrie'!N88,"")</x:f>
      </x:c>
      <x:c r="O88" s="76" t="str">
        <x:f>IF('02_Form_Pluviometrie'!$L88="Validé humainement",'02_Form_Pluviometrie'!O88,"")</x:f>
      </x:c>
      <x:c r="P88" s="76" t="str">
        <x:f>IF('02_Form_Pluviometrie'!$L88="Validé humainement",'02_Form_Pluviometrie'!P88,"")</x:f>
      </x:c>
      <x:c r="Q88" s="76" t="str">
        <x:f>IF('02_Form_Pluviometrie'!$L88="Validé humainement",'02_Form_Pluviometrie'!Q88,"")</x:f>
      </x:c>
    </x:row>
    <x:row r="89">
      <x:c r="A89" s="76" t="str">
        <x:f>IF('02_Form_Pluviometrie'!$L89="Validé humainement",'02_Form_Pluviometrie'!A89,"")</x:f>
      </x:c>
      <x:c r="B89" s="78" t="str">
        <x:f>IF('02_Form_Pluviometrie'!$L89="Validé humainement",'02_Form_Pluviometrie'!B89,"")</x:f>
      </x:c>
      <x:c r="C89" s="76" t="str">
        <x:f>IF('02_Form_Pluviometrie'!$L89="Validé humainement",'02_Form_Pluviometrie'!C89,"")</x:f>
      </x:c>
      <x:c r="D89" s="76" t="str">
        <x:f>IF('02_Form_Pluviometrie'!$L89="Validé humainement",'02_Form_Pluviometrie'!D89,"")</x:f>
      </x:c>
      <x:c r="E89" s="76" t="str">
        <x:f>IF('02_Form_Pluviometrie'!$L89="Validé humainement",'02_Form_Pluviometrie'!E89,"")</x:f>
      </x:c>
      <x:c r="F89" s="76" t="str">
        <x:f>IF('02_Form_Pluviometrie'!$L89="Validé humainement",'02_Form_Pluviometrie'!F89,"")</x:f>
      </x:c>
      <x:c r="G89" s="80" t="str">
        <x:f>IF('02_Form_Pluviometrie'!$L89="Validé humainement",'02_Form_Pluviometrie'!G89,"")</x:f>
      </x:c>
      <x:c r="H89" s="76" t="str">
        <x:f>IF('02_Form_Pluviometrie'!$L89="Validé humainement",'02_Form_Pluviometrie'!H89,"")</x:f>
      </x:c>
      <x:c r="I89" s="76" t="str">
        <x:f>IF('02_Form_Pluviometrie'!$L89="Validé humainement",'02_Form_Pluviometrie'!I89,"")</x:f>
      </x:c>
      <x:c r="J89" s="76" t="str">
        <x:f>IF('02_Form_Pluviometrie'!$L89="Validé humainement",'02_Form_Pluviometrie'!J89,"")</x:f>
      </x:c>
      <x:c r="K89" s="76" t="str">
        <x:f>IF('02_Form_Pluviometrie'!$L89="Validé humainement",'02_Form_Pluviometrie'!K89,"")</x:f>
      </x:c>
      <x:c r="L89" s="76" t="str">
        <x:f>IF('02_Form_Pluviometrie'!$L89="Validé humainement",'02_Form_Pluviometrie'!L89,"")</x:f>
      </x:c>
      <x:c r="M89" s="76" t="str">
        <x:f>IF('02_Form_Pluviometrie'!$L89="Validé humainement",'02_Form_Pluviometrie'!M89,"")</x:f>
      </x:c>
      <x:c r="N89" s="78" t="str">
        <x:f>IF('02_Form_Pluviometrie'!$L89="Validé humainement",'02_Form_Pluviometrie'!N89,"")</x:f>
      </x:c>
      <x:c r="O89" s="76" t="str">
        <x:f>IF('02_Form_Pluviometrie'!$L89="Validé humainement",'02_Form_Pluviometrie'!O89,"")</x:f>
      </x:c>
      <x:c r="P89" s="76" t="str">
        <x:f>IF('02_Form_Pluviometrie'!$L89="Validé humainement",'02_Form_Pluviometrie'!P89,"")</x:f>
      </x:c>
      <x:c r="Q89" s="76" t="str">
        <x:f>IF('02_Form_Pluviometrie'!$L89="Validé humainement",'02_Form_Pluviometrie'!Q89,"")</x:f>
      </x:c>
    </x:row>
    <x:row r="90">
      <x:c r="A90" s="76" t="str">
        <x:f>IF('02_Form_Pluviometrie'!$L90="Validé humainement",'02_Form_Pluviometrie'!A90,"")</x:f>
      </x:c>
      <x:c r="B90" s="78" t="str">
        <x:f>IF('02_Form_Pluviometrie'!$L90="Validé humainement",'02_Form_Pluviometrie'!B90,"")</x:f>
      </x:c>
      <x:c r="C90" s="76" t="str">
        <x:f>IF('02_Form_Pluviometrie'!$L90="Validé humainement",'02_Form_Pluviometrie'!C90,"")</x:f>
      </x:c>
      <x:c r="D90" s="76" t="str">
        <x:f>IF('02_Form_Pluviometrie'!$L90="Validé humainement",'02_Form_Pluviometrie'!D90,"")</x:f>
      </x:c>
      <x:c r="E90" s="76" t="str">
        <x:f>IF('02_Form_Pluviometrie'!$L90="Validé humainement",'02_Form_Pluviometrie'!E90,"")</x:f>
      </x:c>
      <x:c r="F90" s="76" t="str">
        <x:f>IF('02_Form_Pluviometrie'!$L90="Validé humainement",'02_Form_Pluviometrie'!F90,"")</x:f>
      </x:c>
      <x:c r="G90" s="80" t="str">
        <x:f>IF('02_Form_Pluviometrie'!$L90="Validé humainement",'02_Form_Pluviometrie'!G90,"")</x:f>
      </x:c>
      <x:c r="H90" s="76" t="str">
        <x:f>IF('02_Form_Pluviometrie'!$L90="Validé humainement",'02_Form_Pluviometrie'!H90,"")</x:f>
      </x:c>
      <x:c r="I90" s="76" t="str">
        <x:f>IF('02_Form_Pluviometrie'!$L90="Validé humainement",'02_Form_Pluviometrie'!I90,"")</x:f>
      </x:c>
      <x:c r="J90" s="76" t="str">
        <x:f>IF('02_Form_Pluviometrie'!$L90="Validé humainement",'02_Form_Pluviometrie'!J90,"")</x:f>
      </x:c>
      <x:c r="K90" s="76" t="str">
        <x:f>IF('02_Form_Pluviometrie'!$L90="Validé humainement",'02_Form_Pluviometrie'!K90,"")</x:f>
      </x:c>
      <x:c r="L90" s="76" t="str">
        <x:f>IF('02_Form_Pluviometrie'!$L90="Validé humainement",'02_Form_Pluviometrie'!L90,"")</x:f>
      </x:c>
      <x:c r="M90" s="76" t="str">
        <x:f>IF('02_Form_Pluviometrie'!$L90="Validé humainement",'02_Form_Pluviometrie'!M90,"")</x:f>
      </x:c>
      <x:c r="N90" s="78" t="str">
        <x:f>IF('02_Form_Pluviometrie'!$L90="Validé humainement",'02_Form_Pluviometrie'!N90,"")</x:f>
      </x:c>
      <x:c r="O90" s="76" t="str">
        <x:f>IF('02_Form_Pluviometrie'!$L90="Validé humainement",'02_Form_Pluviometrie'!O90,"")</x:f>
      </x:c>
      <x:c r="P90" s="76" t="str">
        <x:f>IF('02_Form_Pluviometrie'!$L90="Validé humainement",'02_Form_Pluviometrie'!P90,"")</x:f>
      </x:c>
      <x:c r="Q90" s="76" t="str">
        <x:f>IF('02_Form_Pluviometrie'!$L90="Validé humainement",'02_Form_Pluviometrie'!Q90,"")</x:f>
      </x:c>
    </x:row>
    <x:row r="91">
      <x:c r="A91" s="76" t="str">
        <x:f>IF('02_Form_Pluviometrie'!$L91="Validé humainement",'02_Form_Pluviometrie'!A91,"")</x:f>
      </x:c>
      <x:c r="B91" s="78" t="str">
        <x:f>IF('02_Form_Pluviometrie'!$L91="Validé humainement",'02_Form_Pluviometrie'!B91,"")</x:f>
      </x:c>
      <x:c r="C91" s="76" t="str">
        <x:f>IF('02_Form_Pluviometrie'!$L91="Validé humainement",'02_Form_Pluviometrie'!C91,"")</x:f>
      </x:c>
      <x:c r="D91" s="76" t="str">
        <x:f>IF('02_Form_Pluviometrie'!$L91="Validé humainement",'02_Form_Pluviometrie'!D91,"")</x:f>
      </x:c>
      <x:c r="E91" s="76" t="str">
        <x:f>IF('02_Form_Pluviometrie'!$L91="Validé humainement",'02_Form_Pluviometrie'!E91,"")</x:f>
      </x:c>
      <x:c r="F91" s="76" t="str">
        <x:f>IF('02_Form_Pluviometrie'!$L91="Validé humainement",'02_Form_Pluviometrie'!F91,"")</x:f>
      </x:c>
      <x:c r="G91" s="80" t="str">
        <x:f>IF('02_Form_Pluviometrie'!$L91="Validé humainement",'02_Form_Pluviometrie'!G91,"")</x:f>
      </x:c>
      <x:c r="H91" s="76" t="str">
        <x:f>IF('02_Form_Pluviometrie'!$L91="Validé humainement",'02_Form_Pluviometrie'!H91,"")</x:f>
      </x:c>
      <x:c r="I91" s="76" t="str">
        <x:f>IF('02_Form_Pluviometrie'!$L91="Validé humainement",'02_Form_Pluviometrie'!I91,"")</x:f>
      </x:c>
      <x:c r="J91" s="76" t="str">
        <x:f>IF('02_Form_Pluviometrie'!$L91="Validé humainement",'02_Form_Pluviometrie'!J91,"")</x:f>
      </x:c>
      <x:c r="K91" s="76" t="str">
        <x:f>IF('02_Form_Pluviometrie'!$L91="Validé humainement",'02_Form_Pluviometrie'!K91,"")</x:f>
      </x:c>
      <x:c r="L91" s="76" t="str">
        <x:f>IF('02_Form_Pluviometrie'!$L91="Validé humainement",'02_Form_Pluviometrie'!L91,"")</x:f>
      </x:c>
      <x:c r="M91" s="76" t="str">
        <x:f>IF('02_Form_Pluviometrie'!$L91="Validé humainement",'02_Form_Pluviometrie'!M91,"")</x:f>
      </x:c>
      <x:c r="N91" s="78" t="str">
        <x:f>IF('02_Form_Pluviometrie'!$L91="Validé humainement",'02_Form_Pluviometrie'!N91,"")</x:f>
      </x:c>
      <x:c r="O91" s="76" t="str">
        <x:f>IF('02_Form_Pluviometrie'!$L91="Validé humainement",'02_Form_Pluviometrie'!O91,"")</x:f>
      </x:c>
      <x:c r="P91" s="76" t="str">
        <x:f>IF('02_Form_Pluviometrie'!$L91="Validé humainement",'02_Form_Pluviometrie'!P91,"")</x:f>
      </x:c>
      <x:c r="Q91" s="76" t="str">
        <x:f>IF('02_Form_Pluviometrie'!$L91="Validé humainement",'02_Form_Pluviometrie'!Q91,"")</x:f>
      </x:c>
    </x:row>
    <x:row r="92">
      <x:c r="A92" s="76" t="str">
        <x:f>IF('02_Form_Pluviometrie'!$L92="Validé humainement",'02_Form_Pluviometrie'!A92,"")</x:f>
      </x:c>
      <x:c r="B92" s="78" t="str">
        <x:f>IF('02_Form_Pluviometrie'!$L92="Validé humainement",'02_Form_Pluviometrie'!B92,"")</x:f>
      </x:c>
      <x:c r="C92" s="76" t="str">
        <x:f>IF('02_Form_Pluviometrie'!$L92="Validé humainement",'02_Form_Pluviometrie'!C92,"")</x:f>
      </x:c>
      <x:c r="D92" s="76" t="str">
        <x:f>IF('02_Form_Pluviometrie'!$L92="Validé humainement",'02_Form_Pluviometrie'!D92,"")</x:f>
      </x:c>
      <x:c r="E92" s="76" t="str">
        <x:f>IF('02_Form_Pluviometrie'!$L92="Validé humainement",'02_Form_Pluviometrie'!E92,"")</x:f>
      </x:c>
      <x:c r="F92" s="76" t="str">
        <x:f>IF('02_Form_Pluviometrie'!$L92="Validé humainement",'02_Form_Pluviometrie'!F92,"")</x:f>
      </x:c>
      <x:c r="G92" s="80" t="str">
        <x:f>IF('02_Form_Pluviometrie'!$L92="Validé humainement",'02_Form_Pluviometrie'!G92,"")</x:f>
      </x:c>
      <x:c r="H92" s="76" t="str">
        <x:f>IF('02_Form_Pluviometrie'!$L92="Validé humainement",'02_Form_Pluviometrie'!H92,"")</x:f>
      </x:c>
      <x:c r="I92" s="76" t="str">
        <x:f>IF('02_Form_Pluviometrie'!$L92="Validé humainement",'02_Form_Pluviometrie'!I92,"")</x:f>
      </x:c>
      <x:c r="J92" s="76" t="str">
        <x:f>IF('02_Form_Pluviometrie'!$L92="Validé humainement",'02_Form_Pluviometrie'!J92,"")</x:f>
      </x:c>
      <x:c r="K92" s="76" t="str">
        <x:f>IF('02_Form_Pluviometrie'!$L92="Validé humainement",'02_Form_Pluviometrie'!K92,"")</x:f>
      </x:c>
      <x:c r="L92" s="76" t="str">
        <x:f>IF('02_Form_Pluviometrie'!$L92="Validé humainement",'02_Form_Pluviometrie'!L92,"")</x:f>
      </x:c>
      <x:c r="M92" s="76" t="str">
        <x:f>IF('02_Form_Pluviometrie'!$L92="Validé humainement",'02_Form_Pluviometrie'!M92,"")</x:f>
      </x:c>
      <x:c r="N92" s="78" t="str">
        <x:f>IF('02_Form_Pluviometrie'!$L92="Validé humainement",'02_Form_Pluviometrie'!N92,"")</x:f>
      </x:c>
      <x:c r="O92" s="76" t="str">
        <x:f>IF('02_Form_Pluviometrie'!$L92="Validé humainement",'02_Form_Pluviometrie'!O92,"")</x:f>
      </x:c>
      <x:c r="P92" s="76" t="str">
        <x:f>IF('02_Form_Pluviometrie'!$L92="Validé humainement",'02_Form_Pluviometrie'!P92,"")</x:f>
      </x:c>
      <x:c r="Q92" s="76" t="str">
        <x:f>IF('02_Form_Pluviometrie'!$L92="Validé humainement",'02_Form_Pluviometrie'!Q92,"")</x:f>
      </x:c>
    </x:row>
    <x:row r="93">
      <x:c r="A93" s="76" t="str">
        <x:f>IF('02_Form_Pluviometrie'!$L93="Validé humainement",'02_Form_Pluviometrie'!A93,"")</x:f>
      </x:c>
      <x:c r="B93" s="78" t="str">
        <x:f>IF('02_Form_Pluviometrie'!$L93="Validé humainement",'02_Form_Pluviometrie'!B93,"")</x:f>
      </x:c>
      <x:c r="C93" s="76" t="str">
        <x:f>IF('02_Form_Pluviometrie'!$L93="Validé humainement",'02_Form_Pluviometrie'!C93,"")</x:f>
      </x:c>
      <x:c r="D93" s="76" t="str">
        <x:f>IF('02_Form_Pluviometrie'!$L93="Validé humainement",'02_Form_Pluviometrie'!D93,"")</x:f>
      </x:c>
      <x:c r="E93" s="76" t="str">
        <x:f>IF('02_Form_Pluviometrie'!$L93="Validé humainement",'02_Form_Pluviometrie'!E93,"")</x:f>
      </x:c>
      <x:c r="F93" s="76" t="str">
        <x:f>IF('02_Form_Pluviometrie'!$L93="Validé humainement",'02_Form_Pluviometrie'!F93,"")</x:f>
      </x:c>
      <x:c r="G93" s="80" t="str">
        <x:f>IF('02_Form_Pluviometrie'!$L93="Validé humainement",'02_Form_Pluviometrie'!G93,"")</x:f>
      </x:c>
      <x:c r="H93" s="76" t="str">
        <x:f>IF('02_Form_Pluviometrie'!$L93="Validé humainement",'02_Form_Pluviometrie'!H93,"")</x:f>
      </x:c>
      <x:c r="I93" s="76" t="str">
        <x:f>IF('02_Form_Pluviometrie'!$L93="Validé humainement",'02_Form_Pluviometrie'!I93,"")</x:f>
      </x:c>
      <x:c r="J93" s="76" t="str">
        <x:f>IF('02_Form_Pluviometrie'!$L93="Validé humainement",'02_Form_Pluviometrie'!J93,"")</x:f>
      </x:c>
      <x:c r="K93" s="76" t="str">
        <x:f>IF('02_Form_Pluviometrie'!$L93="Validé humainement",'02_Form_Pluviometrie'!K93,"")</x:f>
      </x:c>
      <x:c r="L93" s="76" t="str">
        <x:f>IF('02_Form_Pluviometrie'!$L93="Validé humainement",'02_Form_Pluviometrie'!L93,"")</x:f>
      </x:c>
      <x:c r="M93" s="76" t="str">
        <x:f>IF('02_Form_Pluviometrie'!$L93="Validé humainement",'02_Form_Pluviometrie'!M93,"")</x:f>
      </x:c>
      <x:c r="N93" s="78" t="str">
        <x:f>IF('02_Form_Pluviometrie'!$L93="Validé humainement",'02_Form_Pluviometrie'!N93,"")</x:f>
      </x:c>
      <x:c r="O93" s="76" t="str">
        <x:f>IF('02_Form_Pluviometrie'!$L93="Validé humainement",'02_Form_Pluviometrie'!O93,"")</x:f>
      </x:c>
      <x:c r="P93" s="76" t="str">
        <x:f>IF('02_Form_Pluviometrie'!$L93="Validé humainement",'02_Form_Pluviometrie'!P93,"")</x:f>
      </x:c>
      <x:c r="Q93" s="76" t="str">
        <x:f>IF('02_Form_Pluviometrie'!$L93="Validé humainement",'02_Form_Pluviometrie'!Q93,"")</x:f>
      </x:c>
    </x:row>
    <x:row r="94">
      <x:c r="A94" s="76" t="str">
        <x:f>IF('02_Form_Pluviometrie'!$L94="Validé humainement",'02_Form_Pluviometrie'!A94,"")</x:f>
      </x:c>
      <x:c r="B94" s="78" t="str">
        <x:f>IF('02_Form_Pluviometrie'!$L94="Validé humainement",'02_Form_Pluviometrie'!B94,"")</x:f>
      </x:c>
      <x:c r="C94" s="76" t="str">
        <x:f>IF('02_Form_Pluviometrie'!$L94="Validé humainement",'02_Form_Pluviometrie'!C94,"")</x:f>
      </x:c>
      <x:c r="D94" s="76" t="str">
        <x:f>IF('02_Form_Pluviometrie'!$L94="Validé humainement",'02_Form_Pluviometrie'!D94,"")</x:f>
      </x:c>
      <x:c r="E94" s="76" t="str">
        <x:f>IF('02_Form_Pluviometrie'!$L94="Validé humainement",'02_Form_Pluviometrie'!E94,"")</x:f>
      </x:c>
      <x:c r="F94" s="76" t="str">
        <x:f>IF('02_Form_Pluviometrie'!$L94="Validé humainement",'02_Form_Pluviometrie'!F94,"")</x:f>
      </x:c>
      <x:c r="G94" s="80" t="str">
        <x:f>IF('02_Form_Pluviometrie'!$L94="Validé humainement",'02_Form_Pluviometrie'!G94,"")</x:f>
      </x:c>
      <x:c r="H94" s="76" t="str">
        <x:f>IF('02_Form_Pluviometrie'!$L94="Validé humainement",'02_Form_Pluviometrie'!H94,"")</x:f>
      </x:c>
      <x:c r="I94" s="76" t="str">
        <x:f>IF('02_Form_Pluviometrie'!$L94="Validé humainement",'02_Form_Pluviometrie'!I94,"")</x:f>
      </x:c>
      <x:c r="J94" s="76" t="str">
        <x:f>IF('02_Form_Pluviometrie'!$L94="Validé humainement",'02_Form_Pluviometrie'!J94,"")</x:f>
      </x:c>
      <x:c r="K94" s="76" t="str">
        <x:f>IF('02_Form_Pluviometrie'!$L94="Validé humainement",'02_Form_Pluviometrie'!K94,"")</x:f>
      </x:c>
      <x:c r="L94" s="76" t="str">
        <x:f>IF('02_Form_Pluviometrie'!$L94="Validé humainement",'02_Form_Pluviometrie'!L94,"")</x:f>
      </x:c>
      <x:c r="M94" s="76" t="str">
        <x:f>IF('02_Form_Pluviometrie'!$L94="Validé humainement",'02_Form_Pluviometrie'!M94,"")</x:f>
      </x:c>
      <x:c r="N94" s="78" t="str">
        <x:f>IF('02_Form_Pluviometrie'!$L94="Validé humainement",'02_Form_Pluviometrie'!N94,"")</x:f>
      </x:c>
      <x:c r="O94" s="76" t="str">
        <x:f>IF('02_Form_Pluviometrie'!$L94="Validé humainement",'02_Form_Pluviometrie'!O94,"")</x:f>
      </x:c>
      <x:c r="P94" s="76" t="str">
        <x:f>IF('02_Form_Pluviometrie'!$L94="Validé humainement",'02_Form_Pluviometrie'!P94,"")</x:f>
      </x:c>
      <x:c r="Q94" s="76" t="str">
        <x:f>IF('02_Form_Pluviometrie'!$L94="Validé humainement",'02_Form_Pluviometrie'!Q94,"")</x:f>
      </x:c>
    </x:row>
    <x:row r="95">
      <x:c r="A95" s="76" t="str">
        <x:f>IF('02_Form_Pluviometrie'!$L95="Validé humainement",'02_Form_Pluviometrie'!A95,"")</x:f>
      </x:c>
      <x:c r="B95" s="78" t="str">
        <x:f>IF('02_Form_Pluviometrie'!$L95="Validé humainement",'02_Form_Pluviometrie'!B95,"")</x:f>
      </x:c>
      <x:c r="C95" s="76" t="str">
        <x:f>IF('02_Form_Pluviometrie'!$L95="Validé humainement",'02_Form_Pluviometrie'!C95,"")</x:f>
      </x:c>
      <x:c r="D95" s="76" t="str">
        <x:f>IF('02_Form_Pluviometrie'!$L95="Validé humainement",'02_Form_Pluviometrie'!D95,"")</x:f>
      </x:c>
      <x:c r="E95" s="76" t="str">
        <x:f>IF('02_Form_Pluviometrie'!$L95="Validé humainement",'02_Form_Pluviometrie'!E95,"")</x:f>
      </x:c>
      <x:c r="F95" s="76" t="str">
        <x:f>IF('02_Form_Pluviometrie'!$L95="Validé humainement",'02_Form_Pluviometrie'!F95,"")</x:f>
      </x:c>
      <x:c r="G95" s="80" t="str">
        <x:f>IF('02_Form_Pluviometrie'!$L95="Validé humainement",'02_Form_Pluviometrie'!G95,"")</x:f>
      </x:c>
      <x:c r="H95" s="76" t="str">
        <x:f>IF('02_Form_Pluviometrie'!$L95="Validé humainement",'02_Form_Pluviometrie'!H95,"")</x:f>
      </x:c>
      <x:c r="I95" s="76" t="str">
        <x:f>IF('02_Form_Pluviometrie'!$L95="Validé humainement",'02_Form_Pluviometrie'!I95,"")</x:f>
      </x:c>
      <x:c r="J95" s="76" t="str">
        <x:f>IF('02_Form_Pluviometrie'!$L95="Validé humainement",'02_Form_Pluviometrie'!J95,"")</x:f>
      </x:c>
      <x:c r="K95" s="76" t="str">
        <x:f>IF('02_Form_Pluviometrie'!$L95="Validé humainement",'02_Form_Pluviometrie'!K95,"")</x:f>
      </x:c>
      <x:c r="L95" s="76" t="str">
        <x:f>IF('02_Form_Pluviometrie'!$L95="Validé humainement",'02_Form_Pluviometrie'!L95,"")</x:f>
      </x:c>
      <x:c r="M95" s="76" t="str">
        <x:f>IF('02_Form_Pluviometrie'!$L95="Validé humainement",'02_Form_Pluviometrie'!M95,"")</x:f>
      </x:c>
      <x:c r="N95" s="78" t="str">
        <x:f>IF('02_Form_Pluviometrie'!$L95="Validé humainement",'02_Form_Pluviometrie'!N95,"")</x:f>
      </x:c>
      <x:c r="O95" s="76" t="str">
        <x:f>IF('02_Form_Pluviometrie'!$L95="Validé humainement",'02_Form_Pluviometrie'!O95,"")</x:f>
      </x:c>
      <x:c r="P95" s="76" t="str">
        <x:f>IF('02_Form_Pluviometrie'!$L95="Validé humainement",'02_Form_Pluviometrie'!P95,"")</x:f>
      </x:c>
      <x:c r="Q95" s="76" t="str">
        <x:f>IF('02_Form_Pluviometrie'!$L95="Validé humainement",'02_Form_Pluviometrie'!Q95,"")</x:f>
      </x:c>
    </x:row>
    <x:row r="96">
      <x:c r="A96" s="76" t="str">
        <x:f>IF('02_Form_Pluviometrie'!$L96="Validé humainement",'02_Form_Pluviometrie'!A96,"")</x:f>
      </x:c>
      <x:c r="B96" s="78" t="str">
        <x:f>IF('02_Form_Pluviometrie'!$L96="Validé humainement",'02_Form_Pluviometrie'!B96,"")</x:f>
      </x:c>
      <x:c r="C96" s="76" t="str">
        <x:f>IF('02_Form_Pluviometrie'!$L96="Validé humainement",'02_Form_Pluviometrie'!C96,"")</x:f>
      </x:c>
      <x:c r="D96" s="76" t="str">
        <x:f>IF('02_Form_Pluviometrie'!$L96="Validé humainement",'02_Form_Pluviometrie'!D96,"")</x:f>
      </x:c>
      <x:c r="E96" s="76" t="str">
        <x:f>IF('02_Form_Pluviometrie'!$L96="Validé humainement",'02_Form_Pluviometrie'!E96,"")</x:f>
      </x:c>
      <x:c r="F96" s="76" t="str">
        <x:f>IF('02_Form_Pluviometrie'!$L96="Validé humainement",'02_Form_Pluviometrie'!F96,"")</x:f>
      </x:c>
      <x:c r="G96" s="80" t="str">
        <x:f>IF('02_Form_Pluviometrie'!$L96="Validé humainement",'02_Form_Pluviometrie'!G96,"")</x:f>
      </x:c>
      <x:c r="H96" s="76" t="str">
        <x:f>IF('02_Form_Pluviometrie'!$L96="Validé humainement",'02_Form_Pluviometrie'!H96,"")</x:f>
      </x:c>
      <x:c r="I96" s="76" t="str">
        <x:f>IF('02_Form_Pluviometrie'!$L96="Validé humainement",'02_Form_Pluviometrie'!I96,"")</x:f>
      </x:c>
      <x:c r="J96" s="76" t="str">
        <x:f>IF('02_Form_Pluviometrie'!$L96="Validé humainement",'02_Form_Pluviometrie'!J96,"")</x:f>
      </x:c>
      <x:c r="K96" s="76" t="str">
        <x:f>IF('02_Form_Pluviometrie'!$L96="Validé humainement",'02_Form_Pluviometrie'!K96,"")</x:f>
      </x:c>
      <x:c r="L96" s="76" t="str">
        <x:f>IF('02_Form_Pluviometrie'!$L96="Validé humainement",'02_Form_Pluviometrie'!L96,"")</x:f>
      </x:c>
      <x:c r="M96" s="76" t="str">
        <x:f>IF('02_Form_Pluviometrie'!$L96="Validé humainement",'02_Form_Pluviometrie'!M96,"")</x:f>
      </x:c>
      <x:c r="N96" s="78" t="str">
        <x:f>IF('02_Form_Pluviometrie'!$L96="Validé humainement",'02_Form_Pluviometrie'!N96,"")</x:f>
      </x:c>
      <x:c r="O96" s="76" t="str">
        <x:f>IF('02_Form_Pluviometrie'!$L96="Validé humainement",'02_Form_Pluviometrie'!O96,"")</x:f>
      </x:c>
      <x:c r="P96" s="76" t="str">
        <x:f>IF('02_Form_Pluviometrie'!$L96="Validé humainement",'02_Form_Pluviometrie'!P96,"")</x:f>
      </x:c>
      <x:c r="Q96" s="76" t="str">
        <x:f>IF('02_Form_Pluviometrie'!$L96="Validé humainement",'02_Form_Pluviometrie'!Q96,"")</x:f>
      </x:c>
    </x:row>
    <x:row r="97">
      <x:c r="A97" s="76" t="str">
        <x:f>IF('02_Form_Pluviometrie'!$L97="Validé humainement",'02_Form_Pluviometrie'!A97,"")</x:f>
      </x:c>
      <x:c r="B97" s="78" t="str">
        <x:f>IF('02_Form_Pluviometrie'!$L97="Validé humainement",'02_Form_Pluviometrie'!B97,"")</x:f>
      </x:c>
      <x:c r="C97" s="76" t="str">
        <x:f>IF('02_Form_Pluviometrie'!$L97="Validé humainement",'02_Form_Pluviometrie'!C97,"")</x:f>
      </x:c>
      <x:c r="D97" s="76" t="str">
        <x:f>IF('02_Form_Pluviometrie'!$L97="Validé humainement",'02_Form_Pluviometrie'!D97,"")</x:f>
      </x:c>
      <x:c r="E97" s="76" t="str">
        <x:f>IF('02_Form_Pluviometrie'!$L97="Validé humainement",'02_Form_Pluviometrie'!E97,"")</x:f>
      </x:c>
      <x:c r="F97" s="76" t="str">
        <x:f>IF('02_Form_Pluviometrie'!$L97="Validé humainement",'02_Form_Pluviometrie'!F97,"")</x:f>
      </x:c>
      <x:c r="G97" s="80" t="str">
        <x:f>IF('02_Form_Pluviometrie'!$L97="Validé humainement",'02_Form_Pluviometrie'!G97,"")</x:f>
      </x:c>
      <x:c r="H97" s="76" t="str">
        <x:f>IF('02_Form_Pluviometrie'!$L97="Validé humainement",'02_Form_Pluviometrie'!H97,"")</x:f>
      </x:c>
      <x:c r="I97" s="76" t="str">
        <x:f>IF('02_Form_Pluviometrie'!$L97="Validé humainement",'02_Form_Pluviometrie'!I97,"")</x:f>
      </x:c>
      <x:c r="J97" s="76" t="str">
        <x:f>IF('02_Form_Pluviometrie'!$L97="Validé humainement",'02_Form_Pluviometrie'!J97,"")</x:f>
      </x:c>
      <x:c r="K97" s="76" t="str">
        <x:f>IF('02_Form_Pluviometrie'!$L97="Validé humainement",'02_Form_Pluviometrie'!K97,"")</x:f>
      </x:c>
      <x:c r="L97" s="76" t="str">
        <x:f>IF('02_Form_Pluviometrie'!$L97="Validé humainement",'02_Form_Pluviometrie'!L97,"")</x:f>
      </x:c>
      <x:c r="M97" s="76" t="str">
        <x:f>IF('02_Form_Pluviometrie'!$L97="Validé humainement",'02_Form_Pluviometrie'!M97,"")</x:f>
      </x:c>
      <x:c r="N97" s="78" t="str">
        <x:f>IF('02_Form_Pluviometrie'!$L97="Validé humainement",'02_Form_Pluviometrie'!N97,"")</x:f>
      </x:c>
      <x:c r="O97" s="76" t="str">
        <x:f>IF('02_Form_Pluviometrie'!$L97="Validé humainement",'02_Form_Pluviometrie'!O97,"")</x:f>
      </x:c>
      <x:c r="P97" s="76" t="str">
        <x:f>IF('02_Form_Pluviometrie'!$L97="Validé humainement",'02_Form_Pluviometrie'!P97,"")</x:f>
      </x:c>
      <x:c r="Q97" s="76" t="str">
        <x:f>IF('02_Form_Pluviometrie'!$L97="Validé humainement",'02_Form_Pluviometrie'!Q97,"")</x:f>
      </x:c>
    </x:row>
    <x:row r="98">
      <x:c r="A98" s="76" t="str">
        <x:f>IF('02_Form_Pluviometrie'!$L98="Validé humainement",'02_Form_Pluviometrie'!A98,"")</x:f>
      </x:c>
      <x:c r="B98" s="78" t="str">
        <x:f>IF('02_Form_Pluviometrie'!$L98="Validé humainement",'02_Form_Pluviometrie'!B98,"")</x:f>
      </x:c>
      <x:c r="C98" s="76" t="str">
        <x:f>IF('02_Form_Pluviometrie'!$L98="Validé humainement",'02_Form_Pluviometrie'!C98,"")</x:f>
      </x:c>
      <x:c r="D98" s="76" t="str">
        <x:f>IF('02_Form_Pluviometrie'!$L98="Validé humainement",'02_Form_Pluviometrie'!D98,"")</x:f>
      </x:c>
      <x:c r="E98" s="76" t="str">
        <x:f>IF('02_Form_Pluviometrie'!$L98="Validé humainement",'02_Form_Pluviometrie'!E98,"")</x:f>
      </x:c>
      <x:c r="F98" s="76" t="str">
        <x:f>IF('02_Form_Pluviometrie'!$L98="Validé humainement",'02_Form_Pluviometrie'!F98,"")</x:f>
      </x:c>
      <x:c r="G98" s="80" t="str">
        <x:f>IF('02_Form_Pluviometrie'!$L98="Validé humainement",'02_Form_Pluviometrie'!G98,"")</x:f>
      </x:c>
      <x:c r="H98" s="76" t="str">
        <x:f>IF('02_Form_Pluviometrie'!$L98="Validé humainement",'02_Form_Pluviometrie'!H98,"")</x:f>
      </x:c>
      <x:c r="I98" s="76" t="str">
        <x:f>IF('02_Form_Pluviometrie'!$L98="Validé humainement",'02_Form_Pluviometrie'!I98,"")</x:f>
      </x:c>
      <x:c r="J98" s="76" t="str">
        <x:f>IF('02_Form_Pluviometrie'!$L98="Validé humainement",'02_Form_Pluviometrie'!J98,"")</x:f>
      </x:c>
      <x:c r="K98" s="76" t="str">
        <x:f>IF('02_Form_Pluviometrie'!$L98="Validé humainement",'02_Form_Pluviometrie'!K98,"")</x:f>
      </x:c>
      <x:c r="L98" s="76" t="str">
        <x:f>IF('02_Form_Pluviometrie'!$L98="Validé humainement",'02_Form_Pluviometrie'!L98,"")</x:f>
      </x:c>
      <x:c r="M98" s="76" t="str">
        <x:f>IF('02_Form_Pluviometrie'!$L98="Validé humainement",'02_Form_Pluviometrie'!M98,"")</x:f>
      </x:c>
      <x:c r="N98" s="78" t="str">
        <x:f>IF('02_Form_Pluviometrie'!$L98="Validé humainement",'02_Form_Pluviometrie'!N98,"")</x:f>
      </x:c>
      <x:c r="O98" s="76" t="str">
        <x:f>IF('02_Form_Pluviometrie'!$L98="Validé humainement",'02_Form_Pluviometrie'!O98,"")</x:f>
      </x:c>
      <x:c r="P98" s="76" t="str">
        <x:f>IF('02_Form_Pluviometrie'!$L98="Validé humainement",'02_Form_Pluviometrie'!P98,"")</x:f>
      </x:c>
      <x:c r="Q98" s="76" t="str">
        <x:f>IF('02_Form_Pluviometrie'!$L98="Validé humainement",'02_Form_Pluviometrie'!Q98,"")</x:f>
      </x:c>
    </x:row>
    <x:row r="99">
      <x:c r="A99" s="76" t="str">
        <x:f>IF('02_Form_Pluviometrie'!$L99="Validé humainement",'02_Form_Pluviometrie'!A99,"")</x:f>
      </x:c>
      <x:c r="B99" s="78" t="str">
        <x:f>IF('02_Form_Pluviometrie'!$L99="Validé humainement",'02_Form_Pluviometrie'!B99,"")</x:f>
      </x:c>
      <x:c r="C99" s="76" t="str">
        <x:f>IF('02_Form_Pluviometrie'!$L99="Validé humainement",'02_Form_Pluviometrie'!C99,"")</x:f>
      </x:c>
      <x:c r="D99" s="76" t="str">
        <x:f>IF('02_Form_Pluviometrie'!$L99="Validé humainement",'02_Form_Pluviometrie'!D99,"")</x:f>
      </x:c>
      <x:c r="E99" s="76" t="str">
        <x:f>IF('02_Form_Pluviometrie'!$L99="Validé humainement",'02_Form_Pluviometrie'!E99,"")</x:f>
      </x:c>
      <x:c r="F99" s="76" t="str">
        <x:f>IF('02_Form_Pluviometrie'!$L99="Validé humainement",'02_Form_Pluviometrie'!F99,"")</x:f>
      </x:c>
      <x:c r="G99" s="80" t="str">
        <x:f>IF('02_Form_Pluviometrie'!$L99="Validé humainement",'02_Form_Pluviometrie'!G99,"")</x:f>
      </x:c>
      <x:c r="H99" s="76" t="str">
        <x:f>IF('02_Form_Pluviometrie'!$L99="Validé humainement",'02_Form_Pluviometrie'!H99,"")</x:f>
      </x:c>
      <x:c r="I99" s="76" t="str">
        <x:f>IF('02_Form_Pluviometrie'!$L99="Validé humainement",'02_Form_Pluviometrie'!I99,"")</x:f>
      </x:c>
      <x:c r="J99" s="76" t="str">
        <x:f>IF('02_Form_Pluviometrie'!$L99="Validé humainement",'02_Form_Pluviometrie'!J99,"")</x:f>
      </x:c>
      <x:c r="K99" s="76" t="str">
        <x:f>IF('02_Form_Pluviometrie'!$L99="Validé humainement",'02_Form_Pluviometrie'!K99,"")</x:f>
      </x:c>
      <x:c r="L99" s="76" t="str">
        <x:f>IF('02_Form_Pluviometrie'!$L99="Validé humainement",'02_Form_Pluviometrie'!L99,"")</x:f>
      </x:c>
      <x:c r="M99" s="76" t="str">
        <x:f>IF('02_Form_Pluviometrie'!$L99="Validé humainement",'02_Form_Pluviometrie'!M99,"")</x:f>
      </x:c>
      <x:c r="N99" s="78" t="str">
        <x:f>IF('02_Form_Pluviometrie'!$L99="Validé humainement",'02_Form_Pluviometrie'!N99,"")</x:f>
      </x:c>
      <x:c r="O99" s="76" t="str">
        <x:f>IF('02_Form_Pluviometrie'!$L99="Validé humainement",'02_Form_Pluviometrie'!O99,"")</x:f>
      </x:c>
      <x:c r="P99" s="76" t="str">
        <x:f>IF('02_Form_Pluviometrie'!$L99="Validé humainement",'02_Form_Pluviometrie'!P99,"")</x:f>
      </x:c>
      <x:c r="Q99" s="76" t="str">
        <x:f>IF('02_Form_Pluviometrie'!$L99="Validé humainement",'02_Form_Pluviometrie'!Q99,"")</x:f>
      </x:c>
    </x:row>
    <x:row r="100">
      <x:c r="A100" s="76" t="str">
        <x:f>IF('02_Form_Pluviometrie'!$L100="Validé humainement",'02_Form_Pluviometrie'!A100,"")</x:f>
      </x:c>
      <x:c r="B100" s="78" t="str">
        <x:f>IF('02_Form_Pluviometrie'!$L100="Validé humainement",'02_Form_Pluviometrie'!B100,"")</x:f>
      </x:c>
      <x:c r="C100" s="76" t="str">
        <x:f>IF('02_Form_Pluviometrie'!$L100="Validé humainement",'02_Form_Pluviometrie'!C100,"")</x:f>
      </x:c>
      <x:c r="D100" s="76" t="str">
        <x:f>IF('02_Form_Pluviometrie'!$L100="Validé humainement",'02_Form_Pluviometrie'!D100,"")</x:f>
      </x:c>
      <x:c r="E100" s="76" t="str">
        <x:f>IF('02_Form_Pluviometrie'!$L100="Validé humainement",'02_Form_Pluviometrie'!E100,"")</x:f>
      </x:c>
      <x:c r="F100" s="76" t="str">
        <x:f>IF('02_Form_Pluviometrie'!$L100="Validé humainement",'02_Form_Pluviometrie'!F100,"")</x:f>
      </x:c>
      <x:c r="G100" s="80" t="str">
        <x:f>IF('02_Form_Pluviometrie'!$L100="Validé humainement",'02_Form_Pluviometrie'!G100,"")</x:f>
      </x:c>
      <x:c r="H100" s="76" t="str">
        <x:f>IF('02_Form_Pluviometrie'!$L100="Validé humainement",'02_Form_Pluviometrie'!H100,"")</x:f>
      </x:c>
      <x:c r="I100" s="76" t="str">
        <x:f>IF('02_Form_Pluviometrie'!$L100="Validé humainement",'02_Form_Pluviometrie'!I100,"")</x:f>
      </x:c>
      <x:c r="J100" s="76" t="str">
        <x:f>IF('02_Form_Pluviometrie'!$L100="Validé humainement",'02_Form_Pluviometrie'!J100,"")</x:f>
      </x:c>
      <x:c r="K100" s="76" t="str">
        <x:f>IF('02_Form_Pluviometrie'!$L100="Validé humainement",'02_Form_Pluviometrie'!K100,"")</x:f>
      </x:c>
      <x:c r="L100" s="76" t="str">
        <x:f>IF('02_Form_Pluviometrie'!$L100="Validé humainement",'02_Form_Pluviometrie'!L100,"")</x:f>
      </x:c>
      <x:c r="M100" s="76" t="str">
        <x:f>IF('02_Form_Pluviometrie'!$L100="Validé humainement",'02_Form_Pluviometrie'!M100,"")</x:f>
      </x:c>
      <x:c r="N100" s="78" t="str">
        <x:f>IF('02_Form_Pluviometrie'!$L100="Validé humainement",'02_Form_Pluviometrie'!N100,"")</x:f>
      </x:c>
      <x:c r="O100" s="76" t="str">
        <x:f>IF('02_Form_Pluviometrie'!$L100="Validé humainement",'02_Form_Pluviometrie'!O100,"")</x:f>
      </x:c>
      <x:c r="P100" s="76" t="str">
        <x:f>IF('02_Form_Pluviometrie'!$L100="Validé humainement",'02_Form_Pluviometrie'!P100,"")</x:f>
      </x:c>
      <x:c r="Q100" s="76" t="str">
        <x:f>IF('02_Form_Pluviometrie'!$L100="Validé humainement",'02_Form_Pluviometrie'!Q100,"")</x:f>
      </x:c>
    </x:row>
    <x:row r="101">
      <x:c r="A101" s="76" t="str">
        <x:f>IF('02_Form_Pluviometrie'!$L101="Validé humainement",'02_Form_Pluviometrie'!A101,"")</x:f>
      </x:c>
      <x:c r="B101" s="78" t="str">
        <x:f>IF('02_Form_Pluviometrie'!$L101="Validé humainement",'02_Form_Pluviometrie'!B101,"")</x:f>
      </x:c>
      <x:c r="C101" s="76" t="str">
        <x:f>IF('02_Form_Pluviometrie'!$L101="Validé humainement",'02_Form_Pluviometrie'!C101,"")</x:f>
      </x:c>
      <x:c r="D101" s="76" t="str">
        <x:f>IF('02_Form_Pluviometrie'!$L101="Validé humainement",'02_Form_Pluviometrie'!D101,"")</x:f>
      </x:c>
      <x:c r="E101" s="76" t="str">
        <x:f>IF('02_Form_Pluviometrie'!$L101="Validé humainement",'02_Form_Pluviometrie'!E101,"")</x:f>
      </x:c>
      <x:c r="F101" s="76" t="str">
        <x:f>IF('02_Form_Pluviometrie'!$L101="Validé humainement",'02_Form_Pluviometrie'!F101,"")</x:f>
      </x:c>
      <x:c r="G101" s="80" t="str">
        <x:f>IF('02_Form_Pluviometrie'!$L101="Validé humainement",'02_Form_Pluviometrie'!G101,"")</x:f>
      </x:c>
      <x:c r="H101" s="76" t="str">
        <x:f>IF('02_Form_Pluviometrie'!$L101="Validé humainement",'02_Form_Pluviometrie'!H101,"")</x:f>
      </x:c>
      <x:c r="I101" s="76" t="str">
        <x:f>IF('02_Form_Pluviometrie'!$L101="Validé humainement",'02_Form_Pluviometrie'!I101,"")</x:f>
      </x:c>
      <x:c r="J101" s="76" t="str">
        <x:f>IF('02_Form_Pluviometrie'!$L101="Validé humainement",'02_Form_Pluviometrie'!J101,"")</x:f>
      </x:c>
      <x:c r="K101" s="76" t="str">
        <x:f>IF('02_Form_Pluviometrie'!$L101="Validé humainement",'02_Form_Pluviometrie'!K101,"")</x:f>
      </x:c>
      <x:c r="L101" s="76" t="str">
        <x:f>IF('02_Form_Pluviometrie'!$L101="Validé humainement",'02_Form_Pluviometrie'!L101,"")</x:f>
      </x:c>
      <x:c r="M101" s="76" t="str">
        <x:f>IF('02_Form_Pluviometrie'!$L101="Validé humainement",'02_Form_Pluviometrie'!M101,"")</x:f>
      </x:c>
      <x:c r="N101" s="78" t="str">
        <x:f>IF('02_Form_Pluviometrie'!$L101="Validé humainement",'02_Form_Pluviometrie'!N101,"")</x:f>
      </x:c>
      <x:c r="O101" s="76" t="str">
        <x:f>IF('02_Form_Pluviometrie'!$L101="Validé humainement",'02_Form_Pluviometrie'!O101,"")</x:f>
      </x:c>
      <x:c r="P101" s="76" t="str">
        <x:f>IF('02_Form_Pluviometrie'!$L101="Validé humainement",'02_Form_Pluviometrie'!P101,"")</x:f>
      </x:c>
      <x:c r="Q101" s="76" t="str">
        <x:f>IF('02_Form_Pluviometrie'!$L101="Validé humainement",'02_Form_Pluviometrie'!Q101,"")</x:f>
      </x:c>
    </x:row>
    <x:row r="102">
      <x:c r="A102" s="76" t="str">
        <x:f>IF('02_Form_Pluviometrie'!$L102="Validé humainement",'02_Form_Pluviometrie'!A102,"")</x:f>
      </x:c>
      <x:c r="B102" s="78" t="str">
        <x:f>IF('02_Form_Pluviometrie'!$L102="Validé humainement",'02_Form_Pluviometrie'!B102,"")</x:f>
      </x:c>
      <x:c r="C102" s="76" t="str">
        <x:f>IF('02_Form_Pluviometrie'!$L102="Validé humainement",'02_Form_Pluviometrie'!C102,"")</x:f>
      </x:c>
      <x:c r="D102" s="76" t="str">
        <x:f>IF('02_Form_Pluviometrie'!$L102="Validé humainement",'02_Form_Pluviometrie'!D102,"")</x:f>
      </x:c>
      <x:c r="E102" s="76" t="str">
        <x:f>IF('02_Form_Pluviometrie'!$L102="Validé humainement",'02_Form_Pluviometrie'!E102,"")</x:f>
      </x:c>
      <x:c r="F102" s="76" t="str">
        <x:f>IF('02_Form_Pluviometrie'!$L102="Validé humainement",'02_Form_Pluviometrie'!F102,"")</x:f>
      </x:c>
      <x:c r="G102" s="80" t="str">
        <x:f>IF('02_Form_Pluviometrie'!$L102="Validé humainement",'02_Form_Pluviometrie'!G102,"")</x:f>
      </x:c>
      <x:c r="H102" s="76" t="str">
        <x:f>IF('02_Form_Pluviometrie'!$L102="Validé humainement",'02_Form_Pluviometrie'!H102,"")</x:f>
      </x:c>
      <x:c r="I102" s="76" t="str">
        <x:f>IF('02_Form_Pluviometrie'!$L102="Validé humainement",'02_Form_Pluviometrie'!I102,"")</x:f>
      </x:c>
      <x:c r="J102" s="76" t="str">
        <x:f>IF('02_Form_Pluviometrie'!$L102="Validé humainement",'02_Form_Pluviometrie'!J102,"")</x:f>
      </x:c>
      <x:c r="K102" s="76" t="str">
        <x:f>IF('02_Form_Pluviometrie'!$L102="Validé humainement",'02_Form_Pluviometrie'!K102,"")</x:f>
      </x:c>
      <x:c r="L102" s="76" t="str">
        <x:f>IF('02_Form_Pluviometrie'!$L102="Validé humainement",'02_Form_Pluviometrie'!L102,"")</x:f>
      </x:c>
      <x:c r="M102" s="76" t="str">
        <x:f>IF('02_Form_Pluviometrie'!$L102="Validé humainement",'02_Form_Pluviometrie'!M102,"")</x:f>
      </x:c>
      <x:c r="N102" s="78" t="str">
        <x:f>IF('02_Form_Pluviometrie'!$L102="Validé humainement",'02_Form_Pluviometrie'!N102,"")</x:f>
      </x:c>
      <x:c r="O102" s="76" t="str">
        <x:f>IF('02_Form_Pluviometrie'!$L102="Validé humainement",'02_Form_Pluviometrie'!O102,"")</x:f>
      </x:c>
      <x:c r="P102" s="76" t="str">
        <x:f>IF('02_Form_Pluviometrie'!$L102="Validé humainement",'02_Form_Pluviometrie'!P102,"")</x:f>
      </x:c>
      <x:c r="Q102" s="76" t="str">
        <x:f>IF('02_Form_Pluviometrie'!$L102="Validé humainement",'02_Form_Pluviometrie'!Q102,"")</x:f>
      </x:c>
    </x:row>
    <x:row r="103">
      <x:c r="A103" s="76" t="str">
        <x:f>IF('02_Form_Pluviometrie'!$L103="Validé humainement",'02_Form_Pluviometrie'!A103,"")</x:f>
      </x:c>
      <x:c r="B103" s="78" t="str">
        <x:f>IF('02_Form_Pluviometrie'!$L103="Validé humainement",'02_Form_Pluviometrie'!B103,"")</x:f>
      </x:c>
      <x:c r="C103" s="76" t="str">
        <x:f>IF('02_Form_Pluviometrie'!$L103="Validé humainement",'02_Form_Pluviometrie'!C103,"")</x:f>
      </x:c>
      <x:c r="D103" s="76" t="str">
        <x:f>IF('02_Form_Pluviometrie'!$L103="Validé humainement",'02_Form_Pluviometrie'!D103,"")</x:f>
      </x:c>
      <x:c r="E103" s="76" t="str">
        <x:f>IF('02_Form_Pluviometrie'!$L103="Validé humainement",'02_Form_Pluviometrie'!E103,"")</x:f>
      </x:c>
      <x:c r="F103" s="76" t="str">
        <x:f>IF('02_Form_Pluviometrie'!$L103="Validé humainement",'02_Form_Pluviometrie'!F103,"")</x:f>
      </x:c>
      <x:c r="G103" s="80" t="str">
        <x:f>IF('02_Form_Pluviometrie'!$L103="Validé humainement",'02_Form_Pluviometrie'!G103,"")</x:f>
      </x:c>
      <x:c r="H103" s="76" t="str">
        <x:f>IF('02_Form_Pluviometrie'!$L103="Validé humainement",'02_Form_Pluviometrie'!H103,"")</x:f>
      </x:c>
      <x:c r="I103" s="76" t="str">
        <x:f>IF('02_Form_Pluviometrie'!$L103="Validé humainement",'02_Form_Pluviometrie'!I103,"")</x:f>
      </x:c>
      <x:c r="J103" s="76" t="str">
        <x:f>IF('02_Form_Pluviometrie'!$L103="Validé humainement",'02_Form_Pluviometrie'!J103,"")</x:f>
      </x:c>
      <x:c r="K103" s="76" t="str">
        <x:f>IF('02_Form_Pluviometrie'!$L103="Validé humainement",'02_Form_Pluviometrie'!K103,"")</x:f>
      </x:c>
      <x:c r="L103" s="76" t="str">
        <x:f>IF('02_Form_Pluviometrie'!$L103="Validé humainement",'02_Form_Pluviometrie'!L103,"")</x:f>
      </x:c>
      <x:c r="M103" s="76" t="str">
        <x:f>IF('02_Form_Pluviometrie'!$L103="Validé humainement",'02_Form_Pluviometrie'!M103,"")</x:f>
      </x:c>
      <x:c r="N103" s="78" t="str">
        <x:f>IF('02_Form_Pluviometrie'!$L103="Validé humainement",'02_Form_Pluviometrie'!N103,"")</x:f>
      </x:c>
      <x:c r="O103" s="76" t="str">
        <x:f>IF('02_Form_Pluviometrie'!$L103="Validé humainement",'02_Form_Pluviometrie'!O103,"")</x:f>
      </x:c>
      <x:c r="P103" s="76" t="str">
        <x:f>IF('02_Form_Pluviometrie'!$L103="Validé humainement",'02_Form_Pluviometrie'!P103,"")</x:f>
      </x:c>
      <x:c r="Q103" s="76" t="str">
        <x:f>IF('02_Form_Pluviometrie'!$L103="Validé humainement",'02_Form_Pluviometrie'!Q103,"")</x:f>
      </x:c>
    </x:row>
    <x:row r="104">
      <x:c r="A104" s="76" t="str">
        <x:f>IF('02_Form_Pluviometrie'!$L104="Validé humainement",'02_Form_Pluviometrie'!A104,"")</x:f>
      </x:c>
      <x:c r="B104" s="78" t="str">
        <x:f>IF('02_Form_Pluviometrie'!$L104="Validé humainement",'02_Form_Pluviometrie'!B104,"")</x:f>
      </x:c>
      <x:c r="C104" s="76" t="str">
        <x:f>IF('02_Form_Pluviometrie'!$L104="Validé humainement",'02_Form_Pluviometrie'!C104,"")</x:f>
      </x:c>
      <x:c r="D104" s="76" t="str">
        <x:f>IF('02_Form_Pluviometrie'!$L104="Validé humainement",'02_Form_Pluviometrie'!D104,"")</x:f>
      </x:c>
      <x:c r="E104" s="76" t="str">
        <x:f>IF('02_Form_Pluviometrie'!$L104="Validé humainement",'02_Form_Pluviometrie'!E104,"")</x:f>
      </x:c>
      <x:c r="F104" s="76" t="str">
        <x:f>IF('02_Form_Pluviometrie'!$L104="Validé humainement",'02_Form_Pluviometrie'!F104,"")</x:f>
      </x:c>
      <x:c r="G104" s="80" t="str">
        <x:f>IF('02_Form_Pluviometrie'!$L104="Validé humainement",'02_Form_Pluviometrie'!G104,"")</x:f>
      </x:c>
      <x:c r="H104" s="76" t="str">
        <x:f>IF('02_Form_Pluviometrie'!$L104="Validé humainement",'02_Form_Pluviometrie'!H104,"")</x:f>
      </x:c>
      <x:c r="I104" s="76" t="str">
        <x:f>IF('02_Form_Pluviometrie'!$L104="Validé humainement",'02_Form_Pluviometrie'!I104,"")</x:f>
      </x:c>
      <x:c r="J104" s="76" t="str">
        <x:f>IF('02_Form_Pluviometrie'!$L104="Validé humainement",'02_Form_Pluviometrie'!J104,"")</x:f>
      </x:c>
      <x:c r="K104" s="76" t="str">
        <x:f>IF('02_Form_Pluviometrie'!$L104="Validé humainement",'02_Form_Pluviometrie'!K104,"")</x:f>
      </x:c>
      <x:c r="L104" s="76" t="str">
        <x:f>IF('02_Form_Pluviometrie'!$L104="Validé humainement",'02_Form_Pluviometrie'!L104,"")</x:f>
      </x:c>
      <x:c r="M104" s="76" t="str">
        <x:f>IF('02_Form_Pluviometrie'!$L104="Validé humainement",'02_Form_Pluviometrie'!M104,"")</x:f>
      </x:c>
      <x:c r="N104" s="78" t="str">
        <x:f>IF('02_Form_Pluviometrie'!$L104="Validé humainement",'02_Form_Pluviometrie'!N104,"")</x:f>
      </x:c>
      <x:c r="O104" s="76" t="str">
        <x:f>IF('02_Form_Pluviometrie'!$L104="Validé humainement",'02_Form_Pluviometrie'!O104,"")</x:f>
      </x:c>
      <x:c r="P104" s="76" t="str">
        <x:f>IF('02_Form_Pluviometrie'!$L104="Validé humainement",'02_Form_Pluviometrie'!P104,"")</x:f>
      </x:c>
      <x:c r="Q104" s="76" t="str">
        <x:f>IF('02_Form_Pluviometrie'!$L104="Validé humainement",'02_Form_Pluviometrie'!Q104,"")</x:f>
      </x:c>
    </x:row>
  </x:sheetData>
  <x:mergeCells>
    <x:mergeCell ref="A1:Q1"/>
    <x:mergeCell ref="A2:Q2"/>
  </x:mergeCells>
  <x:pageMargins left="0.7" right="0.7" top="0.75" bottom="0.75" header="0.3" footer="0.3"/>
  <x:tableParts count="1">
    <x:tablePart xmlns:r="http://schemas.openxmlformats.org/officeDocument/2006/relationships" r:id="R81671fdb53e941d9"/>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Base validée - électricité</x:v>
      </x:c>
      <x:c r="B1" s="68"/>
      <x:c r="C1" s="68"/>
      <x:c r="D1" s="68"/>
      <x:c r="E1" s="68"/>
      <x:c r="F1" s="68"/>
      <x:c r="G1" s="68"/>
      <x:c r="H1" s="68"/>
      <x:c r="I1" s="68"/>
      <x:c r="J1" s="68"/>
      <x:c r="K1" s="68"/>
      <x:c r="L1" s="68"/>
      <x:c r="M1" s="68"/>
      <x:c r="N1" s="68"/>
      <x:c r="O1" s="68"/>
      <x:c r="P1" s="68"/>
    </x:row>
    <x:row r="2" ht="33" customHeight="1">
      <x:c r="A2" s="71" t="str">
        <x:v>Cette base est alimentée automatiquement depuis 03_Form_Electricite. Seules les lignes avec le statut "Validé humainement" sont reprises.</x:v>
      </x:c>
      <x:c r="B2" s="71"/>
      <x:c r="C2" s="71"/>
      <x:c r="D2" s="71"/>
      <x:c r="E2" s="71"/>
      <x:c r="F2" s="71"/>
      <x:c r="G2" s="71"/>
      <x:c r="H2" s="71"/>
      <x:c r="I2" s="71"/>
      <x:c r="J2" s="71"/>
      <x:c r="K2" s="71"/>
      <x:c r="L2" s="71"/>
      <x:c r="M2" s="71"/>
      <x:c r="N2" s="71"/>
      <x:c r="O2" s="71"/>
      <x:c r="P2" s="71"/>
    </x:row>
    <x:row r="4">
      <x:c r="A4" s="87" t="str">
        <x:v>ID_Saisie</x:v>
      </x:c>
      <x:c r="B4" s="87" t="str">
        <x:v>Année</x:v>
      </x:c>
      <x:c r="C4" s="87" t="str">
        <x:v>Mois</x:v>
      </x:c>
      <x:c r="D4" s="87" t="str">
        <x:v>Zone</x:v>
      </x:c>
      <x:c r="E4" s="87" t="str">
        <x:v>Type de consommation</x:v>
      </x:c>
      <x:c r="F4" s="87" t="str">
        <x:v>Consommation kWh</x:v>
      </x:c>
      <x:c r="G4" s="87" t="str">
        <x:v>Facteur d'émission kgCO2e/kWh</x:v>
      </x:c>
      <x:c r="H4" s="87" t="str">
        <x:v>Émissions estimées tCO2e</x:v>
      </x:c>
      <x:c r="I4" s="87" t="str">
        <x:v>Institution source</x:v>
      </x:c>
      <x:c r="J4" s="87" t="str">
        <x:v>Document source</x:v>
      </x:c>
      <x:c r="K4" s="87" t="str">
        <x:v>Statut validation</x:v>
      </x:c>
      <x:c r="L4" s="87" t="str">
        <x:v>Observations</x:v>
      </x:c>
      <x:c r="M4" s="87" t="str">
        <x:v>Date de saisie</x:v>
      </x:c>
      <x:c r="N4" s="87" t="str">
        <x:v>Responsable</x:v>
      </x:c>
      <x:c r="O4" s="87" t="str">
        <x:v>Alerte_QC</x:v>
      </x:c>
      <x:c r="P4" s="87" t="str">
        <x:v>Alimente_Rapports</x:v>
      </x:c>
    </x:row>
    <x:row r="5">
      <x:c r="A5" s="76" t="str">
        <x:f>IF('03_Form_Electricite'!$K5="Validé humainement",'03_Form_Electricite'!A5,"")</x:f>
      </x:c>
      <x:c r="B5" s="76" t="str">
        <x:f>IF('03_Form_Electricite'!$K5="Validé humainement",'03_Form_Electricite'!B5,"")</x:f>
      </x:c>
      <x:c r="C5" s="76" t="str">
        <x:f>IF('03_Form_Electricite'!$K5="Validé humainement",'03_Form_Electricite'!C5,"")</x:f>
      </x:c>
      <x:c r="D5" s="76" t="str">
        <x:f>IF('03_Form_Electricite'!$K5="Validé humainement",'03_Form_Electricite'!D5,"")</x:f>
      </x:c>
      <x:c r="E5" s="76" t="str">
        <x:f>IF('03_Form_Electricite'!$K5="Validé humainement",'03_Form_Electricite'!E5,"")</x:f>
      </x:c>
      <x:c r="F5" s="81" t="str">
        <x:f>IF('03_Form_Electricite'!$K5="Validé humainement",'03_Form_Electricite'!F5,"")</x:f>
      </x:c>
      <x:c r="G5" s="82" t="str">
        <x:f>IF('03_Form_Electricite'!$K5="Validé humainement",'03_Form_Electricite'!G5,"")</x:f>
      </x:c>
      <x:c r="H5" s="77" t="str">
        <x:f>IF('03_Form_Electricite'!$K5="Validé humainement",'03_Form_Electricite'!H5,"")</x:f>
      </x:c>
      <x:c r="I5" s="76" t="str">
        <x:f>IF('03_Form_Electricite'!$K5="Validé humainement",'03_Form_Electricite'!I5,"")</x:f>
      </x:c>
      <x:c r="J5" s="76" t="str">
        <x:f>IF('03_Form_Electricite'!$K5="Validé humainement",'03_Form_Electricite'!J5,"")</x:f>
      </x:c>
      <x:c r="K5" s="76" t="str">
        <x:f>IF('03_Form_Electricite'!$K5="Validé humainement",'03_Form_Electricite'!K5,"")</x:f>
      </x:c>
      <x:c r="L5" s="76" t="str">
        <x:f>IF('03_Form_Electricite'!$K5="Validé humainement",'03_Form_Electricite'!L5,"")</x:f>
      </x:c>
      <x:c r="M5" s="78" t="str">
        <x:f>IF('03_Form_Electricite'!$K5="Validé humainement",'03_Form_Electricite'!M5,"")</x:f>
      </x:c>
      <x:c r="N5" s="76" t="str">
        <x:f>IF('03_Form_Electricite'!$K5="Validé humainement",'03_Form_Electricite'!N5,"")</x:f>
      </x:c>
      <x:c r="O5" s="76" t="str">
        <x:f>IF('03_Form_Electricite'!$K5="Validé humainement",'03_Form_Electricite'!O5,"")</x:f>
      </x:c>
      <x:c r="P5" s="76" t="str">
        <x:f>IF('03_Form_Electricite'!$K5="Validé humainement",'03_Form_Electricite'!P5,"")</x:f>
      </x:c>
    </x:row>
    <x:row r="6">
      <x:c r="A6" s="76" t="str">
        <x:f>IF('03_Form_Electricite'!$K6="Validé humainement",'03_Form_Electricite'!A6,"")</x:f>
      </x:c>
      <x:c r="B6" s="76" t="str">
        <x:f>IF('03_Form_Electricite'!$K6="Validé humainement",'03_Form_Electricite'!B6,"")</x:f>
      </x:c>
      <x:c r="C6" s="76" t="str">
        <x:f>IF('03_Form_Electricite'!$K6="Validé humainement",'03_Form_Electricite'!C6,"")</x:f>
      </x:c>
      <x:c r="D6" s="76" t="str">
        <x:f>IF('03_Form_Electricite'!$K6="Validé humainement",'03_Form_Electricite'!D6,"")</x:f>
      </x:c>
      <x:c r="E6" s="76" t="str">
        <x:f>IF('03_Form_Electricite'!$K6="Validé humainement",'03_Form_Electricite'!E6,"")</x:f>
      </x:c>
      <x:c r="F6" s="81" t="str">
        <x:f>IF('03_Form_Electricite'!$K6="Validé humainement",'03_Form_Electricite'!F6,"")</x:f>
      </x:c>
      <x:c r="G6" s="82" t="str">
        <x:f>IF('03_Form_Electricite'!$K6="Validé humainement",'03_Form_Electricite'!G6,"")</x:f>
      </x:c>
      <x:c r="H6" s="77" t="str">
        <x:f>IF('03_Form_Electricite'!$K6="Validé humainement",'03_Form_Electricite'!H6,"")</x:f>
      </x:c>
      <x:c r="I6" s="76" t="str">
        <x:f>IF('03_Form_Electricite'!$K6="Validé humainement",'03_Form_Electricite'!I6,"")</x:f>
      </x:c>
      <x:c r="J6" s="76" t="str">
        <x:f>IF('03_Form_Electricite'!$K6="Validé humainement",'03_Form_Electricite'!J6,"")</x:f>
      </x:c>
      <x:c r="K6" s="76" t="str">
        <x:f>IF('03_Form_Electricite'!$K6="Validé humainement",'03_Form_Electricite'!K6,"")</x:f>
      </x:c>
      <x:c r="L6" s="76" t="str">
        <x:f>IF('03_Form_Electricite'!$K6="Validé humainement",'03_Form_Electricite'!L6,"")</x:f>
      </x:c>
      <x:c r="M6" s="78" t="str">
        <x:f>IF('03_Form_Electricite'!$K6="Validé humainement",'03_Form_Electricite'!M6,"")</x:f>
      </x:c>
      <x:c r="N6" s="76" t="str">
        <x:f>IF('03_Form_Electricite'!$K6="Validé humainement",'03_Form_Electricite'!N6,"")</x:f>
      </x:c>
      <x:c r="O6" s="76" t="str">
        <x:f>IF('03_Form_Electricite'!$K6="Validé humainement",'03_Form_Electricite'!O6,"")</x:f>
      </x:c>
      <x:c r="P6" s="76" t="str">
        <x:f>IF('03_Form_Electricite'!$K6="Validé humainement",'03_Form_Electricite'!P6,"")</x:f>
      </x:c>
    </x:row>
    <x:row r="7">
      <x:c r="A7" s="76" t="str">
        <x:f>IF('03_Form_Electricite'!$K7="Validé humainement",'03_Form_Electricite'!A7,"")</x:f>
      </x:c>
      <x:c r="B7" s="76" t="str">
        <x:f>IF('03_Form_Electricite'!$K7="Validé humainement",'03_Form_Electricite'!B7,"")</x:f>
      </x:c>
      <x:c r="C7" s="76" t="str">
        <x:f>IF('03_Form_Electricite'!$K7="Validé humainement",'03_Form_Electricite'!C7,"")</x:f>
      </x:c>
      <x:c r="D7" s="76" t="str">
        <x:f>IF('03_Form_Electricite'!$K7="Validé humainement",'03_Form_Electricite'!D7,"")</x:f>
      </x:c>
      <x:c r="E7" s="76" t="str">
        <x:f>IF('03_Form_Electricite'!$K7="Validé humainement",'03_Form_Electricite'!E7,"")</x:f>
      </x:c>
      <x:c r="F7" s="81" t="str">
        <x:f>IF('03_Form_Electricite'!$K7="Validé humainement",'03_Form_Electricite'!F7,"")</x:f>
      </x:c>
      <x:c r="G7" s="82" t="str">
        <x:f>IF('03_Form_Electricite'!$K7="Validé humainement",'03_Form_Electricite'!G7,"")</x:f>
      </x:c>
      <x:c r="H7" s="77" t="str">
        <x:f>IF('03_Form_Electricite'!$K7="Validé humainement",'03_Form_Electricite'!H7,"")</x:f>
      </x:c>
      <x:c r="I7" s="76" t="str">
        <x:f>IF('03_Form_Electricite'!$K7="Validé humainement",'03_Form_Electricite'!I7,"")</x:f>
      </x:c>
      <x:c r="J7" s="76" t="str">
        <x:f>IF('03_Form_Electricite'!$K7="Validé humainement",'03_Form_Electricite'!J7,"")</x:f>
      </x:c>
      <x:c r="K7" s="76" t="str">
        <x:f>IF('03_Form_Electricite'!$K7="Validé humainement",'03_Form_Electricite'!K7,"")</x:f>
      </x:c>
      <x:c r="L7" s="76" t="str">
        <x:f>IF('03_Form_Electricite'!$K7="Validé humainement",'03_Form_Electricite'!L7,"")</x:f>
      </x:c>
      <x:c r="M7" s="78" t="str">
        <x:f>IF('03_Form_Electricite'!$K7="Validé humainement",'03_Form_Electricite'!M7,"")</x:f>
      </x:c>
      <x:c r="N7" s="76" t="str">
        <x:f>IF('03_Form_Electricite'!$K7="Validé humainement",'03_Form_Electricite'!N7,"")</x:f>
      </x:c>
      <x:c r="O7" s="76" t="str">
        <x:f>IF('03_Form_Electricite'!$K7="Validé humainement",'03_Form_Electricite'!O7,"")</x:f>
      </x:c>
      <x:c r="P7" s="76" t="str">
        <x:f>IF('03_Form_Electricite'!$K7="Validé humainement",'03_Form_Electricite'!P7,"")</x:f>
      </x:c>
    </x:row>
    <x:row r="8">
      <x:c r="A8" s="76" t="str">
        <x:f>IF('03_Form_Electricite'!$K8="Validé humainement",'03_Form_Electricite'!A8,"")</x:f>
      </x:c>
      <x:c r="B8" s="76" t="str">
        <x:f>IF('03_Form_Electricite'!$K8="Validé humainement",'03_Form_Electricite'!B8,"")</x:f>
      </x:c>
      <x:c r="C8" s="76" t="str">
        <x:f>IF('03_Form_Electricite'!$K8="Validé humainement",'03_Form_Electricite'!C8,"")</x:f>
      </x:c>
      <x:c r="D8" s="76" t="str">
        <x:f>IF('03_Form_Electricite'!$K8="Validé humainement",'03_Form_Electricite'!D8,"")</x:f>
      </x:c>
      <x:c r="E8" s="76" t="str">
        <x:f>IF('03_Form_Electricite'!$K8="Validé humainement",'03_Form_Electricite'!E8,"")</x:f>
      </x:c>
      <x:c r="F8" s="81" t="str">
        <x:f>IF('03_Form_Electricite'!$K8="Validé humainement",'03_Form_Electricite'!F8,"")</x:f>
      </x:c>
      <x:c r="G8" s="82" t="str">
        <x:f>IF('03_Form_Electricite'!$K8="Validé humainement",'03_Form_Electricite'!G8,"")</x:f>
      </x:c>
      <x:c r="H8" s="77" t="str">
        <x:f>IF('03_Form_Electricite'!$K8="Validé humainement",'03_Form_Electricite'!H8,"")</x:f>
      </x:c>
      <x:c r="I8" s="76" t="str">
        <x:f>IF('03_Form_Electricite'!$K8="Validé humainement",'03_Form_Electricite'!I8,"")</x:f>
      </x:c>
      <x:c r="J8" s="76" t="str">
        <x:f>IF('03_Form_Electricite'!$K8="Validé humainement",'03_Form_Electricite'!J8,"")</x:f>
      </x:c>
      <x:c r="K8" s="76" t="str">
        <x:f>IF('03_Form_Electricite'!$K8="Validé humainement",'03_Form_Electricite'!K8,"")</x:f>
      </x:c>
      <x:c r="L8" s="76" t="str">
        <x:f>IF('03_Form_Electricite'!$K8="Validé humainement",'03_Form_Electricite'!L8,"")</x:f>
      </x:c>
      <x:c r="M8" s="78" t="str">
        <x:f>IF('03_Form_Electricite'!$K8="Validé humainement",'03_Form_Electricite'!M8,"")</x:f>
      </x:c>
      <x:c r="N8" s="76" t="str">
        <x:f>IF('03_Form_Electricite'!$K8="Validé humainement",'03_Form_Electricite'!N8,"")</x:f>
      </x:c>
      <x:c r="O8" s="76" t="str">
        <x:f>IF('03_Form_Electricite'!$K8="Validé humainement",'03_Form_Electricite'!O8,"")</x:f>
      </x:c>
      <x:c r="P8" s="76" t="str">
        <x:f>IF('03_Form_Electricite'!$K8="Validé humainement",'03_Form_Electricite'!P8,"")</x:f>
      </x:c>
    </x:row>
    <x:row r="9">
      <x:c r="A9" s="76" t="str">
        <x:f>IF('03_Form_Electricite'!$K9="Validé humainement",'03_Form_Electricite'!A9,"")</x:f>
      </x:c>
      <x:c r="B9" s="76" t="str">
        <x:f>IF('03_Form_Electricite'!$K9="Validé humainement",'03_Form_Electricite'!B9,"")</x:f>
      </x:c>
      <x:c r="C9" s="76" t="str">
        <x:f>IF('03_Form_Electricite'!$K9="Validé humainement",'03_Form_Electricite'!C9,"")</x:f>
      </x:c>
      <x:c r="D9" s="76" t="str">
        <x:f>IF('03_Form_Electricite'!$K9="Validé humainement",'03_Form_Electricite'!D9,"")</x:f>
      </x:c>
      <x:c r="E9" s="76" t="str">
        <x:f>IF('03_Form_Electricite'!$K9="Validé humainement",'03_Form_Electricite'!E9,"")</x:f>
      </x:c>
      <x:c r="F9" s="81" t="str">
        <x:f>IF('03_Form_Electricite'!$K9="Validé humainement",'03_Form_Electricite'!F9,"")</x:f>
      </x:c>
      <x:c r="G9" s="82" t="str">
        <x:f>IF('03_Form_Electricite'!$K9="Validé humainement",'03_Form_Electricite'!G9,"")</x:f>
      </x:c>
      <x:c r="H9" s="77" t="str">
        <x:f>IF('03_Form_Electricite'!$K9="Validé humainement",'03_Form_Electricite'!H9,"")</x:f>
      </x:c>
      <x:c r="I9" s="76" t="str">
        <x:f>IF('03_Form_Electricite'!$K9="Validé humainement",'03_Form_Electricite'!I9,"")</x:f>
      </x:c>
      <x:c r="J9" s="76" t="str">
        <x:f>IF('03_Form_Electricite'!$K9="Validé humainement",'03_Form_Electricite'!J9,"")</x:f>
      </x:c>
      <x:c r="K9" s="76" t="str">
        <x:f>IF('03_Form_Electricite'!$K9="Validé humainement",'03_Form_Electricite'!K9,"")</x:f>
      </x:c>
      <x:c r="L9" s="76" t="str">
        <x:f>IF('03_Form_Electricite'!$K9="Validé humainement",'03_Form_Electricite'!L9,"")</x:f>
      </x:c>
      <x:c r="M9" s="78" t="str">
        <x:f>IF('03_Form_Electricite'!$K9="Validé humainement",'03_Form_Electricite'!M9,"")</x:f>
      </x:c>
      <x:c r="N9" s="76" t="str">
        <x:f>IF('03_Form_Electricite'!$K9="Validé humainement",'03_Form_Electricite'!N9,"")</x:f>
      </x:c>
      <x:c r="O9" s="76" t="str">
        <x:f>IF('03_Form_Electricite'!$K9="Validé humainement",'03_Form_Electricite'!O9,"")</x:f>
      </x:c>
      <x:c r="P9" s="76" t="str">
        <x:f>IF('03_Form_Electricite'!$K9="Validé humainement",'03_Form_Electricite'!P9,"")</x:f>
      </x:c>
    </x:row>
    <x:row r="10">
      <x:c r="A10" s="76" t="str">
        <x:f>IF('03_Form_Electricite'!$K10="Validé humainement",'03_Form_Electricite'!A10,"")</x:f>
      </x:c>
      <x:c r="B10" s="76" t="str">
        <x:f>IF('03_Form_Electricite'!$K10="Validé humainement",'03_Form_Electricite'!B10,"")</x:f>
      </x:c>
      <x:c r="C10" s="76" t="str">
        <x:f>IF('03_Form_Electricite'!$K10="Validé humainement",'03_Form_Electricite'!C10,"")</x:f>
      </x:c>
      <x:c r="D10" s="76" t="str">
        <x:f>IF('03_Form_Electricite'!$K10="Validé humainement",'03_Form_Electricite'!D10,"")</x:f>
      </x:c>
      <x:c r="E10" s="76" t="str">
        <x:f>IF('03_Form_Electricite'!$K10="Validé humainement",'03_Form_Electricite'!E10,"")</x:f>
      </x:c>
      <x:c r="F10" s="81" t="str">
        <x:f>IF('03_Form_Electricite'!$K10="Validé humainement",'03_Form_Electricite'!F10,"")</x:f>
      </x:c>
      <x:c r="G10" s="82" t="str">
        <x:f>IF('03_Form_Electricite'!$K10="Validé humainement",'03_Form_Electricite'!G10,"")</x:f>
      </x:c>
      <x:c r="H10" s="77" t="str">
        <x:f>IF('03_Form_Electricite'!$K10="Validé humainement",'03_Form_Electricite'!H10,"")</x:f>
      </x:c>
      <x:c r="I10" s="76" t="str">
        <x:f>IF('03_Form_Electricite'!$K10="Validé humainement",'03_Form_Electricite'!I10,"")</x:f>
      </x:c>
      <x:c r="J10" s="76" t="str">
        <x:f>IF('03_Form_Electricite'!$K10="Validé humainement",'03_Form_Electricite'!J10,"")</x:f>
      </x:c>
      <x:c r="K10" s="76" t="str">
        <x:f>IF('03_Form_Electricite'!$K10="Validé humainement",'03_Form_Electricite'!K10,"")</x:f>
      </x:c>
      <x:c r="L10" s="76" t="str">
        <x:f>IF('03_Form_Electricite'!$K10="Validé humainement",'03_Form_Electricite'!L10,"")</x:f>
      </x:c>
      <x:c r="M10" s="78" t="str">
        <x:f>IF('03_Form_Electricite'!$K10="Validé humainement",'03_Form_Electricite'!M10,"")</x:f>
      </x:c>
      <x:c r="N10" s="76" t="str">
        <x:f>IF('03_Form_Electricite'!$K10="Validé humainement",'03_Form_Electricite'!N10,"")</x:f>
      </x:c>
      <x:c r="O10" s="76" t="str">
        <x:f>IF('03_Form_Electricite'!$K10="Validé humainement",'03_Form_Electricite'!O10,"")</x:f>
      </x:c>
      <x:c r="P10" s="76" t="str">
        <x:f>IF('03_Form_Electricite'!$K10="Validé humainement",'03_Form_Electricite'!P10,"")</x:f>
      </x:c>
    </x:row>
    <x:row r="11">
      <x:c r="A11" s="76" t="str">
        <x:f>IF('03_Form_Electricite'!$K11="Validé humainement",'03_Form_Electricite'!A11,"")</x:f>
      </x:c>
      <x:c r="B11" s="76" t="str">
        <x:f>IF('03_Form_Electricite'!$K11="Validé humainement",'03_Form_Electricite'!B11,"")</x:f>
      </x:c>
      <x:c r="C11" s="76" t="str">
        <x:f>IF('03_Form_Electricite'!$K11="Validé humainement",'03_Form_Electricite'!C11,"")</x:f>
      </x:c>
      <x:c r="D11" s="76" t="str">
        <x:f>IF('03_Form_Electricite'!$K11="Validé humainement",'03_Form_Electricite'!D11,"")</x:f>
      </x:c>
      <x:c r="E11" s="76" t="str">
        <x:f>IF('03_Form_Electricite'!$K11="Validé humainement",'03_Form_Electricite'!E11,"")</x:f>
      </x:c>
      <x:c r="F11" s="81" t="str">
        <x:f>IF('03_Form_Electricite'!$K11="Validé humainement",'03_Form_Electricite'!F11,"")</x:f>
      </x:c>
      <x:c r="G11" s="82" t="str">
        <x:f>IF('03_Form_Electricite'!$K11="Validé humainement",'03_Form_Electricite'!G11,"")</x:f>
      </x:c>
      <x:c r="H11" s="77" t="str">
        <x:f>IF('03_Form_Electricite'!$K11="Validé humainement",'03_Form_Electricite'!H11,"")</x:f>
      </x:c>
      <x:c r="I11" s="76" t="str">
        <x:f>IF('03_Form_Electricite'!$K11="Validé humainement",'03_Form_Electricite'!I11,"")</x:f>
      </x:c>
      <x:c r="J11" s="76" t="str">
        <x:f>IF('03_Form_Electricite'!$K11="Validé humainement",'03_Form_Electricite'!J11,"")</x:f>
      </x:c>
      <x:c r="K11" s="76" t="str">
        <x:f>IF('03_Form_Electricite'!$K11="Validé humainement",'03_Form_Electricite'!K11,"")</x:f>
      </x:c>
      <x:c r="L11" s="76" t="str">
        <x:f>IF('03_Form_Electricite'!$K11="Validé humainement",'03_Form_Electricite'!L11,"")</x:f>
      </x:c>
      <x:c r="M11" s="78" t="str">
        <x:f>IF('03_Form_Electricite'!$K11="Validé humainement",'03_Form_Electricite'!M11,"")</x:f>
      </x:c>
      <x:c r="N11" s="76" t="str">
        <x:f>IF('03_Form_Electricite'!$K11="Validé humainement",'03_Form_Electricite'!N11,"")</x:f>
      </x:c>
      <x:c r="O11" s="76" t="str">
        <x:f>IF('03_Form_Electricite'!$K11="Validé humainement",'03_Form_Electricite'!O11,"")</x:f>
      </x:c>
      <x:c r="P11" s="76" t="str">
        <x:f>IF('03_Form_Electricite'!$K11="Validé humainement",'03_Form_Electricite'!P11,"")</x:f>
      </x:c>
    </x:row>
    <x:row r="12">
      <x:c r="A12" s="76" t="str">
        <x:f>IF('03_Form_Electricite'!$K12="Validé humainement",'03_Form_Electricite'!A12,"")</x:f>
      </x:c>
      <x:c r="B12" s="76" t="str">
        <x:f>IF('03_Form_Electricite'!$K12="Validé humainement",'03_Form_Electricite'!B12,"")</x:f>
      </x:c>
      <x:c r="C12" s="76" t="str">
        <x:f>IF('03_Form_Electricite'!$K12="Validé humainement",'03_Form_Electricite'!C12,"")</x:f>
      </x:c>
      <x:c r="D12" s="76" t="str">
        <x:f>IF('03_Form_Electricite'!$K12="Validé humainement",'03_Form_Electricite'!D12,"")</x:f>
      </x:c>
      <x:c r="E12" s="76" t="str">
        <x:f>IF('03_Form_Electricite'!$K12="Validé humainement",'03_Form_Electricite'!E12,"")</x:f>
      </x:c>
      <x:c r="F12" s="81" t="str">
        <x:f>IF('03_Form_Electricite'!$K12="Validé humainement",'03_Form_Electricite'!F12,"")</x:f>
      </x:c>
      <x:c r="G12" s="82" t="str">
        <x:f>IF('03_Form_Electricite'!$K12="Validé humainement",'03_Form_Electricite'!G12,"")</x:f>
      </x:c>
      <x:c r="H12" s="77" t="str">
        <x:f>IF('03_Form_Electricite'!$K12="Validé humainement",'03_Form_Electricite'!H12,"")</x:f>
      </x:c>
      <x:c r="I12" s="76" t="str">
        <x:f>IF('03_Form_Electricite'!$K12="Validé humainement",'03_Form_Electricite'!I12,"")</x:f>
      </x:c>
      <x:c r="J12" s="76" t="str">
        <x:f>IF('03_Form_Electricite'!$K12="Validé humainement",'03_Form_Electricite'!J12,"")</x:f>
      </x:c>
      <x:c r="K12" s="76" t="str">
        <x:f>IF('03_Form_Electricite'!$K12="Validé humainement",'03_Form_Electricite'!K12,"")</x:f>
      </x:c>
      <x:c r="L12" s="76" t="str">
        <x:f>IF('03_Form_Electricite'!$K12="Validé humainement",'03_Form_Electricite'!L12,"")</x:f>
      </x:c>
      <x:c r="M12" s="78" t="str">
        <x:f>IF('03_Form_Electricite'!$K12="Validé humainement",'03_Form_Electricite'!M12,"")</x:f>
      </x:c>
      <x:c r="N12" s="76" t="str">
        <x:f>IF('03_Form_Electricite'!$K12="Validé humainement",'03_Form_Electricite'!N12,"")</x:f>
      </x:c>
      <x:c r="O12" s="76" t="str">
        <x:f>IF('03_Form_Electricite'!$K12="Validé humainement",'03_Form_Electricite'!O12,"")</x:f>
      </x:c>
      <x:c r="P12" s="76" t="str">
        <x:f>IF('03_Form_Electricite'!$K12="Validé humainement",'03_Form_Electricite'!P12,"")</x:f>
      </x:c>
    </x:row>
    <x:row r="13">
      <x:c r="A13" s="76" t="str">
        <x:f>IF('03_Form_Electricite'!$K13="Validé humainement",'03_Form_Electricite'!A13,"")</x:f>
      </x:c>
      <x:c r="B13" s="76" t="str">
        <x:f>IF('03_Form_Electricite'!$K13="Validé humainement",'03_Form_Electricite'!B13,"")</x:f>
      </x:c>
      <x:c r="C13" s="76" t="str">
        <x:f>IF('03_Form_Electricite'!$K13="Validé humainement",'03_Form_Electricite'!C13,"")</x:f>
      </x:c>
      <x:c r="D13" s="76" t="str">
        <x:f>IF('03_Form_Electricite'!$K13="Validé humainement",'03_Form_Electricite'!D13,"")</x:f>
      </x:c>
      <x:c r="E13" s="76" t="str">
        <x:f>IF('03_Form_Electricite'!$K13="Validé humainement",'03_Form_Electricite'!E13,"")</x:f>
      </x:c>
      <x:c r="F13" s="81" t="str">
        <x:f>IF('03_Form_Electricite'!$K13="Validé humainement",'03_Form_Electricite'!F13,"")</x:f>
      </x:c>
      <x:c r="G13" s="82" t="str">
        <x:f>IF('03_Form_Electricite'!$K13="Validé humainement",'03_Form_Electricite'!G13,"")</x:f>
      </x:c>
      <x:c r="H13" s="77" t="str">
        <x:f>IF('03_Form_Electricite'!$K13="Validé humainement",'03_Form_Electricite'!H13,"")</x:f>
      </x:c>
      <x:c r="I13" s="76" t="str">
        <x:f>IF('03_Form_Electricite'!$K13="Validé humainement",'03_Form_Electricite'!I13,"")</x:f>
      </x:c>
      <x:c r="J13" s="76" t="str">
        <x:f>IF('03_Form_Electricite'!$K13="Validé humainement",'03_Form_Electricite'!J13,"")</x:f>
      </x:c>
      <x:c r="K13" s="76" t="str">
        <x:f>IF('03_Form_Electricite'!$K13="Validé humainement",'03_Form_Electricite'!K13,"")</x:f>
      </x:c>
      <x:c r="L13" s="76" t="str">
        <x:f>IF('03_Form_Electricite'!$K13="Validé humainement",'03_Form_Electricite'!L13,"")</x:f>
      </x:c>
      <x:c r="M13" s="78" t="str">
        <x:f>IF('03_Form_Electricite'!$K13="Validé humainement",'03_Form_Electricite'!M13,"")</x:f>
      </x:c>
      <x:c r="N13" s="76" t="str">
        <x:f>IF('03_Form_Electricite'!$K13="Validé humainement",'03_Form_Electricite'!N13,"")</x:f>
      </x:c>
      <x:c r="O13" s="76" t="str">
        <x:f>IF('03_Form_Electricite'!$K13="Validé humainement",'03_Form_Electricite'!O13,"")</x:f>
      </x:c>
      <x:c r="P13" s="76" t="str">
        <x:f>IF('03_Form_Electricite'!$K13="Validé humainement",'03_Form_Electricite'!P13,"")</x:f>
      </x:c>
    </x:row>
    <x:row r="14">
      <x:c r="A14" s="76" t="str">
        <x:f>IF('03_Form_Electricite'!$K14="Validé humainement",'03_Form_Electricite'!A14,"")</x:f>
      </x:c>
      <x:c r="B14" s="76" t="str">
        <x:f>IF('03_Form_Electricite'!$K14="Validé humainement",'03_Form_Electricite'!B14,"")</x:f>
      </x:c>
      <x:c r="C14" s="76" t="str">
        <x:f>IF('03_Form_Electricite'!$K14="Validé humainement",'03_Form_Electricite'!C14,"")</x:f>
      </x:c>
      <x:c r="D14" s="76" t="str">
        <x:f>IF('03_Form_Electricite'!$K14="Validé humainement",'03_Form_Electricite'!D14,"")</x:f>
      </x:c>
      <x:c r="E14" s="76" t="str">
        <x:f>IF('03_Form_Electricite'!$K14="Validé humainement",'03_Form_Electricite'!E14,"")</x:f>
      </x:c>
      <x:c r="F14" s="81" t="str">
        <x:f>IF('03_Form_Electricite'!$K14="Validé humainement",'03_Form_Electricite'!F14,"")</x:f>
      </x:c>
      <x:c r="G14" s="82" t="str">
        <x:f>IF('03_Form_Electricite'!$K14="Validé humainement",'03_Form_Electricite'!G14,"")</x:f>
      </x:c>
      <x:c r="H14" s="77" t="str">
        <x:f>IF('03_Form_Electricite'!$K14="Validé humainement",'03_Form_Electricite'!H14,"")</x:f>
      </x:c>
      <x:c r="I14" s="76" t="str">
        <x:f>IF('03_Form_Electricite'!$K14="Validé humainement",'03_Form_Electricite'!I14,"")</x:f>
      </x:c>
      <x:c r="J14" s="76" t="str">
        <x:f>IF('03_Form_Electricite'!$K14="Validé humainement",'03_Form_Electricite'!J14,"")</x:f>
      </x:c>
      <x:c r="K14" s="76" t="str">
        <x:f>IF('03_Form_Electricite'!$K14="Validé humainement",'03_Form_Electricite'!K14,"")</x:f>
      </x:c>
      <x:c r="L14" s="76" t="str">
        <x:f>IF('03_Form_Electricite'!$K14="Validé humainement",'03_Form_Electricite'!L14,"")</x:f>
      </x:c>
      <x:c r="M14" s="78" t="str">
        <x:f>IF('03_Form_Electricite'!$K14="Validé humainement",'03_Form_Electricite'!M14,"")</x:f>
      </x:c>
      <x:c r="N14" s="76" t="str">
        <x:f>IF('03_Form_Electricite'!$K14="Validé humainement",'03_Form_Electricite'!N14,"")</x:f>
      </x:c>
      <x:c r="O14" s="76" t="str">
        <x:f>IF('03_Form_Electricite'!$K14="Validé humainement",'03_Form_Electricite'!O14,"")</x:f>
      </x:c>
      <x:c r="P14" s="76" t="str">
        <x:f>IF('03_Form_Electricite'!$K14="Validé humainement",'03_Form_Electricite'!P14,"")</x:f>
      </x:c>
    </x:row>
    <x:row r="15">
      <x:c r="A15" s="76" t="str">
        <x:f>IF('03_Form_Electricite'!$K15="Validé humainement",'03_Form_Electricite'!A15,"")</x:f>
      </x:c>
      <x:c r="B15" s="76" t="str">
        <x:f>IF('03_Form_Electricite'!$K15="Validé humainement",'03_Form_Electricite'!B15,"")</x:f>
      </x:c>
      <x:c r="C15" s="76" t="str">
        <x:f>IF('03_Form_Electricite'!$K15="Validé humainement",'03_Form_Electricite'!C15,"")</x:f>
      </x:c>
      <x:c r="D15" s="76" t="str">
        <x:f>IF('03_Form_Electricite'!$K15="Validé humainement",'03_Form_Electricite'!D15,"")</x:f>
      </x:c>
      <x:c r="E15" s="76" t="str">
        <x:f>IF('03_Form_Electricite'!$K15="Validé humainement",'03_Form_Electricite'!E15,"")</x:f>
      </x:c>
      <x:c r="F15" s="81" t="str">
        <x:f>IF('03_Form_Electricite'!$K15="Validé humainement",'03_Form_Electricite'!F15,"")</x:f>
      </x:c>
      <x:c r="G15" s="82" t="str">
        <x:f>IF('03_Form_Electricite'!$K15="Validé humainement",'03_Form_Electricite'!G15,"")</x:f>
      </x:c>
      <x:c r="H15" s="77" t="str">
        <x:f>IF('03_Form_Electricite'!$K15="Validé humainement",'03_Form_Electricite'!H15,"")</x:f>
      </x:c>
      <x:c r="I15" s="76" t="str">
        <x:f>IF('03_Form_Electricite'!$K15="Validé humainement",'03_Form_Electricite'!I15,"")</x:f>
      </x:c>
      <x:c r="J15" s="76" t="str">
        <x:f>IF('03_Form_Electricite'!$K15="Validé humainement",'03_Form_Electricite'!J15,"")</x:f>
      </x:c>
      <x:c r="K15" s="76" t="str">
        <x:f>IF('03_Form_Electricite'!$K15="Validé humainement",'03_Form_Electricite'!K15,"")</x:f>
      </x:c>
      <x:c r="L15" s="76" t="str">
        <x:f>IF('03_Form_Electricite'!$K15="Validé humainement",'03_Form_Electricite'!L15,"")</x:f>
      </x:c>
      <x:c r="M15" s="78" t="str">
        <x:f>IF('03_Form_Electricite'!$K15="Validé humainement",'03_Form_Electricite'!M15,"")</x:f>
      </x:c>
      <x:c r="N15" s="76" t="str">
        <x:f>IF('03_Form_Electricite'!$K15="Validé humainement",'03_Form_Electricite'!N15,"")</x:f>
      </x:c>
      <x:c r="O15" s="76" t="str">
        <x:f>IF('03_Form_Electricite'!$K15="Validé humainement",'03_Form_Electricite'!O15,"")</x:f>
      </x:c>
      <x:c r="P15" s="76" t="str">
        <x:f>IF('03_Form_Electricite'!$K15="Validé humainement",'03_Form_Electricite'!P15,"")</x:f>
      </x:c>
    </x:row>
    <x:row r="16">
      <x:c r="A16" s="76" t="str">
        <x:f>IF('03_Form_Electricite'!$K16="Validé humainement",'03_Form_Electricite'!A16,"")</x:f>
      </x:c>
      <x:c r="B16" s="76" t="str">
        <x:f>IF('03_Form_Electricite'!$K16="Validé humainement",'03_Form_Electricite'!B16,"")</x:f>
      </x:c>
      <x:c r="C16" s="76" t="str">
        <x:f>IF('03_Form_Electricite'!$K16="Validé humainement",'03_Form_Electricite'!C16,"")</x:f>
      </x:c>
      <x:c r="D16" s="76" t="str">
        <x:f>IF('03_Form_Electricite'!$K16="Validé humainement",'03_Form_Electricite'!D16,"")</x:f>
      </x:c>
      <x:c r="E16" s="76" t="str">
        <x:f>IF('03_Form_Electricite'!$K16="Validé humainement",'03_Form_Electricite'!E16,"")</x:f>
      </x:c>
      <x:c r="F16" s="81" t="str">
        <x:f>IF('03_Form_Electricite'!$K16="Validé humainement",'03_Form_Electricite'!F16,"")</x:f>
      </x:c>
      <x:c r="G16" s="82" t="str">
        <x:f>IF('03_Form_Electricite'!$K16="Validé humainement",'03_Form_Electricite'!G16,"")</x:f>
      </x:c>
      <x:c r="H16" s="77" t="str">
        <x:f>IF('03_Form_Electricite'!$K16="Validé humainement",'03_Form_Electricite'!H16,"")</x:f>
      </x:c>
      <x:c r="I16" s="76" t="str">
        <x:f>IF('03_Form_Electricite'!$K16="Validé humainement",'03_Form_Electricite'!I16,"")</x:f>
      </x:c>
      <x:c r="J16" s="76" t="str">
        <x:f>IF('03_Form_Electricite'!$K16="Validé humainement",'03_Form_Electricite'!J16,"")</x:f>
      </x:c>
      <x:c r="K16" s="76" t="str">
        <x:f>IF('03_Form_Electricite'!$K16="Validé humainement",'03_Form_Electricite'!K16,"")</x:f>
      </x:c>
      <x:c r="L16" s="76" t="str">
        <x:f>IF('03_Form_Electricite'!$K16="Validé humainement",'03_Form_Electricite'!L16,"")</x:f>
      </x:c>
      <x:c r="M16" s="78" t="str">
        <x:f>IF('03_Form_Electricite'!$K16="Validé humainement",'03_Form_Electricite'!M16,"")</x:f>
      </x:c>
      <x:c r="N16" s="76" t="str">
        <x:f>IF('03_Form_Electricite'!$K16="Validé humainement",'03_Form_Electricite'!N16,"")</x:f>
      </x:c>
      <x:c r="O16" s="76" t="str">
        <x:f>IF('03_Form_Electricite'!$K16="Validé humainement",'03_Form_Electricite'!O16,"")</x:f>
      </x:c>
      <x:c r="P16" s="76" t="str">
        <x:f>IF('03_Form_Electricite'!$K16="Validé humainement",'03_Form_Electricite'!P16,"")</x:f>
      </x:c>
    </x:row>
    <x:row r="17">
      <x:c r="A17" s="76" t="str">
        <x:f>IF('03_Form_Electricite'!$K17="Validé humainement",'03_Form_Electricite'!A17,"")</x:f>
      </x:c>
      <x:c r="B17" s="76" t="str">
        <x:f>IF('03_Form_Electricite'!$K17="Validé humainement",'03_Form_Electricite'!B17,"")</x:f>
      </x:c>
      <x:c r="C17" s="76" t="str">
        <x:f>IF('03_Form_Electricite'!$K17="Validé humainement",'03_Form_Electricite'!C17,"")</x:f>
      </x:c>
      <x:c r="D17" s="76" t="str">
        <x:f>IF('03_Form_Electricite'!$K17="Validé humainement",'03_Form_Electricite'!D17,"")</x:f>
      </x:c>
      <x:c r="E17" s="76" t="str">
        <x:f>IF('03_Form_Electricite'!$K17="Validé humainement",'03_Form_Electricite'!E17,"")</x:f>
      </x:c>
      <x:c r="F17" s="81" t="str">
        <x:f>IF('03_Form_Electricite'!$K17="Validé humainement",'03_Form_Electricite'!F17,"")</x:f>
      </x:c>
      <x:c r="G17" s="82" t="str">
        <x:f>IF('03_Form_Electricite'!$K17="Validé humainement",'03_Form_Electricite'!G17,"")</x:f>
      </x:c>
      <x:c r="H17" s="77" t="str">
        <x:f>IF('03_Form_Electricite'!$K17="Validé humainement",'03_Form_Electricite'!H17,"")</x:f>
      </x:c>
      <x:c r="I17" s="76" t="str">
        <x:f>IF('03_Form_Electricite'!$K17="Validé humainement",'03_Form_Electricite'!I17,"")</x:f>
      </x:c>
      <x:c r="J17" s="76" t="str">
        <x:f>IF('03_Form_Electricite'!$K17="Validé humainement",'03_Form_Electricite'!J17,"")</x:f>
      </x:c>
      <x:c r="K17" s="76" t="str">
        <x:f>IF('03_Form_Electricite'!$K17="Validé humainement",'03_Form_Electricite'!K17,"")</x:f>
      </x:c>
      <x:c r="L17" s="76" t="str">
        <x:f>IF('03_Form_Electricite'!$K17="Validé humainement",'03_Form_Electricite'!L17,"")</x:f>
      </x:c>
      <x:c r="M17" s="78" t="str">
        <x:f>IF('03_Form_Electricite'!$K17="Validé humainement",'03_Form_Electricite'!M17,"")</x:f>
      </x:c>
      <x:c r="N17" s="76" t="str">
        <x:f>IF('03_Form_Electricite'!$K17="Validé humainement",'03_Form_Electricite'!N17,"")</x:f>
      </x:c>
      <x:c r="O17" s="76" t="str">
        <x:f>IF('03_Form_Electricite'!$K17="Validé humainement",'03_Form_Electricite'!O17,"")</x:f>
      </x:c>
      <x:c r="P17" s="76" t="str">
        <x:f>IF('03_Form_Electricite'!$K17="Validé humainement",'03_Form_Electricite'!P17,"")</x:f>
      </x:c>
    </x:row>
    <x:row r="18">
      <x:c r="A18" s="76" t="str">
        <x:f>IF('03_Form_Electricite'!$K18="Validé humainement",'03_Form_Electricite'!A18,"")</x:f>
      </x:c>
      <x:c r="B18" s="76" t="str">
        <x:f>IF('03_Form_Electricite'!$K18="Validé humainement",'03_Form_Electricite'!B18,"")</x:f>
      </x:c>
      <x:c r="C18" s="76" t="str">
        <x:f>IF('03_Form_Electricite'!$K18="Validé humainement",'03_Form_Electricite'!C18,"")</x:f>
      </x:c>
      <x:c r="D18" s="76" t="str">
        <x:f>IF('03_Form_Electricite'!$K18="Validé humainement",'03_Form_Electricite'!D18,"")</x:f>
      </x:c>
      <x:c r="E18" s="76" t="str">
        <x:f>IF('03_Form_Electricite'!$K18="Validé humainement",'03_Form_Electricite'!E18,"")</x:f>
      </x:c>
      <x:c r="F18" s="81" t="str">
        <x:f>IF('03_Form_Electricite'!$K18="Validé humainement",'03_Form_Electricite'!F18,"")</x:f>
      </x:c>
      <x:c r="G18" s="82" t="str">
        <x:f>IF('03_Form_Electricite'!$K18="Validé humainement",'03_Form_Electricite'!G18,"")</x:f>
      </x:c>
      <x:c r="H18" s="77" t="str">
        <x:f>IF('03_Form_Electricite'!$K18="Validé humainement",'03_Form_Electricite'!H18,"")</x:f>
      </x:c>
      <x:c r="I18" s="76" t="str">
        <x:f>IF('03_Form_Electricite'!$K18="Validé humainement",'03_Form_Electricite'!I18,"")</x:f>
      </x:c>
      <x:c r="J18" s="76" t="str">
        <x:f>IF('03_Form_Electricite'!$K18="Validé humainement",'03_Form_Electricite'!J18,"")</x:f>
      </x:c>
      <x:c r="K18" s="76" t="str">
        <x:f>IF('03_Form_Electricite'!$K18="Validé humainement",'03_Form_Electricite'!K18,"")</x:f>
      </x:c>
      <x:c r="L18" s="76" t="str">
        <x:f>IF('03_Form_Electricite'!$K18="Validé humainement",'03_Form_Electricite'!L18,"")</x:f>
      </x:c>
      <x:c r="M18" s="78" t="str">
        <x:f>IF('03_Form_Electricite'!$K18="Validé humainement",'03_Form_Electricite'!M18,"")</x:f>
      </x:c>
      <x:c r="N18" s="76" t="str">
        <x:f>IF('03_Form_Electricite'!$K18="Validé humainement",'03_Form_Electricite'!N18,"")</x:f>
      </x:c>
      <x:c r="O18" s="76" t="str">
        <x:f>IF('03_Form_Electricite'!$K18="Validé humainement",'03_Form_Electricite'!O18,"")</x:f>
      </x:c>
      <x:c r="P18" s="76" t="str">
        <x:f>IF('03_Form_Electricite'!$K18="Validé humainement",'03_Form_Electricite'!P18,"")</x:f>
      </x:c>
    </x:row>
    <x:row r="19">
      <x:c r="A19" s="76" t="str">
        <x:f>IF('03_Form_Electricite'!$K19="Validé humainement",'03_Form_Electricite'!A19,"")</x:f>
      </x:c>
      <x:c r="B19" s="76" t="str">
        <x:f>IF('03_Form_Electricite'!$K19="Validé humainement",'03_Form_Electricite'!B19,"")</x:f>
      </x:c>
      <x:c r="C19" s="76" t="str">
        <x:f>IF('03_Form_Electricite'!$K19="Validé humainement",'03_Form_Electricite'!C19,"")</x:f>
      </x:c>
      <x:c r="D19" s="76" t="str">
        <x:f>IF('03_Form_Electricite'!$K19="Validé humainement",'03_Form_Electricite'!D19,"")</x:f>
      </x:c>
      <x:c r="E19" s="76" t="str">
        <x:f>IF('03_Form_Electricite'!$K19="Validé humainement",'03_Form_Electricite'!E19,"")</x:f>
      </x:c>
      <x:c r="F19" s="81" t="str">
        <x:f>IF('03_Form_Electricite'!$K19="Validé humainement",'03_Form_Electricite'!F19,"")</x:f>
      </x:c>
      <x:c r="G19" s="82" t="str">
        <x:f>IF('03_Form_Electricite'!$K19="Validé humainement",'03_Form_Electricite'!G19,"")</x:f>
      </x:c>
      <x:c r="H19" s="77" t="str">
        <x:f>IF('03_Form_Electricite'!$K19="Validé humainement",'03_Form_Electricite'!H19,"")</x:f>
      </x:c>
      <x:c r="I19" s="76" t="str">
        <x:f>IF('03_Form_Electricite'!$K19="Validé humainement",'03_Form_Electricite'!I19,"")</x:f>
      </x:c>
      <x:c r="J19" s="76" t="str">
        <x:f>IF('03_Form_Electricite'!$K19="Validé humainement",'03_Form_Electricite'!J19,"")</x:f>
      </x:c>
      <x:c r="K19" s="76" t="str">
        <x:f>IF('03_Form_Electricite'!$K19="Validé humainement",'03_Form_Electricite'!K19,"")</x:f>
      </x:c>
      <x:c r="L19" s="76" t="str">
        <x:f>IF('03_Form_Electricite'!$K19="Validé humainement",'03_Form_Electricite'!L19,"")</x:f>
      </x:c>
      <x:c r="M19" s="78" t="str">
        <x:f>IF('03_Form_Electricite'!$K19="Validé humainement",'03_Form_Electricite'!M19,"")</x:f>
      </x:c>
      <x:c r="N19" s="76" t="str">
        <x:f>IF('03_Form_Electricite'!$K19="Validé humainement",'03_Form_Electricite'!N19,"")</x:f>
      </x:c>
      <x:c r="O19" s="76" t="str">
        <x:f>IF('03_Form_Electricite'!$K19="Validé humainement",'03_Form_Electricite'!O19,"")</x:f>
      </x:c>
      <x:c r="P19" s="76" t="str">
        <x:f>IF('03_Form_Electricite'!$K19="Validé humainement",'03_Form_Electricite'!P19,"")</x:f>
      </x:c>
    </x:row>
    <x:row r="20">
      <x:c r="A20" s="76" t="str">
        <x:f>IF('03_Form_Electricite'!$K20="Validé humainement",'03_Form_Electricite'!A20,"")</x:f>
      </x:c>
      <x:c r="B20" s="76" t="str">
        <x:f>IF('03_Form_Electricite'!$K20="Validé humainement",'03_Form_Electricite'!B20,"")</x:f>
      </x:c>
      <x:c r="C20" s="76" t="str">
        <x:f>IF('03_Form_Electricite'!$K20="Validé humainement",'03_Form_Electricite'!C20,"")</x:f>
      </x:c>
      <x:c r="D20" s="76" t="str">
        <x:f>IF('03_Form_Electricite'!$K20="Validé humainement",'03_Form_Electricite'!D20,"")</x:f>
      </x:c>
      <x:c r="E20" s="76" t="str">
        <x:f>IF('03_Form_Electricite'!$K20="Validé humainement",'03_Form_Electricite'!E20,"")</x:f>
      </x:c>
      <x:c r="F20" s="81" t="str">
        <x:f>IF('03_Form_Electricite'!$K20="Validé humainement",'03_Form_Electricite'!F20,"")</x:f>
      </x:c>
      <x:c r="G20" s="82" t="str">
        <x:f>IF('03_Form_Electricite'!$K20="Validé humainement",'03_Form_Electricite'!G20,"")</x:f>
      </x:c>
      <x:c r="H20" s="77" t="str">
        <x:f>IF('03_Form_Electricite'!$K20="Validé humainement",'03_Form_Electricite'!H20,"")</x:f>
      </x:c>
      <x:c r="I20" s="76" t="str">
        <x:f>IF('03_Form_Electricite'!$K20="Validé humainement",'03_Form_Electricite'!I20,"")</x:f>
      </x:c>
      <x:c r="J20" s="76" t="str">
        <x:f>IF('03_Form_Electricite'!$K20="Validé humainement",'03_Form_Electricite'!J20,"")</x:f>
      </x:c>
      <x:c r="K20" s="76" t="str">
        <x:f>IF('03_Form_Electricite'!$K20="Validé humainement",'03_Form_Electricite'!K20,"")</x:f>
      </x:c>
      <x:c r="L20" s="76" t="str">
        <x:f>IF('03_Form_Electricite'!$K20="Validé humainement",'03_Form_Electricite'!L20,"")</x:f>
      </x:c>
      <x:c r="M20" s="78" t="str">
        <x:f>IF('03_Form_Electricite'!$K20="Validé humainement",'03_Form_Electricite'!M20,"")</x:f>
      </x:c>
      <x:c r="N20" s="76" t="str">
        <x:f>IF('03_Form_Electricite'!$K20="Validé humainement",'03_Form_Electricite'!N20,"")</x:f>
      </x:c>
      <x:c r="O20" s="76" t="str">
        <x:f>IF('03_Form_Electricite'!$K20="Validé humainement",'03_Form_Electricite'!O20,"")</x:f>
      </x:c>
      <x:c r="P20" s="76" t="str">
        <x:f>IF('03_Form_Electricite'!$K20="Validé humainement",'03_Form_Electricite'!P20,"")</x:f>
      </x:c>
    </x:row>
    <x:row r="21">
      <x:c r="A21" s="76" t="str">
        <x:f>IF('03_Form_Electricite'!$K21="Validé humainement",'03_Form_Electricite'!A21,"")</x:f>
      </x:c>
      <x:c r="B21" s="76" t="str">
        <x:f>IF('03_Form_Electricite'!$K21="Validé humainement",'03_Form_Electricite'!B21,"")</x:f>
      </x:c>
      <x:c r="C21" s="76" t="str">
        <x:f>IF('03_Form_Electricite'!$K21="Validé humainement",'03_Form_Electricite'!C21,"")</x:f>
      </x:c>
      <x:c r="D21" s="76" t="str">
        <x:f>IF('03_Form_Electricite'!$K21="Validé humainement",'03_Form_Electricite'!D21,"")</x:f>
      </x:c>
      <x:c r="E21" s="76" t="str">
        <x:f>IF('03_Form_Electricite'!$K21="Validé humainement",'03_Form_Electricite'!E21,"")</x:f>
      </x:c>
      <x:c r="F21" s="81" t="str">
        <x:f>IF('03_Form_Electricite'!$K21="Validé humainement",'03_Form_Electricite'!F21,"")</x:f>
      </x:c>
      <x:c r="G21" s="82" t="str">
        <x:f>IF('03_Form_Electricite'!$K21="Validé humainement",'03_Form_Electricite'!G21,"")</x:f>
      </x:c>
      <x:c r="H21" s="77" t="str">
        <x:f>IF('03_Form_Electricite'!$K21="Validé humainement",'03_Form_Electricite'!H21,"")</x:f>
      </x:c>
      <x:c r="I21" s="76" t="str">
        <x:f>IF('03_Form_Electricite'!$K21="Validé humainement",'03_Form_Electricite'!I21,"")</x:f>
      </x:c>
      <x:c r="J21" s="76" t="str">
        <x:f>IF('03_Form_Electricite'!$K21="Validé humainement",'03_Form_Electricite'!J21,"")</x:f>
      </x:c>
      <x:c r="K21" s="76" t="str">
        <x:f>IF('03_Form_Electricite'!$K21="Validé humainement",'03_Form_Electricite'!K21,"")</x:f>
      </x:c>
      <x:c r="L21" s="76" t="str">
        <x:f>IF('03_Form_Electricite'!$K21="Validé humainement",'03_Form_Electricite'!L21,"")</x:f>
      </x:c>
      <x:c r="M21" s="78" t="str">
        <x:f>IF('03_Form_Electricite'!$K21="Validé humainement",'03_Form_Electricite'!M21,"")</x:f>
      </x:c>
      <x:c r="N21" s="76" t="str">
        <x:f>IF('03_Form_Electricite'!$K21="Validé humainement",'03_Form_Electricite'!N21,"")</x:f>
      </x:c>
      <x:c r="O21" s="76" t="str">
        <x:f>IF('03_Form_Electricite'!$K21="Validé humainement",'03_Form_Electricite'!O21,"")</x:f>
      </x:c>
      <x:c r="P21" s="76" t="str">
        <x:f>IF('03_Form_Electricite'!$K21="Validé humainement",'03_Form_Electricite'!P21,"")</x:f>
      </x:c>
    </x:row>
    <x:row r="22">
      <x:c r="A22" s="76" t="str">
        <x:f>IF('03_Form_Electricite'!$K22="Validé humainement",'03_Form_Electricite'!A22,"")</x:f>
      </x:c>
      <x:c r="B22" s="76" t="str">
        <x:f>IF('03_Form_Electricite'!$K22="Validé humainement",'03_Form_Electricite'!B22,"")</x:f>
      </x:c>
      <x:c r="C22" s="76" t="str">
        <x:f>IF('03_Form_Electricite'!$K22="Validé humainement",'03_Form_Electricite'!C22,"")</x:f>
      </x:c>
      <x:c r="D22" s="76" t="str">
        <x:f>IF('03_Form_Electricite'!$K22="Validé humainement",'03_Form_Electricite'!D22,"")</x:f>
      </x:c>
      <x:c r="E22" s="76" t="str">
        <x:f>IF('03_Form_Electricite'!$K22="Validé humainement",'03_Form_Electricite'!E22,"")</x:f>
      </x:c>
      <x:c r="F22" s="81" t="str">
        <x:f>IF('03_Form_Electricite'!$K22="Validé humainement",'03_Form_Electricite'!F22,"")</x:f>
      </x:c>
      <x:c r="G22" s="82" t="str">
        <x:f>IF('03_Form_Electricite'!$K22="Validé humainement",'03_Form_Electricite'!G22,"")</x:f>
      </x:c>
      <x:c r="H22" s="77" t="str">
        <x:f>IF('03_Form_Electricite'!$K22="Validé humainement",'03_Form_Electricite'!H22,"")</x:f>
      </x:c>
      <x:c r="I22" s="76" t="str">
        <x:f>IF('03_Form_Electricite'!$K22="Validé humainement",'03_Form_Electricite'!I22,"")</x:f>
      </x:c>
      <x:c r="J22" s="76" t="str">
        <x:f>IF('03_Form_Electricite'!$K22="Validé humainement",'03_Form_Electricite'!J22,"")</x:f>
      </x:c>
      <x:c r="K22" s="76" t="str">
        <x:f>IF('03_Form_Electricite'!$K22="Validé humainement",'03_Form_Electricite'!K22,"")</x:f>
      </x:c>
      <x:c r="L22" s="76" t="str">
        <x:f>IF('03_Form_Electricite'!$K22="Validé humainement",'03_Form_Electricite'!L22,"")</x:f>
      </x:c>
      <x:c r="M22" s="78" t="str">
        <x:f>IF('03_Form_Electricite'!$K22="Validé humainement",'03_Form_Electricite'!M22,"")</x:f>
      </x:c>
      <x:c r="N22" s="76" t="str">
        <x:f>IF('03_Form_Electricite'!$K22="Validé humainement",'03_Form_Electricite'!N22,"")</x:f>
      </x:c>
      <x:c r="O22" s="76" t="str">
        <x:f>IF('03_Form_Electricite'!$K22="Validé humainement",'03_Form_Electricite'!O22,"")</x:f>
      </x:c>
      <x:c r="P22" s="76" t="str">
        <x:f>IF('03_Form_Electricite'!$K22="Validé humainement",'03_Form_Electricite'!P22,"")</x:f>
      </x:c>
    </x:row>
    <x:row r="23">
      <x:c r="A23" s="76" t="str">
        <x:f>IF('03_Form_Electricite'!$K23="Validé humainement",'03_Form_Electricite'!A23,"")</x:f>
      </x:c>
      <x:c r="B23" s="76" t="str">
        <x:f>IF('03_Form_Electricite'!$K23="Validé humainement",'03_Form_Electricite'!B23,"")</x:f>
      </x:c>
      <x:c r="C23" s="76" t="str">
        <x:f>IF('03_Form_Electricite'!$K23="Validé humainement",'03_Form_Electricite'!C23,"")</x:f>
      </x:c>
      <x:c r="D23" s="76" t="str">
        <x:f>IF('03_Form_Electricite'!$K23="Validé humainement",'03_Form_Electricite'!D23,"")</x:f>
      </x:c>
      <x:c r="E23" s="76" t="str">
        <x:f>IF('03_Form_Electricite'!$K23="Validé humainement",'03_Form_Electricite'!E23,"")</x:f>
      </x:c>
      <x:c r="F23" s="81" t="str">
        <x:f>IF('03_Form_Electricite'!$K23="Validé humainement",'03_Form_Electricite'!F23,"")</x:f>
      </x:c>
      <x:c r="G23" s="82" t="str">
        <x:f>IF('03_Form_Electricite'!$K23="Validé humainement",'03_Form_Electricite'!G23,"")</x:f>
      </x:c>
      <x:c r="H23" s="77" t="str">
        <x:f>IF('03_Form_Electricite'!$K23="Validé humainement",'03_Form_Electricite'!H23,"")</x:f>
      </x:c>
      <x:c r="I23" s="76" t="str">
        <x:f>IF('03_Form_Electricite'!$K23="Validé humainement",'03_Form_Electricite'!I23,"")</x:f>
      </x:c>
      <x:c r="J23" s="76" t="str">
        <x:f>IF('03_Form_Electricite'!$K23="Validé humainement",'03_Form_Electricite'!J23,"")</x:f>
      </x:c>
      <x:c r="K23" s="76" t="str">
        <x:f>IF('03_Form_Electricite'!$K23="Validé humainement",'03_Form_Electricite'!K23,"")</x:f>
      </x:c>
      <x:c r="L23" s="76" t="str">
        <x:f>IF('03_Form_Electricite'!$K23="Validé humainement",'03_Form_Electricite'!L23,"")</x:f>
      </x:c>
      <x:c r="M23" s="78" t="str">
        <x:f>IF('03_Form_Electricite'!$K23="Validé humainement",'03_Form_Electricite'!M23,"")</x:f>
      </x:c>
      <x:c r="N23" s="76" t="str">
        <x:f>IF('03_Form_Electricite'!$K23="Validé humainement",'03_Form_Electricite'!N23,"")</x:f>
      </x:c>
      <x:c r="O23" s="76" t="str">
        <x:f>IF('03_Form_Electricite'!$K23="Validé humainement",'03_Form_Electricite'!O23,"")</x:f>
      </x:c>
      <x:c r="P23" s="76" t="str">
        <x:f>IF('03_Form_Electricite'!$K23="Validé humainement",'03_Form_Electricite'!P23,"")</x:f>
      </x:c>
    </x:row>
    <x:row r="24">
      <x:c r="A24" s="76" t="str">
        <x:f>IF('03_Form_Electricite'!$K24="Validé humainement",'03_Form_Electricite'!A24,"")</x:f>
      </x:c>
      <x:c r="B24" s="76" t="str">
        <x:f>IF('03_Form_Electricite'!$K24="Validé humainement",'03_Form_Electricite'!B24,"")</x:f>
      </x:c>
      <x:c r="C24" s="76" t="str">
        <x:f>IF('03_Form_Electricite'!$K24="Validé humainement",'03_Form_Electricite'!C24,"")</x:f>
      </x:c>
      <x:c r="D24" s="76" t="str">
        <x:f>IF('03_Form_Electricite'!$K24="Validé humainement",'03_Form_Electricite'!D24,"")</x:f>
      </x:c>
      <x:c r="E24" s="76" t="str">
        <x:f>IF('03_Form_Electricite'!$K24="Validé humainement",'03_Form_Electricite'!E24,"")</x:f>
      </x:c>
      <x:c r="F24" s="81" t="str">
        <x:f>IF('03_Form_Electricite'!$K24="Validé humainement",'03_Form_Electricite'!F24,"")</x:f>
      </x:c>
      <x:c r="G24" s="82" t="str">
        <x:f>IF('03_Form_Electricite'!$K24="Validé humainement",'03_Form_Electricite'!G24,"")</x:f>
      </x:c>
      <x:c r="H24" s="77" t="str">
        <x:f>IF('03_Form_Electricite'!$K24="Validé humainement",'03_Form_Electricite'!H24,"")</x:f>
      </x:c>
      <x:c r="I24" s="76" t="str">
        <x:f>IF('03_Form_Electricite'!$K24="Validé humainement",'03_Form_Electricite'!I24,"")</x:f>
      </x:c>
      <x:c r="J24" s="76" t="str">
        <x:f>IF('03_Form_Electricite'!$K24="Validé humainement",'03_Form_Electricite'!J24,"")</x:f>
      </x:c>
      <x:c r="K24" s="76" t="str">
        <x:f>IF('03_Form_Electricite'!$K24="Validé humainement",'03_Form_Electricite'!K24,"")</x:f>
      </x:c>
      <x:c r="L24" s="76" t="str">
        <x:f>IF('03_Form_Electricite'!$K24="Validé humainement",'03_Form_Electricite'!L24,"")</x:f>
      </x:c>
      <x:c r="M24" s="78" t="str">
        <x:f>IF('03_Form_Electricite'!$K24="Validé humainement",'03_Form_Electricite'!M24,"")</x:f>
      </x:c>
      <x:c r="N24" s="76" t="str">
        <x:f>IF('03_Form_Electricite'!$K24="Validé humainement",'03_Form_Electricite'!N24,"")</x:f>
      </x:c>
      <x:c r="O24" s="76" t="str">
        <x:f>IF('03_Form_Electricite'!$K24="Validé humainement",'03_Form_Electricite'!O24,"")</x:f>
      </x:c>
      <x:c r="P24" s="76" t="str">
        <x:f>IF('03_Form_Electricite'!$K24="Validé humainement",'03_Form_Electricite'!P24,"")</x:f>
      </x:c>
    </x:row>
    <x:row r="25">
      <x:c r="A25" s="76" t="str">
        <x:f>IF('03_Form_Electricite'!$K25="Validé humainement",'03_Form_Electricite'!A25,"")</x:f>
      </x:c>
      <x:c r="B25" s="76" t="str">
        <x:f>IF('03_Form_Electricite'!$K25="Validé humainement",'03_Form_Electricite'!B25,"")</x:f>
      </x:c>
      <x:c r="C25" s="76" t="str">
        <x:f>IF('03_Form_Electricite'!$K25="Validé humainement",'03_Form_Electricite'!C25,"")</x:f>
      </x:c>
      <x:c r="D25" s="76" t="str">
        <x:f>IF('03_Form_Electricite'!$K25="Validé humainement",'03_Form_Electricite'!D25,"")</x:f>
      </x:c>
      <x:c r="E25" s="76" t="str">
        <x:f>IF('03_Form_Electricite'!$K25="Validé humainement",'03_Form_Electricite'!E25,"")</x:f>
      </x:c>
      <x:c r="F25" s="81" t="str">
        <x:f>IF('03_Form_Electricite'!$K25="Validé humainement",'03_Form_Electricite'!F25,"")</x:f>
      </x:c>
      <x:c r="G25" s="82" t="str">
        <x:f>IF('03_Form_Electricite'!$K25="Validé humainement",'03_Form_Electricite'!G25,"")</x:f>
      </x:c>
      <x:c r="H25" s="77" t="str">
        <x:f>IF('03_Form_Electricite'!$K25="Validé humainement",'03_Form_Electricite'!H25,"")</x:f>
      </x:c>
      <x:c r="I25" s="76" t="str">
        <x:f>IF('03_Form_Electricite'!$K25="Validé humainement",'03_Form_Electricite'!I25,"")</x:f>
      </x:c>
      <x:c r="J25" s="76" t="str">
        <x:f>IF('03_Form_Electricite'!$K25="Validé humainement",'03_Form_Electricite'!J25,"")</x:f>
      </x:c>
      <x:c r="K25" s="76" t="str">
        <x:f>IF('03_Form_Electricite'!$K25="Validé humainement",'03_Form_Electricite'!K25,"")</x:f>
      </x:c>
      <x:c r="L25" s="76" t="str">
        <x:f>IF('03_Form_Electricite'!$K25="Validé humainement",'03_Form_Electricite'!L25,"")</x:f>
      </x:c>
      <x:c r="M25" s="78" t="str">
        <x:f>IF('03_Form_Electricite'!$K25="Validé humainement",'03_Form_Electricite'!M25,"")</x:f>
      </x:c>
      <x:c r="N25" s="76" t="str">
        <x:f>IF('03_Form_Electricite'!$K25="Validé humainement",'03_Form_Electricite'!N25,"")</x:f>
      </x:c>
      <x:c r="O25" s="76" t="str">
        <x:f>IF('03_Form_Electricite'!$K25="Validé humainement",'03_Form_Electricite'!O25,"")</x:f>
      </x:c>
      <x:c r="P25" s="76" t="str">
        <x:f>IF('03_Form_Electricite'!$K25="Validé humainement",'03_Form_Electricite'!P25,"")</x:f>
      </x:c>
    </x:row>
    <x:row r="26">
      <x:c r="A26" s="76" t="str">
        <x:f>IF('03_Form_Electricite'!$K26="Validé humainement",'03_Form_Electricite'!A26,"")</x:f>
      </x:c>
      <x:c r="B26" s="76" t="str">
        <x:f>IF('03_Form_Electricite'!$K26="Validé humainement",'03_Form_Electricite'!B26,"")</x:f>
      </x:c>
      <x:c r="C26" s="76" t="str">
        <x:f>IF('03_Form_Electricite'!$K26="Validé humainement",'03_Form_Electricite'!C26,"")</x:f>
      </x:c>
      <x:c r="D26" s="76" t="str">
        <x:f>IF('03_Form_Electricite'!$K26="Validé humainement",'03_Form_Electricite'!D26,"")</x:f>
      </x:c>
      <x:c r="E26" s="76" t="str">
        <x:f>IF('03_Form_Electricite'!$K26="Validé humainement",'03_Form_Electricite'!E26,"")</x:f>
      </x:c>
      <x:c r="F26" s="81" t="str">
        <x:f>IF('03_Form_Electricite'!$K26="Validé humainement",'03_Form_Electricite'!F26,"")</x:f>
      </x:c>
      <x:c r="G26" s="82" t="str">
        <x:f>IF('03_Form_Electricite'!$K26="Validé humainement",'03_Form_Electricite'!G26,"")</x:f>
      </x:c>
      <x:c r="H26" s="77" t="str">
        <x:f>IF('03_Form_Electricite'!$K26="Validé humainement",'03_Form_Electricite'!H26,"")</x:f>
      </x:c>
      <x:c r="I26" s="76" t="str">
        <x:f>IF('03_Form_Electricite'!$K26="Validé humainement",'03_Form_Electricite'!I26,"")</x:f>
      </x:c>
      <x:c r="J26" s="76" t="str">
        <x:f>IF('03_Form_Electricite'!$K26="Validé humainement",'03_Form_Electricite'!J26,"")</x:f>
      </x:c>
      <x:c r="K26" s="76" t="str">
        <x:f>IF('03_Form_Electricite'!$K26="Validé humainement",'03_Form_Electricite'!K26,"")</x:f>
      </x:c>
      <x:c r="L26" s="76" t="str">
        <x:f>IF('03_Form_Electricite'!$K26="Validé humainement",'03_Form_Electricite'!L26,"")</x:f>
      </x:c>
      <x:c r="M26" s="78" t="str">
        <x:f>IF('03_Form_Electricite'!$K26="Validé humainement",'03_Form_Electricite'!M26,"")</x:f>
      </x:c>
      <x:c r="N26" s="76" t="str">
        <x:f>IF('03_Form_Electricite'!$K26="Validé humainement",'03_Form_Electricite'!N26,"")</x:f>
      </x:c>
      <x:c r="O26" s="76" t="str">
        <x:f>IF('03_Form_Electricite'!$K26="Validé humainement",'03_Form_Electricite'!O26,"")</x:f>
      </x:c>
      <x:c r="P26" s="76" t="str">
        <x:f>IF('03_Form_Electricite'!$K26="Validé humainement",'03_Form_Electricite'!P26,"")</x:f>
      </x:c>
    </x:row>
    <x:row r="27">
      <x:c r="A27" s="76" t="str">
        <x:f>IF('03_Form_Electricite'!$K27="Validé humainement",'03_Form_Electricite'!A27,"")</x:f>
      </x:c>
      <x:c r="B27" s="76" t="str">
        <x:f>IF('03_Form_Electricite'!$K27="Validé humainement",'03_Form_Electricite'!B27,"")</x:f>
      </x:c>
      <x:c r="C27" s="76" t="str">
        <x:f>IF('03_Form_Electricite'!$K27="Validé humainement",'03_Form_Electricite'!C27,"")</x:f>
      </x:c>
      <x:c r="D27" s="76" t="str">
        <x:f>IF('03_Form_Electricite'!$K27="Validé humainement",'03_Form_Electricite'!D27,"")</x:f>
      </x:c>
      <x:c r="E27" s="76" t="str">
        <x:f>IF('03_Form_Electricite'!$K27="Validé humainement",'03_Form_Electricite'!E27,"")</x:f>
      </x:c>
      <x:c r="F27" s="81" t="str">
        <x:f>IF('03_Form_Electricite'!$K27="Validé humainement",'03_Form_Electricite'!F27,"")</x:f>
      </x:c>
      <x:c r="G27" s="82" t="str">
        <x:f>IF('03_Form_Electricite'!$K27="Validé humainement",'03_Form_Electricite'!G27,"")</x:f>
      </x:c>
      <x:c r="H27" s="77" t="str">
        <x:f>IF('03_Form_Electricite'!$K27="Validé humainement",'03_Form_Electricite'!H27,"")</x:f>
      </x:c>
      <x:c r="I27" s="76" t="str">
        <x:f>IF('03_Form_Electricite'!$K27="Validé humainement",'03_Form_Electricite'!I27,"")</x:f>
      </x:c>
      <x:c r="J27" s="76" t="str">
        <x:f>IF('03_Form_Electricite'!$K27="Validé humainement",'03_Form_Electricite'!J27,"")</x:f>
      </x:c>
      <x:c r="K27" s="76" t="str">
        <x:f>IF('03_Form_Electricite'!$K27="Validé humainement",'03_Form_Electricite'!K27,"")</x:f>
      </x:c>
      <x:c r="L27" s="76" t="str">
        <x:f>IF('03_Form_Electricite'!$K27="Validé humainement",'03_Form_Electricite'!L27,"")</x:f>
      </x:c>
      <x:c r="M27" s="78" t="str">
        <x:f>IF('03_Form_Electricite'!$K27="Validé humainement",'03_Form_Electricite'!M27,"")</x:f>
      </x:c>
      <x:c r="N27" s="76" t="str">
        <x:f>IF('03_Form_Electricite'!$K27="Validé humainement",'03_Form_Electricite'!N27,"")</x:f>
      </x:c>
      <x:c r="O27" s="76" t="str">
        <x:f>IF('03_Form_Electricite'!$K27="Validé humainement",'03_Form_Electricite'!O27,"")</x:f>
      </x:c>
      <x:c r="P27" s="76" t="str">
        <x:f>IF('03_Form_Electricite'!$K27="Validé humainement",'03_Form_Electricite'!P27,"")</x:f>
      </x:c>
    </x:row>
    <x:row r="28">
      <x:c r="A28" s="76" t="str">
        <x:f>IF('03_Form_Electricite'!$K28="Validé humainement",'03_Form_Electricite'!A28,"")</x:f>
      </x:c>
      <x:c r="B28" s="76" t="str">
        <x:f>IF('03_Form_Electricite'!$K28="Validé humainement",'03_Form_Electricite'!B28,"")</x:f>
      </x:c>
      <x:c r="C28" s="76" t="str">
        <x:f>IF('03_Form_Electricite'!$K28="Validé humainement",'03_Form_Electricite'!C28,"")</x:f>
      </x:c>
      <x:c r="D28" s="76" t="str">
        <x:f>IF('03_Form_Electricite'!$K28="Validé humainement",'03_Form_Electricite'!D28,"")</x:f>
      </x:c>
      <x:c r="E28" s="76" t="str">
        <x:f>IF('03_Form_Electricite'!$K28="Validé humainement",'03_Form_Electricite'!E28,"")</x:f>
      </x:c>
      <x:c r="F28" s="81" t="str">
        <x:f>IF('03_Form_Electricite'!$K28="Validé humainement",'03_Form_Electricite'!F28,"")</x:f>
      </x:c>
      <x:c r="G28" s="82" t="str">
        <x:f>IF('03_Form_Electricite'!$K28="Validé humainement",'03_Form_Electricite'!G28,"")</x:f>
      </x:c>
      <x:c r="H28" s="77" t="str">
        <x:f>IF('03_Form_Electricite'!$K28="Validé humainement",'03_Form_Electricite'!H28,"")</x:f>
      </x:c>
      <x:c r="I28" s="76" t="str">
        <x:f>IF('03_Form_Electricite'!$K28="Validé humainement",'03_Form_Electricite'!I28,"")</x:f>
      </x:c>
      <x:c r="J28" s="76" t="str">
        <x:f>IF('03_Form_Electricite'!$K28="Validé humainement",'03_Form_Electricite'!J28,"")</x:f>
      </x:c>
      <x:c r="K28" s="76" t="str">
        <x:f>IF('03_Form_Electricite'!$K28="Validé humainement",'03_Form_Electricite'!K28,"")</x:f>
      </x:c>
      <x:c r="L28" s="76" t="str">
        <x:f>IF('03_Form_Electricite'!$K28="Validé humainement",'03_Form_Electricite'!L28,"")</x:f>
      </x:c>
      <x:c r="M28" s="78" t="str">
        <x:f>IF('03_Form_Electricite'!$K28="Validé humainement",'03_Form_Electricite'!M28,"")</x:f>
      </x:c>
      <x:c r="N28" s="76" t="str">
        <x:f>IF('03_Form_Electricite'!$K28="Validé humainement",'03_Form_Electricite'!N28,"")</x:f>
      </x:c>
      <x:c r="O28" s="76" t="str">
        <x:f>IF('03_Form_Electricite'!$K28="Validé humainement",'03_Form_Electricite'!O28,"")</x:f>
      </x:c>
      <x:c r="P28" s="76" t="str">
        <x:f>IF('03_Form_Electricite'!$K28="Validé humainement",'03_Form_Electricite'!P28,"")</x:f>
      </x:c>
    </x:row>
    <x:row r="29">
      <x:c r="A29" s="76" t="str">
        <x:f>IF('03_Form_Electricite'!$K29="Validé humainement",'03_Form_Electricite'!A29,"")</x:f>
      </x:c>
      <x:c r="B29" s="76" t="str">
        <x:f>IF('03_Form_Electricite'!$K29="Validé humainement",'03_Form_Electricite'!B29,"")</x:f>
      </x:c>
      <x:c r="C29" s="76" t="str">
        <x:f>IF('03_Form_Electricite'!$K29="Validé humainement",'03_Form_Electricite'!C29,"")</x:f>
      </x:c>
      <x:c r="D29" s="76" t="str">
        <x:f>IF('03_Form_Electricite'!$K29="Validé humainement",'03_Form_Electricite'!D29,"")</x:f>
      </x:c>
      <x:c r="E29" s="76" t="str">
        <x:f>IF('03_Form_Electricite'!$K29="Validé humainement",'03_Form_Electricite'!E29,"")</x:f>
      </x:c>
      <x:c r="F29" s="81" t="str">
        <x:f>IF('03_Form_Electricite'!$K29="Validé humainement",'03_Form_Electricite'!F29,"")</x:f>
      </x:c>
      <x:c r="G29" s="82" t="str">
        <x:f>IF('03_Form_Electricite'!$K29="Validé humainement",'03_Form_Electricite'!G29,"")</x:f>
      </x:c>
      <x:c r="H29" s="77" t="str">
        <x:f>IF('03_Form_Electricite'!$K29="Validé humainement",'03_Form_Electricite'!H29,"")</x:f>
      </x:c>
      <x:c r="I29" s="76" t="str">
        <x:f>IF('03_Form_Electricite'!$K29="Validé humainement",'03_Form_Electricite'!I29,"")</x:f>
      </x:c>
      <x:c r="J29" s="76" t="str">
        <x:f>IF('03_Form_Electricite'!$K29="Validé humainement",'03_Form_Electricite'!J29,"")</x:f>
      </x:c>
      <x:c r="K29" s="76" t="str">
        <x:f>IF('03_Form_Electricite'!$K29="Validé humainement",'03_Form_Electricite'!K29,"")</x:f>
      </x:c>
      <x:c r="L29" s="76" t="str">
        <x:f>IF('03_Form_Electricite'!$K29="Validé humainement",'03_Form_Electricite'!L29,"")</x:f>
      </x:c>
      <x:c r="M29" s="78" t="str">
        <x:f>IF('03_Form_Electricite'!$K29="Validé humainement",'03_Form_Electricite'!M29,"")</x:f>
      </x:c>
      <x:c r="N29" s="76" t="str">
        <x:f>IF('03_Form_Electricite'!$K29="Validé humainement",'03_Form_Electricite'!N29,"")</x:f>
      </x:c>
      <x:c r="O29" s="76" t="str">
        <x:f>IF('03_Form_Electricite'!$K29="Validé humainement",'03_Form_Electricite'!O29,"")</x:f>
      </x:c>
      <x:c r="P29" s="76" t="str">
        <x:f>IF('03_Form_Electricite'!$K29="Validé humainement",'03_Form_Electricite'!P29,"")</x:f>
      </x:c>
    </x:row>
    <x:row r="30">
      <x:c r="A30" s="76" t="str">
        <x:f>IF('03_Form_Electricite'!$K30="Validé humainement",'03_Form_Electricite'!A30,"")</x:f>
      </x:c>
      <x:c r="B30" s="76" t="str">
        <x:f>IF('03_Form_Electricite'!$K30="Validé humainement",'03_Form_Electricite'!B30,"")</x:f>
      </x:c>
      <x:c r="C30" s="76" t="str">
        <x:f>IF('03_Form_Electricite'!$K30="Validé humainement",'03_Form_Electricite'!C30,"")</x:f>
      </x:c>
      <x:c r="D30" s="76" t="str">
        <x:f>IF('03_Form_Electricite'!$K30="Validé humainement",'03_Form_Electricite'!D30,"")</x:f>
      </x:c>
      <x:c r="E30" s="76" t="str">
        <x:f>IF('03_Form_Electricite'!$K30="Validé humainement",'03_Form_Electricite'!E30,"")</x:f>
      </x:c>
      <x:c r="F30" s="81" t="str">
        <x:f>IF('03_Form_Electricite'!$K30="Validé humainement",'03_Form_Electricite'!F30,"")</x:f>
      </x:c>
      <x:c r="G30" s="82" t="str">
        <x:f>IF('03_Form_Electricite'!$K30="Validé humainement",'03_Form_Electricite'!G30,"")</x:f>
      </x:c>
      <x:c r="H30" s="77" t="str">
        <x:f>IF('03_Form_Electricite'!$K30="Validé humainement",'03_Form_Electricite'!H30,"")</x:f>
      </x:c>
      <x:c r="I30" s="76" t="str">
        <x:f>IF('03_Form_Electricite'!$K30="Validé humainement",'03_Form_Electricite'!I30,"")</x:f>
      </x:c>
      <x:c r="J30" s="76" t="str">
        <x:f>IF('03_Form_Electricite'!$K30="Validé humainement",'03_Form_Electricite'!J30,"")</x:f>
      </x:c>
      <x:c r="K30" s="76" t="str">
        <x:f>IF('03_Form_Electricite'!$K30="Validé humainement",'03_Form_Electricite'!K30,"")</x:f>
      </x:c>
      <x:c r="L30" s="76" t="str">
        <x:f>IF('03_Form_Electricite'!$K30="Validé humainement",'03_Form_Electricite'!L30,"")</x:f>
      </x:c>
      <x:c r="M30" s="78" t="str">
        <x:f>IF('03_Form_Electricite'!$K30="Validé humainement",'03_Form_Electricite'!M30,"")</x:f>
      </x:c>
      <x:c r="N30" s="76" t="str">
        <x:f>IF('03_Form_Electricite'!$K30="Validé humainement",'03_Form_Electricite'!N30,"")</x:f>
      </x:c>
      <x:c r="O30" s="76" t="str">
        <x:f>IF('03_Form_Electricite'!$K30="Validé humainement",'03_Form_Electricite'!O30,"")</x:f>
      </x:c>
      <x:c r="P30" s="76" t="str">
        <x:f>IF('03_Form_Electricite'!$K30="Validé humainement",'03_Form_Electricite'!P30,"")</x:f>
      </x:c>
    </x:row>
    <x:row r="31">
      <x:c r="A31" s="76" t="str">
        <x:f>IF('03_Form_Electricite'!$K31="Validé humainement",'03_Form_Electricite'!A31,"")</x:f>
      </x:c>
      <x:c r="B31" s="76" t="str">
        <x:f>IF('03_Form_Electricite'!$K31="Validé humainement",'03_Form_Electricite'!B31,"")</x:f>
      </x:c>
      <x:c r="C31" s="76" t="str">
        <x:f>IF('03_Form_Electricite'!$K31="Validé humainement",'03_Form_Electricite'!C31,"")</x:f>
      </x:c>
      <x:c r="D31" s="76" t="str">
        <x:f>IF('03_Form_Electricite'!$K31="Validé humainement",'03_Form_Electricite'!D31,"")</x:f>
      </x:c>
      <x:c r="E31" s="76" t="str">
        <x:f>IF('03_Form_Electricite'!$K31="Validé humainement",'03_Form_Electricite'!E31,"")</x:f>
      </x:c>
      <x:c r="F31" s="81" t="str">
        <x:f>IF('03_Form_Electricite'!$K31="Validé humainement",'03_Form_Electricite'!F31,"")</x:f>
      </x:c>
      <x:c r="G31" s="82" t="str">
        <x:f>IF('03_Form_Electricite'!$K31="Validé humainement",'03_Form_Electricite'!G31,"")</x:f>
      </x:c>
      <x:c r="H31" s="77" t="str">
        <x:f>IF('03_Form_Electricite'!$K31="Validé humainement",'03_Form_Electricite'!H31,"")</x:f>
      </x:c>
      <x:c r="I31" s="76" t="str">
        <x:f>IF('03_Form_Electricite'!$K31="Validé humainement",'03_Form_Electricite'!I31,"")</x:f>
      </x:c>
      <x:c r="J31" s="76" t="str">
        <x:f>IF('03_Form_Electricite'!$K31="Validé humainement",'03_Form_Electricite'!J31,"")</x:f>
      </x:c>
      <x:c r="K31" s="76" t="str">
        <x:f>IF('03_Form_Electricite'!$K31="Validé humainement",'03_Form_Electricite'!K31,"")</x:f>
      </x:c>
      <x:c r="L31" s="76" t="str">
        <x:f>IF('03_Form_Electricite'!$K31="Validé humainement",'03_Form_Electricite'!L31,"")</x:f>
      </x:c>
      <x:c r="M31" s="78" t="str">
        <x:f>IF('03_Form_Electricite'!$K31="Validé humainement",'03_Form_Electricite'!M31,"")</x:f>
      </x:c>
      <x:c r="N31" s="76" t="str">
        <x:f>IF('03_Form_Electricite'!$K31="Validé humainement",'03_Form_Electricite'!N31,"")</x:f>
      </x:c>
      <x:c r="O31" s="76" t="str">
        <x:f>IF('03_Form_Electricite'!$K31="Validé humainement",'03_Form_Electricite'!O31,"")</x:f>
      </x:c>
      <x:c r="P31" s="76" t="str">
        <x:f>IF('03_Form_Electricite'!$K31="Validé humainement",'03_Form_Electricite'!P31,"")</x:f>
      </x:c>
    </x:row>
    <x:row r="32">
      <x:c r="A32" s="76" t="str">
        <x:f>IF('03_Form_Electricite'!$K32="Validé humainement",'03_Form_Electricite'!A32,"")</x:f>
      </x:c>
      <x:c r="B32" s="76" t="str">
        <x:f>IF('03_Form_Electricite'!$K32="Validé humainement",'03_Form_Electricite'!B32,"")</x:f>
      </x:c>
      <x:c r="C32" s="76" t="str">
        <x:f>IF('03_Form_Electricite'!$K32="Validé humainement",'03_Form_Electricite'!C32,"")</x:f>
      </x:c>
      <x:c r="D32" s="76" t="str">
        <x:f>IF('03_Form_Electricite'!$K32="Validé humainement",'03_Form_Electricite'!D32,"")</x:f>
      </x:c>
      <x:c r="E32" s="76" t="str">
        <x:f>IF('03_Form_Electricite'!$K32="Validé humainement",'03_Form_Electricite'!E32,"")</x:f>
      </x:c>
      <x:c r="F32" s="81" t="str">
        <x:f>IF('03_Form_Electricite'!$K32="Validé humainement",'03_Form_Electricite'!F32,"")</x:f>
      </x:c>
      <x:c r="G32" s="82" t="str">
        <x:f>IF('03_Form_Electricite'!$K32="Validé humainement",'03_Form_Electricite'!G32,"")</x:f>
      </x:c>
      <x:c r="H32" s="77" t="str">
        <x:f>IF('03_Form_Electricite'!$K32="Validé humainement",'03_Form_Electricite'!H32,"")</x:f>
      </x:c>
      <x:c r="I32" s="76" t="str">
        <x:f>IF('03_Form_Electricite'!$K32="Validé humainement",'03_Form_Electricite'!I32,"")</x:f>
      </x:c>
      <x:c r="J32" s="76" t="str">
        <x:f>IF('03_Form_Electricite'!$K32="Validé humainement",'03_Form_Electricite'!J32,"")</x:f>
      </x:c>
      <x:c r="K32" s="76" t="str">
        <x:f>IF('03_Form_Electricite'!$K32="Validé humainement",'03_Form_Electricite'!K32,"")</x:f>
      </x:c>
      <x:c r="L32" s="76" t="str">
        <x:f>IF('03_Form_Electricite'!$K32="Validé humainement",'03_Form_Electricite'!L32,"")</x:f>
      </x:c>
      <x:c r="M32" s="78" t="str">
        <x:f>IF('03_Form_Electricite'!$K32="Validé humainement",'03_Form_Electricite'!M32,"")</x:f>
      </x:c>
      <x:c r="N32" s="76" t="str">
        <x:f>IF('03_Form_Electricite'!$K32="Validé humainement",'03_Form_Electricite'!N32,"")</x:f>
      </x:c>
      <x:c r="O32" s="76" t="str">
        <x:f>IF('03_Form_Electricite'!$K32="Validé humainement",'03_Form_Electricite'!O32,"")</x:f>
      </x:c>
      <x:c r="P32" s="76" t="str">
        <x:f>IF('03_Form_Electricite'!$K32="Validé humainement",'03_Form_Electricite'!P32,"")</x:f>
      </x:c>
    </x:row>
    <x:row r="33">
      <x:c r="A33" s="76" t="str">
        <x:f>IF('03_Form_Electricite'!$K33="Validé humainement",'03_Form_Electricite'!A33,"")</x:f>
      </x:c>
      <x:c r="B33" s="76" t="str">
        <x:f>IF('03_Form_Electricite'!$K33="Validé humainement",'03_Form_Electricite'!B33,"")</x:f>
      </x:c>
      <x:c r="C33" s="76" t="str">
        <x:f>IF('03_Form_Electricite'!$K33="Validé humainement",'03_Form_Electricite'!C33,"")</x:f>
      </x:c>
      <x:c r="D33" s="76" t="str">
        <x:f>IF('03_Form_Electricite'!$K33="Validé humainement",'03_Form_Electricite'!D33,"")</x:f>
      </x:c>
      <x:c r="E33" s="76" t="str">
        <x:f>IF('03_Form_Electricite'!$K33="Validé humainement",'03_Form_Electricite'!E33,"")</x:f>
      </x:c>
      <x:c r="F33" s="81" t="str">
        <x:f>IF('03_Form_Electricite'!$K33="Validé humainement",'03_Form_Electricite'!F33,"")</x:f>
      </x:c>
      <x:c r="G33" s="82" t="str">
        <x:f>IF('03_Form_Electricite'!$K33="Validé humainement",'03_Form_Electricite'!G33,"")</x:f>
      </x:c>
      <x:c r="H33" s="77" t="str">
        <x:f>IF('03_Form_Electricite'!$K33="Validé humainement",'03_Form_Electricite'!H33,"")</x:f>
      </x:c>
      <x:c r="I33" s="76" t="str">
        <x:f>IF('03_Form_Electricite'!$K33="Validé humainement",'03_Form_Electricite'!I33,"")</x:f>
      </x:c>
      <x:c r="J33" s="76" t="str">
        <x:f>IF('03_Form_Electricite'!$K33="Validé humainement",'03_Form_Electricite'!J33,"")</x:f>
      </x:c>
      <x:c r="K33" s="76" t="str">
        <x:f>IF('03_Form_Electricite'!$K33="Validé humainement",'03_Form_Electricite'!K33,"")</x:f>
      </x:c>
      <x:c r="L33" s="76" t="str">
        <x:f>IF('03_Form_Electricite'!$K33="Validé humainement",'03_Form_Electricite'!L33,"")</x:f>
      </x:c>
      <x:c r="M33" s="78" t="str">
        <x:f>IF('03_Form_Electricite'!$K33="Validé humainement",'03_Form_Electricite'!M33,"")</x:f>
      </x:c>
      <x:c r="N33" s="76" t="str">
        <x:f>IF('03_Form_Electricite'!$K33="Validé humainement",'03_Form_Electricite'!N33,"")</x:f>
      </x:c>
      <x:c r="O33" s="76" t="str">
        <x:f>IF('03_Form_Electricite'!$K33="Validé humainement",'03_Form_Electricite'!O33,"")</x:f>
      </x:c>
      <x:c r="P33" s="76" t="str">
        <x:f>IF('03_Form_Electricite'!$K33="Validé humainement",'03_Form_Electricite'!P33,"")</x:f>
      </x:c>
    </x:row>
    <x:row r="34">
      <x:c r="A34" s="76" t="str">
        <x:f>IF('03_Form_Electricite'!$K34="Validé humainement",'03_Form_Electricite'!A34,"")</x:f>
      </x:c>
      <x:c r="B34" s="76" t="str">
        <x:f>IF('03_Form_Electricite'!$K34="Validé humainement",'03_Form_Electricite'!B34,"")</x:f>
      </x:c>
      <x:c r="C34" s="76" t="str">
        <x:f>IF('03_Form_Electricite'!$K34="Validé humainement",'03_Form_Electricite'!C34,"")</x:f>
      </x:c>
      <x:c r="D34" s="76" t="str">
        <x:f>IF('03_Form_Electricite'!$K34="Validé humainement",'03_Form_Electricite'!D34,"")</x:f>
      </x:c>
      <x:c r="E34" s="76" t="str">
        <x:f>IF('03_Form_Electricite'!$K34="Validé humainement",'03_Form_Electricite'!E34,"")</x:f>
      </x:c>
      <x:c r="F34" s="81" t="str">
        <x:f>IF('03_Form_Electricite'!$K34="Validé humainement",'03_Form_Electricite'!F34,"")</x:f>
      </x:c>
      <x:c r="G34" s="82" t="str">
        <x:f>IF('03_Form_Electricite'!$K34="Validé humainement",'03_Form_Electricite'!G34,"")</x:f>
      </x:c>
      <x:c r="H34" s="77" t="str">
        <x:f>IF('03_Form_Electricite'!$K34="Validé humainement",'03_Form_Electricite'!H34,"")</x:f>
      </x:c>
      <x:c r="I34" s="76" t="str">
        <x:f>IF('03_Form_Electricite'!$K34="Validé humainement",'03_Form_Electricite'!I34,"")</x:f>
      </x:c>
      <x:c r="J34" s="76" t="str">
        <x:f>IF('03_Form_Electricite'!$K34="Validé humainement",'03_Form_Electricite'!J34,"")</x:f>
      </x:c>
      <x:c r="K34" s="76" t="str">
        <x:f>IF('03_Form_Electricite'!$K34="Validé humainement",'03_Form_Electricite'!K34,"")</x:f>
      </x:c>
      <x:c r="L34" s="76" t="str">
        <x:f>IF('03_Form_Electricite'!$K34="Validé humainement",'03_Form_Electricite'!L34,"")</x:f>
      </x:c>
      <x:c r="M34" s="78" t="str">
        <x:f>IF('03_Form_Electricite'!$K34="Validé humainement",'03_Form_Electricite'!M34,"")</x:f>
      </x:c>
      <x:c r="N34" s="76" t="str">
        <x:f>IF('03_Form_Electricite'!$K34="Validé humainement",'03_Form_Electricite'!N34,"")</x:f>
      </x:c>
      <x:c r="O34" s="76" t="str">
        <x:f>IF('03_Form_Electricite'!$K34="Validé humainement",'03_Form_Electricite'!O34,"")</x:f>
      </x:c>
      <x:c r="P34" s="76" t="str">
        <x:f>IF('03_Form_Electricite'!$K34="Validé humainement",'03_Form_Electricite'!P34,"")</x:f>
      </x:c>
    </x:row>
    <x:row r="35">
      <x:c r="A35" s="76" t="str">
        <x:f>IF('03_Form_Electricite'!$K35="Validé humainement",'03_Form_Electricite'!A35,"")</x:f>
      </x:c>
      <x:c r="B35" s="76" t="str">
        <x:f>IF('03_Form_Electricite'!$K35="Validé humainement",'03_Form_Electricite'!B35,"")</x:f>
      </x:c>
      <x:c r="C35" s="76" t="str">
        <x:f>IF('03_Form_Electricite'!$K35="Validé humainement",'03_Form_Electricite'!C35,"")</x:f>
      </x:c>
      <x:c r="D35" s="76" t="str">
        <x:f>IF('03_Form_Electricite'!$K35="Validé humainement",'03_Form_Electricite'!D35,"")</x:f>
      </x:c>
      <x:c r="E35" s="76" t="str">
        <x:f>IF('03_Form_Electricite'!$K35="Validé humainement",'03_Form_Electricite'!E35,"")</x:f>
      </x:c>
      <x:c r="F35" s="81" t="str">
        <x:f>IF('03_Form_Electricite'!$K35="Validé humainement",'03_Form_Electricite'!F35,"")</x:f>
      </x:c>
      <x:c r="G35" s="82" t="str">
        <x:f>IF('03_Form_Electricite'!$K35="Validé humainement",'03_Form_Electricite'!G35,"")</x:f>
      </x:c>
      <x:c r="H35" s="77" t="str">
        <x:f>IF('03_Form_Electricite'!$K35="Validé humainement",'03_Form_Electricite'!H35,"")</x:f>
      </x:c>
      <x:c r="I35" s="76" t="str">
        <x:f>IF('03_Form_Electricite'!$K35="Validé humainement",'03_Form_Electricite'!I35,"")</x:f>
      </x:c>
      <x:c r="J35" s="76" t="str">
        <x:f>IF('03_Form_Electricite'!$K35="Validé humainement",'03_Form_Electricite'!J35,"")</x:f>
      </x:c>
      <x:c r="K35" s="76" t="str">
        <x:f>IF('03_Form_Electricite'!$K35="Validé humainement",'03_Form_Electricite'!K35,"")</x:f>
      </x:c>
      <x:c r="L35" s="76" t="str">
        <x:f>IF('03_Form_Electricite'!$K35="Validé humainement",'03_Form_Electricite'!L35,"")</x:f>
      </x:c>
      <x:c r="M35" s="78" t="str">
        <x:f>IF('03_Form_Electricite'!$K35="Validé humainement",'03_Form_Electricite'!M35,"")</x:f>
      </x:c>
      <x:c r="N35" s="76" t="str">
        <x:f>IF('03_Form_Electricite'!$K35="Validé humainement",'03_Form_Electricite'!N35,"")</x:f>
      </x:c>
      <x:c r="O35" s="76" t="str">
        <x:f>IF('03_Form_Electricite'!$K35="Validé humainement",'03_Form_Electricite'!O35,"")</x:f>
      </x:c>
      <x:c r="P35" s="76" t="str">
        <x:f>IF('03_Form_Electricite'!$K35="Validé humainement",'03_Form_Electricite'!P35,"")</x:f>
      </x:c>
    </x:row>
    <x:row r="36">
      <x:c r="A36" s="76" t="str">
        <x:f>IF('03_Form_Electricite'!$K36="Validé humainement",'03_Form_Electricite'!A36,"")</x:f>
      </x:c>
      <x:c r="B36" s="76" t="str">
        <x:f>IF('03_Form_Electricite'!$K36="Validé humainement",'03_Form_Electricite'!B36,"")</x:f>
      </x:c>
      <x:c r="C36" s="76" t="str">
        <x:f>IF('03_Form_Electricite'!$K36="Validé humainement",'03_Form_Electricite'!C36,"")</x:f>
      </x:c>
      <x:c r="D36" s="76" t="str">
        <x:f>IF('03_Form_Electricite'!$K36="Validé humainement",'03_Form_Electricite'!D36,"")</x:f>
      </x:c>
      <x:c r="E36" s="76" t="str">
        <x:f>IF('03_Form_Electricite'!$K36="Validé humainement",'03_Form_Electricite'!E36,"")</x:f>
      </x:c>
      <x:c r="F36" s="81" t="str">
        <x:f>IF('03_Form_Electricite'!$K36="Validé humainement",'03_Form_Electricite'!F36,"")</x:f>
      </x:c>
      <x:c r="G36" s="82" t="str">
        <x:f>IF('03_Form_Electricite'!$K36="Validé humainement",'03_Form_Electricite'!G36,"")</x:f>
      </x:c>
      <x:c r="H36" s="77" t="str">
        <x:f>IF('03_Form_Electricite'!$K36="Validé humainement",'03_Form_Electricite'!H36,"")</x:f>
      </x:c>
      <x:c r="I36" s="76" t="str">
        <x:f>IF('03_Form_Electricite'!$K36="Validé humainement",'03_Form_Electricite'!I36,"")</x:f>
      </x:c>
      <x:c r="J36" s="76" t="str">
        <x:f>IF('03_Form_Electricite'!$K36="Validé humainement",'03_Form_Electricite'!J36,"")</x:f>
      </x:c>
      <x:c r="K36" s="76" t="str">
        <x:f>IF('03_Form_Electricite'!$K36="Validé humainement",'03_Form_Electricite'!K36,"")</x:f>
      </x:c>
      <x:c r="L36" s="76" t="str">
        <x:f>IF('03_Form_Electricite'!$K36="Validé humainement",'03_Form_Electricite'!L36,"")</x:f>
      </x:c>
      <x:c r="M36" s="78" t="str">
        <x:f>IF('03_Form_Electricite'!$K36="Validé humainement",'03_Form_Electricite'!M36,"")</x:f>
      </x:c>
      <x:c r="N36" s="76" t="str">
        <x:f>IF('03_Form_Electricite'!$K36="Validé humainement",'03_Form_Electricite'!N36,"")</x:f>
      </x:c>
      <x:c r="O36" s="76" t="str">
        <x:f>IF('03_Form_Electricite'!$K36="Validé humainement",'03_Form_Electricite'!O36,"")</x:f>
      </x:c>
      <x:c r="P36" s="76" t="str">
        <x:f>IF('03_Form_Electricite'!$K36="Validé humainement",'03_Form_Electricite'!P36,"")</x:f>
      </x:c>
    </x:row>
    <x:row r="37">
      <x:c r="A37" s="76" t="str">
        <x:f>IF('03_Form_Electricite'!$K37="Validé humainement",'03_Form_Electricite'!A37,"")</x:f>
      </x:c>
      <x:c r="B37" s="76" t="str">
        <x:f>IF('03_Form_Electricite'!$K37="Validé humainement",'03_Form_Electricite'!B37,"")</x:f>
      </x:c>
      <x:c r="C37" s="76" t="str">
        <x:f>IF('03_Form_Electricite'!$K37="Validé humainement",'03_Form_Electricite'!C37,"")</x:f>
      </x:c>
      <x:c r="D37" s="76" t="str">
        <x:f>IF('03_Form_Electricite'!$K37="Validé humainement",'03_Form_Electricite'!D37,"")</x:f>
      </x:c>
      <x:c r="E37" s="76" t="str">
        <x:f>IF('03_Form_Electricite'!$K37="Validé humainement",'03_Form_Electricite'!E37,"")</x:f>
      </x:c>
      <x:c r="F37" s="81" t="str">
        <x:f>IF('03_Form_Electricite'!$K37="Validé humainement",'03_Form_Electricite'!F37,"")</x:f>
      </x:c>
      <x:c r="G37" s="82" t="str">
        <x:f>IF('03_Form_Electricite'!$K37="Validé humainement",'03_Form_Electricite'!G37,"")</x:f>
      </x:c>
      <x:c r="H37" s="77" t="str">
        <x:f>IF('03_Form_Electricite'!$K37="Validé humainement",'03_Form_Electricite'!H37,"")</x:f>
      </x:c>
      <x:c r="I37" s="76" t="str">
        <x:f>IF('03_Form_Electricite'!$K37="Validé humainement",'03_Form_Electricite'!I37,"")</x:f>
      </x:c>
      <x:c r="J37" s="76" t="str">
        <x:f>IF('03_Form_Electricite'!$K37="Validé humainement",'03_Form_Electricite'!J37,"")</x:f>
      </x:c>
      <x:c r="K37" s="76" t="str">
        <x:f>IF('03_Form_Electricite'!$K37="Validé humainement",'03_Form_Electricite'!K37,"")</x:f>
      </x:c>
      <x:c r="L37" s="76" t="str">
        <x:f>IF('03_Form_Electricite'!$K37="Validé humainement",'03_Form_Electricite'!L37,"")</x:f>
      </x:c>
      <x:c r="M37" s="78" t="str">
        <x:f>IF('03_Form_Electricite'!$K37="Validé humainement",'03_Form_Electricite'!M37,"")</x:f>
      </x:c>
      <x:c r="N37" s="76" t="str">
        <x:f>IF('03_Form_Electricite'!$K37="Validé humainement",'03_Form_Electricite'!N37,"")</x:f>
      </x:c>
      <x:c r="O37" s="76" t="str">
        <x:f>IF('03_Form_Electricite'!$K37="Validé humainement",'03_Form_Electricite'!O37,"")</x:f>
      </x:c>
      <x:c r="P37" s="76" t="str">
        <x:f>IF('03_Form_Electricite'!$K37="Validé humainement",'03_Form_Electricite'!P37,"")</x:f>
      </x:c>
    </x:row>
    <x:row r="38">
      <x:c r="A38" s="76" t="str">
        <x:f>IF('03_Form_Electricite'!$K38="Validé humainement",'03_Form_Electricite'!A38,"")</x:f>
      </x:c>
      <x:c r="B38" s="76" t="str">
        <x:f>IF('03_Form_Electricite'!$K38="Validé humainement",'03_Form_Electricite'!B38,"")</x:f>
      </x:c>
      <x:c r="C38" s="76" t="str">
        <x:f>IF('03_Form_Electricite'!$K38="Validé humainement",'03_Form_Electricite'!C38,"")</x:f>
      </x:c>
      <x:c r="D38" s="76" t="str">
        <x:f>IF('03_Form_Electricite'!$K38="Validé humainement",'03_Form_Electricite'!D38,"")</x:f>
      </x:c>
      <x:c r="E38" s="76" t="str">
        <x:f>IF('03_Form_Electricite'!$K38="Validé humainement",'03_Form_Electricite'!E38,"")</x:f>
      </x:c>
      <x:c r="F38" s="81" t="str">
        <x:f>IF('03_Form_Electricite'!$K38="Validé humainement",'03_Form_Electricite'!F38,"")</x:f>
      </x:c>
      <x:c r="G38" s="82" t="str">
        <x:f>IF('03_Form_Electricite'!$K38="Validé humainement",'03_Form_Electricite'!G38,"")</x:f>
      </x:c>
      <x:c r="H38" s="77" t="str">
        <x:f>IF('03_Form_Electricite'!$K38="Validé humainement",'03_Form_Electricite'!H38,"")</x:f>
      </x:c>
      <x:c r="I38" s="76" t="str">
        <x:f>IF('03_Form_Electricite'!$K38="Validé humainement",'03_Form_Electricite'!I38,"")</x:f>
      </x:c>
      <x:c r="J38" s="76" t="str">
        <x:f>IF('03_Form_Electricite'!$K38="Validé humainement",'03_Form_Electricite'!J38,"")</x:f>
      </x:c>
      <x:c r="K38" s="76" t="str">
        <x:f>IF('03_Form_Electricite'!$K38="Validé humainement",'03_Form_Electricite'!K38,"")</x:f>
      </x:c>
      <x:c r="L38" s="76" t="str">
        <x:f>IF('03_Form_Electricite'!$K38="Validé humainement",'03_Form_Electricite'!L38,"")</x:f>
      </x:c>
      <x:c r="M38" s="78" t="str">
        <x:f>IF('03_Form_Electricite'!$K38="Validé humainement",'03_Form_Electricite'!M38,"")</x:f>
      </x:c>
      <x:c r="N38" s="76" t="str">
        <x:f>IF('03_Form_Electricite'!$K38="Validé humainement",'03_Form_Electricite'!N38,"")</x:f>
      </x:c>
      <x:c r="O38" s="76" t="str">
        <x:f>IF('03_Form_Electricite'!$K38="Validé humainement",'03_Form_Electricite'!O38,"")</x:f>
      </x:c>
      <x:c r="P38" s="76" t="str">
        <x:f>IF('03_Form_Electricite'!$K38="Validé humainement",'03_Form_Electricite'!P38,"")</x:f>
      </x:c>
    </x:row>
    <x:row r="39">
      <x:c r="A39" s="76" t="str">
        <x:f>IF('03_Form_Electricite'!$K39="Validé humainement",'03_Form_Electricite'!A39,"")</x:f>
      </x:c>
      <x:c r="B39" s="76" t="str">
        <x:f>IF('03_Form_Electricite'!$K39="Validé humainement",'03_Form_Electricite'!B39,"")</x:f>
      </x:c>
      <x:c r="C39" s="76" t="str">
        <x:f>IF('03_Form_Electricite'!$K39="Validé humainement",'03_Form_Electricite'!C39,"")</x:f>
      </x:c>
      <x:c r="D39" s="76" t="str">
        <x:f>IF('03_Form_Electricite'!$K39="Validé humainement",'03_Form_Electricite'!D39,"")</x:f>
      </x:c>
      <x:c r="E39" s="76" t="str">
        <x:f>IF('03_Form_Electricite'!$K39="Validé humainement",'03_Form_Electricite'!E39,"")</x:f>
      </x:c>
      <x:c r="F39" s="81" t="str">
        <x:f>IF('03_Form_Electricite'!$K39="Validé humainement",'03_Form_Electricite'!F39,"")</x:f>
      </x:c>
      <x:c r="G39" s="82" t="str">
        <x:f>IF('03_Form_Electricite'!$K39="Validé humainement",'03_Form_Electricite'!G39,"")</x:f>
      </x:c>
      <x:c r="H39" s="77" t="str">
        <x:f>IF('03_Form_Electricite'!$K39="Validé humainement",'03_Form_Electricite'!H39,"")</x:f>
      </x:c>
      <x:c r="I39" s="76" t="str">
        <x:f>IF('03_Form_Electricite'!$K39="Validé humainement",'03_Form_Electricite'!I39,"")</x:f>
      </x:c>
      <x:c r="J39" s="76" t="str">
        <x:f>IF('03_Form_Electricite'!$K39="Validé humainement",'03_Form_Electricite'!J39,"")</x:f>
      </x:c>
      <x:c r="K39" s="76" t="str">
        <x:f>IF('03_Form_Electricite'!$K39="Validé humainement",'03_Form_Electricite'!K39,"")</x:f>
      </x:c>
      <x:c r="L39" s="76" t="str">
        <x:f>IF('03_Form_Electricite'!$K39="Validé humainement",'03_Form_Electricite'!L39,"")</x:f>
      </x:c>
      <x:c r="M39" s="78" t="str">
        <x:f>IF('03_Form_Electricite'!$K39="Validé humainement",'03_Form_Electricite'!M39,"")</x:f>
      </x:c>
      <x:c r="N39" s="76" t="str">
        <x:f>IF('03_Form_Electricite'!$K39="Validé humainement",'03_Form_Electricite'!N39,"")</x:f>
      </x:c>
      <x:c r="O39" s="76" t="str">
        <x:f>IF('03_Form_Electricite'!$K39="Validé humainement",'03_Form_Electricite'!O39,"")</x:f>
      </x:c>
      <x:c r="P39" s="76" t="str">
        <x:f>IF('03_Form_Electricite'!$K39="Validé humainement",'03_Form_Electricite'!P39,"")</x:f>
      </x:c>
    </x:row>
    <x:row r="40">
      <x:c r="A40" s="76" t="str">
        <x:f>IF('03_Form_Electricite'!$K40="Validé humainement",'03_Form_Electricite'!A40,"")</x:f>
      </x:c>
      <x:c r="B40" s="76" t="str">
        <x:f>IF('03_Form_Electricite'!$K40="Validé humainement",'03_Form_Electricite'!B40,"")</x:f>
      </x:c>
      <x:c r="C40" s="76" t="str">
        <x:f>IF('03_Form_Electricite'!$K40="Validé humainement",'03_Form_Electricite'!C40,"")</x:f>
      </x:c>
      <x:c r="D40" s="76" t="str">
        <x:f>IF('03_Form_Electricite'!$K40="Validé humainement",'03_Form_Electricite'!D40,"")</x:f>
      </x:c>
      <x:c r="E40" s="76" t="str">
        <x:f>IF('03_Form_Electricite'!$K40="Validé humainement",'03_Form_Electricite'!E40,"")</x:f>
      </x:c>
      <x:c r="F40" s="81" t="str">
        <x:f>IF('03_Form_Electricite'!$K40="Validé humainement",'03_Form_Electricite'!F40,"")</x:f>
      </x:c>
      <x:c r="G40" s="82" t="str">
        <x:f>IF('03_Form_Electricite'!$K40="Validé humainement",'03_Form_Electricite'!G40,"")</x:f>
      </x:c>
      <x:c r="H40" s="77" t="str">
        <x:f>IF('03_Form_Electricite'!$K40="Validé humainement",'03_Form_Electricite'!H40,"")</x:f>
      </x:c>
      <x:c r="I40" s="76" t="str">
        <x:f>IF('03_Form_Electricite'!$K40="Validé humainement",'03_Form_Electricite'!I40,"")</x:f>
      </x:c>
      <x:c r="J40" s="76" t="str">
        <x:f>IF('03_Form_Electricite'!$K40="Validé humainement",'03_Form_Electricite'!J40,"")</x:f>
      </x:c>
      <x:c r="K40" s="76" t="str">
        <x:f>IF('03_Form_Electricite'!$K40="Validé humainement",'03_Form_Electricite'!K40,"")</x:f>
      </x:c>
      <x:c r="L40" s="76" t="str">
        <x:f>IF('03_Form_Electricite'!$K40="Validé humainement",'03_Form_Electricite'!L40,"")</x:f>
      </x:c>
      <x:c r="M40" s="78" t="str">
        <x:f>IF('03_Form_Electricite'!$K40="Validé humainement",'03_Form_Electricite'!M40,"")</x:f>
      </x:c>
      <x:c r="N40" s="76" t="str">
        <x:f>IF('03_Form_Electricite'!$K40="Validé humainement",'03_Form_Electricite'!N40,"")</x:f>
      </x:c>
      <x:c r="O40" s="76" t="str">
        <x:f>IF('03_Form_Electricite'!$K40="Validé humainement",'03_Form_Electricite'!O40,"")</x:f>
      </x:c>
      <x:c r="P40" s="76" t="str">
        <x:f>IF('03_Form_Electricite'!$K40="Validé humainement",'03_Form_Electricite'!P40,"")</x:f>
      </x:c>
    </x:row>
    <x:row r="41">
      <x:c r="A41" s="76" t="str">
        <x:f>IF('03_Form_Electricite'!$K41="Validé humainement",'03_Form_Electricite'!A41,"")</x:f>
      </x:c>
      <x:c r="B41" s="76" t="str">
        <x:f>IF('03_Form_Electricite'!$K41="Validé humainement",'03_Form_Electricite'!B41,"")</x:f>
      </x:c>
      <x:c r="C41" s="76" t="str">
        <x:f>IF('03_Form_Electricite'!$K41="Validé humainement",'03_Form_Electricite'!C41,"")</x:f>
      </x:c>
      <x:c r="D41" s="76" t="str">
        <x:f>IF('03_Form_Electricite'!$K41="Validé humainement",'03_Form_Electricite'!D41,"")</x:f>
      </x:c>
      <x:c r="E41" s="76" t="str">
        <x:f>IF('03_Form_Electricite'!$K41="Validé humainement",'03_Form_Electricite'!E41,"")</x:f>
      </x:c>
      <x:c r="F41" s="81" t="str">
        <x:f>IF('03_Form_Electricite'!$K41="Validé humainement",'03_Form_Electricite'!F41,"")</x:f>
      </x:c>
      <x:c r="G41" s="82" t="str">
        <x:f>IF('03_Form_Electricite'!$K41="Validé humainement",'03_Form_Electricite'!G41,"")</x:f>
      </x:c>
      <x:c r="H41" s="77" t="str">
        <x:f>IF('03_Form_Electricite'!$K41="Validé humainement",'03_Form_Electricite'!H41,"")</x:f>
      </x:c>
      <x:c r="I41" s="76" t="str">
        <x:f>IF('03_Form_Electricite'!$K41="Validé humainement",'03_Form_Electricite'!I41,"")</x:f>
      </x:c>
      <x:c r="J41" s="76" t="str">
        <x:f>IF('03_Form_Electricite'!$K41="Validé humainement",'03_Form_Electricite'!J41,"")</x:f>
      </x:c>
      <x:c r="K41" s="76" t="str">
        <x:f>IF('03_Form_Electricite'!$K41="Validé humainement",'03_Form_Electricite'!K41,"")</x:f>
      </x:c>
      <x:c r="L41" s="76" t="str">
        <x:f>IF('03_Form_Electricite'!$K41="Validé humainement",'03_Form_Electricite'!L41,"")</x:f>
      </x:c>
      <x:c r="M41" s="78" t="str">
        <x:f>IF('03_Form_Electricite'!$K41="Validé humainement",'03_Form_Electricite'!M41,"")</x:f>
      </x:c>
      <x:c r="N41" s="76" t="str">
        <x:f>IF('03_Form_Electricite'!$K41="Validé humainement",'03_Form_Electricite'!N41,"")</x:f>
      </x:c>
      <x:c r="O41" s="76" t="str">
        <x:f>IF('03_Form_Electricite'!$K41="Validé humainement",'03_Form_Electricite'!O41,"")</x:f>
      </x:c>
      <x:c r="P41" s="76" t="str">
        <x:f>IF('03_Form_Electricite'!$K41="Validé humainement",'03_Form_Electricite'!P41,"")</x:f>
      </x:c>
    </x:row>
    <x:row r="42">
      <x:c r="A42" s="76" t="str">
        <x:f>IF('03_Form_Electricite'!$K42="Validé humainement",'03_Form_Electricite'!A42,"")</x:f>
      </x:c>
      <x:c r="B42" s="76" t="str">
        <x:f>IF('03_Form_Electricite'!$K42="Validé humainement",'03_Form_Electricite'!B42,"")</x:f>
      </x:c>
      <x:c r="C42" s="76" t="str">
        <x:f>IF('03_Form_Electricite'!$K42="Validé humainement",'03_Form_Electricite'!C42,"")</x:f>
      </x:c>
      <x:c r="D42" s="76" t="str">
        <x:f>IF('03_Form_Electricite'!$K42="Validé humainement",'03_Form_Electricite'!D42,"")</x:f>
      </x:c>
      <x:c r="E42" s="76" t="str">
        <x:f>IF('03_Form_Electricite'!$K42="Validé humainement",'03_Form_Electricite'!E42,"")</x:f>
      </x:c>
      <x:c r="F42" s="81" t="str">
        <x:f>IF('03_Form_Electricite'!$K42="Validé humainement",'03_Form_Electricite'!F42,"")</x:f>
      </x:c>
      <x:c r="G42" s="82" t="str">
        <x:f>IF('03_Form_Electricite'!$K42="Validé humainement",'03_Form_Electricite'!G42,"")</x:f>
      </x:c>
      <x:c r="H42" s="77" t="str">
        <x:f>IF('03_Form_Electricite'!$K42="Validé humainement",'03_Form_Electricite'!H42,"")</x:f>
      </x:c>
      <x:c r="I42" s="76" t="str">
        <x:f>IF('03_Form_Electricite'!$K42="Validé humainement",'03_Form_Electricite'!I42,"")</x:f>
      </x:c>
      <x:c r="J42" s="76" t="str">
        <x:f>IF('03_Form_Electricite'!$K42="Validé humainement",'03_Form_Electricite'!J42,"")</x:f>
      </x:c>
      <x:c r="K42" s="76" t="str">
        <x:f>IF('03_Form_Electricite'!$K42="Validé humainement",'03_Form_Electricite'!K42,"")</x:f>
      </x:c>
      <x:c r="L42" s="76" t="str">
        <x:f>IF('03_Form_Electricite'!$K42="Validé humainement",'03_Form_Electricite'!L42,"")</x:f>
      </x:c>
      <x:c r="M42" s="78" t="str">
        <x:f>IF('03_Form_Electricite'!$K42="Validé humainement",'03_Form_Electricite'!M42,"")</x:f>
      </x:c>
      <x:c r="N42" s="76" t="str">
        <x:f>IF('03_Form_Electricite'!$K42="Validé humainement",'03_Form_Electricite'!N42,"")</x:f>
      </x:c>
      <x:c r="O42" s="76" t="str">
        <x:f>IF('03_Form_Electricite'!$K42="Validé humainement",'03_Form_Electricite'!O42,"")</x:f>
      </x:c>
      <x:c r="P42" s="76" t="str">
        <x:f>IF('03_Form_Electricite'!$K42="Validé humainement",'03_Form_Electricite'!P42,"")</x:f>
      </x:c>
    </x:row>
    <x:row r="43">
      <x:c r="A43" s="76" t="str">
        <x:f>IF('03_Form_Electricite'!$K43="Validé humainement",'03_Form_Electricite'!A43,"")</x:f>
      </x:c>
      <x:c r="B43" s="76" t="str">
        <x:f>IF('03_Form_Electricite'!$K43="Validé humainement",'03_Form_Electricite'!B43,"")</x:f>
      </x:c>
      <x:c r="C43" s="76" t="str">
        <x:f>IF('03_Form_Electricite'!$K43="Validé humainement",'03_Form_Electricite'!C43,"")</x:f>
      </x:c>
      <x:c r="D43" s="76" t="str">
        <x:f>IF('03_Form_Electricite'!$K43="Validé humainement",'03_Form_Electricite'!D43,"")</x:f>
      </x:c>
      <x:c r="E43" s="76" t="str">
        <x:f>IF('03_Form_Electricite'!$K43="Validé humainement",'03_Form_Electricite'!E43,"")</x:f>
      </x:c>
      <x:c r="F43" s="81" t="str">
        <x:f>IF('03_Form_Electricite'!$K43="Validé humainement",'03_Form_Electricite'!F43,"")</x:f>
      </x:c>
      <x:c r="G43" s="82" t="str">
        <x:f>IF('03_Form_Electricite'!$K43="Validé humainement",'03_Form_Electricite'!G43,"")</x:f>
      </x:c>
      <x:c r="H43" s="77" t="str">
        <x:f>IF('03_Form_Electricite'!$K43="Validé humainement",'03_Form_Electricite'!H43,"")</x:f>
      </x:c>
      <x:c r="I43" s="76" t="str">
        <x:f>IF('03_Form_Electricite'!$K43="Validé humainement",'03_Form_Electricite'!I43,"")</x:f>
      </x:c>
      <x:c r="J43" s="76" t="str">
        <x:f>IF('03_Form_Electricite'!$K43="Validé humainement",'03_Form_Electricite'!J43,"")</x:f>
      </x:c>
      <x:c r="K43" s="76" t="str">
        <x:f>IF('03_Form_Electricite'!$K43="Validé humainement",'03_Form_Electricite'!K43,"")</x:f>
      </x:c>
      <x:c r="L43" s="76" t="str">
        <x:f>IF('03_Form_Electricite'!$K43="Validé humainement",'03_Form_Electricite'!L43,"")</x:f>
      </x:c>
      <x:c r="M43" s="78" t="str">
        <x:f>IF('03_Form_Electricite'!$K43="Validé humainement",'03_Form_Electricite'!M43,"")</x:f>
      </x:c>
      <x:c r="N43" s="76" t="str">
        <x:f>IF('03_Form_Electricite'!$K43="Validé humainement",'03_Form_Electricite'!N43,"")</x:f>
      </x:c>
      <x:c r="O43" s="76" t="str">
        <x:f>IF('03_Form_Electricite'!$K43="Validé humainement",'03_Form_Electricite'!O43,"")</x:f>
      </x:c>
      <x:c r="P43" s="76" t="str">
        <x:f>IF('03_Form_Electricite'!$K43="Validé humainement",'03_Form_Electricite'!P43,"")</x:f>
      </x:c>
    </x:row>
    <x:row r="44">
      <x:c r="A44" s="76" t="str">
        <x:f>IF('03_Form_Electricite'!$K44="Validé humainement",'03_Form_Electricite'!A44,"")</x:f>
      </x:c>
      <x:c r="B44" s="76" t="str">
        <x:f>IF('03_Form_Electricite'!$K44="Validé humainement",'03_Form_Electricite'!B44,"")</x:f>
      </x:c>
      <x:c r="C44" s="76" t="str">
        <x:f>IF('03_Form_Electricite'!$K44="Validé humainement",'03_Form_Electricite'!C44,"")</x:f>
      </x:c>
      <x:c r="D44" s="76" t="str">
        <x:f>IF('03_Form_Electricite'!$K44="Validé humainement",'03_Form_Electricite'!D44,"")</x:f>
      </x:c>
      <x:c r="E44" s="76" t="str">
        <x:f>IF('03_Form_Electricite'!$K44="Validé humainement",'03_Form_Electricite'!E44,"")</x:f>
      </x:c>
      <x:c r="F44" s="81" t="str">
        <x:f>IF('03_Form_Electricite'!$K44="Validé humainement",'03_Form_Electricite'!F44,"")</x:f>
      </x:c>
      <x:c r="G44" s="82" t="str">
        <x:f>IF('03_Form_Electricite'!$K44="Validé humainement",'03_Form_Electricite'!G44,"")</x:f>
      </x:c>
      <x:c r="H44" s="77" t="str">
        <x:f>IF('03_Form_Electricite'!$K44="Validé humainement",'03_Form_Electricite'!H44,"")</x:f>
      </x:c>
      <x:c r="I44" s="76" t="str">
        <x:f>IF('03_Form_Electricite'!$K44="Validé humainement",'03_Form_Electricite'!I44,"")</x:f>
      </x:c>
      <x:c r="J44" s="76" t="str">
        <x:f>IF('03_Form_Electricite'!$K44="Validé humainement",'03_Form_Electricite'!J44,"")</x:f>
      </x:c>
      <x:c r="K44" s="76" t="str">
        <x:f>IF('03_Form_Electricite'!$K44="Validé humainement",'03_Form_Electricite'!K44,"")</x:f>
      </x:c>
      <x:c r="L44" s="76" t="str">
        <x:f>IF('03_Form_Electricite'!$K44="Validé humainement",'03_Form_Electricite'!L44,"")</x:f>
      </x:c>
      <x:c r="M44" s="78" t="str">
        <x:f>IF('03_Form_Electricite'!$K44="Validé humainement",'03_Form_Electricite'!M44,"")</x:f>
      </x:c>
      <x:c r="N44" s="76" t="str">
        <x:f>IF('03_Form_Electricite'!$K44="Validé humainement",'03_Form_Electricite'!N44,"")</x:f>
      </x:c>
      <x:c r="O44" s="76" t="str">
        <x:f>IF('03_Form_Electricite'!$K44="Validé humainement",'03_Form_Electricite'!O44,"")</x:f>
      </x:c>
      <x:c r="P44" s="76" t="str">
        <x:f>IF('03_Form_Electricite'!$K44="Validé humainement",'03_Form_Electricite'!P44,"")</x:f>
      </x:c>
    </x:row>
    <x:row r="45">
      <x:c r="A45" s="76" t="str">
        <x:f>IF('03_Form_Electricite'!$K45="Validé humainement",'03_Form_Electricite'!A45,"")</x:f>
      </x:c>
      <x:c r="B45" s="76" t="str">
        <x:f>IF('03_Form_Electricite'!$K45="Validé humainement",'03_Form_Electricite'!B45,"")</x:f>
      </x:c>
      <x:c r="C45" s="76" t="str">
        <x:f>IF('03_Form_Electricite'!$K45="Validé humainement",'03_Form_Electricite'!C45,"")</x:f>
      </x:c>
      <x:c r="D45" s="76" t="str">
        <x:f>IF('03_Form_Electricite'!$K45="Validé humainement",'03_Form_Electricite'!D45,"")</x:f>
      </x:c>
      <x:c r="E45" s="76" t="str">
        <x:f>IF('03_Form_Electricite'!$K45="Validé humainement",'03_Form_Electricite'!E45,"")</x:f>
      </x:c>
      <x:c r="F45" s="81" t="str">
        <x:f>IF('03_Form_Electricite'!$K45="Validé humainement",'03_Form_Electricite'!F45,"")</x:f>
      </x:c>
      <x:c r="G45" s="82" t="str">
        <x:f>IF('03_Form_Electricite'!$K45="Validé humainement",'03_Form_Electricite'!G45,"")</x:f>
      </x:c>
      <x:c r="H45" s="77" t="str">
        <x:f>IF('03_Form_Electricite'!$K45="Validé humainement",'03_Form_Electricite'!H45,"")</x:f>
      </x:c>
      <x:c r="I45" s="76" t="str">
        <x:f>IF('03_Form_Electricite'!$K45="Validé humainement",'03_Form_Electricite'!I45,"")</x:f>
      </x:c>
      <x:c r="J45" s="76" t="str">
        <x:f>IF('03_Form_Electricite'!$K45="Validé humainement",'03_Form_Electricite'!J45,"")</x:f>
      </x:c>
      <x:c r="K45" s="76" t="str">
        <x:f>IF('03_Form_Electricite'!$K45="Validé humainement",'03_Form_Electricite'!K45,"")</x:f>
      </x:c>
      <x:c r="L45" s="76" t="str">
        <x:f>IF('03_Form_Electricite'!$K45="Validé humainement",'03_Form_Electricite'!L45,"")</x:f>
      </x:c>
      <x:c r="M45" s="78" t="str">
        <x:f>IF('03_Form_Electricite'!$K45="Validé humainement",'03_Form_Electricite'!M45,"")</x:f>
      </x:c>
      <x:c r="N45" s="76" t="str">
        <x:f>IF('03_Form_Electricite'!$K45="Validé humainement",'03_Form_Electricite'!N45,"")</x:f>
      </x:c>
      <x:c r="O45" s="76" t="str">
        <x:f>IF('03_Form_Electricite'!$K45="Validé humainement",'03_Form_Electricite'!O45,"")</x:f>
      </x:c>
      <x:c r="P45" s="76" t="str">
        <x:f>IF('03_Form_Electricite'!$K45="Validé humainement",'03_Form_Electricite'!P45,"")</x:f>
      </x:c>
    </x:row>
    <x:row r="46">
      <x:c r="A46" s="76" t="str">
        <x:f>IF('03_Form_Electricite'!$K46="Validé humainement",'03_Form_Electricite'!A46,"")</x:f>
      </x:c>
      <x:c r="B46" s="76" t="str">
        <x:f>IF('03_Form_Electricite'!$K46="Validé humainement",'03_Form_Electricite'!B46,"")</x:f>
      </x:c>
      <x:c r="C46" s="76" t="str">
        <x:f>IF('03_Form_Electricite'!$K46="Validé humainement",'03_Form_Electricite'!C46,"")</x:f>
      </x:c>
      <x:c r="D46" s="76" t="str">
        <x:f>IF('03_Form_Electricite'!$K46="Validé humainement",'03_Form_Electricite'!D46,"")</x:f>
      </x:c>
      <x:c r="E46" s="76" t="str">
        <x:f>IF('03_Form_Electricite'!$K46="Validé humainement",'03_Form_Electricite'!E46,"")</x:f>
      </x:c>
      <x:c r="F46" s="81" t="str">
        <x:f>IF('03_Form_Electricite'!$K46="Validé humainement",'03_Form_Electricite'!F46,"")</x:f>
      </x:c>
      <x:c r="G46" s="82" t="str">
        <x:f>IF('03_Form_Electricite'!$K46="Validé humainement",'03_Form_Electricite'!G46,"")</x:f>
      </x:c>
      <x:c r="H46" s="77" t="str">
        <x:f>IF('03_Form_Electricite'!$K46="Validé humainement",'03_Form_Electricite'!H46,"")</x:f>
      </x:c>
      <x:c r="I46" s="76" t="str">
        <x:f>IF('03_Form_Electricite'!$K46="Validé humainement",'03_Form_Electricite'!I46,"")</x:f>
      </x:c>
      <x:c r="J46" s="76" t="str">
        <x:f>IF('03_Form_Electricite'!$K46="Validé humainement",'03_Form_Electricite'!J46,"")</x:f>
      </x:c>
      <x:c r="K46" s="76" t="str">
        <x:f>IF('03_Form_Electricite'!$K46="Validé humainement",'03_Form_Electricite'!K46,"")</x:f>
      </x:c>
      <x:c r="L46" s="76" t="str">
        <x:f>IF('03_Form_Electricite'!$K46="Validé humainement",'03_Form_Electricite'!L46,"")</x:f>
      </x:c>
      <x:c r="M46" s="78" t="str">
        <x:f>IF('03_Form_Electricite'!$K46="Validé humainement",'03_Form_Electricite'!M46,"")</x:f>
      </x:c>
      <x:c r="N46" s="76" t="str">
        <x:f>IF('03_Form_Electricite'!$K46="Validé humainement",'03_Form_Electricite'!N46,"")</x:f>
      </x:c>
      <x:c r="O46" s="76" t="str">
        <x:f>IF('03_Form_Electricite'!$K46="Validé humainement",'03_Form_Electricite'!O46,"")</x:f>
      </x:c>
      <x:c r="P46" s="76" t="str">
        <x:f>IF('03_Form_Electricite'!$K46="Validé humainement",'03_Form_Electricite'!P46,"")</x:f>
      </x:c>
    </x:row>
    <x:row r="47">
      <x:c r="A47" s="76" t="str">
        <x:f>IF('03_Form_Electricite'!$K47="Validé humainement",'03_Form_Electricite'!A47,"")</x:f>
      </x:c>
      <x:c r="B47" s="76" t="str">
        <x:f>IF('03_Form_Electricite'!$K47="Validé humainement",'03_Form_Electricite'!B47,"")</x:f>
      </x:c>
      <x:c r="C47" s="76" t="str">
        <x:f>IF('03_Form_Electricite'!$K47="Validé humainement",'03_Form_Electricite'!C47,"")</x:f>
      </x:c>
      <x:c r="D47" s="76" t="str">
        <x:f>IF('03_Form_Electricite'!$K47="Validé humainement",'03_Form_Electricite'!D47,"")</x:f>
      </x:c>
      <x:c r="E47" s="76" t="str">
        <x:f>IF('03_Form_Electricite'!$K47="Validé humainement",'03_Form_Electricite'!E47,"")</x:f>
      </x:c>
      <x:c r="F47" s="81" t="str">
        <x:f>IF('03_Form_Electricite'!$K47="Validé humainement",'03_Form_Electricite'!F47,"")</x:f>
      </x:c>
      <x:c r="G47" s="82" t="str">
        <x:f>IF('03_Form_Electricite'!$K47="Validé humainement",'03_Form_Electricite'!G47,"")</x:f>
      </x:c>
      <x:c r="H47" s="77" t="str">
        <x:f>IF('03_Form_Electricite'!$K47="Validé humainement",'03_Form_Electricite'!H47,"")</x:f>
      </x:c>
      <x:c r="I47" s="76" t="str">
        <x:f>IF('03_Form_Electricite'!$K47="Validé humainement",'03_Form_Electricite'!I47,"")</x:f>
      </x:c>
      <x:c r="J47" s="76" t="str">
        <x:f>IF('03_Form_Electricite'!$K47="Validé humainement",'03_Form_Electricite'!J47,"")</x:f>
      </x:c>
      <x:c r="K47" s="76" t="str">
        <x:f>IF('03_Form_Electricite'!$K47="Validé humainement",'03_Form_Electricite'!K47,"")</x:f>
      </x:c>
      <x:c r="L47" s="76" t="str">
        <x:f>IF('03_Form_Electricite'!$K47="Validé humainement",'03_Form_Electricite'!L47,"")</x:f>
      </x:c>
      <x:c r="M47" s="78" t="str">
        <x:f>IF('03_Form_Electricite'!$K47="Validé humainement",'03_Form_Electricite'!M47,"")</x:f>
      </x:c>
      <x:c r="N47" s="76" t="str">
        <x:f>IF('03_Form_Electricite'!$K47="Validé humainement",'03_Form_Electricite'!N47,"")</x:f>
      </x:c>
      <x:c r="O47" s="76" t="str">
        <x:f>IF('03_Form_Electricite'!$K47="Validé humainement",'03_Form_Electricite'!O47,"")</x:f>
      </x:c>
      <x:c r="P47" s="76" t="str">
        <x:f>IF('03_Form_Electricite'!$K47="Validé humainement",'03_Form_Electricite'!P47,"")</x:f>
      </x:c>
    </x:row>
    <x:row r="48">
      <x:c r="A48" s="76" t="str">
        <x:f>IF('03_Form_Electricite'!$K48="Validé humainement",'03_Form_Electricite'!A48,"")</x:f>
      </x:c>
      <x:c r="B48" s="76" t="str">
        <x:f>IF('03_Form_Electricite'!$K48="Validé humainement",'03_Form_Electricite'!B48,"")</x:f>
      </x:c>
      <x:c r="C48" s="76" t="str">
        <x:f>IF('03_Form_Electricite'!$K48="Validé humainement",'03_Form_Electricite'!C48,"")</x:f>
      </x:c>
      <x:c r="D48" s="76" t="str">
        <x:f>IF('03_Form_Electricite'!$K48="Validé humainement",'03_Form_Electricite'!D48,"")</x:f>
      </x:c>
      <x:c r="E48" s="76" t="str">
        <x:f>IF('03_Form_Electricite'!$K48="Validé humainement",'03_Form_Electricite'!E48,"")</x:f>
      </x:c>
      <x:c r="F48" s="81" t="str">
        <x:f>IF('03_Form_Electricite'!$K48="Validé humainement",'03_Form_Electricite'!F48,"")</x:f>
      </x:c>
      <x:c r="G48" s="82" t="str">
        <x:f>IF('03_Form_Electricite'!$K48="Validé humainement",'03_Form_Electricite'!G48,"")</x:f>
      </x:c>
      <x:c r="H48" s="77" t="str">
        <x:f>IF('03_Form_Electricite'!$K48="Validé humainement",'03_Form_Electricite'!H48,"")</x:f>
      </x:c>
      <x:c r="I48" s="76" t="str">
        <x:f>IF('03_Form_Electricite'!$K48="Validé humainement",'03_Form_Electricite'!I48,"")</x:f>
      </x:c>
      <x:c r="J48" s="76" t="str">
        <x:f>IF('03_Form_Electricite'!$K48="Validé humainement",'03_Form_Electricite'!J48,"")</x:f>
      </x:c>
      <x:c r="K48" s="76" t="str">
        <x:f>IF('03_Form_Electricite'!$K48="Validé humainement",'03_Form_Electricite'!K48,"")</x:f>
      </x:c>
      <x:c r="L48" s="76" t="str">
        <x:f>IF('03_Form_Electricite'!$K48="Validé humainement",'03_Form_Electricite'!L48,"")</x:f>
      </x:c>
      <x:c r="M48" s="78" t="str">
        <x:f>IF('03_Form_Electricite'!$K48="Validé humainement",'03_Form_Electricite'!M48,"")</x:f>
      </x:c>
      <x:c r="N48" s="76" t="str">
        <x:f>IF('03_Form_Electricite'!$K48="Validé humainement",'03_Form_Electricite'!N48,"")</x:f>
      </x:c>
      <x:c r="O48" s="76" t="str">
        <x:f>IF('03_Form_Electricite'!$K48="Validé humainement",'03_Form_Electricite'!O48,"")</x:f>
      </x:c>
      <x:c r="P48" s="76" t="str">
        <x:f>IF('03_Form_Electricite'!$K48="Validé humainement",'03_Form_Electricite'!P48,"")</x:f>
      </x:c>
    </x:row>
    <x:row r="49">
      <x:c r="A49" s="76" t="str">
        <x:f>IF('03_Form_Electricite'!$K49="Validé humainement",'03_Form_Electricite'!A49,"")</x:f>
      </x:c>
      <x:c r="B49" s="76" t="str">
        <x:f>IF('03_Form_Electricite'!$K49="Validé humainement",'03_Form_Electricite'!B49,"")</x:f>
      </x:c>
      <x:c r="C49" s="76" t="str">
        <x:f>IF('03_Form_Electricite'!$K49="Validé humainement",'03_Form_Electricite'!C49,"")</x:f>
      </x:c>
      <x:c r="D49" s="76" t="str">
        <x:f>IF('03_Form_Electricite'!$K49="Validé humainement",'03_Form_Electricite'!D49,"")</x:f>
      </x:c>
      <x:c r="E49" s="76" t="str">
        <x:f>IF('03_Form_Electricite'!$K49="Validé humainement",'03_Form_Electricite'!E49,"")</x:f>
      </x:c>
      <x:c r="F49" s="81" t="str">
        <x:f>IF('03_Form_Electricite'!$K49="Validé humainement",'03_Form_Electricite'!F49,"")</x:f>
      </x:c>
      <x:c r="G49" s="82" t="str">
        <x:f>IF('03_Form_Electricite'!$K49="Validé humainement",'03_Form_Electricite'!G49,"")</x:f>
      </x:c>
      <x:c r="H49" s="77" t="str">
        <x:f>IF('03_Form_Electricite'!$K49="Validé humainement",'03_Form_Electricite'!H49,"")</x:f>
      </x:c>
      <x:c r="I49" s="76" t="str">
        <x:f>IF('03_Form_Electricite'!$K49="Validé humainement",'03_Form_Electricite'!I49,"")</x:f>
      </x:c>
      <x:c r="J49" s="76" t="str">
        <x:f>IF('03_Form_Electricite'!$K49="Validé humainement",'03_Form_Electricite'!J49,"")</x:f>
      </x:c>
      <x:c r="K49" s="76" t="str">
        <x:f>IF('03_Form_Electricite'!$K49="Validé humainement",'03_Form_Electricite'!K49,"")</x:f>
      </x:c>
      <x:c r="L49" s="76" t="str">
        <x:f>IF('03_Form_Electricite'!$K49="Validé humainement",'03_Form_Electricite'!L49,"")</x:f>
      </x:c>
      <x:c r="M49" s="78" t="str">
        <x:f>IF('03_Form_Electricite'!$K49="Validé humainement",'03_Form_Electricite'!M49,"")</x:f>
      </x:c>
      <x:c r="N49" s="76" t="str">
        <x:f>IF('03_Form_Electricite'!$K49="Validé humainement",'03_Form_Electricite'!N49,"")</x:f>
      </x:c>
      <x:c r="O49" s="76" t="str">
        <x:f>IF('03_Form_Electricite'!$K49="Validé humainement",'03_Form_Electricite'!O49,"")</x:f>
      </x:c>
      <x:c r="P49" s="76" t="str">
        <x:f>IF('03_Form_Electricite'!$K49="Validé humainement",'03_Form_Electricite'!P49,"")</x:f>
      </x:c>
    </x:row>
    <x:row r="50">
      <x:c r="A50" s="76" t="str">
        <x:f>IF('03_Form_Electricite'!$K50="Validé humainement",'03_Form_Electricite'!A50,"")</x:f>
      </x:c>
      <x:c r="B50" s="76" t="str">
        <x:f>IF('03_Form_Electricite'!$K50="Validé humainement",'03_Form_Electricite'!B50,"")</x:f>
      </x:c>
      <x:c r="C50" s="76" t="str">
        <x:f>IF('03_Form_Electricite'!$K50="Validé humainement",'03_Form_Electricite'!C50,"")</x:f>
      </x:c>
      <x:c r="D50" s="76" t="str">
        <x:f>IF('03_Form_Electricite'!$K50="Validé humainement",'03_Form_Electricite'!D50,"")</x:f>
      </x:c>
      <x:c r="E50" s="76" t="str">
        <x:f>IF('03_Form_Electricite'!$K50="Validé humainement",'03_Form_Electricite'!E50,"")</x:f>
      </x:c>
      <x:c r="F50" s="81" t="str">
        <x:f>IF('03_Form_Electricite'!$K50="Validé humainement",'03_Form_Electricite'!F50,"")</x:f>
      </x:c>
      <x:c r="G50" s="82" t="str">
        <x:f>IF('03_Form_Electricite'!$K50="Validé humainement",'03_Form_Electricite'!G50,"")</x:f>
      </x:c>
      <x:c r="H50" s="77" t="str">
        <x:f>IF('03_Form_Electricite'!$K50="Validé humainement",'03_Form_Electricite'!H50,"")</x:f>
      </x:c>
      <x:c r="I50" s="76" t="str">
        <x:f>IF('03_Form_Electricite'!$K50="Validé humainement",'03_Form_Electricite'!I50,"")</x:f>
      </x:c>
      <x:c r="J50" s="76" t="str">
        <x:f>IF('03_Form_Electricite'!$K50="Validé humainement",'03_Form_Electricite'!J50,"")</x:f>
      </x:c>
      <x:c r="K50" s="76" t="str">
        <x:f>IF('03_Form_Electricite'!$K50="Validé humainement",'03_Form_Electricite'!K50,"")</x:f>
      </x:c>
      <x:c r="L50" s="76" t="str">
        <x:f>IF('03_Form_Electricite'!$K50="Validé humainement",'03_Form_Electricite'!L50,"")</x:f>
      </x:c>
      <x:c r="M50" s="78" t="str">
        <x:f>IF('03_Form_Electricite'!$K50="Validé humainement",'03_Form_Electricite'!M50,"")</x:f>
      </x:c>
      <x:c r="N50" s="76" t="str">
        <x:f>IF('03_Form_Electricite'!$K50="Validé humainement",'03_Form_Electricite'!N50,"")</x:f>
      </x:c>
      <x:c r="O50" s="76" t="str">
        <x:f>IF('03_Form_Electricite'!$K50="Validé humainement",'03_Form_Electricite'!O50,"")</x:f>
      </x:c>
      <x:c r="P50" s="76" t="str">
        <x:f>IF('03_Form_Electricite'!$K50="Validé humainement",'03_Form_Electricite'!P50,"")</x:f>
      </x:c>
    </x:row>
    <x:row r="51">
      <x:c r="A51" s="76" t="str">
        <x:f>IF('03_Form_Electricite'!$K51="Validé humainement",'03_Form_Electricite'!A51,"")</x:f>
      </x:c>
      <x:c r="B51" s="76" t="str">
        <x:f>IF('03_Form_Electricite'!$K51="Validé humainement",'03_Form_Electricite'!B51,"")</x:f>
      </x:c>
      <x:c r="C51" s="76" t="str">
        <x:f>IF('03_Form_Electricite'!$K51="Validé humainement",'03_Form_Electricite'!C51,"")</x:f>
      </x:c>
      <x:c r="D51" s="76" t="str">
        <x:f>IF('03_Form_Electricite'!$K51="Validé humainement",'03_Form_Electricite'!D51,"")</x:f>
      </x:c>
      <x:c r="E51" s="76" t="str">
        <x:f>IF('03_Form_Electricite'!$K51="Validé humainement",'03_Form_Electricite'!E51,"")</x:f>
      </x:c>
      <x:c r="F51" s="81" t="str">
        <x:f>IF('03_Form_Electricite'!$K51="Validé humainement",'03_Form_Electricite'!F51,"")</x:f>
      </x:c>
      <x:c r="G51" s="82" t="str">
        <x:f>IF('03_Form_Electricite'!$K51="Validé humainement",'03_Form_Electricite'!G51,"")</x:f>
      </x:c>
      <x:c r="H51" s="77" t="str">
        <x:f>IF('03_Form_Electricite'!$K51="Validé humainement",'03_Form_Electricite'!H51,"")</x:f>
      </x:c>
      <x:c r="I51" s="76" t="str">
        <x:f>IF('03_Form_Electricite'!$K51="Validé humainement",'03_Form_Electricite'!I51,"")</x:f>
      </x:c>
      <x:c r="J51" s="76" t="str">
        <x:f>IF('03_Form_Electricite'!$K51="Validé humainement",'03_Form_Electricite'!J51,"")</x:f>
      </x:c>
      <x:c r="K51" s="76" t="str">
        <x:f>IF('03_Form_Electricite'!$K51="Validé humainement",'03_Form_Electricite'!K51,"")</x:f>
      </x:c>
      <x:c r="L51" s="76" t="str">
        <x:f>IF('03_Form_Electricite'!$K51="Validé humainement",'03_Form_Electricite'!L51,"")</x:f>
      </x:c>
      <x:c r="M51" s="78" t="str">
        <x:f>IF('03_Form_Electricite'!$K51="Validé humainement",'03_Form_Electricite'!M51,"")</x:f>
      </x:c>
      <x:c r="N51" s="76" t="str">
        <x:f>IF('03_Form_Electricite'!$K51="Validé humainement",'03_Form_Electricite'!N51,"")</x:f>
      </x:c>
      <x:c r="O51" s="76" t="str">
        <x:f>IF('03_Form_Electricite'!$K51="Validé humainement",'03_Form_Electricite'!O51,"")</x:f>
      </x:c>
      <x:c r="P51" s="76" t="str">
        <x:f>IF('03_Form_Electricite'!$K51="Validé humainement",'03_Form_Electricite'!P51,"")</x:f>
      </x:c>
    </x:row>
    <x:row r="52">
      <x:c r="A52" s="76" t="str">
        <x:f>IF('03_Form_Electricite'!$K52="Validé humainement",'03_Form_Electricite'!A52,"")</x:f>
      </x:c>
      <x:c r="B52" s="76" t="str">
        <x:f>IF('03_Form_Electricite'!$K52="Validé humainement",'03_Form_Electricite'!B52,"")</x:f>
      </x:c>
      <x:c r="C52" s="76" t="str">
        <x:f>IF('03_Form_Electricite'!$K52="Validé humainement",'03_Form_Electricite'!C52,"")</x:f>
      </x:c>
      <x:c r="D52" s="76" t="str">
        <x:f>IF('03_Form_Electricite'!$K52="Validé humainement",'03_Form_Electricite'!D52,"")</x:f>
      </x:c>
      <x:c r="E52" s="76" t="str">
        <x:f>IF('03_Form_Electricite'!$K52="Validé humainement",'03_Form_Electricite'!E52,"")</x:f>
      </x:c>
      <x:c r="F52" s="81" t="str">
        <x:f>IF('03_Form_Electricite'!$K52="Validé humainement",'03_Form_Electricite'!F52,"")</x:f>
      </x:c>
      <x:c r="G52" s="82" t="str">
        <x:f>IF('03_Form_Electricite'!$K52="Validé humainement",'03_Form_Electricite'!G52,"")</x:f>
      </x:c>
      <x:c r="H52" s="77" t="str">
        <x:f>IF('03_Form_Electricite'!$K52="Validé humainement",'03_Form_Electricite'!H52,"")</x:f>
      </x:c>
      <x:c r="I52" s="76" t="str">
        <x:f>IF('03_Form_Electricite'!$K52="Validé humainement",'03_Form_Electricite'!I52,"")</x:f>
      </x:c>
      <x:c r="J52" s="76" t="str">
        <x:f>IF('03_Form_Electricite'!$K52="Validé humainement",'03_Form_Electricite'!J52,"")</x:f>
      </x:c>
      <x:c r="K52" s="76" t="str">
        <x:f>IF('03_Form_Electricite'!$K52="Validé humainement",'03_Form_Electricite'!K52,"")</x:f>
      </x:c>
      <x:c r="L52" s="76" t="str">
        <x:f>IF('03_Form_Electricite'!$K52="Validé humainement",'03_Form_Electricite'!L52,"")</x:f>
      </x:c>
      <x:c r="M52" s="78" t="str">
        <x:f>IF('03_Form_Electricite'!$K52="Validé humainement",'03_Form_Electricite'!M52,"")</x:f>
      </x:c>
      <x:c r="N52" s="76" t="str">
        <x:f>IF('03_Form_Electricite'!$K52="Validé humainement",'03_Form_Electricite'!N52,"")</x:f>
      </x:c>
      <x:c r="O52" s="76" t="str">
        <x:f>IF('03_Form_Electricite'!$K52="Validé humainement",'03_Form_Electricite'!O52,"")</x:f>
      </x:c>
      <x:c r="P52" s="76" t="str">
        <x:f>IF('03_Form_Electricite'!$K52="Validé humainement",'03_Form_Electricite'!P52,"")</x:f>
      </x:c>
    </x:row>
    <x:row r="53">
      <x:c r="A53" s="76" t="str">
        <x:f>IF('03_Form_Electricite'!$K53="Validé humainement",'03_Form_Electricite'!A53,"")</x:f>
      </x:c>
      <x:c r="B53" s="76" t="str">
        <x:f>IF('03_Form_Electricite'!$K53="Validé humainement",'03_Form_Electricite'!B53,"")</x:f>
      </x:c>
      <x:c r="C53" s="76" t="str">
        <x:f>IF('03_Form_Electricite'!$K53="Validé humainement",'03_Form_Electricite'!C53,"")</x:f>
      </x:c>
      <x:c r="D53" s="76" t="str">
        <x:f>IF('03_Form_Electricite'!$K53="Validé humainement",'03_Form_Electricite'!D53,"")</x:f>
      </x:c>
      <x:c r="E53" s="76" t="str">
        <x:f>IF('03_Form_Electricite'!$K53="Validé humainement",'03_Form_Electricite'!E53,"")</x:f>
      </x:c>
      <x:c r="F53" s="81" t="str">
        <x:f>IF('03_Form_Electricite'!$K53="Validé humainement",'03_Form_Electricite'!F53,"")</x:f>
      </x:c>
      <x:c r="G53" s="82" t="str">
        <x:f>IF('03_Form_Electricite'!$K53="Validé humainement",'03_Form_Electricite'!G53,"")</x:f>
      </x:c>
      <x:c r="H53" s="77" t="str">
        <x:f>IF('03_Form_Electricite'!$K53="Validé humainement",'03_Form_Electricite'!H53,"")</x:f>
      </x:c>
      <x:c r="I53" s="76" t="str">
        <x:f>IF('03_Form_Electricite'!$K53="Validé humainement",'03_Form_Electricite'!I53,"")</x:f>
      </x:c>
      <x:c r="J53" s="76" t="str">
        <x:f>IF('03_Form_Electricite'!$K53="Validé humainement",'03_Form_Electricite'!J53,"")</x:f>
      </x:c>
      <x:c r="K53" s="76" t="str">
        <x:f>IF('03_Form_Electricite'!$K53="Validé humainement",'03_Form_Electricite'!K53,"")</x:f>
      </x:c>
      <x:c r="L53" s="76" t="str">
        <x:f>IF('03_Form_Electricite'!$K53="Validé humainement",'03_Form_Electricite'!L53,"")</x:f>
      </x:c>
      <x:c r="M53" s="78" t="str">
        <x:f>IF('03_Form_Electricite'!$K53="Validé humainement",'03_Form_Electricite'!M53,"")</x:f>
      </x:c>
      <x:c r="N53" s="76" t="str">
        <x:f>IF('03_Form_Electricite'!$K53="Validé humainement",'03_Form_Electricite'!N53,"")</x:f>
      </x:c>
      <x:c r="O53" s="76" t="str">
        <x:f>IF('03_Form_Electricite'!$K53="Validé humainement",'03_Form_Electricite'!O53,"")</x:f>
      </x:c>
      <x:c r="P53" s="76" t="str">
        <x:f>IF('03_Form_Electricite'!$K53="Validé humainement",'03_Form_Electricite'!P53,"")</x:f>
      </x:c>
    </x:row>
    <x:row r="54">
      <x:c r="A54" s="76" t="str">
        <x:f>IF('03_Form_Electricite'!$K54="Validé humainement",'03_Form_Electricite'!A54,"")</x:f>
      </x:c>
      <x:c r="B54" s="76" t="str">
        <x:f>IF('03_Form_Electricite'!$K54="Validé humainement",'03_Form_Electricite'!B54,"")</x:f>
      </x:c>
      <x:c r="C54" s="76" t="str">
        <x:f>IF('03_Form_Electricite'!$K54="Validé humainement",'03_Form_Electricite'!C54,"")</x:f>
      </x:c>
      <x:c r="D54" s="76" t="str">
        <x:f>IF('03_Form_Electricite'!$K54="Validé humainement",'03_Form_Electricite'!D54,"")</x:f>
      </x:c>
      <x:c r="E54" s="76" t="str">
        <x:f>IF('03_Form_Electricite'!$K54="Validé humainement",'03_Form_Electricite'!E54,"")</x:f>
      </x:c>
      <x:c r="F54" s="81" t="str">
        <x:f>IF('03_Form_Electricite'!$K54="Validé humainement",'03_Form_Electricite'!F54,"")</x:f>
      </x:c>
      <x:c r="G54" s="82" t="str">
        <x:f>IF('03_Form_Electricite'!$K54="Validé humainement",'03_Form_Electricite'!G54,"")</x:f>
      </x:c>
      <x:c r="H54" s="77" t="str">
        <x:f>IF('03_Form_Electricite'!$K54="Validé humainement",'03_Form_Electricite'!H54,"")</x:f>
      </x:c>
      <x:c r="I54" s="76" t="str">
        <x:f>IF('03_Form_Electricite'!$K54="Validé humainement",'03_Form_Electricite'!I54,"")</x:f>
      </x:c>
      <x:c r="J54" s="76" t="str">
        <x:f>IF('03_Form_Electricite'!$K54="Validé humainement",'03_Form_Electricite'!J54,"")</x:f>
      </x:c>
      <x:c r="K54" s="76" t="str">
        <x:f>IF('03_Form_Electricite'!$K54="Validé humainement",'03_Form_Electricite'!K54,"")</x:f>
      </x:c>
      <x:c r="L54" s="76" t="str">
        <x:f>IF('03_Form_Electricite'!$K54="Validé humainement",'03_Form_Electricite'!L54,"")</x:f>
      </x:c>
      <x:c r="M54" s="78" t="str">
        <x:f>IF('03_Form_Electricite'!$K54="Validé humainement",'03_Form_Electricite'!M54,"")</x:f>
      </x:c>
      <x:c r="N54" s="76" t="str">
        <x:f>IF('03_Form_Electricite'!$K54="Validé humainement",'03_Form_Electricite'!N54,"")</x:f>
      </x:c>
      <x:c r="O54" s="76" t="str">
        <x:f>IF('03_Form_Electricite'!$K54="Validé humainement",'03_Form_Electricite'!O54,"")</x:f>
      </x:c>
      <x:c r="P54" s="76" t="str">
        <x:f>IF('03_Form_Electricite'!$K54="Validé humainement",'03_Form_Electricite'!P54,"")</x:f>
      </x:c>
    </x:row>
    <x:row r="55">
      <x:c r="A55" s="76" t="str">
        <x:f>IF('03_Form_Electricite'!$K55="Validé humainement",'03_Form_Electricite'!A55,"")</x:f>
      </x:c>
      <x:c r="B55" s="76" t="str">
        <x:f>IF('03_Form_Electricite'!$K55="Validé humainement",'03_Form_Electricite'!B55,"")</x:f>
      </x:c>
      <x:c r="C55" s="76" t="str">
        <x:f>IF('03_Form_Electricite'!$K55="Validé humainement",'03_Form_Electricite'!C55,"")</x:f>
      </x:c>
      <x:c r="D55" s="76" t="str">
        <x:f>IF('03_Form_Electricite'!$K55="Validé humainement",'03_Form_Electricite'!D55,"")</x:f>
      </x:c>
      <x:c r="E55" s="76" t="str">
        <x:f>IF('03_Form_Electricite'!$K55="Validé humainement",'03_Form_Electricite'!E55,"")</x:f>
      </x:c>
      <x:c r="F55" s="81" t="str">
        <x:f>IF('03_Form_Electricite'!$K55="Validé humainement",'03_Form_Electricite'!F55,"")</x:f>
      </x:c>
      <x:c r="G55" s="82" t="str">
        <x:f>IF('03_Form_Electricite'!$K55="Validé humainement",'03_Form_Electricite'!G55,"")</x:f>
      </x:c>
      <x:c r="H55" s="77" t="str">
        <x:f>IF('03_Form_Electricite'!$K55="Validé humainement",'03_Form_Electricite'!H55,"")</x:f>
      </x:c>
      <x:c r="I55" s="76" t="str">
        <x:f>IF('03_Form_Electricite'!$K55="Validé humainement",'03_Form_Electricite'!I55,"")</x:f>
      </x:c>
      <x:c r="J55" s="76" t="str">
        <x:f>IF('03_Form_Electricite'!$K55="Validé humainement",'03_Form_Electricite'!J55,"")</x:f>
      </x:c>
      <x:c r="K55" s="76" t="str">
        <x:f>IF('03_Form_Electricite'!$K55="Validé humainement",'03_Form_Electricite'!K55,"")</x:f>
      </x:c>
      <x:c r="L55" s="76" t="str">
        <x:f>IF('03_Form_Electricite'!$K55="Validé humainement",'03_Form_Electricite'!L55,"")</x:f>
      </x:c>
      <x:c r="M55" s="78" t="str">
        <x:f>IF('03_Form_Electricite'!$K55="Validé humainement",'03_Form_Electricite'!M55,"")</x:f>
      </x:c>
      <x:c r="N55" s="76" t="str">
        <x:f>IF('03_Form_Electricite'!$K55="Validé humainement",'03_Form_Electricite'!N55,"")</x:f>
      </x:c>
      <x:c r="O55" s="76" t="str">
        <x:f>IF('03_Form_Electricite'!$K55="Validé humainement",'03_Form_Electricite'!O55,"")</x:f>
      </x:c>
      <x:c r="P55" s="76" t="str">
        <x:f>IF('03_Form_Electricite'!$K55="Validé humainement",'03_Form_Electricite'!P55,"")</x:f>
      </x:c>
    </x:row>
    <x:row r="56">
      <x:c r="A56" s="76" t="str">
        <x:f>IF('03_Form_Electricite'!$K56="Validé humainement",'03_Form_Electricite'!A56,"")</x:f>
      </x:c>
      <x:c r="B56" s="76" t="str">
        <x:f>IF('03_Form_Electricite'!$K56="Validé humainement",'03_Form_Electricite'!B56,"")</x:f>
      </x:c>
      <x:c r="C56" s="76" t="str">
        <x:f>IF('03_Form_Electricite'!$K56="Validé humainement",'03_Form_Electricite'!C56,"")</x:f>
      </x:c>
      <x:c r="D56" s="76" t="str">
        <x:f>IF('03_Form_Electricite'!$K56="Validé humainement",'03_Form_Electricite'!D56,"")</x:f>
      </x:c>
      <x:c r="E56" s="76" t="str">
        <x:f>IF('03_Form_Electricite'!$K56="Validé humainement",'03_Form_Electricite'!E56,"")</x:f>
      </x:c>
      <x:c r="F56" s="81" t="str">
        <x:f>IF('03_Form_Electricite'!$K56="Validé humainement",'03_Form_Electricite'!F56,"")</x:f>
      </x:c>
      <x:c r="G56" s="82" t="str">
        <x:f>IF('03_Form_Electricite'!$K56="Validé humainement",'03_Form_Electricite'!G56,"")</x:f>
      </x:c>
      <x:c r="H56" s="77" t="str">
        <x:f>IF('03_Form_Electricite'!$K56="Validé humainement",'03_Form_Electricite'!H56,"")</x:f>
      </x:c>
      <x:c r="I56" s="76" t="str">
        <x:f>IF('03_Form_Electricite'!$K56="Validé humainement",'03_Form_Electricite'!I56,"")</x:f>
      </x:c>
      <x:c r="J56" s="76" t="str">
        <x:f>IF('03_Form_Electricite'!$K56="Validé humainement",'03_Form_Electricite'!J56,"")</x:f>
      </x:c>
      <x:c r="K56" s="76" t="str">
        <x:f>IF('03_Form_Electricite'!$K56="Validé humainement",'03_Form_Electricite'!K56,"")</x:f>
      </x:c>
      <x:c r="L56" s="76" t="str">
        <x:f>IF('03_Form_Electricite'!$K56="Validé humainement",'03_Form_Electricite'!L56,"")</x:f>
      </x:c>
      <x:c r="M56" s="78" t="str">
        <x:f>IF('03_Form_Electricite'!$K56="Validé humainement",'03_Form_Electricite'!M56,"")</x:f>
      </x:c>
      <x:c r="N56" s="76" t="str">
        <x:f>IF('03_Form_Electricite'!$K56="Validé humainement",'03_Form_Electricite'!N56,"")</x:f>
      </x:c>
      <x:c r="O56" s="76" t="str">
        <x:f>IF('03_Form_Electricite'!$K56="Validé humainement",'03_Form_Electricite'!O56,"")</x:f>
      </x:c>
      <x:c r="P56" s="76" t="str">
        <x:f>IF('03_Form_Electricite'!$K56="Validé humainement",'03_Form_Electricite'!P56,"")</x:f>
      </x:c>
    </x:row>
    <x:row r="57">
      <x:c r="A57" s="76" t="str">
        <x:f>IF('03_Form_Electricite'!$K57="Validé humainement",'03_Form_Electricite'!A57,"")</x:f>
      </x:c>
      <x:c r="B57" s="76" t="str">
        <x:f>IF('03_Form_Electricite'!$K57="Validé humainement",'03_Form_Electricite'!B57,"")</x:f>
      </x:c>
      <x:c r="C57" s="76" t="str">
        <x:f>IF('03_Form_Electricite'!$K57="Validé humainement",'03_Form_Electricite'!C57,"")</x:f>
      </x:c>
      <x:c r="D57" s="76" t="str">
        <x:f>IF('03_Form_Electricite'!$K57="Validé humainement",'03_Form_Electricite'!D57,"")</x:f>
      </x:c>
      <x:c r="E57" s="76" t="str">
        <x:f>IF('03_Form_Electricite'!$K57="Validé humainement",'03_Form_Electricite'!E57,"")</x:f>
      </x:c>
      <x:c r="F57" s="81" t="str">
        <x:f>IF('03_Form_Electricite'!$K57="Validé humainement",'03_Form_Electricite'!F57,"")</x:f>
      </x:c>
      <x:c r="G57" s="82" t="str">
        <x:f>IF('03_Form_Electricite'!$K57="Validé humainement",'03_Form_Electricite'!G57,"")</x:f>
      </x:c>
      <x:c r="H57" s="77" t="str">
        <x:f>IF('03_Form_Electricite'!$K57="Validé humainement",'03_Form_Electricite'!H57,"")</x:f>
      </x:c>
      <x:c r="I57" s="76" t="str">
        <x:f>IF('03_Form_Electricite'!$K57="Validé humainement",'03_Form_Electricite'!I57,"")</x:f>
      </x:c>
      <x:c r="J57" s="76" t="str">
        <x:f>IF('03_Form_Electricite'!$K57="Validé humainement",'03_Form_Electricite'!J57,"")</x:f>
      </x:c>
      <x:c r="K57" s="76" t="str">
        <x:f>IF('03_Form_Electricite'!$K57="Validé humainement",'03_Form_Electricite'!K57,"")</x:f>
      </x:c>
      <x:c r="L57" s="76" t="str">
        <x:f>IF('03_Form_Electricite'!$K57="Validé humainement",'03_Form_Electricite'!L57,"")</x:f>
      </x:c>
      <x:c r="M57" s="78" t="str">
        <x:f>IF('03_Form_Electricite'!$K57="Validé humainement",'03_Form_Electricite'!M57,"")</x:f>
      </x:c>
      <x:c r="N57" s="76" t="str">
        <x:f>IF('03_Form_Electricite'!$K57="Validé humainement",'03_Form_Electricite'!N57,"")</x:f>
      </x:c>
      <x:c r="O57" s="76" t="str">
        <x:f>IF('03_Form_Electricite'!$K57="Validé humainement",'03_Form_Electricite'!O57,"")</x:f>
      </x:c>
      <x:c r="P57" s="76" t="str">
        <x:f>IF('03_Form_Electricite'!$K57="Validé humainement",'03_Form_Electricite'!P57,"")</x:f>
      </x:c>
    </x:row>
    <x:row r="58">
      <x:c r="A58" s="76" t="str">
        <x:f>IF('03_Form_Electricite'!$K58="Validé humainement",'03_Form_Electricite'!A58,"")</x:f>
      </x:c>
      <x:c r="B58" s="76" t="str">
        <x:f>IF('03_Form_Electricite'!$K58="Validé humainement",'03_Form_Electricite'!B58,"")</x:f>
      </x:c>
      <x:c r="C58" s="76" t="str">
        <x:f>IF('03_Form_Electricite'!$K58="Validé humainement",'03_Form_Electricite'!C58,"")</x:f>
      </x:c>
      <x:c r="D58" s="76" t="str">
        <x:f>IF('03_Form_Electricite'!$K58="Validé humainement",'03_Form_Electricite'!D58,"")</x:f>
      </x:c>
      <x:c r="E58" s="76" t="str">
        <x:f>IF('03_Form_Electricite'!$K58="Validé humainement",'03_Form_Electricite'!E58,"")</x:f>
      </x:c>
      <x:c r="F58" s="81" t="str">
        <x:f>IF('03_Form_Electricite'!$K58="Validé humainement",'03_Form_Electricite'!F58,"")</x:f>
      </x:c>
      <x:c r="G58" s="82" t="str">
        <x:f>IF('03_Form_Electricite'!$K58="Validé humainement",'03_Form_Electricite'!G58,"")</x:f>
      </x:c>
      <x:c r="H58" s="77" t="str">
        <x:f>IF('03_Form_Electricite'!$K58="Validé humainement",'03_Form_Electricite'!H58,"")</x:f>
      </x:c>
      <x:c r="I58" s="76" t="str">
        <x:f>IF('03_Form_Electricite'!$K58="Validé humainement",'03_Form_Electricite'!I58,"")</x:f>
      </x:c>
      <x:c r="J58" s="76" t="str">
        <x:f>IF('03_Form_Electricite'!$K58="Validé humainement",'03_Form_Electricite'!J58,"")</x:f>
      </x:c>
      <x:c r="K58" s="76" t="str">
        <x:f>IF('03_Form_Electricite'!$K58="Validé humainement",'03_Form_Electricite'!K58,"")</x:f>
      </x:c>
      <x:c r="L58" s="76" t="str">
        <x:f>IF('03_Form_Electricite'!$K58="Validé humainement",'03_Form_Electricite'!L58,"")</x:f>
      </x:c>
      <x:c r="M58" s="78" t="str">
        <x:f>IF('03_Form_Electricite'!$K58="Validé humainement",'03_Form_Electricite'!M58,"")</x:f>
      </x:c>
      <x:c r="N58" s="76" t="str">
        <x:f>IF('03_Form_Electricite'!$K58="Validé humainement",'03_Form_Electricite'!N58,"")</x:f>
      </x:c>
      <x:c r="O58" s="76" t="str">
        <x:f>IF('03_Form_Electricite'!$K58="Validé humainement",'03_Form_Electricite'!O58,"")</x:f>
      </x:c>
      <x:c r="P58" s="76" t="str">
        <x:f>IF('03_Form_Electricite'!$K58="Validé humainement",'03_Form_Electricite'!P58,"")</x:f>
      </x:c>
    </x:row>
    <x:row r="59">
      <x:c r="A59" s="76" t="str">
        <x:f>IF('03_Form_Electricite'!$K59="Validé humainement",'03_Form_Electricite'!A59,"")</x:f>
      </x:c>
      <x:c r="B59" s="76" t="str">
        <x:f>IF('03_Form_Electricite'!$K59="Validé humainement",'03_Form_Electricite'!B59,"")</x:f>
      </x:c>
      <x:c r="C59" s="76" t="str">
        <x:f>IF('03_Form_Electricite'!$K59="Validé humainement",'03_Form_Electricite'!C59,"")</x:f>
      </x:c>
      <x:c r="D59" s="76" t="str">
        <x:f>IF('03_Form_Electricite'!$K59="Validé humainement",'03_Form_Electricite'!D59,"")</x:f>
      </x:c>
      <x:c r="E59" s="76" t="str">
        <x:f>IF('03_Form_Electricite'!$K59="Validé humainement",'03_Form_Electricite'!E59,"")</x:f>
      </x:c>
      <x:c r="F59" s="81" t="str">
        <x:f>IF('03_Form_Electricite'!$K59="Validé humainement",'03_Form_Electricite'!F59,"")</x:f>
      </x:c>
      <x:c r="G59" s="82" t="str">
        <x:f>IF('03_Form_Electricite'!$K59="Validé humainement",'03_Form_Electricite'!G59,"")</x:f>
      </x:c>
      <x:c r="H59" s="77" t="str">
        <x:f>IF('03_Form_Electricite'!$K59="Validé humainement",'03_Form_Electricite'!H59,"")</x:f>
      </x:c>
      <x:c r="I59" s="76" t="str">
        <x:f>IF('03_Form_Electricite'!$K59="Validé humainement",'03_Form_Electricite'!I59,"")</x:f>
      </x:c>
      <x:c r="J59" s="76" t="str">
        <x:f>IF('03_Form_Electricite'!$K59="Validé humainement",'03_Form_Electricite'!J59,"")</x:f>
      </x:c>
      <x:c r="K59" s="76" t="str">
        <x:f>IF('03_Form_Electricite'!$K59="Validé humainement",'03_Form_Electricite'!K59,"")</x:f>
      </x:c>
      <x:c r="L59" s="76" t="str">
        <x:f>IF('03_Form_Electricite'!$K59="Validé humainement",'03_Form_Electricite'!L59,"")</x:f>
      </x:c>
      <x:c r="M59" s="78" t="str">
        <x:f>IF('03_Form_Electricite'!$K59="Validé humainement",'03_Form_Electricite'!M59,"")</x:f>
      </x:c>
      <x:c r="N59" s="76" t="str">
        <x:f>IF('03_Form_Electricite'!$K59="Validé humainement",'03_Form_Electricite'!N59,"")</x:f>
      </x:c>
      <x:c r="O59" s="76" t="str">
        <x:f>IF('03_Form_Electricite'!$K59="Validé humainement",'03_Form_Electricite'!O59,"")</x:f>
      </x:c>
      <x:c r="P59" s="76" t="str">
        <x:f>IF('03_Form_Electricite'!$K59="Validé humainement",'03_Form_Electricite'!P59,"")</x:f>
      </x:c>
    </x:row>
    <x:row r="60">
      <x:c r="A60" s="76" t="str">
        <x:f>IF('03_Form_Electricite'!$K60="Validé humainement",'03_Form_Electricite'!A60,"")</x:f>
      </x:c>
      <x:c r="B60" s="76" t="str">
        <x:f>IF('03_Form_Electricite'!$K60="Validé humainement",'03_Form_Electricite'!B60,"")</x:f>
      </x:c>
      <x:c r="C60" s="76" t="str">
        <x:f>IF('03_Form_Electricite'!$K60="Validé humainement",'03_Form_Electricite'!C60,"")</x:f>
      </x:c>
      <x:c r="D60" s="76" t="str">
        <x:f>IF('03_Form_Electricite'!$K60="Validé humainement",'03_Form_Electricite'!D60,"")</x:f>
      </x:c>
      <x:c r="E60" s="76" t="str">
        <x:f>IF('03_Form_Electricite'!$K60="Validé humainement",'03_Form_Electricite'!E60,"")</x:f>
      </x:c>
      <x:c r="F60" s="81" t="str">
        <x:f>IF('03_Form_Electricite'!$K60="Validé humainement",'03_Form_Electricite'!F60,"")</x:f>
      </x:c>
      <x:c r="G60" s="82" t="str">
        <x:f>IF('03_Form_Electricite'!$K60="Validé humainement",'03_Form_Electricite'!G60,"")</x:f>
      </x:c>
      <x:c r="H60" s="77" t="str">
        <x:f>IF('03_Form_Electricite'!$K60="Validé humainement",'03_Form_Electricite'!H60,"")</x:f>
      </x:c>
      <x:c r="I60" s="76" t="str">
        <x:f>IF('03_Form_Electricite'!$K60="Validé humainement",'03_Form_Electricite'!I60,"")</x:f>
      </x:c>
      <x:c r="J60" s="76" t="str">
        <x:f>IF('03_Form_Electricite'!$K60="Validé humainement",'03_Form_Electricite'!J60,"")</x:f>
      </x:c>
      <x:c r="K60" s="76" t="str">
        <x:f>IF('03_Form_Electricite'!$K60="Validé humainement",'03_Form_Electricite'!K60,"")</x:f>
      </x:c>
      <x:c r="L60" s="76" t="str">
        <x:f>IF('03_Form_Electricite'!$K60="Validé humainement",'03_Form_Electricite'!L60,"")</x:f>
      </x:c>
      <x:c r="M60" s="78" t="str">
        <x:f>IF('03_Form_Electricite'!$K60="Validé humainement",'03_Form_Electricite'!M60,"")</x:f>
      </x:c>
      <x:c r="N60" s="76" t="str">
        <x:f>IF('03_Form_Electricite'!$K60="Validé humainement",'03_Form_Electricite'!N60,"")</x:f>
      </x:c>
      <x:c r="O60" s="76" t="str">
        <x:f>IF('03_Form_Electricite'!$K60="Validé humainement",'03_Form_Electricite'!O60,"")</x:f>
      </x:c>
      <x:c r="P60" s="76" t="str">
        <x:f>IF('03_Form_Electricite'!$K60="Validé humainement",'03_Form_Electricite'!P60,"")</x:f>
      </x:c>
    </x:row>
    <x:row r="61">
      <x:c r="A61" s="76" t="str">
        <x:f>IF('03_Form_Electricite'!$K61="Validé humainement",'03_Form_Electricite'!A61,"")</x:f>
      </x:c>
      <x:c r="B61" s="76" t="str">
        <x:f>IF('03_Form_Electricite'!$K61="Validé humainement",'03_Form_Electricite'!B61,"")</x:f>
      </x:c>
      <x:c r="C61" s="76" t="str">
        <x:f>IF('03_Form_Electricite'!$K61="Validé humainement",'03_Form_Electricite'!C61,"")</x:f>
      </x:c>
      <x:c r="D61" s="76" t="str">
        <x:f>IF('03_Form_Electricite'!$K61="Validé humainement",'03_Form_Electricite'!D61,"")</x:f>
      </x:c>
      <x:c r="E61" s="76" t="str">
        <x:f>IF('03_Form_Electricite'!$K61="Validé humainement",'03_Form_Electricite'!E61,"")</x:f>
      </x:c>
      <x:c r="F61" s="81" t="str">
        <x:f>IF('03_Form_Electricite'!$K61="Validé humainement",'03_Form_Electricite'!F61,"")</x:f>
      </x:c>
      <x:c r="G61" s="82" t="str">
        <x:f>IF('03_Form_Electricite'!$K61="Validé humainement",'03_Form_Electricite'!G61,"")</x:f>
      </x:c>
      <x:c r="H61" s="77" t="str">
        <x:f>IF('03_Form_Electricite'!$K61="Validé humainement",'03_Form_Electricite'!H61,"")</x:f>
      </x:c>
      <x:c r="I61" s="76" t="str">
        <x:f>IF('03_Form_Electricite'!$K61="Validé humainement",'03_Form_Electricite'!I61,"")</x:f>
      </x:c>
      <x:c r="J61" s="76" t="str">
        <x:f>IF('03_Form_Electricite'!$K61="Validé humainement",'03_Form_Electricite'!J61,"")</x:f>
      </x:c>
      <x:c r="K61" s="76" t="str">
        <x:f>IF('03_Form_Electricite'!$K61="Validé humainement",'03_Form_Electricite'!K61,"")</x:f>
      </x:c>
      <x:c r="L61" s="76" t="str">
        <x:f>IF('03_Form_Electricite'!$K61="Validé humainement",'03_Form_Electricite'!L61,"")</x:f>
      </x:c>
      <x:c r="M61" s="78" t="str">
        <x:f>IF('03_Form_Electricite'!$K61="Validé humainement",'03_Form_Electricite'!M61,"")</x:f>
      </x:c>
      <x:c r="N61" s="76" t="str">
        <x:f>IF('03_Form_Electricite'!$K61="Validé humainement",'03_Form_Electricite'!N61,"")</x:f>
      </x:c>
      <x:c r="O61" s="76" t="str">
        <x:f>IF('03_Form_Electricite'!$K61="Validé humainement",'03_Form_Electricite'!O61,"")</x:f>
      </x:c>
      <x:c r="P61" s="76" t="str">
        <x:f>IF('03_Form_Electricite'!$K61="Validé humainement",'03_Form_Electricite'!P61,"")</x:f>
      </x:c>
    </x:row>
    <x:row r="62">
      <x:c r="A62" s="76" t="str">
        <x:f>IF('03_Form_Electricite'!$K62="Validé humainement",'03_Form_Electricite'!A62,"")</x:f>
      </x:c>
      <x:c r="B62" s="76" t="str">
        <x:f>IF('03_Form_Electricite'!$K62="Validé humainement",'03_Form_Electricite'!B62,"")</x:f>
      </x:c>
      <x:c r="C62" s="76" t="str">
        <x:f>IF('03_Form_Electricite'!$K62="Validé humainement",'03_Form_Electricite'!C62,"")</x:f>
      </x:c>
      <x:c r="D62" s="76" t="str">
        <x:f>IF('03_Form_Electricite'!$K62="Validé humainement",'03_Form_Electricite'!D62,"")</x:f>
      </x:c>
      <x:c r="E62" s="76" t="str">
        <x:f>IF('03_Form_Electricite'!$K62="Validé humainement",'03_Form_Electricite'!E62,"")</x:f>
      </x:c>
      <x:c r="F62" s="81" t="str">
        <x:f>IF('03_Form_Electricite'!$K62="Validé humainement",'03_Form_Electricite'!F62,"")</x:f>
      </x:c>
      <x:c r="G62" s="82" t="str">
        <x:f>IF('03_Form_Electricite'!$K62="Validé humainement",'03_Form_Electricite'!G62,"")</x:f>
      </x:c>
      <x:c r="H62" s="77" t="str">
        <x:f>IF('03_Form_Electricite'!$K62="Validé humainement",'03_Form_Electricite'!H62,"")</x:f>
      </x:c>
      <x:c r="I62" s="76" t="str">
        <x:f>IF('03_Form_Electricite'!$K62="Validé humainement",'03_Form_Electricite'!I62,"")</x:f>
      </x:c>
      <x:c r="J62" s="76" t="str">
        <x:f>IF('03_Form_Electricite'!$K62="Validé humainement",'03_Form_Electricite'!J62,"")</x:f>
      </x:c>
      <x:c r="K62" s="76" t="str">
        <x:f>IF('03_Form_Electricite'!$K62="Validé humainement",'03_Form_Electricite'!K62,"")</x:f>
      </x:c>
      <x:c r="L62" s="76" t="str">
        <x:f>IF('03_Form_Electricite'!$K62="Validé humainement",'03_Form_Electricite'!L62,"")</x:f>
      </x:c>
      <x:c r="M62" s="78" t="str">
        <x:f>IF('03_Form_Electricite'!$K62="Validé humainement",'03_Form_Electricite'!M62,"")</x:f>
      </x:c>
      <x:c r="N62" s="76" t="str">
        <x:f>IF('03_Form_Electricite'!$K62="Validé humainement",'03_Form_Electricite'!N62,"")</x:f>
      </x:c>
      <x:c r="O62" s="76" t="str">
        <x:f>IF('03_Form_Electricite'!$K62="Validé humainement",'03_Form_Electricite'!O62,"")</x:f>
      </x:c>
      <x:c r="P62" s="76" t="str">
        <x:f>IF('03_Form_Electricite'!$K62="Validé humainement",'03_Form_Electricite'!P62,"")</x:f>
      </x:c>
    </x:row>
    <x:row r="63">
      <x:c r="A63" s="76" t="str">
        <x:f>IF('03_Form_Electricite'!$K63="Validé humainement",'03_Form_Electricite'!A63,"")</x:f>
      </x:c>
      <x:c r="B63" s="76" t="str">
        <x:f>IF('03_Form_Electricite'!$K63="Validé humainement",'03_Form_Electricite'!B63,"")</x:f>
      </x:c>
      <x:c r="C63" s="76" t="str">
        <x:f>IF('03_Form_Electricite'!$K63="Validé humainement",'03_Form_Electricite'!C63,"")</x:f>
      </x:c>
      <x:c r="D63" s="76" t="str">
        <x:f>IF('03_Form_Electricite'!$K63="Validé humainement",'03_Form_Electricite'!D63,"")</x:f>
      </x:c>
      <x:c r="E63" s="76" t="str">
        <x:f>IF('03_Form_Electricite'!$K63="Validé humainement",'03_Form_Electricite'!E63,"")</x:f>
      </x:c>
      <x:c r="F63" s="81" t="str">
        <x:f>IF('03_Form_Electricite'!$K63="Validé humainement",'03_Form_Electricite'!F63,"")</x:f>
      </x:c>
      <x:c r="G63" s="82" t="str">
        <x:f>IF('03_Form_Electricite'!$K63="Validé humainement",'03_Form_Electricite'!G63,"")</x:f>
      </x:c>
      <x:c r="H63" s="77" t="str">
        <x:f>IF('03_Form_Electricite'!$K63="Validé humainement",'03_Form_Electricite'!H63,"")</x:f>
      </x:c>
      <x:c r="I63" s="76" t="str">
        <x:f>IF('03_Form_Electricite'!$K63="Validé humainement",'03_Form_Electricite'!I63,"")</x:f>
      </x:c>
      <x:c r="J63" s="76" t="str">
        <x:f>IF('03_Form_Electricite'!$K63="Validé humainement",'03_Form_Electricite'!J63,"")</x:f>
      </x:c>
      <x:c r="K63" s="76" t="str">
        <x:f>IF('03_Form_Electricite'!$K63="Validé humainement",'03_Form_Electricite'!K63,"")</x:f>
      </x:c>
      <x:c r="L63" s="76" t="str">
        <x:f>IF('03_Form_Electricite'!$K63="Validé humainement",'03_Form_Electricite'!L63,"")</x:f>
      </x:c>
      <x:c r="M63" s="78" t="str">
        <x:f>IF('03_Form_Electricite'!$K63="Validé humainement",'03_Form_Electricite'!M63,"")</x:f>
      </x:c>
      <x:c r="N63" s="76" t="str">
        <x:f>IF('03_Form_Electricite'!$K63="Validé humainement",'03_Form_Electricite'!N63,"")</x:f>
      </x:c>
      <x:c r="O63" s="76" t="str">
        <x:f>IF('03_Form_Electricite'!$K63="Validé humainement",'03_Form_Electricite'!O63,"")</x:f>
      </x:c>
      <x:c r="P63" s="76" t="str">
        <x:f>IF('03_Form_Electricite'!$K63="Validé humainement",'03_Form_Electricite'!P63,"")</x:f>
      </x:c>
    </x:row>
    <x:row r="64">
      <x:c r="A64" s="76" t="str">
        <x:f>IF('03_Form_Electricite'!$K64="Validé humainement",'03_Form_Electricite'!A64,"")</x:f>
      </x:c>
      <x:c r="B64" s="76" t="str">
        <x:f>IF('03_Form_Electricite'!$K64="Validé humainement",'03_Form_Electricite'!B64,"")</x:f>
      </x:c>
      <x:c r="C64" s="76" t="str">
        <x:f>IF('03_Form_Electricite'!$K64="Validé humainement",'03_Form_Electricite'!C64,"")</x:f>
      </x:c>
      <x:c r="D64" s="76" t="str">
        <x:f>IF('03_Form_Electricite'!$K64="Validé humainement",'03_Form_Electricite'!D64,"")</x:f>
      </x:c>
      <x:c r="E64" s="76" t="str">
        <x:f>IF('03_Form_Electricite'!$K64="Validé humainement",'03_Form_Electricite'!E64,"")</x:f>
      </x:c>
      <x:c r="F64" s="81" t="str">
        <x:f>IF('03_Form_Electricite'!$K64="Validé humainement",'03_Form_Electricite'!F64,"")</x:f>
      </x:c>
      <x:c r="G64" s="82" t="str">
        <x:f>IF('03_Form_Electricite'!$K64="Validé humainement",'03_Form_Electricite'!G64,"")</x:f>
      </x:c>
      <x:c r="H64" s="77" t="str">
        <x:f>IF('03_Form_Electricite'!$K64="Validé humainement",'03_Form_Electricite'!H64,"")</x:f>
      </x:c>
      <x:c r="I64" s="76" t="str">
        <x:f>IF('03_Form_Electricite'!$K64="Validé humainement",'03_Form_Electricite'!I64,"")</x:f>
      </x:c>
      <x:c r="J64" s="76" t="str">
        <x:f>IF('03_Form_Electricite'!$K64="Validé humainement",'03_Form_Electricite'!J64,"")</x:f>
      </x:c>
      <x:c r="K64" s="76" t="str">
        <x:f>IF('03_Form_Electricite'!$K64="Validé humainement",'03_Form_Electricite'!K64,"")</x:f>
      </x:c>
      <x:c r="L64" s="76" t="str">
        <x:f>IF('03_Form_Electricite'!$K64="Validé humainement",'03_Form_Electricite'!L64,"")</x:f>
      </x:c>
      <x:c r="M64" s="78" t="str">
        <x:f>IF('03_Form_Electricite'!$K64="Validé humainement",'03_Form_Electricite'!M64,"")</x:f>
      </x:c>
      <x:c r="N64" s="76" t="str">
        <x:f>IF('03_Form_Electricite'!$K64="Validé humainement",'03_Form_Electricite'!N64,"")</x:f>
      </x:c>
      <x:c r="O64" s="76" t="str">
        <x:f>IF('03_Form_Electricite'!$K64="Validé humainement",'03_Form_Electricite'!O64,"")</x:f>
      </x:c>
      <x:c r="P64" s="76" t="str">
        <x:f>IF('03_Form_Electricite'!$K64="Validé humainement",'03_Form_Electricite'!P64,"")</x:f>
      </x:c>
    </x:row>
    <x:row r="65">
      <x:c r="A65" s="76" t="str">
        <x:f>IF('03_Form_Electricite'!$K65="Validé humainement",'03_Form_Electricite'!A65,"")</x:f>
      </x:c>
      <x:c r="B65" s="76" t="str">
        <x:f>IF('03_Form_Electricite'!$K65="Validé humainement",'03_Form_Electricite'!B65,"")</x:f>
      </x:c>
      <x:c r="C65" s="76" t="str">
        <x:f>IF('03_Form_Electricite'!$K65="Validé humainement",'03_Form_Electricite'!C65,"")</x:f>
      </x:c>
      <x:c r="D65" s="76" t="str">
        <x:f>IF('03_Form_Electricite'!$K65="Validé humainement",'03_Form_Electricite'!D65,"")</x:f>
      </x:c>
      <x:c r="E65" s="76" t="str">
        <x:f>IF('03_Form_Electricite'!$K65="Validé humainement",'03_Form_Electricite'!E65,"")</x:f>
      </x:c>
      <x:c r="F65" s="81" t="str">
        <x:f>IF('03_Form_Electricite'!$K65="Validé humainement",'03_Form_Electricite'!F65,"")</x:f>
      </x:c>
      <x:c r="G65" s="82" t="str">
        <x:f>IF('03_Form_Electricite'!$K65="Validé humainement",'03_Form_Electricite'!G65,"")</x:f>
      </x:c>
      <x:c r="H65" s="77" t="str">
        <x:f>IF('03_Form_Electricite'!$K65="Validé humainement",'03_Form_Electricite'!H65,"")</x:f>
      </x:c>
      <x:c r="I65" s="76" t="str">
        <x:f>IF('03_Form_Electricite'!$K65="Validé humainement",'03_Form_Electricite'!I65,"")</x:f>
      </x:c>
      <x:c r="J65" s="76" t="str">
        <x:f>IF('03_Form_Electricite'!$K65="Validé humainement",'03_Form_Electricite'!J65,"")</x:f>
      </x:c>
      <x:c r="K65" s="76" t="str">
        <x:f>IF('03_Form_Electricite'!$K65="Validé humainement",'03_Form_Electricite'!K65,"")</x:f>
      </x:c>
      <x:c r="L65" s="76" t="str">
        <x:f>IF('03_Form_Electricite'!$K65="Validé humainement",'03_Form_Electricite'!L65,"")</x:f>
      </x:c>
      <x:c r="M65" s="78" t="str">
        <x:f>IF('03_Form_Electricite'!$K65="Validé humainement",'03_Form_Electricite'!M65,"")</x:f>
      </x:c>
      <x:c r="N65" s="76" t="str">
        <x:f>IF('03_Form_Electricite'!$K65="Validé humainement",'03_Form_Electricite'!N65,"")</x:f>
      </x:c>
      <x:c r="O65" s="76" t="str">
        <x:f>IF('03_Form_Electricite'!$K65="Validé humainement",'03_Form_Electricite'!O65,"")</x:f>
      </x:c>
      <x:c r="P65" s="76" t="str">
        <x:f>IF('03_Form_Electricite'!$K65="Validé humainement",'03_Form_Electricite'!P65,"")</x:f>
      </x:c>
    </x:row>
    <x:row r="66">
      <x:c r="A66" s="76" t="str">
        <x:f>IF('03_Form_Electricite'!$K66="Validé humainement",'03_Form_Electricite'!A66,"")</x:f>
      </x:c>
      <x:c r="B66" s="76" t="str">
        <x:f>IF('03_Form_Electricite'!$K66="Validé humainement",'03_Form_Electricite'!B66,"")</x:f>
      </x:c>
      <x:c r="C66" s="76" t="str">
        <x:f>IF('03_Form_Electricite'!$K66="Validé humainement",'03_Form_Electricite'!C66,"")</x:f>
      </x:c>
      <x:c r="D66" s="76" t="str">
        <x:f>IF('03_Form_Electricite'!$K66="Validé humainement",'03_Form_Electricite'!D66,"")</x:f>
      </x:c>
      <x:c r="E66" s="76" t="str">
        <x:f>IF('03_Form_Electricite'!$K66="Validé humainement",'03_Form_Electricite'!E66,"")</x:f>
      </x:c>
      <x:c r="F66" s="81" t="str">
        <x:f>IF('03_Form_Electricite'!$K66="Validé humainement",'03_Form_Electricite'!F66,"")</x:f>
      </x:c>
      <x:c r="G66" s="82" t="str">
        <x:f>IF('03_Form_Electricite'!$K66="Validé humainement",'03_Form_Electricite'!G66,"")</x:f>
      </x:c>
      <x:c r="H66" s="77" t="str">
        <x:f>IF('03_Form_Electricite'!$K66="Validé humainement",'03_Form_Electricite'!H66,"")</x:f>
      </x:c>
      <x:c r="I66" s="76" t="str">
        <x:f>IF('03_Form_Electricite'!$K66="Validé humainement",'03_Form_Electricite'!I66,"")</x:f>
      </x:c>
      <x:c r="J66" s="76" t="str">
        <x:f>IF('03_Form_Electricite'!$K66="Validé humainement",'03_Form_Electricite'!J66,"")</x:f>
      </x:c>
      <x:c r="K66" s="76" t="str">
        <x:f>IF('03_Form_Electricite'!$K66="Validé humainement",'03_Form_Electricite'!K66,"")</x:f>
      </x:c>
      <x:c r="L66" s="76" t="str">
        <x:f>IF('03_Form_Electricite'!$K66="Validé humainement",'03_Form_Electricite'!L66,"")</x:f>
      </x:c>
      <x:c r="M66" s="78" t="str">
        <x:f>IF('03_Form_Electricite'!$K66="Validé humainement",'03_Form_Electricite'!M66,"")</x:f>
      </x:c>
      <x:c r="N66" s="76" t="str">
        <x:f>IF('03_Form_Electricite'!$K66="Validé humainement",'03_Form_Electricite'!N66,"")</x:f>
      </x:c>
      <x:c r="O66" s="76" t="str">
        <x:f>IF('03_Form_Electricite'!$K66="Validé humainement",'03_Form_Electricite'!O66,"")</x:f>
      </x:c>
      <x:c r="P66" s="76" t="str">
        <x:f>IF('03_Form_Electricite'!$K66="Validé humainement",'03_Form_Electricite'!P66,"")</x:f>
      </x:c>
    </x:row>
    <x:row r="67">
      <x:c r="A67" s="76" t="str">
        <x:f>IF('03_Form_Electricite'!$K67="Validé humainement",'03_Form_Electricite'!A67,"")</x:f>
      </x:c>
      <x:c r="B67" s="76" t="str">
        <x:f>IF('03_Form_Electricite'!$K67="Validé humainement",'03_Form_Electricite'!B67,"")</x:f>
      </x:c>
      <x:c r="C67" s="76" t="str">
        <x:f>IF('03_Form_Electricite'!$K67="Validé humainement",'03_Form_Electricite'!C67,"")</x:f>
      </x:c>
      <x:c r="D67" s="76" t="str">
        <x:f>IF('03_Form_Electricite'!$K67="Validé humainement",'03_Form_Electricite'!D67,"")</x:f>
      </x:c>
      <x:c r="E67" s="76" t="str">
        <x:f>IF('03_Form_Electricite'!$K67="Validé humainement",'03_Form_Electricite'!E67,"")</x:f>
      </x:c>
      <x:c r="F67" s="81" t="str">
        <x:f>IF('03_Form_Electricite'!$K67="Validé humainement",'03_Form_Electricite'!F67,"")</x:f>
      </x:c>
      <x:c r="G67" s="82" t="str">
        <x:f>IF('03_Form_Electricite'!$K67="Validé humainement",'03_Form_Electricite'!G67,"")</x:f>
      </x:c>
      <x:c r="H67" s="77" t="str">
        <x:f>IF('03_Form_Electricite'!$K67="Validé humainement",'03_Form_Electricite'!H67,"")</x:f>
      </x:c>
      <x:c r="I67" s="76" t="str">
        <x:f>IF('03_Form_Electricite'!$K67="Validé humainement",'03_Form_Electricite'!I67,"")</x:f>
      </x:c>
      <x:c r="J67" s="76" t="str">
        <x:f>IF('03_Form_Electricite'!$K67="Validé humainement",'03_Form_Electricite'!J67,"")</x:f>
      </x:c>
      <x:c r="K67" s="76" t="str">
        <x:f>IF('03_Form_Electricite'!$K67="Validé humainement",'03_Form_Electricite'!K67,"")</x:f>
      </x:c>
      <x:c r="L67" s="76" t="str">
        <x:f>IF('03_Form_Electricite'!$K67="Validé humainement",'03_Form_Electricite'!L67,"")</x:f>
      </x:c>
      <x:c r="M67" s="78" t="str">
        <x:f>IF('03_Form_Electricite'!$K67="Validé humainement",'03_Form_Electricite'!M67,"")</x:f>
      </x:c>
      <x:c r="N67" s="76" t="str">
        <x:f>IF('03_Form_Electricite'!$K67="Validé humainement",'03_Form_Electricite'!N67,"")</x:f>
      </x:c>
      <x:c r="O67" s="76" t="str">
        <x:f>IF('03_Form_Electricite'!$K67="Validé humainement",'03_Form_Electricite'!O67,"")</x:f>
      </x:c>
      <x:c r="P67" s="76" t="str">
        <x:f>IF('03_Form_Electricite'!$K67="Validé humainement",'03_Form_Electricite'!P67,"")</x:f>
      </x:c>
    </x:row>
    <x:row r="68">
      <x:c r="A68" s="76" t="str">
        <x:f>IF('03_Form_Electricite'!$K68="Validé humainement",'03_Form_Electricite'!A68,"")</x:f>
      </x:c>
      <x:c r="B68" s="76" t="str">
        <x:f>IF('03_Form_Electricite'!$K68="Validé humainement",'03_Form_Electricite'!B68,"")</x:f>
      </x:c>
      <x:c r="C68" s="76" t="str">
        <x:f>IF('03_Form_Electricite'!$K68="Validé humainement",'03_Form_Electricite'!C68,"")</x:f>
      </x:c>
      <x:c r="D68" s="76" t="str">
        <x:f>IF('03_Form_Electricite'!$K68="Validé humainement",'03_Form_Electricite'!D68,"")</x:f>
      </x:c>
      <x:c r="E68" s="76" t="str">
        <x:f>IF('03_Form_Electricite'!$K68="Validé humainement",'03_Form_Electricite'!E68,"")</x:f>
      </x:c>
      <x:c r="F68" s="81" t="str">
        <x:f>IF('03_Form_Electricite'!$K68="Validé humainement",'03_Form_Electricite'!F68,"")</x:f>
      </x:c>
      <x:c r="G68" s="82" t="str">
        <x:f>IF('03_Form_Electricite'!$K68="Validé humainement",'03_Form_Electricite'!G68,"")</x:f>
      </x:c>
      <x:c r="H68" s="77" t="str">
        <x:f>IF('03_Form_Electricite'!$K68="Validé humainement",'03_Form_Electricite'!H68,"")</x:f>
      </x:c>
      <x:c r="I68" s="76" t="str">
        <x:f>IF('03_Form_Electricite'!$K68="Validé humainement",'03_Form_Electricite'!I68,"")</x:f>
      </x:c>
      <x:c r="J68" s="76" t="str">
        <x:f>IF('03_Form_Electricite'!$K68="Validé humainement",'03_Form_Electricite'!J68,"")</x:f>
      </x:c>
      <x:c r="K68" s="76" t="str">
        <x:f>IF('03_Form_Electricite'!$K68="Validé humainement",'03_Form_Electricite'!K68,"")</x:f>
      </x:c>
      <x:c r="L68" s="76" t="str">
        <x:f>IF('03_Form_Electricite'!$K68="Validé humainement",'03_Form_Electricite'!L68,"")</x:f>
      </x:c>
      <x:c r="M68" s="78" t="str">
        <x:f>IF('03_Form_Electricite'!$K68="Validé humainement",'03_Form_Electricite'!M68,"")</x:f>
      </x:c>
      <x:c r="N68" s="76" t="str">
        <x:f>IF('03_Form_Electricite'!$K68="Validé humainement",'03_Form_Electricite'!N68,"")</x:f>
      </x:c>
      <x:c r="O68" s="76" t="str">
        <x:f>IF('03_Form_Electricite'!$K68="Validé humainement",'03_Form_Electricite'!O68,"")</x:f>
      </x:c>
      <x:c r="P68" s="76" t="str">
        <x:f>IF('03_Form_Electricite'!$K68="Validé humainement",'03_Form_Electricite'!P68,"")</x:f>
      </x:c>
    </x:row>
    <x:row r="69">
      <x:c r="A69" s="76" t="str">
        <x:f>IF('03_Form_Electricite'!$K69="Validé humainement",'03_Form_Electricite'!A69,"")</x:f>
      </x:c>
      <x:c r="B69" s="76" t="str">
        <x:f>IF('03_Form_Electricite'!$K69="Validé humainement",'03_Form_Electricite'!B69,"")</x:f>
      </x:c>
      <x:c r="C69" s="76" t="str">
        <x:f>IF('03_Form_Electricite'!$K69="Validé humainement",'03_Form_Electricite'!C69,"")</x:f>
      </x:c>
      <x:c r="D69" s="76" t="str">
        <x:f>IF('03_Form_Electricite'!$K69="Validé humainement",'03_Form_Electricite'!D69,"")</x:f>
      </x:c>
      <x:c r="E69" s="76" t="str">
        <x:f>IF('03_Form_Electricite'!$K69="Validé humainement",'03_Form_Electricite'!E69,"")</x:f>
      </x:c>
      <x:c r="F69" s="81" t="str">
        <x:f>IF('03_Form_Electricite'!$K69="Validé humainement",'03_Form_Electricite'!F69,"")</x:f>
      </x:c>
      <x:c r="G69" s="82" t="str">
        <x:f>IF('03_Form_Electricite'!$K69="Validé humainement",'03_Form_Electricite'!G69,"")</x:f>
      </x:c>
      <x:c r="H69" s="77" t="str">
        <x:f>IF('03_Form_Electricite'!$K69="Validé humainement",'03_Form_Electricite'!H69,"")</x:f>
      </x:c>
      <x:c r="I69" s="76" t="str">
        <x:f>IF('03_Form_Electricite'!$K69="Validé humainement",'03_Form_Electricite'!I69,"")</x:f>
      </x:c>
      <x:c r="J69" s="76" t="str">
        <x:f>IF('03_Form_Electricite'!$K69="Validé humainement",'03_Form_Electricite'!J69,"")</x:f>
      </x:c>
      <x:c r="K69" s="76" t="str">
        <x:f>IF('03_Form_Electricite'!$K69="Validé humainement",'03_Form_Electricite'!K69,"")</x:f>
      </x:c>
      <x:c r="L69" s="76" t="str">
        <x:f>IF('03_Form_Electricite'!$K69="Validé humainement",'03_Form_Electricite'!L69,"")</x:f>
      </x:c>
      <x:c r="M69" s="78" t="str">
        <x:f>IF('03_Form_Electricite'!$K69="Validé humainement",'03_Form_Electricite'!M69,"")</x:f>
      </x:c>
      <x:c r="N69" s="76" t="str">
        <x:f>IF('03_Form_Electricite'!$K69="Validé humainement",'03_Form_Electricite'!N69,"")</x:f>
      </x:c>
      <x:c r="O69" s="76" t="str">
        <x:f>IF('03_Form_Electricite'!$K69="Validé humainement",'03_Form_Electricite'!O69,"")</x:f>
      </x:c>
      <x:c r="P69" s="76" t="str">
        <x:f>IF('03_Form_Electricite'!$K69="Validé humainement",'03_Form_Electricite'!P69,"")</x:f>
      </x:c>
    </x:row>
    <x:row r="70">
      <x:c r="A70" s="76" t="str">
        <x:f>IF('03_Form_Electricite'!$K70="Validé humainement",'03_Form_Electricite'!A70,"")</x:f>
      </x:c>
      <x:c r="B70" s="76" t="str">
        <x:f>IF('03_Form_Electricite'!$K70="Validé humainement",'03_Form_Electricite'!B70,"")</x:f>
      </x:c>
      <x:c r="C70" s="76" t="str">
        <x:f>IF('03_Form_Electricite'!$K70="Validé humainement",'03_Form_Electricite'!C70,"")</x:f>
      </x:c>
      <x:c r="D70" s="76" t="str">
        <x:f>IF('03_Form_Electricite'!$K70="Validé humainement",'03_Form_Electricite'!D70,"")</x:f>
      </x:c>
      <x:c r="E70" s="76" t="str">
        <x:f>IF('03_Form_Electricite'!$K70="Validé humainement",'03_Form_Electricite'!E70,"")</x:f>
      </x:c>
      <x:c r="F70" s="81" t="str">
        <x:f>IF('03_Form_Electricite'!$K70="Validé humainement",'03_Form_Electricite'!F70,"")</x:f>
      </x:c>
      <x:c r="G70" s="82" t="str">
        <x:f>IF('03_Form_Electricite'!$K70="Validé humainement",'03_Form_Electricite'!G70,"")</x:f>
      </x:c>
      <x:c r="H70" s="77" t="str">
        <x:f>IF('03_Form_Electricite'!$K70="Validé humainement",'03_Form_Electricite'!H70,"")</x:f>
      </x:c>
      <x:c r="I70" s="76" t="str">
        <x:f>IF('03_Form_Electricite'!$K70="Validé humainement",'03_Form_Electricite'!I70,"")</x:f>
      </x:c>
      <x:c r="J70" s="76" t="str">
        <x:f>IF('03_Form_Electricite'!$K70="Validé humainement",'03_Form_Electricite'!J70,"")</x:f>
      </x:c>
      <x:c r="K70" s="76" t="str">
        <x:f>IF('03_Form_Electricite'!$K70="Validé humainement",'03_Form_Electricite'!K70,"")</x:f>
      </x:c>
      <x:c r="L70" s="76" t="str">
        <x:f>IF('03_Form_Electricite'!$K70="Validé humainement",'03_Form_Electricite'!L70,"")</x:f>
      </x:c>
      <x:c r="M70" s="78" t="str">
        <x:f>IF('03_Form_Electricite'!$K70="Validé humainement",'03_Form_Electricite'!M70,"")</x:f>
      </x:c>
      <x:c r="N70" s="76" t="str">
        <x:f>IF('03_Form_Electricite'!$K70="Validé humainement",'03_Form_Electricite'!N70,"")</x:f>
      </x:c>
      <x:c r="O70" s="76" t="str">
        <x:f>IF('03_Form_Electricite'!$K70="Validé humainement",'03_Form_Electricite'!O70,"")</x:f>
      </x:c>
      <x:c r="P70" s="76" t="str">
        <x:f>IF('03_Form_Electricite'!$K70="Validé humainement",'03_Form_Electricite'!P70,"")</x:f>
      </x:c>
    </x:row>
    <x:row r="71">
      <x:c r="A71" s="76" t="str">
        <x:f>IF('03_Form_Electricite'!$K71="Validé humainement",'03_Form_Electricite'!A71,"")</x:f>
      </x:c>
      <x:c r="B71" s="76" t="str">
        <x:f>IF('03_Form_Electricite'!$K71="Validé humainement",'03_Form_Electricite'!B71,"")</x:f>
      </x:c>
      <x:c r="C71" s="76" t="str">
        <x:f>IF('03_Form_Electricite'!$K71="Validé humainement",'03_Form_Electricite'!C71,"")</x:f>
      </x:c>
      <x:c r="D71" s="76" t="str">
        <x:f>IF('03_Form_Electricite'!$K71="Validé humainement",'03_Form_Electricite'!D71,"")</x:f>
      </x:c>
      <x:c r="E71" s="76" t="str">
        <x:f>IF('03_Form_Electricite'!$K71="Validé humainement",'03_Form_Electricite'!E71,"")</x:f>
      </x:c>
      <x:c r="F71" s="81" t="str">
        <x:f>IF('03_Form_Electricite'!$K71="Validé humainement",'03_Form_Electricite'!F71,"")</x:f>
      </x:c>
      <x:c r="G71" s="82" t="str">
        <x:f>IF('03_Form_Electricite'!$K71="Validé humainement",'03_Form_Electricite'!G71,"")</x:f>
      </x:c>
      <x:c r="H71" s="77" t="str">
        <x:f>IF('03_Form_Electricite'!$K71="Validé humainement",'03_Form_Electricite'!H71,"")</x:f>
      </x:c>
      <x:c r="I71" s="76" t="str">
        <x:f>IF('03_Form_Electricite'!$K71="Validé humainement",'03_Form_Electricite'!I71,"")</x:f>
      </x:c>
      <x:c r="J71" s="76" t="str">
        <x:f>IF('03_Form_Electricite'!$K71="Validé humainement",'03_Form_Electricite'!J71,"")</x:f>
      </x:c>
      <x:c r="K71" s="76" t="str">
        <x:f>IF('03_Form_Electricite'!$K71="Validé humainement",'03_Form_Electricite'!K71,"")</x:f>
      </x:c>
      <x:c r="L71" s="76" t="str">
        <x:f>IF('03_Form_Electricite'!$K71="Validé humainement",'03_Form_Electricite'!L71,"")</x:f>
      </x:c>
      <x:c r="M71" s="78" t="str">
        <x:f>IF('03_Form_Electricite'!$K71="Validé humainement",'03_Form_Electricite'!M71,"")</x:f>
      </x:c>
      <x:c r="N71" s="76" t="str">
        <x:f>IF('03_Form_Electricite'!$K71="Validé humainement",'03_Form_Electricite'!N71,"")</x:f>
      </x:c>
      <x:c r="O71" s="76" t="str">
        <x:f>IF('03_Form_Electricite'!$K71="Validé humainement",'03_Form_Electricite'!O71,"")</x:f>
      </x:c>
      <x:c r="P71" s="76" t="str">
        <x:f>IF('03_Form_Electricite'!$K71="Validé humainement",'03_Form_Electricite'!P71,"")</x:f>
      </x:c>
    </x:row>
    <x:row r="72">
      <x:c r="A72" s="76" t="str">
        <x:f>IF('03_Form_Electricite'!$K72="Validé humainement",'03_Form_Electricite'!A72,"")</x:f>
      </x:c>
      <x:c r="B72" s="76" t="str">
        <x:f>IF('03_Form_Electricite'!$K72="Validé humainement",'03_Form_Electricite'!B72,"")</x:f>
      </x:c>
      <x:c r="C72" s="76" t="str">
        <x:f>IF('03_Form_Electricite'!$K72="Validé humainement",'03_Form_Electricite'!C72,"")</x:f>
      </x:c>
      <x:c r="D72" s="76" t="str">
        <x:f>IF('03_Form_Electricite'!$K72="Validé humainement",'03_Form_Electricite'!D72,"")</x:f>
      </x:c>
      <x:c r="E72" s="76" t="str">
        <x:f>IF('03_Form_Electricite'!$K72="Validé humainement",'03_Form_Electricite'!E72,"")</x:f>
      </x:c>
      <x:c r="F72" s="81" t="str">
        <x:f>IF('03_Form_Electricite'!$K72="Validé humainement",'03_Form_Electricite'!F72,"")</x:f>
      </x:c>
      <x:c r="G72" s="82" t="str">
        <x:f>IF('03_Form_Electricite'!$K72="Validé humainement",'03_Form_Electricite'!G72,"")</x:f>
      </x:c>
      <x:c r="H72" s="77" t="str">
        <x:f>IF('03_Form_Electricite'!$K72="Validé humainement",'03_Form_Electricite'!H72,"")</x:f>
      </x:c>
      <x:c r="I72" s="76" t="str">
        <x:f>IF('03_Form_Electricite'!$K72="Validé humainement",'03_Form_Electricite'!I72,"")</x:f>
      </x:c>
      <x:c r="J72" s="76" t="str">
        <x:f>IF('03_Form_Electricite'!$K72="Validé humainement",'03_Form_Electricite'!J72,"")</x:f>
      </x:c>
      <x:c r="K72" s="76" t="str">
        <x:f>IF('03_Form_Electricite'!$K72="Validé humainement",'03_Form_Electricite'!K72,"")</x:f>
      </x:c>
      <x:c r="L72" s="76" t="str">
        <x:f>IF('03_Form_Electricite'!$K72="Validé humainement",'03_Form_Electricite'!L72,"")</x:f>
      </x:c>
      <x:c r="M72" s="78" t="str">
        <x:f>IF('03_Form_Electricite'!$K72="Validé humainement",'03_Form_Electricite'!M72,"")</x:f>
      </x:c>
      <x:c r="N72" s="76" t="str">
        <x:f>IF('03_Form_Electricite'!$K72="Validé humainement",'03_Form_Electricite'!N72,"")</x:f>
      </x:c>
      <x:c r="O72" s="76" t="str">
        <x:f>IF('03_Form_Electricite'!$K72="Validé humainement",'03_Form_Electricite'!O72,"")</x:f>
      </x:c>
      <x:c r="P72" s="76" t="str">
        <x:f>IF('03_Form_Electricite'!$K72="Validé humainement",'03_Form_Electricite'!P72,"")</x:f>
      </x:c>
    </x:row>
    <x:row r="73">
      <x:c r="A73" s="76" t="str">
        <x:f>IF('03_Form_Electricite'!$K73="Validé humainement",'03_Form_Electricite'!A73,"")</x:f>
      </x:c>
      <x:c r="B73" s="76" t="str">
        <x:f>IF('03_Form_Electricite'!$K73="Validé humainement",'03_Form_Electricite'!B73,"")</x:f>
      </x:c>
      <x:c r="C73" s="76" t="str">
        <x:f>IF('03_Form_Electricite'!$K73="Validé humainement",'03_Form_Electricite'!C73,"")</x:f>
      </x:c>
      <x:c r="D73" s="76" t="str">
        <x:f>IF('03_Form_Electricite'!$K73="Validé humainement",'03_Form_Electricite'!D73,"")</x:f>
      </x:c>
      <x:c r="E73" s="76" t="str">
        <x:f>IF('03_Form_Electricite'!$K73="Validé humainement",'03_Form_Electricite'!E73,"")</x:f>
      </x:c>
      <x:c r="F73" s="81" t="str">
        <x:f>IF('03_Form_Electricite'!$K73="Validé humainement",'03_Form_Electricite'!F73,"")</x:f>
      </x:c>
      <x:c r="G73" s="82" t="str">
        <x:f>IF('03_Form_Electricite'!$K73="Validé humainement",'03_Form_Electricite'!G73,"")</x:f>
      </x:c>
      <x:c r="H73" s="77" t="str">
        <x:f>IF('03_Form_Electricite'!$K73="Validé humainement",'03_Form_Electricite'!H73,"")</x:f>
      </x:c>
      <x:c r="I73" s="76" t="str">
        <x:f>IF('03_Form_Electricite'!$K73="Validé humainement",'03_Form_Electricite'!I73,"")</x:f>
      </x:c>
      <x:c r="J73" s="76" t="str">
        <x:f>IF('03_Form_Electricite'!$K73="Validé humainement",'03_Form_Electricite'!J73,"")</x:f>
      </x:c>
      <x:c r="K73" s="76" t="str">
        <x:f>IF('03_Form_Electricite'!$K73="Validé humainement",'03_Form_Electricite'!K73,"")</x:f>
      </x:c>
      <x:c r="L73" s="76" t="str">
        <x:f>IF('03_Form_Electricite'!$K73="Validé humainement",'03_Form_Electricite'!L73,"")</x:f>
      </x:c>
      <x:c r="M73" s="78" t="str">
        <x:f>IF('03_Form_Electricite'!$K73="Validé humainement",'03_Form_Electricite'!M73,"")</x:f>
      </x:c>
      <x:c r="N73" s="76" t="str">
        <x:f>IF('03_Form_Electricite'!$K73="Validé humainement",'03_Form_Electricite'!N73,"")</x:f>
      </x:c>
      <x:c r="O73" s="76" t="str">
        <x:f>IF('03_Form_Electricite'!$K73="Validé humainement",'03_Form_Electricite'!O73,"")</x:f>
      </x:c>
      <x:c r="P73" s="76" t="str">
        <x:f>IF('03_Form_Electricite'!$K73="Validé humainement",'03_Form_Electricite'!P73,"")</x:f>
      </x:c>
    </x:row>
    <x:row r="74">
      <x:c r="A74" s="76" t="str">
        <x:f>IF('03_Form_Electricite'!$K74="Validé humainement",'03_Form_Electricite'!A74,"")</x:f>
      </x:c>
      <x:c r="B74" s="76" t="str">
        <x:f>IF('03_Form_Electricite'!$K74="Validé humainement",'03_Form_Electricite'!B74,"")</x:f>
      </x:c>
      <x:c r="C74" s="76" t="str">
        <x:f>IF('03_Form_Electricite'!$K74="Validé humainement",'03_Form_Electricite'!C74,"")</x:f>
      </x:c>
      <x:c r="D74" s="76" t="str">
        <x:f>IF('03_Form_Electricite'!$K74="Validé humainement",'03_Form_Electricite'!D74,"")</x:f>
      </x:c>
      <x:c r="E74" s="76" t="str">
        <x:f>IF('03_Form_Electricite'!$K74="Validé humainement",'03_Form_Electricite'!E74,"")</x:f>
      </x:c>
      <x:c r="F74" s="81" t="str">
        <x:f>IF('03_Form_Electricite'!$K74="Validé humainement",'03_Form_Electricite'!F74,"")</x:f>
      </x:c>
      <x:c r="G74" s="82" t="str">
        <x:f>IF('03_Form_Electricite'!$K74="Validé humainement",'03_Form_Electricite'!G74,"")</x:f>
      </x:c>
      <x:c r="H74" s="77" t="str">
        <x:f>IF('03_Form_Electricite'!$K74="Validé humainement",'03_Form_Electricite'!H74,"")</x:f>
      </x:c>
      <x:c r="I74" s="76" t="str">
        <x:f>IF('03_Form_Electricite'!$K74="Validé humainement",'03_Form_Electricite'!I74,"")</x:f>
      </x:c>
      <x:c r="J74" s="76" t="str">
        <x:f>IF('03_Form_Electricite'!$K74="Validé humainement",'03_Form_Electricite'!J74,"")</x:f>
      </x:c>
      <x:c r="K74" s="76" t="str">
        <x:f>IF('03_Form_Electricite'!$K74="Validé humainement",'03_Form_Electricite'!K74,"")</x:f>
      </x:c>
      <x:c r="L74" s="76" t="str">
        <x:f>IF('03_Form_Electricite'!$K74="Validé humainement",'03_Form_Electricite'!L74,"")</x:f>
      </x:c>
      <x:c r="M74" s="78" t="str">
        <x:f>IF('03_Form_Electricite'!$K74="Validé humainement",'03_Form_Electricite'!M74,"")</x:f>
      </x:c>
      <x:c r="N74" s="76" t="str">
        <x:f>IF('03_Form_Electricite'!$K74="Validé humainement",'03_Form_Electricite'!N74,"")</x:f>
      </x:c>
      <x:c r="O74" s="76" t="str">
        <x:f>IF('03_Form_Electricite'!$K74="Validé humainement",'03_Form_Electricite'!O74,"")</x:f>
      </x:c>
      <x:c r="P74" s="76" t="str">
        <x:f>IF('03_Form_Electricite'!$K74="Validé humainement",'03_Form_Electricite'!P74,"")</x:f>
      </x:c>
    </x:row>
    <x:row r="75">
      <x:c r="A75" s="76" t="str">
        <x:f>IF('03_Form_Electricite'!$K75="Validé humainement",'03_Form_Electricite'!A75,"")</x:f>
      </x:c>
      <x:c r="B75" s="76" t="str">
        <x:f>IF('03_Form_Electricite'!$K75="Validé humainement",'03_Form_Electricite'!B75,"")</x:f>
      </x:c>
      <x:c r="C75" s="76" t="str">
        <x:f>IF('03_Form_Electricite'!$K75="Validé humainement",'03_Form_Electricite'!C75,"")</x:f>
      </x:c>
      <x:c r="D75" s="76" t="str">
        <x:f>IF('03_Form_Electricite'!$K75="Validé humainement",'03_Form_Electricite'!D75,"")</x:f>
      </x:c>
      <x:c r="E75" s="76" t="str">
        <x:f>IF('03_Form_Electricite'!$K75="Validé humainement",'03_Form_Electricite'!E75,"")</x:f>
      </x:c>
      <x:c r="F75" s="81" t="str">
        <x:f>IF('03_Form_Electricite'!$K75="Validé humainement",'03_Form_Electricite'!F75,"")</x:f>
      </x:c>
      <x:c r="G75" s="82" t="str">
        <x:f>IF('03_Form_Electricite'!$K75="Validé humainement",'03_Form_Electricite'!G75,"")</x:f>
      </x:c>
      <x:c r="H75" s="77" t="str">
        <x:f>IF('03_Form_Electricite'!$K75="Validé humainement",'03_Form_Electricite'!H75,"")</x:f>
      </x:c>
      <x:c r="I75" s="76" t="str">
        <x:f>IF('03_Form_Electricite'!$K75="Validé humainement",'03_Form_Electricite'!I75,"")</x:f>
      </x:c>
      <x:c r="J75" s="76" t="str">
        <x:f>IF('03_Form_Electricite'!$K75="Validé humainement",'03_Form_Electricite'!J75,"")</x:f>
      </x:c>
      <x:c r="K75" s="76" t="str">
        <x:f>IF('03_Form_Electricite'!$K75="Validé humainement",'03_Form_Electricite'!K75,"")</x:f>
      </x:c>
      <x:c r="L75" s="76" t="str">
        <x:f>IF('03_Form_Electricite'!$K75="Validé humainement",'03_Form_Electricite'!L75,"")</x:f>
      </x:c>
      <x:c r="M75" s="78" t="str">
        <x:f>IF('03_Form_Electricite'!$K75="Validé humainement",'03_Form_Electricite'!M75,"")</x:f>
      </x:c>
      <x:c r="N75" s="76" t="str">
        <x:f>IF('03_Form_Electricite'!$K75="Validé humainement",'03_Form_Electricite'!N75,"")</x:f>
      </x:c>
      <x:c r="O75" s="76" t="str">
        <x:f>IF('03_Form_Electricite'!$K75="Validé humainement",'03_Form_Electricite'!O75,"")</x:f>
      </x:c>
      <x:c r="P75" s="76" t="str">
        <x:f>IF('03_Form_Electricite'!$K75="Validé humainement",'03_Form_Electricite'!P75,"")</x:f>
      </x:c>
    </x:row>
    <x:row r="76">
      <x:c r="A76" s="76" t="str">
        <x:f>IF('03_Form_Electricite'!$K76="Validé humainement",'03_Form_Electricite'!A76,"")</x:f>
      </x:c>
      <x:c r="B76" s="76" t="str">
        <x:f>IF('03_Form_Electricite'!$K76="Validé humainement",'03_Form_Electricite'!B76,"")</x:f>
      </x:c>
      <x:c r="C76" s="76" t="str">
        <x:f>IF('03_Form_Electricite'!$K76="Validé humainement",'03_Form_Electricite'!C76,"")</x:f>
      </x:c>
      <x:c r="D76" s="76" t="str">
        <x:f>IF('03_Form_Electricite'!$K76="Validé humainement",'03_Form_Electricite'!D76,"")</x:f>
      </x:c>
      <x:c r="E76" s="76" t="str">
        <x:f>IF('03_Form_Electricite'!$K76="Validé humainement",'03_Form_Electricite'!E76,"")</x:f>
      </x:c>
      <x:c r="F76" s="81" t="str">
        <x:f>IF('03_Form_Electricite'!$K76="Validé humainement",'03_Form_Electricite'!F76,"")</x:f>
      </x:c>
      <x:c r="G76" s="82" t="str">
        <x:f>IF('03_Form_Electricite'!$K76="Validé humainement",'03_Form_Electricite'!G76,"")</x:f>
      </x:c>
      <x:c r="H76" s="77" t="str">
        <x:f>IF('03_Form_Electricite'!$K76="Validé humainement",'03_Form_Electricite'!H76,"")</x:f>
      </x:c>
      <x:c r="I76" s="76" t="str">
        <x:f>IF('03_Form_Electricite'!$K76="Validé humainement",'03_Form_Electricite'!I76,"")</x:f>
      </x:c>
      <x:c r="J76" s="76" t="str">
        <x:f>IF('03_Form_Electricite'!$K76="Validé humainement",'03_Form_Electricite'!J76,"")</x:f>
      </x:c>
      <x:c r="K76" s="76" t="str">
        <x:f>IF('03_Form_Electricite'!$K76="Validé humainement",'03_Form_Electricite'!K76,"")</x:f>
      </x:c>
      <x:c r="L76" s="76" t="str">
        <x:f>IF('03_Form_Electricite'!$K76="Validé humainement",'03_Form_Electricite'!L76,"")</x:f>
      </x:c>
      <x:c r="M76" s="78" t="str">
        <x:f>IF('03_Form_Electricite'!$K76="Validé humainement",'03_Form_Electricite'!M76,"")</x:f>
      </x:c>
      <x:c r="N76" s="76" t="str">
        <x:f>IF('03_Form_Electricite'!$K76="Validé humainement",'03_Form_Electricite'!N76,"")</x:f>
      </x:c>
      <x:c r="O76" s="76" t="str">
        <x:f>IF('03_Form_Electricite'!$K76="Validé humainement",'03_Form_Electricite'!O76,"")</x:f>
      </x:c>
      <x:c r="P76" s="76" t="str">
        <x:f>IF('03_Form_Electricite'!$K76="Validé humainement",'03_Form_Electricite'!P76,"")</x:f>
      </x:c>
    </x:row>
    <x:row r="77">
      <x:c r="A77" s="76" t="str">
        <x:f>IF('03_Form_Electricite'!$K77="Validé humainement",'03_Form_Electricite'!A77,"")</x:f>
      </x:c>
      <x:c r="B77" s="76" t="str">
        <x:f>IF('03_Form_Electricite'!$K77="Validé humainement",'03_Form_Electricite'!B77,"")</x:f>
      </x:c>
      <x:c r="C77" s="76" t="str">
        <x:f>IF('03_Form_Electricite'!$K77="Validé humainement",'03_Form_Electricite'!C77,"")</x:f>
      </x:c>
      <x:c r="D77" s="76" t="str">
        <x:f>IF('03_Form_Electricite'!$K77="Validé humainement",'03_Form_Electricite'!D77,"")</x:f>
      </x:c>
      <x:c r="E77" s="76" t="str">
        <x:f>IF('03_Form_Electricite'!$K77="Validé humainement",'03_Form_Electricite'!E77,"")</x:f>
      </x:c>
      <x:c r="F77" s="81" t="str">
        <x:f>IF('03_Form_Electricite'!$K77="Validé humainement",'03_Form_Electricite'!F77,"")</x:f>
      </x:c>
      <x:c r="G77" s="82" t="str">
        <x:f>IF('03_Form_Electricite'!$K77="Validé humainement",'03_Form_Electricite'!G77,"")</x:f>
      </x:c>
      <x:c r="H77" s="77" t="str">
        <x:f>IF('03_Form_Electricite'!$K77="Validé humainement",'03_Form_Electricite'!H77,"")</x:f>
      </x:c>
      <x:c r="I77" s="76" t="str">
        <x:f>IF('03_Form_Electricite'!$K77="Validé humainement",'03_Form_Electricite'!I77,"")</x:f>
      </x:c>
      <x:c r="J77" s="76" t="str">
        <x:f>IF('03_Form_Electricite'!$K77="Validé humainement",'03_Form_Electricite'!J77,"")</x:f>
      </x:c>
      <x:c r="K77" s="76" t="str">
        <x:f>IF('03_Form_Electricite'!$K77="Validé humainement",'03_Form_Electricite'!K77,"")</x:f>
      </x:c>
      <x:c r="L77" s="76" t="str">
        <x:f>IF('03_Form_Electricite'!$K77="Validé humainement",'03_Form_Electricite'!L77,"")</x:f>
      </x:c>
      <x:c r="M77" s="78" t="str">
        <x:f>IF('03_Form_Electricite'!$K77="Validé humainement",'03_Form_Electricite'!M77,"")</x:f>
      </x:c>
      <x:c r="N77" s="76" t="str">
        <x:f>IF('03_Form_Electricite'!$K77="Validé humainement",'03_Form_Electricite'!N77,"")</x:f>
      </x:c>
      <x:c r="O77" s="76" t="str">
        <x:f>IF('03_Form_Electricite'!$K77="Validé humainement",'03_Form_Electricite'!O77,"")</x:f>
      </x:c>
      <x:c r="P77" s="76" t="str">
        <x:f>IF('03_Form_Electricite'!$K77="Validé humainement",'03_Form_Electricite'!P77,"")</x:f>
      </x:c>
    </x:row>
    <x:row r="78">
      <x:c r="A78" s="76" t="str">
        <x:f>IF('03_Form_Electricite'!$K78="Validé humainement",'03_Form_Electricite'!A78,"")</x:f>
      </x:c>
      <x:c r="B78" s="76" t="str">
        <x:f>IF('03_Form_Electricite'!$K78="Validé humainement",'03_Form_Electricite'!B78,"")</x:f>
      </x:c>
      <x:c r="C78" s="76" t="str">
        <x:f>IF('03_Form_Electricite'!$K78="Validé humainement",'03_Form_Electricite'!C78,"")</x:f>
      </x:c>
      <x:c r="D78" s="76" t="str">
        <x:f>IF('03_Form_Electricite'!$K78="Validé humainement",'03_Form_Electricite'!D78,"")</x:f>
      </x:c>
      <x:c r="E78" s="76" t="str">
        <x:f>IF('03_Form_Electricite'!$K78="Validé humainement",'03_Form_Electricite'!E78,"")</x:f>
      </x:c>
      <x:c r="F78" s="81" t="str">
        <x:f>IF('03_Form_Electricite'!$K78="Validé humainement",'03_Form_Electricite'!F78,"")</x:f>
      </x:c>
      <x:c r="G78" s="82" t="str">
        <x:f>IF('03_Form_Electricite'!$K78="Validé humainement",'03_Form_Electricite'!G78,"")</x:f>
      </x:c>
      <x:c r="H78" s="77" t="str">
        <x:f>IF('03_Form_Electricite'!$K78="Validé humainement",'03_Form_Electricite'!H78,"")</x:f>
      </x:c>
      <x:c r="I78" s="76" t="str">
        <x:f>IF('03_Form_Electricite'!$K78="Validé humainement",'03_Form_Electricite'!I78,"")</x:f>
      </x:c>
      <x:c r="J78" s="76" t="str">
        <x:f>IF('03_Form_Electricite'!$K78="Validé humainement",'03_Form_Electricite'!J78,"")</x:f>
      </x:c>
      <x:c r="K78" s="76" t="str">
        <x:f>IF('03_Form_Electricite'!$K78="Validé humainement",'03_Form_Electricite'!K78,"")</x:f>
      </x:c>
      <x:c r="L78" s="76" t="str">
        <x:f>IF('03_Form_Electricite'!$K78="Validé humainement",'03_Form_Electricite'!L78,"")</x:f>
      </x:c>
      <x:c r="M78" s="78" t="str">
        <x:f>IF('03_Form_Electricite'!$K78="Validé humainement",'03_Form_Electricite'!M78,"")</x:f>
      </x:c>
      <x:c r="N78" s="76" t="str">
        <x:f>IF('03_Form_Electricite'!$K78="Validé humainement",'03_Form_Electricite'!N78,"")</x:f>
      </x:c>
      <x:c r="O78" s="76" t="str">
        <x:f>IF('03_Form_Electricite'!$K78="Validé humainement",'03_Form_Electricite'!O78,"")</x:f>
      </x:c>
      <x:c r="P78" s="76" t="str">
        <x:f>IF('03_Form_Electricite'!$K78="Validé humainement",'03_Form_Electricite'!P78,"")</x:f>
      </x:c>
    </x:row>
    <x:row r="79">
      <x:c r="A79" s="76" t="str">
        <x:f>IF('03_Form_Electricite'!$K79="Validé humainement",'03_Form_Electricite'!A79,"")</x:f>
      </x:c>
      <x:c r="B79" s="76" t="str">
        <x:f>IF('03_Form_Electricite'!$K79="Validé humainement",'03_Form_Electricite'!B79,"")</x:f>
      </x:c>
      <x:c r="C79" s="76" t="str">
        <x:f>IF('03_Form_Electricite'!$K79="Validé humainement",'03_Form_Electricite'!C79,"")</x:f>
      </x:c>
      <x:c r="D79" s="76" t="str">
        <x:f>IF('03_Form_Electricite'!$K79="Validé humainement",'03_Form_Electricite'!D79,"")</x:f>
      </x:c>
      <x:c r="E79" s="76" t="str">
        <x:f>IF('03_Form_Electricite'!$K79="Validé humainement",'03_Form_Electricite'!E79,"")</x:f>
      </x:c>
      <x:c r="F79" s="81" t="str">
        <x:f>IF('03_Form_Electricite'!$K79="Validé humainement",'03_Form_Electricite'!F79,"")</x:f>
      </x:c>
      <x:c r="G79" s="82" t="str">
        <x:f>IF('03_Form_Electricite'!$K79="Validé humainement",'03_Form_Electricite'!G79,"")</x:f>
      </x:c>
      <x:c r="H79" s="77" t="str">
        <x:f>IF('03_Form_Electricite'!$K79="Validé humainement",'03_Form_Electricite'!H79,"")</x:f>
      </x:c>
      <x:c r="I79" s="76" t="str">
        <x:f>IF('03_Form_Electricite'!$K79="Validé humainement",'03_Form_Electricite'!I79,"")</x:f>
      </x:c>
      <x:c r="J79" s="76" t="str">
        <x:f>IF('03_Form_Electricite'!$K79="Validé humainement",'03_Form_Electricite'!J79,"")</x:f>
      </x:c>
      <x:c r="K79" s="76" t="str">
        <x:f>IF('03_Form_Electricite'!$K79="Validé humainement",'03_Form_Electricite'!K79,"")</x:f>
      </x:c>
      <x:c r="L79" s="76" t="str">
        <x:f>IF('03_Form_Electricite'!$K79="Validé humainement",'03_Form_Electricite'!L79,"")</x:f>
      </x:c>
      <x:c r="M79" s="78" t="str">
        <x:f>IF('03_Form_Electricite'!$K79="Validé humainement",'03_Form_Electricite'!M79,"")</x:f>
      </x:c>
      <x:c r="N79" s="76" t="str">
        <x:f>IF('03_Form_Electricite'!$K79="Validé humainement",'03_Form_Electricite'!N79,"")</x:f>
      </x:c>
      <x:c r="O79" s="76" t="str">
        <x:f>IF('03_Form_Electricite'!$K79="Validé humainement",'03_Form_Electricite'!O79,"")</x:f>
      </x:c>
      <x:c r="P79" s="76" t="str">
        <x:f>IF('03_Form_Electricite'!$K79="Validé humainement",'03_Form_Electricite'!P79,"")</x:f>
      </x:c>
    </x:row>
    <x:row r="80">
      <x:c r="A80" s="76" t="str">
        <x:f>IF('03_Form_Electricite'!$K80="Validé humainement",'03_Form_Electricite'!A80,"")</x:f>
      </x:c>
      <x:c r="B80" s="76" t="str">
        <x:f>IF('03_Form_Electricite'!$K80="Validé humainement",'03_Form_Electricite'!B80,"")</x:f>
      </x:c>
      <x:c r="C80" s="76" t="str">
        <x:f>IF('03_Form_Electricite'!$K80="Validé humainement",'03_Form_Electricite'!C80,"")</x:f>
      </x:c>
      <x:c r="D80" s="76" t="str">
        <x:f>IF('03_Form_Electricite'!$K80="Validé humainement",'03_Form_Electricite'!D80,"")</x:f>
      </x:c>
      <x:c r="E80" s="76" t="str">
        <x:f>IF('03_Form_Electricite'!$K80="Validé humainement",'03_Form_Electricite'!E80,"")</x:f>
      </x:c>
      <x:c r="F80" s="81" t="str">
        <x:f>IF('03_Form_Electricite'!$K80="Validé humainement",'03_Form_Electricite'!F80,"")</x:f>
      </x:c>
      <x:c r="G80" s="82" t="str">
        <x:f>IF('03_Form_Electricite'!$K80="Validé humainement",'03_Form_Electricite'!G80,"")</x:f>
      </x:c>
      <x:c r="H80" s="77" t="str">
        <x:f>IF('03_Form_Electricite'!$K80="Validé humainement",'03_Form_Electricite'!H80,"")</x:f>
      </x:c>
      <x:c r="I80" s="76" t="str">
        <x:f>IF('03_Form_Electricite'!$K80="Validé humainement",'03_Form_Electricite'!I80,"")</x:f>
      </x:c>
      <x:c r="J80" s="76" t="str">
        <x:f>IF('03_Form_Electricite'!$K80="Validé humainement",'03_Form_Electricite'!J80,"")</x:f>
      </x:c>
      <x:c r="K80" s="76" t="str">
        <x:f>IF('03_Form_Electricite'!$K80="Validé humainement",'03_Form_Electricite'!K80,"")</x:f>
      </x:c>
      <x:c r="L80" s="76" t="str">
        <x:f>IF('03_Form_Electricite'!$K80="Validé humainement",'03_Form_Electricite'!L80,"")</x:f>
      </x:c>
      <x:c r="M80" s="78" t="str">
        <x:f>IF('03_Form_Electricite'!$K80="Validé humainement",'03_Form_Electricite'!M80,"")</x:f>
      </x:c>
      <x:c r="N80" s="76" t="str">
        <x:f>IF('03_Form_Electricite'!$K80="Validé humainement",'03_Form_Electricite'!N80,"")</x:f>
      </x:c>
      <x:c r="O80" s="76" t="str">
        <x:f>IF('03_Form_Electricite'!$K80="Validé humainement",'03_Form_Electricite'!O80,"")</x:f>
      </x:c>
      <x:c r="P80" s="76" t="str">
        <x:f>IF('03_Form_Electricite'!$K80="Validé humainement",'03_Form_Electricite'!P80,"")</x:f>
      </x:c>
    </x:row>
    <x:row r="81">
      <x:c r="A81" s="76" t="str">
        <x:f>IF('03_Form_Electricite'!$K81="Validé humainement",'03_Form_Electricite'!A81,"")</x:f>
      </x:c>
      <x:c r="B81" s="76" t="str">
        <x:f>IF('03_Form_Electricite'!$K81="Validé humainement",'03_Form_Electricite'!B81,"")</x:f>
      </x:c>
      <x:c r="C81" s="76" t="str">
        <x:f>IF('03_Form_Electricite'!$K81="Validé humainement",'03_Form_Electricite'!C81,"")</x:f>
      </x:c>
      <x:c r="D81" s="76" t="str">
        <x:f>IF('03_Form_Electricite'!$K81="Validé humainement",'03_Form_Electricite'!D81,"")</x:f>
      </x:c>
      <x:c r="E81" s="76" t="str">
        <x:f>IF('03_Form_Electricite'!$K81="Validé humainement",'03_Form_Electricite'!E81,"")</x:f>
      </x:c>
      <x:c r="F81" s="81" t="str">
        <x:f>IF('03_Form_Electricite'!$K81="Validé humainement",'03_Form_Electricite'!F81,"")</x:f>
      </x:c>
      <x:c r="G81" s="82" t="str">
        <x:f>IF('03_Form_Electricite'!$K81="Validé humainement",'03_Form_Electricite'!G81,"")</x:f>
      </x:c>
      <x:c r="H81" s="77" t="str">
        <x:f>IF('03_Form_Electricite'!$K81="Validé humainement",'03_Form_Electricite'!H81,"")</x:f>
      </x:c>
      <x:c r="I81" s="76" t="str">
        <x:f>IF('03_Form_Electricite'!$K81="Validé humainement",'03_Form_Electricite'!I81,"")</x:f>
      </x:c>
      <x:c r="J81" s="76" t="str">
        <x:f>IF('03_Form_Electricite'!$K81="Validé humainement",'03_Form_Electricite'!J81,"")</x:f>
      </x:c>
      <x:c r="K81" s="76" t="str">
        <x:f>IF('03_Form_Electricite'!$K81="Validé humainement",'03_Form_Electricite'!K81,"")</x:f>
      </x:c>
      <x:c r="L81" s="76" t="str">
        <x:f>IF('03_Form_Electricite'!$K81="Validé humainement",'03_Form_Electricite'!L81,"")</x:f>
      </x:c>
      <x:c r="M81" s="78" t="str">
        <x:f>IF('03_Form_Electricite'!$K81="Validé humainement",'03_Form_Electricite'!M81,"")</x:f>
      </x:c>
      <x:c r="N81" s="76" t="str">
        <x:f>IF('03_Form_Electricite'!$K81="Validé humainement",'03_Form_Electricite'!N81,"")</x:f>
      </x:c>
      <x:c r="O81" s="76" t="str">
        <x:f>IF('03_Form_Electricite'!$K81="Validé humainement",'03_Form_Electricite'!O81,"")</x:f>
      </x:c>
      <x:c r="P81" s="76" t="str">
        <x:f>IF('03_Form_Electricite'!$K81="Validé humainement",'03_Form_Electricite'!P81,"")</x:f>
      </x:c>
    </x:row>
    <x:row r="82">
      <x:c r="A82" s="76" t="str">
        <x:f>IF('03_Form_Electricite'!$K82="Validé humainement",'03_Form_Electricite'!A82,"")</x:f>
      </x:c>
      <x:c r="B82" s="76" t="str">
        <x:f>IF('03_Form_Electricite'!$K82="Validé humainement",'03_Form_Electricite'!B82,"")</x:f>
      </x:c>
      <x:c r="C82" s="76" t="str">
        <x:f>IF('03_Form_Electricite'!$K82="Validé humainement",'03_Form_Electricite'!C82,"")</x:f>
      </x:c>
      <x:c r="D82" s="76" t="str">
        <x:f>IF('03_Form_Electricite'!$K82="Validé humainement",'03_Form_Electricite'!D82,"")</x:f>
      </x:c>
      <x:c r="E82" s="76" t="str">
        <x:f>IF('03_Form_Electricite'!$K82="Validé humainement",'03_Form_Electricite'!E82,"")</x:f>
      </x:c>
      <x:c r="F82" s="81" t="str">
        <x:f>IF('03_Form_Electricite'!$K82="Validé humainement",'03_Form_Electricite'!F82,"")</x:f>
      </x:c>
      <x:c r="G82" s="82" t="str">
        <x:f>IF('03_Form_Electricite'!$K82="Validé humainement",'03_Form_Electricite'!G82,"")</x:f>
      </x:c>
      <x:c r="H82" s="77" t="str">
        <x:f>IF('03_Form_Electricite'!$K82="Validé humainement",'03_Form_Electricite'!H82,"")</x:f>
      </x:c>
      <x:c r="I82" s="76" t="str">
        <x:f>IF('03_Form_Electricite'!$K82="Validé humainement",'03_Form_Electricite'!I82,"")</x:f>
      </x:c>
      <x:c r="J82" s="76" t="str">
        <x:f>IF('03_Form_Electricite'!$K82="Validé humainement",'03_Form_Electricite'!J82,"")</x:f>
      </x:c>
      <x:c r="K82" s="76" t="str">
        <x:f>IF('03_Form_Electricite'!$K82="Validé humainement",'03_Form_Electricite'!K82,"")</x:f>
      </x:c>
      <x:c r="L82" s="76" t="str">
        <x:f>IF('03_Form_Electricite'!$K82="Validé humainement",'03_Form_Electricite'!L82,"")</x:f>
      </x:c>
      <x:c r="M82" s="78" t="str">
        <x:f>IF('03_Form_Electricite'!$K82="Validé humainement",'03_Form_Electricite'!M82,"")</x:f>
      </x:c>
      <x:c r="N82" s="76" t="str">
        <x:f>IF('03_Form_Electricite'!$K82="Validé humainement",'03_Form_Electricite'!N82,"")</x:f>
      </x:c>
      <x:c r="O82" s="76" t="str">
        <x:f>IF('03_Form_Electricite'!$K82="Validé humainement",'03_Form_Electricite'!O82,"")</x:f>
      </x:c>
      <x:c r="P82" s="76" t="str">
        <x:f>IF('03_Form_Electricite'!$K82="Validé humainement",'03_Form_Electricite'!P82,"")</x:f>
      </x:c>
    </x:row>
    <x:row r="83">
      <x:c r="A83" s="76" t="str">
        <x:f>IF('03_Form_Electricite'!$K83="Validé humainement",'03_Form_Electricite'!A83,"")</x:f>
      </x:c>
      <x:c r="B83" s="76" t="str">
        <x:f>IF('03_Form_Electricite'!$K83="Validé humainement",'03_Form_Electricite'!B83,"")</x:f>
      </x:c>
      <x:c r="C83" s="76" t="str">
        <x:f>IF('03_Form_Electricite'!$K83="Validé humainement",'03_Form_Electricite'!C83,"")</x:f>
      </x:c>
      <x:c r="D83" s="76" t="str">
        <x:f>IF('03_Form_Electricite'!$K83="Validé humainement",'03_Form_Electricite'!D83,"")</x:f>
      </x:c>
      <x:c r="E83" s="76" t="str">
        <x:f>IF('03_Form_Electricite'!$K83="Validé humainement",'03_Form_Electricite'!E83,"")</x:f>
      </x:c>
      <x:c r="F83" s="81" t="str">
        <x:f>IF('03_Form_Electricite'!$K83="Validé humainement",'03_Form_Electricite'!F83,"")</x:f>
      </x:c>
      <x:c r="G83" s="82" t="str">
        <x:f>IF('03_Form_Electricite'!$K83="Validé humainement",'03_Form_Electricite'!G83,"")</x:f>
      </x:c>
      <x:c r="H83" s="77" t="str">
        <x:f>IF('03_Form_Electricite'!$K83="Validé humainement",'03_Form_Electricite'!H83,"")</x:f>
      </x:c>
      <x:c r="I83" s="76" t="str">
        <x:f>IF('03_Form_Electricite'!$K83="Validé humainement",'03_Form_Electricite'!I83,"")</x:f>
      </x:c>
      <x:c r="J83" s="76" t="str">
        <x:f>IF('03_Form_Electricite'!$K83="Validé humainement",'03_Form_Electricite'!J83,"")</x:f>
      </x:c>
      <x:c r="K83" s="76" t="str">
        <x:f>IF('03_Form_Electricite'!$K83="Validé humainement",'03_Form_Electricite'!K83,"")</x:f>
      </x:c>
      <x:c r="L83" s="76" t="str">
        <x:f>IF('03_Form_Electricite'!$K83="Validé humainement",'03_Form_Electricite'!L83,"")</x:f>
      </x:c>
      <x:c r="M83" s="78" t="str">
        <x:f>IF('03_Form_Electricite'!$K83="Validé humainement",'03_Form_Electricite'!M83,"")</x:f>
      </x:c>
      <x:c r="N83" s="76" t="str">
        <x:f>IF('03_Form_Electricite'!$K83="Validé humainement",'03_Form_Electricite'!N83,"")</x:f>
      </x:c>
      <x:c r="O83" s="76" t="str">
        <x:f>IF('03_Form_Electricite'!$K83="Validé humainement",'03_Form_Electricite'!O83,"")</x:f>
      </x:c>
      <x:c r="P83" s="76" t="str">
        <x:f>IF('03_Form_Electricite'!$K83="Validé humainement",'03_Form_Electricite'!P83,"")</x:f>
      </x:c>
    </x:row>
    <x:row r="84">
      <x:c r="A84" s="76" t="str">
        <x:f>IF('03_Form_Electricite'!$K84="Validé humainement",'03_Form_Electricite'!A84,"")</x:f>
      </x:c>
      <x:c r="B84" s="76" t="str">
        <x:f>IF('03_Form_Electricite'!$K84="Validé humainement",'03_Form_Electricite'!B84,"")</x:f>
      </x:c>
      <x:c r="C84" s="76" t="str">
        <x:f>IF('03_Form_Electricite'!$K84="Validé humainement",'03_Form_Electricite'!C84,"")</x:f>
      </x:c>
      <x:c r="D84" s="76" t="str">
        <x:f>IF('03_Form_Electricite'!$K84="Validé humainement",'03_Form_Electricite'!D84,"")</x:f>
      </x:c>
      <x:c r="E84" s="76" t="str">
        <x:f>IF('03_Form_Electricite'!$K84="Validé humainement",'03_Form_Electricite'!E84,"")</x:f>
      </x:c>
      <x:c r="F84" s="81" t="str">
        <x:f>IF('03_Form_Electricite'!$K84="Validé humainement",'03_Form_Electricite'!F84,"")</x:f>
      </x:c>
      <x:c r="G84" s="82" t="str">
        <x:f>IF('03_Form_Electricite'!$K84="Validé humainement",'03_Form_Electricite'!G84,"")</x:f>
      </x:c>
      <x:c r="H84" s="77" t="str">
        <x:f>IF('03_Form_Electricite'!$K84="Validé humainement",'03_Form_Electricite'!H84,"")</x:f>
      </x:c>
      <x:c r="I84" s="76" t="str">
        <x:f>IF('03_Form_Electricite'!$K84="Validé humainement",'03_Form_Electricite'!I84,"")</x:f>
      </x:c>
      <x:c r="J84" s="76" t="str">
        <x:f>IF('03_Form_Electricite'!$K84="Validé humainement",'03_Form_Electricite'!J84,"")</x:f>
      </x:c>
      <x:c r="K84" s="76" t="str">
        <x:f>IF('03_Form_Electricite'!$K84="Validé humainement",'03_Form_Electricite'!K84,"")</x:f>
      </x:c>
      <x:c r="L84" s="76" t="str">
        <x:f>IF('03_Form_Electricite'!$K84="Validé humainement",'03_Form_Electricite'!L84,"")</x:f>
      </x:c>
      <x:c r="M84" s="78" t="str">
        <x:f>IF('03_Form_Electricite'!$K84="Validé humainement",'03_Form_Electricite'!M84,"")</x:f>
      </x:c>
      <x:c r="N84" s="76" t="str">
        <x:f>IF('03_Form_Electricite'!$K84="Validé humainement",'03_Form_Electricite'!N84,"")</x:f>
      </x:c>
      <x:c r="O84" s="76" t="str">
        <x:f>IF('03_Form_Electricite'!$K84="Validé humainement",'03_Form_Electricite'!O84,"")</x:f>
      </x:c>
      <x:c r="P84" s="76" t="str">
        <x:f>IF('03_Form_Electricite'!$K84="Validé humainement",'03_Form_Electricite'!P84,"")</x:f>
      </x:c>
    </x:row>
    <x:row r="85">
      <x:c r="A85" s="76" t="str">
        <x:f>IF('03_Form_Electricite'!$K85="Validé humainement",'03_Form_Electricite'!A85,"")</x:f>
      </x:c>
      <x:c r="B85" s="76" t="str">
        <x:f>IF('03_Form_Electricite'!$K85="Validé humainement",'03_Form_Electricite'!B85,"")</x:f>
      </x:c>
      <x:c r="C85" s="76" t="str">
        <x:f>IF('03_Form_Electricite'!$K85="Validé humainement",'03_Form_Electricite'!C85,"")</x:f>
      </x:c>
      <x:c r="D85" s="76" t="str">
        <x:f>IF('03_Form_Electricite'!$K85="Validé humainement",'03_Form_Electricite'!D85,"")</x:f>
      </x:c>
      <x:c r="E85" s="76" t="str">
        <x:f>IF('03_Form_Electricite'!$K85="Validé humainement",'03_Form_Electricite'!E85,"")</x:f>
      </x:c>
      <x:c r="F85" s="81" t="str">
        <x:f>IF('03_Form_Electricite'!$K85="Validé humainement",'03_Form_Electricite'!F85,"")</x:f>
      </x:c>
      <x:c r="G85" s="82" t="str">
        <x:f>IF('03_Form_Electricite'!$K85="Validé humainement",'03_Form_Electricite'!G85,"")</x:f>
      </x:c>
      <x:c r="H85" s="77" t="str">
        <x:f>IF('03_Form_Electricite'!$K85="Validé humainement",'03_Form_Electricite'!H85,"")</x:f>
      </x:c>
      <x:c r="I85" s="76" t="str">
        <x:f>IF('03_Form_Electricite'!$K85="Validé humainement",'03_Form_Electricite'!I85,"")</x:f>
      </x:c>
      <x:c r="J85" s="76" t="str">
        <x:f>IF('03_Form_Electricite'!$K85="Validé humainement",'03_Form_Electricite'!J85,"")</x:f>
      </x:c>
      <x:c r="K85" s="76" t="str">
        <x:f>IF('03_Form_Electricite'!$K85="Validé humainement",'03_Form_Electricite'!K85,"")</x:f>
      </x:c>
      <x:c r="L85" s="76" t="str">
        <x:f>IF('03_Form_Electricite'!$K85="Validé humainement",'03_Form_Electricite'!L85,"")</x:f>
      </x:c>
      <x:c r="M85" s="78" t="str">
        <x:f>IF('03_Form_Electricite'!$K85="Validé humainement",'03_Form_Electricite'!M85,"")</x:f>
      </x:c>
      <x:c r="N85" s="76" t="str">
        <x:f>IF('03_Form_Electricite'!$K85="Validé humainement",'03_Form_Electricite'!N85,"")</x:f>
      </x:c>
      <x:c r="O85" s="76" t="str">
        <x:f>IF('03_Form_Electricite'!$K85="Validé humainement",'03_Form_Electricite'!O85,"")</x:f>
      </x:c>
      <x:c r="P85" s="76" t="str">
        <x:f>IF('03_Form_Electricite'!$K85="Validé humainement",'03_Form_Electricite'!P85,"")</x:f>
      </x:c>
    </x:row>
    <x:row r="86">
      <x:c r="A86" s="76" t="str">
        <x:f>IF('03_Form_Electricite'!$K86="Validé humainement",'03_Form_Electricite'!A86,"")</x:f>
      </x:c>
      <x:c r="B86" s="76" t="str">
        <x:f>IF('03_Form_Electricite'!$K86="Validé humainement",'03_Form_Electricite'!B86,"")</x:f>
      </x:c>
      <x:c r="C86" s="76" t="str">
        <x:f>IF('03_Form_Electricite'!$K86="Validé humainement",'03_Form_Electricite'!C86,"")</x:f>
      </x:c>
      <x:c r="D86" s="76" t="str">
        <x:f>IF('03_Form_Electricite'!$K86="Validé humainement",'03_Form_Electricite'!D86,"")</x:f>
      </x:c>
      <x:c r="E86" s="76" t="str">
        <x:f>IF('03_Form_Electricite'!$K86="Validé humainement",'03_Form_Electricite'!E86,"")</x:f>
      </x:c>
      <x:c r="F86" s="81" t="str">
        <x:f>IF('03_Form_Electricite'!$K86="Validé humainement",'03_Form_Electricite'!F86,"")</x:f>
      </x:c>
      <x:c r="G86" s="82" t="str">
        <x:f>IF('03_Form_Electricite'!$K86="Validé humainement",'03_Form_Electricite'!G86,"")</x:f>
      </x:c>
      <x:c r="H86" s="77" t="str">
        <x:f>IF('03_Form_Electricite'!$K86="Validé humainement",'03_Form_Electricite'!H86,"")</x:f>
      </x:c>
      <x:c r="I86" s="76" t="str">
        <x:f>IF('03_Form_Electricite'!$K86="Validé humainement",'03_Form_Electricite'!I86,"")</x:f>
      </x:c>
      <x:c r="J86" s="76" t="str">
        <x:f>IF('03_Form_Electricite'!$K86="Validé humainement",'03_Form_Electricite'!J86,"")</x:f>
      </x:c>
      <x:c r="K86" s="76" t="str">
        <x:f>IF('03_Form_Electricite'!$K86="Validé humainement",'03_Form_Electricite'!K86,"")</x:f>
      </x:c>
      <x:c r="L86" s="76" t="str">
        <x:f>IF('03_Form_Electricite'!$K86="Validé humainement",'03_Form_Electricite'!L86,"")</x:f>
      </x:c>
      <x:c r="M86" s="78" t="str">
        <x:f>IF('03_Form_Electricite'!$K86="Validé humainement",'03_Form_Electricite'!M86,"")</x:f>
      </x:c>
      <x:c r="N86" s="76" t="str">
        <x:f>IF('03_Form_Electricite'!$K86="Validé humainement",'03_Form_Electricite'!N86,"")</x:f>
      </x:c>
      <x:c r="O86" s="76" t="str">
        <x:f>IF('03_Form_Electricite'!$K86="Validé humainement",'03_Form_Electricite'!O86,"")</x:f>
      </x:c>
      <x:c r="P86" s="76" t="str">
        <x:f>IF('03_Form_Electricite'!$K86="Validé humainement",'03_Form_Electricite'!P86,"")</x:f>
      </x:c>
    </x:row>
    <x:row r="87">
      <x:c r="A87" s="76" t="str">
        <x:f>IF('03_Form_Electricite'!$K87="Validé humainement",'03_Form_Electricite'!A87,"")</x:f>
      </x:c>
      <x:c r="B87" s="76" t="str">
        <x:f>IF('03_Form_Electricite'!$K87="Validé humainement",'03_Form_Electricite'!B87,"")</x:f>
      </x:c>
      <x:c r="C87" s="76" t="str">
        <x:f>IF('03_Form_Electricite'!$K87="Validé humainement",'03_Form_Electricite'!C87,"")</x:f>
      </x:c>
      <x:c r="D87" s="76" t="str">
        <x:f>IF('03_Form_Electricite'!$K87="Validé humainement",'03_Form_Electricite'!D87,"")</x:f>
      </x:c>
      <x:c r="E87" s="76" t="str">
        <x:f>IF('03_Form_Electricite'!$K87="Validé humainement",'03_Form_Electricite'!E87,"")</x:f>
      </x:c>
      <x:c r="F87" s="81" t="str">
        <x:f>IF('03_Form_Electricite'!$K87="Validé humainement",'03_Form_Electricite'!F87,"")</x:f>
      </x:c>
      <x:c r="G87" s="82" t="str">
        <x:f>IF('03_Form_Electricite'!$K87="Validé humainement",'03_Form_Electricite'!G87,"")</x:f>
      </x:c>
      <x:c r="H87" s="77" t="str">
        <x:f>IF('03_Form_Electricite'!$K87="Validé humainement",'03_Form_Electricite'!H87,"")</x:f>
      </x:c>
      <x:c r="I87" s="76" t="str">
        <x:f>IF('03_Form_Electricite'!$K87="Validé humainement",'03_Form_Electricite'!I87,"")</x:f>
      </x:c>
      <x:c r="J87" s="76" t="str">
        <x:f>IF('03_Form_Electricite'!$K87="Validé humainement",'03_Form_Electricite'!J87,"")</x:f>
      </x:c>
      <x:c r="K87" s="76" t="str">
        <x:f>IF('03_Form_Electricite'!$K87="Validé humainement",'03_Form_Electricite'!K87,"")</x:f>
      </x:c>
      <x:c r="L87" s="76" t="str">
        <x:f>IF('03_Form_Electricite'!$K87="Validé humainement",'03_Form_Electricite'!L87,"")</x:f>
      </x:c>
      <x:c r="M87" s="78" t="str">
        <x:f>IF('03_Form_Electricite'!$K87="Validé humainement",'03_Form_Electricite'!M87,"")</x:f>
      </x:c>
      <x:c r="N87" s="76" t="str">
        <x:f>IF('03_Form_Electricite'!$K87="Validé humainement",'03_Form_Electricite'!N87,"")</x:f>
      </x:c>
      <x:c r="O87" s="76" t="str">
        <x:f>IF('03_Form_Electricite'!$K87="Validé humainement",'03_Form_Electricite'!O87,"")</x:f>
      </x:c>
      <x:c r="P87" s="76" t="str">
        <x:f>IF('03_Form_Electricite'!$K87="Validé humainement",'03_Form_Electricite'!P87,"")</x:f>
      </x:c>
    </x:row>
    <x:row r="88">
      <x:c r="A88" s="76" t="str">
        <x:f>IF('03_Form_Electricite'!$K88="Validé humainement",'03_Form_Electricite'!A88,"")</x:f>
      </x:c>
      <x:c r="B88" s="76" t="str">
        <x:f>IF('03_Form_Electricite'!$K88="Validé humainement",'03_Form_Electricite'!B88,"")</x:f>
      </x:c>
      <x:c r="C88" s="76" t="str">
        <x:f>IF('03_Form_Electricite'!$K88="Validé humainement",'03_Form_Electricite'!C88,"")</x:f>
      </x:c>
      <x:c r="D88" s="76" t="str">
        <x:f>IF('03_Form_Electricite'!$K88="Validé humainement",'03_Form_Electricite'!D88,"")</x:f>
      </x:c>
      <x:c r="E88" s="76" t="str">
        <x:f>IF('03_Form_Electricite'!$K88="Validé humainement",'03_Form_Electricite'!E88,"")</x:f>
      </x:c>
      <x:c r="F88" s="81" t="str">
        <x:f>IF('03_Form_Electricite'!$K88="Validé humainement",'03_Form_Electricite'!F88,"")</x:f>
      </x:c>
      <x:c r="G88" s="82" t="str">
        <x:f>IF('03_Form_Electricite'!$K88="Validé humainement",'03_Form_Electricite'!G88,"")</x:f>
      </x:c>
      <x:c r="H88" s="77" t="str">
        <x:f>IF('03_Form_Electricite'!$K88="Validé humainement",'03_Form_Electricite'!H88,"")</x:f>
      </x:c>
      <x:c r="I88" s="76" t="str">
        <x:f>IF('03_Form_Electricite'!$K88="Validé humainement",'03_Form_Electricite'!I88,"")</x:f>
      </x:c>
      <x:c r="J88" s="76" t="str">
        <x:f>IF('03_Form_Electricite'!$K88="Validé humainement",'03_Form_Electricite'!J88,"")</x:f>
      </x:c>
      <x:c r="K88" s="76" t="str">
        <x:f>IF('03_Form_Electricite'!$K88="Validé humainement",'03_Form_Electricite'!K88,"")</x:f>
      </x:c>
      <x:c r="L88" s="76" t="str">
        <x:f>IF('03_Form_Electricite'!$K88="Validé humainement",'03_Form_Electricite'!L88,"")</x:f>
      </x:c>
      <x:c r="M88" s="78" t="str">
        <x:f>IF('03_Form_Electricite'!$K88="Validé humainement",'03_Form_Electricite'!M88,"")</x:f>
      </x:c>
      <x:c r="N88" s="76" t="str">
        <x:f>IF('03_Form_Electricite'!$K88="Validé humainement",'03_Form_Electricite'!N88,"")</x:f>
      </x:c>
      <x:c r="O88" s="76" t="str">
        <x:f>IF('03_Form_Electricite'!$K88="Validé humainement",'03_Form_Electricite'!O88,"")</x:f>
      </x:c>
      <x:c r="P88" s="76" t="str">
        <x:f>IF('03_Form_Electricite'!$K88="Validé humainement",'03_Form_Electricite'!P88,"")</x:f>
      </x:c>
    </x:row>
    <x:row r="89">
      <x:c r="A89" s="76" t="str">
        <x:f>IF('03_Form_Electricite'!$K89="Validé humainement",'03_Form_Electricite'!A89,"")</x:f>
      </x:c>
      <x:c r="B89" s="76" t="str">
        <x:f>IF('03_Form_Electricite'!$K89="Validé humainement",'03_Form_Electricite'!B89,"")</x:f>
      </x:c>
      <x:c r="C89" s="76" t="str">
        <x:f>IF('03_Form_Electricite'!$K89="Validé humainement",'03_Form_Electricite'!C89,"")</x:f>
      </x:c>
      <x:c r="D89" s="76" t="str">
        <x:f>IF('03_Form_Electricite'!$K89="Validé humainement",'03_Form_Electricite'!D89,"")</x:f>
      </x:c>
      <x:c r="E89" s="76" t="str">
        <x:f>IF('03_Form_Electricite'!$K89="Validé humainement",'03_Form_Electricite'!E89,"")</x:f>
      </x:c>
      <x:c r="F89" s="81" t="str">
        <x:f>IF('03_Form_Electricite'!$K89="Validé humainement",'03_Form_Electricite'!F89,"")</x:f>
      </x:c>
      <x:c r="G89" s="82" t="str">
        <x:f>IF('03_Form_Electricite'!$K89="Validé humainement",'03_Form_Electricite'!G89,"")</x:f>
      </x:c>
      <x:c r="H89" s="77" t="str">
        <x:f>IF('03_Form_Electricite'!$K89="Validé humainement",'03_Form_Electricite'!H89,"")</x:f>
      </x:c>
      <x:c r="I89" s="76" t="str">
        <x:f>IF('03_Form_Electricite'!$K89="Validé humainement",'03_Form_Electricite'!I89,"")</x:f>
      </x:c>
      <x:c r="J89" s="76" t="str">
        <x:f>IF('03_Form_Electricite'!$K89="Validé humainement",'03_Form_Electricite'!J89,"")</x:f>
      </x:c>
      <x:c r="K89" s="76" t="str">
        <x:f>IF('03_Form_Electricite'!$K89="Validé humainement",'03_Form_Electricite'!K89,"")</x:f>
      </x:c>
      <x:c r="L89" s="76" t="str">
        <x:f>IF('03_Form_Electricite'!$K89="Validé humainement",'03_Form_Electricite'!L89,"")</x:f>
      </x:c>
      <x:c r="M89" s="78" t="str">
        <x:f>IF('03_Form_Electricite'!$K89="Validé humainement",'03_Form_Electricite'!M89,"")</x:f>
      </x:c>
      <x:c r="N89" s="76" t="str">
        <x:f>IF('03_Form_Electricite'!$K89="Validé humainement",'03_Form_Electricite'!N89,"")</x:f>
      </x:c>
      <x:c r="O89" s="76" t="str">
        <x:f>IF('03_Form_Electricite'!$K89="Validé humainement",'03_Form_Electricite'!O89,"")</x:f>
      </x:c>
      <x:c r="P89" s="76" t="str">
        <x:f>IF('03_Form_Electricite'!$K89="Validé humainement",'03_Form_Electricite'!P89,"")</x:f>
      </x:c>
    </x:row>
    <x:row r="90">
      <x:c r="A90" s="76" t="str">
        <x:f>IF('03_Form_Electricite'!$K90="Validé humainement",'03_Form_Electricite'!A90,"")</x:f>
      </x:c>
      <x:c r="B90" s="76" t="str">
        <x:f>IF('03_Form_Electricite'!$K90="Validé humainement",'03_Form_Electricite'!B90,"")</x:f>
      </x:c>
      <x:c r="C90" s="76" t="str">
        <x:f>IF('03_Form_Electricite'!$K90="Validé humainement",'03_Form_Electricite'!C90,"")</x:f>
      </x:c>
      <x:c r="D90" s="76" t="str">
        <x:f>IF('03_Form_Electricite'!$K90="Validé humainement",'03_Form_Electricite'!D90,"")</x:f>
      </x:c>
      <x:c r="E90" s="76" t="str">
        <x:f>IF('03_Form_Electricite'!$K90="Validé humainement",'03_Form_Electricite'!E90,"")</x:f>
      </x:c>
      <x:c r="F90" s="81" t="str">
        <x:f>IF('03_Form_Electricite'!$K90="Validé humainement",'03_Form_Electricite'!F90,"")</x:f>
      </x:c>
      <x:c r="G90" s="82" t="str">
        <x:f>IF('03_Form_Electricite'!$K90="Validé humainement",'03_Form_Electricite'!G90,"")</x:f>
      </x:c>
      <x:c r="H90" s="77" t="str">
        <x:f>IF('03_Form_Electricite'!$K90="Validé humainement",'03_Form_Electricite'!H90,"")</x:f>
      </x:c>
      <x:c r="I90" s="76" t="str">
        <x:f>IF('03_Form_Electricite'!$K90="Validé humainement",'03_Form_Electricite'!I90,"")</x:f>
      </x:c>
      <x:c r="J90" s="76" t="str">
        <x:f>IF('03_Form_Electricite'!$K90="Validé humainement",'03_Form_Electricite'!J90,"")</x:f>
      </x:c>
      <x:c r="K90" s="76" t="str">
        <x:f>IF('03_Form_Electricite'!$K90="Validé humainement",'03_Form_Electricite'!K90,"")</x:f>
      </x:c>
      <x:c r="L90" s="76" t="str">
        <x:f>IF('03_Form_Electricite'!$K90="Validé humainement",'03_Form_Electricite'!L90,"")</x:f>
      </x:c>
      <x:c r="M90" s="78" t="str">
        <x:f>IF('03_Form_Electricite'!$K90="Validé humainement",'03_Form_Electricite'!M90,"")</x:f>
      </x:c>
      <x:c r="N90" s="76" t="str">
        <x:f>IF('03_Form_Electricite'!$K90="Validé humainement",'03_Form_Electricite'!N90,"")</x:f>
      </x:c>
      <x:c r="O90" s="76" t="str">
        <x:f>IF('03_Form_Electricite'!$K90="Validé humainement",'03_Form_Electricite'!O90,"")</x:f>
      </x:c>
      <x:c r="P90" s="76" t="str">
        <x:f>IF('03_Form_Electricite'!$K90="Validé humainement",'03_Form_Electricite'!P90,"")</x:f>
      </x:c>
    </x:row>
    <x:row r="91">
      <x:c r="A91" s="76" t="str">
        <x:f>IF('03_Form_Electricite'!$K91="Validé humainement",'03_Form_Electricite'!A91,"")</x:f>
      </x:c>
      <x:c r="B91" s="76" t="str">
        <x:f>IF('03_Form_Electricite'!$K91="Validé humainement",'03_Form_Electricite'!B91,"")</x:f>
      </x:c>
      <x:c r="C91" s="76" t="str">
        <x:f>IF('03_Form_Electricite'!$K91="Validé humainement",'03_Form_Electricite'!C91,"")</x:f>
      </x:c>
      <x:c r="D91" s="76" t="str">
        <x:f>IF('03_Form_Electricite'!$K91="Validé humainement",'03_Form_Electricite'!D91,"")</x:f>
      </x:c>
      <x:c r="E91" s="76" t="str">
        <x:f>IF('03_Form_Electricite'!$K91="Validé humainement",'03_Form_Electricite'!E91,"")</x:f>
      </x:c>
      <x:c r="F91" s="81" t="str">
        <x:f>IF('03_Form_Electricite'!$K91="Validé humainement",'03_Form_Electricite'!F91,"")</x:f>
      </x:c>
      <x:c r="G91" s="82" t="str">
        <x:f>IF('03_Form_Electricite'!$K91="Validé humainement",'03_Form_Electricite'!G91,"")</x:f>
      </x:c>
      <x:c r="H91" s="77" t="str">
        <x:f>IF('03_Form_Electricite'!$K91="Validé humainement",'03_Form_Electricite'!H91,"")</x:f>
      </x:c>
      <x:c r="I91" s="76" t="str">
        <x:f>IF('03_Form_Electricite'!$K91="Validé humainement",'03_Form_Electricite'!I91,"")</x:f>
      </x:c>
      <x:c r="J91" s="76" t="str">
        <x:f>IF('03_Form_Electricite'!$K91="Validé humainement",'03_Form_Electricite'!J91,"")</x:f>
      </x:c>
      <x:c r="K91" s="76" t="str">
        <x:f>IF('03_Form_Electricite'!$K91="Validé humainement",'03_Form_Electricite'!K91,"")</x:f>
      </x:c>
      <x:c r="L91" s="76" t="str">
        <x:f>IF('03_Form_Electricite'!$K91="Validé humainement",'03_Form_Electricite'!L91,"")</x:f>
      </x:c>
      <x:c r="M91" s="78" t="str">
        <x:f>IF('03_Form_Electricite'!$K91="Validé humainement",'03_Form_Electricite'!M91,"")</x:f>
      </x:c>
      <x:c r="N91" s="76" t="str">
        <x:f>IF('03_Form_Electricite'!$K91="Validé humainement",'03_Form_Electricite'!N91,"")</x:f>
      </x:c>
      <x:c r="O91" s="76" t="str">
        <x:f>IF('03_Form_Electricite'!$K91="Validé humainement",'03_Form_Electricite'!O91,"")</x:f>
      </x:c>
      <x:c r="P91" s="76" t="str">
        <x:f>IF('03_Form_Electricite'!$K91="Validé humainement",'03_Form_Electricite'!P91,"")</x:f>
      </x:c>
    </x:row>
    <x:row r="92">
      <x:c r="A92" s="76" t="str">
        <x:f>IF('03_Form_Electricite'!$K92="Validé humainement",'03_Form_Electricite'!A92,"")</x:f>
      </x:c>
      <x:c r="B92" s="76" t="str">
        <x:f>IF('03_Form_Electricite'!$K92="Validé humainement",'03_Form_Electricite'!B92,"")</x:f>
      </x:c>
      <x:c r="C92" s="76" t="str">
        <x:f>IF('03_Form_Electricite'!$K92="Validé humainement",'03_Form_Electricite'!C92,"")</x:f>
      </x:c>
      <x:c r="D92" s="76" t="str">
        <x:f>IF('03_Form_Electricite'!$K92="Validé humainement",'03_Form_Electricite'!D92,"")</x:f>
      </x:c>
      <x:c r="E92" s="76" t="str">
        <x:f>IF('03_Form_Electricite'!$K92="Validé humainement",'03_Form_Electricite'!E92,"")</x:f>
      </x:c>
      <x:c r="F92" s="81" t="str">
        <x:f>IF('03_Form_Electricite'!$K92="Validé humainement",'03_Form_Electricite'!F92,"")</x:f>
      </x:c>
      <x:c r="G92" s="82" t="str">
        <x:f>IF('03_Form_Electricite'!$K92="Validé humainement",'03_Form_Electricite'!G92,"")</x:f>
      </x:c>
      <x:c r="H92" s="77" t="str">
        <x:f>IF('03_Form_Electricite'!$K92="Validé humainement",'03_Form_Electricite'!H92,"")</x:f>
      </x:c>
      <x:c r="I92" s="76" t="str">
        <x:f>IF('03_Form_Electricite'!$K92="Validé humainement",'03_Form_Electricite'!I92,"")</x:f>
      </x:c>
      <x:c r="J92" s="76" t="str">
        <x:f>IF('03_Form_Electricite'!$K92="Validé humainement",'03_Form_Electricite'!J92,"")</x:f>
      </x:c>
      <x:c r="K92" s="76" t="str">
        <x:f>IF('03_Form_Electricite'!$K92="Validé humainement",'03_Form_Electricite'!K92,"")</x:f>
      </x:c>
      <x:c r="L92" s="76" t="str">
        <x:f>IF('03_Form_Electricite'!$K92="Validé humainement",'03_Form_Electricite'!L92,"")</x:f>
      </x:c>
      <x:c r="M92" s="78" t="str">
        <x:f>IF('03_Form_Electricite'!$K92="Validé humainement",'03_Form_Electricite'!M92,"")</x:f>
      </x:c>
      <x:c r="N92" s="76" t="str">
        <x:f>IF('03_Form_Electricite'!$K92="Validé humainement",'03_Form_Electricite'!N92,"")</x:f>
      </x:c>
      <x:c r="O92" s="76" t="str">
        <x:f>IF('03_Form_Electricite'!$K92="Validé humainement",'03_Form_Electricite'!O92,"")</x:f>
      </x:c>
      <x:c r="P92" s="76" t="str">
        <x:f>IF('03_Form_Electricite'!$K92="Validé humainement",'03_Form_Electricite'!P92,"")</x:f>
      </x:c>
    </x:row>
    <x:row r="93">
      <x:c r="A93" s="76" t="str">
        <x:f>IF('03_Form_Electricite'!$K93="Validé humainement",'03_Form_Electricite'!A93,"")</x:f>
      </x:c>
      <x:c r="B93" s="76" t="str">
        <x:f>IF('03_Form_Electricite'!$K93="Validé humainement",'03_Form_Electricite'!B93,"")</x:f>
      </x:c>
      <x:c r="C93" s="76" t="str">
        <x:f>IF('03_Form_Electricite'!$K93="Validé humainement",'03_Form_Electricite'!C93,"")</x:f>
      </x:c>
      <x:c r="D93" s="76" t="str">
        <x:f>IF('03_Form_Electricite'!$K93="Validé humainement",'03_Form_Electricite'!D93,"")</x:f>
      </x:c>
      <x:c r="E93" s="76" t="str">
        <x:f>IF('03_Form_Electricite'!$K93="Validé humainement",'03_Form_Electricite'!E93,"")</x:f>
      </x:c>
      <x:c r="F93" s="81" t="str">
        <x:f>IF('03_Form_Electricite'!$K93="Validé humainement",'03_Form_Electricite'!F93,"")</x:f>
      </x:c>
      <x:c r="G93" s="82" t="str">
        <x:f>IF('03_Form_Electricite'!$K93="Validé humainement",'03_Form_Electricite'!G93,"")</x:f>
      </x:c>
      <x:c r="H93" s="77" t="str">
        <x:f>IF('03_Form_Electricite'!$K93="Validé humainement",'03_Form_Electricite'!H93,"")</x:f>
      </x:c>
      <x:c r="I93" s="76" t="str">
        <x:f>IF('03_Form_Electricite'!$K93="Validé humainement",'03_Form_Electricite'!I93,"")</x:f>
      </x:c>
      <x:c r="J93" s="76" t="str">
        <x:f>IF('03_Form_Electricite'!$K93="Validé humainement",'03_Form_Electricite'!J93,"")</x:f>
      </x:c>
      <x:c r="K93" s="76" t="str">
        <x:f>IF('03_Form_Electricite'!$K93="Validé humainement",'03_Form_Electricite'!K93,"")</x:f>
      </x:c>
      <x:c r="L93" s="76" t="str">
        <x:f>IF('03_Form_Electricite'!$K93="Validé humainement",'03_Form_Electricite'!L93,"")</x:f>
      </x:c>
      <x:c r="M93" s="78" t="str">
        <x:f>IF('03_Form_Electricite'!$K93="Validé humainement",'03_Form_Electricite'!M93,"")</x:f>
      </x:c>
      <x:c r="N93" s="76" t="str">
        <x:f>IF('03_Form_Electricite'!$K93="Validé humainement",'03_Form_Electricite'!N93,"")</x:f>
      </x:c>
      <x:c r="O93" s="76" t="str">
        <x:f>IF('03_Form_Electricite'!$K93="Validé humainement",'03_Form_Electricite'!O93,"")</x:f>
      </x:c>
      <x:c r="P93" s="76" t="str">
        <x:f>IF('03_Form_Electricite'!$K93="Validé humainement",'03_Form_Electricite'!P93,"")</x:f>
      </x:c>
    </x:row>
    <x:row r="94">
      <x:c r="A94" s="76" t="str">
        <x:f>IF('03_Form_Electricite'!$K94="Validé humainement",'03_Form_Electricite'!A94,"")</x:f>
      </x:c>
      <x:c r="B94" s="76" t="str">
        <x:f>IF('03_Form_Electricite'!$K94="Validé humainement",'03_Form_Electricite'!B94,"")</x:f>
      </x:c>
      <x:c r="C94" s="76" t="str">
        <x:f>IF('03_Form_Electricite'!$K94="Validé humainement",'03_Form_Electricite'!C94,"")</x:f>
      </x:c>
      <x:c r="D94" s="76" t="str">
        <x:f>IF('03_Form_Electricite'!$K94="Validé humainement",'03_Form_Electricite'!D94,"")</x:f>
      </x:c>
      <x:c r="E94" s="76" t="str">
        <x:f>IF('03_Form_Electricite'!$K94="Validé humainement",'03_Form_Electricite'!E94,"")</x:f>
      </x:c>
      <x:c r="F94" s="81" t="str">
        <x:f>IF('03_Form_Electricite'!$K94="Validé humainement",'03_Form_Electricite'!F94,"")</x:f>
      </x:c>
      <x:c r="G94" s="82" t="str">
        <x:f>IF('03_Form_Electricite'!$K94="Validé humainement",'03_Form_Electricite'!G94,"")</x:f>
      </x:c>
      <x:c r="H94" s="77" t="str">
        <x:f>IF('03_Form_Electricite'!$K94="Validé humainement",'03_Form_Electricite'!H94,"")</x:f>
      </x:c>
      <x:c r="I94" s="76" t="str">
        <x:f>IF('03_Form_Electricite'!$K94="Validé humainement",'03_Form_Electricite'!I94,"")</x:f>
      </x:c>
      <x:c r="J94" s="76" t="str">
        <x:f>IF('03_Form_Electricite'!$K94="Validé humainement",'03_Form_Electricite'!J94,"")</x:f>
      </x:c>
      <x:c r="K94" s="76" t="str">
        <x:f>IF('03_Form_Electricite'!$K94="Validé humainement",'03_Form_Electricite'!K94,"")</x:f>
      </x:c>
      <x:c r="L94" s="76" t="str">
        <x:f>IF('03_Form_Electricite'!$K94="Validé humainement",'03_Form_Electricite'!L94,"")</x:f>
      </x:c>
      <x:c r="M94" s="78" t="str">
        <x:f>IF('03_Form_Electricite'!$K94="Validé humainement",'03_Form_Electricite'!M94,"")</x:f>
      </x:c>
      <x:c r="N94" s="76" t="str">
        <x:f>IF('03_Form_Electricite'!$K94="Validé humainement",'03_Form_Electricite'!N94,"")</x:f>
      </x:c>
      <x:c r="O94" s="76" t="str">
        <x:f>IF('03_Form_Electricite'!$K94="Validé humainement",'03_Form_Electricite'!O94,"")</x:f>
      </x:c>
      <x:c r="P94" s="76" t="str">
        <x:f>IF('03_Form_Electricite'!$K94="Validé humainement",'03_Form_Electricite'!P94,"")</x:f>
      </x:c>
    </x:row>
    <x:row r="95">
      <x:c r="A95" s="76" t="str">
        <x:f>IF('03_Form_Electricite'!$K95="Validé humainement",'03_Form_Electricite'!A95,"")</x:f>
      </x:c>
      <x:c r="B95" s="76" t="str">
        <x:f>IF('03_Form_Electricite'!$K95="Validé humainement",'03_Form_Electricite'!B95,"")</x:f>
      </x:c>
      <x:c r="C95" s="76" t="str">
        <x:f>IF('03_Form_Electricite'!$K95="Validé humainement",'03_Form_Electricite'!C95,"")</x:f>
      </x:c>
      <x:c r="D95" s="76" t="str">
        <x:f>IF('03_Form_Electricite'!$K95="Validé humainement",'03_Form_Electricite'!D95,"")</x:f>
      </x:c>
      <x:c r="E95" s="76" t="str">
        <x:f>IF('03_Form_Electricite'!$K95="Validé humainement",'03_Form_Electricite'!E95,"")</x:f>
      </x:c>
      <x:c r="F95" s="81" t="str">
        <x:f>IF('03_Form_Electricite'!$K95="Validé humainement",'03_Form_Electricite'!F95,"")</x:f>
      </x:c>
      <x:c r="G95" s="82" t="str">
        <x:f>IF('03_Form_Electricite'!$K95="Validé humainement",'03_Form_Electricite'!G95,"")</x:f>
      </x:c>
      <x:c r="H95" s="77" t="str">
        <x:f>IF('03_Form_Electricite'!$K95="Validé humainement",'03_Form_Electricite'!H95,"")</x:f>
      </x:c>
      <x:c r="I95" s="76" t="str">
        <x:f>IF('03_Form_Electricite'!$K95="Validé humainement",'03_Form_Electricite'!I95,"")</x:f>
      </x:c>
      <x:c r="J95" s="76" t="str">
        <x:f>IF('03_Form_Electricite'!$K95="Validé humainement",'03_Form_Electricite'!J95,"")</x:f>
      </x:c>
      <x:c r="K95" s="76" t="str">
        <x:f>IF('03_Form_Electricite'!$K95="Validé humainement",'03_Form_Electricite'!K95,"")</x:f>
      </x:c>
      <x:c r="L95" s="76" t="str">
        <x:f>IF('03_Form_Electricite'!$K95="Validé humainement",'03_Form_Electricite'!L95,"")</x:f>
      </x:c>
      <x:c r="M95" s="78" t="str">
        <x:f>IF('03_Form_Electricite'!$K95="Validé humainement",'03_Form_Electricite'!M95,"")</x:f>
      </x:c>
      <x:c r="N95" s="76" t="str">
        <x:f>IF('03_Form_Electricite'!$K95="Validé humainement",'03_Form_Electricite'!N95,"")</x:f>
      </x:c>
      <x:c r="O95" s="76" t="str">
        <x:f>IF('03_Form_Electricite'!$K95="Validé humainement",'03_Form_Electricite'!O95,"")</x:f>
      </x:c>
      <x:c r="P95" s="76" t="str">
        <x:f>IF('03_Form_Electricite'!$K95="Validé humainement",'03_Form_Electricite'!P95,"")</x:f>
      </x:c>
    </x:row>
    <x:row r="96">
      <x:c r="A96" s="76" t="str">
        <x:f>IF('03_Form_Electricite'!$K96="Validé humainement",'03_Form_Electricite'!A96,"")</x:f>
      </x:c>
      <x:c r="B96" s="76" t="str">
        <x:f>IF('03_Form_Electricite'!$K96="Validé humainement",'03_Form_Electricite'!B96,"")</x:f>
      </x:c>
      <x:c r="C96" s="76" t="str">
        <x:f>IF('03_Form_Electricite'!$K96="Validé humainement",'03_Form_Electricite'!C96,"")</x:f>
      </x:c>
      <x:c r="D96" s="76" t="str">
        <x:f>IF('03_Form_Electricite'!$K96="Validé humainement",'03_Form_Electricite'!D96,"")</x:f>
      </x:c>
      <x:c r="E96" s="76" t="str">
        <x:f>IF('03_Form_Electricite'!$K96="Validé humainement",'03_Form_Electricite'!E96,"")</x:f>
      </x:c>
      <x:c r="F96" s="81" t="str">
        <x:f>IF('03_Form_Electricite'!$K96="Validé humainement",'03_Form_Electricite'!F96,"")</x:f>
      </x:c>
      <x:c r="G96" s="82" t="str">
        <x:f>IF('03_Form_Electricite'!$K96="Validé humainement",'03_Form_Electricite'!G96,"")</x:f>
      </x:c>
      <x:c r="H96" s="77" t="str">
        <x:f>IF('03_Form_Electricite'!$K96="Validé humainement",'03_Form_Electricite'!H96,"")</x:f>
      </x:c>
      <x:c r="I96" s="76" t="str">
        <x:f>IF('03_Form_Electricite'!$K96="Validé humainement",'03_Form_Electricite'!I96,"")</x:f>
      </x:c>
      <x:c r="J96" s="76" t="str">
        <x:f>IF('03_Form_Electricite'!$K96="Validé humainement",'03_Form_Electricite'!J96,"")</x:f>
      </x:c>
      <x:c r="K96" s="76" t="str">
        <x:f>IF('03_Form_Electricite'!$K96="Validé humainement",'03_Form_Electricite'!K96,"")</x:f>
      </x:c>
      <x:c r="L96" s="76" t="str">
        <x:f>IF('03_Form_Electricite'!$K96="Validé humainement",'03_Form_Electricite'!L96,"")</x:f>
      </x:c>
      <x:c r="M96" s="78" t="str">
        <x:f>IF('03_Form_Electricite'!$K96="Validé humainement",'03_Form_Electricite'!M96,"")</x:f>
      </x:c>
      <x:c r="N96" s="76" t="str">
        <x:f>IF('03_Form_Electricite'!$K96="Validé humainement",'03_Form_Electricite'!N96,"")</x:f>
      </x:c>
      <x:c r="O96" s="76" t="str">
        <x:f>IF('03_Form_Electricite'!$K96="Validé humainement",'03_Form_Electricite'!O96,"")</x:f>
      </x:c>
      <x:c r="P96" s="76" t="str">
        <x:f>IF('03_Form_Electricite'!$K96="Validé humainement",'03_Form_Electricite'!P96,"")</x:f>
      </x:c>
    </x:row>
    <x:row r="97">
      <x:c r="A97" s="76" t="str">
        <x:f>IF('03_Form_Electricite'!$K97="Validé humainement",'03_Form_Electricite'!A97,"")</x:f>
      </x:c>
      <x:c r="B97" s="76" t="str">
        <x:f>IF('03_Form_Electricite'!$K97="Validé humainement",'03_Form_Electricite'!B97,"")</x:f>
      </x:c>
      <x:c r="C97" s="76" t="str">
        <x:f>IF('03_Form_Electricite'!$K97="Validé humainement",'03_Form_Electricite'!C97,"")</x:f>
      </x:c>
      <x:c r="D97" s="76" t="str">
        <x:f>IF('03_Form_Electricite'!$K97="Validé humainement",'03_Form_Electricite'!D97,"")</x:f>
      </x:c>
      <x:c r="E97" s="76" t="str">
        <x:f>IF('03_Form_Electricite'!$K97="Validé humainement",'03_Form_Electricite'!E97,"")</x:f>
      </x:c>
      <x:c r="F97" s="81" t="str">
        <x:f>IF('03_Form_Electricite'!$K97="Validé humainement",'03_Form_Electricite'!F97,"")</x:f>
      </x:c>
      <x:c r="G97" s="82" t="str">
        <x:f>IF('03_Form_Electricite'!$K97="Validé humainement",'03_Form_Electricite'!G97,"")</x:f>
      </x:c>
      <x:c r="H97" s="77" t="str">
        <x:f>IF('03_Form_Electricite'!$K97="Validé humainement",'03_Form_Electricite'!H97,"")</x:f>
      </x:c>
      <x:c r="I97" s="76" t="str">
        <x:f>IF('03_Form_Electricite'!$K97="Validé humainement",'03_Form_Electricite'!I97,"")</x:f>
      </x:c>
      <x:c r="J97" s="76" t="str">
        <x:f>IF('03_Form_Electricite'!$K97="Validé humainement",'03_Form_Electricite'!J97,"")</x:f>
      </x:c>
      <x:c r="K97" s="76" t="str">
        <x:f>IF('03_Form_Electricite'!$K97="Validé humainement",'03_Form_Electricite'!K97,"")</x:f>
      </x:c>
      <x:c r="L97" s="76" t="str">
        <x:f>IF('03_Form_Electricite'!$K97="Validé humainement",'03_Form_Electricite'!L97,"")</x:f>
      </x:c>
      <x:c r="M97" s="78" t="str">
        <x:f>IF('03_Form_Electricite'!$K97="Validé humainement",'03_Form_Electricite'!M97,"")</x:f>
      </x:c>
      <x:c r="N97" s="76" t="str">
        <x:f>IF('03_Form_Electricite'!$K97="Validé humainement",'03_Form_Electricite'!N97,"")</x:f>
      </x:c>
      <x:c r="O97" s="76" t="str">
        <x:f>IF('03_Form_Electricite'!$K97="Validé humainement",'03_Form_Electricite'!O97,"")</x:f>
      </x:c>
      <x:c r="P97" s="76" t="str">
        <x:f>IF('03_Form_Electricite'!$K97="Validé humainement",'03_Form_Electricite'!P97,"")</x:f>
      </x:c>
    </x:row>
    <x:row r="98">
      <x:c r="A98" s="76" t="str">
        <x:f>IF('03_Form_Electricite'!$K98="Validé humainement",'03_Form_Electricite'!A98,"")</x:f>
      </x:c>
      <x:c r="B98" s="76" t="str">
        <x:f>IF('03_Form_Electricite'!$K98="Validé humainement",'03_Form_Electricite'!B98,"")</x:f>
      </x:c>
      <x:c r="C98" s="76" t="str">
        <x:f>IF('03_Form_Electricite'!$K98="Validé humainement",'03_Form_Electricite'!C98,"")</x:f>
      </x:c>
      <x:c r="D98" s="76" t="str">
        <x:f>IF('03_Form_Electricite'!$K98="Validé humainement",'03_Form_Electricite'!D98,"")</x:f>
      </x:c>
      <x:c r="E98" s="76" t="str">
        <x:f>IF('03_Form_Electricite'!$K98="Validé humainement",'03_Form_Electricite'!E98,"")</x:f>
      </x:c>
      <x:c r="F98" s="81" t="str">
        <x:f>IF('03_Form_Electricite'!$K98="Validé humainement",'03_Form_Electricite'!F98,"")</x:f>
      </x:c>
      <x:c r="G98" s="82" t="str">
        <x:f>IF('03_Form_Electricite'!$K98="Validé humainement",'03_Form_Electricite'!G98,"")</x:f>
      </x:c>
      <x:c r="H98" s="77" t="str">
        <x:f>IF('03_Form_Electricite'!$K98="Validé humainement",'03_Form_Electricite'!H98,"")</x:f>
      </x:c>
      <x:c r="I98" s="76" t="str">
        <x:f>IF('03_Form_Electricite'!$K98="Validé humainement",'03_Form_Electricite'!I98,"")</x:f>
      </x:c>
      <x:c r="J98" s="76" t="str">
        <x:f>IF('03_Form_Electricite'!$K98="Validé humainement",'03_Form_Electricite'!J98,"")</x:f>
      </x:c>
      <x:c r="K98" s="76" t="str">
        <x:f>IF('03_Form_Electricite'!$K98="Validé humainement",'03_Form_Electricite'!K98,"")</x:f>
      </x:c>
      <x:c r="L98" s="76" t="str">
        <x:f>IF('03_Form_Electricite'!$K98="Validé humainement",'03_Form_Electricite'!L98,"")</x:f>
      </x:c>
      <x:c r="M98" s="78" t="str">
        <x:f>IF('03_Form_Electricite'!$K98="Validé humainement",'03_Form_Electricite'!M98,"")</x:f>
      </x:c>
      <x:c r="N98" s="76" t="str">
        <x:f>IF('03_Form_Electricite'!$K98="Validé humainement",'03_Form_Electricite'!N98,"")</x:f>
      </x:c>
      <x:c r="O98" s="76" t="str">
        <x:f>IF('03_Form_Electricite'!$K98="Validé humainement",'03_Form_Electricite'!O98,"")</x:f>
      </x:c>
      <x:c r="P98" s="76" t="str">
        <x:f>IF('03_Form_Electricite'!$K98="Validé humainement",'03_Form_Electricite'!P98,"")</x:f>
      </x:c>
    </x:row>
    <x:row r="99">
      <x:c r="A99" s="76" t="str">
        <x:f>IF('03_Form_Electricite'!$K99="Validé humainement",'03_Form_Electricite'!A99,"")</x:f>
      </x:c>
      <x:c r="B99" s="76" t="str">
        <x:f>IF('03_Form_Electricite'!$K99="Validé humainement",'03_Form_Electricite'!B99,"")</x:f>
      </x:c>
      <x:c r="C99" s="76" t="str">
        <x:f>IF('03_Form_Electricite'!$K99="Validé humainement",'03_Form_Electricite'!C99,"")</x:f>
      </x:c>
      <x:c r="D99" s="76" t="str">
        <x:f>IF('03_Form_Electricite'!$K99="Validé humainement",'03_Form_Electricite'!D99,"")</x:f>
      </x:c>
      <x:c r="E99" s="76" t="str">
        <x:f>IF('03_Form_Electricite'!$K99="Validé humainement",'03_Form_Electricite'!E99,"")</x:f>
      </x:c>
      <x:c r="F99" s="81" t="str">
        <x:f>IF('03_Form_Electricite'!$K99="Validé humainement",'03_Form_Electricite'!F99,"")</x:f>
      </x:c>
      <x:c r="G99" s="82" t="str">
        <x:f>IF('03_Form_Electricite'!$K99="Validé humainement",'03_Form_Electricite'!G99,"")</x:f>
      </x:c>
      <x:c r="H99" s="77" t="str">
        <x:f>IF('03_Form_Electricite'!$K99="Validé humainement",'03_Form_Electricite'!H99,"")</x:f>
      </x:c>
      <x:c r="I99" s="76" t="str">
        <x:f>IF('03_Form_Electricite'!$K99="Validé humainement",'03_Form_Electricite'!I99,"")</x:f>
      </x:c>
      <x:c r="J99" s="76" t="str">
        <x:f>IF('03_Form_Electricite'!$K99="Validé humainement",'03_Form_Electricite'!J99,"")</x:f>
      </x:c>
      <x:c r="K99" s="76" t="str">
        <x:f>IF('03_Form_Electricite'!$K99="Validé humainement",'03_Form_Electricite'!K99,"")</x:f>
      </x:c>
      <x:c r="L99" s="76" t="str">
        <x:f>IF('03_Form_Electricite'!$K99="Validé humainement",'03_Form_Electricite'!L99,"")</x:f>
      </x:c>
      <x:c r="M99" s="78" t="str">
        <x:f>IF('03_Form_Electricite'!$K99="Validé humainement",'03_Form_Electricite'!M99,"")</x:f>
      </x:c>
      <x:c r="N99" s="76" t="str">
        <x:f>IF('03_Form_Electricite'!$K99="Validé humainement",'03_Form_Electricite'!N99,"")</x:f>
      </x:c>
      <x:c r="O99" s="76" t="str">
        <x:f>IF('03_Form_Electricite'!$K99="Validé humainement",'03_Form_Electricite'!O99,"")</x:f>
      </x:c>
      <x:c r="P99" s="76" t="str">
        <x:f>IF('03_Form_Electricite'!$K99="Validé humainement",'03_Form_Electricite'!P99,"")</x:f>
      </x:c>
    </x:row>
    <x:row r="100">
      <x:c r="A100" s="76" t="str">
        <x:f>IF('03_Form_Electricite'!$K100="Validé humainement",'03_Form_Electricite'!A100,"")</x:f>
      </x:c>
      <x:c r="B100" s="76" t="str">
        <x:f>IF('03_Form_Electricite'!$K100="Validé humainement",'03_Form_Electricite'!B100,"")</x:f>
      </x:c>
      <x:c r="C100" s="76" t="str">
        <x:f>IF('03_Form_Electricite'!$K100="Validé humainement",'03_Form_Electricite'!C100,"")</x:f>
      </x:c>
      <x:c r="D100" s="76" t="str">
        <x:f>IF('03_Form_Electricite'!$K100="Validé humainement",'03_Form_Electricite'!D100,"")</x:f>
      </x:c>
      <x:c r="E100" s="76" t="str">
        <x:f>IF('03_Form_Electricite'!$K100="Validé humainement",'03_Form_Electricite'!E100,"")</x:f>
      </x:c>
      <x:c r="F100" s="81" t="str">
        <x:f>IF('03_Form_Electricite'!$K100="Validé humainement",'03_Form_Electricite'!F100,"")</x:f>
      </x:c>
      <x:c r="G100" s="82" t="str">
        <x:f>IF('03_Form_Electricite'!$K100="Validé humainement",'03_Form_Electricite'!G100,"")</x:f>
      </x:c>
      <x:c r="H100" s="77" t="str">
        <x:f>IF('03_Form_Electricite'!$K100="Validé humainement",'03_Form_Electricite'!H100,"")</x:f>
      </x:c>
      <x:c r="I100" s="76" t="str">
        <x:f>IF('03_Form_Electricite'!$K100="Validé humainement",'03_Form_Electricite'!I100,"")</x:f>
      </x:c>
      <x:c r="J100" s="76" t="str">
        <x:f>IF('03_Form_Electricite'!$K100="Validé humainement",'03_Form_Electricite'!J100,"")</x:f>
      </x:c>
      <x:c r="K100" s="76" t="str">
        <x:f>IF('03_Form_Electricite'!$K100="Validé humainement",'03_Form_Electricite'!K100,"")</x:f>
      </x:c>
      <x:c r="L100" s="76" t="str">
        <x:f>IF('03_Form_Electricite'!$K100="Validé humainement",'03_Form_Electricite'!L100,"")</x:f>
      </x:c>
      <x:c r="M100" s="78" t="str">
        <x:f>IF('03_Form_Electricite'!$K100="Validé humainement",'03_Form_Electricite'!M100,"")</x:f>
      </x:c>
      <x:c r="N100" s="76" t="str">
        <x:f>IF('03_Form_Electricite'!$K100="Validé humainement",'03_Form_Electricite'!N100,"")</x:f>
      </x:c>
      <x:c r="O100" s="76" t="str">
        <x:f>IF('03_Form_Electricite'!$K100="Validé humainement",'03_Form_Electricite'!O100,"")</x:f>
      </x:c>
      <x:c r="P100" s="76" t="str">
        <x:f>IF('03_Form_Electricite'!$K100="Validé humainement",'03_Form_Electricite'!P100,"")</x:f>
      </x:c>
    </x:row>
    <x:row r="101">
      <x:c r="A101" s="76" t="str">
        <x:f>IF('03_Form_Electricite'!$K101="Validé humainement",'03_Form_Electricite'!A101,"")</x:f>
      </x:c>
      <x:c r="B101" s="76" t="str">
        <x:f>IF('03_Form_Electricite'!$K101="Validé humainement",'03_Form_Electricite'!B101,"")</x:f>
      </x:c>
      <x:c r="C101" s="76" t="str">
        <x:f>IF('03_Form_Electricite'!$K101="Validé humainement",'03_Form_Electricite'!C101,"")</x:f>
      </x:c>
      <x:c r="D101" s="76" t="str">
        <x:f>IF('03_Form_Electricite'!$K101="Validé humainement",'03_Form_Electricite'!D101,"")</x:f>
      </x:c>
      <x:c r="E101" s="76" t="str">
        <x:f>IF('03_Form_Electricite'!$K101="Validé humainement",'03_Form_Electricite'!E101,"")</x:f>
      </x:c>
      <x:c r="F101" s="81" t="str">
        <x:f>IF('03_Form_Electricite'!$K101="Validé humainement",'03_Form_Electricite'!F101,"")</x:f>
      </x:c>
      <x:c r="G101" s="82" t="str">
        <x:f>IF('03_Form_Electricite'!$K101="Validé humainement",'03_Form_Electricite'!G101,"")</x:f>
      </x:c>
      <x:c r="H101" s="77" t="str">
        <x:f>IF('03_Form_Electricite'!$K101="Validé humainement",'03_Form_Electricite'!H101,"")</x:f>
      </x:c>
      <x:c r="I101" s="76" t="str">
        <x:f>IF('03_Form_Electricite'!$K101="Validé humainement",'03_Form_Electricite'!I101,"")</x:f>
      </x:c>
      <x:c r="J101" s="76" t="str">
        <x:f>IF('03_Form_Electricite'!$K101="Validé humainement",'03_Form_Electricite'!J101,"")</x:f>
      </x:c>
      <x:c r="K101" s="76" t="str">
        <x:f>IF('03_Form_Electricite'!$K101="Validé humainement",'03_Form_Electricite'!K101,"")</x:f>
      </x:c>
      <x:c r="L101" s="76" t="str">
        <x:f>IF('03_Form_Electricite'!$K101="Validé humainement",'03_Form_Electricite'!L101,"")</x:f>
      </x:c>
      <x:c r="M101" s="78" t="str">
        <x:f>IF('03_Form_Electricite'!$K101="Validé humainement",'03_Form_Electricite'!M101,"")</x:f>
      </x:c>
      <x:c r="N101" s="76" t="str">
        <x:f>IF('03_Form_Electricite'!$K101="Validé humainement",'03_Form_Electricite'!N101,"")</x:f>
      </x:c>
      <x:c r="O101" s="76" t="str">
        <x:f>IF('03_Form_Electricite'!$K101="Validé humainement",'03_Form_Electricite'!O101,"")</x:f>
      </x:c>
      <x:c r="P101" s="76" t="str">
        <x:f>IF('03_Form_Electricite'!$K101="Validé humainement",'03_Form_Electricite'!P101,"")</x:f>
      </x:c>
    </x:row>
    <x:row r="102">
      <x:c r="A102" s="76" t="str">
        <x:f>IF('03_Form_Electricite'!$K102="Validé humainement",'03_Form_Electricite'!A102,"")</x:f>
      </x:c>
      <x:c r="B102" s="76" t="str">
        <x:f>IF('03_Form_Electricite'!$K102="Validé humainement",'03_Form_Electricite'!B102,"")</x:f>
      </x:c>
      <x:c r="C102" s="76" t="str">
        <x:f>IF('03_Form_Electricite'!$K102="Validé humainement",'03_Form_Electricite'!C102,"")</x:f>
      </x:c>
      <x:c r="D102" s="76" t="str">
        <x:f>IF('03_Form_Electricite'!$K102="Validé humainement",'03_Form_Electricite'!D102,"")</x:f>
      </x:c>
      <x:c r="E102" s="76" t="str">
        <x:f>IF('03_Form_Electricite'!$K102="Validé humainement",'03_Form_Electricite'!E102,"")</x:f>
      </x:c>
      <x:c r="F102" s="81" t="str">
        <x:f>IF('03_Form_Electricite'!$K102="Validé humainement",'03_Form_Electricite'!F102,"")</x:f>
      </x:c>
      <x:c r="G102" s="82" t="str">
        <x:f>IF('03_Form_Electricite'!$K102="Validé humainement",'03_Form_Electricite'!G102,"")</x:f>
      </x:c>
      <x:c r="H102" s="77" t="str">
        <x:f>IF('03_Form_Electricite'!$K102="Validé humainement",'03_Form_Electricite'!H102,"")</x:f>
      </x:c>
      <x:c r="I102" s="76" t="str">
        <x:f>IF('03_Form_Electricite'!$K102="Validé humainement",'03_Form_Electricite'!I102,"")</x:f>
      </x:c>
      <x:c r="J102" s="76" t="str">
        <x:f>IF('03_Form_Electricite'!$K102="Validé humainement",'03_Form_Electricite'!J102,"")</x:f>
      </x:c>
      <x:c r="K102" s="76" t="str">
        <x:f>IF('03_Form_Electricite'!$K102="Validé humainement",'03_Form_Electricite'!K102,"")</x:f>
      </x:c>
      <x:c r="L102" s="76" t="str">
        <x:f>IF('03_Form_Electricite'!$K102="Validé humainement",'03_Form_Electricite'!L102,"")</x:f>
      </x:c>
      <x:c r="M102" s="78" t="str">
        <x:f>IF('03_Form_Electricite'!$K102="Validé humainement",'03_Form_Electricite'!M102,"")</x:f>
      </x:c>
      <x:c r="N102" s="76" t="str">
        <x:f>IF('03_Form_Electricite'!$K102="Validé humainement",'03_Form_Electricite'!N102,"")</x:f>
      </x:c>
      <x:c r="O102" s="76" t="str">
        <x:f>IF('03_Form_Electricite'!$K102="Validé humainement",'03_Form_Electricite'!O102,"")</x:f>
      </x:c>
      <x:c r="P102" s="76" t="str">
        <x:f>IF('03_Form_Electricite'!$K102="Validé humainement",'03_Form_Electricite'!P102,"")</x:f>
      </x:c>
    </x:row>
    <x:row r="103">
      <x:c r="A103" s="76" t="str">
        <x:f>IF('03_Form_Electricite'!$K103="Validé humainement",'03_Form_Electricite'!A103,"")</x:f>
      </x:c>
      <x:c r="B103" s="76" t="str">
        <x:f>IF('03_Form_Electricite'!$K103="Validé humainement",'03_Form_Electricite'!B103,"")</x:f>
      </x:c>
      <x:c r="C103" s="76" t="str">
        <x:f>IF('03_Form_Electricite'!$K103="Validé humainement",'03_Form_Electricite'!C103,"")</x:f>
      </x:c>
      <x:c r="D103" s="76" t="str">
        <x:f>IF('03_Form_Electricite'!$K103="Validé humainement",'03_Form_Electricite'!D103,"")</x:f>
      </x:c>
      <x:c r="E103" s="76" t="str">
        <x:f>IF('03_Form_Electricite'!$K103="Validé humainement",'03_Form_Electricite'!E103,"")</x:f>
      </x:c>
      <x:c r="F103" s="81" t="str">
        <x:f>IF('03_Form_Electricite'!$K103="Validé humainement",'03_Form_Electricite'!F103,"")</x:f>
      </x:c>
      <x:c r="G103" s="82" t="str">
        <x:f>IF('03_Form_Electricite'!$K103="Validé humainement",'03_Form_Electricite'!G103,"")</x:f>
      </x:c>
      <x:c r="H103" s="77" t="str">
        <x:f>IF('03_Form_Electricite'!$K103="Validé humainement",'03_Form_Electricite'!H103,"")</x:f>
      </x:c>
      <x:c r="I103" s="76" t="str">
        <x:f>IF('03_Form_Electricite'!$K103="Validé humainement",'03_Form_Electricite'!I103,"")</x:f>
      </x:c>
      <x:c r="J103" s="76" t="str">
        <x:f>IF('03_Form_Electricite'!$K103="Validé humainement",'03_Form_Electricite'!J103,"")</x:f>
      </x:c>
      <x:c r="K103" s="76" t="str">
        <x:f>IF('03_Form_Electricite'!$K103="Validé humainement",'03_Form_Electricite'!K103,"")</x:f>
      </x:c>
      <x:c r="L103" s="76" t="str">
        <x:f>IF('03_Form_Electricite'!$K103="Validé humainement",'03_Form_Electricite'!L103,"")</x:f>
      </x:c>
      <x:c r="M103" s="78" t="str">
        <x:f>IF('03_Form_Electricite'!$K103="Validé humainement",'03_Form_Electricite'!M103,"")</x:f>
      </x:c>
      <x:c r="N103" s="76" t="str">
        <x:f>IF('03_Form_Electricite'!$K103="Validé humainement",'03_Form_Electricite'!N103,"")</x:f>
      </x:c>
      <x:c r="O103" s="76" t="str">
        <x:f>IF('03_Form_Electricite'!$K103="Validé humainement",'03_Form_Electricite'!O103,"")</x:f>
      </x:c>
      <x:c r="P103" s="76" t="str">
        <x:f>IF('03_Form_Electricite'!$K103="Validé humainement",'03_Form_Electricite'!P103,"")</x:f>
      </x:c>
    </x:row>
    <x:row r="104">
      <x:c r="A104" s="76" t="str">
        <x:f>IF('03_Form_Electricite'!$K104="Validé humainement",'03_Form_Electricite'!A104,"")</x:f>
      </x:c>
      <x:c r="B104" s="76" t="str">
        <x:f>IF('03_Form_Electricite'!$K104="Validé humainement",'03_Form_Electricite'!B104,"")</x:f>
      </x:c>
      <x:c r="C104" s="76" t="str">
        <x:f>IF('03_Form_Electricite'!$K104="Validé humainement",'03_Form_Electricite'!C104,"")</x:f>
      </x:c>
      <x:c r="D104" s="76" t="str">
        <x:f>IF('03_Form_Electricite'!$K104="Validé humainement",'03_Form_Electricite'!D104,"")</x:f>
      </x:c>
      <x:c r="E104" s="76" t="str">
        <x:f>IF('03_Form_Electricite'!$K104="Validé humainement",'03_Form_Electricite'!E104,"")</x:f>
      </x:c>
      <x:c r="F104" s="81" t="str">
        <x:f>IF('03_Form_Electricite'!$K104="Validé humainement",'03_Form_Electricite'!F104,"")</x:f>
      </x:c>
      <x:c r="G104" s="82" t="str">
        <x:f>IF('03_Form_Electricite'!$K104="Validé humainement",'03_Form_Electricite'!G104,"")</x:f>
      </x:c>
      <x:c r="H104" s="77" t="str">
        <x:f>IF('03_Form_Electricite'!$K104="Validé humainement",'03_Form_Electricite'!H104,"")</x:f>
      </x:c>
      <x:c r="I104" s="76" t="str">
        <x:f>IF('03_Form_Electricite'!$K104="Validé humainement",'03_Form_Electricite'!I104,"")</x:f>
      </x:c>
      <x:c r="J104" s="76" t="str">
        <x:f>IF('03_Form_Electricite'!$K104="Validé humainement",'03_Form_Electricite'!J104,"")</x:f>
      </x:c>
      <x:c r="K104" s="76" t="str">
        <x:f>IF('03_Form_Electricite'!$K104="Validé humainement",'03_Form_Electricite'!K104,"")</x:f>
      </x:c>
      <x:c r="L104" s="76" t="str">
        <x:f>IF('03_Form_Electricite'!$K104="Validé humainement",'03_Form_Electricite'!L104,"")</x:f>
      </x:c>
      <x:c r="M104" s="78" t="str">
        <x:f>IF('03_Form_Electricite'!$K104="Validé humainement",'03_Form_Electricite'!M104,"")</x:f>
      </x:c>
      <x:c r="N104" s="76" t="str">
        <x:f>IF('03_Form_Electricite'!$K104="Validé humainement",'03_Form_Electricite'!N104,"")</x:f>
      </x:c>
      <x:c r="O104" s="76" t="str">
        <x:f>IF('03_Form_Electricite'!$K104="Validé humainement",'03_Form_Electricite'!O104,"")</x:f>
      </x:c>
      <x:c r="P104" s="76" t="str">
        <x:f>IF('03_Form_Electricite'!$K104="Validé humainement",'03_Form_Electricite'!P104,"")</x:f>
      </x:c>
    </x:row>
  </x:sheetData>
  <x:mergeCells>
    <x:mergeCell ref="A1:P1"/>
    <x:mergeCell ref="A2:P2"/>
  </x:mergeCells>
  <x:pageMargins left="0.7" right="0.7" top="0.75" bottom="0.75" header="0.3" footer="0.3"/>
  <x:tableParts count="1">
    <x:tablePart xmlns:r="http://schemas.openxmlformats.org/officeDocument/2006/relationships" r:id="R244bd93530fd4429"/>
  </x:tableParts>
</x:worksheet>
</file>

<file path=xl/worksheets/sheet5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Base validée - déchets</x:v>
      </x:c>
      <x:c r="B1" s="68"/>
      <x:c r="C1" s="68"/>
      <x:c r="D1" s="68"/>
      <x:c r="E1" s="68"/>
      <x:c r="F1" s="68"/>
      <x:c r="G1" s="68"/>
      <x:c r="H1" s="68"/>
      <x:c r="I1" s="68"/>
      <x:c r="J1" s="68"/>
      <x:c r="K1" s="68"/>
      <x:c r="L1" s="68"/>
      <x:c r="M1" s="68"/>
      <x:c r="N1" s="68"/>
      <x:c r="O1" s="68"/>
      <x:c r="P1" s="68"/>
      <x:c r="Q1" s="68"/>
      <x:c r="R1" s="68"/>
      <x:c r="S1" s="68"/>
    </x:row>
    <x:row r="2" ht="33" customHeight="1">
      <x:c r="A2" s="71" t="str">
        <x:v>Cette base est alimentée automatiquement depuis 04_Form_Dechets. Seules les lignes avec le statut "Validé humainement" sont reprises.</x:v>
      </x:c>
      <x:c r="B2" s="71"/>
      <x:c r="C2" s="71"/>
      <x:c r="D2" s="71"/>
      <x:c r="E2" s="71"/>
      <x:c r="F2" s="71"/>
      <x:c r="G2" s="71"/>
      <x:c r="H2" s="71"/>
      <x:c r="I2" s="71"/>
      <x:c r="J2" s="71"/>
      <x:c r="K2" s="71"/>
      <x:c r="L2" s="71"/>
      <x:c r="M2" s="71"/>
      <x:c r="N2" s="71"/>
      <x:c r="O2" s="71"/>
      <x:c r="P2" s="71"/>
      <x:c r="Q2" s="71"/>
      <x:c r="R2" s="71"/>
      <x:c r="S2" s="71"/>
    </x:row>
    <x:row r="4">
      <x:c r="A4" s="87" t="str">
        <x:v>ID_Saisie</x:v>
      </x:c>
      <x:c r="B4" s="87" t="str">
        <x:v>Année</x:v>
      </x:c>
      <x:c r="C4" s="87" t="str">
        <x:v>Mois</x:v>
      </x:c>
      <x:c r="D4" s="87" t="str">
        <x:v>Zone</x:v>
      </x:c>
      <x:c r="E4" s="87" t="str">
        <x:v>Type de déchets</x:v>
      </x:c>
      <x:c r="F4" s="87" t="str">
        <x:v>Quantité collectée</x:v>
      </x:c>
      <x:c r="G4" s="87" t="str">
        <x:v>Quantité recyclée</x:v>
      </x:c>
      <x:c r="H4" s="87" t="str">
        <x:v>Quantité compostée</x:v>
      </x:c>
      <x:c r="I4" s="87" t="str">
        <x:v>Quantité mise en décharge</x:v>
      </x:c>
      <x:c r="J4" s="87" t="str">
        <x:v>Unité</x:v>
      </x:c>
      <x:c r="K4" s="87" t="str">
        <x:v>Institution source</x:v>
      </x:c>
      <x:c r="L4" s="87" t="str">
        <x:v>Document source</x:v>
      </x:c>
      <x:c r="M4" s="87" t="str">
        <x:v>Émissions estimées</x:v>
      </x:c>
      <x:c r="N4" s="87" t="str">
        <x:v>Observations</x:v>
      </x:c>
      <x:c r="O4" s="87" t="str">
        <x:v>Statut validation</x:v>
      </x:c>
      <x:c r="P4" s="87" t="str">
        <x:v>Date de saisie</x:v>
      </x:c>
      <x:c r="Q4" s="87" t="str">
        <x:v>Responsable</x:v>
      </x:c>
      <x:c r="R4" s="87" t="str">
        <x:v>Alerte_QC</x:v>
      </x:c>
      <x:c r="S4" s="87" t="str">
        <x:v>Alimente_Rapports</x:v>
      </x:c>
    </x:row>
    <x:row r="5">
      <x:c r="A5" s="76" t="str">
        <x:f>IF('04_Form_Dechets'!$O5="Validé humainement",'04_Form_Dechets'!A5,"")</x:f>
      </x:c>
      <x:c r="B5" s="76" t="str">
        <x:f>IF('04_Form_Dechets'!$O5="Validé humainement",'04_Form_Dechets'!B5,"")</x:f>
      </x:c>
      <x:c r="C5" s="76" t="str">
        <x:f>IF('04_Form_Dechets'!$O5="Validé humainement",'04_Form_Dechets'!C5,"")</x:f>
      </x:c>
      <x:c r="D5" s="76" t="str">
        <x:f>IF('04_Form_Dechets'!$O5="Validé humainement",'04_Form_Dechets'!D5,"")</x:f>
      </x:c>
      <x:c r="E5" s="76" t="str">
        <x:f>IF('04_Form_Dechets'!$O5="Validé humainement",'04_Form_Dechets'!E5,"")</x:f>
      </x:c>
      <x:c r="F5" s="77" t="str">
        <x:f>IF('04_Form_Dechets'!$O5="Validé humainement",'04_Form_Dechets'!F5,"")</x:f>
      </x:c>
      <x:c r="G5" s="77" t="str">
        <x:f>IF('04_Form_Dechets'!$O5="Validé humainement",'04_Form_Dechets'!G5,"")</x:f>
      </x:c>
      <x:c r="H5" s="77" t="str">
        <x:f>IF('04_Form_Dechets'!$O5="Validé humainement",'04_Form_Dechets'!H5,"")</x:f>
      </x:c>
      <x:c r="I5" s="77" t="str">
        <x:f>IF('04_Form_Dechets'!$O5="Validé humainement",'04_Form_Dechets'!I5,"")</x:f>
      </x:c>
      <x:c r="J5" s="76" t="str">
        <x:f>IF('04_Form_Dechets'!$O5="Validé humainement",'04_Form_Dechets'!J5,"")</x:f>
      </x:c>
      <x:c r="K5" s="76" t="str">
        <x:f>IF('04_Form_Dechets'!$O5="Validé humainement",'04_Form_Dechets'!K5,"")</x:f>
      </x:c>
      <x:c r="L5" s="76" t="str">
        <x:f>IF('04_Form_Dechets'!$O5="Validé humainement",'04_Form_Dechets'!L5,"")</x:f>
      </x:c>
      <x:c r="M5" s="77" t="str">
        <x:f>IF('04_Form_Dechets'!$O5="Validé humainement",'04_Form_Dechets'!M5,"")</x:f>
      </x:c>
      <x:c r="N5" s="76" t="str">
        <x:f>IF('04_Form_Dechets'!$O5="Validé humainement",'04_Form_Dechets'!N5,"")</x:f>
      </x:c>
      <x:c r="O5" s="76" t="str">
        <x:f>IF('04_Form_Dechets'!$O5="Validé humainement",'04_Form_Dechets'!O5,"")</x:f>
      </x:c>
      <x:c r="P5" s="78" t="str">
        <x:f>IF('04_Form_Dechets'!$O5="Validé humainement",'04_Form_Dechets'!P5,"")</x:f>
      </x:c>
      <x:c r="Q5" s="76" t="str">
        <x:f>IF('04_Form_Dechets'!$O5="Validé humainement",'04_Form_Dechets'!Q5,"")</x:f>
      </x:c>
      <x:c r="R5" s="76" t="str">
        <x:f>IF('04_Form_Dechets'!$O5="Validé humainement",'04_Form_Dechets'!R5,"")</x:f>
      </x:c>
      <x:c r="S5" s="76" t="str">
        <x:f>IF('04_Form_Dechets'!$O5="Validé humainement",'04_Form_Dechets'!S5,"")</x:f>
      </x:c>
    </x:row>
    <x:row r="6">
      <x:c r="A6" s="76" t="str">
        <x:f>IF('04_Form_Dechets'!$O6="Validé humainement",'04_Form_Dechets'!A6,"")</x:f>
      </x:c>
      <x:c r="B6" s="76" t="str">
        <x:f>IF('04_Form_Dechets'!$O6="Validé humainement",'04_Form_Dechets'!B6,"")</x:f>
      </x:c>
      <x:c r="C6" s="76" t="str">
        <x:f>IF('04_Form_Dechets'!$O6="Validé humainement",'04_Form_Dechets'!C6,"")</x:f>
      </x:c>
      <x:c r="D6" s="76" t="str">
        <x:f>IF('04_Form_Dechets'!$O6="Validé humainement",'04_Form_Dechets'!D6,"")</x:f>
      </x:c>
      <x:c r="E6" s="76" t="str">
        <x:f>IF('04_Form_Dechets'!$O6="Validé humainement",'04_Form_Dechets'!E6,"")</x:f>
      </x:c>
      <x:c r="F6" s="77" t="str">
        <x:f>IF('04_Form_Dechets'!$O6="Validé humainement",'04_Form_Dechets'!F6,"")</x:f>
      </x:c>
      <x:c r="G6" s="77" t="str">
        <x:f>IF('04_Form_Dechets'!$O6="Validé humainement",'04_Form_Dechets'!G6,"")</x:f>
      </x:c>
      <x:c r="H6" s="77" t="str">
        <x:f>IF('04_Form_Dechets'!$O6="Validé humainement",'04_Form_Dechets'!H6,"")</x:f>
      </x:c>
      <x:c r="I6" s="77" t="str">
        <x:f>IF('04_Form_Dechets'!$O6="Validé humainement",'04_Form_Dechets'!I6,"")</x:f>
      </x:c>
      <x:c r="J6" s="76" t="str">
        <x:f>IF('04_Form_Dechets'!$O6="Validé humainement",'04_Form_Dechets'!J6,"")</x:f>
      </x:c>
      <x:c r="K6" s="76" t="str">
        <x:f>IF('04_Form_Dechets'!$O6="Validé humainement",'04_Form_Dechets'!K6,"")</x:f>
      </x:c>
      <x:c r="L6" s="76" t="str">
        <x:f>IF('04_Form_Dechets'!$O6="Validé humainement",'04_Form_Dechets'!L6,"")</x:f>
      </x:c>
      <x:c r="M6" s="77" t="str">
        <x:f>IF('04_Form_Dechets'!$O6="Validé humainement",'04_Form_Dechets'!M6,"")</x:f>
      </x:c>
      <x:c r="N6" s="76" t="str">
        <x:f>IF('04_Form_Dechets'!$O6="Validé humainement",'04_Form_Dechets'!N6,"")</x:f>
      </x:c>
      <x:c r="O6" s="76" t="str">
        <x:f>IF('04_Form_Dechets'!$O6="Validé humainement",'04_Form_Dechets'!O6,"")</x:f>
      </x:c>
      <x:c r="P6" s="78" t="str">
        <x:f>IF('04_Form_Dechets'!$O6="Validé humainement",'04_Form_Dechets'!P6,"")</x:f>
      </x:c>
      <x:c r="Q6" s="76" t="str">
        <x:f>IF('04_Form_Dechets'!$O6="Validé humainement",'04_Form_Dechets'!Q6,"")</x:f>
      </x:c>
      <x:c r="R6" s="76" t="str">
        <x:f>IF('04_Form_Dechets'!$O6="Validé humainement",'04_Form_Dechets'!R6,"")</x:f>
      </x:c>
      <x:c r="S6" s="76" t="str">
        <x:f>IF('04_Form_Dechets'!$O6="Validé humainement",'04_Form_Dechets'!S6,"")</x:f>
      </x:c>
    </x:row>
    <x:row r="7">
      <x:c r="A7" s="76" t="str">
        <x:f>IF('04_Form_Dechets'!$O7="Validé humainement",'04_Form_Dechets'!A7,"")</x:f>
      </x:c>
      <x:c r="B7" s="76" t="str">
        <x:f>IF('04_Form_Dechets'!$O7="Validé humainement",'04_Form_Dechets'!B7,"")</x:f>
      </x:c>
      <x:c r="C7" s="76" t="str">
        <x:f>IF('04_Form_Dechets'!$O7="Validé humainement",'04_Form_Dechets'!C7,"")</x:f>
      </x:c>
      <x:c r="D7" s="76" t="str">
        <x:f>IF('04_Form_Dechets'!$O7="Validé humainement",'04_Form_Dechets'!D7,"")</x:f>
      </x:c>
      <x:c r="E7" s="76" t="str">
        <x:f>IF('04_Form_Dechets'!$O7="Validé humainement",'04_Form_Dechets'!E7,"")</x:f>
      </x:c>
      <x:c r="F7" s="77" t="str">
        <x:f>IF('04_Form_Dechets'!$O7="Validé humainement",'04_Form_Dechets'!F7,"")</x:f>
      </x:c>
      <x:c r="G7" s="77" t="str">
        <x:f>IF('04_Form_Dechets'!$O7="Validé humainement",'04_Form_Dechets'!G7,"")</x:f>
      </x:c>
      <x:c r="H7" s="77" t="str">
        <x:f>IF('04_Form_Dechets'!$O7="Validé humainement",'04_Form_Dechets'!H7,"")</x:f>
      </x:c>
      <x:c r="I7" s="77" t="str">
        <x:f>IF('04_Form_Dechets'!$O7="Validé humainement",'04_Form_Dechets'!I7,"")</x:f>
      </x:c>
      <x:c r="J7" s="76" t="str">
        <x:f>IF('04_Form_Dechets'!$O7="Validé humainement",'04_Form_Dechets'!J7,"")</x:f>
      </x:c>
      <x:c r="K7" s="76" t="str">
        <x:f>IF('04_Form_Dechets'!$O7="Validé humainement",'04_Form_Dechets'!K7,"")</x:f>
      </x:c>
      <x:c r="L7" s="76" t="str">
        <x:f>IF('04_Form_Dechets'!$O7="Validé humainement",'04_Form_Dechets'!L7,"")</x:f>
      </x:c>
      <x:c r="M7" s="77" t="str">
        <x:f>IF('04_Form_Dechets'!$O7="Validé humainement",'04_Form_Dechets'!M7,"")</x:f>
      </x:c>
      <x:c r="N7" s="76" t="str">
        <x:f>IF('04_Form_Dechets'!$O7="Validé humainement",'04_Form_Dechets'!N7,"")</x:f>
      </x:c>
      <x:c r="O7" s="76" t="str">
        <x:f>IF('04_Form_Dechets'!$O7="Validé humainement",'04_Form_Dechets'!O7,"")</x:f>
      </x:c>
      <x:c r="P7" s="78" t="str">
        <x:f>IF('04_Form_Dechets'!$O7="Validé humainement",'04_Form_Dechets'!P7,"")</x:f>
      </x:c>
      <x:c r="Q7" s="76" t="str">
        <x:f>IF('04_Form_Dechets'!$O7="Validé humainement",'04_Form_Dechets'!Q7,"")</x:f>
      </x:c>
      <x:c r="R7" s="76" t="str">
        <x:f>IF('04_Form_Dechets'!$O7="Validé humainement",'04_Form_Dechets'!R7,"")</x:f>
      </x:c>
      <x:c r="S7" s="76" t="str">
        <x:f>IF('04_Form_Dechets'!$O7="Validé humainement",'04_Form_Dechets'!S7,"")</x:f>
      </x:c>
    </x:row>
    <x:row r="8">
      <x:c r="A8" s="76" t="str">
        <x:f>IF('04_Form_Dechets'!$O8="Validé humainement",'04_Form_Dechets'!A8,"")</x:f>
      </x:c>
      <x:c r="B8" s="76" t="str">
        <x:f>IF('04_Form_Dechets'!$O8="Validé humainement",'04_Form_Dechets'!B8,"")</x:f>
      </x:c>
      <x:c r="C8" s="76" t="str">
        <x:f>IF('04_Form_Dechets'!$O8="Validé humainement",'04_Form_Dechets'!C8,"")</x:f>
      </x:c>
      <x:c r="D8" s="76" t="str">
        <x:f>IF('04_Form_Dechets'!$O8="Validé humainement",'04_Form_Dechets'!D8,"")</x:f>
      </x:c>
      <x:c r="E8" s="76" t="str">
        <x:f>IF('04_Form_Dechets'!$O8="Validé humainement",'04_Form_Dechets'!E8,"")</x:f>
      </x:c>
      <x:c r="F8" s="77" t="str">
        <x:f>IF('04_Form_Dechets'!$O8="Validé humainement",'04_Form_Dechets'!F8,"")</x:f>
      </x:c>
      <x:c r="G8" s="77" t="str">
        <x:f>IF('04_Form_Dechets'!$O8="Validé humainement",'04_Form_Dechets'!G8,"")</x:f>
      </x:c>
      <x:c r="H8" s="77" t="str">
        <x:f>IF('04_Form_Dechets'!$O8="Validé humainement",'04_Form_Dechets'!H8,"")</x:f>
      </x:c>
      <x:c r="I8" s="77" t="str">
        <x:f>IF('04_Form_Dechets'!$O8="Validé humainement",'04_Form_Dechets'!I8,"")</x:f>
      </x:c>
      <x:c r="J8" s="76" t="str">
        <x:f>IF('04_Form_Dechets'!$O8="Validé humainement",'04_Form_Dechets'!J8,"")</x:f>
      </x:c>
      <x:c r="K8" s="76" t="str">
        <x:f>IF('04_Form_Dechets'!$O8="Validé humainement",'04_Form_Dechets'!K8,"")</x:f>
      </x:c>
      <x:c r="L8" s="76" t="str">
        <x:f>IF('04_Form_Dechets'!$O8="Validé humainement",'04_Form_Dechets'!L8,"")</x:f>
      </x:c>
      <x:c r="M8" s="77" t="str">
        <x:f>IF('04_Form_Dechets'!$O8="Validé humainement",'04_Form_Dechets'!M8,"")</x:f>
      </x:c>
      <x:c r="N8" s="76" t="str">
        <x:f>IF('04_Form_Dechets'!$O8="Validé humainement",'04_Form_Dechets'!N8,"")</x:f>
      </x:c>
      <x:c r="O8" s="76" t="str">
        <x:f>IF('04_Form_Dechets'!$O8="Validé humainement",'04_Form_Dechets'!O8,"")</x:f>
      </x:c>
      <x:c r="P8" s="78" t="str">
        <x:f>IF('04_Form_Dechets'!$O8="Validé humainement",'04_Form_Dechets'!P8,"")</x:f>
      </x:c>
      <x:c r="Q8" s="76" t="str">
        <x:f>IF('04_Form_Dechets'!$O8="Validé humainement",'04_Form_Dechets'!Q8,"")</x:f>
      </x:c>
      <x:c r="R8" s="76" t="str">
        <x:f>IF('04_Form_Dechets'!$O8="Validé humainement",'04_Form_Dechets'!R8,"")</x:f>
      </x:c>
      <x:c r="S8" s="76" t="str">
        <x:f>IF('04_Form_Dechets'!$O8="Validé humainement",'04_Form_Dechets'!S8,"")</x:f>
      </x:c>
    </x:row>
    <x:row r="9">
      <x:c r="A9" s="76" t="str">
        <x:f>IF('04_Form_Dechets'!$O9="Validé humainement",'04_Form_Dechets'!A9,"")</x:f>
      </x:c>
      <x:c r="B9" s="76" t="str">
        <x:f>IF('04_Form_Dechets'!$O9="Validé humainement",'04_Form_Dechets'!B9,"")</x:f>
      </x:c>
      <x:c r="C9" s="76" t="str">
        <x:f>IF('04_Form_Dechets'!$O9="Validé humainement",'04_Form_Dechets'!C9,"")</x:f>
      </x:c>
      <x:c r="D9" s="76" t="str">
        <x:f>IF('04_Form_Dechets'!$O9="Validé humainement",'04_Form_Dechets'!D9,"")</x:f>
      </x:c>
      <x:c r="E9" s="76" t="str">
        <x:f>IF('04_Form_Dechets'!$O9="Validé humainement",'04_Form_Dechets'!E9,"")</x:f>
      </x:c>
      <x:c r="F9" s="77" t="str">
        <x:f>IF('04_Form_Dechets'!$O9="Validé humainement",'04_Form_Dechets'!F9,"")</x:f>
      </x:c>
      <x:c r="G9" s="77" t="str">
        <x:f>IF('04_Form_Dechets'!$O9="Validé humainement",'04_Form_Dechets'!G9,"")</x:f>
      </x:c>
      <x:c r="H9" s="77" t="str">
        <x:f>IF('04_Form_Dechets'!$O9="Validé humainement",'04_Form_Dechets'!H9,"")</x:f>
      </x:c>
      <x:c r="I9" s="77" t="str">
        <x:f>IF('04_Form_Dechets'!$O9="Validé humainement",'04_Form_Dechets'!I9,"")</x:f>
      </x:c>
      <x:c r="J9" s="76" t="str">
        <x:f>IF('04_Form_Dechets'!$O9="Validé humainement",'04_Form_Dechets'!J9,"")</x:f>
      </x:c>
      <x:c r="K9" s="76" t="str">
        <x:f>IF('04_Form_Dechets'!$O9="Validé humainement",'04_Form_Dechets'!K9,"")</x:f>
      </x:c>
      <x:c r="L9" s="76" t="str">
        <x:f>IF('04_Form_Dechets'!$O9="Validé humainement",'04_Form_Dechets'!L9,"")</x:f>
      </x:c>
      <x:c r="M9" s="77" t="str">
        <x:f>IF('04_Form_Dechets'!$O9="Validé humainement",'04_Form_Dechets'!M9,"")</x:f>
      </x:c>
      <x:c r="N9" s="76" t="str">
        <x:f>IF('04_Form_Dechets'!$O9="Validé humainement",'04_Form_Dechets'!N9,"")</x:f>
      </x:c>
      <x:c r="O9" s="76" t="str">
        <x:f>IF('04_Form_Dechets'!$O9="Validé humainement",'04_Form_Dechets'!O9,"")</x:f>
      </x:c>
      <x:c r="P9" s="78" t="str">
        <x:f>IF('04_Form_Dechets'!$O9="Validé humainement",'04_Form_Dechets'!P9,"")</x:f>
      </x:c>
      <x:c r="Q9" s="76" t="str">
        <x:f>IF('04_Form_Dechets'!$O9="Validé humainement",'04_Form_Dechets'!Q9,"")</x:f>
      </x:c>
      <x:c r="R9" s="76" t="str">
        <x:f>IF('04_Form_Dechets'!$O9="Validé humainement",'04_Form_Dechets'!R9,"")</x:f>
      </x:c>
      <x:c r="S9" s="76" t="str">
        <x:f>IF('04_Form_Dechets'!$O9="Validé humainement",'04_Form_Dechets'!S9,"")</x:f>
      </x:c>
    </x:row>
    <x:row r="10">
      <x:c r="A10" s="76" t="str">
        <x:f>IF('04_Form_Dechets'!$O10="Validé humainement",'04_Form_Dechets'!A10,"")</x:f>
      </x:c>
      <x:c r="B10" s="76" t="str">
        <x:f>IF('04_Form_Dechets'!$O10="Validé humainement",'04_Form_Dechets'!B10,"")</x:f>
      </x:c>
      <x:c r="C10" s="76" t="str">
        <x:f>IF('04_Form_Dechets'!$O10="Validé humainement",'04_Form_Dechets'!C10,"")</x:f>
      </x:c>
      <x:c r="D10" s="76" t="str">
        <x:f>IF('04_Form_Dechets'!$O10="Validé humainement",'04_Form_Dechets'!D10,"")</x:f>
      </x:c>
      <x:c r="E10" s="76" t="str">
        <x:f>IF('04_Form_Dechets'!$O10="Validé humainement",'04_Form_Dechets'!E10,"")</x:f>
      </x:c>
      <x:c r="F10" s="77" t="str">
        <x:f>IF('04_Form_Dechets'!$O10="Validé humainement",'04_Form_Dechets'!F10,"")</x:f>
      </x:c>
      <x:c r="G10" s="77" t="str">
        <x:f>IF('04_Form_Dechets'!$O10="Validé humainement",'04_Form_Dechets'!G10,"")</x:f>
      </x:c>
      <x:c r="H10" s="77" t="str">
        <x:f>IF('04_Form_Dechets'!$O10="Validé humainement",'04_Form_Dechets'!H10,"")</x:f>
      </x:c>
      <x:c r="I10" s="77" t="str">
        <x:f>IF('04_Form_Dechets'!$O10="Validé humainement",'04_Form_Dechets'!I10,"")</x:f>
      </x:c>
      <x:c r="J10" s="76" t="str">
        <x:f>IF('04_Form_Dechets'!$O10="Validé humainement",'04_Form_Dechets'!J10,"")</x:f>
      </x:c>
      <x:c r="K10" s="76" t="str">
        <x:f>IF('04_Form_Dechets'!$O10="Validé humainement",'04_Form_Dechets'!K10,"")</x:f>
      </x:c>
      <x:c r="L10" s="76" t="str">
        <x:f>IF('04_Form_Dechets'!$O10="Validé humainement",'04_Form_Dechets'!L10,"")</x:f>
      </x:c>
      <x:c r="M10" s="77" t="str">
        <x:f>IF('04_Form_Dechets'!$O10="Validé humainement",'04_Form_Dechets'!M10,"")</x:f>
      </x:c>
      <x:c r="N10" s="76" t="str">
        <x:f>IF('04_Form_Dechets'!$O10="Validé humainement",'04_Form_Dechets'!N10,"")</x:f>
      </x:c>
      <x:c r="O10" s="76" t="str">
        <x:f>IF('04_Form_Dechets'!$O10="Validé humainement",'04_Form_Dechets'!O10,"")</x:f>
      </x:c>
      <x:c r="P10" s="78" t="str">
        <x:f>IF('04_Form_Dechets'!$O10="Validé humainement",'04_Form_Dechets'!P10,"")</x:f>
      </x:c>
      <x:c r="Q10" s="76" t="str">
        <x:f>IF('04_Form_Dechets'!$O10="Validé humainement",'04_Form_Dechets'!Q10,"")</x:f>
      </x:c>
      <x:c r="R10" s="76" t="str">
        <x:f>IF('04_Form_Dechets'!$O10="Validé humainement",'04_Form_Dechets'!R10,"")</x:f>
      </x:c>
      <x:c r="S10" s="76" t="str">
        <x:f>IF('04_Form_Dechets'!$O10="Validé humainement",'04_Form_Dechets'!S10,"")</x:f>
      </x:c>
    </x:row>
    <x:row r="11">
      <x:c r="A11" s="76" t="str">
        <x:f>IF('04_Form_Dechets'!$O11="Validé humainement",'04_Form_Dechets'!A11,"")</x:f>
      </x:c>
      <x:c r="B11" s="76" t="str">
        <x:f>IF('04_Form_Dechets'!$O11="Validé humainement",'04_Form_Dechets'!B11,"")</x:f>
      </x:c>
      <x:c r="C11" s="76" t="str">
        <x:f>IF('04_Form_Dechets'!$O11="Validé humainement",'04_Form_Dechets'!C11,"")</x:f>
      </x:c>
      <x:c r="D11" s="76" t="str">
        <x:f>IF('04_Form_Dechets'!$O11="Validé humainement",'04_Form_Dechets'!D11,"")</x:f>
      </x:c>
      <x:c r="E11" s="76" t="str">
        <x:f>IF('04_Form_Dechets'!$O11="Validé humainement",'04_Form_Dechets'!E11,"")</x:f>
      </x:c>
      <x:c r="F11" s="77" t="str">
        <x:f>IF('04_Form_Dechets'!$O11="Validé humainement",'04_Form_Dechets'!F11,"")</x:f>
      </x:c>
      <x:c r="G11" s="77" t="str">
        <x:f>IF('04_Form_Dechets'!$O11="Validé humainement",'04_Form_Dechets'!G11,"")</x:f>
      </x:c>
      <x:c r="H11" s="77" t="str">
        <x:f>IF('04_Form_Dechets'!$O11="Validé humainement",'04_Form_Dechets'!H11,"")</x:f>
      </x:c>
      <x:c r="I11" s="77" t="str">
        <x:f>IF('04_Form_Dechets'!$O11="Validé humainement",'04_Form_Dechets'!I11,"")</x:f>
      </x:c>
      <x:c r="J11" s="76" t="str">
        <x:f>IF('04_Form_Dechets'!$O11="Validé humainement",'04_Form_Dechets'!J11,"")</x:f>
      </x:c>
      <x:c r="K11" s="76" t="str">
        <x:f>IF('04_Form_Dechets'!$O11="Validé humainement",'04_Form_Dechets'!K11,"")</x:f>
      </x:c>
      <x:c r="L11" s="76" t="str">
        <x:f>IF('04_Form_Dechets'!$O11="Validé humainement",'04_Form_Dechets'!L11,"")</x:f>
      </x:c>
      <x:c r="M11" s="77" t="str">
        <x:f>IF('04_Form_Dechets'!$O11="Validé humainement",'04_Form_Dechets'!M11,"")</x:f>
      </x:c>
      <x:c r="N11" s="76" t="str">
        <x:f>IF('04_Form_Dechets'!$O11="Validé humainement",'04_Form_Dechets'!N11,"")</x:f>
      </x:c>
      <x:c r="O11" s="76" t="str">
        <x:f>IF('04_Form_Dechets'!$O11="Validé humainement",'04_Form_Dechets'!O11,"")</x:f>
      </x:c>
      <x:c r="P11" s="78" t="str">
        <x:f>IF('04_Form_Dechets'!$O11="Validé humainement",'04_Form_Dechets'!P11,"")</x:f>
      </x:c>
      <x:c r="Q11" s="76" t="str">
        <x:f>IF('04_Form_Dechets'!$O11="Validé humainement",'04_Form_Dechets'!Q11,"")</x:f>
      </x:c>
      <x:c r="R11" s="76" t="str">
        <x:f>IF('04_Form_Dechets'!$O11="Validé humainement",'04_Form_Dechets'!R11,"")</x:f>
      </x:c>
      <x:c r="S11" s="76" t="str">
        <x:f>IF('04_Form_Dechets'!$O11="Validé humainement",'04_Form_Dechets'!S11,"")</x:f>
      </x:c>
    </x:row>
    <x:row r="12">
      <x:c r="A12" s="76" t="str">
        <x:f>IF('04_Form_Dechets'!$O12="Validé humainement",'04_Form_Dechets'!A12,"")</x:f>
      </x:c>
      <x:c r="B12" s="76" t="str">
        <x:f>IF('04_Form_Dechets'!$O12="Validé humainement",'04_Form_Dechets'!B12,"")</x:f>
      </x:c>
      <x:c r="C12" s="76" t="str">
        <x:f>IF('04_Form_Dechets'!$O12="Validé humainement",'04_Form_Dechets'!C12,"")</x:f>
      </x:c>
      <x:c r="D12" s="76" t="str">
        <x:f>IF('04_Form_Dechets'!$O12="Validé humainement",'04_Form_Dechets'!D12,"")</x:f>
      </x:c>
      <x:c r="E12" s="76" t="str">
        <x:f>IF('04_Form_Dechets'!$O12="Validé humainement",'04_Form_Dechets'!E12,"")</x:f>
      </x:c>
      <x:c r="F12" s="77" t="str">
        <x:f>IF('04_Form_Dechets'!$O12="Validé humainement",'04_Form_Dechets'!F12,"")</x:f>
      </x:c>
      <x:c r="G12" s="77" t="str">
        <x:f>IF('04_Form_Dechets'!$O12="Validé humainement",'04_Form_Dechets'!G12,"")</x:f>
      </x:c>
      <x:c r="H12" s="77" t="str">
        <x:f>IF('04_Form_Dechets'!$O12="Validé humainement",'04_Form_Dechets'!H12,"")</x:f>
      </x:c>
      <x:c r="I12" s="77" t="str">
        <x:f>IF('04_Form_Dechets'!$O12="Validé humainement",'04_Form_Dechets'!I12,"")</x:f>
      </x:c>
      <x:c r="J12" s="76" t="str">
        <x:f>IF('04_Form_Dechets'!$O12="Validé humainement",'04_Form_Dechets'!J12,"")</x:f>
      </x:c>
      <x:c r="K12" s="76" t="str">
        <x:f>IF('04_Form_Dechets'!$O12="Validé humainement",'04_Form_Dechets'!K12,"")</x:f>
      </x:c>
      <x:c r="L12" s="76" t="str">
        <x:f>IF('04_Form_Dechets'!$O12="Validé humainement",'04_Form_Dechets'!L12,"")</x:f>
      </x:c>
      <x:c r="M12" s="77" t="str">
        <x:f>IF('04_Form_Dechets'!$O12="Validé humainement",'04_Form_Dechets'!M12,"")</x:f>
      </x:c>
      <x:c r="N12" s="76" t="str">
        <x:f>IF('04_Form_Dechets'!$O12="Validé humainement",'04_Form_Dechets'!N12,"")</x:f>
      </x:c>
      <x:c r="O12" s="76" t="str">
        <x:f>IF('04_Form_Dechets'!$O12="Validé humainement",'04_Form_Dechets'!O12,"")</x:f>
      </x:c>
      <x:c r="P12" s="78" t="str">
        <x:f>IF('04_Form_Dechets'!$O12="Validé humainement",'04_Form_Dechets'!P12,"")</x:f>
      </x:c>
      <x:c r="Q12" s="76" t="str">
        <x:f>IF('04_Form_Dechets'!$O12="Validé humainement",'04_Form_Dechets'!Q12,"")</x:f>
      </x:c>
      <x:c r="R12" s="76" t="str">
        <x:f>IF('04_Form_Dechets'!$O12="Validé humainement",'04_Form_Dechets'!R12,"")</x:f>
      </x:c>
      <x:c r="S12" s="76" t="str">
        <x:f>IF('04_Form_Dechets'!$O12="Validé humainement",'04_Form_Dechets'!S12,"")</x:f>
      </x:c>
    </x:row>
    <x:row r="13">
      <x:c r="A13" s="76" t="str">
        <x:f>IF('04_Form_Dechets'!$O13="Validé humainement",'04_Form_Dechets'!A13,"")</x:f>
      </x:c>
      <x:c r="B13" s="76" t="str">
        <x:f>IF('04_Form_Dechets'!$O13="Validé humainement",'04_Form_Dechets'!B13,"")</x:f>
      </x:c>
      <x:c r="C13" s="76" t="str">
        <x:f>IF('04_Form_Dechets'!$O13="Validé humainement",'04_Form_Dechets'!C13,"")</x:f>
      </x:c>
      <x:c r="D13" s="76" t="str">
        <x:f>IF('04_Form_Dechets'!$O13="Validé humainement",'04_Form_Dechets'!D13,"")</x:f>
      </x:c>
      <x:c r="E13" s="76" t="str">
        <x:f>IF('04_Form_Dechets'!$O13="Validé humainement",'04_Form_Dechets'!E13,"")</x:f>
      </x:c>
      <x:c r="F13" s="77" t="str">
        <x:f>IF('04_Form_Dechets'!$O13="Validé humainement",'04_Form_Dechets'!F13,"")</x:f>
      </x:c>
      <x:c r="G13" s="77" t="str">
        <x:f>IF('04_Form_Dechets'!$O13="Validé humainement",'04_Form_Dechets'!G13,"")</x:f>
      </x:c>
      <x:c r="H13" s="77" t="str">
        <x:f>IF('04_Form_Dechets'!$O13="Validé humainement",'04_Form_Dechets'!H13,"")</x:f>
      </x:c>
      <x:c r="I13" s="77" t="str">
        <x:f>IF('04_Form_Dechets'!$O13="Validé humainement",'04_Form_Dechets'!I13,"")</x:f>
      </x:c>
      <x:c r="J13" s="76" t="str">
        <x:f>IF('04_Form_Dechets'!$O13="Validé humainement",'04_Form_Dechets'!J13,"")</x:f>
      </x:c>
      <x:c r="K13" s="76" t="str">
        <x:f>IF('04_Form_Dechets'!$O13="Validé humainement",'04_Form_Dechets'!K13,"")</x:f>
      </x:c>
      <x:c r="L13" s="76" t="str">
        <x:f>IF('04_Form_Dechets'!$O13="Validé humainement",'04_Form_Dechets'!L13,"")</x:f>
      </x:c>
      <x:c r="M13" s="77" t="str">
        <x:f>IF('04_Form_Dechets'!$O13="Validé humainement",'04_Form_Dechets'!M13,"")</x:f>
      </x:c>
      <x:c r="N13" s="76" t="str">
        <x:f>IF('04_Form_Dechets'!$O13="Validé humainement",'04_Form_Dechets'!N13,"")</x:f>
      </x:c>
      <x:c r="O13" s="76" t="str">
        <x:f>IF('04_Form_Dechets'!$O13="Validé humainement",'04_Form_Dechets'!O13,"")</x:f>
      </x:c>
      <x:c r="P13" s="78" t="str">
        <x:f>IF('04_Form_Dechets'!$O13="Validé humainement",'04_Form_Dechets'!P13,"")</x:f>
      </x:c>
      <x:c r="Q13" s="76" t="str">
        <x:f>IF('04_Form_Dechets'!$O13="Validé humainement",'04_Form_Dechets'!Q13,"")</x:f>
      </x:c>
      <x:c r="R13" s="76" t="str">
        <x:f>IF('04_Form_Dechets'!$O13="Validé humainement",'04_Form_Dechets'!R13,"")</x:f>
      </x:c>
      <x:c r="S13" s="76" t="str">
        <x:f>IF('04_Form_Dechets'!$O13="Validé humainement",'04_Form_Dechets'!S13,"")</x:f>
      </x:c>
    </x:row>
    <x:row r="14">
      <x:c r="A14" s="76" t="str">
        <x:f>IF('04_Form_Dechets'!$O14="Validé humainement",'04_Form_Dechets'!A14,"")</x:f>
      </x:c>
      <x:c r="B14" s="76" t="str">
        <x:f>IF('04_Form_Dechets'!$O14="Validé humainement",'04_Form_Dechets'!B14,"")</x:f>
      </x:c>
      <x:c r="C14" s="76" t="str">
        <x:f>IF('04_Form_Dechets'!$O14="Validé humainement",'04_Form_Dechets'!C14,"")</x:f>
      </x:c>
      <x:c r="D14" s="76" t="str">
        <x:f>IF('04_Form_Dechets'!$O14="Validé humainement",'04_Form_Dechets'!D14,"")</x:f>
      </x:c>
      <x:c r="E14" s="76" t="str">
        <x:f>IF('04_Form_Dechets'!$O14="Validé humainement",'04_Form_Dechets'!E14,"")</x:f>
      </x:c>
      <x:c r="F14" s="77" t="str">
        <x:f>IF('04_Form_Dechets'!$O14="Validé humainement",'04_Form_Dechets'!F14,"")</x:f>
      </x:c>
      <x:c r="G14" s="77" t="str">
        <x:f>IF('04_Form_Dechets'!$O14="Validé humainement",'04_Form_Dechets'!G14,"")</x:f>
      </x:c>
      <x:c r="H14" s="77" t="str">
        <x:f>IF('04_Form_Dechets'!$O14="Validé humainement",'04_Form_Dechets'!H14,"")</x:f>
      </x:c>
      <x:c r="I14" s="77" t="str">
        <x:f>IF('04_Form_Dechets'!$O14="Validé humainement",'04_Form_Dechets'!I14,"")</x:f>
      </x:c>
      <x:c r="J14" s="76" t="str">
        <x:f>IF('04_Form_Dechets'!$O14="Validé humainement",'04_Form_Dechets'!J14,"")</x:f>
      </x:c>
      <x:c r="K14" s="76" t="str">
        <x:f>IF('04_Form_Dechets'!$O14="Validé humainement",'04_Form_Dechets'!K14,"")</x:f>
      </x:c>
      <x:c r="L14" s="76" t="str">
        <x:f>IF('04_Form_Dechets'!$O14="Validé humainement",'04_Form_Dechets'!L14,"")</x:f>
      </x:c>
      <x:c r="M14" s="77" t="str">
        <x:f>IF('04_Form_Dechets'!$O14="Validé humainement",'04_Form_Dechets'!M14,"")</x:f>
      </x:c>
      <x:c r="N14" s="76" t="str">
        <x:f>IF('04_Form_Dechets'!$O14="Validé humainement",'04_Form_Dechets'!N14,"")</x:f>
      </x:c>
      <x:c r="O14" s="76" t="str">
        <x:f>IF('04_Form_Dechets'!$O14="Validé humainement",'04_Form_Dechets'!O14,"")</x:f>
      </x:c>
      <x:c r="P14" s="78" t="str">
        <x:f>IF('04_Form_Dechets'!$O14="Validé humainement",'04_Form_Dechets'!P14,"")</x:f>
      </x:c>
      <x:c r="Q14" s="76" t="str">
        <x:f>IF('04_Form_Dechets'!$O14="Validé humainement",'04_Form_Dechets'!Q14,"")</x:f>
      </x:c>
      <x:c r="R14" s="76" t="str">
        <x:f>IF('04_Form_Dechets'!$O14="Validé humainement",'04_Form_Dechets'!R14,"")</x:f>
      </x:c>
      <x:c r="S14" s="76" t="str">
        <x:f>IF('04_Form_Dechets'!$O14="Validé humainement",'04_Form_Dechets'!S14,"")</x:f>
      </x:c>
    </x:row>
    <x:row r="15">
      <x:c r="A15" s="76" t="str">
        <x:f>IF('04_Form_Dechets'!$O15="Validé humainement",'04_Form_Dechets'!A15,"")</x:f>
      </x:c>
      <x:c r="B15" s="76" t="str">
        <x:f>IF('04_Form_Dechets'!$O15="Validé humainement",'04_Form_Dechets'!B15,"")</x:f>
      </x:c>
      <x:c r="C15" s="76" t="str">
        <x:f>IF('04_Form_Dechets'!$O15="Validé humainement",'04_Form_Dechets'!C15,"")</x:f>
      </x:c>
      <x:c r="D15" s="76" t="str">
        <x:f>IF('04_Form_Dechets'!$O15="Validé humainement",'04_Form_Dechets'!D15,"")</x:f>
      </x:c>
      <x:c r="E15" s="76" t="str">
        <x:f>IF('04_Form_Dechets'!$O15="Validé humainement",'04_Form_Dechets'!E15,"")</x:f>
      </x:c>
      <x:c r="F15" s="77" t="str">
        <x:f>IF('04_Form_Dechets'!$O15="Validé humainement",'04_Form_Dechets'!F15,"")</x:f>
      </x:c>
      <x:c r="G15" s="77" t="str">
        <x:f>IF('04_Form_Dechets'!$O15="Validé humainement",'04_Form_Dechets'!G15,"")</x:f>
      </x:c>
      <x:c r="H15" s="77" t="str">
        <x:f>IF('04_Form_Dechets'!$O15="Validé humainement",'04_Form_Dechets'!H15,"")</x:f>
      </x:c>
      <x:c r="I15" s="77" t="str">
        <x:f>IF('04_Form_Dechets'!$O15="Validé humainement",'04_Form_Dechets'!I15,"")</x:f>
      </x:c>
      <x:c r="J15" s="76" t="str">
        <x:f>IF('04_Form_Dechets'!$O15="Validé humainement",'04_Form_Dechets'!J15,"")</x:f>
      </x:c>
      <x:c r="K15" s="76" t="str">
        <x:f>IF('04_Form_Dechets'!$O15="Validé humainement",'04_Form_Dechets'!K15,"")</x:f>
      </x:c>
      <x:c r="L15" s="76" t="str">
        <x:f>IF('04_Form_Dechets'!$O15="Validé humainement",'04_Form_Dechets'!L15,"")</x:f>
      </x:c>
      <x:c r="M15" s="77" t="str">
        <x:f>IF('04_Form_Dechets'!$O15="Validé humainement",'04_Form_Dechets'!M15,"")</x:f>
      </x:c>
      <x:c r="N15" s="76" t="str">
        <x:f>IF('04_Form_Dechets'!$O15="Validé humainement",'04_Form_Dechets'!N15,"")</x:f>
      </x:c>
      <x:c r="O15" s="76" t="str">
        <x:f>IF('04_Form_Dechets'!$O15="Validé humainement",'04_Form_Dechets'!O15,"")</x:f>
      </x:c>
      <x:c r="P15" s="78" t="str">
        <x:f>IF('04_Form_Dechets'!$O15="Validé humainement",'04_Form_Dechets'!P15,"")</x:f>
      </x:c>
      <x:c r="Q15" s="76" t="str">
        <x:f>IF('04_Form_Dechets'!$O15="Validé humainement",'04_Form_Dechets'!Q15,"")</x:f>
      </x:c>
      <x:c r="R15" s="76" t="str">
        <x:f>IF('04_Form_Dechets'!$O15="Validé humainement",'04_Form_Dechets'!R15,"")</x:f>
      </x:c>
      <x:c r="S15" s="76" t="str">
        <x:f>IF('04_Form_Dechets'!$O15="Validé humainement",'04_Form_Dechets'!S15,"")</x:f>
      </x:c>
    </x:row>
    <x:row r="16">
      <x:c r="A16" s="76" t="str">
        <x:f>IF('04_Form_Dechets'!$O16="Validé humainement",'04_Form_Dechets'!A16,"")</x:f>
      </x:c>
      <x:c r="B16" s="76" t="str">
        <x:f>IF('04_Form_Dechets'!$O16="Validé humainement",'04_Form_Dechets'!B16,"")</x:f>
      </x:c>
      <x:c r="C16" s="76" t="str">
        <x:f>IF('04_Form_Dechets'!$O16="Validé humainement",'04_Form_Dechets'!C16,"")</x:f>
      </x:c>
      <x:c r="D16" s="76" t="str">
        <x:f>IF('04_Form_Dechets'!$O16="Validé humainement",'04_Form_Dechets'!D16,"")</x:f>
      </x:c>
      <x:c r="E16" s="76" t="str">
        <x:f>IF('04_Form_Dechets'!$O16="Validé humainement",'04_Form_Dechets'!E16,"")</x:f>
      </x:c>
      <x:c r="F16" s="77" t="str">
        <x:f>IF('04_Form_Dechets'!$O16="Validé humainement",'04_Form_Dechets'!F16,"")</x:f>
      </x:c>
      <x:c r="G16" s="77" t="str">
        <x:f>IF('04_Form_Dechets'!$O16="Validé humainement",'04_Form_Dechets'!G16,"")</x:f>
      </x:c>
      <x:c r="H16" s="77" t="str">
        <x:f>IF('04_Form_Dechets'!$O16="Validé humainement",'04_Form_Dechets'!H16,"")</x:f>
      </x:c>
      <x:c r="I16" s="77" t="str">
        <x:f>IF('04_Form_Dechets'!$O16="Validé humainement",'04_Form_Dechets'!I16,"")</x:f>
      </x:c>
      <x:c r="J16" s="76" t="str">
        <x:f>IF('04_Form_Dechets'!$O16="Validé humainement",'04_Form_Dechets'!J16,"")</x:f>
      </x:c>
      <x:c r="K16" s="76" t="str">
        <x:f>IF('04_Form_Dechets'!$O16="Validé humainement",'04_Form_Dechets'!K16,"")</x:f>
      </x:c>
      <x:c r="L16" s="76" t="str">
        <x:f>IF('04_Form_Dechets'!$O16="Validé humainement",'04_Form_Dechets'!L16,"")</x:f>
      </x:c>
      <x:c r="M16" s="77" t="str">
        <x:f>IF('04_Form_Dechets'!$O16="Validé humainement",'04_Form_Dechets'!M16,"")</x:f>
      </x:c>
      <x:c r="N16" s="76" t="str">
        <x:f>IF('04_Form_Dechets'!$O16="Validé humainement",'04_Form_Dechets'!N16,"")</x:f>
      </x:c>
      <x:c r="O16" s="76" t="str">
        <x:f>IF('04_Form_Dechets'!$O16="Validé humainement",'04_Form_Dechets'!O16,"")</x:f>
      </x:c>
      <x:c r="P16" s="78" t="str">
        <x:f>IF('04_Form_Dechets'!$O16="Validé humainement",'04_Form_Dechets'!P16,"")</x:f>
      </x:c>
      <x:c r="Q16" s="76" t="str">
        <x:f>IF('04_Form_Dechets'!$O16="Validé humainement",'04_Form_Dechets'!Q16,"")</x:f>
      </x:c>
      <x:c r="R16" s="76" t="str">
        <x:f>IF('04_Form_Dechets'!$O16="Validé humainement",'04_Form_Dechets'!R16,"")</x:f>
      </x:c>
      <x:c r="S16" s="76" t="str">
        <x:f>IF('04_Form_Dechets'!$O16="Validé humainement",'04_Form_Dechets'!S16,"")</x:f>
      </x:c>
    </x:row>
    <x:row r="17">
      <x:c r="A17" s="76" t="str">
        <x:f>IF('04_Form_Dechets'!$O17="Validé humainement",'04_Form_Dechets'!A17,"")</x:f>
      </x:c>
      <x:c r="B17" s="76" t="str">
        <x:f>IF('04_Form_Dechets'!$O17="Validé humainement",'04_Form_Dechets'!B17,"")</x:f>
      </x:c>
      <x:c r="C17" s="76" t="str">
        <x:f>IF('04_Form_Dechets'!$O17="Validé humainement",'04_Form_Dechets'!C17,"")</x:f>
      </x:c>
      <x:c r="D17" s="76" t="str">
        <x:f>IF('04_Form_Dechets'!$O17="Validé humainement",'04_Form_Dechets'!D17,"")</x:f>
      </x:c>
      <x:c r="E17" s="76" t="str">
        <x:f>IF('04_Form_Dechets'!$O17="Validé humainement",'04_Form_Dechets'!E17,"")</x:f>
      </x:c>
      <x:c r="F17" s="77" t="str">
        <x:f>IF('04_Form_Dechets'!$O17="Validé humainement",'04_Form_Dechets'!F17,"")</x:f>
      </x:c>
      <x:c r="G17" s="77" t="str">
        <x:f>IF('04_Form_Dechets'!$O17="Validé humainement",'04_Form_Dechets'!G17,"")</x:f>
      </x:c>
      <x:c r="H17" s="77" t="str">
        <x:f>IF('04_Form_Dechets'!$O17="Validé humainement",'04_Form_Dechets'!H17,"")</x:f>
      </x:c>
      <x:c r="I17" s="77" t="str">
        <x:f>IF('04_Form_Dechets'!$O17="Validé humainement",'04_Form_Dechets'!I17,"")</x:f>
      </x:c>
      <x:c r="J17" s="76" t="str">
        <x:f>IF('04_Form_Dechets'!$O17="Validé humainement",'04_Form_Dechets'!J17,"")</x:f>
      </x:c>
      <x:c r="K17" s="76" t="str">
        <x:f>IF('04_Form_Dechets'!$O17="Validé humainement",'04_Form_Dechets'!K17,"")</x:f>
      </x:c>
      <x:c r="L17" s="76" t="str">
        <x:f>IF('04_Form_Dechets'!$O17="Validé humainement",'04_Form_Dechets'!L17,"")</x:f>
      </x:c>
      <x:c r="M17" s="77" t="str">
        <x:f>IF('04_Form_Dechets'!$O17="Validé humainement",'04_Form_Dechets'!M17,"")</x:f>
      </x:c>
      <x:c r="N17" s="76" t="str">
        <x:f>IF('04_Form_Dechets'!$O17="Validé humainement",'04_Form_Dechets'!N17,"")</x:f>
      </x:c>
      <x:c r="O17" s="76" t="str">
        <x:f>IF('04_Form_Dechets'!$O17="Validé humainement",'04_Form_Dechets'!O17,"")</x:f>
      </x:c>
      <x:c r="P17" s="78" t="str">
        <x:f>IF('04_Form_Dechets'!$O17="Validé humainement",'04_Form_Dechets'!P17,"")</x:f>
      </x:c>
      <x:c r="Q17" s="76" t="str">
        <x:f>IF('04_Form_Dechets'!$O17="Validé humainement",'04_Form_Dechets'!Q17,"")</x:f>
      </x:c>
      <x:c r="R17" s="76" t="str">
        <x:f>IF('04_Form_Dechets'!$O17="Validé humainement",'04_Form_Dechets'!R17,"")</x:f>
      </x:c>
      <x:c r="S17" s="76" t="str">
        <x:f>IF('04_Form_Dechets'!$O17="Validé humainement",'04_Form_Dechets'!S17,"")</x:f>
      </x:c>
    </x:row>
    <x:row r="18">
      <x:c r="A18" s="76" t="str">
        <x:f>IF('04_Form_Dechets'!$O18="Validé humainement",'04_Form_Dechets'!A18,"")</x:f>
      </x:c>
      <x:c r="B18" s="76" t="str">
        <x:f>IF('04_Form_Dechets'!$O18="Validé humainement",'04_Form_Dechets'!B18,"")</x:f>
      </x:c>
      <x:c r="C18" s="76" t="str">
        <x:f>IF('04_Form_Dechets'!$O18="Validé humainement",'04_Form_Dechets'!C18,"")</x:f>
      </x:c>
      <x:c r="D18" s="76" t="str">
        <x:f>IF('04_Form_Dechets'!$O18="Validé humainement",'04_Form_Dechets'!D18,"")</x:f>
      </x:c>
      <x:c r="E18" s="76" t="str">
        <x:f>IF('04_Form_Dechets'!$O18="Validé humainement",'04_Form_Dechets'!E18,"")</x:f>
      </x:c>
      <x:c r="F18" s="77" t="str">
        <x:f>IF('04_Form_Dechets'!$O18="Validé humainement",'04_Form_Dechets'!F18,"")</x:f>
      </x:c>
      <x:c r="G18" s="77" t="str">
        <x:f>IF('04_Form_Dechets'!$O18="Validé humainement",'04_Form_Dechets'!G18,"")</x:f>
      </x:c>
      <x:c r="H18" s="77" t="str">
        <x:f>IF('04_Form_Dechets'!$O18="Validé humainement",'04_Form_Dechets'!H18,"")</x:f>
      </x:c>
      <x:c r="I18" s="77" t="str">
        <x:f>IF('04_Form_Dechets'!$O18="Validé humainement",'04_Form_Dechets'!I18,"")</x:f>
      </x:c>
      <x:c r="J18" s="76" t="str">
        <x:f>IF('04_Form_Dechets'!$O18="Validé humainement",'04_Form_Dechets'!J18,"")</x:f>
      </x:c>
      <x:c r="K18" s="76" t="str">
        <x:f>IF('04_Form_Dechets'!$O18="Validé humainement",'04_Form_Dechets'!K18,"")</x:f>
      </x:c>
      <x:c r="L18" s="76" t="str">
        <x:f>IF('04_Form_Dechets'!$O18="Validé humainement",'04_Form_Dechets'!L18,"")</x:f>
      </x:c>
      <x:c r="M18" s="77" t="str">
        <x:f>IF('04_Form_Dechets'!$O18="Validé humainement",'04_Form_Dechets'!M18,"")</x:f>
      </x:c>
      <x:c r="N18" s="76" t="str">
        <x:f>IF('04_Form_Dechets'!$O18="Validé humainement",'04_Form_Dechets'!N18,"")</x:f>
      </x:c>
      <x:c r="O18" s="76" t="str">
        <x:f>IF('04_Form_Dechets'!$O18="Validé humainement",'04_Form_Dechets'!O18,"")</x:f>
      </x:c>
      <x:c r="P18" s="78" t="str">
        <x:f>IF('04_Form_Dechets'!$O18="Validé humainement",'04_Form_Dechets'!P18,"")</x:f>
      </x:c>
      <x:c r="Q18" s="76" t="str">
        <x:f>IF('04_Form_Dechets'!$O18="Validé humainement",'04_Form_Dechets'!Q18,"")</x:f>
      </x:c>
      <x:c r="R18" s="76" t="str">
        <x:f>IF('04_Form_Dechets'!$O18="Validé humainement",'04_Form_Dechets'!R18,"")</x:f>
      </x:c>
      <x:c r="S18" s="76" t="str">
        <x:f>IF('04_Form_Dechets'!$O18="Validé humainement",'04_Form_Dechets'!S18,"")</x:f>
      </x:c>
    </x:row>
    <x:row r="19">
      <x:c r="A19" s="76" t="str">
        <x:f>IF('04_Form_Dechets'!$O19="Validé humainement",'04_Form_Dechets'!A19,"")</x:f>
      </x:c>
      <x:c r="B19" s="76" t="str">
        <x:f>IF('04_Form_Dechets'!$O19="Validé humainement",'04_Form_Dechets'!B19,"")</x:f>
      </x:c>
      <x:c r="C19" s="76" t="str">
        <x:f>IF('04_Form_Dechets'!$O19="Validé humainement",'04_Form_Dechets'!C19,"")</x:f>
      </x:c>
      <x:c r="D19" s="76" t="str">
        <x:f>IF('04_Form_Dechets'!$O19="Validé humainement",'04_Form_Dechets'!D19,"")</x:f>
      </x:c>
      <x:c r="E19" s="76" t="str">
        <x:f>IF('04_Form_Dechets'!$O19="Validé humainement",'04_Form_Dechets'!E19,"")</x:f>
      </x:c>
      <x:c r="F19" s="77" t="str">
        <x:f>IF('04_Form_Dechets'!$O19="Validé humainement",'04_Form_Dechets'!F19,"")</x:f>
      </x:c>
      <x:c r="G19" s="77" t="str">
        <x:f>IF('04_Form_Dechets'!$O19="Validé humainement",'04_Form_Dechets'!G19,"")</x:f>
      </x:c>
      <x:c r="H19" s="77" t="str">
        <x:f>IF('04_Form_Dechets'!$O19="Validé humainement",'04_Form_Dechets'!H19,"")</x:f>
      </x:c>
      <x:c r="I19" s="77" t="str">
        <x:f>IF('04_Form_Dechets'!$O19="Validé humainement",'04_Form_Dechets'!I19,"")</x:f>
      </x:c>
      <x:c r="J19" s="76" t="str">
        <x:f>IF('04_Form_Dechets'!$O19="Validé humainement",'04_Form_Dechets'!J19,"")</x:f>
      </x:c>
      <x:c r="K19" s="76" t="str">
        <x:f>IF('04_Form_Dechets'!$O19="Validé humainement",'04_Form_Dechets'!K19,"")</x:f>
      </x:c>
      <x:c r="L19" s="76" t="str">
        <x:f>IF('04_Form_Dechets'!$O19="Validé humainement",'04_Form_Dechets'!L19,"")</x:f>
      </x:c>
      <x:c r="M19" s="77" t="str">
        <x:f>IF('04_Form_Dechets'!$O19="Validé humainement",'04_Form_Dechets'!M19,"")</x:f>
      </x:c>
      <x:c r="N19" s="76" t="str">
        <x:f>IF('04_Form_Dechets'!$O19="Validé humainement",'04_Form_Dechets'!N19,"")</x:f>
      </x:c>
      <x:c r="O19" s="76" t="str">
        <x:f>IF('04_Form_Dechets'!$O19="Validé humainement",'04_Form_Dechets'!O19,"")</x:f>
      </x:c>
      <x:c r="P19" s="78" t="str">
        <x:f>IF('04_Form_Dechets'!$O19="Validé humainement",'04_Form_Dechets'!P19,"")</x:f>
      </x:c>
      <x:c r="Q19" s="76" t="str">
        <x:f>IF('04_Form_Dechets'!$O19="Validé humainement",'04_Form_Dechets'!Q19,"")</x:f>
      </x:c>
      <x:c r="R19" s="76" t="str">
        <x:f>IF('04_Form_Dechets'!$O19="Validé humainement",'04_Form_Dechets'!R19,"")</x:f>
      </x:c>
      <x:c r="S19" s="76" t="str">
        <x:f>IF('04_Form_Dechets'!$O19="Validé humainement",'04_Form_Dechets'!S19,"")</x:f>
      </x:c>
    </x:row>
    <x:row r="20">
      <x:c r="A20" s="76" t="str">
        <x:f>IF('04_Form_Dechets'!$O20="Validé humainement",'04_Form_Dechets'!A20,"")</x:f>
      </x:c>
      <x:c r="B20" s="76" t="str">
        <x:f>IF('04_Form_Dechets'!$O20="Validé humainement",'04_Form_Dechets'!B20,"")</x:f>
      </x:c>
      <x:c r="C20" s="76" t="str">
        <x:f>IF('04_Form_Dechets'!$O20="Validé humainement",'04_Form_Dechets'!C20,"")</x:f>
      </x:c>
      <x:c r="D20" s="76" t="str">
        <x:f>IF('04_Form_Dechets'!$O20="Validé humainement",'04_Form_Dechets'!D20,"")</x:f>
      </x:c>
      <x:c r="E20" s="76" t="str">
        <x:f>IF('04_Form_Dechets'!$O20="Validé humainement",'04_Form_Dechets'!E20,"")</x:f>
      </x:c>
      <x:c r="F20" s="77" t="str">
        <x:f>IF('04_Form_Dechets'!$O20="Validé humainement",'04_Form_Dechets'!F20,"")</x:f>
      </x:c>
      <x:c r="G20" s="77" t="str">
        <x:f>IF('04_Form_Dechets'!$O20="Validé humainement",'04_Form_Dechets'!G20,"")</x:f>
      </x:c>
      <x:c r="H20" s="77" t="str">
        <x:f>IF('04_Form_Dechets'!$O20="Validé humainement",'04_Form_Dechets'!H20,"")</x:f>
      </x:c>
      <x:c r="I20" s="77" t="str">
        <x:f>IF('04_Form_Dechets'!$O20="Validé humainement",'04_Form_Dechets'!I20,"")</x:f>
      </x:c>
      <x:c r="J20" s="76" t="str">
        <x:f>IF('04_Form_Dechets'!$O20="Validé humainement",'04_Form_Dechets'!J20,"")</x:f>
      </x:c>
      <x:c r="K20" s="76" t="str">
        <x:f>IF('04_Form_Dechets'!$O20="Validé humainement",'04_Form_Dechets'!K20,"")</x:f>
      </x:c>
      <x:c r="L20" s="76" t="str">
        <x:f>IF('04_Form_Dechets'!$O20="Validé humainement",'04_Form_Dechets'!L20,"")</x:f>
      </x:c>
      <x:c r="M20" s="77" t="str">
        <x:f>IF('04_Form_Dechets'!$O20="Validé humainement",'04_Form_Dechets'!M20,"")</x:f>
      </x:c>
      <x:c r="N20" s="76" t="str">
        <x:f>IF('04_Form_Dechets'!$O20="Validé humainement",'04_Form_Dechets'!N20,"")</x:f>
      </x:c>
      <x:c r="O20" s="76" t="str">
        <x:f>IF('04_Form_Dechets'!$O20="Validé humainement",'04_Form_Dechets'!O20,"")</x:f>
      </x:c>
      <x:c r="P20" s="78" t="str">
        <x:f>IF('04_Form_Dechets'!$O20="Validé humainement",'04_Form_Dechets'!P20,"")</x:f>
      </x:c>
      <x:c r="Q20" s="76" t="str">
        <x:f>IF('04_Form_Dechets'!$O20="Validé humainement",'04_Form_Dechets'!Q20,"")</x:f>
      </x:c>
      <x:c r="R20" s="76" t="str">
        <x:f>IF('04_Form_Dechets'!$O20="Validé humainement",'04_Form_Dechets'!R20,"")</x:f>
      </x:c>
      <x:c r="S20" s="76" t="str">
        <x:f>IF('04_Form_Dechets'!$O20="Validé humainement",'04_Form_Dechets'!S20,"")</x:f>
      </x:c>
    </x:row>
    <x:row r="21">
      <x:c r="A21" s="76" t="str">
        <x:f>IF('04_Form_Dechets'!$O21="Validé humainement",'04_Form_Dechets'!A21,"")</x:f>
      </x:c>
      <x:c r="B21" s="76" t="str">
        <x:f>IF('04_Form_Dechets'!$O21="Validé humainement",'04_Form_Dechets'!B21,"")</x:f>
      </x:c>
      <x:c r="C21" s="76" t="str">
        <x:f>IF('04_Form_Dechets'!$O21="Validé humainement",'04_Form_Dechets'!C21,"")</x:f>
      </x:c>
      <x:c r="D21" s="76" t="str">
        <x:f>IF('04_Form_Dechets'!$O21="Validé humainement",'04_Form_Dechets'!D21,"")</x:f>
      </x:c>
      <x:c r="E21" s="76" t="str">
        <x:f>IF('04_Form_Dechets'!$O21="Validé humainement",'04_Form_Dechets'!E21,"")</x:f>
      </x:c>
      <x:c r="F21" s="77" t="str">
        <x:f>IF('04_Form_Dechets'!$O21="Validé humainement",'04_Form_Dechets'!F21,"")</x:f>
      </x:c>
      <x:c r="G21" s="77" t="str">
        <x:f>IF('04_Form_Dechets'!$O21="Validé humainement",'04_Form_Dechets'!G21,"")</x:f>
      </x:c>
      <x:c r="H21" s="77" t="str">
        <x:f>IF('04_Form_Dechets'!$O21="Validé humainement",'04_Form_Dechets'!H21,"")</x:f>
      </x:c>
      <x:c r="I21" s="77" t="str">
        <x:f>IF('04_Form_Dechets'!$O21="Validé humainement",'04_Form_Dechets'!I21,"")</x:f>
      </x:c>
      <x:c r="J21" s="76" t="str">
        <x:f>IF('04_Form_Dechets'!$O21="Validé humainement",'04_Form_Dechets'!J21,"")</x:f>
      </x:c>
      <x:c r="K21" s="76" t="str">
        <x:f>IF('04_Form_Dechets'!$O21="Validé humainement",'04_Form_Dechets'!K21,"")</x:f>
      </x:c>
      <x:c r="L21" s="76" t="str">
        <x:f>IF('04_Form_Dechets'!$O21="Validé humainement",'04_Form_Dechets'!L21,"")</x:f>
      </x:c>
      <x:c r="M21" s="77" t="str">
        <x:f>IF('04_Form_Dechets'!$O21="Validé humainement",'04_Form_Dechets'!M21,"")</x:f>
      </x:c>
      <x:c r="N21" s="76" t="str">
        <x:f>IF('04_Form_Dechets'!$O21="Validé humainement",'04_Form_Dechets'!N21,"")</x:f>
      </x:c>
      <x:c r="O21" s="76" t="str">
        <x:f>IF('04_Form_Dechets'!$O21="Validé humainement",'04_Form_Dechets'!O21,"")</x:f>
      </x:c>
      <x:c r="P21" s="78" t="str">
        <x:f>IF('04_Form_Dechets'!$O21="Validé humainement",'04_Form_Dechets'!P21,"")</x:f>
      </x:c>
      <x:c r="Q21" s="76" t="str">
        <x:f>IF('04_Form_Dechets'!$O21="Validé humainement",'04_Form_Dechets'!Q21,"")</x:f>
      </x:c>
      <x:c r="R21" s="76" t="str">
        <x:f>IF('04_Form_Dechets'!$O21="Validé humainement",'04_Form_Dechets'!R21,"")</x:f>
      </x:c>
      <x:c r="S21" s="76" t="str">
        <x:f>IF('04_Form_Dechets'!$O21="Validé humainement",'04_Form_Dechets'!S21,"")</x:f>
      </x:c>
    </x:row>
    <x:row r="22">
      <x:c r="A22" s="76" t="str">
        <x:f>IF('04_Form_Dechets'!$O22="Validé humainement",'04_Form_Dechets'!A22,"")</x:f>
      </x:c>
      <x:c r="B22" s="76" t="str">
        <x:f>IF('04_Form_Dechets'!$O22="Validé humainement",'04_Form_Dechets'!B22,"")</x:f>
      </x:c>
      <x:c r="C22" s="76" t="str">
        <x:f>IF('04_Form_Dechets'!$O22="Validé humainement",'04_Form_Dechets'!C22,"")</x:f>
      </x:c>
      <x:c r="D22" s="76" t="str">
        <x:f>IF('04_Form_Dechets'!$O22="Validé humainement",'04_Form_Dechets'!D22,"")</x:f>
      </x:c>
      <x:c r="E22" s="76" t="str">
        <x:f>IF('04_Form_Dechets'!$O22="Validé humainement",'04_Form_Dechets'!E22,"")</x:f>
      </x:c>
      <x:c r="F22" s="77" t="str">
        <x:f>IF('04_Form_Dechets'!$O22="Validé humainement",'04_Form_Dechets'!F22,"")</x:f>
      </x:c>
      <x:c r="G22" s="77" t="str">
        <x:f>IF('04_Form_Dechets'!$O22="Validé humainement",'04_Form_Dechets'!G22,"")</x:f>
      </x:c>
      <x:c r="H22" s="77" t="str">
        <x:f>IF('04_Form_Dechets'!$O22="Validé humainement",'04_Form_Dechets'!H22,"")</x:f>
      </x:c>
      <x:c r="I22" s="77" t="str">
        <x:f>IF('04_Form_Dechets'!$O22="Validé humainement",'04_Form_Dechets'!I22,"")</x:f>
      </x:c>
      <x:c r="J22" s="76" t="str">
        <x:f>IF('04_Form_Dechets'!$O22="Validé humainement",'04_Form_Dechets'!J22,"")</x:f>
      </x:c>
      <x:c r="K22" s="76" t="str">
        <x:f>IF('04_Form_Dechets'!$O22="Validé humainement",'04_Form_Dechets'!K22,"")</x:f>
      </x:c>
      <x:c r="L22" s="76" t="str">
        <x:f>IF('04_Form_Dechets'!$O22="Validé humainement",'04_Form_Dechets'!L22,"")</x:f>
      </x:c>
      <x:c r="M22" s="77" t="str">
        <x:f>IF('04_Form_Dechets'!$O22="Validé humainement",'04_Form_Dechets'!M22,"")</x:f>
      </x:c>
      <x:c r="N22" s="76" t="str">
        <x:f>IF('04_Form_Dechets'!$O22="Validé humainement",'04_Form_Dechets'!N22,"")</x:f>
      </x:c>
      <x:c r="O22" s="76" t="str">
        <x:f>IF('04_Form_Dechets'!$O22="Validé humainement",'04_Form_Dechets'!O22,"")</x:f>
      </x:c>
      <x:c r="P22" s="78" t="str">
        <x:f>IF('04_Form_Dechets'!$O22="Validé humainement",'04_Form_Dechets'!P22,"")</x:f>
      </x:c>
      <x:c r="Q22" s="76" t="str">
        <x:f>IF('04_Form_Dechets'!$O22="Validé humainement",'04_Form_Dechets'!Q22,"")</x:f>
      </x:c>
      <x:c r="R22" s="76" t="str">
        <x:f>IF('04_Form_Dechets'!$O22="Validé humainement",'04_Form_Dechets'!R22,"")</x:f>
      </x:c>
      <x:c r="S22" s="76" t="str">
        <x:f>IF('04_Form_Dechets'!$O22="Validé humainement",'04_Form_Dechets'!S22,"")</x:f>
      </x:c>
    </x:row>
    <x:row r="23">
      <x:c r="A23" s="76" t="str">
        <x:f>IF('04_Form_Dechets'!$O23="Validé humainement",'04_Form_Dechets'!A23,"")</x:f>
      </x:c>
      <x:c r="B23" s="76" t="str">
        <x:f>IF('04_Form_Dechets'!$O23="Validé humainement",'04_Form_Dechets'!B23,"")</x:f>
      </x:c>
      <x:c r="C23" s="76" t="str">
        <x:f>IF('04_Form_Dechets'!$O23="Validé humainement",'04_Form_Dechets'!C23,"")</x:f>
      </x:c>
      <x:c r="D23" s="76" t="str">
        <x:f>IF('04_Form_Dechets'!$O23="Validé humainement",'04_Form_Dechets'!D23,"")</x:f>
      </x:c>
      <x:c r="E23" s="76" t="str">
        <x:f>IF('04_Form_Dechets'!$O23="Validé humainement",'04_Form_Dechets'!E23,"")</x:f>
      </x:c>
      <x:c r="F23" s="77" t="str">
        <x:f>IF('04_Form_Dechets'!$O23="Validé humainement",'04_Form_Dechets'!F23,"")</x:f>
      </x:c>
      <x:c r="G23" s="77" t="str">
        <x:f>IF('04_Form_Dechets'!$O23="Validé humainement",'04_Form_Dechets'!G23,"")</x:f>
      </x:c>
      <x:c r="H23" s="77" t="str">
        <x:f>IF('04_Form_Dechets'!$O23="Validé humainement",'04_Form_Dechets'!H23,"")</x:f>
      </x:c>
      <x:c r="I23" s="77" t="str">
        <x:f>IF('04_Form_Dechets'!$O23="Validé humainement",'04_Form_Dechets'!I23,"")</x:f>
      </x:c>
      <x:c r="J23" s="76" t="str">
        <x:f>IF('04_Form_Dechets'!$O23="Validé humainement",'04_Form_Dechets'!J23,"")</x:f>
      </x:c>
      <x:c r="K23" s="76" t="str">
        <x:f>IF('04_Form_Dechets'!$O23="Validé humainement",'04_Form_Dechets'!K23,"")</x:f>
      </x:c>
      <x:c r="L23" s="76" t="str">
        <x:f>IF('04_Form_Dechets'!$O23="Validé humainement",'04_Form_Dechets'!L23,"")</x:f>
      </x:c>
      <x:c r="M23" s="77" t="str">
        <x:f>IF('04_Form_Dechets'!$O23="Validé humainement",'04_Form_Dechets'!M23,"")</x:f>
      </x:c>
      <x:c r="N23" s="76" t="str">
        <x:f>IF('04_Form_Dechets'!$O23="Validé humainement",'04_Form_Dechets'!N23,"")</x:f>
      </x:c>
      <x:c r="O23" s="76" t="str">
        <x:f>IF('04_Form_Dechets'!$O23="Validé humainement",'04_Form_Dechets'!O23,"")</x:f>
      </x:c>
      <x:c r="P23" s="78" t="str">
        <x:f>IF('04_Form_Dechets'!$O23="Validé humainement",'04_Form_Dechets'!P23,"")</x:f>
      </x:c>
      <x:c r="Q23" s="76" t="str">
        <x:f>IF('04_Form_Dechets'!$O23="Validé humainement",'04_Form_Dechets'!Q23,"")</x:f>
      </x:c>
      <x:c r="R23" s="76" t="str">
        <x:f>IF('04_Form_Dechets'!$O23="Validé humainement",'04_Form_Dechets'!R23,"")</x:f>
      </x:c>
      <x:c r="S23" s="76" t="str">
        <x:f>IF('04_Form_Dechets'!$O23="Validé humainement",'04_Form_Dechets'!S23,"")</x:f>
      </x:c>
    </x:row>
    <x:row r="24">
      <x:c r="A24" s="76" t="str">
        <x:f>IF('04_Form_Dechets'!$O24="Validé humainement",'04_Form_Dechets'!A24,"")</x:f>
      </x:c>
      <x:c r="B24" s="76" t="str">
        <x:f>IF('04_Form_Dechets'!$O24="Validé humainement",'04_Form_Dechets'!B24,"")</x:f>
      </x:c>
      <x:c r="C24" s="76" t="str">
        <x:f>IF('04_Form_Dechets'!$O24="Validé humainement",'04_Form_Dechets'!C24,"")</x:f>
      </x:c>
      <x:c r="D24" s="76" t="str">
        <x:f>IF('04_Form_Dechets'!$O24="Validé humainement",'04_Form_Dechets'!D24,"")</x:f>
      </x:c>
      <x:c r="E24" s="76" t="str">
        <x:f>IF('04_Form_Dechets'!$O24="Validé humainement",'04_Form_Dechets'!E24,"")</x:f>
      </x:c>
      <x:c r="F24" s="77" t="str">
        <x:f>IF('04_Form_Dechets'!$O24="Validé humainement",'04_Form_Dechets'!F24,"")</x:f>
      </x:c>
      <x:c r="G24" s="77" t="str">
        <x:f>IF('04_Form_Dechets'!$O24="Validé humainement",'04_Form_Dechets'!G24,"")</x:f>
      </x:c>
      <x:c r="H24" s="77" t="str">
        <x:f>IF('04_Form_Dechets'!$O24="Validé humainement",'04_Form_Dechets'!H24,"")</x:f>
      </x:c>
      <x:c r="I24" s="77" t="str">
        <x:f>IF('04_Form_Dechets'!$O24="Validé humainement",'04_Form_Dechets'!I24,"")</x:f>
      </x:c>
      <x:c r="J24" s="76" t="str">
        <x:f>IF('04_Form_Dechets'!$O24="Validé humainement",'04_Form_Dechets'!J24,"")</x:f>
      </x:c>
      <x:c r="K24" s="76" t="str">
        <x:f>IF('04_Form_Dechets'!$O24="Validé humainement",'04_Form_Dechets'!K24,"")</x:f>
      </x:c>
      <x:c r="L24" s="76" t="str">
        <x:f>IF('04_Form_Dechets'!$O24="Validé humainement",'04_Form_Dechets'!L24,"")</x:f>
      </x:c>
      <x:c r="M24" s="77" t="str">
        <x:f>IF('04_Form_Dechets'!$O24="Validé humainement",'04_Form_Dechets'!M24,"")</x:f>
      </x:c>
      <x:c r="N24" s="76" t="str">
        <x:f>IF('04_Form_Dechets'!$O24="Validé humainement",'04_Form_Dechets'!N24,"")</x:f>
      </x:c>
      <x:c r="O24" s="76" t="str">
        <x:f>IF('04_Form_Dechets'!$O24="Validé humainement",'04_Form_Dechets'!O24,"")</x:f>
      </x:c>
      <x:c r="P24" s="78" t="str">
        <x:f>IF('04_Form_Dechets'!$O24="Validé humainement",'04_Form_Dechets'!P24,"")</x:f>
      </x:c>
      <x:c r="Q24" s="76" t="str">
        <x:f>IF('04_Form_Dechets'!$O24="Validé humainement",'04_Form_Dechets'!Q24,"")</x:f>
      </x:c>
      <x:c r="R24" s="76" t="str">
        <x:f>IF('04_Form_Dechets'!$O24="Validé humainement",'04_Form_Dechets'!R24,"")</x:f>
      </x:c>
      <x:c r="S24" s="76" t="str">
        <x:f>IF('04_Form_Dechets'!$O24="Validé humainement",'04_Form_Dechets'!S24,"")</x:f>
      </x:c>
    </x:row>
    <x:row r="25">
      <x:c r="A25" s="76" t="str">
        <x:f>IF('04_Form_Dechets'!$O25="Validé humainement",'04_Form_Dechets'!A25,"")</x:f>
      </x:c>
      <x:c r="B25" s="76" t="str">
        <x:f>IF('04_Form_Dechets'!$O25="Validé humainement",'04_Form_Dechets'!B25,"")</x:f>
      </x:c>
      <x:c r="C25" s="76" t="str">
        <x:f>IF('04_Form_Dechets'!$O25="Validé humainement",'04_Form_Dechets'!C25,"")</x:f>
      </x:c>
      <x:c r="D25" s="76" t="str">
        <x:f>IF('04_Form_Dechets'!$O25="Validé humainement",'04_Form_Dechets'!D25,"")</x:f>
      </x:c>
      <x:c r="E25" s="76" t="str">
        <x:f>IF('04_Form_Dechets'!$O25="Validé humainement",'04_Form_Dechets'!E25,"")</x:f>
      </x:c>
      <x:c r="F25" s="77" t="str">
        <x:f>IF('04_Form_Dechets'!$O25="Validé humainement",'04_Form_Dechets'!F25,"")</x:f>
      </x:c>
      <x:c r="G25" s="77" t="str">
        <x:f>IF('04_Form_Dechets'!$O25="Validé humainement",'04_Form_Dechets'!G25,"")</x:f>
      </x:c>
      <x:c r="H25" s="77" t="str">
        <x:f>IF('04_Form_Dechets'!$O25="Validé humainement",'04_Form_Dechets'!H25,"")</x:f>
      </x:c>
      <x:c r="I25" s="77" t="str">
        <x:f>IF('04_Form_Dechets'!$O25="Validé humainement",'04_Form_Dechets'!I25,"")</x:f>
      </x:c>
      <x:c r="J25" s="76" t="str">
        <x:f>IF('04_Form_Dechets'!$O25="Validé humainement",'04_Form_Dechets'!J25,"")</x:f>
      </x:c>
      <x:c r="K25" s="76" t="str">
        <x:f>IF('04_Form_Dechets'!$O25="Validé humainement",'04_Form_Dechets'!K25,"")</x:f>
      </x:c>
      <x:c r="L25" s="76" t="str">
        <x:f>IF('04_Form_Dechets'!$O25="Validé humainement",'04_Form_Dechets'!L25,"")</x:f>
      </x:c>
      <x:c r="M25" s="77" t="str">
        <x:f>IF('04_Form_Dechets'!$O25="Validé humainement",'04_Form_Dechets'!M25,"")</x:f>
      </x:c>
      <x:c r="N25" s="76" t="str">
        <x:f>IF('04_Form_Dechets'!$O25="Validé humainement",'04_Form_Dechets'!N25,"")</x:f>
      </x:c>
      <x:c r="O25" s="76" t="str">
        <x:f>IF('04_Form_Dechets'!$O25="Validé humainement",'04_Form_Dechets'!O25,"")</x:f>
      </x:c>
      <x:c r="P25" s="78" t="str">
        <x:f>IF('04_Form_Dechets'!$O25="Validé humainement",'04_Form_Dechets'!P25,"")</x:f>
      </x:c>
      <x:c r="Q25" s="76" t="str">
        <x:f>IF('04_Form_Dechets'!$O25="Validé humainement",'04_Form_Dechets'!Q25,"")</x:f>
      </x:c>
      <x:c r="R25" s="76" t="str">
        <x:f>IF('04_Form_Dechets'!$O25="Validé humainement",'04_Form_Dechets'!R25,"")</x:f>
      </x:c>
      <x:c r="S25" s="76" t="str">
        <x:f>IF('04_Form_Dechets'!$O25="Validé humainement",'04_Form_Dechets'!S25,"")</x:f>
      </x:c>
    </x:row>
    <x:row r="26">
      <x:c r="A26" s="76" t="str">
        <x:f>IF('04_Form_Dechets'!$O26="Validé humainement",'04_Form_Dechets'!A26,"")</x:f>
      </x:c>
      <x:c r="B26" s="76" t="str">
        <x:f>IF('04_Form_Dechets'!$O26="Validé humainement",'04_Form_Dechets'!B26,"")</x:f>
      </x:c>
      <x:c r="C26" s="76" t="str">
        <x:f>IF('04_Form_Dechets'!$O26="Validé humainement",'04_Form_Dechets'!C26,"")</x:f>
      </x:c>
      <x:c r="D26" s="76" t="str">
        <x:f>IF('04_Form_Dechets'!$O26="Validé humainement",'04_Form_Dechets'!D26,"")</x:f>
      </x:c>
      <x:c r="E26" s="76" t="str">
        <x:f>IF('04_Form_Dechets'!$O26="Validé humainement",'04_Form_Dechets'!E26,"")</x:f>
      </x:c>
      <x:c r="F26" s="77" t="str">
        <x:f>IF('04_Form_Dechets'!$O26="Validé humainement",'04_Form_Dechets'!F26,"")</x:f>
      </x:c>
      <x:c r="G26" s="77" t="str">
        <x:f>IF('04_Form_Dechets'!$O26="Validé humainement",'04_Form_Dechets'!G26,"")</x:f>
      </x:c>
      <x:c r="H26" s="77" t="str">
        <x:f>IF('04_Form_Dechets'!$O26="Validé humainement",'04_Form_Dechets'!H26,"")</x:f>
      </x:c>
      <x:c r="I26" s="77" t="str">
        <x:f>IF('04_Form_Dechets'!$O26="Validé humainement",'04_Form_Dechets'!I26,"")</x:f>
      </x:c>
      <x:c r="J26" s="76" t="str">
        <x:f>IF('04_Form_Dechets'!$O26="Validé humainement",'04_Form_Dechets'!J26,"")</x:f>
      </x:c>
      <x:c r="K26" s="76" t="str">
        <x:f>IF('04_Form_Dechets'!$O26="Validé humainement",'04_Form_Dechets'!K26,"")</x:f>
      </x:c>
      <x:c r="L26" s="76" t="str">
        <x:f>IF('04_Form_Dechets'!$O26="Validé humainement",'04_Form_Dechets'!L26,"")</x:f>
      </x:c>
      <x:c r="M26" s="77" t="str">
        <x:f>IF('04_Form_Dechets'!$O26="Validé humainement",'04_Form_Dechets'!M26,"")</x:f>
      </x:c>
      <x:c r="N26" s="76" t="str">
        <x:f>IF('04_Form_Dechets'!$O26="Validé humainement",'04_Form_Dechets'!N26,"")</x:f>
      </x:c>
      <x:c r="O26" s="76" t="str">
        <x:f>IF('04_Form_Dechets'!$O26="Validé humainement",'04_Form_Dechets'!O26,"")</x:f>
      </x:c>
      <x:c r="P26" s="78" t="str">
        <x:f>IF('04_Form_Dechets'!$O26="Validé humainement",'04_Form_Dechets'!P26,"")</x:f>
      </x:c>
      <x:c r="Q26" s="76" t="str">
        <x:f>IF('04_Form_Dechets'!$O26="Validé humainement",'04_Form_Dechets'!Q26,"")</x:f>
      </x:c>
      <x:c r="R26" s="76" t="str">
        <x:f>IF('04_Form_Dechets'!$O26="Validé humainement",'04_Form_Dechets'!R26,"")</x:f>
      </x:c>
      <x:c r="S26" s="76" t="str">
        <x:f>IF('04_Form_Dechets'!$O26="Validé humainement",'04_Form_Dechets'!S26,"")</x:f>
      </x:c>
    </x:row>
    <x:row r="27">
      <x:c r="A27" s="76" t="str">
        <x:f>IF('04_Form_Dechets'!$O27="Validé humainement",'04_Form_Dechets'!A27,"")</x:f>
      </x:c>
      <x:c r="B27" s="76" t="str">
        <x:f>IF('04_Form_Dechets'!$O27="Validé humainement",'04_Form_Dechets'!B27,"")</x:f>
      </x:c>
      <x:c r="C27" s="76" t="str">
        <x:f>IF('04_Form_Dechets'!$O27="Validé humainement",'04_Form_Dechets'!C27,"")</x:f>
      </x:c>
      <x:c r="D27" s="76" t="str">
        <x:f>IF('04_Form_Dechets'!$O27="Validé humainement",'04_Form_Dechets'!D27,"")</x:f>
      </x:c>
      <x:c r="E27" s="76" t="str">
        <x:f>IF('04_Form_Dechets'!$O27="Validé humainement",'04_Form_Dechets'!E27,"")</x:f>
      </x:c>
      <x:c r="F27" s="77" t="str">
        <x:f>IF('04_Form_Dechets'!$O27="Validé humainement",'04_Form_Dechets'!F27,"")</x:f>
      </x:c>
      <x:c r="G27" s="77" t="str">
        <x:f>IF('04_Form_Dechets'!$O27="Validé humainement",'04_Form_Dechets'!G27,"")</x:f>
      </x:c>
      <x:c r="H27" s="77" t="str">
        <x:f>IF('04_Form_Dechets'!$O27="Validé humainement",'04_Form_Dechets'!H27,"")</x:f>
      </x:c>
      <x:c r="I27" s="77" t="str">
        <x:f>IF('04_Form_Dechets'!$O27="Validé humainement",'04_Form_Dechets'!I27,"")</x:f>
      </x:c>
      <x:c r="J27" s="76" t="str">
        <x:f>IF('04_Form_Dechets'!$O27="Validé humainement",'04_Form_Dechets'!J27,"")</x:f>
      </x:c>
      <x:c r="K27" s="76" t="str">
        <x:f>IF('04_Form_Dechets'!$O27="Validé humainement",'04_Form_Dechets'!K27,"")</x:f>
      </x:c>
      <x:c r="L27" s="76" t="str">
        <x:f>IF('04_Form_Dechets'!$O27="Validé humainement",'04_Form_Dechets'!L27,"")</x:f>
      </x:c>
      <x:c r="M27" s="77" t="str">
        <x:f>IF('04_Form_Dechets'!$O27="Validé humainement",'04_Form_Dechets'!M27,"")</x:f>
      </x:c>
      <x:c r="N27" s="76" t="str">
        <x:f>IF('04_Form_Dechets'!$O27="Validé humainement",'04_Form_Dechets'!N27,"")</x:f>
      </x:c>
      <x:c r="O27" s="76" t="str">
        <x:f>IF('04_Form_Dechets'!$O27="Validé humainement",'04_Form_Dechets'!O27,"")</x:f>
      </x:c>
      <x:c r="P27" s="78" t="str">
        <x:f>IF('04_Form_Dechets'!$O27="Validé humainement",'04_Form_Dechets'!P27,"")</x:f>
      </x:c>
      <x:c r="Q27" s="76" t="str">
        <x:f>IF('04_Form_Dechets'!$O27="Validé humainement",'04_Form_Dechets'!Q27,"")</x:f>
      </x:c>
      <x:c r="R27" s="76" t="str">
        <x:f>IF('04_Form_Dechets'!$O27="Validé humainement",'04_Form_Dechets'!R27,"")</x:f>
      </x:c>
      <x:c r="S27" s="76" t="str">
        <x:f>IF('04_Form_Dechets'!$O27="Validé humainement",'04_Form_Dechets'!S27,"")</x:f>
      </x:c>
    </x:row>
    <x:row r="28">
      <x:c r="A28" s="76" t="str">
        <x:f>IF('04_Form_Dechets'!$O28="Validé humainement",'04_Form_Dechets'!A28,"")</x:f>
      </x:c>
      <x:c r="B28" s="76" t="str">
        <x:f>IF('04_Form_Dechets'!$O28="Validé humainement",'04_Form_Dechets'!B28,"")</x:f>
      </x:c>
      <x:c r="C28" s="76" t="str">
        <x:f>IF('04_Form_Dechets'!$O28="Validé humainement",'04_Form_Dechets'!C28,"")</x:f>
      </x:c>
      <x:c r="D28" s="76" t="str">
        <x:f>IF('04_Form_Dechets'!$O28="Validé humainement",'04_Form_Dechets'!D28,"")</x:f>
      </x:c>
      <x:c r="E28" s="76" t="str">
        <x:f>IF('04_Form_Dechets'!$O28="Validé humainement",'04_Form_Dechets'!E28,"")</x:f>
      </x:c>
      <x:c r="F28" s="77" t="str">
        <x:f>IF('04_Form_Dechets'!$O28="Validé humainement",'04_Form_Dechets'!F28,"")</x:f>
      </x:c>
      <x:c r="G28" s="77" t="str">
        <x:f>IF('04_Form_Dechets'!$O28="Validé humainement",'04_Form_Dechets'!G28,"")</x:f>
      </x:c>
      <x:c r="H28" s="77" t="str">
        <x:f>IF('04_Form_Dechets'!$O28="Validé humainement",'04_Form_Dechets'!H28,"")</x:f>
      </x:c>
      <x:c r="I28" s="77" t="str">
        <x:f>IF('04_Form_Dechets'!$O28="Validé humainement",'04_Form_Dechets'!I28,"")</x:f>
      </x:c>
      <x:c r="J28" s="76" t="str">
        <x:f>IF('04_Form_Dechets'!$O28="Validé humainement",'04_Form_Dechets'!J28,"")</x:f>
      </x:c>
      <x:c r="K28" s="76" t="str">
        <x:f>IF('04_Form_Dechets'!$O28="Validé humainement",'04_Form_Dechets'!K28,"")</x:f>
      </x:c>
      <x:c r="L28" s="76" t="str">
        <x:f>IF('04_Form_Dechets'!$O28="Validé humainement",'04_Form_Dechets'!L28,"")</x:f>
      </x:c>
      <x:c r="M28" s="77" t="str">
        <x:f>IF('04_Form_Dechets'!$O28="Validé humainement",'04_Form_Dechets'!M28,"")</x:f>
      </x:c>
      <x:c r="N28" s="76" t="str">
        <x:f>IF('04_Form_Dechets'!$O28="Validé humainement",'04_Form_Dechets'!N28,"")</x:f>
      </x:c>
      <x:c r="O28" s="76" t="str">
        <x:f>IF('04_Form_Dechets'!$O28="Validé humainement",'04_Form_Dechets'!O28,"")</x:f>
      </x:c>
      <x:c r="P28" s="78" t="str">
        <x:f>IF('04_Form_Dechets'!$O28="Validé humainement",'04_Form_Dechets'!P28,"")</x:f>
      </x:c>
      <x:c r="Q28" s="76" t="str">
        <x:f>IF('04_Form_Dechets'!$O28="Validé humainement",'04_Form_Dechets'!Q28,"")</x:f>
      </x:c>
      <x:c r="R28" s="76" t="str">
        <x:f>IF('04_Form_Dechets'!$O28="Validé humainement",'04_Form_Dechets'!R28,"")</x:f>
      </x:c>
      <x:c r="S28" s="76" t="str">
        <x:f>IF('04_Form_Dechets'!$O28="Validé humainement",'04_Form_Dechets'!S28,"")</x:f>
      </x:c>
    </x:row>
    <x:row r="29">
      <x:c r="A29" s="76" t="str">
        <x:f>IF('04_Form_Dechets'!$O29="Validé humainement",'04_Form_Dechets'!A29,"")</x:f>
      </x:c>
      <x:c r="B29" s="76" t="str">
        <x:f>IF('04_Form_Dechets'!$O29="Validé humainement",'04_Form_Dechets'!B29,"")</x:f>
      </x:c>
      <x:c r="C29" s="76" t="str">
        <x:f>IF('04_Form_Dechets'!$O29="Validé humainement",'04_Form_Dechets'!C29,"")</x:f>
      </x:c>
      <x:c r="D29" s="76" t="str">
        <x:f>IF('04_Form_Dechets'!$O29="Validé humainement",'04_Form_Dechets'!D29,"")</x:f>
      </x:c>
      <x:c r="E29" s="76" t="str">
        <x:f>IF('04_Form_Dechets'!$O29="Validé humainement",'04_Form_Dechets'!E29,"")</x:f>
      </x:c>
      <x:c r="F29" s="77" t="str">
        <x:f>IF('04_Form_Dechets'!$O29="Validé humainement",'04_Form_Dechets'!F29,"")</x:f>
      </x:c>
      <x:c r="G29" s="77" t="str">
        <x:f>IF('04_Form_Dechets'!$O29="Validé humainement",'04_Form_Dechets'!G29,"")</x:f>
      </x:c>
      <x:c r="H29" s="77" t="str">
        <x:f>IF('04_Form_Dechets'!$O29="Validé humainement",'04_Form_Dechets'!H29,"")</x:f>
      </x:c>
      <x:c r="I29" s="77" t="str">
        <x:f>IF('04_Form_Dechets'!$O29="Validé humainement",'04_Form_Dechets'!I29,"")</x:f>
      </x:c>
      <x:c r="J29" s="76" t="str">
        <x:f>IF('04_Form_Dechets'!$O29="Validé humainement",'04_Form_Dechets'!J29,"")</x:f>
      </x:c>
      <x:c r="K29" s="76" t="str">
        <x:f>IF('04_Form_Dechets'!$O29="Validé humainement",'04_Form_Dechets'!K29,"")</x:f>
      </x:c>
      <x:c r="L29" s="76" t="str">
        <x:f>IF('04_Form_Dechets'!$O29="Validé humainement",'04_Form_Dechets'!L29,"")</x:f>
      </x:c>
      <x:c r="M29" s="77" t="str">
        <x:f>IF('04_Form_Dechets'!$O29="Validé humainement",'04_Form_Dechets'!M29,"")</x:f>
      </x:c>
      <x:c r="N29" s="76" t="str">
        <x:f>IF('04_Form_Dechets'!$O29="Validé humainement",'04_Form_Dechets'!N29,"")</x:f>
      </x:c>
      <x:c r="O29" s="76" t="str">
        <x:f>IF('04_Form_Dechets'!$O29="Validé humainement",'04_Form_Dechets'!O29,"")</x:f>
      </x:c>
      <x:c r="P29" s="78" t="str">
        <x:f>IF('04_Form_Dechets'!$O29="Validé humainement",'04_Form_Dechets'!P29,"")</x:f>
      </x:c>
      <x:c r="Q29" s="76" t="str">
        <x:f>IF('04_Form_Dechets'!$O29="Validé humainement",'04_Form_Dechets'!Q29,"")</x:f>
      </x:c>
      <x:c r="R29" s="76" t="str">
        <x:f>IF('04_Form_Dechets'!$O29="Validé humainement",'04_Form_Dechets'!R29,"")</x:f>
      </x:c>
      <x:c r="S29" s="76" t="str">
        <x:f>IF('04_Form_Dechets'!$O29="Validé humainement",'04_Form_Dechets'!S29,"")</x:f>
      </x:c>
    </x:row>
    <x:row r="30">
      <x:c r="A30" s="76" t="str">
        <x:f>IF('04_Form_Dechets'!$O30="Validé humainement",'04_Form_Dechets'!A30,"")</x:f>
      </x:c>
      <x:c r="B30" s="76" t="str">
        <x:f>IF('04_Form_Dechets'!$O30="Validé humainement",'04_Form_Dechets'!B30,"")</x:f>
      </x:c>
      <x:c r="C30" s="76" t="str">
        <x:f>IF('04_Form_Dechets'!$O30="Validé humainement",'04_Form_Dechets'!C30,"")</x:f>
      </x:c>
      <x:c r="D30" s="76" t="str">
        <x:f>IF('04_Form_Dechets'!$O30="Validé humainement",'04_Form_Dechets'!D30,"")</x:f>
      </x:c>
      <x:c r="E30" s="76" t="str">
        <x:f>IF('04_Form_Dechets'!$O30="Validé humainement",'04_Form_Dechets'!E30,"")</x:f>
      </x:c>
      <x:c r="F30" s="77" t="str">
        <x:f>IF('04_Form_Dechets'!$O30="Validé humainement",'04_Form_Dechets'!F30,"")</x:f>
      </x:c>
      <x:c r="G30" s="77" t="str">
        <x:f>IF('04_Form_Dechets'!$O30="Validé humainement",'04_Form_Dechets'!G30,"")</x:f>
      </x:c>
      <x:c r="H30" s="77" t="str">
        <x:f>IF('04_Form_Dechets'!$O30="Validé humainement",'04_Form_Dechets'!H30,"")</x:f>
      </x:c>
      <x:c r="I30" s="77" t="str">
        <x:f>IF('04_Form_Dechets'!$O30="Validé humainement",'04_Form_Dechets'!I30,"")</x:f>
      </x:c>
      <x:c r="J30" s="76" t="str">
        <x:f>IF('04_Form_Dechets'!$O30="Validé humainement",'04_Form_Dechets'!J30,"")</x:f>
      </x:c>
      <x:c r="K30" s="76" t="str">
        <x:f>IF('04_Form_Dechets'!$O30="Validé humainement",'04_Form_Dechets'!K30,"")</x:f>
      </x:c>
      <x:c r="L30" s="76" t="str">
        <x:f>IF('04_Form_Dechets'!$O30="Validé humainement",'04_Form_Dechets'!L30,"")</x:f>
      </x:c>
      <x:c r="M30" s="77" t="str">
        <x:f>IF('04_Form_Dechets'!$O30="Validé humainement",'04_Form_Dechets'!M30,"")</x:f>
      </x:c>
      <x:c r="N30" s="76" t="str">
        <x:f>IF('04_Form_Dechets'!$O30="Validé humainement",'04_Form_Dechets'!N30,"")</x:f>
      </x:c>
      <x:c r="O30" s="76" t="str">
        <x:f>IF('04_Form_Dechets'!$O30="Validé humainement",'04_Form_Dechets'!O30,"")</x:f>
      </x:c>
      <x:c r="P30" s="78" t="str">
        <x:f>IF('04_Form_Dechets'!$O30="Validé humainement",'04_Form_Dechets'!P30,"")</x:f>
      </x:c>
      <x:c r="Q30" s="76" t="str">
        <x:f>IF('04_Form_Dechets'!$O30="Validé humainement",'04_Form_Dechets'!Q30,"")</x:f>
      </x:c>
      <x:c r="R30" s="76" t="str">
        <x:f>IF('04_Form_Dechets'!$O30="Validé humainement",'04_Form_Dechets'!R30,"")</x:f>
      </x:c>
      <x:c r="S30" s="76" t="str">
        <x:f>IF('04_Form_Dechets'!$O30="Validé humainement",'04_Form_Dechets'!S30,"")</x:f>
      </x:c>
    </x:row>
    <x:row r="31">
      <x:c r="A31" s="76" t="str">
        <x:f>IF('04_Form_Dechets'!$O31="Validé humainement",'04_Form_Dechets'!A31,"")</x:f>
      </x:c>
      <x:c r="B31" s="76" t="str">
        <x:f>IF('04_Form_Dechets'!$O31="Validé humainement",'04_Form_Dechets'!B31,"")</x:f>
      </x:c>
      <x:c r="C31" s="76" t="str">
        <x:f>IF('04_Form_Dechets'!$O31="Validé humainement",'04_Form_Dechets'!C31,"")</x:f>
      </x:c>
      <x:c r="D31" s="76" t="str">
        <x:f>IF('04_Form_Dechets'!$O31="Validé humainement",'04_Form_Dechets'!D31,"")</x:f>
      </x:c>
      <x:c r="E31" s="76" t="str">
        <x:f>IF('04_Form_Dechets'!$O31="Validé humainement",'04_Form_Dechets'!E31,"")</x:f>
      </x:c>
      <x:c r="F31" s="77" t="str">
        <x:f>IF('04_Form_Dechets'!$O31="Validé humainement",'04_Form_Dechets'!F31,"")</x:f>
      </x:c>
      <x:c r="G31" s="77" t="str">
        <x:f>IF('04_Form_Dechets'!$O31="Validé humainement",'04_Form_Dechets'!G31,"")</x:f>
      </x:c>
      <x:c r="H31" s="77" t="str">
        <x:f>IF('04_Form_Dechets'!$O31="Validé humainement",'04_Form_Dechets'!H31,"")</x:f>
      </x:c>
      <x:c r="I31" s="77" t="str">
        <x:f>IF('04_Form_Dechets'!$O31="Validé humainement",'04_Form_Dechets'!I31,"")</x:f>
      </x:c>
      <x:c r="J31" s="76" t="str">
        <x:f>IF('04_Form_Dechets'!$O31="Validé humainement",'04_Form_Dechets'!J31,"")</x:f>
      </x:c>
      <x:c r="K31" s="76" t="str">
        <x:f>IF('04_Form_Dechets'!$O31="Validé humainement",'04_Form_Dechets'!K31,"")</x:f>
      </x:c>
      <x:c r="L31" s="76" t="str">
        <x:f>IF('04_Form_Dechets'!$O31="Validé humainement",'04_Form_Dechets'!L31,"")</x:f>
      </x:c>
      <x:c r="M31" s="77" t="str">
        <x:f>IF('04_Form_Dechets'!$O31="Validé humainement",'04_Form_Dechets'!M31,"")</x:f>
      </x:c>
      <x:c r="N31" s="76" t="str">
        <x:f>IF('04_Form_Dechets'!$O31="Validé humainement",'04_Form_Dechets'!N31,"")</x:f>
      </x:c>
      <x:c r="O31" s="76" t="str">
        <x:f>IF('04_Form_Dechets'!$O31="Validé humainement",'04_Form_Dechets'!O31,"")</x:f>
      </x:c>
      <x:c r="P31" s="78" t="str">
        <x:f>IF('04_Form_Dechets'!$O31="Validé humainement",'04_Form_Dechets'!P31,"")</x:f>
      </x:c>
      <x:c r="Q31" s="76" t="str">
        <x:f>IF('04_Form_Dechets'!$O31="Validé humainement",'04_Form_Dechets'!Q31,"")</x:f>
      </x:c>
      <x:c r="R31" s="76" t="str">
        <x:f>IF('04_Form_Dechets'!$O31="Validé humainement",'04_Form_Dechets'!R31,"")</x:f>
      </x:c>
      <x:c r="S31" s="76" t="str">
        <x:f>IF('04_Form_Dechets'!$O31="Validé humainement",'04_Form_Dechets'!S31,"")</x:f>
      </x:c>
    </x:row>
    <x:row r="32">
      <x:c r="A32" s="76" t="str">
        <x:f>IF('04_Form_Dechets'!$O32="Validé humainement",'04_Form_Dechets'!A32,"")</x:f>
      </x:c>
      <x:c r="B32" s="76" t="str">
        <x:f>IF('04_Form_Dechets'!$O32="Validé humainement",'04_Form_Dechets'!B32,"")</x:f>
      </x:c>
      <x:c r="C32" s="76" t="str">
        <x:f>IF('04_Form_Dechets'!$O32="Validé humainement",'04_Form_Dechets'!C32,"")</x:f>
      </x:c>
      <x:c r="D32" s="76" t="str">
        <x:f>IF('04_Form_Dechets'!$O32="Validé humainement",'04_Form_Dechets'!D32,"")</x:f>
      </x:c>
      <x:c r="E32" s="76" t="str">
        <x:f>IF('04_Form_Dechets'!$O32="Validé humainement",'04_Form_Dechets'!E32,"")</x:f>
      </x:c>
      <x:c r="F32" s="77" t="str">
        <x:f>IF('04_Form_Dechets'!$O32="Validé humainement",'04_Form_Dechets'!F32,"")</x:f>
      </x:c>
      <x:c r="G32" s="77" t="str">
        <x:f>IF('04_Form_Dechets'!$O32="Validé humainement",'04_Form_Dechets'!G32,"")</x:f>
      </x:c>
      <x:c r="H32" s="77" t="str">
        <x:f>IF('04_Form_Dechets'!$O32="Validé humainement",'04_Form_Dechets'!H32,"")</x:f>
      </x:c>
      <x:c r="I32" s="77" t="str">
        <x:f>IF('04_Form_Dechets'!$O32="Validé humainement",'04_Form_Dechets'!I32,"")</x:f>
      </x:c>
      <x:c r="J32" s="76" t="str">
        <x:f>IF('04_Form_Dechets'!$O32="Validé humainement",'04_Form_Dechets'!J32,"")</x:f>
      </x:c>
      <x:c r="K32" s="76" t="str">
        <x:f>IF('04_Form_Dechets'!$O32="Validé humainement",'04_Form_Dechets'!K32,"")</x:f>
      </x:c>
      <x:c r="L32" s="76" t="str">
        <x:f>IF('04_Form_Dechets'!$O32="Validé humainement",'04_Form_Dechets'!L32,"")</x:f>
      </x:c>
      <x:c r="M32" s="77" t="str">
        <x:f>IF('04_Form_Dechets'!$O32="Validé humainement",'04_Form_Dechets'!M32,"")</x:f>
      </x:c>
      <x:c r="N32" s="76" t="str">
        <x:f>IF('04_Form_Dechets'!$O32="Validé humainement",'04_Form_Dechets'!N32,"")</x:f>
      </x:c>
      <x:c r="O32" s="76" t="str">
        <x:f>IF('04_Form_Dechets'!$O32="Validé humainement",'04_Form_Dechets'!O32,"")</x:f>
      </x:c>
      <x:c r="P32" s="78" t="str">
        <x:f>IF('04_Form_Dechets'!$O32="Validé humainement",'04_Form_Dechets'!P32,"")</x:f>
      </x:c>
      <x:c r="Q32" s="76" t="str">
        <x:f>IF('04_Form_Dechets'!$O32="Validé humainement",'04_Form_Dechets'!Q32,"")</x:f>
      </x:c>
      <x:c r="R32" s="76" t="str">
        <x:f>IF('04_Form_Dechets'!$O32="Validé humainement",'04_Form_Dechets'!R32,"")</x:f>
      </x:c>
      <x:c r="S32" s="76" t="str">
        <x:f>IF('04_Form_Dechets'!$O32="Validé humainement",'04_Form_Dechets'!S32,"")</x:f>
      </x:c>
    </x:row>
    <x:row r="33">
      <x:c r="A33" s="76" t="str">
        <x:f>IF('04_Form_Dechets'!$O33="Validé humainement",'04_Form_Dechets'!A33,"")</x:f>
      </x:c>
      <x:c r="B33" s="76" t="str">
        <x:f>IF('04_Form_Dechets'!$O33="Validé humainement",'04_Form_Dechets'!B33,"")</x:f>
      </x:c>
      <x:c r="C33" s="76" t="str">
        <x:f>IF('04_Form_Dechets'!$O33="Validé humainement",'04_Form_Dechets'!C33,"")</x:f>
      </x:c>
      <x:c r="D33" s="76" t="str">
        <x:f>IF('04_Form_Dechets'!$O33="Validé humainement",'04_Form_Dechets'!D33,"")</x:f>
      </x:c>
      <x:c r="E33" s="76" t="str">
        <x:f>IF('04_Form_Dechets'!$O33="Validé humainement",'04_Form_Dechets'!E33,"")</x:f>
      </x:c>
      <x:c r="F33" s="77" t="str">
        <x:f>IF('04_Form_Dechets'!$O33="Validé humainement",'04_Form_Dechets'!F33,"")</x:f>
      </x:c>
      <x:c r="G33" s="77" t="str">
        <x:f>IF('04_Form_Dechets'!$O33="Validé humainement",'04_Form_Dechets'!G33,"")</x:f>
      </x:c>
      <x:c r="H33" s="77" t="str">
        <x:f>IF('04_Form_Dechets'!$O33="Validé humainement",'04_Form_Dechets'!H33,"")</x:f>
      </x:c>
      <x:c r="I33" s="77" t="str">
        <x:f>IF('04_Form_Dechets'!$O33="Validé humainement",'04_Form_Dechets'!I33,"")</x:f>
      </x:c>
      <x:c r="J33" s="76" t="str">
        <x:f>IF('04_Form_Dechets'!$O33="Validé humainement",'04_Form_Dechets'!J33,"")</x:f>
      </x:c>
      <x:c r="K33" s="76" t="str">
        <x:f>IF('04_Form_Dechets'!$O33="Validé humainement",'04_Form_Dechets'!K33,"")</x:f>
      </x:c>
      <x:c r="L33" s="76" t="str">
        <x:f>IF('04_Form_Dechets'!$O33="Validé humainement",'04_Form_Dechets'!L33,"")</x:f>
      </x:c>
      <x:c r="M33" s="77" t="str">
        <x:f>IF('04_Form_Dechets'!$O33="Validé humainement",'04_Form_Dechets'!M33,"")</x:f>
      </x:c>
      <x:c r="N33" s="76" t="str">
        <x:f>IF('04_Form_Dechets'!$O33="Validé humainement",'04_Form_Dechets'!N33,"")</x:f>
      </x:c>
      <x:c r="O33" s="76" t="str">
        <x:f>IF('04_Form_Dechets'!$O33="Validé humainement",'04_Form_Dechets'!O33,"")</x:f>
      </x:c>
      <x:c r="P33" s="78" t="str">
        <x:f>IF('04_Form_Dechets'!$O33="Validé humainement",'04_Form_Dechets'!P33,"")</x:f>
      </x:c>
      <x:c r="Q33" s="76" t="str">
        <x:f>IF('04_Form_Dechets'!$O33="Validé humainement",'04_Form_Dechets'!Q33,"")</x:f>
      </x:c>
      <x:c r="R33" s="76" t="str">
        <x:f>IF('04_Form_Dechets'!$O33="Validé humainement",'04_Form_Dechets'!R33,"")</x:f>
      </x:c>
      <x:c r="S33" s="76" t="str">
        <x:f>IF('04_Form_Dechets'!$O33="Validé humainement",'04_Form_Dechets'!S33,"")</x:f>
      </x:c>
    </x:row>
    <x:row r="34">
      <x:c r="A34" s="76" t="str">
        <x:f>IF('04_Form_Dechets'!$O34="Validé humainement",'04_Form_Dechets'!A34,"")</x:f>
      </x:c>
      <x:c r="B34" s="76" t="str">
        <x:f>IF('04_Form_Dechets'!$O34="Validé humainement",'04_Form_Dechets'!B34,"")</x:f>
      </x:c>
      <x:c r="C34" s="76" t="str">
        <x:f>IF('04_Form_Dechets'!$O34="Validé humainement",'04_Form_Dechets'!C34,"")</x:f>
      </x:c>
      <x:c r="D34" s="76" t="str">
        <x:f>IF('04_Form_Dechets'!$O34="Validé humainement",'04_Form_Dechets'!D34,"")</x:f>
      </x:c>
      <x:c r="E34" s="76" t="str">
        <x:f>IF('04_Form_Dechets'!$O34="Validé humainement",'04_Form_Dechets'!E34,"")</x:f>
      </x:c>
      <x:c r="F34" s="77" t="str">
        <x:f>IF('04_Form_Dechets'!$O34="Validé humainement",'04_Form_Dechets'!F34,"")</x:f>
      </x:c>
      <x:c r="G34" s="77" t="str">
        <x:f>IF('04_Form_Dechets'!$O34="Validé humainement",'04_Form_Dechets'!G34,"")</x:f>
      </x:c>
      <x:c r="H34" s="77" t="str">
        <x:f>IF('04_Form_Dechets'!$O34="Validé humainement",'04_Form_Dechets'!H34,"")</x:f>
      </x:c>
      <x:c r="I34" s="77" t="str">
        <x:f>IF('04_Form_Dechets'!$O34="Validé humainement",'04_Form_Dechets'!I34,"")</x:f>
      </x:c>
      <x:c r="J34" s="76" t="str">
        <x:f>IF('04_Form_Dechets'!$O34="Validé humainement",'04_Form_Dechets'!J34,"")</x:f>
      </x:c>
      <x:c r="K34" s="76" t="str">
        <x:f>IF('04_Form_Dechets'!$O34="Validé humainement",'04_Form_Dechets'!K34,"")</x:f>
      </x:c>
      <x:c r="L34" s="76" t="str">
        <x:f>IF('04_Form_Dechets'!$O34="Validé humainement",'04_Form_Dechets'!L34,"")</x:f>
      </x:c>
      <x:c r="M34" s="77" t="str">
        <x:f>IF('04_Form_Dechets'!$O34="Validé humainement",'04_Form_Dechets'!M34,"")</x:f>
      </x:c>
      <x:c r="N34" s="76" t="str">
        <x:f>IF('04_Form_Dechets'!$O34="Validé humainement",'04_Form_Dechets'!N34,"")</x:f>
      </x:c>
      <x:c r="O34" s="76" t="str">
        <x:f>IF('04_Form_Dechets'!$O34="Validé humainement",'04_Form_Dechets'!O34,"")</x:f>
      </x:c>
      <x:c r="P34" s="78" t="str">
        <x:f>IF('04_Form_Dechets'!$O34="Validé humainement",'04_Form_Dechets'!P34,"")</x:f>
      </x:c>
      <x:c r="Q34" s="76" t="str">
        <x:f>IF('04_Form_Dechets'!$O34="Validé humainement",'04_Form_Dechets'!Q34,"")</x:f>
      </x:c>
      <x:c r="R34" s="76" t="str">
        <x:f>IF('04_Form_Dechets'!$O34="Validé humainement",'04_Form_Dechets'!R34,"")</x:f>
      </x:c>
      <x:c r="S34" s="76" t="str">
        <x:f>IF('04_Form_Dechets'!$O34="Validé humainement",'04_Form_Dechets'!S34,"")</x:f>
      </x:c>
    </x:row>
    <x:row r="35">
      <x:c r="A35" s="76" t="str">
        <x:f>IF('04_Form_Dechets'!$O35="Validé humainement",'04_Form_Dechets'!A35,"")</x:f>
      </x:c>
      <x:c r="B35" s="76" t="str">
        <x:f>IF('04_Form_Dechets'!$O35="Validé humainement",'04_Form_Dechets'!B35,"")</x:f>
      </x:c>
      <x:c r="C35" s="76" t="str">
        <x:f>IF('04_Form_Dechets'!$O35="Validé humainement",'04_Form_Dechets'!C35,"")</x:f>
      </x:c>
      <x:c r="D35" s="76" t="str">
        <x:f>IF('04_Form_Dechets'!$O35="Validé humainement",'04_Form_Dechets'!D35,"")</x:f>
      </x:c>
      <x:c r="E35" s="76" t="str">
        <x:f>IF('04_Form_Dechets'!$O35="Validé humainement",'04_Form_Dechets'!E35,"")</x:f>
      </x:c>
      <x:c r="F35" s="77" t="str">
        <x:f>IF('04_Form_Dechets'!$O35="Validé humainement",'04_Form_Dechets'!F35,"")</x:f>
      </x:c>
      <x:c r="G35" s="77" t="str">
        <x:f>IF('04_Form_Dechets'!$O35="Validé humainement",'04_Form_Dechets'!G35,"")</x:f>
      </x:c>
      <x:c r="H35" s="77" t="str">
        <x:f>IF('04_Form_Dechets'!$O35="Validé humainement",'04_Form_Dechets'!H35,"")</x:f>
      </x:c>
      <x:c r="I35" s="77" t="str">
        <x:f>IF('04_Form_Dechets'!$O35="Validé humainement",'04_Form_Dechets'!I35,"")</x:f>
      </x:c>
      <x:c r="J35" s="76" t="str">
        <x:f>IF('04_Form_Dechets'!$O35="Validé humainement",'04_Form_Dechets'!J35,"")</x:f>
      </x:c>
      <x:c r="K35" s="76" t="str">
        <x:f>IF('04_Form_Dechets'!$O35="Validé humainement",'04_Form_Dechets'!K35,"")</x:f>
      </x:c>
      <x:c r="L35" s="76" t="str">
        <x:f>IF('04_Form_Dechets'!$O35="Validé humainement",'04_Form_Dechets'!L35,"")</x:f>
      </x:c>
      <x:c r="M35" s="77" t="str">
        <x:f>IF('04_Form_Dechets'!$O35="Validé humainement",'04_Form_Dechets'!M35,"")</x:f>
      </x:c>
      <x:c r="N35" s="76" t="str">
        <x:f>IF('04_Form_Dechets'!$O35="Validé humainement",'04_Form_Dechets'!N35,"")</x:f>
      </x:c>
      <x:c r="O35" s="76" t="str">
        <x:f>IF('04_Form_Dechets'!$O35="Validé humainement",'04_Form_Dechets'!O35,"")</x:f>
      </x:c>
      <x:c r="P35" s="78" t="str">
        <x:f>IF('04_Form_Dechets'!$O35="Validé humainement",'04_Form_Dechets'!P35,"")</x:f>
      </x:c>
      <x:c r="Q35" s="76" t="str">
        <x:f>IF('04_Form_Dechets'!$O35="Validé humainement",'04_Form_Dechets'!Q35,"")</x:f>
      </x:c>
      <x:c r="R35" s="76" t="str">
        <x:f>IF('04_Form_Dechets'!$O35="Validé humainement",'04_Form_Dechets'!R35,"")</x:f>
      </x:c>
      <x:c r="S35" s="76" t="str">
        <x:f>IF('04_Form_Dechets'!$O35="Validé humainement",'04_Form_Dechets'!S35,"")</x:f>
      </x:c>
    </x:row>
    <x:row r="36">
      <x:c r="A36" s="76" t="str">
        <x:f>IF('04_Form_Dechets'!$O36="Validé humainement",'04_Form_Dechets'!A36,"")</x:f>
      </x:c>
      <x:c r="B36" s="76" t="str">
        <x:f>IF('04_Form_Dechets'!$O36="Validé humainement",'04_Form_Dechets'!B36,"")</x:f>
      </x:c>
      <x:c r="C36" s="76" t="str">
        <x:f>IF('04_Form_Dechets'!$O36="Validé humainement",'04_Form_Dechets'!C36,"")</x:f>
      </x:c>
      <x:c r="D36" s="76" t="str">
        <x:f>IF('04_Form_Dechets'!$O36="Validé humainement",'04_Form_Dechets'!D36,"")</x:f>
      </x:c>
      <x:c r="E36" s="76" t="str">
        <x:f>IF('04_Form_Dechets'!$O36="Validé humainement",'04_Form_Dechets'!E36,"")</x:f>
      </x:c>
      <x:c r="F36" s="77" t="str">
        <x:f>IF('04_Form_Dechets'!$O36="Validé humainement",'04_Form_Dechets'!F36,"")</x:f>
      </x:c>
      <x:c r="G36" s="77" t="str">
        <x:f>IF('04_Form_Dechets'!$O36="Validé humainement",'04_Form_Dechets'!G36,"")</x:f>
      </x:c>
      <x:c r="H36" s="77" t="str">
        <x:f>IF('04_Form_Dechets'!$O36="Validé humainement",'04_Form_Dechets'!H36,"")</x:f>
      </x:c>
      <x:c r="I36" s="77" t="str">
        <x:f>IF('04_Form_Dechets'!$O36="Validé humainement",'04_Form_Dechets'!I36,"")</x:f>
      </x:c>
      <x:c r="J36" s="76" t="str">
        <x:f>IF('04_Form_Dechets'!$O36="Validé humainement",'04_Form_Dechets'!J36,"")</x:f>
      </x:c>
      <x:c r="K36" s="76" t="str">
        <x:f>IF('04_Form_Dechets'!$O36="Validé humainement",'04_Form_Dechets'!K36,"")</x:f>
      </x:c>
      <x:c r="L36" s="76" t="str">
        <x:f>IF('04_Form_Dechets'!$O36="Validé humainement",'04_Form_Dechets'!L36,"")</x:f>
      </x:c>
      <x:c r="M36" s="77" t="str">
        <x:f>IF('04_Form_Dechets'!$O36="Validé humainement",'04_Form_Dechets'!M36,"")</x:f>
      </x:c>
      <x:c r="N36" s="76" t="str">
        <x:f>IF('04_Form_Dechets'!$O36="Validé humainement",'04_Form_Dechets'!N36,"")</x:f>
      </x:c>
      <x:c r="O36" s="76" t="str">
        <x:f>IF('04_Form_Dechets'!$O36="Validé humainement",'04_Form_Dechets'!O36,"")</x:f>
      </x:c>
      <x:c r="P36" s="78" t="str">
        <x:f>IF('04_Form_Dechets'!$O36="Validé humainement",'04_Form_Dechets'!P36,"")</x:f>
      </x:c>
      <x:c r="Q36" s="76" t="str">
        <x:f>IF('04_Form_Dechets'!$O36="Validé humainement",'04_Form_Dechets'!Q36,"")</x:f>
      </x:c>
      <x:c r="R36" s="76" t="str">
        <x:f>IF('04_Form_Dechets'!$O36="Validé humainement",'04_Form_Dechets'!R36,"")</x:f>
      </x:c>
      <x:c r="S36" s="76" t="str">
        <x:f>IF('04_Form_Dechets'!$O36="Validé humainement",'04_Form_Dechets'!S36,"")</x:f>
      </x:c>
    </x:row>
    <x:row r="37">
      <x:c r="A37" s="76" t="str">
        <x:f>IF('04_Form_Dechets'!$O37="Validé humainement",'04_Form_Dechets'!A37,"")</x:f>
      </x:c>
      <x:c r="B37" s="76" t="str">
        <x:f>IF('04_Form_Dechets'!$O37="Validé humainement",'04_Form_Dechets'!B37,"")</x:f>
      </x:c>
      <x:c r="C37" s="76" t="str">
        <x:f>IF('04_Form_Dechets'!$O37="Validé humainement",'04_Form_Dechets'!C37,"")</x:f>
      </x:c>
      <x:c r="D37" s="76" t="str">
        <x:f>IF('04_Form_Dechets'!$O37="Validé humainement",'04_Form_Dechets'!D37,"")</x:f>
      </x:c>
      <x:c r="E37" s="76" t="str">
        <x:f>IF('04_Form_Dechets'!$O37="Validé humainement",'04_Form_Dechets'!E37,"")</x:f>
      </x:c>
      <x:c r="F37" s="77" t="str">
        <x:f>IF('04_Form_Dechets'!$O37="Validé humainement",'04_Form_Dechets'!F37,"")</x:f>
      </x:c>
      <x:c r="G37" s="77" t="str">
        <x:f>IF('04_Form_Dechets'!$O37="Validé humainement",'04_Form_Dechets'!G37,"")</x:f>
      </x:c>
      <x:c r="H37" s="77" t="str">
        <x:f>IF('04_Form_Dechets'!$O37="Validé humainement",'04_Form_Dechets'!H37,"")</x:f>
      </x:c>
      <x:c r="I37" s="77" t="str">
        <x:f>IF('04_Form_Dechets'!$O37="Validé humainement",'04_Form_Dechets'!I37,"")</x:f>
      </x:c>
      <x:c r="J37" s="76" t="str">
        <x:f>IF('04_Form_Dechets'!$O37="Validé humainement",'04_Form_Dechets'!J37,"")</x:f>
      </x:c>
      <x:c r="K37" s="76" t="str">
        <x:f>IF('04_Form_Dechets'!$O37="Validé humainement",'04_Form_Dechets'!K37,"")</x:f>
      </x:c>
      <x:c r="L37" s="76" t="str">
        <x:f>IF('04_Form_Dechets'!$O37="Validé humainement",'04_Form_Dechets'!L37,"")</x:f>
      </x:c>
      <x:c r="M37" s="77" t="str">
        <x:f>IF('04_Form_Dechets'!$O37="Validé humainement",'04_Form_Dechets'!M37,"")</x:f>
      </x:c>
      <x:c r="N37" s="76" t="str">
        <x:f>IF('04_Form_Dechets'!$O37="Validé humainement",'04_Form_Dechets'!N37,"")</x:f>
      </x:c>
      <x:c r="O37" s="76" t="str">
        <x:f>IF('04_Form_Dechets'!$O37="Validé humainement",'04_Form_Dechets'!O37,"")</x:f>
      </x:c>
      <x:c r="P37" s="78" t="str">
        <x:f>IF('04_Form_Dechets'!$O37="Validé humainement",'04_Form_Dechets'!P37,"")</x:f>
      </x:c>
      <x:c r="Q37" s="76" t="str">
        <x:f>IF('04_Form_Dechets'!$O37="Validé humainement",'04_Form_Dechets'!Q37,"")</x:f>
      </x:c>
      <x:c r="R37" s="76" t="str">
        <x:f>IF('04_Form_Dechets'!$O37="Validé humainement",'04_Form_Dechets'!R37,"")</x:f>
      </x:c>
      <x:c r="S37" s="76" t="str">
        <x:f>IF('04_Form_Dechets'!$O37="Validé humainement",'04_Form_Dechets'!S37,"")</x:f>
      </x:c>
    </x:row>
    <x:row r="38">
      <x:c r="A38" s="76" t="str">
        <x:f>IF('04_Form_Dechets'!$O38="Validé humainement",'04_Form_Dechets'!A38,"")</x:f>
      </x:c>
      <x:c r="B38" s="76" t="str">
        <x:f>IF('04_Form_Dechets'!$O38="Validé humainement",'04_Form_Dechets'!B38,"")</x:f>
      </x:c>
      <x:c r="C38" s="76" t="str">
        <x:f>IF('04_Form_Dechets'!$O38="Validé humainement",'04_Form_Dechets'!C38,"")</x:f>
      </x:c>
      <x:c r="D38" s="76" t="str">
        <x:f>IF('04_Form_Dechets'!$O38="Validé humainement",'04_Form_Dechets'!D38,"")</x:f>
      </x:c>
      <x:c r="E38" s="76" t="str">
        <x:f>IF('04_Form_Dechets'!$O38="Validé humainement",'04_Form_Dechets'!E38,"")</x:f>
      </x:c>
      <x:c r="F38" s="77" t="str">
        <x:f>IF('04_Form_Dechets'!$O38="Validé humainement",'04_Form_Dechets'!F38,"")</x:f>
      </x:c>
      <x:c r="G38" s="77" t="str">
        <x:f>IF('04_Form_Dechets'!$O38="Validé humainement",'04_Form_Dechets'!G38,"")</x:f>
      </x:c>
      <x:c r="H38" s="77" t="str">
        <x:f>IF('04_Form_Dechets'!$O38="Validé humainement",'04_Form_Dechets'!H38,"")</x:f>
      </x:c>
      <x:c r="I38" s="77" t="str">
        <x:f>IF('04_Form_Dechets'!$O38="Validé humainement",'04_Form_Dechets'!I38,"")</x:f>
      </x:c>
      <x:c r="J38" s="76" t="str">
        <x:f>IF('04_Form_Dechets'!$O38="Validé humainement",'04_Form_Dechets'!J38,"")</x:f>
      </x:c>
      <x:c r="K38" s="76" t="str">
        <x:f>IF('04_Form_Dechets'!$O38="Validé humainement",'04_Form_Dechets'!K38,"")</x:f>
      </x:c>
      <x:c r="L38" s="76" t="str">
        <x:f>IF('04_Form_Dechets'!$O38="Validé humainement",'04_Form_Dechets'!L38,"")</x:f>
      </x:c>
      <x:c r="M38" s="77" t="str">
        <x:f>IF('04_Form_Dechets'!$O38="Validé humainement",'04_Form_Dechets'!M38,"")</x:f>
      </x:c>
      <x:c r="N38" s="76" t="str">
        <x:f>IF('04_Form_Dechets'!$O38="Validé humainement",'04_Form_Dechets'!N38,"")</x:f>
      </x:c>
      <x:c r="O38" s="76" t="str">
        <x:f>IF('04_Form_Dechets'!$O38="Validé humainement",'04_Form_Dechets'!O38,"")</x:f>
      </x:c>
      <x:c r="P38" s="78" t="str">
        <x:f>IF('04_Form_Dechets'!$O38="Validé humainement",'04_Form_Dechets'!P38,"")</x:f>
      </x:c>
      <x:c r="Q38" s="76" t="str">
        <x:f>IF('04_Form_Dechets'!$O38="Validé humainement",'04_Form_Dechets'!Q38,"")</x:f>
      </x:c>
      <x:c r="R38" s="76" t="str">
        <x:f>IF('04_Form_Dechets'!$O38="Validé humainement",'04_Form_Dechets'!R38,"")</x:f>
      </x:c>
      <x:c r="S38" s="76" t="str">
        <x:f>IF('04_Form_Dechets'!$O38="Validé humainement",'04_Form_Dechets'!S38,"")</x:f>
      </x:c>
    </x:row>
    <x:row r="39">
      <x:c r="A39" s="76" t="str">
        <x:f>IF('04_Form_Dechets'!$O39="Validé humainement",'04_Form_Dechets'!A39,"")</x:f>
      </x:c>
      <x:c r="B39" s="76" t="str">
        <x:f>IF('04_Form_Dechets'!$O39="Validé humainement",'04_Form_Dechets'!B39,"")</x:f>
      </x:c>
      <x:c r="C39" s="76" t="str">
        <x:f>IF('04_Form_Dechets'!$O39="Validé humainement",'04_Form_Dechets'!C39,"")</x:f>
      </x:c>
      <x:c r="D39" s="76" t="str">
        <x:f>IF('04_Form_Dechets'!$O39="Validé humainement",'04_Form_Dechets'!D39,"")</x:f>
      </x:c>
      <x:c r="E39" s="76" t="str">
        <x:f>IF('04_Form_Dechets'!$O39="Validé humainement",'04_Form_Dechets'!E39,"")</x:f>
      </x:c>
      <x:c r="F39" s="77" t="str">
        <x:f>IF('04_Form_Dechets'!$O39="Validé humainement",'04_Form_Dechets'!F39,"")</x:f>
      </x:c>
      <x:c r="G39" s="77" t="str">
        <x:f>IF('04_Form_Dechets'!$O39="Validé humainement",'04_Form_Dechets'!G39,"")</x:f>
      </x:c>
      <x:c r="H39" s="77" t="str">
        <x:f>IF('04_Form_Dechets'!$O39="Validé humainement",'04_Form_Dechets'!H39,"")</x:f>
      </x:c>
      <x:c r="I39" s="77" t="str">
        <x:f>IF('04_Form_Dechets'!$O39="Validé humainement",'04_Form_Dechets'!I39,"")</x:f>
      </x:c>
      <x:c r="J39" s="76" t="str">
        <x:f>IF('04_Form_Dechets'!$O39="Validé humainement",'04_Form_Dechets'!J39,"")</x:f>
      </x:c>
      <x:c r="K39" s="76" t="str">
        <x:f>IF('04_Form_Dechets'!$O39="Validé humainement",'04_Form_Dechets'!K39,"")</x:f>
      </x:c>
      <x:c r="L39" s="76" t="str">
        <x:f>IF('04_Form_Dechets'!$O39="Validé humainement",'04_Form_Dechets'!L39,"")</x:f>
      </x:c>
      <x:c r="M39" s="77" t="str">
        <x:f>IF('04_Form_Dechets'!$O39="Validé humainement",'04_Form_Dechets'!M39,"")</x:f>
      </x:c>
      <x:c r="N39" s="76" t="str">
        <x:f>IF('04_Form_Dechets'!$O39="Validé humainement",'04_Form_Dechets'!N39,"")</x:f>
      </x:c>
      <x:c r="O39" s="76" t="str">
        <x:f>IF('04_Form_Dechets'!$O39="Validé humainement",'04_Form_Dechets'!O39,"")</x:f>
      </x:c>
      <x:c r="P39" s="78" t="str">
        <x:f>IF('04_Form_Dechets'!$O39="Validé humainement",'04_Form_Dechets'!P39,"")</x:f>
      </x:c>
      <x:c r="Q39" s="76" t="str">
        <x:f>IF('04_Form_Dechets'!$O39="Validé humainement",'04_Form_Dechets'!Q39,"")</x:f>
      </x:c>
      <x:c r="R39" s="76" t="str">
        <x:f>IF('04_Form_Dechets'!$O39="Validé humainement",'04_Form_Dechets'!R39,"")</x:f>
      </x:c>
      <x:c r="S39" s="76" t="str">
        <x:f>IF('04_Form_Dechets'!$O39="Validé humainement",'04_Form_Dechets'!S39,"")</x:f>
      </x:c>
    </x:row>
    <x:row r="40">
      <x:c r="A40" s="76" t="str">
        <x:f>IF('04_Form_Dechets'!$O40="Validé humainement",'04_Form_Dechets'!A40,"")</x:f>
      </x:c>
      <x:c r="B40" s="76" t="str">
        <x:f>IF('04_Form_Dechets'!$O40="Validé humainement",'04_Form_Dechets'!B40,"")</x:f>
      </x:c>
      <x:c r="C40" s="76" t="str">
        <x:f>IF('04_Form_Dechets'!$O40="Validé humainement",'04_Form_Dechets'!C40,"")</x:f>
      </x:c>
      <x:c r="D40" s="76" t="str">
        <x:f>IF('04_Form_Dechets'!$O40="Validé humainement",'04_Form_Dechets'!D40,"")</x:f>
      </x:c>
      <x:c r="E40" s="76" t="str">
        <x:f>IF('04_Form_Dechets'!$O40="Validé humainement",'04_Form_Dechets'!E40,"")</x:f>
      </x:c>
      <x:c r="F40" s="77" t="str">
        <x:f>IF('04_Form_Dechets'!$O40="Validé humainement",'04_Form_Dechets'!F40,"")</x:f>
      </x:c>
      <x:c r="G40" s="77" t="str">
        <x:f>IF('04_Form_Dechets'!$O40="Validé humainement",'04_Form_Dechets'!G40,"")</x:f>
      </x:c>
      <x:c r="H40" s="77" t="str">
        <x:f>IF('04_Form_Dechets'!$O40="Validé humainement",'04_Form_Dechets'!H40,"")</x:f>
      </x:c>
      <x:c r="I40" s="77" t="str">
        <x:f>IF('04_Form_Dechets'!$O40="Validé humainement",'04_Form_Dechets'!I40,"")</x:f>
      </x:c>
      <x:c r="J40" s="76" t="str">
        <x:f>IF('04_Form_Dechets'!$O40="Validé humainement",'04_Form_Dechets'!J40,"")</x:f>
      </x:c>
      <x:c r="K40" s="76" t="str">
        <x:f>IF('04_Form_Dechets'!$O40="Validé humainement",'04_Form_Dechets'!K40,"")</x:f>
      </x:c>
      <x:c r="L40" s="76" t="str">
        <x:f>IF('04_Form_Dechets'!$O40="Validé humainement",'04_Form_Dechets'!L40,"")</x:f>
      </x:c>
      <x:c r="M40" s="77" t="str">
        <x:f>IF('04_Form_Dechets'!$O40="Validé humainement",'04_Form_Dechets'!M40,"")</x:f>
      </x:c>
      <x:c r="N40" s="76" t="str">
        <x:f>IF('04_Form_Dechets'!$O40="Validé humainement",'04_Form_Dechets'!N40,"")</x:f>
      </x:c>
      <x:c r="O40" s="76" t="str">
        <x:f>IF('04_Form_Dechets'!$O40="Validé humainement",'04_Form_Dechets'!O40,"")</x:f>
      </x:c>
      <x:c r="P40" s="78" t="str">
        <x:f>IF('04_Form_Dechets'!$O40="Validé humainement",'04_Form_Dechets'!P40,"")</x:f>
      </x:c>
      <x:c r="Q40" s="76" t="str">
        <x:f>IF('04_Form_Dechets'!$O40="Validé humainement",'04_Form_Dechets'!Q40,"")</x:f>
      </x:c>
      <x:c r="R40" s="76" t="str">
        <x:f>IF('04_Form_Dechets'!$O40="Validé humainement",'04_Form_Dechets'!R40,"")</x:f>
      </x:c>
      <x:c r="S40" s="76" t="str">
        <x:f>IF('04_Form_Dechets'!$O40="Validé humainement",'04_Form_Dechets'!S40,"")</x:f>
      </x:c>
    </x:row>
    <x:row r="41">
      <x:c r="A41" s="76" t="str">
        <x:f>IF('04_Form_Dechets'!$O41="Validé humainement",'04_Form_Dechets'!A41,"")</x:f>
      </x:c>
      <x:c r="B41" s="76" t="str">
        <x:f>IF('04_Form_Dechets'!$O41="Validé humainement",'04_Form_Dechets'!B41,"")</x:f>
      </x:c>
      <x:c r="C41" s="76" t="str">
        <x:f>IF('04_Form_Dechets'!$O41="Validé humainement",'04_Form_Dechets'!C41,"")</x:f>
      </x:c>
      <x:c r="D41" s="76" t="str">
        <x:f>IF('04_Form_Dechets'!$O41="Validé humainement",'04_Form_Dechets'!D41,"")</x:f>
      </x:c>
      <x:c r="E41" s="76" t="str">
        <x:f>IF('04_Form_Dechets'!$O41="Validé humainement",'04_Form_Dechets'!E41,"")</x:f>
      </x:c>
      <x:c r="F41" s="77" t="str">
        <x:f>IF('04_Form_Dechets'!$O41="Validé humainement",'04_Form_Dechets'!F41,"")</x:f>
      </x:c>
      <x:c r="G41" s="77" t="str">
        <x:f>IF('04_Form_Dechets'!$O41="Validé humainement",'04_Form_Dechets'!G41,"")</x:f>
      </x:c>
      <x:c r="H41" s="77" t="str">
        <x:f>IF('04_Form_Dechets'!$O41="Validé humainement",'04_Form_Dechets'!H41,"")</x:f>
      </x:c>
      <x:c r="I41" s="77" t="str">
        <x:f>IF('04_Form_Dechets'!$O41="Validé humainement",'04_Form_Dechets'!I41,"")</x:f>
      </x:c>
      <x:c r="J41" s="76" t="str">
        <x:f>IF('04_Form_Dechets'!$O41="Validé humainement",'04_Form_Dechets'!J41,"")</x:f>
      </x:c>
      <x:c r="K41" s="76" t="str">
        <x:f>IF('04_Form_Dechets'!$O41="Validé humainement",'04_Form_Dechets'!K41,"")</x:f>
      </x:c>
      <x:c r="L41" s="76" t="str">
        <x:f>IF('04_Form_Dechets'!$O41="Validé humainement",'04_Form_Dechets'!L41,"")</x:f>
      </x:c>
      <x:c r="M41" s="77" t="str">
        <x:f>IF('04_Form_Dechets'!$O41="Validé humainement",'04_Form_Dechets'!M41,"")</x:f>
      </x:c>
      <x:c r="N41" s="76" t="str">
        <x:f>IF('04_Form_Dechets'!$O41="Validé humainement",'04_Form_Dechets'!N41,"")</x:f>
      </x:c>
      <x:c r="O41" s="76" t="str">
        <x:f>IF('04_Form_Dechets'!$O41="Validé humainement",'04_Form_Dechets'!O41,"")</x:f>
      </x:c>
      <x:c r="P41" s="78" t="str">
        <x:f>IF('04_Form_Dechets'!$O41="Validé humainement",'04_Form_Dechets'!P41,"")</x:f>
      </x:c>
      <x:c r="Q41" s="76" t="str">
        <x:f>IF('04_Form_Dechets'!$O41="Validé humainement",'04_Form_Dechets'!Q41,"")</x:f>
      </x:c>
      <x:c r="R41" s="76" t="str">
        <x:f>IF('04_Form_Dechets'!$O41="Validé humainement",'04_Form_Dechets'!R41,"")</x:f>
      </x:c>
      <x:c r="S41" s="76" t="str">
        <x:f>IF('04_Form_Dechets'!$O41="Validé humainement",'04_Form_Dechets'!S41,"")</x:f>
      </x:c>
    </x:row>
    <x:row r="42">
      <x:c r="A42" s="76" t="str">
        <x:f>IF('04_Form_Dechets'!$O42="Validé humainement",'04_Form_Dechets'!A42,"")</x:f>
      </x:c>
      <x:c r="B42" s="76" t="str">
        <x:f>IF('04_Form_Dechets'!$O42="Validé humainement",'04_Form_Dechets'!B42,"")</x:f>
      </x:c>
      <x:c r="C42" s="76" t="str">
        <x:f>IF('04_Form_Dechets'!$O42="Validé humainement",'04_Form_Dechets'!C42,"")</x:f>
      </x:c>
      <x:c r="D42" s="76" t="str">
        <x:f>IF('04_Form_Dechets'!$O42="Validé humainement",'04_Form_Dechets'!D42,"")</x:f>
      </x:c>
      <x:c r="E42" s="76" t="str">
        <x:f>IF('04_Form_Dechets'!$O42="Validé humainement",'04_Form_Dechets'!E42,"")</x:f>
      </x:c>
      <x:c r="F42" s="77" t="str">
        <x:f>IF('04_Form_Dechets'!$O42="Validé humainement",'04_Form_Dechets'!F42,"")</x:f>
      </x:c>
      <x:c r="G42" s="77" t="str">
        <x:f>IF('04_Form_Dechets'!$O42="Validé humainement",'04_Form_Dechets'!G42,"")</x:f>
      </x:c>
      <x:c r="H42" s="77" t="str">
        <x:f>IF('04_Form_Dechets'!$O42="Validé humainement",'04_Form_Dechets'!H42,"")</x:f>
      </x:c>
      <x:c r="I42" s="77" t="str">
        <x:f>IF('04_Form_Dechets'!$O42="Validé humainement",'04_Form_Dechets'!I42,"")</x:f>
      </x:c>
      <x:c r="J42" s="76" t="str">
        <x:f>IF('04_Form_Dechets'!$O42="Validé humainement",'04_Form_Dechets'!J42,"")</x:f>
      </x:c>
      <x:c r="K42" s="76" t="str">
        <x:f>IF('04_Form_Dechets'!$O42="Validé humainement",'04_Form_Dechets'!K42,"")</x:f>
      </x:c>
      <x:c r="L42" s="76" t="str">
        <x:f>IF('04_Form_Dechets'!$O42="Validé humainement",'04_Form_Dechets'!L42,"")</x:f>
      </x:c>
      <x:c r="M42" s="77" t="str">
        <x:f>IF('04_Form_Dechets'!$O42="Validé humainement",'04_Form_Dechets'!M42,"")</x:f>
      </x:c>
      <x:c r="N42" s="76" t="str">
        <x:f>IF('04_Form_Dechets'!$O42="Validé humainement",'04_Form_Dechets'!N42,"")</x:f>
      </x:c>
      <x:c r="O42" s="76" t="str">
        <x:f>IF('04_Form_Dechets'!$O42="Validé humainement",'04_Form_Dechets'!O42,"")</x:f>
      </x:c>
      <x:c r="P42" s="78" t="str">
        <x:f>IF('04_Form_Dechets'!$O42="Validé humainement",'04_Form_Dechets'!P42,"")</x:f>
      </x:c>
      <x:c r="Q42" s="76" t="str">
        <x:f>IF('04_Form_Dechets'!$O42="Validé humainement",'04_Form_Dechets'!Q42,"")</x:f>
      </x:c>
      <x:c r="R42" s="76" t="str">
        <x:f>IF('04_Form_Dechets'!$O42="Validé humainement",'04_Form_Dechets'!R42,"")</x:f>
      </x:c>
      <x:c r="S42" s="76" t="str">
        <x:f>IF('04_Form_Dechets'!$O42="Validé humainement",'04_Form_Dechets'!S42,"")</x:f>
      </x:c>
    </x:row>
    <x:row r="43">
      <x:c r="A43" s="76" t="str">
        <x:f>IF('04_Form_Dechets'!$O43="Validé humainement",'04_Form_Dechets'!A43,"")</x:f>
      </x:c>
      <x:c r="B43" s="76" t="str">
        <x:f>IF('04_Form_Dechets'!$O43="Validé humainement",'04_Form_Dechets'!B43,"")</x:f>
      </x:c>
      <x:c r="C43" s="76" t="str">
        <x:f>IF('04_Form_Dechets'!$O43="Validé humainement",'04_Form_Dechets'!C43,"")</x:f>
      </x:c>
      <x:c r="D43" s="76" t="str">
        <x:f>IF('04_Form_Dechets'!$O43="Validé humainement",'04_Form_Dechets'!D43,"")</x:f>
      </x:c>
      <x:c r="E43" s="76" t="str">
        <x:f>IF('04_Form_Dechets'!$O43="Validé humainement",'04_Form_Dechets'!E43,"")</x:f>
      </x:c>
      <x:c r="F43" s="77" t="str">
        <x:f>IF('04_Form_Dechets'!$O43="Validé humainement",'04_Form_Dechets'!F43,"")</x:f>
      </x:c>
      <x:c r="G43" s="77" t="str">
        <x:f>IF('04_Form_Dechets'!$O43="Validé humainement",'04_Form_Dechets'!G43,"")</x:f>
      </x:c>
      <x:c r="H43" s="77" t="str">
        <x:f>IF('04_Form_Dechets'!$O43="Validé humainement",'04_Form_Dechets'!H43,"")</x:f>
      </x:c>
      <x:c r="I43" s="77" t="str">
        <x:f>IF('04_Form_Dechets'!$O43="Validé humainement",'04_Form_Dechets'!I43,"")</x:f>
      </x:c>
      <x:c r="J43" s="76" t="str">
        <x:f>IF('04_Form_Dechets'!$O43="Validé humainement",'04_Form_Dechets'!J43,"")</x:f>
      </x:c>
      <x:c r="K43" s="76" t="str">
        <x:f>IF('04_Form_Dechets'!$O43="Validé humainement",'04_Form_Dechets'!K43,"")</x:f>
      </x:c>
      <x:c r="L43" s="76" t="str">
        <x:f>IF('04_Form_Dechets'!$O43="Validé humainement",'04_Form_Dechets'!L43,"")</x:f>
      </x:c>
      <x:c r="M43" s="77" t="str">
        <x:f>IF('04_Form_Dechets'!$O43="Validé humainement",'04_Form_Dechets'!M43,"")</x:f>
      </x:c>
      <x:c r="N43" s="76" t="str">
        <x:f>IF('04_Form_Dechets'!$O43="Validé humainement",'04_Form_Dechets'!N43,"")</x:f>
      </x:c>
      <x:c r="O43" s="76" t="str">
        <x:f>IF('04_Form_Dechets'!$O43="Validé humainement",'04_Form_Dechets'!O43,"")</x:f>
      </x:c>
      <x:c r="P43" s="78" t="str">
        <x:f>IF('04_Form_Dechets'!$O43="Validé humainement",'04_Form_Dechets'!P43,"")</x:f>
      </x:c>
      <x:c r="Q43" s="76" t="str">
        <x:f>IF('04_Form_Dechets'!$O43="Validé humainement",'04_Form_Dechets'!Q43,"")</x:f>
      </x:c>
      <x:c r="R43" s="76" t="str">
        <x:f>IF('04_Form_Dechets'!$O43="Validé humainement",'04_Form_Dechets'!R43,"")</x:f>
      </x:c>
      <x:c r="S43" s="76" t="str">
        <x:f>IF('04_Form_Dechets'!$O43="Validé humainement",'04_Form_Dechets'!S43,"")</x:f>
      </x:c>
    </x:row>
    <x:row r="44">
      <x:c r="A44" s="76" t="str">
        <x:f>IF('04_Form_Dechets'!$O44="Validé humainement",'04_Form_Dechets'!A44,"")</x:f>
      </x:c>
      <x:c r="B44" s="76" t="str">
        <x:f>IF('04_Form_Dechets'!$O44="Validé humainement",'04_Form_Dechets'!B44,"")</x:f>
      </x:c>
      <x:c r="C44" s="76" t="str">
        <x:f>IF('04_Form_Dechets'!$O44="Validé humainement",'04_Form_Dechets'!C44,"")</x:f>
      </x:c>
      <x:c r="D44" s="76" t="str">
        <x:f>IF('04_Form_Dechets'!$O44="Validé humainement",'04_Form_Dechets'!D44,"")</x:f>
      </x:c>
      <x:c r="E44" s="76" t="str">
        <x:f>IF('04_Form_Dechets'!$O44="Validé humainement",'04_Form_Dechets'!E44,"")</x:f>
      </x:c>
      <x:c r="F44" s="77" t="str">
        <x:f>IF('04_Form_Dechets'!$O44="Validé humainement",'04_Form_Dechets'!F44,"")</x:f>
      </x:c>
      <x:c r="G44" s="77" t="str">
        <x:f>IF('04_Form_Dechets'!$O44="Validé humainement",'04_Form_Dechets'!G44,"")</x:f>
      </x:c>
      <x:c r="H44" s="77" t="str">
        <x:f>IF('04_Form_Dechets'!$O44="Validé humainement",'04_Form_Dechets'!H44,"")</x:f>
      </x:c>
      <x:c r="I44" s="77" t="str">
        <x:f>IF('04_Form_Dechets'!$O44="Validé humainement",'04_Form_Dechets'!I44,"")</x:f>
      </x:c>
      <x:c r="J44" s="76" t="str">
        <x:f>IF('04_Form_Dechets'!$O44="Validé humainement",'04_Form_Dechets'!J44,"")</x:f>
      </x:c>
      <x:c r="K44" s="76" t="str">
        <x:f>IF('04_Form_Dechets'!$O44="Validé humainement",'04_Form_Dechets'!K44,"")</x:f>
      </x:c>
      <x:c r="L44" s="76" t="str">
        <x:f>IF('04_Form_Dechets'!$O44="Validé humainement",'04_Form_Dechets'!L44,"")</x:f>
      </x:c>
      <x:c r="M44" s="77" t="str">
        <x:f>IF('04_Form_Dechets'!$O44="Validé humainement",'04_Form_Dechets'!M44,"")</x:f>
      </x:c>
      <x:c r="N44" s="76" t="str">
        <x:f>IF('04_Form_Dechets'!$O44="Validé humainement",'04_Form_Dechets'!N44,"")</x:f>
      </x:c>
      <x:c r="O44" s="76" t="str">
        <x:f>IF('04_Form_Dechets'!$O44="Validé humainement",'04_Form_Dechets'!O44,"")</x:f>
      </x:c>
      <x:c r="P44" s="78" t="str">
        <x:f>IF('04_Form_Dechets'!$O44="Validé humainement",'04_Form_Dechets'!P44,"")</x:f>
      </x:c>
      <x:c r="Q44" s="76" t="str">
        <x:f>IF('04_Form_Dechets'!$O44="Validé humainement",'04_Form_Dechets'!Q44,"")</x:f>
      </x:c>
      <x:c r="R44" s="76" t="str">
        <x:f>IF('04_Form_Dechets'!$O44="Validé humainement",'04_Form_Dechets'!R44,"")</x:f>
      </x:c>
      <x:c r="S44" s="76" t="str">
        <x:f>IF('04_Form_Dechets'!$O44="Validé humainement",'04_Form_Dechets'!S44,"")</x:f>
      </x:c>
    </x:row>
    <x:row r="45">
      <x:c r="A45" s="76" t="str">
        <x:f>IF('04_Form_Dechets'!$O45="Validé humainement",'04_Form_Dechets'!A45,"")</x:f>
      </x:c>
      <x:c r="B45" s="76" t="str">
        <x:f>IF('04_Form_Dechets'!$O45="Validé humainement",'04_Form_Dechets'!B45,"")</x:f>
      </x:c>
      <x:c r="C45" s="76" t="str">
        <x:f>IF('04_Form_Dechets'!$O45="Validé humainement",'04_Form_Dechets'!C45,"")</x:f>
      </x:c>
      <x:c r="D45" s="76" t="str">
        <x:f>IF('04_Form_Dechets'!$O45="Validé humainement",'04_Form_Dechets'!D45,"")</x:f>
      </x:c>
      <x:c r="E45" s="76" t="str">
        <x:f>IF('04_Form_Dechets'!$O45="Validé humainement",'04_Form_Dechets'!E45,"")</x:f>
      </x:c>
      <x:c r="F45" s="77" t="str">
        <x:f>IF('04_Form_Dechets'!$O45="Validé humainement",'04_Form_Dechets'!F45,"")</x:f>
      </x:c>
      <x:c r="G45" s="77" t="str">
        <x:f>IF('04_Form_Dechets'!$O45="Validé humainement",'04_Form_Dechets'!G45,"")</x:f>
      </x:c>
      <x:c r="H45" s="77" t="str">
        <x:f>IF('04_Form_Dechets'!$O45="Validé humainement",'04_Form_Dechets'!H45,"")</x:f>
      </x:c>
      <x:c r="I45" s="77" t="str">
        <x:f>IF('04_Form_Dechets'!$O45="Validé humainement",'04_Form_Dechets'!I45,"")</x:f>
      </x:c>
      <x:c r="J45" s="76" t="str">
        <x:f>IF('04_Form_Dechets'!$O45="Validé humainement",'04_Form_Dechets'!J45,"")</x:f>
      </x:c>
      <x:c r="K45" s="76" t="str">
        <x:f>IF('04_Form_Dechets'!$O45="Validé humainement",'04_Form_Dechets'!K45,"")</x:f>
      </x:c>
      <x:c r="L45" s="76" t="str">
        <x:f>IF('04_Form_Dechets'!$O45="Validé humainement",'04_Form_Dechets'!L45,"")</x:f>
      </x:c>
      <x:c r="M45" s="77" t="str">
        <x:f>IF('04_Form_Dechets'!$O45="Validé humainement",'04_Form_Dechets'!M45,"")</x:f>
      </x:c>
      <x:c r="N45" s="76" t="str">
        <x:f>IF('04_Form_Dechets'!$O45="Validé humainement",'04_Form_Dechets'!N45,"")</x:f>
      </x:c>
      <x:c r="O45" s="76" t="str">
        <x:f>IF('04_Form_Dechets'!$O45="Validé humainement",'04_Form_Dechets'!O45,"")</x:f>
      </x:c>
      <x:c r="P45" s="78" t="str">
        <x:f>IF('04_Form_Dechets'!$O45="Validé humainement",'04_Form_Dechets'!P45,"")</x:f>
      </x:c>
      <x:c r="Q45" s="76" t="str">
        <x:f>IF('04_Form_Dechets'!$O45="Validé humainement",'04_Form_Dechets'!Q45,"")</x:f>
      </x:c>
      <x:c r="R45" s="76" t="str">
        <x:f>IF('04_Form_Dechets'!$O45="Validé humainement",'04_Form_Dechets'!R45,"")</x:f>
      </x:c>
      <x:c r="S45" s="76" t="str">
        <x:f>IF('04_Form_Dechets'!$O45="Validé humainement",'04_Form_Dechets'!S45,"")</x:f>
      </x:c>
    </x:row>
    <x:row r="46">
      <x:c r="A46" s="76" t="str">
        <x:f>IF('04_Form_Dechets'!$O46="Validé humainement",'04_Form_Dechets'!A46,"")</x:f>
      </x:c>
      <x:c r="B46" s="76" t="str">
        <x:f>IF('04_Form_Dechets'!$O46="Validé humainement",'04_Form_Dechets'!B46,"")</x:f>
      </x:c>
      <x:c r="C46" s="76" t="str">
        <x:f>IF('04_Form_Dechets'!$O46="Validé humainement",'04_Form_Dechets'!C46,"")</x:f>
      </x:c>
      <x:c r="D46" s="76" t="str">
        <x:f>IF('04_Form_Dechets'!$O46="Validé humainement",'04_Form_Dechets'!D46,"")</x:f>
      </x:c>
      <x:c r="E46" s="76" t="str">
        <x:f>IF('04_Form_Dechets'!$O46="Validé humainement",'04_Form_Dechets'!E46,"")</x:f>
      </x:c>
      <x:c r="F46" s="77" t="str">
        <x:f>IF('04_Form_Dechets'!$O46="Validé humainement",'04_Form_Dechets'!F46,"")</x:f>
      </x:c>
      <x:c r="G46" s="77" t="str">
        <x:f>IF('04_Form_Dechets'!$O46="Validé humainement",'04_Form_Dechets'!G46,"")</x:f>
      </x:c>
      <x:c r="H46" s="77" t="str">
        <x:f>IF('04_Form_Dechets'!$O46="Validé humainement",'04_Form_Dechets'!H46,"")</x:f>
      </x:c>
      <x:c r="I46" s="77" t="str">
        <x:f>IF('04_Form_Dechets'!$O46="Validé humainement",'04_Form_Dechets'!I46,"")</x:f>
      </x:c>
      <x:c r="J46" s="76" t="str">
        <x:f>IF('04_Form_Dechets'!$O46="Validé humainement",'04_Form_Dechets'!J46,"")</x:f>
      </x:c>
      <x:c r="K46" s="76" t="str">
        <x:f>IF('04_Form_Dechets'!$O46="Validé humainement",'04_Form_Dechets'!K46,"")</x:f>
      </x:c>
      <x:c r="L46" s="76" t="str">
        <x:f>IF('04_Form_Dechets'!$O46="Validé humainement",'04_Form_Dechets'!L46,"")</x:f>
      </x:c>
      <x:c r="M46" s="77" t="str">
        <x:f>IF('04_Form_Dechets'!$O46="Validé humainement",'04_Form_Dechets'!M46,"")</x:f>
      </x:c>
      <x:c r="N46" s="76" t="str">
        <x:f>IF('04_Form_Dechets'!$O46="Validé humainement",'04_Form_Dechets'!N46,"")</x:f>
      </x:c>
      <x:c r="O46" s="76" t="str">
        <x:f>IF('04_Form_Dechets'!$O46="Validé humainement",'04_Form_Dechets'!O46,"")</x:f>
      </x:c>
      <x:c r="P46" s="78" t="str">
        <x:f>IF('04_Form_Dechets'!$O46="Validé humainement",'04_Form_Dechets'!P46,"")</x:f>
      </x:c>
      <x:c r="Q46" s="76" t="str">
        <x:f>IF('04_Form_Dechets'!$O46="Validé humainement",'04_Form_Dechets'!Q46,"")</x:f>
      </x:c>
      <x:c r="R46" s="76" t="str">
        <x:f>IF('04_Form_Dechets'!$O46="Validé humainement",'04_Form_Dechets'!R46,"")</x:f>
      </x:c>
      <x:c r="S46" s="76" t="str">
        <x:f>IF('04_Form_Dechets'!$O46="Validé humainement",'04_Form_Dechets'!S46,"")</x:f>
      </x:c>
    </x:row>
    <x:row r="47">
      <x:c r="A47" s="76" t="str">
        <x:f>IF('04_Form_Dechets'!$O47="Validé humainement",'04_Form_Dechets'!A47,"")</x:f>
      </x:c>
      <x:c r="B47" s="76" t="str">
        <x:f>IF('04_Form_Dechets'!$O47="Validé humainement",'04_Form_Dechets'!B47,"")</x:f>
      </x:c>
      <x:c r="C47" s="76" t="str">
        <x:f>IF('04_Form_Dechets'!$O47="Validé humainement",'04_Form_Dechets'!C47,"")</x:f>
      </x:c>
      <x:c r="D47" s="76" t="str">
        <x:f>IF('04_Form_Dechets'!$O47="Validé humainement",'04_Form_Dechets'!D47,"")</x:f>
      </x:c>
      <x:c r="E47" s="76" t="str">
        <x:f>IF('04_Form_Dechets'!$O47="Validé humainement",'04_Form_Dechets'!E47,"")</x:f>
      </x:c>
      <x:c r="F47" s="77" t="str">
        <x:f>IF('04_Form_Dechets'!$O47="Validé humainement",'04_Form_Dechets'!F47,"")</x:f>
      </x:c>
      <x:c r="G47" s="77" t="str">
        <x:f>IF('04_Form_Dechets'!$O47="Validé humainement",'04_Form_Dechets'!G47,"")</x:f>
      </x:c>
      <x:c r="H47" s="77" t="str">
        <x:f>IF('04_Form_Dechets'!$O47="Validé humainement",'04_Form_Dechets'!H47,"")</x:f>
      </x:c>
      <x:c r="I47" s="77" t="str">
        <x:f>IF('04_Form_Dechets'!$O47="Validé humainement",'04_Form_Dechets'!I47,"")</x:f>
      </x:c>
      <x:c r="J47" s="76" t="str">
        <x:f>IF('04_Form_Dechets'!$O47="Validé humainement",'04_Form_Dechets'!J47,"")</x:f>
      </x:c>
      <x:c r="K47" s="76" t="str">
        <x:f>IF('04_Form_Dechets'!$O47="Validé humainement",'04_Form_Dechets'!K47,"")</x:f>
      </x:c>
      <x:c r="L47" s="76" t="str">
        <x:f>IF('04_Form_Dechets'!$O47="Validé humainement",'04_Form_Dechets'!L47,"")</x:f>
      </x:c>
      <x:c r="M47" s="77" t="str">
        <x:f>IF('04_Form_Dechets'!$O47="Validé humainement",'04_Form_Dechets'!M47,"")</x:f>
      </x:c>
      <x:c r="N47" s="76" t="str">
        <x:f>IF('04_Form_Dechets'!$O47="Validé humainement",'04_Form_Dechets'!N47,"")</x:f>
      </x:c>
      <x:c r="O47" s="76" t="str">
        <x:f>IF('04_Form_Dechets'!$O47="Validé humainement",'04_Form_Dechets'!O47,"")</x:f>
      </x:c>
      <x:c r="P47" s="78" t="str">
        <x:f>IF('04_Form_Dechets'!$O47="Validé humainement",'04_Form_Dechets'!P47,"")</x:f>
      </x:c>
      <x:c r="Q47" s="76" t="str">
        <x:f>IF('04_Form_Dechets'!$O47="Validé humainement",'04_Form_Dechets'!Q47,"")</x:f>
      </x:c>
      <x:c r="R47" s="76" t="str">
        <x:f>IF('04_Form_Dechets'!$O47="Validé humainement",'04_Form_Dechets'!R47,"")</x:f>
      </x:c>
      <x:c r="S47" s="76" t="str">
        <x:f>IF('04_Form_Dechets'!$O47="Validé humainement",'04_Form_Dechets'!S47,"")</x:f>
      </x:c>
    </x:row>
    <x:row r="48">
      <x:c r="A48" s="76" t="str">
        <x:f>IF('04_Form_Dechets'!$O48="Validé humainement",'04_Form_Dechets'!A48,"")</x:f>
      </x:c>
      <x:c r="B48" s="76" t="str">
        <x:f>IF('04_Form_Dechets'!$O48="Validé humainement",'04_Form_Dechets'!B48,"")</x:f>
      </x:c>
      <x:c r="C48" s="76" t="str">
        <x:f>IF('04_Form_Dechets'!$O48="Validé humainement",'04_Form_Dechets'!C48,"")</x:f>
      </x:c>
      <x:c r="D48" s="76" t="str">
        <x:f>IF('04_Form_Dechets'!$O48="Validé humainement",'04_Form_Dechets'!D48,"")</x:f>
      </x:c>
      <x:c r="E48" s="76" t="str">
        <x:f>IF('04_Form_Dechets'!$O48="Validé humainement",'04_Form_Dechets'!E48,"")</x:f>
      </x:c>
      <x:c r="F48" s="77" t="str">
        <x:f>IF('04_Form_Dechets'!$O48="Validé humainement",'04_Form_Dechets'!F48,"")</x:f>
      </x:c>
      <x:c r="G48" s="77" t="str">
        <x:f>IF('04_Form_Dechets'!$O48="Validé humainement",'04_Form_Dechets'!G48,"")</x:f>
      </x:c>
      <x:c r="H48" s="77" t="str">
        <x:f>IF('04_Form_Dechets'!$O48="Validé humainement",'04_Form_Dechets'!H48,"")</x:f>
      </x:c>
      <x:c r="I48" s="77" t="str">
        <x:f>IF('04_Form_Dechets'!$O48="Validé humainement",'04_Form_Dechets'!I48,"")</x:f>
      </x:c>
      <x:c r="J48" s="76" t="str">
        <x:f>IF('04_Form_Dechets'!$O48="Validé humainement",'04_Form_Dechets'!J48,"")</x:f>
      </x:c>
      <x:c r="K48" s="76" t="str">
        <x:f>IF('04_Form_Dechets'!$O48="Validé humainement",'04_Form_Dechets'!K48,"")</x:f>
      </x:c>
      <x:c r="L48" s="76" t="str">
        <x:f>IF('04_Form_Dechets'!$O48="Validé humainement",'04_Form_Dechets'!L48,"")</x:f>
      </x:c>
      <x:c r="M48" s="77" t="str">
        <x:f>IF('04_Form_Dechets'!$O48="Validé humainement",'04_Form_Dechets'!M48,"")</x:f>
      </x:c>
      <x:c r="N48" s="76" t="str">
        <x:f>IF('04_Form_Dechets'!$O48="Validé humainement",'04_Form_Dechets'!N48,"")</x:f>
      </x:c>
      <x:c r="O48" s="76" t="str">
        <x:f>IF('04_Form_Dechets'!$O48="Validé humainement",'04_Form_Dechets'!O48,"")</x:f>
      </x:c>
      <x:c r="P48" s="78" t="str">
        <x:f>IF('04_Form_Dechets'!$O48="Validé humainement",'04_Form_Dechets'!P48,"")</x:f>
      </x:c>
      <x:c r="Q48" s="76" t="str">
        <x:f>IF('04_Form_Dechets'!$O48="Validé humainement",'04_Form_Dechets'!Q48,"")</x:f>
      </x:c>
      <x:c r="R48" s="76" t="str">
        <x:f>IF('04_Form_Dechets'!$O48="Validé humainement",'04_Form_Dechets'!R48,"")</x:f>
      </x:c>
      <x:c r="S48" s="76" t="str">
        <x:f>IF('04_Form_Dechets'!$O48="Validé humainement",'04_Form_Dechets'!S48,"")</x:f>
      </x:c>
    </x:row>
    <x:row r="49">
      <x:c r="A49" s="76" t="str">
        <x:f>IF('04_Form_Dechets'!$O49="Validé humainement",'04_Form_Dechets'!A49,"")</x:f>
      </x:c>
      <x:c r="B49" s="76" t="str">
        <x:f>IF('04_Form_Dechets'!$O49="Validé humainement",'04_Form_Dechets'!B49,"")</x:f>
      </x:c>
      <x:c r="C49" s="76" t="str">
        <x:f>IF('04_Form_Dechets'!$O49="Validé humainement",'04_Form_Dechets'!C49,"")</x:f>
      </x:c>
      <x:c r="D49" s="76" t="str">
        <x:f>IF('04_Form_Dechets'!$O49="Validé humainement",'04_Form_Dechets'!D49,"")</x:f>
      </x:c>
      <x:c r="E49" s="76" t="str">
        <x:f>IF('04_Form_Dechets'!$O49="Validé humainement",'04_Form_Dechets'!E49,"")</x:f>
      </x:c>
      <x:c r="F49" s="77" t="str">
        <x:f>IF('04_Form_Dechets'!$O49="Validé humainement",'04_Form_Dechets'!F49,"")</x:f>
      </x:c>
      <x:c r="G49" s="77" t="str">
        <x:f>IF('04_Form_Dechets'!$O49="Validé humainement",'04_Form_Dechets'!G49,"")</x:f>
      </x:c>
      <x:c r="H49" s="77" t="str">
        <x:f>IF('04_Form_Dechets'!$O49="Validé humainement",'04_Form_Dechets'!H49,"")</x:f>
      </x:c>
      <x:c r="I49" s="77" t="str">
        <x:f>IF('04_Form_Dechets'!$O49="Validé humainement",'04_Form_Dechets'!I49,"")</x:f>
      </x:c>
      <x:c r="J49" s="76" t="str">
        <x:f>IF('04_Form_Dechets'!$O49="Validé humainement",'04_Form_Dechets'!J49,"")</x:f>
      </x:c>
      <x:c r="K49" s="76" t="str">
        <x:f>IF('04_Form_Dechets'!$O49="Validé humainement",'04_Form_Dechets'!K49,"")</x:f>
      </x:c>
      <x:c r="L49" s="76" t="str">
        <x:f>IF('04_Form_Dechets'!$O49="Validé humainement",'04_Form_Dechets'!L49,"")</x:f>
      </x:c>
      <x:c r="M49" s="77" t="str">
        <x:f>IF('04_Form_Dechets'!$O49="Validé humainement",'04_Form_Dechets'!M49,"")</x:f>
      </x:c>
      <x:c r="N49" s="76" t="str">
        <x:f>IF('04_Form_Dechets'!$O49="Validé humainement",'04_Form_Dechets'!N49,"")</x:f>
      </x:c>
      <x:c r="O49" s="76" t="str">
        <x:f>IF('04_Form_Dechets'!$O49="Validé humainement",'04_Form_Dechets'!O49,"")</x:f>
      </x:c>
      <x:c r="P49" s="78" t="str">
        <x:f>IF('04_Form_Dechets'!$O49="Validé humainement",'04_Form_Dechets'!P49,"")</x:f>
      </x:c>
      <x:c r="Q49" s="76" t="str">
        <x:f>IF('04_Form_Dechets'!$O49="Validé humainement",'04_Form_Dechets'!Q49,"")</x:f>
      </x:c>
      <x:c r="R49" s="76" t="str">
        <x:f>IF('04_Form_Dechets'!$O49="Validé humainement",'04_Form_Dechets'!R49,"")</x:f>
      </x:c>
      <x:c r="S49" s="76" t="str">
        <x:f>IF('04_Form_Dechets'!$O49="Validé humainement",'04_Form_Dechets'!S49,"")</x:f>
      </x:c>
    </x:row>
    <x:row r="50">
      <x:c r="A50" s="76" t="str">
        <x:f>IF('04_Form_Dechets'!$O50="Validé humainement",'04_Form_Dechets'!A50,"")</x:f>
      </x:c>
      <x:c r="B50" s="76" t="str">
        <x:f>IF('04_Form_Dechets'!$O50="Validé humainement",'04_Form_Dechets'!B50,"")</x:f>
      </x:c>
      <x:c r="C50" s="76" t="str">
        <x:f>IF('04_Form_Dechets'!$O50="Validé humainement",'04_Form_Dechets'!C50,"")</x:f>
      </x:c>
      <x:c r="D50" s="76" t="str">
        <x:f>IF('04_Form_Dechets'!$O50="Validé humainement",'04_Form_Dechets'!D50,"")</x:f>
      </x:c>
      <x:c r="E50" s="76" t="str">
        <x:f>IF('04_Form_Dechets'!$O50="Validé humainement",'04_Form_Dechets'!E50,"")</x:f>
      </x:c>
      <x:c r="F50" s="77" t="str">
        <x:f>IF('04_Form_Dechets'!$O50="Validé humainement",'04_Form_Dechets'!F50,"")</x:f>
      </x:c>
      <x:c r="G50" s="77" t="str">
        <x:f>IF('04_Form_Dechets'!$O50="Validé humainement",'04_Form_Dechets'!G50,"")</x:f>
      </x:c>
      <x:c r="H50" s="77" t="str">
        <x:f>IF('04_Form_Dechets'!$O50="Validé humainement",'04_Form_Dechets'!H50,"")</x:f>
      </x:c>
      <x:c r="I50" s="77" t="str">
        <x:f>IF('04_Form_Dechets'!$O50="Validé humainement",'04_Form_Dechets'!I50,"")</x:f>
      </x:c>
      <x:c r="J50" s="76" t="str">
        <x:f>IF('04_Form_Dechets'!$O50="Validé humainement",'04_Form_Dechets'!J50,"")</x:f>
      </x:c>
      <x:c r="K50" s="76" t="str">
        <x:f>IF('04_Form_Dechets'!$O50="Validé humainement",'04_Form_Dechets'!K50,"")</x:f>
      </x:c>
      <x:c r="L50" s="76" t="str">
        <x:f>IF('04_Form_Dechets'!$O50="Validé humainement",'04_Form_Dechets'!L50,"")</x:f>
      </x:c>
      <x:c r="M50" s="77" t="str">
        <x:f>IF('04_Form_Dechets'!$O50="Validé humainement",'04_Form_Dechets'!M50,"")</x:f>
      </x:c>
      <x:c r="N50" s="76" t="str">
        <x:f>IF('04_Form_Dechets'!$O50="Validé humainement",'04_Form_Dechets'!N50,"")</x:f>
      </x:c>
      <x:c r="O50" s="76" t="str">
        <x:f>IF('04_Form_Dechets'!$O50="Validé humainement",'04_Form_Dechets'!O50,"")</x:f>
      </x:c>
      <x:c r="P50" s="78" t="str">
        <x:f>IF('04_Form_Dechets'!$O50="Validé humainement",'04_Form_Dechets'!P50,"")</x:f>
      </x:c>
      <x:c r="Q50" s="76" t="str">
        <x:f>IF('04_Form_Dechets'!$O50="Validé humainement",'04_Form_Dechets'!Q50,"")</x:f>
      </x:c>
      <x:c r="R50" s="76" t="str">
        <x:f>IF('04_Form_Dechets'!$O50="Validé humainement",'04_Form_Dechets'!R50,"")</x:f>
      </x:c>
      <x:c r="S50" s="76" t="str">
        <x:f>IF('04_Form_Dechets'!$O50="Validé humainement",'04_Form_Dechets'!S50,"")</x:f>
      </x:c>
    </x:row>
    <x:row r="51">
      <x:c r="A51" s="76" t="str">
        <x:f>IF('04_Form_Dechets'!$O51="Validé humainement",'04_Form_Dechets'!A51,"")</x:f>
      </x:c>
      <x:c r="B51" s="76" t="str">
        <x:f>IF('04_Form_Dechets'!$O51="Validé humainement",'04_Form_Dechets'!B51,"")</x:f>
      </x:c>
      <x:c r="C51" s="76" t="str">
        <x:f>IF('04_Form_Dechets'!$O51="Validé humainement",'04_Form_Dechets'!C51,"")</x:f>
      </x:c>
      <x:c r="D51" s="76" t="str">
        <x:f>IF('04_Form_Dechets'!$O51="Validé humainement",'04_Form_Dechets'!D51,"")</x:f>
      </x:c>
      <x:c r="E51" s="76" t="str">
        <x:f>IF('04_Form_Dechets'!$O51="Validé humainement",'04_Form_Dechets'!E51,"")</x:f>
      </x:c>
      <x:c r="F51" s="77" t="str">
        <x:f>IF('04_Form_Dechets'!$O51="Validé humainement",'04_Form_Dechets'!F51,"")</x:f>
      </x:c>
      <x:c r="G51" s="77" t="str">
        <x:f>IF('04_Form_Dechets'!$O51="Validé humainement",'04_Form_Dechets'!G51,"")</x:f>
      </x:c>
      <x:c r="H51" s="77" t="str">
        <x:f>IF('04_Form_Dechets'!$O51="Validé humainement",'04_Form_Dechets'!H51,"")</x:f>
      </x:c>
      <x:c r="I51" s="77" t="str">
        <x:f>IF('04_Form_Dechets'!$O51="Validé humainement",'04_Form_Dechets'!I51,"")</x:f>
      </x:c>
      <x:c r="J51" s="76" t="str">
        <x:f>IF('04_Form_Dechets'!$O51="Validé humainement",'04_Form_Dechets'!J51,"")</x:f>
      </x:c>
      <x:c r="K51" s="76" t="str">
        <x:f>IF('04_Form_Dechets'!$O51="Validé humainement",'04_Form_Dechets'!K51,"")</x:f>
      </x:c>
      <x:c r="L51" s="76" t="str">
        <x:f>IF('04_Form_Dechets'!$O51="Validé humainement",'04_Form_Dechets'!L51,"")</x:f>
      </x:c>
      <x:c r="M51" s="77" t="str">
        <x:f>IF('04_Form_Dechets'!$O51="Validé humainement",'04_Form_Dechets'!M51,"")</x:f>
      </x:c>
      <x:c r="N51" s="76" t="str">
        <x:f>IF('04_Form_Dechets'!$O51="Validé humainement",'04_Form_Dechets'!N51,"")</x:f>
      </x:c>
      <x:c r="O51" s="76" t="str">
        <x:f>IF('04_Form_Dechets'!$O51="Validé humainement",'04_Form_Dechets'!O51,"")</x:f>
      </x:c>
      <x:c r="P51" s="78" t="str">
        <x:f>IF('04_Form_Dechets'!$O51="Validé humainement",'04_Form_Dechets'!P51,"")</x:f>
      </x:c>
      <x:c r="Q51" s="76" t="str">
        <x:f>IF('04_Form_Dechets'!$O51="Validé humainement",'04_Form_Dechets'!Q51,"")</x:f>
      </x:c>
      <x:c r="R51" s="76" t="str">
        <x:f>IF('04_Form_Dechets'!$O51="Validé humainement",'04_Form_Dechets'!R51,"")</x:f>
      </x:c>
      <x:c r="S51" s="76" t="str">
        <x:f>IF('04_Form_Dechets'!$O51="Validé humainement",'04_Form_Dechets'!S51,"")</x:f>
      </x:c>
    </x:row>
    <x:row r="52">
      <x:c r="A52" s="76" t="str">
        <x:f>IF('04_Form_Dechets'!$O52="Validé humainement",'04_Form_Dechets'!A52,"")</x:f>
      </x:c>
      <x:c r="B52" s="76" t="str">
        <x:f>IF('04_Form_Dechets'!$O52="Validé humainement",'04_Form_Dechets'!B52,"")</x:f>
      </x:c>
      <x:c r="C52" s="76" t="str">
        <x:f>IF('04_Form_Dechets'!$O52="Validé humainement",'04_Form_Dechets'!C52,"")</x:f>
      </x:c>
      <x:c r="D52" s="76" t="str">
        <x:f>IF('04_Form_Dechets'!$O52="Validé humainement",'04_Form_Dechets'!D52,"")</x:f>
      </x:c>
      <x:c r="E52" s="76" t="str">
        <x:f>IF('04_Form_Dechets'!$O52="Validé humainement",'04_Form_Dechets'!E52,"")</x:f>
      </x:c>
      <x:c r="F52" s="77" t="str">
        <x:f>IF('04_Form_Dechets'!$O52="Validé humainement",'04_Form_Dechets'!F52,"")</x:f>
      </x:c>
      <x:c r="G52" s="77" t="str">
        <x:f>IF('04_Form_Dechets'!$O52="Validé humainement",'04_Form_Dechets'!G52,"")</x:f>
      </x:c>
      <x:c r="H52" s="77" t="str">
        <x:f>IF('04_Form_Dechets'!$O52="Validé humainement",'04_Form_Dechets'!H52,"")</x:f>
      </x:c>
      <x:c r="I52" s="77" t="str">
        <x:f>IF('04_Form_Dechets'!$O52="Validé humainement",'04_Form_Dechets'!I52,"")</x:f>
      </x:c>
      <x:c r="J52" s="76" t="str">
        <x:f>IF('04_Form_Dechets'!$O52="Validé humainement",'04_Form_Dechets'!J52,"")</x:f>
      </x:c>
      <x:c r="K52" s="76" t="str">
        <x:f>IF('04_Form_Dechets'!$O52="Validé humainement",'04_Form_Dechets'!K52,"")</x:f>
      </x:c>
      <x:c r="L52" s="76" t="str">
        <x:f>IF('04_Form_Dechets'!$O52="Validé humainement",'04_Form_Dechets'!L52,"")</x:f>
      </x:c>
      <x:c r="M52" s="77" t="str">
        <x:f>IF('04_Form_Dechets'!$O52="Validé humainement",'04_Form_Dechets'!M52,"")</x:f>
      </x:c>
      <x:c r="N52" s="76" t="str">
        <x:f>IF('04_Form_Dechets'!$O52="Validé humainement",'04_Form_Dechets'!N52,"")</x:f>
      </x:c>
      <x:c r="O52" s="76" t="str">
        <x:f>IF('04_Form_Dechets'!$O52="Validé humainement",'04_Form_Dechets'!O52,"")</x:f>
      </x:c>
      <x:c r="P52" s="78" t="str">
        <x:f>IF('04_Form_Dechets'!$O52="Validé humainement",'04_Form_Dechets'!P52,"")</x:f>
      </x:c>
      <x:c r="Q52" s="76" t="str">
        <x:f>IF('04_Form_Dechets'!$O52="Validé humainement",'04_Form_Dechets'!Q52,"")</x:f>
      </x:c>
      <x:c r="R52" s="76" t="str">
        <x:f>IF('04_Form_Dechets'!$O52="Validé humainement",'04_Form_Dechets'!R52,"")</x:f>
      </x:c>
      <x:c r="S52" s="76" t="str">
        <x:f>IF('04_Form_Dechets'!$O52="Validé humainement",'04_Form_Dechets'!S52,"")</x:f>
      </x:c>
    </x:row>
    <x:row r="53">
      <x:c r="A53" s="76" t="str">
        <x:f>IF('04_Form_Dechets'!$O53="Validé humainement",'04_Form_Dechets'!A53,"")</x:f>
      </x:c>
      <x:c r="B53" s="76" t="str">
        <x:f>IF('04_Form_Dechets'!$O53="Validé humainement",'04_Form_Dechets'!B53,"")</x:f>
      </x:c>
      <x:c r="C53" s="76" t="str">
        <x:f>IF('04_Form_Dechets'!$O53="Validé humainement",'04_Form_Dechets'!C53,"")</x:f>
      </x:c>
      <x:c r="D53" s="76" t="str">
        <x:f>IF('04_Form_Dechets'!$O53="Validé humainement",'04_Form_Dechets'!D53,"")</x:f>
      </x:c>
      <x:c r="E53" s="76" t="str">
        <x:f>IF('04_Form_Dechets'!$O53="Validé humainement",'04_Form_Dechets'!E53,"")</x:f>
      </x:c>
      <x:c r="F53" s="77" t="str">
        <x:f>IF('04_Form_Dechets'!$O53="Validé humainement",'04_Form_Dechets'!F53,"")</x:f>
      </x:c>
      <x:c r="G53" s="77" t="str">
        <x:f>IF('04_Form_Dechets'!$O53="Validé humainement",'04_Form_Dechets'!G53,"")</x:f>
      </x:c>
      <x:c r="H53" s="77" t="str">
        <x:f>IF('04_Form_Dechets'!$O53="Validé humainement",'04_Form_Dechets'!H53,"")</x:f>
      </x:c>
      <x:c r="I53" s="77" t="str">
        <x:f>IF('04_Form_Dechets'!$O53="Validé humainement",'04_Form_Dechets'!I53,"")</x:f>
      </x:c>
      <x:c r="J53" s="76" t="str">
        <x:f>IF('04_Form_Dechets'!$O53="Validé humainement",'04_Form_Dechets'!J53,"")</x:f>
      </x:c>
      <x:c r="K53" s="76" t="str">
        <x:f>IF('04_Form_Dechets'!$O53="Validé humainement",'04_Form_Dechets'!K53,"")</x:f>
      </x:c>
      <x:c r="L53" s="76" t="str">
        <x:f>IF('04_Form_Dechets'!$O53="Validé humainement",'04_Form_Dechets'!L53,"")</x:f>
      </x:c>
      <x:c r="M53" s="77" t="str">
        <x:f>IF('04_Form_Dechets'!$O53="Validé humainement",'04_Form_Dechets'!M53,"")</x:f>
      </x:c>
      <x:c r="N53" s="76" t="str">
        <x:f>IF('04_Form_Dechets'!$O53="Validé humainement",'04_Form_Dechets'!N53,"")</x:f>
      </x:c>
      <x:c r="O53" s="76" t="str">
        <x:f>IF('04_Form_Dechets'!$O53="Validé humainement",'04_Form_Dechets'!O53,"")</x:f>
      </x:c>
      <x:c r="P53" s="78" t="str">
        <x:f>IF('04_Form_Dechets'!$O53="Validé humainement",'04_Form_Dechets'!P53,"")</x:f>
      </x:c>
      <x:c r="Q53" s="76" t="str">
        <x:f>IF('04_Form_Dechets'!$O53="Validé humainement",'04_Form_Dechets'!Q53,"")</x:f>
      </x:c>
      <x:c r="R53" s="76" t="str">
        <x:f>IF('04_Form_Dechets'!$O53="Validé humainement",'04_Form_Dechets'!R53,"")</x:f>
      </x:c>
      <x:c r="S53" s="76" t="str">
        <x:f>IF('04_Form_Dechets'!$O53="Validé humainement",'04_Form_Dechets'!S53,"")</x:f>
      </x:c>
    </x:row>
    <x:row r="54">
      <x:c r="A54" s="76" t="str">
        <x:f>IF('04_Form_Dechets'!$O54="Validé humainement",'04_Form_Dechets'!A54,"")</x:f>
      </x:c>
      <x:c r="B54" s="76" t="str">
        <x:f>IF('04_Form_Dechets'!$O54="Validé humainement",'04_Form_Dechets'!B54,"")</x:f>
      </x:c>
      <x:c r="C54" s="76" t="str">
        <x:f>IF('04_Form_Dechets'!$O54="Validé humainement",'04_Form_Dechets'!C54,"")</x:f>
      </x:c>
      <x:c r="D54" s="76" t="str">
        <x:f>IF('04_Form_Dechets'!$O54="Validé humainement",'04_Form_Dechets'!D54,"")</x:f>
      </x:c>
      <x:c r="E54" s="76" t="str">
        <x:f>IF('04_Form_Dechets'!$O54="Validé humainement",'04_Form_Dechets'!E54,"")</x:f>
      </x:c>
      <x:c r="F54" s="77" t="str">
        <x:f>IF('04_Form_Dechets'!$O54="Validé humainement",'04_Form_Dechets'!F54,"")</x:f>
      </x:c>
      <x:c r="G54" s="77" t="str">
        <x:f>IF('04_Form_Dechets'!$O54="Validé humainement",'04_Form_Dechets'!G54,"")</x:f>
      </x:c>
      <x:c r="H54" s="77" t="str">
        <x:f>IF('04_Form_Dechets'!$O54="Validé humainement",'04_Form_Dechets'!H54,"")</x:f>
      </x:c>
      <x:c r="I54" s="77" t="str">
        <x:f>IF('04_Form_Dechets'!$O54="Validé humainement",'04_Form_Dechets'!I54,"")</x:f>
      </x:c>
      <x:c r="J54" s="76" t="str">
        <x:f>IF('04_Form_Dechets'!$O54="Validé humainement",'04_Form_Dechets'!J54,"")</x:f>
      </x:c>
      <x:c r="K54" s="76" t="str">
        <x:f>IF('04_Form_Dechets'!$O54="Validé humainement",'04_Form_Dechets'!K54,"")</x:f>
      </x:c>
      <x:c r="L54" s="76" t="str">
        <x:f>IF('04_Form_Dechets'!$O54="Validé humainement",'04_Form_Dechets'!L54,"")</x:f>
      </x:c>
      <x:c r="M54" s="77" t="str">
        <x:f>IF('04_Form_Dechets'!$O54="Validé humainement",'04_Form_Dechets'!M54,"")</x:f>
      </x:c>
      <x:c r="N54" s="76" t="str">
        <x:f>IF('04_Form_Dechets'!$O54="Validé humainement",'04_Form_Dechets'!N54,"")</x:f>
      </x:c>
      <x:c r="O54" s="76" t="str">
        <x:f>IF('04_Form_Dechets'!$O54="Validé humainement",'04_Form_Dechets'!O54,"")</x:f>
      </x:c>
      <x:c r="P54" s="78" t="str">
        <x:f>IF('04_Form_Dechets'!$O54="Validé humainement",'04_Form_Dechets'!P54,"")</x:f>
      </x:c>
      <x:c r="Q54" s="76" t="str">
        <x:f>IF('04_Form_Dechets'!$O54="Validé humainement",'04_Form_Dechets'!Q54,"")</x:f>
      </x:c>
      <x:c r="R54" s="76" t="str">
        <x:f>IF('04_Form_Dechets'!$O54="Validé humainement",'04_Form_Dechets'!R54,"")</x:f>
      </x:c>
      <x:c r="S54" s="76" t="str">
        <x:f>IF('04_Form_Dechets'!$O54="Validé humainement",'04_Form_Dechets'!S54,"")</x:f>
      </x:c>
    </x:row>
    <x:row r="55">
      <x:c r="A55" s="76" t="str">
        <x:f>IF('04_Form_Dechets'!$O55="Validé humainement",'04_Form_Dechets'!A55,"")</x:f>
      </x:c>
      <x:c r="B55" s="76" t="str">
        <x:f>IF('04_Form_Dechets'!$O55="Validé humainement",'04_Form_Dechets'!B55,"")</x:f>
      </x:c>
      <x:c r="C55" s="76" t="str">
        <x:f>IF('04_Form_Dechets'!$O55="Validé humainement",'04_Form_Dechets'!C55,"")</x:f>
      </x:c>
      <x:c r="D55" s="76" t="str">
        <x:f>IF('04_Form_Dechets'!$O55="Validé humainement",'04_Form_Dechets'!D55,"")</x:f>
      </x:c>
      <x:c r="E55" s="76" t="str">
        <x:f>IF('04_Form_Dechets'!$O55="Validé humainement",'04_Form_Dechets'!E55,"")</x:f>
      </x:c>
      <x:c r="F55" s="77" t="str">
        <x:f>IF('04_Form_Dechets'!$O55="Validé humainement",'04_Form_Dechets'!F55,"")</x:f>
      </x:c>
      <x:c r="G55" s="77" t="str">
        <x:f>IF('04_Form_Dechets'!$O55="Validé humainement",'04_Form_Dechets'!G55,"")</x:f>
      </x:c>
      <x:c r="H55" s="77" t="str">
        <x:f>IF('04_Form_Dechets'!$O55="Validé humainement",'04_Form_Dechets'!H55,"")</x:f>
      </x:c>
      <x:c r="I55" s="77" t="str">
        <x:f>IF('04_Form_Dechets'!$O55="Validé humainement",'04_Form_Dechets'!I55,"")</x:f>
      </x:c>
      <x:c r="J55" s="76" t="str">
        <x:f>IF('04_Form_Dechets'!$O55="Validé humainement",'04_Form_Dechets'!J55,"")</x:f>
      </x:c>
      <x:c r="K55" s="76" t="str">
        <x:f>IF('04_Form_Dechets'!$O55="Validé humainement",'04_Form_Dechets'!K55,"")</x:f>
      </x:c>
      <x:c r="L55" s="76" t="str">
        <x:f>IF('04_Form_Dechets'!$O55="Validé humainement",'04_Form_Dechets'!L55,"")</x:f>
      </x:c>
      <x:c r="M55" s="77" t="str">
        <x:f>IF('04_Form_Dechets'!$O55="Validé humainement",'04_Form_Dechets'!M55,"")</x:f>
      </x:c>
      <x:c r="N55" s="76" t="str">
        <x:f>IF('04_Form_Dechets'!$O55="Validé humainement",'04_Form_Dechets'!N55,"")</x:f>
      </x:c>
      <x:c r="O55" s="76" t="str">
        <x:f>IF('04_Form_Dechets'!$O55="Validé humainement",'04_Form_Dechets'!O55,"")</x:f>
      </x:c>
      <x:c r="P55" s="78" t="str">
        <x:f>IF('04_Form_Dechets'!$O55="Validé humainement",'04_Form_Dechets'!P55,"")</x:f>
      </x:c>
      <x:c r="Q55" s="76" t="str">
        <x:f>IF('04_Form_Dechets'!$O55="Validé humainement",'04_Form_Dechets'!Q55,"")</x:f>
      </x:c>
      <x:c r="R55" s="76" t="str">
        <x:f>IF('04_Form_Dechets'!$O55="Validé humainement",'04_Form_Dechets'!R55,"")</x:f>
      </x:c>
      <x:c r="S55" s="76" t="str">
        <x:f>IF('04_Form_Dechets'!$O55="Validé humainement",'04_Form_Dechets'!S55,"")</x:f>
      </x:c>
    </x:row>
    <x:row r="56">
      <x:c r="A56" s="76" t="str">
        <x:f>IF('04_Form_Dechets'!$O56="Validé humainement",'04_Form_Dechets'!A56,"")</x:f>
      </x:c>
      <x:c r="B56" s="76" t="str">
        <x:f>IF('04_Form_Dechets'!$O56="Validé humainement",'04_Form_Dechets'!B56,"")</x:f>
      </x:c>
      <x:c r="C56" s="76" t="str">
        <x:f>IF('04_Form_Dechets'!$O56="Validé humainement",'04_Form_Dechets'!C56,"")</x:f>
      </x:c>
      <x:c r="D56" s="76" t="str">
        <x:f>IF('04_Form_Dechets'!$O56="Validé humainement",'04_Form_Dechets'!D56,"")</x:f>
      </x:c>
      <x:c r="E56" s="76" t="str">
        <x:f>IF('04_Form_Dechets'!$O56="Validé humainement",'04_Form_Dechets'!E56,"")</x:f>
      </x:c>
      <x:c r="F56" s="77" t="str">
        <x:f>IF('04_Form_Dechets'!$O56="Validé humainement",'04_Form_Dechets'!F56,"")</x:f>
      </x:c>
      <x:c r="G56" s="77" t="str">
        <x:f>IF('04_Form_Dechets'!$O56="Validé humainement",'04_Form_Dechets'!G56,"")</x:f>
      </x:c>
      <x:c r="H56" s="77" t="str">
        <x:f>IF('04_Form_Dechets'!$O56="Validé humainement",'04_Form_Dechets'!H56,"")</x:f>
      </x:c>
      <x:c r="I56" s="77" t="str">
        <x:f>IF('04_Form_Dechets'!$O56="Validé humainement",'04_Form_Dechets'!I56,"")</x:f>
      </x:c>
      <x:c r="J56" s="76" t="str">
        <x:f>IF('04_Form_Dechets'!$O56="Validé humainement",'04_Form_Dechets'!J56,"")</x:f>
      </x:c>
      <x:c r="K56" s="76" t="str">
        <x:f>IF('04_Form_Dechets'!$O56="Validé humainement",'04_Form_Dechets'!K56,"")</x:f>
      </x:c>
      <x:c r="L56" s="76" t="str">
        <x:f>IF('04_Form_Dechets'!$O56="Validé humainement",'04_Form_Dechets'!L56,"")</x:f>
      </x:c>
      <x:c r="M56" s="77" t="str">
        <x:f>IF('04_Form_Dechets'!$O56="Validé humainement",'04_Form_Dechets'!M56,"")</x:f>
      </x:c>
      <x:c r="N56" s="76" t="str">
        <x:f>IF('04_Form_Dechets'!$O56="Validé humainement",'04_Form_Dechets'!N56,"")</x:f>
      </x:c>
      <x:c r="O56" s="76" t="str">
        <x:f>IF('04_Form_Dechets'!$O56="Validé humainement",'04_Form_Dechets'!O56,"")</x:f>
      </x:c>
      <x:c r="P56" s="78" t="str">
        <x:f>IF('04_Form_Dechets'!$O56="Validé humainement",'04_Form_Dechets'!P56,"")</x:f>
      </x:c>
      <x:c r="Q56" s="76" t="str">
        <x:f>IF('04_Form_Dechets'!$O56="Validé humainement",'04_Form_Dechets'!Q56,"")</x:f>
      </x:c>
      <x:c r="R56" s="76" t="str">
        <x:f>IF('04_Form_Dechets'!$O56="Validé humainement",'04_Form_Dechets'!R56,"")</x:f>
      </x:c>
      <x:c r="S56" s="76" t="str">
        <x:f>IF('04_Form_Dechets'!$O56="Validé humainement",'04_Form_Dechets'!S56,"")</x:f>
      </x:c>
    </x:row>
    <x:row r="57">
      <x:c r="A57" s="76" t="str">
        <x:f>IF('04_Form_Dechets'!$O57="Validé humainement",'04_Form_Dechets'!A57,"")</x:f>
      </x:c>
      <x:c r="B57" s="76" t="str">
        <x:f>IF('04_Form_Dechets'!$O57="Validé humainement",'04_Form_Dechets'!B57,"")</x:f>
      </x:c>
      <x:c r="C57" s="76" t="str">
        <x:f>IF('04_Form_Dechets'!$O57="Validé humainement",'04_Form_Dechets'!C57,"")</x:f>
      </x:c>
      <x:c r="D57" s="76" t="str">
        <x:f>IF('04_Form_Dechets'!$O57="Validé humainement",'04_Form_Dechets'!D57,"")</x:f>
      </x:c>
      <x:c r="E57" s="76" t="str">
        <x:f>IF('04_Form_Dechets'!$O57="Validé humainement",'04_Form_Dechets'!E57,"")</x:f>
      </x:c>
      <x:c r="F57" s="77" t="str">
        <x:f>IF('04_Form_Dechets'!$O57="Validé humainement",'04_Form_Dechets'!F57,"")</x:f>
      </x:c>
      <x:c r="G57" s="77" t="str">
        <x:f>IF('04_Form_Dechets'!$O57="Validé humainement",'04_Form_Dechets'!G57,"")</x:f>
      </x:c>
      <x:c r="H57" s="77" t="str">
        <x:f>IF('04_Form_Dechets'!$O57="Validé humainement",'04_Form_Dechets'!H57,"")</x:f>
      </x:c>
      <x:c r="I57" s="77" t="str">
        <x:f>IF('04_Form_Dechets'!$O57="Validé humainement",'04_Form_Dechets'!I57,"")</x:f>
      </x:c>
      <x:c r="J57" s="76" t="str">
        <x:f>IF('04_Form_Dechets'!$O57="Validé humainement",'04_Form_Dechets'!J57,"")</x:f>
      </x:c>
      <x:c r="K57" s="76" t="str">
        <x:f>IF('04_Form_Dechets'!$O57="Validé humainement",'04_Form_Dechets'!K57,"")</x:f>
      </x:c>
      <x:c r="L57" s="76" t="str">
        <x:f>IF('04_Form_Dechets'!$O57="Validé humainement",'04_Form_Dechets'!L57,"")</x:f>
      </x:c>
      <x:c r="M57" s="77" t="str">
        <x:f>IF('04_Form_Dechets'!$O57="Validé humainement",'04_Form_Dechets'!M57,"")</x:f>
      </x:c>
      <x:c r="N57" s="76" t="str">
        <x:f>IF('04_Form_Dechets'!$O57="Validé humainement",'04_Form_Dechets'!N57,"")</x:f>
      </x:c>
      <x:c r="O57" s="76" t="str">
        <x:f>IF('04_Form_Dechets'!$O57="Validé humainement",'04_Form_Dechets'!O57,"")</x:f>
      </x:c>
      <x:c r="P57" s="78" t="str">
        <x:f>IF('04_Form_Dechets'!$O57="Validé humainement",'04_Form_Dechets'!P57,"")</x:f>
      </x:c>
      <x:c r="Q57" s="76" t="str">
        <x:f>IF('04_Form_Dechets'!$O57="Validé humainement",'04_Form_Dechets'!Q57,"")</x:f>
      </x:c>
      <x:c r="R57" s="76" t="str">
        <x:f>IF('04_Form_Dechets'!$O57="Validé humainement",'04_Form_Dechets'!R57,"")</x:f>
      </x:c>
      <x:c r="S57" s="76" t="str">
        <x:f>IF('04_Form_Dechets'!$O57="Validé humainement",'04_Form_Dechets'!S57,"")</x:f>
      </x:c>
    </x:row>
    <x:row r="58">
      <x:c r="A58" s="76" t="str">
        <x:f>IF('04_Form_Dechets'!$O58="Validé humainement",'04_Form_Dechets'!A58,"")</x:f>
      </x:c>
      <x:c r="B58" s="76" t="str">
        <x:f>IF('04_Form_Dechets'!$O58="Validé humainement",'04_Form_Dechets'!B58,"")</x:f>
      </x:c>
      <x:c r="C58" s="76" t="str">
        <x:f>IF('04_Form_Dechets'!$O58="Validé humainement",'04_Form_Dechets'!C58,"")</x:f>
      </x:c>
      <x:c r="D58" s="76" t="str">
        <x:f>IF('04_Form_Dechets'!$O58="Validé humainement",'04_Form_Dechets'!D58,"")</x:f>
      </x:c>
      <x:c r="E58" s="76" t="str">
        <x:f>IF('04_Form_Dechets'!$O58="Validé humainement",'04_Form_Dechets'!E58,"")</x:f>
      </x:c>
      <x:c r="F58" s="77" t="str">
        <x:f>IF('04_Form_Dechets'!$O58="Validé humainement",'04_Form_Dechets'!F58,"")</x:f>
      </x:c>
      <x:c r="G58" s="77" t="str">
        <x:f>IF('04_Form_Dechets'!$O58="Validé humainement",'04_Form_Dechets'!G58,"")</x:f>
      </x:c>
      <x:c r="H58" s="77" t="str">
        <x:f>IF('04_Form_Dechets'!$O58="Validé humainement",'04_Form_Dechets'!H58,"")</x:f>
      </x:c>
      <x:c r="I58" s="77" t="str">
        <x:f>IF('04_Form_Dechets'!$O58="Validé humainement",'04_Form_Dechets'!I58,"")</x:f>
      </x:c>
      <x:c r="J58" s="76" t="str">
        <x:f>IF('04_Form_Dechets'!$O58="Validé humainement",'04_Form_Dechets'!J58,"")</x:f>
      </x:c>
      <x:c r="K58" s="76" t="str">
        <x:f>IF('04_Form_Dechets'!$O58="Validé humainement",'04_Form_Dechets'!K58,"")</x:f>
      </x:c>
      <x:c r="L58" s="76" t="str">
        <x:f>IF('04_Form_Dechets'!$O58="Validé humainement",'04_Form_Dechets'!L58,"")</x:f>
      </x:c>
      <x:c r="M58" s="77" t="str">
        <x:f>IF('04_Form_Dechets'!$O58="Validé humainement",'04_Form_Dechets'!M58,"")</x:f>
      </x:c>
      <x:c r="N58" s="76" t="str">
        <x:f>IF('04_Form_Dechets'!$O58="Validé humainement",'04_Form_Dechets'!N58,"")</x:f>
      </x:c>
      <x:c r="O58" s="76" t="str">
        <x:f>IF('04_Form_Dechets'!$O58="Validé humainement",'04_Form_Dechets'!O58,"")</x:f>
      </x:c>
      <x:c r="P58" s="78" t="str">
        <x:f>IF('04_Form_Dechets'!$O58="Validé humainement",'04_Form_Dechets'!P58,"")</x:f>
      </x:c>
      <x:c r="Q58" s="76" t="str">
        <x:f>IF('04_Form_Dechets'!$O58="Validé humainement",'04_Form_Dechets'!Q58,"")</x:f>
      </x:c>
      <x:c r="R58" s="76" t="str">
        <x:f>IF('04_Form_Dechets'!$O58="Validé humainement",'04_Form_Dechets'!R58,"")</x:f>
      </x:c>
      <x:c r="S58" s="76" t="str">
        <x:f>IF('04_Form_Dechets'!$O58="Validé humainement",'04_Form_Dechets'!S58,"")</x:f>
      </x:c>
    </x:row>
    <x:row r="59">
      <x:c r="A59" s="76" t="str">
        <x:f>IF('04_Form_Dechets'!$O59="Validé humainement",'04_Form_Dechets'!A59,"")</x:f>
      </x:c>
      <x:c r="B59" s="76" t="str">
        <x:f>IF('04_Form_Dechets'!$O59="Validé humainement",'04_Form_Dechets'!B59,"")</x:f>
      </x:c>
      <x:c r="C59" s="76" t="str">
        <x:f>IF('04_Form_Dechets'!$O59="Validé humainement",'04_Form_Dechets'!C59,"")</x:f>
      </x:c>
      <x:c r="D59" s="76" t="str">
        <x:f>IF('04_Form_Dechets'!$O59="Validé humainement",'04_Form_Dechets'!D59,"")</x:f>
      </x:c>
      <x:c r="E59" s="76" t="str">
        <x:f>IF('04_Form_Dechets'!$O59="Validé humainement",'04_Form_Dechets'!E59,"")</x:f>
      </x:c>
      <x:c r="F59" s="77" t="str">
        <x:f>IF('04_Form_Dechets'!$O59="Validé humainement",'04_Form_Dechets'!F59,"")</x:f>
      </x:c>
      <x:c r="G59" s="77" t="str">
        <x:f>IF('04_Form_Dechets'!$O59="Validé humainement",'04_Form_Dechets'!G59,"")</x:f>
      </x:c>
      <x:c r="H59" s="77" t="str">
        <x:f>IF('04_Form_Dechets'!$O59="Validé humainement",'04_Form_Dechets'!H59,"")</x:f>
      </x:c>
      <x:c r="I59" s="77" t="str">
        <x:f>IF('04_Form_Dechets'!$O59="Validé humainement",'04_Form_Dechets'!I59,"")</x:f>
      </x:c>
      <x:c r="J59" s="76" t="str">
        <x:f>IF('04_Form_Dechets'!$O59="Validé humainement",'04_Form_Dechets'!J59,"")</x:f>
      </x:c>
      <x:c r="K59" s="76" t="str">
        <x:f>IF('04_Form_Dechets'!$O59="Validé humainement",'04_Form_Dechets'!K59,"")</x:f>
      </x:c>
      <x:c r="L59" s="76" t="str">
        <x:f>IF('04_Form_Dechets'!$O59="Validé humainement",'04_Form_Dechets'!L59,"")</x:f>
      </x:c>
      <x:c r="M59" s="77" t="str">
        <x:f>IF('04_Form_Dechets'!$O59="Validé humainement",'04_Form_Dechets'!M59,"")</x:f>
      </x:c>
      <x:c r="N59" s="76" t="str">
        <x:f>IF('04_Form_Dechets'!$O59="Validé humainement",'04_Form_Dechets'!N59,"")</x:f>
      </x:c>
      <x:c r="O59" s="76" t="str">
        <x:f>IF('04_Form_Dechets'!$O59="Validé humainement",'04_Form_Dechets'!O59,"")</x:f>
      </x:c>
      <x:c r="P59" s="78" t="str">
        <x:f>IF('04_Form_Dechets'!$O59="Validé humainement",'04_Form_Dechets'!P59,"")</x:f>
      </x:c>
      <x:c r="Q59" s="76" t="str">
        <x:f>IF('04_Form_Dechets'!$O59="Validé humainement",'04_Form_Dechets'!Q59,"")</x:f>
      </x:c>
      <x:c r="R59" s="76" t="str">
        <x:f>IF('04_Form_Dechets'!$O59="Validé humainement",'04_Form_Dechets'!R59,"")</x:f>
      </x:c>
      <x:c r="S59" s="76" t="str">
        <x:f>IF('04_Form_Dechets'!$O59="Validé humainement",'04_Form_Dechets'!S59,"")</x:f>
      </x:c>
    </x:row>
    <x:row r="60">
      <x:c r="A60" s="76" t="str">
        <x:f>IF('04_Form_Dechets'!$O60="Validé humainement",'04_Form_Dechets'!A60,"")</x:f>
      </x:c>
      <x:c r="B60" s="76" t="str">
        <x:f>IF('04_Form_Dechets'!$O60="Validé humainement",'04_Form_Dechets'!B60,"")</x:f>
      </x:c>
      <x:c r="C60" s="76" t="str">
        <x:f>IF('04_Form_Dechets'!$O60="Validé humainement",'04_Form_Dechets'!C60,"")</x:f>
      </x:c>
      <x:c r="D60" s="76" t="str">
        <x:f>IF('04_Form_Dechets'!$O60="Validé humainement",'04_Form_Dechets'!D60,"")</x:f>
      </x:c>
      <x:c r="E60" s="76" t="str">
        <x:f>IF('04_Form_Dechets'!$O60="Validé humainement",'04_Form_Dechets'!E60,"")</x:f>
      </x:c>
      <x:c r="F60" s="77" t="str">
        <x:f>IF('04_Form_Dechets'!$O60="Validé humainement",'04_Form_Dechets'!F60,"")</x:f>
      </x:c>
      <x:c r="G60" s="77" t="str">
        <x:f>IF('04_Form_Dechets'!$O60="Validé humainement",'04_Form_Dechets'!G60,"")</x:f>
      </x:c>
      <x:c r="H60" s="77" t="str">
        <x:f>IF('04_Form_Dechets'!$O60="Validé humainement",'04_Form_Dechets'!H60,"")</x:f>
      </x:c>
      <x:c r="I60" s="77" t="str">
        <x:f>IF('04_Form_Dechets'!$O60="Validé humainement",'04_Form_Dechets'!I60,"")</x:f>
      </x:c>
      <x:c r="J60" s="76" t="str">
        <x:f>IF('04_Form_Dechets'!$O60="Validé humainement",'04_Form_Dechets'!J60,"")</x:f>
      </x:c>
      <x:c r="K60" s="76" t="str">
        <x:f>IF('04_Form_Dechets'!$O60="Validé humainement",'04_Form_Dechets'!K60,"")</x:f>
      </x:c>
      <x:c r="L60" s="76" t="str">
        <x:f>IF('04_Form_Dechets'!$O60="Validé humainement",'04_Form_Dechets'!L60,"")</x:f>
      </x:c>
      <x:c r="M60" s="77" t="str">
        <x:f>IF('04_Form_Dechets'!$O60="Validé humainement",'04_Form_Dechets'!M60,"")</x:f>
      </x:c>
      <x:c r="N60" s="76" t="str">
        <x:f>IF('04_Form_Dechets'!$O60="Validé humainement",'04_Form_Dechets'!N60,"")</x:f>
      </x:c>
      <x:c r="O60" s="76" t="str">
        <x:f>IF('04_Form_Dechets'!$O60="Validé humainement",'04_Form_Dechets'!O60,"")</x:f>
      </x:c>
      <x:c r="P60" s="78" t="str">
        <x:f>IF('04_Form_Dechets'!$O60="Validé humainement",'04_Form_Dechets'!P60,"")</x:f>
      </x:c>
      <x:c r="Q60" s="76" t="str">
        <x:f>IF('04_Form_Dechets'!$O60="Validé humainement",'04_Form_Dechets'!Q60,"")</x:f>
      </x:c>
      <x:c r="R60" s="76" t="str">
        <x:f>IF('04_Form_Dechets'!$O60="Validé humainement",'04_Form_Dechets'!R60,"")</x:f>
      </x:c>
      <x:c r="S60" s="76" t="str">
        <x:f>IF('04_Form_Dechets'!$O60="Validé humainement",'04_Form_Dechets'!S60,"")</x:f>
      </x:c>
    </x:row>
    <x:row r="61">
      <x:c r="A61" s="76" t="str">
        <x:f>IF('04_Form_Dechets'!$O61="Validé humainement",'04_Form_Dechets'!A61,"")</x:f>
      </x:c>
      <x:c r="B61" s="76" t="str">
        <x:f>IF('04_Form_Dechets'!$O61="Validé humainement",'04_Form_Dechets'!B61,"")</x:f>
      </x:c>
      <x:c r="C61" s="76" t="str">
        <x:f>IF('04_Form_Dechets'!$O61="Validé humainement",'04_Form_Dechets'!C61,"")</x:f>
      </x:c>
      <x:c r="D61" s="76" t="str">
        <x:f>IF('04_Form_Dechets'!$O61="Validé humainement",'04_Form_Dechets'!D61,"")</x:f>
      </x:c>
      <x:c r="E61" s="76" t="str">
        <x:f>IF('04_Form_Dechets'!$O61="Validé humainement",'04_Form_Dechets'!E61,"")</x:f>
      </x:c>
      <x:c r="F61" s="77" t="str">
        <x:f>IF('04_Form_Dechets'!$O61="Validé humainement",'04_Form_Dechets'!F61,"")</x:f>
      </x:c>
      <x:c r="G61" s="77" t="str">
        <x:f>IF('04_Form_Dechets'!$O61="Validé humainement",'04_Form_Dechets'!G61,"")</x:f>
      </x:c>
      <x:c r="H61" s="77" t="str">
        <x:f>IF('04_Form_Dechets'!$O61="Validé humainement",'04_Form_Dechets'!H61,"")</x:f>
      </x:c>
      <x:c r="I61" s="77" t="str">
        <x:f>IF('04_Form_Dechets'!$O61="Validé humainement",'04_Form_Dechets'!I61,"")</x:f>
      </x:c>
      <x:c r="J61" s="76" t="str">
        <x:f>IF('04_Form_Dechets'!$O61="Validé humainement",'04_Form_Dechets'!J61,"")</x:f>
      </x:c>
      <x:c r="K61" s="76" t="str">
        <x:f>IF('04_Form_Dechets'!$O61="Validé humainement",'04_Form_Dechets'!K61,"")</x:f>
      </x:c>
      <x:c r="L61" s="76" t="str">
        <x:f>IF('04_Form_Dechets'!$O61="Validé humainement",'04_Form_Dechets'!L61,"")</x:f>
      </x:c>
      <x:c r="M61" s="77" t="str">
        <x:f>IF('04_Form_Dechets'!$O61="Validé humainement",'04_Form_Dechets'!M61,"")</x:f>
      </x:c>
      <x:c r="N61" s="76" t="str">
        <x:f>IF('04_Form_Dechets'!$O61="Validé humainement",'04_Form_Dechets'!N61,"")</x:f>
      </x:c>
      <x:c r="O61" s="76" t="str">
        <x:f>IF('04_Form_Dechets'!$O61="Validé humainement",'04_Form_Dechets'!O61,"")</x:f>
      </x:c>
      <x:c r="P61" s="78" t="str">
        <x:f>IF('04_Form_Dechets'!$O61="Validé humainement",'04_Form_Dechets'!P61,"")</x:f>
      </x:c>
      <x:c r="Q61" s="76" t="str">
        <x:f>IF('04_Form_Dechets'!$O61="Validé humainement",'04_Form_Dechets'!Q61,"")</x:f>
      </x:c>
      <x:c r="R61" s="76" t="str">
        <x:f>IF('04_Form_Dechets'!$O61="Validé humainement",'04_Form_Dechets'!R61,"")</x:f>
      </x:c>
      <x:c r="S61" s="76" t="str">
        <x:f>IF('04_Form_Dechets'!$O61="Validé humainement",'04_Form_Dechets'!S61,"")</x:f>
      </x:c>
    </x:row>
    <x:row r="62">
      <x:c r="A62" s="76" t="str">
        <x:f>IF('04_Form_Dechets'!$O62="Validé humainement",'04_Form_Dechets'!A62,"")</x:f>
      </x:c>
      <x:c r="B62" s="76" t="str">
        <x:f>IF('04_Form_Dechets'!$O62="Validé humainement",'04_Form_Dechets'!B62,"")</x:f>
      </x:c>
      <x:c r="C62" s="76" t="str">
        <x:f>IF('04_Form_Dechets'!$O62="Validé humainement",'04_Form_Dechets'!C62,"")</x:f>
      </x:c>
      <x:c r="D62" s="76" t="str">
        <x:f>IF('04_Form_Dechets'!$O62="Validé humainement",'04_Form_Dechets'!D62,"")</x:f>
      </x:c>
      <x:c r="E62" s="76" t="str">
        <x:f>IF('04_Form_Dechets'!$O62="Validé humainement",'04_Form_Dechets'!E62,"")</x:f>
      </x:c>
      <x:c r="F62" s="77" t="str">
        <x:f>IF('04_Form_Dechets'!$O62="Validé humainement",'04_Form_Dechets'!F62,"")</x:f>
      </x:c>
      <x:c r="G62" s="77" t="str">
        <x:f>IF('04_Form_Dechets'!$O62="Validé humainement",'04_Form_Dechets'!G62,"")</x:f>
      </x:c>
      <x:c r="H62" s="77" t="str">
        <x:f>IF('04_Form_Dechets'!$O62="Validé humainement",'04_Form_Dechets'!H62,"")</x:f>
      </x:c>
      <x:c r="I62" s="77" t="str">
        <x:f>IF('04_Form_Dechets'!$O62="Validé humainement",'04_Form_Dechets'!I62,"")</x:f>
      </x:c>
      <x:c r="J62" s="76" t="str">
        <x:f>IF('04_Form_Dechets'!$O62="Validé humainement",'04_Form_Dechets'!J62,"")</x:f>
      </x:c>
      <x:c r="K62" s="76" t="str">
        <x:f>IF('04_Form_Dechets'!$O62="Validé humainement",'04_Form_Dechets'!K62,"")</x:f>
      </x:c>
      <x:c r="L62" s="76" t="str">
        <x:f>IF('04_Form_Dechets'!$O62="Validé humainement",'04_Form_Dechets'!L62,"")</x:f>
      </x:c>
      <x:c r="M62" s="77" t="str">
        <x:f>IF('04_Form_Dechets'!$O62="Validé humainement",'04_Form_Dechets'!M62,"")</x:f>
      </x:c>
      <x:c r="N62" s="76" t="str">
        <x:f>IF('04_Form_Dechets'!$O62="Validé humainement",'04_Form_Dechets'!N62,"")</x:f>
      </x:c>
      <x:c r="O62" s="76" t="str">
        <x:f>IF('04_Form_Dechets'!$O62="Validé humainement",'04_Form_Dechets'!O62,"")</x:f>
      </x:c>
      <x:c r="P62" s="78" t="str">
        <x:f>IF('04_Form_Dechets'!$O62="Validé humainement",'04_Form_Dechets'!P62,"")</x:f>
      </x:c>
      <x:c r="Q62" s="76" t="str">
        <x:f>IF('04_Form_Dechets'!$O62="Validé humainement",'04_Form_Dechets'!Q62,"")</x:f>
      </x:c>
      <x:c r="R62" s="76" t="str">
        <x:f>IF('04_Form_Dechets'!$O62="Validé humainement",'04_Form_Dechets'!R62,"")</x:f>
      </x:c>
      <x:c r="S62" s="76" t="str">
        <x:f>IF('04_Form_Dechets'!$O62="Validé humainement",'04_Form_Dechets'!S62,"")</x:f>
      </x:c>
    </x:row>
    <x:row r="63">
      <x:c r="A63" s="76" t="str">
        <x:f>IF('04_Form_Dechets'!$O63="Validé humainement",'04_Form_Dechets'!A63,"")</x:f>
      </x:c>
      <x:c r="B63" s="76" t="str">
        <x:f>IF('04_Form_Dechets'!$O63="Validé humainement",'04_Form_Dechets'!B63,"")</x:f>
      </x:c>
      <x:c r="C63" s="76" t="str">
        <x:f>IF('04_Form_Dechets'!$O63="Validé humainement",'04_Form_Dechets'!C63,"")</x:f>
      </x:c>
      <x:c r="D63" s="76" t="str">
        <x:f>IF('04_Form_Dechets'!$O63="Validé humainement",'04_Form_Dechets'!D63,"")</x:f>
      </x:c>
      <x:c r="E63" s="76" t="str">
        <x:f>IF('04_Form_Dechets'!$O63="Validé humainement",'04_Form_Dechets'!E63,"")</x:f>
      </x:c>
      <x:c r="F63" s="77" t="str">
        <x:f>IF('04_Form_Dechets'!$O63="Validé humainement",'04_Form_Dechets'!F63,"")</x:f>
      </x:c>
      <x:c r="G63" s="77" t="str">
        <x:f>IF('04_Form_Dechets'!$O63="Validé humainement",'04_Form_Dechets'!G63,"")</x:f>
      </x:c>
      <x:c r="H63" s="77" t="str">
        <x:f>IF('04_Form_Dechets'!$O63="Validé humainement",'04_Form_Dechets'!H63,"")</x:f>
      </x:c>
      <x:c r="I63" s="77" t="str">
        <x:f>IF('04_Form_Dechets'!$O63="Validé humainement",'04_Form_Dechets'!I63,"")</x:f>
      </x:c>
      <x:c r="J63" s="76" t="str">
        <x:f>IF('04_Form_Dechets'!$O63="Validé humainement",'04_Form_Dechets'!J63,"")</x:f>
      </x:c>
      <x:c r="K63" s="76" t="str">
        <x:f>IF('04_Form_Dechets'!$O63="Validé humainement",'04_Form_Dechets'!K63,"")</x:f>
      </x:c>
      <x:c r="L63" s="76" t="str">
        <x:f>IF('04_Form_Dechets'!$O63="Validé humainement",'04_Form_Dechets'!L63,"")</x:f>
      </x:c>
      <x:c r="M63" s="77" t="str">
        <x:f>IF('04_Form_Dechets'!$O63="Validé humainement",'04_Form_Dechets'!M63,"")</x:f>
      </x:c>
      <x:c r="N63" s="76" t="str">
        <x:f>IF('04_Form_Dechets'!$O63="Validé humainement",'04_Form_Dechets'!N63,"")</x:f>
      </x:c>
      <x:c r="O63" s="76" t="str">
        <x:f>IF('04_Form_Dechets'!$O63="Validé humainement",'04_Form_Dechets'!O63,"")</x:f>
      </x:c>
      <x:c r="P63" s="78" t="str">
        <x:f>IF('04_Form_Dechets'!$O63="Validé humainement",'04_Form_Dechets'!P63,"")</x:f>
      </x:c>
      <x:c r="Q63" s="76" t="str">
        <x:f>IF('04_Form_Dechets'!$O63="Validé humainement",'04_Form_Dechets'!Q63,"")</x:f>
      </x:c>
      <x:c r="R63" s="76" t="str">
        <x:f>IF('04_Form_Dechets'!$O63="Validé humainement",'04_Form_Dechets'!R63,"")</x:f>
      </x:c>
      <x:c r="S63" s="76" t="str">
        <x:f>IF('04_Form_Dechets'!$O63="Validé humainement",'04_Form_Dechets'!S63,"")</x:f>
      </x:c>
    </x:row>
    <x:row r="64">
      <x:c r="A64" s="76" t="str">
        <x:f>IF('04_Form_Dechets'!$O64="Validé humainement",'04_Form_Dechets'!A64,"")</x:f>
      </x:c>
      <x:c r="B64" s="76" t="str">
        <x:f>IF('04_Form_Dechets'!$O64="Validé humainement",'04_Form_Dechets'!B64,"")</x:f>
      </x:c>
      <x:c r="C64" s="76" t="str">
        <x:f>IF('04_Form_Dechets'!$O64="Validé humainement",'04_Form_Dechets'!C64,"")</x:f>
      </x:c>
      <x:c r="D64" s="76" t="str">
        <x:f>IF('04_Form_Dechets'!$O64="Validé humainement",'04_Form_Dechets'!D64,"")</x:f>
      </x:c>
      <x:c r="E64" s="76" t="str">
        <x:f>IF('04_Form_Dechets'!$O64="Validé humainement",'04_Form_Dechets'!E64,"")</x:f>
      </x:c>
      <x:c r="F64" s="77" t="str">
        <x:f>IF('04_Form_Dechets'!$O64="Validé humainement",'04_Form_Dechets'!F64,"")</x:f>
      </x:c>
      <x:c r="G64" s="77" t="str">
        <x:f>IF('04_Form_Dechets'!$O64="Validé humainement",'04_Form_Dechets'!G64,"")</x:f>
      </x:c>
      <x:c r="H64" s="77" t="str">
        <x:f>IF('04_Form_Dechets'!$O64="Validé humainement",'04_Form_Dechets'!H64,"")</x:f>
      </x:c>
      <x:c r="I64" s="77" t="str">
        <x:f>IF('04_Form_Dechets'!$O64="Validé humainement",'04_Form_Dechets'!I64,"")</x:f>
      </x:c>
      <x:c r="J64" s="76" t="str">
        <x:f>IF('04_Form_Dechets'!$O64="Validé humainement",'04_Form_Dechets'!J64,"")</x:f>
      </x:c>
      <x:c r="K64" s="76" t="str">
        <x:f>IF('04_Form_Dechets'!$O64="Validé humainement",'04_Form_Dechets'!K64,"")</x:f>
      </x:c>
      <x:c r="L64" s="76" t="str">
        <x:f>IF('04_Form_Dechets'!$O64="Validé humainement",'04_Form_Dechets'!L64,"")</x:f>
      </x:c>
      <x:c r="M64" s="77" t="str">
        <x:f>IF('04_Form_Dechets'!$O64="Validé humainement",'04_Form_Dechets'!M64,"")</x:f>
      </x:c>
      <x:c r="N64" s="76" t="str">
        <x:f>IF('04_Form_Dechets'!$O64="Validé humainement",'04_Form_Dechets'!N64,"")</x:f>
      </x:c>
      <x:c r="O64" s="76" t="str">
        <x:f>IF('04_Form_Dechets'!$O64="Validé humainement",'04_Form_Dechets'!O64,"")</x:f>
      </x:c>
      <x:c r="P64" s="78" t="str">
        <x:f>IF('04_Form_Dechets'!$O64="Validé humainement",'04_Form_Dechets'!P64,"")</x:f>
      </x:c>
      <x:c r="Q64" s="76" t="str">
        <x:f>IF('04_Form_Dechets'!$O64="Validé humainement",'04_Form_Dechets'!Q64,"")</x:f>
      </x:c>
      <x:c r="R64" s="76" t="str">
        <x:f>IF('04_Form_Dechets'!$O64="Validé humainement",'04_Form_Dechets'!R64,"")</x:f>
      </x:c>
      <x:c r="S64" s="76" t="str">
        <x:f>IF('04_Form_Dechets'!$O64="Validé humainement",'04_Form_Dechets'!S64,"")</x:f>
      </x:c>
    </x:row>
    <x:row r="65">
      <x:c r="A65" s="76" t="str">
        <x:f>IF('04_Form_Dechets'!$O65="Validé humainement",'04_Form_Dechets'!A65,"")</x:f>
      </x:c>
      <x:c r="B65" s="76" t="str">
        <x:f>IF('04_Form_Dechets'!$O65="Validé humainement",'04_Form_Dechets'!B65,"")</x:f>
      </x:c>
      <x:c r="C65" s="76" t="str">
        <x:f>IF('04_Form_Dechets'!$O65="Validé humainement",'04_Form_Dechets'!C65,"")</x:f>
      </x:c>
      <x:c r="D65" s="76" t="str">
        <x:f>IF('04_Form_Dechets'!$O65="Validé humainement",'04_Form_Dechets'!D65,"")</x:f>
      </x:c>
      <x:c r="E65" s="76" t="str">
        <x:f>IF('04_Form_Dechets'!$O65="Validé humainement",'04_Form_Dechets'!E65,"")</x:f>
      </x:c>
      <x:c r="F65" s="77" t="str">
        <x:f>IF('04_Form_Dechets'!$O65="Validé humainement",'04_Form_Dechets'!F65,"")</x:f>
      </x:c>
      <x:c r="G65" s="77" t="str">
        <x:f>IF('04_Form_Dechets'!$O65="Validé humainement",'04_Form_Dechets'!G65,"")</x:f>
      </x:c>
      <x:c r="H65" s="77" t="str">
        <x:f>IF('04_Form_Dechets'!$O65="Validé humainement",'04_Form_Dechets'!H65,"")</x:f>
      </x:c>
      <x:c r="I65" s="77" t="str">
        <x:f>IF('04_Form_Dechets'!$O65="Validé humainement",'04_Form_Dechets'!I65,"")</x:f>
      </x:c>
      <x:c r="J65" s="76" t="str">
        <x:f>IF('04_Form_Dechets'!$O65="Validé humainement",'04_Form_Dechets'!J65,"")</x:f>
      </x:c>
      <x:c r="K65" s="76" t="str">
        <x:f>IF('04_Form_Dechets'!$O65="Validé humainement",'04_Form_Dechets'!K65,"")</x:f>
      </x:c>
      <x:c r="L65" s="76" t="str">
        <x:f>IF('04_Form_Dechets'!$O65="Validé humainement",'04_Form_Dechets'!L65,"")</x:f>
      </x:c>
      <x:c r="M65" s="77" t="str">
        <x:f>IF('04_Form_Dechets'!$O65="Validé humainement",'04_Form_Dechets'!M65,"")</x:f>
      </x:c>
      <x:c r="N65" s="76" t="str">
        <x:f>IF('04_Form_Dechets'!$O65="Validé humainement",'04_Form_Dechets'!N65,"")</x:f>
      </x:c>
      <x:c r="O65" s="76" t="str">
        <x:f>IF('04_Form_Dechets'!$O65="Validé humainement",'04_Form_Dechets'!O65,"")</x:f>
      </x:c>
      <x:c r="P65" s="78" t="str">
        <x:f>IF('04_Form_Dechets'!$O65="Validé humainement",'04_Form_Dechets'!P65,"")</x:f>
      </x:c>
      <x:c r="Q65" s="76" t="str">
        <x:f>IF('04_Form_Dechets'!$O65="Validé humainement",'04_Form_Dechets'!Q65,"")</x:f>
      </x:c>
      <x:c r="R65" s="76" t="str">
        <x:f>IF('04_Form_Dechets'!$O65="Validé humainement",'04_Form_Dechets'!R65,"")</x:f>
      </x:c>
      <x:c r="S65" s="76" t="str">
        <x:f>IF('04_Form_Dechets'!$O65="Validé humainement",'04_Form_Dechets'!S65,"")</x:f>
      </x:c>
    </x:row>
    <x:row r="66">
      <x:c r="A66" s="76" t="str">
        <x:f>IF('04_Form_Dechets'!$O66="Validé humainement",'04_Form_Dechets'!A66,"")</x:f>
      </x:c>
      <x:c r="B66" s="76" t="str">
        <x:f>IF('04_Form_Dechets'!$O66="Validé humainement",'04_Form_Dechets'!B66,"")</x:f>
      </x:c>
      <x:c r="C66" s="76" t="str">
        <x:f>IF('04_Form_Dechets'!$O66="Validé humainement",'04_Form_Dechets'!C66,"")</x:f>
      </x:c>
      <x:c r="D66" s="76" t="str">
        <x:f>IF('04_Form_Dechets'!$O66="Validé humainement",'04_Form_Dechets'!D66,"")</x:f>
      </x:c>
      <x:c r="E66" s="76" t="str">
        <x:f>IF('04_Form_Dechets'!$O66="Validé humainement",'04_Form_Dechets'!E66,"")</x:f>
      </x:c>
      <x:c r="F66" s="77" t="str">
        <x:f>IF('04_Form_Dechets'!$O66="Validé humainement",'04_Form_Dechets'!F66,"")</x:f>
      </x:c>
      <x:c r="G66" s="77" t="str">
        <x:f>IF('04_Form_Dechets'!$O66="Validé humainement",'04_Form_Dechets'!G66,"")</x:f>
      </x:c>
      <x:c r="H66" s="77" t="str">
        <x:f>IF('04_Form_Dechets'!$O66="Validé humainement",'04_Form_Dechets'!H66,"")</x:f>
      </x:c>
      <x:c r="I66" s="77" t="str">
        <x:f>IF('04_Form_Dechets'!$O66="Validé humainement",'04_Form_Dechets'!I66,"")</x:f>
      </x:c>
      <x:c r="J66" s="76" t="str">
        <x:f>IF('04_Form_Dechets'!$O66="Validé humainement",'04_Form_Dechets'!J66,"")</x:f>
      </x:c>
      <x:c r="K66" s="76" t="str">
        <x:f>IF('04_Form_Dechets'!$O66="Validé humainement",'04_Form_Dechets'!K66,"")</x:f>
      </x:c>
      <x:c r="L66" s="76" t="str">
        <x:f>IF('04_Form_Dechets'!$O66="Validé humainement",'04_Form_Dechets'!L66,"")</x:f>
      </x:c>
      <x:c r="M66" s="77" t="str">
        <x:f>IF('04_Form_Dechets'!$O66="Validé humainement",'04_Form_Dechets'!M66,"")</x:f>
      </x:c>
      <x:c r="N66" s="76" t="str">
        <x:f>IF('04_Form_Dechets'!$O66="Validé humainement",'04_Form_Dechets'!N66,"")</x:f>
      </x:c>
      <x:c r="O66" s="76" t="str">
        <x:f>IF('04_Form_Dechets'!$O66="Validé humainement",'04_Form_Dechets'!O66,"")</x:f>
      </x:c>
      <x:c r="P66" s="78" t="str">
        <x:f>IF('04_Form_Dechets'!$O66="Validé humainement",'04_Form_Dechets'!P66,"")</x:f>
      </x:c>
      <x:c r="Q66" s="76" t="str">
        <x:f>IF('04_Form_Dechets'!$O66="Validé humainement",'04_Form_Dechets'!Q66,"")</x:f>
      </x:c>
      <x:c r="R66" s="76" t="str">
        <x:f>IF('04_Form_Dechets'!$O66="Validé humainement",'04_Form_Dechets'!R66,"")</x:f>
      </x:c>
      <x:c r="S66" s="76" t="str">
        <x:f>IF('04_Form_Dechets'!$O66="Validé humainement",'04_Form_Dechets'!S66,"")</x:f>
      </x:c>
    </x:row>
    <x:row r="67">
      <x:c r="A67" s="76" t="str">
        <x:f>IF('04_Form_Dechets'!$O67="Validé humainement",'04_Form_Dechets'!A67,"")</x:f>
      </x:c>
      <x:c r="B67" s="76" t="str">
        <x:f>IF('04_Form_Dechets'!$O67="Validé humainement",'04_Form_Dechets'!B67,"")</x:f>
      </x:c>
      <x:c r="C67" s="76" t="str">
        <x:f>IF('04_Form_Dechets'!$O67="Validé humainement",'04_Form_Dechets'!C67,"")</x:f>
      </x:c>
      <x:c r="D67" s="76" t="str">
        <x:f>IF('04_Form_Dechets'!$O67="Validé humainement",'04_Form_Dechets'!D67,"")</x:f>
      </x:c>
      <x:c r="E67" s="76" t="str">
        <x:f>IF('04_Form_Dechets'!$O67="Validé humainement",'04_Form_Dechets'!E67,"")</x:f>
      </x:c>
      <x:c r="F67" s="77" t="str">
        <x:f>IF('04_Form_Dechets'!$O67="Validé humainement",'04_Form_Dechets'!F67,"")</x:f>
      </x:c>
      <x:c r="G67" s="77" t="str">
        <x:f>IF('04_Form_Dechets'!$O67="Validé humainement",'04_Form_Dechets'!G67,"")</x:f>
      </x:c>
      <x:c r="H67" s="77" t="str">
        <x:f>IF('04_Form_Dechets'!$O67="Validé humainement",'04_Form_Dechets'!H67,"")</x:f>
      </x:c>
      <x:c r="I67" s="77" t="str">
        <x:f>IF('04_Form_Dechets'!$O67="Validé humainement",'04_Form_Dechets'!I67,"")</x:f>
      </x:c>
      <x:c r="J67" s="76" t="str">
        <x:f>IF('04_Form_Dechets'!$O67="Validé humainement",'04_Form_Dechets'!J67,"")</x:f>
      </x:c>
      <x:c r="K67" s="76" t="str">
        <x:f>IF('04_Form_Dechets'!$O67="Validé humainement",'04_Form_Dechets'!K67,"")</x:f>
      </x:c>
      <x:c r="L67" s="76" t="str">
        <x:f>IF('04_Form_Dechets'!$O67="Validé humainement",'04_Form_Dechets'!L67,"")</x:f>
      </x:c>
      <x:c r="M67" s="77" t="str">
        <x:f>IF('04_Form_Dechets'!$O67="Validé humainement",'04_Form_Dechets'!M67,"")</x:f>
      </x:c>
      <x:c r="N67" s="76" t="str">
        <x:f>IF('04_Form_Dechets'!$O67="Validé humainement",'04_Form_Dechets'!N67,"")</x:f>
      </x:c>
      <x:c r="O67" s="76" t="str">
        <x:f>IF('04_Form_Dechets'!$O67="Validé humainement",'04_Form_Dechets'!O67,"")</x:f>
      </x:c>
      <x:c r="P67" s="78" t="str">
        <x:f>IF('04_Form_Dechets'!$O67="Validé humainement",'04_Form_Dechets'!P67,"")</x:f>
      </x:c>
      <x:c r="Q67" s="76" t="str">
        <x:f>IF('04_Form_Dechets'!$O67="Validé humainement",'04_Form_Dechets'!Q67,"")</x:f>
      </x:c>
      <x:c r="R67" s="76" t="str">
        <x:f>IF('04_Form_Dechets'!$O67="Validé humainement",'04_Form_Dechets'!R67,"")</x:f>
      </x:c>
      <x:c r="S67" s="76" t="str">
        <x:f>IF('04_Form_Dechets'!$O67="Validé humainement",'04_Form_Dechets'!S67,"")</x:f>
      </x:c>
    </x:row>
    <x:row r="68">
      <x:c r="A68" s="76" t="str">
        <x:f>IF('04_Form_Dechets'!$O68="Validé humainement",'04_Form_Dechets'!A68,"")</x:f>
      </x:c>
      <x:c r="B68" s="76" t="str">
        <x:f>IF('04_Form_Dechets'!$O68="Validé humainement",'04_Form_Dechets'!B68,"")</x:f>
      </x:c>
      <x:c r="C68" s="76" t="str">
        <x:f>IF('04_Form_Dechets'!$O68="Validé humainement",'04_Form_Dechets'!C68,"")</x:f>
      </x:c>
      <x:c r="D68" s="76" t="str">
        <x:f>IF('04_Form_Dechets'!$O68="Validé humainement",'04_Form_Dechets'!D68,"")</x:f>
      </x:c>
      <x:c r="E68" s="76" t="str">
        <x:f>IF('04_Form_Dechets'!$O68="Validé humainement",'04_Form_Dechets'!E68,"")</x:f>
      </x:c>
      <x:c r="F68" s="77" t="str">
        <x:f>IF('04_Form_Dechets'!$O68="Validé humainement",'04_Form_Dechets'!F68,"")</x:f>
      </x:c>
      <x:c r="G68" s="77" t="str">
        <x:f>IF('04_Form_Dechets'!$O68="Validé humainement",'04_Form_Dechets'!G68,"")</x:f>
      </x:c>
      <x:c r="H68" s="77" t="str">
        <x:f>IF('04_Form_Dechets'!$O68="Validé humainement",'04_Form_Dechets'!H68,"")</x:f>
      </x:c>
      <x:c r="I68" s="77" t="str">
        <x:f>IF('04_Form_Dechets'!$O68="Validé humainement",'04_Form_Dechets'!I68,"")</x:f>
      </x:c>
      <x:c r="J68" s="76" t="str">
        <x:f>IF('04_Form_Dechets'!$O68="Validé humainement",'04_Form_Dechets'!J68,"")</x:f>
      </x:c>
      <x:c r="K68" s="76" t="str">
        <x:f>IF('04_Form_Dechets'!$O68="Validé humainement",'04_Form_Dechets'!K68,"")</x:f>
      </x:c>
      <x:c r="L68" s="76" t="str">
        <x:f>IF('04_Form_Dechets'!$O68="Validé humainement",'04_Form_Dechets'!L68,"")</x:f>
      </x:c>
      <x:c r="M68" s="77" t="str">
        <x:f>IF('04_Form_Dechets'!$O68="Validé humainement",'04_Form_Dechets'!M68,"")</x:f>
      </x:c>
      <x:c r="N68" s="76" t="str">
        <x:f>IF('04_Form_Dechets'!$O68="Validé humainement",'04_Form_Dechets'!N68,"")</x:f>
      </x:c>
      <x:c r="O68" s="76" t="str">
        <x:f>IF('04_Form_Dechets'!$O68="Validé humainement",'04_Form_Dechets'!O68,"")</x:f>
      </x:c>
      <x:c r="P68" s="78" t="str">
        <x:f>IF('04_Form_Dechets'!$O68="Validé humainement",'04_Form_Dechets'!P68,"")</x:f>
      </x:c>
      <x:c r="Q68" s="76" t="str">
        <x:f>IF('04_Form_Dechets'!$O68="Validé humainement",'04_Form_Dechets'!Q68,"")</x:f>
      </x:c>
      <x:c r="R68" s="76" t="str">
        <x:f>IF('04_Form_Dechets'!$O68="Validé humainement",'04_Form_Dechets'!R68,"")</x:f>
      </x:c>
      <x:c r="S68" s="76" t="str">
        <x:f>IF('04_Form_Dechets'!$O68="Validé humainement",'04_Form_Dechets'!S68,"")</x:f>
      </x:c>
    </x:row>
    <x:row r="69">
      <x:c r="A69" s="76" t="str">
        <x:f>IF('04_Form_Dechets'!$O69="Validé humainement",'04_Form_Dechets'!A69,"")</x:f>
      </x:c>
      <x:c r="B69" s="76" t="str">
        <x:f>IF('04_Form_Dechets'!$O69="Validé humainement",'04_Form_Dechets'!B69,"")</x:f>
      </x:c>
      <x:c r="C69" s="76" t="str">
        <x:f>IF('04_Form_Dechets'!$O69="Validé humainement",'04_Form_Dechets'!C69,"")</x:f>
      </x:c>
      <x:c r="D69" s="76" t="str">
        <x:f>IF('04_Form_Dechets'!$O69="Validé humainement",'04_Form_Dechets'!D69,"")</x:f>
      </x:c>
      <x:c r="E69" s="76" t="str">
        <x:f>IF('04_Form_Dechets'!$O69="Validé humainement",'04_Form_Dechets'!E69,"")</x:f>
      </x:c>
      <x:c r="F69" s="77" t="str">
        <x:f>IF('04_Form_Dechets'!$O69="Validé humainement",'04_Form_Dechets'!F69,"")</x:f>
      </x:c>
      <x:c r="G69" s="77" t="str">
        <x:f>IF('04_Form_Dechets'!$O69="Validé humainement",'04_Form_Dechets'!G69,"")</x:f>
      </x:c>
      <x:c r="H69" s="77" t="str">
        <x:f>IF('04_Form_Dechets'!$O69="Validé humainement",'04_Form_Dechets'!H69,"")</x:f>
      </x:c>
      <x:c r="I69" s="77" t="str">
        <x:f>IF('04_Form_Dechets'!$O69="Validé humainement",'04_Form_Dechets'!I69,"")</x:f>
      </x:c>
      <x:c r="J69" s="76" t="str">
        <x:f>IF('04_Form_Dechets'!$O69="Validé humainement",'04_Form_Dechets'!J69,"")</x:f>
      </x:c>
      <x:c r="K69" s="76" t="str">
        <x:f>IF('04_Form_Dechets'!$O69="Validé humainement",'04_Form_Dechets'!K69,"")</x:f>
      </x:c>
      <x:c r="L69" s="76" t="str">
        <x:f>IF('04_Form_Dechets'!$O69="Validé humainement",'04_Form_Dechets'!L69,"")</x:f>
      </x:c>
      <x:c r="M69" s="77" t="str">
        <x:f>IF('04_Form_Dechets'!$O69="Validé humainement",'04_Form_Dechets'!M69,"")</x:f>
      </x:c>
      <x:c r="N69" s="76" t="str">
        <x:f>IF('04_Form_Dechets'!$O69="Validé humainement",'04_Form_Dechets'!N69,"")</x:f>
      </x:c>
      <x:c r="O69" s="76" t="str">
        <x:f>IF('04_Form_Dechets'!$O69="Validé humainement",'04_Form_Dechets'!O69,"")</x:f>
      </x:c>
      <x:c r="P69" s="78" t="str">
        <x:f>IF('04_Form_Dechets'!$O69="Validé humainement",'04_Form_Dechets'!P69,"")</x:f>
      </x:c>
      <x:c r="Q69" s="76" t="str">
        <x:f>IF('04_Form_Dechets'!$O69="Validé humainement",'04_Form_Dechets'!Q69,"")</x:f>
      </x:c>
      <x:c r="R69" s="76" t="str">
        <x:f>IF('04_Form_Dechets'!$O69="Validé humainement",'04_Form_Dechets'!R69,"")</x:f>
      </x:c>
      <x:c r="S69" s="76" t="str">
        <x:f>IF('04_Form_Dechets'!$O69="Validé humainement",'04_Form_Dechets'!S69,"")</x:f>
      </x:c>
    </x:row>
    <x:row r="70">
      <x:c r="A70" s="76" t="str">
        <x:f>IF('04_Form_Dechets'!$O70="Validé humainement",'04_Form_Dechets'!A70,"")</x:f>
      </x:c>
      <x:c r="B70" s="76" t="str">
        <x:f>IF('04_Form_Dechets'!$O70="Validé humainement",'04_Form_Dechets'!B70,"")</x:f>
      </x:c>
      <x:c r="C70" s="76" t="str">
        <x:f>IF('04_Form_Dechets'!$O70="Validé humainement",'04_Form_Dechets'!C70,"")</x:f>
      </x:c>
      <x:c r="D70" s="76" t="str">
        <x:f>IF('04_Form_Dechets'!$O70="Validé humainement",'04_Form_Dechets'!D70,"")</x:f>
      </x:c>
      <x:c r="E70" s="76" t="str">
        <x:f>IF('04_Form_Dechets'!$O70="Validé humainement",'04_Form_Dechets'!E70,"")</x:f>
      </x:c>
      <x:c r="F70" s="77" t="str">
        <x:f>IF('04_Form_Dechets'!$O70="Validé humainement",'04_Form_Dechets'!F70,"")</x:f>
      </x:c>
      <x:c r="G70" s="77" t="str">
        <x:f>IF('04_Form_Dechets'!$O70="Validé humainement",'04_Form_Dechets'!G70,"")</x:f>
      </x:c>
      <x:c r="H70" s="77" t="str">
        <x:f>IF('04_Form_Dechets'!$O70="Validé humainement",'04_Form_Dechets'!H70,"")</x:f>
      </x:c>
      <x:c r="I70" s="77" t="str">
        <x:f>IF('04_Form_Dechets'!$O70="Validé humainement",'04_Form_Dechets'!I70,"")</x:f>
      </x:c>
      <x:c r="J70" s="76" t="str">
        <x:f>IF('04_Form_Dechets'!$O70="Validé humainement",'04_Form_Dechets'!J70,"")</x:f>
      </x:c>
      <x:c r="K70" s="76" t="str">
        <x:f>IF('04_Form_Dechets'!$O70="Validé humainement",'04_Form_Dechets'!K70,"")</x:f>
      </x:c>
      <x:c r="L70" s="76" t="str">
        <x:f>IF('04_Form_Dechets'!$O70="Validé humainement",'04_Form_Dechets'!L70,"")</x:f>
      </x:c>
      <x:c r="M70" s="77" t="str">
        <x:f>IF('04_Form_Dechets'!$O70="Validé humainement",'04_Form_Dechets'!M70,"")</x:f>
      </x:c>
      <x:c r="N70" s="76" t="str">
        <x:f>IF('04_Form_Dechets'!$O70="Validé humainement",'04_Form_Dechets'!N70,"")</x:f>
      </x:c>
      <x:c r="O70" s="76" t="str">
        <x:f>IF('04_Form_Dechets'!$O70="Validé humainement",'04_Form_Dechets'!O70,"")</x:f>
      </x:c>
      <x:c r="P70" s="78" t="str">
        <x:f>IF('04_Form_Dechets'!$O70="Validé humainement",'04_Form_Dechets'!P70,"")</x:f>
      </x:c>
      <x:c r="Q70" s="76" t="str">
        <x:f>IF('04_Form_Dechets'!$O70="Validé humainement",'04_Form_Dechets'!Q70,"")</x:f>
      </x:c>
      <x:c r="R70" s="76" t="str">
        <x:f>IF('04_Form_Dechets'!$O70="Validé humainement",'04_Form_Dechets'!R70,"")</x:f>
      </x:c>
      <x:c r="S70" s="76" t="str">
        <x:f>IF('04_Form_Dechets'!$O70="Validé humainement",'04_Form_Dechets'!S70,"")</x:f>
      </x:c>
    </x:row>
    <x:row r="71">
      <x:c r="A71" s="76" t="str">
        <x:f>IF('04_Form_Dechets'!$O71="Validé humainement",'04_Form_Dechets'!A71,"")</x:f>
      </x:c>
      <x:c r="B71" s="76" t="str">
        <x:f>IF('04_Form_Dechets'!$O71="Validé humainement",'04_Form_Dechets'!B71,"")</x:f>
      </x:c>
      <x:c r="C71" s="76" t="str">
        <x:f>IF('04_Form_Dechets'!$O71="Validé humainement",'04_Form_Dechets'!C71,"")</x:f>
      </x:c>
      <x:c r="D71" s="76" t="str">
        <x:f>IF('04_Form_Dechets'!$O71="Validé humainement",'04_Form_Dechets'!D71,"")</x:f>
      </x:c>
      <x:c r="E71" s="76" t="str">
        <x:f>IF('04_Form_Dechets'!$O71="Validé humainement",'04_Form_Dechets'!E71,"")</x:f>
      </x:c>
      <x:c r="F71" s="77" t="str">
        <x:f>IF('04_Form_Dechets'!$O71="Validé humainement",'04_Form_Dechets'!F71,"")</x:f>
      </x:c>
      <x:c r="G71" s="77" t="str">
        <x:f>IF('04_Form_Dechets'!$O71="Validé humainement",'04_Form_Dechets'!G71,"")</x:f>
      </x:c>
      <x:c r="H71" s="77" t="str">
        <x:f>IF('04_Form_Dechets'!$O71="Validé humainement",'04_Form_Dechets'!H71,"")</x:f>
      </x:c>
      <x:c r="I71" s="77" t="str">
        <x:f>IF('04_Form_Dechets'!$O71="Validé humainement",'04_Form_Dechets'!I71,"")</x:f>
      </x:c>
      <x:c r="J71" s="76" t="str">
        <x:f>IF('04_Form_Dechets'!$O71="Validé humainement",'04_Form_Dechets'!J71,"")</x:f>
      </x:c>
      <x:c r="K71" s="76" t="str">
        <x:f>IF('04_Form_Dechets'!$O71="Validé humainement",'04_Form_Dechets'!K71,"")</x:f>
      </x:c>
      <x:c r="L71" s="76" t="str">
        <x:f>IF('04_Form_Dechets'!$O71="Validé humainement",'04_Form_Dechets'!L71,"")</x:f>
      </x:c>
      <x:c r="M71" s="77" t="str">
        <x:f>IF('04_Form_Dechets'!$O71="Validé humainement",'04_Form_Dechets'!M71,"")</x:f>
      </x:c>
      <x:c r="N71" s="76" t="str">
        <x:f>IF('04_Form_Dechets'!$O71="Validé humainement",'04_Form_Dechets'!N71,"")</x:f>
      </x:c>
      <x:c r="O71" s="76" t="str">
        <x:f>IF('04_Form_Dechets'!$O71="Validé humainement",'04_Form_Dechets'!O71,"")</x:f>
      </x:c>
      <x:c r="P71" s="78" t="str">
        <x:f>IF('04_Form_Dechets'!$O71="Validé humainement",'04_Form_Dechets'!P71,"")</x:f>
      </x:c>
      <x:c r="Q71" s="76" t="str">
        <x:f>IF('04_Form_Dechets'!$O71="Validé humainement",'04_Form_Dechets'!Q71,"")</x:f>
      </x:c>
      <x:c r="R71" s="76" t="str">
        <x:f>IF('04_Form_Dechets'!$O71="Validé humainement",'04_Form_Dechets'!R71,"")</x:f>
      </x:c>
      <x:c r="S71" s="76" t="str">
        <x:f>IF('04_Form_Dechets'!$O71="Validé humainement",'04_Form_Dechets'!S71,"")</x:f>
      </x:c>
    </x:row>
    <x:row r="72">
      <x:c r="A72" s="76" t="str">
        <x:f>IF('04_Form_Dechets'!$O72="Validé humainement",'04_Form_Dechets'!A72,"")</x:f>
      </x:c>
      <x:c r="B72" s="76" t="str">
        <x:f>IF('04_Form_Dechets'!$O72="Validé humainement",'04_Form_Dechets'!B72,"")</x:f>
      </x:c>
      <x:c r="C72" s="76" t="str">
        <x:f>IF('04_Form_Dechets'!$O72="Validé humainement",'04_Form_Dechets'!C72,"")</x:f>
      </x:c>
      <x:c r="D72" s="76" t="str">
        <x:f>IF('04_Form_Dechets'!$O72="Validé humainement",'04_Form_Dechets'!D72,"")</x:f>
      </x:c>
      <x:c r="E72" s="76" t="str">
        <x:f>IF('04_Form_Dechets'!$O72="Validé humainement",'04_Form_Dechets'!E72,"")</x:f>
      </x:c>
      <x:c r="F72" s="77" t="str">
        <x:f>IF('04_Form_Dechets'!$O72="Validé humainement",'04_Form_Dechets'!F72,"")</x:f>
      </x:c>
      <x:c r="G72" s="77" t="str">
        <x:f>IF('04_Form_Dechets'!$O72="Validé humainement",'04_Form_Dechets'!G72,"")</x:f>
      </x:c>
      <x:c r="H72" s="77" t="str">
        <x:f>IF('04_Form_Dechets'!$O72="Validé humainement",'04_Form_Dechets'!H72,"")</x:f>
      </x:c>
      <x:c r="I72" s="77" t="str">
        <x:f>IF('04_Form_Dechets'!$O72="Validé humainement",'04_Form_Dechets'!I72,"")</x:f>
      </x:c>
      <x:c r="J72" s="76" t="str">
        <x:f>IF('04_Form_Dechets'!$O72="Validé humainement",'04_Form_Dechets'!J72,"")</x:f>
      </x:c>
      <x:c r="K72" s="76" t="str">
        <x:f>IF('04_Form_Dechets'!$O72="Validé humainement",'04_Form_Dechets'!K72,"")</x:f>
      </x:c>
      <x:c r="L72" s="76" t="str">
        <x:f>IF('04_Form_Dechets'!$O72="Validé humainement",'04_Form_Dechets'!L72,"")</x:f>
      </x:c>
      <x:c r="M72" s="77" t="str">
        <x:f>IF('04_Form_Dechets'!$O72="Validé humainement",'04_Form_Dechets'!M72,"")</x:f>
      </x:c>
      <x:c r="N72" s="76" t="str">
        <x:f>IF('04_Form_Dechets'!$O72="Validé humainement",'04_Form_Dechets'!N72,"")</x:f>
      </x:c>
      <x:c r="O72" s="76" t="str">
        <x:f>IF('04_Form_Dechets'!$O72="Validé humainement",'04_Form_Dechets'!O72,"")</x:f>
      </x:c>
      <x:c r="P72" s="78" t="str">
        <x:f>IF('04_Form_Dechets'!$O72="Validé humainement",'04_Form_Dechets'!P72,"")</x:f>
      </x:c>
      <x:c r="Q72" s="76" t="str">
        <x:f>IF('04_Form_Dechets'!$O72="Validé humainement",'04_Form_Dechets'!Q72,"")</x:f>
      </x:c>
      <x:c r="R72" s="76" t="str">
        <x:f>IF('04_Form_Dechets'!$O72="Validé humainement",'04_Form_Dechets'!R72,"")</x:f>
      </x:c>
      <x:c r="S72" s="76" t="str">
        <x:f>IF('04_Form_Dechets'!$O72="Validé humainement",'04_Form_Dechets'!S72,"")</x:f>
      </x:c>
    </x:row>
    <x:row r="73">
      <x:c r="A73" s="76" t="str">
        <x:f>IF('04_Form_Dechets'!$O73="Validé humainement",'04_Form_Dechets'!A73,"")</x:f>
      </x:c>
      <x:c r="B73" s="76" t="str">
        <x:f>IF('04_Form_Dechets'!$O73="Validé humainement",'04_Form_Dechets'!B73,"")</x:f>
      </x:c>
      <x:c r="C73" s="76" t="str">
        <x:f>IF('04_Form_Dechets'!$O73="Validé humainement",'04_Form_Dechets'!C73,"")</x:f>
      </x:c>
      <x:c r="D73" s="76" t="str">
        <x:f>IF('04_Form_Dechets'!$O73="Validé humainement",'04_Form_Dechets'!D73,"")</x:f>
      </x:c>
      <x:c r="E73" s="76" t="str">
        <x:f>IF('04_Form_Dechets'!$O73="Validé humainement",'04_Form_Dechets'!E73,"")</x:f>
      </x:c>
      <x:c r="F73" s="77" t="str">
        <x:f>IF('04_Form_Dechets'!$O73="Validé humainement",'04_Form_Dechets'!F73,"")</x:f>
      </x:c>
      <x:c r="G73" s="77" t="str">
        <x:f>IF('04_Form_Dechets'!$O73="Validé humainement",'04_Form_Dechets'!G73,"")</x:f>
      </x:c>
      <x:c r="H73" s="77" t="str">
        <x:f>IF('04_Form_Dechets'!$O73="Validé humainement",'04_Form_Dechets'!H73,"")</x:f>
      </x:c>
      <x:c r="I73" s="77" t="str">
        <x:f>IF('04_Form_Dechets'!$O73="Validé humainement",'04_Form_Dechets'!I73,"")</x:f>
      </x:c>
      <x:c r="J73" s="76" t="str">
        <x:f>IF('04_Form_Dechets'!$O73="Validé humainement",'04_Form_Dechets'!J73,"")</x:f>
      </x:c>
      <x:c r="K73" s="76" t="str">
        <x:f>IF('04_Form_Dechets'!$O73="Validé humainement",'04_Form_Dechets'!K73,"")</x:f>
      </x:c>
      <x:c r="L73" s="76" t="str">
        <x:f>IF('04_Form_Dechets'!$O73="Validé humainement",'04_Form_Dechets'!L73,"")</x:f>
      </x:c>
      <x:c r="M73" s="77" t="str">
        <x:f>IF('04_Form_Dechets'!$O73="Validé humainement",'04_Form_Dechets'!M73,"")</x:f>
      </x:c>
      <x:c r="N73" s="76" t="str">
        <x:f>IF('04_Form_Dechets'!$O73="Validé humainement",'04_Form_Dechets'!N73,"")</x:f>
      </x:c>
      <x:c r="O73" s="76" t="str">
        <x:f>IF('04_Form_Dechets'!$O73="Validé humainement",'04_Form_Dechets'!O73,"")</x:f>
      </x:c>
      <x:c r="P73" s="78" t="str">
        <x:f>IF('04_Form_Dechets'!$O73="Validé humainement",'04_Form_Dechets'!P73,"")</x:f>
      </x:c>
      <x:c r="Q73" s="76" t="str">
        <x:f>IF('04_Form_Dechets'!$O73="Validé humainement",'04_Form_Dechets'!Q73,"")</x:f>
      </x:c>
      <x:c r="R73" s="76" t="str">
        <x:f>IF('04_Form_Dechets'!$O73="Validé humainement",'04_Form_Dechets'!R73,"")</x:f>
      </x:c>
      <x:c r="S73" s="76" t="str">
        <x:f>IF('04_Form_Dechets'!$O73="Validé humainement",'04_Form_Dechets'!S73,"")</x:f>
      </x:c>
    </x:row>
    <x:row r="74">
      <x:c r="A74" s="76" t="str">
        <x:f>IF('04_Form_Dechets'!$O74="Validé humainement",'04_Form_Dechets'!A74,"")</x:f>
      </x:c>
      <x:c r="B74" s="76" t="str">
        <x:f>IF('04_Form_Dechets'!$O74="Validé humainement",'04_Form_Dechets'!B74,"")</x:f>
      </x:c>
      <x:c r="C74" s="76" t="str">
        <x:f>IF('04_Form_Dechets'!$O74="Validé humainement",'04_Form_Dechets'!C74,"")</x:f>
      </x:c>
      <x:c r="D74" s="76" t="str">
        <x:f>IF('04_Form_Dechets'!$O74="Validé humainement",'04_Form_Dechets'!D74,"")</x:f>
      </x:c>
      <x:c r="E74" s="76" t="str">
        <x:f>IF('04_Form_Dechets'!$O74="Validé humainement",'04_Form_Dechets'!E74,"")</x:f>
      </x:c>
      <x:c r="F74" s="77" t="str">
        <x:f>IF('04_Form_Dechets'!$O74="Validé humainement",'04_Form_Dechets'!F74,"")</x:f>
      </x:c>
      <x:c r="G74" s="77" t="str">
        <x:f>IF('04_Form_Dechets'!$O74="Validé humainement",'04_Form_Dechets'!G74,"")</x:f>
      </x:c>
      <x:c r="H74" s="77" t="str">
        <x:f>IF('04_Form_Dechets'!$O74="Validé humainement",'04_Form_Dechets'!H74,"")</x:f>
      </x:c>
      <x:c r="I74" s="77" t="str">
        <x:f>IF('04_Form_Dechets'!$O74="Validé humainement",'04_Form_Dechets'!I74,"")</x:f>
      </x:c>
      <x:c r="J74" s="76" t="str">
        <x:f>IF('04_Form_Dechets'!$O74="Validé humainement",'04_Form_Dechets'!J74,"")</x:f>
      </x:c>
      <x:c r="K74" s="76" t="str">
        <x:f>IF('04_Form_Dechets'!$O74="Validé humainement",'04_Form_Dechets'!K74,"")</x:f>
      </x:c>
      <x:c r="L74" s="76" t="str">
        <x:f>IF('04_Form_Dechets'!$O74="Validé humainement",'04_Form_Dechets'!L74,"")</x:f>
      </x:c>
      <x:c r="M74" s="77" t="str">
        <x:f>IF('04_Form_Dechets'!$O74="Validé humainement",'04_Form_Dechets'!M74,"")</x:f>
      </x:c>
      <x:c r="N74" s="76" t="str">
        <x:f>IF('04_Form_Dechets'!$O74="Validé humainement",'04_Form_Dechets'!N74,"")</x:f>
      </x:c>
      <x:c r="O74" s="76" t="str">
        <x:f>IF('04_Form_Dechets'!$O74="Validé humainement",'04_Form_Dechets'!O74,"")</x:f>
      </x:c>
      <x:c r="P74" s="78" t="str">
        <x:f>IF('04_Form_Dechets'!$O74="Validé humainement",'04_Form_Dechets'!P74,"")</x:f>
      </x:c>
      <x:c r="Q74" s="76" t="str">
        <x:f>IF('04_Form_Dechets'!$O74="Validé humainement",'04_Form_Dechets'!Q74,"")</x:f>
      </x:c>
      <x:c r="R74" s="76" t="str">
        <x:f>IF('04_Form_Dechets'!$O74="Validé humainement",'04_Form_Dechets'!R74,"")</x:f>
      </x:c>
      <x:c r="S74" s="76" t="str">
        <x:f>IF('04_Form_Dechets'!$O74="Validé humainement",'04_Form_Dechets'!S74,"")</x:f>
      </x:c>
    </x:row>
    <x:row r="75">
      <x:c r="A75" s="76" t="str">
        <x:f>IF('04_Form_Dechets'!$O75="Validé humainement",'04_Form_Dechets'!A75,"")</x:f>
      </x:c>
      <x:c r="B75" s="76" t="str">
        <x:f>IF('04_Form_Dechets'!$O75="Validé humainement",'04_Form_Dechets'!B75,"")</x:f>
      </x:c>
      <x:c r="C75" s="76" t="str">
        <x:f>IF('04_Form_Dechets'!$O75="Validé humainement",'04_Form_Dechets'!C75,"")</x:f>
      </x:c>
      <x:c r="D75" s="76" t="str">
        <x:f>IF('04_Form_Dechets'!$O75="Validé humainement",'04_Form_Dechets'!D75,"")</x:f>
      </x:c>
      <x:c r="E75" s="76" t="str">
        <x:f>IF('04_Form_Dechets'!$O75="Validé humainement",'04_Form_Dechets'!E75,"")</x:f>
      </x:c>
      <x:c r="F75" s="77" t="str">
        <x:f>IF('04_Form_Dechets'!$O75="Validé humainement",'04_Form_Dechets'!F75,"")</x:f>
      </x:c>
      <x:c r="G75" s="77" t="str">
        <x:f>IF('04_Form_Dechets'!$O75="Validé humainement",'04_Form_Dechets'!G75,"")</x:f>
      </x:c>
      <x:c r="H75" s="77" t="str">
        <x:f>IF('04_Form_Dechets'!$O75="Validé humainement",'04_Form_Dechets'!H75,"")</x:f>
      </x:c>
      <x:c r="I75" s="77" t="str">
        <x:f>IF('04_Form_Dechets'!$O75="Validé humainement",'04_Form_Dechets'!I75,"")</x:f>
      </x:c>
      <x:c r="J75" s="76" t="str">
        <x:f>IF('04_Form_Dechets'!$O75="Validé humainement",'04_Form_Dechets'!J75,"")</x:f>
      </x:c>
      <x:c r="K75" s="76" t="str">
        <x:f>IF('04_Form_Dechets'!$O75="Validé humainement",'04_Form_Dechets'!K75,"")</x:f>
      </x:c>
      <x:c r="L75" s="76" t="str">
        <x:f>IF('04_Form_Dechets'!$O75="Validé humainement",'04_Form_Dechets'!L75,"")</x:f>
      </x:c>
      <x:c r="M75" s="77" t="str">
        <x:f>IF('04_Form_Dechets'!$O75="Validé humainement",'04_Form_Dechets'!M75,"")</x:f>
      </x:c>
      <x:c r="N75" s="76" t="str">
        <x:f>IF('04_Form_Dechets'!$O75="Validé humainement",'04_Form_Dechets'!N75,"")</x:f>
      </x:c>
      <x:c r="O75" s="76" t="str">
        <x:f>IF('04_Form_Dechets'!$O75="Validé humainement",'04_Form_Dechets'!O75,"")</x:f>
      </x:c>
      <x:c r="P75" s="78" t="str">
        <x:f>IF('04_Form_Dechets'!$O75="Validé humainement",'04_Form_Dechets'!P75,"")</x:f>
      </x:c>
      <x:c r="Q75" s="76" t="str">
        <x:f>IF('04_Form_Dechets'!$O75="Validé humainement",'04_Form_Dechets'!Q75,"")</x:f>
      </x:c>
      <x:c r="R75" s="76" t="str">
        <x:f>IF('04_Form_Dechets'!$O75="Validé humainement",'04_Form_Dechets'!R75,"")</x:f>
      </x:c>
      <x:c r="S75" s="76" t="str">
        <x:f>IF('04_Form_Dechets'!$O75="Validé humainement",'04_Form_Dechets'!S75,"")</x:f>
      </x:c>
    </x:row>
    <x:row r="76">
      <x:c r="A76" s="76" t="str">
        <x:f>IF('04_Form_Dechets'!$O76="Validé humainement",'04_Form_Dechets'!A76,"")</x:f>
      </x:c>
      <x:c r="B76" s="76" t="str">
        <x:f>IF('04_Form_Dechets'!$O76="Validé humainement",'04_Form_Dechets'!B76,"")</x:f>
      </x:c>
      <x:c r="C76" s="76" t="str">
        <x:f>IF('04_Form_Dechets'!$O76="Validé humainement",'04_Form_Dechets'!C76,"")</x:f>
      </x:c>
      <x:c r="D76" s="76" t="str">
        <x:f>IF('04_Form_Dechets'!$O76="Validé humainement",'04_Form_Dechets'!D76,"")</x:f>
      </x:c>
      <x:c r="E76" s="76" t="str">
        <x:f>IF('04_Form_Dechets'!$O76="Validé humainement",'04_Form_Dechets'!E76,"")</x:f>
      </x:c>
      <x:c r="F76" s="77" t="str">
        <x:f>IF('04_Form_Dechets'!$O76="Validé humainement",'04_Form_Dechets'!F76,"")</x:f>
      </x:c>
      <x:c r="G76" s="77" t="str">
        <x:f>IF('04_Form_Dechets'!$O76="Validé humainement",'04_Form_Dechets'!G76,"")</x:f>
      </x:c>
      <x:c r="H76" s="77" t="str">
        <x:f>IF('04_Form_Dechets'!$O76="Validé humainement",'04_Form_Dechets'!H76,"")</x:f>
      </x:c>
      <x:c r="I76" s="77" t="str">
        <x:f>IF('04_Form_Dechets'!$O76="Validé humainement",'04_Form_Dechets'!I76,"")</x:f>
      </x:c>
      <x:c r="J76" s="76" t="str">
        <x:f>IF('04_Form_Dechets'!$O76="Validé humainement",'04_Form_Dechets'!J76,"")</x:f>
      </x:c>
      <x:c r="K76" s="76" t="str">
        <x:f>IF('04_Form_Dechets'!$O76="Validé humainement",'04_Form_Dechets'!K76,"")</x:f>
      </x:c>
      <x:c r="L76" s="76" t="str">
        <x:f>IF('04_Form_Dechets'!$O76="Validé humainement",'04_Form_Dechets'!L76,"")</x:f>
      </x:c>
      <x:c r="M76" s="77" t="str">
        <x:f>IF('04_Form_Dechets'!$O76="Validé humainement",'04_Form_Dechets'!M76,"")</x:f>
      </x:c>
      <x:c r="N76" s="76" t="str">
        <x:f>IF('04_Form_Dechets'!$O76="Validé humainement",'04_Form_Dechets'!N76,"")</x:f>
      </x:c>
      <x:c r="O76" s="76" t="str">
        <x:f>IF('04_Form_Dechets'!$O76="Validé humainement",'04_Form_Dechets'!O76,"")</x:f>
      </x:c>
      <x:c r="P76" s="78" t="str">
        <x:f>IF('04_Form_Dechets'!$O76="Validé humainement",'04_Form_Dechets'!P76,"")</x:f>
      </x:c>
      <x:c r="Q76" s="76" t="str">
        <x:f>IF('04_Form_Dechets'!$O76="Validé humainement",'04_Form_Dechets'!Q76,"")</x:f>
      </x:c>
      <x:c r="R76" s="76" t="str">
        <x:f>IF('04_Form_Dechets'!$O76="Validé humainement",'04_Form_Dechets'!R76,"")</x:f>
      </x:c>
      <x:c r="S76" s="76" t="str">
        <x:f>IF('04_Form_Dechets'!$O76="Validé humainement",'04_Form_Dechets'!S76,"")</x:f>
      </x:c>
    </x:row>
    <x:row r="77">
      <x:c r="A77" s="76" t="str">
        <x:f>IF('04_Form_Dechets'!$O77="Validé humainement",'04_Form_Dechets'!A77,"")</x:f>
      </x:c>
      <x:c r="B77" s="76" t="str">
        <x:f>IF('04_Form_Dechets'!$O77="Validé humainement",'04_Form_Dechets'!B77,"")</x:f>
      </x:c>
      <x:c r="C77" s="76" t="str">
        <x:f>IF('04_Form_Dechets'!$O77="Validé humainement",'04_Form_Dechets'!C77,"")</x:f>
      </x:c>
      <x:c r="D77" s="76" t="str">
        <x:f>IF('04_Form_Dechets'!$O77="Validé humainement",'04_Form_Dechets'!D77,"")</x:f>
      </x:c>
      <x:c r="E77" s="76" t="str">
        <x:f>IF('04_Form_Dechets'!$O77="Validé humainement",'04_Form_Dechets'!E77,"")</x:f>
      </x:c>
      <x:c r="F77" s="77" t="str">
        <x:f>IF('04_Form_Dechets'!$O77="Validé humainement",'04_Form_Dechets'!F77,"")</x:f>
      </x:c>
      <x:c r="G77" s="77" t="str">
        <x:f>IF('04_Form_Dechets'!$O77="Validé humainement",'04_Form_Dechets'!G77,"")</x:f>
      </x:c>
      <x:c r="H77" s="77" t="str">
        <x:f>IF('04_Form_Dechets'!$O77="Validé humainement",'04_Form_Dechets'!H77,"")</x:f>
      </x:c>
      <x:c r="I77" s="77" t="str">
        <x:f>IF('04_Form_Dechets'!$O77="Validé humainement",'04_Form_Dechets'!I77,"")</x:f>
      </x:c>
      <x:c r="J77" s="76" t="str">
        <x:f>IF('04_Form_Dechets'!$O77="Validé humainement",'04_Form_Dechets'!J77,"")</x:f>
      </x:c>
      <x:c r="K77" s="76" t="str">
        <x:f>IF('04_Form_Dechets'!$O77="Validé humainement",'04_Form_Dechets'!K77,"")</x:f>
      </x:c>
      <x:c r="L77" s="76" t="str">
        <x:f>IF('04_Form_Dechets'!$O77="Validé humainement",'04_Form_Dechets'!L77,"")</x:f>
      </x:c>
      <x:c r="M77" s="77" t="str">
        <x:f>IF('04_Form_Dechets'!$O77="Validé humainement",'04_Form_Dechets'!M77,"")</x:f>
      </x:c>
      <x:c r="N77" s="76" t="str">
        <x:f>IF('04_Form_Dechets'!$O77="Validé humainement",'04_Form_Dechets'!N77,"")</x:f>
      </x:c>
      <x:c r="O77" s="76" t="str">
        <x:f>IF('04_Form_Dechets'!$O77="Validé humainement",'04_Form_Dechets'!O77,"")</x:f>
      </x:c>
      <x:c r="P77" s="78" t="str">
        <x:f>IF('04_Form_Dechets'!$O77="Validé humainement",'04_Form_Dechets'!P77,"")</x:f>
      </x:c>
      <x:c r="Q77" s="76" t="str">
        <x:f>IF('04_Form_Dechets'!$O77="Validé humainement",'04_Form_Dechets'!Q77,"")</x:f>
      </x:c>
      <x:c r="R77" s="76" t="str">
        <x:f>IF('04_Form_Dechets'!$O77="Validé humainement",'04_Form_Dechets'!R77,"")</x:f>
      </x:c>
      <x:c r="S77" s="76" t="str">
        <x:f>IF('04_Form_Dechets'!$O77="Validé humainement",'04_Form_Dechets'!S77,"")</x:f>
      </x:c>
    </x:row>
    <x:row r="78">
      <x:c r="A78" s="76" t="str">
        <x:f>IF('04_Form_Dechets'!$O78="Validé humainement",'04_Form_Dechets'!A78,"")</x:f>
      </x:c>
      <x:c r="B78" s="76" t="str">
        <x:f>IF('04_Form_Dechets'!$O78="Validé humainement",'04_Form_Dechets'!B78,"")</x:f>
      </x:c>
      <x:c r="C78" s="76" t="str">
        <x:f>IF('04_Form_Dechets'!$O78="Validé humainement",'04_Form_Dechets'!C78,"")</x:f>
      </x:c>
      <x:c r="D78" s="76" t="str">
        <x:f>IF('04_Form_Dechets'!$O78="Validé humainement",'04_Form_Dechets'!D78,"")</x:f>
      </x:c>
      <x:c r="E78" s="76" t="str">
        <x:f>IF('04_Form_Dechets'!$O78="Validé humainement",'04_Form_Dechets'!E78,"")</x:f>
      </x:c>
      <x:c r="F78" s="77" t="str">
        <x:f>IF('04_Form_Dechets'!$O78="Validé humainement",'04_Form_Dechets'!F78,"")</x:f>
      </x:c>
      <x:c r="G78" s="77" t="str">
        <x:f>IF('04_Form_Dechets'!$O78="Validé humainement",'04_Form_Dechets'!G78,"")</x:f>
      </x:c>
      <x:c r="H78" s="77" t="str">
        <x:f>IF('04_Form_Dechets'!$O78="Validé humainement",'04_Form_Dechets'!H78,"")</x:f>
      </x:c>
      <x:c r="I78" s="77" t="str">
        <x:f>IF('04_Form_Dechets'!$O78="Validé humainement",'04_Form_Dechets'!I78,"")</x:f>
      </x:c>
      <x:c r="J78" s="76" t="str">
        <x:f>IF('04_Form_Dechets'!$O78="Validé humainement",'04_Form_Dechets'!J78,"")</x:f>
      </x:c>
      <x:c r="K78" s="76" t="str">
        <x:f>IF('04_Form_Dechets'!$O78="Validé humainement",'04_Form_Dechets'!K78,"")</x:f>
      </x:c>
      <x:c r="L78" s="76" t="str">
        <x:f>IF('04_Form_Dechets'!$O78="Validé humainement",'04_Form_Dechets'!L78,"")</x:f>
      </x:c>
      <x:c r="M78" s="77" t="str">
        <x:f>IF('04_Form_Dechets'!$O78="Validé humainement",'04_Form_Dechets'!M78,"")</x:f>
      </x:c>
      <x:c r="N78" s="76" t="str">
        <x:f>IF('04_Form_Dechets'!$O78="Validé humainement",'04_Form_Dechets'!N78,"")</x:f>
      </x:c>
      <x:c r="O78" s="76" t="str">
        <x:f>IF('04_Form_Dechets'!$O78="Validé humainement",'04_Form_Dechets'!O78,"")</x:f>
      </x:c>
      <x:c r="P78" s="78" t="str">
        <x:f>IF('04_Form_Dechets'!$O78="Validé humainement",'04_Form_Dechets'!P78,"")</x:f>
      </x:c>
      <x:c r="Q78" s="76" t="str">
        <x:f>IF('04_Form_Dechets'!$O78="Validé humainement",'04_Form_Dechets'!Q78,"")</x:f>
      </x:c>
      <x:c r="R78" s="76" t="str">
        <x:f>IF('04_Form_Dechets'!$O78="Validé humainement",'04_Form_Dechets'!R78,"")</x:f>
      </x:c>
      <x:c r="S78" s="76" t="str">
        <x:f>IF('04_Form_Dechets'!$O78="Validé humainement",'04_Form_Dechets'!S78,"")</x:f>
      </x:c>
    </x:row>
    <x:row r="79">
      <x:c r="A79" s="76" t="str">
        <x:f>IF('04_Form_Dechets'!$O79="Validé humainement",'04_Form_Dechets'!A79,"")</x:f>
      </x:c>
      <x:c r="B79" s="76" t="str">
        <x:f>IF('04_Form_Dechets'!$O79="Validé humainement",'04_Form_Dechets'!B79,"")</x:f>
      </x:c>
      <x:c r="C79" s="76" t="str">
        <x:f>IF('04_Form_Dechets'!$O79="Validé humainement",'04_Form_Dechets'!C79,"")</x:f>
      </x:c>
      <x:c r="D79" s="76" t="str">
        <x:f>IF('04_Form_Dechets'!$O79="Validé humainement",'04_Form_Dechets'!D79,"")</x:f>
      </x:c>
      <x:c r="E79" s="76" t="str">
        <x:f>IF('04_Form_Dechets'!$O79="Validé humainement",'04_Form_Dechets'!E79,"")</x:f>
      </x:c>
      <x:c r="F79" s="77" t="str">
        <x:f>IF('04_Form_Dechets'!$O79="Validé humainement",'04_Form_Dechets'!F79,"")</x:f>
      </x:c>
      <x:c r="G79" s="77" t="str">
        <x:f>IF('04_Form_Dechets'!$O79="Validé humainement",'04_Form_Dechets'!G79,"")</x:f>
      </x:c>
      <x:c r="H79" s="77" t="str">
        <x:f>IF('04_Form_Dechets'!$O79="Validé humainement",'04_Form_Dechets'!H79,"")</x:f>
      </x:c>
      <x:c r="I79" s="77" t="str">
        <x:f>IF('04_Form_Dechets'!$O79="Validé humainement",'04_Form_Dechets'!I79,"")</x:f>
      </x:c>
      <x:c r="J79" s="76" t="str">
        <x:f>IF('04_Form_Dechets'!$O79="Validé humainement",'04_Form_Dechets'!J79,"")</x:f>
      </x:c>
      <x:c r="K79" s="76" t="str">
        <x:f>IF('04_Form_Dechets'!$O79="Validé humainement",'04_Form_Dechets'!K79,"")</x:f>
      </x:c>
      <x:c r="L79" s="76" t="str">
        <x:f>IF('04_Form_Dechets'!$O79="Validé humainement",'04_Form_Dechets'!L79,"")</x:f>
      </x:c>
      <x:c r="M79" s="77" t="str">
        <x:f>IF('04_Form_Dechets'!$O79="Validé humainement",'04_Form_Dechets'!M79,"")</x:f>
      </x:c>
      <x:c r="N79" s="76" t="str">
        <x:f>IF('04_Form_Dechets'!$O79="Validé humainement",'04_Form_Dechets'!N79,"")</x:f>
      </x:c>
      <x:c r="O79" s="76" t="str">
        <x:f>IF('04_Form_Dechets'!$O79="Validé humainement",'04_Form_Dechets'!O79,"")</x:f>
      </x:c>
      <x:c r="P79" s="78" t="str">
        <x:f>IF('04_Form_Dechets'!$O79="Validé humainement",'04_Form_Dechets'!P79,"")</x:f>
      </x:c>
      <x:c r="Q79" s="76" t="str">
        <x:f>IF('04_Form_Dechets'!$O79="Validé humainement",'04_Form_Dechets'!Q79,"")</x:f>
      </x:c>
      <x:c r="R79" s="76" t="str">
        <x:f>IF('04_Form_Dechets'!$O79="Validé humainement",'04_Form_Dechets'!R79,"")</x:f>
      </x:c>
      <x:c r="S79" s="76" t="str">
        <x:f>IF('04_Form_Dechets'!$O79="Validé humainement",'04_Form_Dechets'!S79,"")</x:f>
      </x:c>
    </x:row>
    <x:row r="80">
      <x:c r="A80" s="76" t="str">
        <x:f>IF('04_Form_Dechets'!$O80="Validé humainement",'04_Form_Dechets'!A80,"")</x:f>
      </x:c>
      <x:c r="B80" s="76" t="str">
        <x:f>IF('04_Form_Dechets'!$O80="Validé humainement",'04_Form_Dechets'!B80,"")</x:f>
      </x:c>
      <x:c r="C80" s="76" t="str">
        <x:f>IF('04_Form_Dechets'!$O80="Validé humainement",'04_Form_Dechets'!C80,"")</x:f>
      </x:c>
      <x:c r="D80" s="76" t="str">
        <x:f>IF('04_Form_Dechets'!$O80="Validé humainement",'04_Form_Dechets'!D80,"")</x:f>
      </x:c>
      <x:c r="E80" s="76" t="str">
        <x:f>IF('04_Form_Dechets'!$O80="Validé humainement",'04_Form_Dechets'!E80,"")</x:f>
      </x:c>
      <x:c r="F80" s="77" t="str">
        <x:f>IF('04_Form_Dechets'!$O80="Validé humainement",'04_Form_Dechets'!F80,"")</x:f>
      </x:c>
      <x:c r="G80" s="77" t="str">
        <x:f>IF('04_Form_Dechets'!$O80="Validé humainement",'04_Form_Dechets'!G80,"")</x:f>
      </x:c>
      <x:c r="H80" s="77" t="str">
        <x:f>IF('04_Form_Dechets'!$O80="Validé humainement",'04_Form_Dechets'!H80,"")</x:f>
      </x:c>
      <x:c r="I80" s="77" t="str">
        <x:f>IF('04_Form_Dechets'!$O80="Validé humainement",'04_Form_Dechets'!I80,"")</x:f>
      </x:c>
      <x:c r="J80" s="76" t="str">
        <x:f>IF('04_Form_Dechets'!$O80="Validé humainement",'04_Form_Dechets'!J80,"")</x:f>
      </x:c>
      <x:c r="K80" s="76" t="str">
        <x:f>IF('04_Form_Dechets'!$O80="Validé humainement",'04_Form_Dechets'!K80,"")</x:f>
      </x:c>
      <x:c r="L80" s="76" t="str">
        <x:f>IF('04_Form_Dechets'!$O80="Validé humainement",'04_Form_Dechets'!L80,"")</x:f>
      </x:c>
      <x:c r="M80" s="77" t="str">
        <x:f>IF('04_Form_Dechets'!$O80="Validé humainement",'04_Form_Dechets'!M80,"")</x:f>
      </x:c>
      <x:c r="N80" s="76" t="str">
        <x:f>IF('04_Form_Dechets'!$O80="Validé humainement",'04_Form_Dechets'!N80,"")</x:f>
      </x:c>
      <x:c r="O80" s="76" t="str">
        <x:f>IF('04_Form_Dechets'!$O80="Validé humainement",'04_Form_Dechets'!O80,"")</x:f>
      </x:c>
      <x:c r="P80" s="78" t="str">
        <x:f>IF('04_Form_Dechets'!$O80="Validé humainement",'04_Form_Dechets'!P80,"")</x:f>
      </x:c>
      <x:c r="Q80" s="76" t="str">
        <x:f>IF('04_Form_Dechets'!$O80="Validé humainement",'04_Form_Dechets'!Q80,"")</x:f>
      </x:c>
      <x:c r="R80" s="76" t="str">
        <x:f>IF('04_Form_Dechets'!$O80="Validé humainement",'04_Form_Dechets'!R80,"")</x:f>
      </x:c>
      <x:c r="S80" s="76" t="str">
        <x:f>IF('04_Form_Dechets'!$O80="Validé humainement",'04_Form_Dechets'!S80,"")</x:f>
      </x:c>
    </x:row>
    <x:row r="81">
      <x:c r="A81" s="76" t="str">
        <x:f>IF('04_Form_Dechets'!$O81="Validé humainement",'04_Form_Dechets'!A81,"")</x:f>
      </x:c>
      <x:c r="B81" s="76" t="str">
        <x:f>IF('04_Form_Dechets'!$O81="Validé humainement",'04_Form_Dechets'!B81,"")</x:f>
      </x:c>
      <x:c r="C81" s="76" t="str">
        <x:f>IF('04_Form_Dechets'!$O81="Validé humainement",'04_Form_Dechets'!C81,"")</x:f>
      </x:c>
      <x:c r="D81" s="76" t="str">
        <x:f>IF('04_Form_Dechets'!$O81="Validé humainement",'04_Form_Dechets'!D81,"")</x:f>
      </x:c>
      <x:c r="E81" s="76" t="str">
        <x:f>IF('04_Form_Dechets'!$O81="Validé humainement",'04_Form_Dechets'!E81,"")</x:f>
      </x:c>
      <x:c r="F81" s="77" t="str">
        <x:f>IF('04_Form_Dechets'!$O81="Validé humainement",'04_Form_Dechets'!F81,"")</x:f>
      </x:c>
      <x:c r="G81" s="77" t="str">
        <x:f>IF('04_Form_Dechets'!$O81="Validé humainement",'04_Form_Dechets'!G81,"")</x:f>
      </x:c>
      <x:c r="H81" s="77" t="str">
        <x:f>IF('04_Form_Dechets'!$O81="Validé humainement",'04_Form_Dechets'!H81,"")</x:f>
      </x:c>
      <x:c r="I81" s="77" t="str">
        <x:f>IF('04_Form_Dechets'!$O81="Validé humainement",'04_Form_Dechets'!I81,"")</x:f>
      </x:c>
      <x:c r="J81" s="76" t="str">
        <x:f>IF('04_Form_Dechets'!$O81="Validé humainement",'04_Form_Dechets'!J81,"")</x:f>
      </x:c>
      <x:c r="K81" s="76" t="str">
        <x:f>IF('04_Form_Dechets'!$O81="Validé humainement",'04_Form_Dechets'!K81,"")</x:f>
      </x:c>
      <x:c r="L81" s="76" t="str">
        <x:f>IF('04_Form_Dechets'!$O81="Validé humainement",'04_Form_Dechets'!L81,"")</x:f>
      </x:c>
      <x:c r="M81" s="77" t="str">
        <x:f>IF('04_Form_Dechets'!$O81="Validé humainement",'04_Form_Dechets'!M81,"")</x:f>
      </x:c>
      <x:c r="N81" s="76" t="str">
        <x:f>IF('04_Form_Dechets'!$O81="Validé humainement",'04_Form_Dechets'!N81,"")</x:f>
      </x:c>
      <x:c r="O81" s="76" t="str">
        <x:f>IF('04_Form_Dechets'!$O81="Validé humainement",'04_Form_Dechets'!O81,"")</x:f>
      </x:c>
      <x:c r="P81" s="78" t="str">
        <x:f>IF('04_Form_Dechets'!$O81="Validé humainement",'04_Form_Dechets'!P81,"")</x:f>
      </x:c>
      <x:c r="Q81" s="76" t="str">
        <x:f>IF('04_Form_Dechets'!$O81="Validé humainement",'04_Form_Dechets'!Q81,"")</x:f>
      </x:c>
      <x:c r="R81" s="76" t="str">
        <x:f>IF('04_Form_Dechets'!$O81="Validé humainement",'04_Form_Dechets'!R81,"")</x:f>
      </x:c>
      <x:c r="S81" s="76" t="str">
        <x:f>IF('04_Form_Dechets'!$O81="Validé humainement",'04_Form_Dechets'!S81,"")</x:f>
      </x:c>
    </x:row>
    <x:row r="82">
      <x:c r="A82" s="76" t="str">
        <x:f>IF('04_Form_Dechets'!$O82="Validé humainement",'04_Form_Dechets'!A82,"")</x:f>
      </x:c>
      <x:c r="B82" s="76" t="str">
        <x:f>IF('04_Form_Dechets'!$O82="Validé humainement",'04_Form_Dechets'!B82,"")</x:f>
      </x:c>
      <x:c r="C82" s="76" t="str">
        <x:f>IF('04_Form_Dechets'!$O82="Validé humainement",'04_Form_Dechets'!C82,"")</x:f>
      </x:c>
      <x:c r="D82" s="76" t="str">
        <x:f>IF('04_Form_Dechets'!$O82="Validé humainement",'04_Form_Dechets'!D82,"")</x:f>
      </x:c>
      <x:c r="E82" s="76" t="str">
        <x:f>IF('04_Form_Dechets'!$O82="Validé humainement",'04_Form_Dechets'!E82,"")</x:f>
      </x:c>
      <x:c r="F82" s="77" t="str">
        <x:f>IF('04_Form_Dechets'!$O82="Validé humainement",'04_Form_Dechets'!F82,"")</x:f>
      </x:c>
      <x:c r="G82" s="77" t="str">
        <x:f>IF('04_Form_Dechets'!$O82="Validé humainement",'04_Form_Dechets'!G82,"")</x:f>
      </x:c>
      <x:c r="H82" s="77" t="str">
        <x:f>IF('04_Form_Dechets'!$O82="Validé humainement",'04_Form_Dechets'!H82,"")</x:f>
      </x:c>
      <x:c r="I82" s="77" t="str">
        <x:f>IF('04_Form_Dechets'!$O82="Validé humainement",'04_Form_Dechets'!I82,"")</x:f>
      </x:c>
      <x:c r="J82" s="76" t="str">
        <x:f>IF('04_Form_Dechets'!$O82="Validé humainement",'04_Form_Dechets'!J82,"")</x:f>
      </x:c>
      <x:c r="K82" s="76" t="str">
        <x:f>IF('04_Form_Dechets'!$O82="Validé humainement",'04_Form_Dechets'!K82,"")</x:f>
      </x:c>
      <x:c r="L82" s="76" t="str">
        <x:f>IF('04_Form_Dechets'!$O82="Validé humainement",'04_Form_Dechets'!L82,"")</x:f>
      </x:c>
      <x:c r="M82" s="77" t="str">
        <x:f>IF('04_Form_Dechets'!$O82="Validé humainement",'04_Form_Dechets'!M82,"")</x:f>
      </x:c>
      <x:c r="N82" s="76" t="str">
        <x:f>IF('04_Form_Dechets'!$O82="Validé humainement",'04_Form_Dechets'!N82,"")</x:f>
      </x:c>
      <x:c r="O82" s="76" t="str">
        <x:f>IF('04_Form_Dechets'!$O82="Validé humainement",'04_Form_Dechets'!O82,"")</x:f>
      </x:c>
      <x:c r="P82" s="78" t="str">
        <x:f>IF('04_Form_Dechets'!$O82="Validé humainement",'04_Form_Dechets'!P82,"")</x:f>
      </x:c>
      <x:c r="Q82" s="76" t="str">
        <x:f>IF('04_Form_Dechets'!$O82="Validé humainement",'04_Form_Dechets'!Q82,"")</x:f>
      </x:c>
      <x:c r="R82" s="76" t="str">
        <x:f>IF('04_Form_Dechets'!$O82="Validé humainement",'04_Form_Dechets'!R82,"")</x:f>
      </x:c>
      <x:c r="S82" s="76" t="str">
        <x:f>IF('04_Form_Dechets'!$O82="Validé humainement",'04_Form_Dechets'!S82,"")</x:f>
      </x:c>
    </x:row>
    <x:row r="83">
      <x:c r="A83" s="76" t="str">
        <x:f>IF('04_Form_Dechets'!$O83="Validé humainement",'04_Form_Dechets'!A83,"")</x:f>
      </x:c>
      <x:c r="B83" s="76" t="str">
        <x:f>IF('04_Form_Dechets'!$O83="Validé humainement",'04_Form_Dechets'!B83,"")</x:f>
      </x:c>
      <x:c r="C83" s="76" t="str">
        <x:f>IF('04_Form_Dechets'!$O83="Validé humainement",'04_Form_Dechets'!C83,"")</x:f>
      </x:c>
      <x:c r="D83" s="76" t="str">
        <x:f>IF('04_Form_Dechets'!$O83="Validé humainement",'04_Form_Dechets'!D83,"")</x:f>
      </x:c>
      <x:c r="E83" s="76" t="str">
        <x:f>IF('04_Form_Dechets'!$O83="Validé humainement",'04_Form_Dechets'!E83,"")</x:f>
      </x:c>
      <x:c r="F83" s="77" t="str">
        <x:f>IF('04_Form_Dechets'!$O83="Validé humainement",'04_Form_Dechets'!F83,"")</x:f>
      </x:c>
      <x:c r="G83" s="77" t="str">
        <x:f>IF('04_Form_Dechets'!$O83="Validé humainement",'04_Form_Dechets'!G83,"")</x:f>
      </x:c>
      <x:c r="H83" s="77" t="str">
        <x:f>IF('04_Form_Dechets'!$O83="Validé humainement",'04_Form_Dechets'!H83,"")</x:f>
      </x:c>
      <x:c r="I83" s="77" t="str">
        <x:f>IF('04_Form_Dechets'!$O83="Validé humainement",'04_Form_Dechets'!I83,"")</x:f>
      </x:c>
      <x:c r="J83" s="76" t="str">
        <x:f>IF('04_Form_Dechets'!$O83="Validé humainement",'04_Form_Dechets'!J83,"")</x:f>
      </x:c>
      <x:c r="K83" s="76" t="str">
        <x:f>IF('04_Form_Dechets'!$O83="Validé humainement",'04_Form_Dechets'!K83,"")</x:f>
      </x:c>
      <x:c r="L83" s="76" t="str">
        <x:f>IF('04_Form_Dechets'!$O83="Validé humainement",'04_Form_Dechets'!L83,"")</x:f>
      </x:c>
      <x:c r="M83" s="77" t="str">
        <x:f>IF('04_Form_Dechets'!$O83="Validé humainement",'04_Form_Dechets'!M83,"")</x:f>
      </x:c>
      <x:c r="N83" s="76" t="str">
        <x:f>IF('04_Form_Dechets'!$O83="Validé humainement",'04_Form_Dechets'!N83,"")</x:f>
      </x:c>
      <x:c r="O83" s="76" t="str">
        <x:f>IF('04_Form_Dechets'!$O83="Validé humainement",'04_Form_Dechets'!O83,"")</x:f>
      </x:c>
      <x:c r="P83" s="78" t="str">
        <x:f>IF('04_Form_Dechets'!$O83="Validé humainement",'04_Form_Dechets'!P83,"")</x:f>
      </x:c>
      <x:c r="Q83" s="76" t="str">
        <x:f>IF('04_Form_Dechets'!$O83="Validé humainement",'04_Form_Dechets'!Q83,"")</x:f>
      </x:c>
      <x:c r="R83" s="76" t="str">
        <x:f>IF('04_Form_Dechets'!$O83="Validé humainement",'04_Form_Dechets'!R83,"")</x:f>
      </x:c>
      <x:c r="S83" s="76" t="str">
        <x:f>IF('04_Form_Dechets'!$O83="Validé humainement",'04_Form_Dechets'!S83,"")</x:f>
      </x:c>
    </x:row>
    <x:row r="84">
      <x:c r="A84" s="76" t="str">
        <x:f>IF('04_Form_Dechets'!$O84="Validé humainement",'04_Form_Dechets'!A84,"")</x:f>
      </x:c>
      <x:c r="B84" s="76" t="str">
        <x:f>IF('04_Form_Dechets'!$O84="Validé humainement",'04_Form_Dechets'!B84,"")</x:f>
      </x:c>
      <x:c r="C84" s="76" t="str">
        <x:f>IF('04_Form_Dechets'!$O84="Validé humainement",'04_Form_Dechets'!C84,"")</x:f>
      </x:c>
      <x:c r="D84" s="76" t="str">
        <x:f>IF('04_Form_Dechets'!$O84="Validé humainement",'04_Form_Dechets'!D84,"")</x:f>
      </x:c>
      <x:c r="E84" s="76" t="str">
        <x:f>IF('04_Form_Dechets'!$O84="Validé humainement",'04_Form_Dechets'!E84,"")</x:f>
      </x:c>
      <x:c r="F84" s="77" t="str">
        <x:f>IF('04_Form_Dechets'!$O84="Validé humainement",'04_Form_Dechets'!F84,"")</x:f>
      </x:c>
      <x:c r="G84" s="77" t="str">
        <x:f>IF('04_Form_Dechets'!$O84="Validé humainement",'04_Form_Dechets'!G84,"")</x:f>
      </x:c>
      <x:c r="H84" s="77" t="str">
        <x:f>IF('04_Form_Dechets'!$O84="Validé humainement",'04_Form_Dechets'!H84,"")</x:f>
      </x:c>
      <x:c r="I84" s="77" t="str">
        <x:f>IF('04_Form_Dechets'!$O84="Validé humainement",'04_Form_Dechets'!I84,"")</x:f>
      </x:c>
      <x:c r="J84" s="76" t="str">
        <x:f>IF('04_Form_Dechets'!$O84="Validé humainement",'04_Form_Dechets'!J84,"")</x:f>
      </x:c>
      <x:c r="K84" s="76" t="str">
        <x:f>IF('04_Form_Dechets'!$O84="Validé humainement",'04_Form_Dechets'!K84,"")</x:f>
      </x:c>
      <x:c r="L84" s="76" t="str">
        <x:f>IF('04_Form_Dechets'!$O84="Validé humainement",'04_Form_Dechets'!L84,"")</x:f>
      </x:c>
      <x:c r="M84" s="77" t="str">
        <x:f>IF('04_Form_Dechets'!$O84="Validé humainement",'04_Form_Dechets'!M84,"")</x:f>
      </x:c>
      <x:c r="N84" s="76" t="str">
        <x:f>IF('04_Form_Dechets'!$O84="Validé humainement",'04_Form_Dechets'!N84,"")</x:f>
      </x:c>
      <x:c r="O84" s="76" t="str">
        <x:f>IF('04_Form_Dechets'!$O84="Validé humainement",'04_Form_Dechets'!O84,"")</x:f>
      </x:c>
      <x:c r="P84" s="78" t="str">
        <x:f>IF('04_Form_Dechets'!$O84="Validé humainement",'04_Form_Dechets'!P84,"")</x:f>
      </x:c>
      <x:c r="Q84" s="76" t="str">
        <x:f>IF('04_Form_Dechets'!$O84="Validé humainement",'04_Form_Dechets'!Q84,"")</x:f>
      </x:c>
      <x:c r="R84" s="76" t="str">
        <x:f>IF('04_Form_Dechets'!$O84="Validé humainement",'04_Form_Dechets'!R84,"")</x:f>
      </x:c>
      <x:c r="S84" s="76" t="str">
        <x:f>IF('04_Form_Dechets'!$O84="Validé humainement",'04_Form_Dechets'!S84,"")</x:f>
      </x:c>
    </x:row>
    <x:row r="85">
      <x:c r="A85" s="76" t="str">
        <x:f>IF('04_Form_Dechets'!$O85="Validé humainement",'04_Form_Dechets'!A85,"")</x:f>
      </x:c>
      <x:c r="B85" s="76" t="str">
        <x:f>IF('04_Form_Dechets'!$O85="Validé humainement",'04_Form_Dechets'!B85,"")</x:f>
      </x:c>
      <x:c r="C85" s="76" t="str">
        <x:f>IF('04_Form_Dechets'!$O85="Validé humainement",'04_Form_Dechets'!C85,"")</x:f>
      </x:c>
      <x:c r="D85" s="76" t="str">
        <x:f>IF('04_Form_Dechets'!$O85="Validé humainement",'04_Form_Dechets'!D85,"")</x:f>
      </x:c>
      <x:c r="E85" s="76" t="str">
        <x:f>IF('04_Form_Dechets'!$O85="Validé humainement",'04_Form_Dechets'!E85,"")</x:f>
      </x:c>
      <x:c r="F85" s="77" t="str">
        <x:f>IF('04_Form_Dechets'!$O85="Validé humainement",'04_Form_Dechets'!F85,"")</x:f>
      </x:c>
      <x:c r="G85" s="77" t="str">
        <x:f>IF('04_Form_Dechets'!$O85="Validé humainement",'04_Form_Dechets'!G85,"")</x:f>
      </x:c>
      <x:c r="H85" s="77" t="str">
        <x:f>IF('04_Form_Dechets'!$O85="Validé humainement",'04_Form_Dechets'!H85,"")</x:f>
      </x:c>
      <x:c r="I85" s="77" t="str">
        <x:f>IF('04_Form_Dechets'!$O85="Validé humainement",'04_Form_Dechets'!I85,"")</x:f>
      </x:c>
      <x:c r="J85" s="76" t="str">
        <x:f>IF('04_Form_Dechets'!$O85="Validé humainement",'04_Form_Dechets'!J85,"")</x:f>
      </x:c>
      <x:c r="K85" s="76" t="str">
        <x:f>IF('04_Form_Dechets'!$O85="Validé humainement",'04_Form_Dechets'!K85,"")</x:f>
      </x:c>
      <x:c r="L85" s="76" t="str">
        <x:f>IF('04_Form_Dechets'!$O85="Validé humainement",'04_Form_Dechets'!L85,"")</x:f>
      </x:c>
      <x:c r="M85" s="77" t="str">
        <x:f>IF('04_Form_Dechets'!$O85="Validé humainement",'04_Form_Dechets'!M85,"")</x:f>
      </x:c>
      <x:c r="N85" s="76" t="str">
        <x:f>IF('04_Form_Dechets'!$O85="Validé humainement",'04_Form_Dechets'!N85,"")</x:f>
      </x:c>
      <x:c r="O85" s="76" t="str">
        <x:f>IF('04_Form_Dechets'!$O85="Validé humainement",'04_Form_Dechets'!O85,"")</x:f>
      </x:c>
      <x:c r="P85" s="78" t="str">
        <x:f>IF('04_Form_Dechets'!$O85="Validé humainement",'04_Form_Dechets'!P85,"")</x:f>
      </x:c>
      <x:c r="Q85" s="76" t="str">
        <x:f>IF('04_Form_Dechets'!$O85="Validé humainement",'04_Form_Dechets'!Q85,"")</x:f>
      </x:c>
      <x:c r="R85" s="76" t="str">
        <x:f>IF('04_Form_Dechets'!$O85="Validé humainement",'04_Form_Dechets'!R85,"")</x:f>
      </x:c>
      <x:c r="S85" s="76" t="str">
        <x:f>IF('04_Form_Dechets'!$O85="Validé humainement",'04_Form_Dechets'!S85,"")</x:f>
      </x:c>
    </x:row>
    <x:row r="86">
      <x:c r="A86" s="76" t="str">
        <x:f>IF('04_Form_Dechets'!$O86="Validé humainement",'04_Form_Dechets'!A86,"")</x:f>
      </x:c>
      <x:c r="B86" s="76" t="str">
        <x:f>IF('04_Form_Dechets'!$O86="Validé humainement",'04_Form_Dechets'!B86,"")</x:f>
      </x:c>
      <x:c r="C86" s="76" t="str">
        <x:f>IF('04_Form_Dechets'!$O86="Validé humainement",'04_Form_Dechets'!C86,"")</x:f>
      </x:c>
      <x:c r="D86" s="76" t="str">
        <x:f>IF('04_Form_Dechets'!$O86="Validé humainement",'04_Form_Dechets'!D86,"")</x:f>
      </x:c>
      <x:c r="E86" s="76" t="str">
        <x:f>IF('04_Form_Dechets'!$O86="Validé humainement",'04_Form_Dechets'!E86,"")</x:f>
      </x:c>
      <x:c r="F86" s="77" t="str">
        <x:f>IF('04_Form_Dechets'!$O86="Validé humainement",'04_Form_Dechets'!F86,"")</x:f>
      </x:c>
      <x:c r="G86" s="77" t="str">
        <x:f>IF('04_Form_Dechets'!$O86="Validé humainement",'04_Form_Dechets'!G86,"")</x:f>
      </x:c>
      <x:c r="H86" s="77" t="str">
        <x:f>IF('04_Form_Dechets'!$O86="Validé humainement",'04_Form_Dechets'!H86,"")</x:f>
      </x:c>
      <x:c r="I86" s="77" t="str">
        <x:f>IF('04_Form_Dechets'!$O86="Validé humainement",'04_Form_Dechets'!I86,"")</x:f>
      </x:c>
      <x:c r="J86" s="76" t="str">
        <x:f>IF('04_Form_Dechets'!$O86="Validé humainement",'04_Form_Dechets'!J86,"")</x:f>
      </x:c>
      <x:c r="K86" s="76" t="str">
        <x:f>IF('04_Form_Dechets'!$O86="Validé humainement",'04_Form_Dechets'!K86,"")</x:f>
      </x:c>
      <x:c r="L86" s="76" t="str">
        <x:f>IF('04_Form_Dechets'!$O86="Validé humainement",'04_Form_Dechets'!L86,"")</x:f>
      </x:c>
      <x:c r="M86" s="77" t="str">
        <x:f>IF('04_Form_Dechets'!$O86="Validé humainement",'04_Form_Dechets'!M86,"")</x:f>
      </x:c>
      <x:c r="N86" s="76" t="str">
        <x:f>IF('04_Form_Dechets'!$O86="Validé humainement",'04_Form_Dechets'!N86,"")</x:f>
      </x:c>
      <x:c r="O86" s="76" t="str">
        <x:f>IF('04_Form_Dechets'!$O86="Validé humainement",'04_Form_Dechets'!O86,"")</x:f>
      </x:c>
      <x:c r="P86" s="78" t="str">
        <x:f>IF('04_Form_Dechets'!$O86="Validé humainement",'04_Form_Dechets'!P86,"")</x:f>
      </x:c>
      <x:c r="Q86" s="76" t="str">
        <x:f>IF('04_Form_Dechets'!$O86="Validé humainement",'04_Form_Dechets'!Q86,"")</x:f>
      </x:c>
      <x:c r="R86" s="76" t="str">
        <x:f>IF('04_Form_Dechets'!$O86="Validé humainement",'04_Form_Dechets'!R86,"")</x:f>
      </x:c>
      <x:c r="S86" s="76" t="str">
        <x:f>IF('04_Form_Dechets'!$O86="Validé humainement",'04_Form_Dechets'!S86,"")</x:f>
      </x:c>
    </x:row>
    <x:row r="87">
      <x:c r="A87" s="76" t="str">
        <x:f>IF('04_Form_Dechets'!$O87="Validé humainement",'04_Form_Dechets'!A87,"")</x:f>
      </x:c>
      <x:c r="B87" s="76" t="str">
        <x:f>IF('04_Form_Dechets'!$O87="Validé humainement",'04_Form_Dechets'!B87,"")</x:f>
      </x:c>
      <x:c r="C87" s="76" t="str">
        <x:f>IF('04_Form_Dechets'!$O87="Validé humainement",'04_Form_Dechets'!C87,"")</x:f>
      </x:c>
      <x:c r="D87" s="76" t="str">
        <x:f>IF('04_Form_Dechets'!$O87="Validé humainement",'04_Form_Dechets'!D87,"")</x:f>
      </x:c>
      <x:c r="E87" s="76" t="str">
        <x:f>IF('04_Form_Dechets'!$O87="Validé humainement",'04_Form_Dechets'!E87,"")</x:f>
      </x:c>
      <x:c r="F87" s="77" t="str">
        <x:f>IF('04_Form_Dechets'!$O87="Validé humainement",'04_Form_Dechets'!F87,"")</x:f>
      </x:c>
      <x:c r="G87" s="77" t="str">
        <x:f>IF('04_Form_Dechets'!$O87="Validé humainement",'04_Form_Dechets'!G87,"")</x:f>
      </x:c>
      <x:c r="H87" s="77" t="str">
        <x:f>IF('04_Form_Dechets'!$O87="Validé humainement",'04_Form_Dechets'!H87,"")</x:f>
      </x:c>
      <x:c r="I87" s="77" t="str">
        <x:f>IF('04_Form_Dechets'!$O87="Validé humainement",'04_Form_Dechets'!I87,"")</x:f>
      </x:c>
      <x:c r="J87" s="76" t="str">
        <x:f>IF('04_Form_Dechets'!$O87="Validé humainement",'04_Form_Dechets'!J87,"")</x:f>
      </x:c>
      <x:c r="K87" s="76" t="str">
        <x:f>IF('04_Form_Dechets'!$O87="Validé humainement",'04_Form_Dechets'!K87,"")</x:f>
      </x:c>
      <x:c r="L87" s="76" t="str">
        <x:f>IF('04_Form_Dechets'!$O87="Validé humainement",'04_Form_Dechets'!L87,"")</x:f>
      </x:c>
      <x:c r="M87" s="77" t="str">
        <x:f>IF('04_Form_Dechets'!$O87="Validé humainement",'04_Form_Dechets'!M87,"")</x:f>
      </x:c>
      <x:c r="N87" s="76" t="str">
        <x:f>IF('04_Form_Dechets'!$O87="Validé humainement",'04_Form_Dechets'!N87,"")</x:f>
      </x:c>
      <x:c r="O87" s="76" t="str">
        <x:f>IF('04_Form_Dechets'!$O87="Validé humainement",'04_Form_Dechets'!O87,"")</x:f>
      </x:c>
      <x:c r="P87" s="78" t="str">
        <x:f>IF('04_Form_Dechets'!$O87="Validé humainement",'04_Form_Dechets'!P87,"")</x:f>
      </x:c>
      <x:c r="Q87" s="76" t="str">
        <x:f>IF('04_Form_Dechets'!$O87="Validé humainement",'04_Form_Dechets'!Q87,"")</x:f>
      </x:c>
      <x:c r="R87" s="76" t="str">
        <x:f>IF('04_Form_Dechets'!$O87="Validé humainement",'04_Form_Dechets'!R87,"")</x:f>
      </x:c>
      <x:c r="S87" s="76" t="str">
        <x:f>IF('04_Form_Dechets'!$O87="Validé humainement",'04_Form_Dechets'!S87,"")</x:f>
      </x:c>
    </x:row>
    <x:row r="88">
      <x:c r="A88" s="76" t="str">
        <x:f>IF('04_Form_Dechets'!$O88="Validé humainement",'04_Form_Dechets'!A88,"")</x:f>
      </x:c>
      <x:c r="B88" s="76" t="str">
        <x:f>IF('04_Form_Dechets'!$O88="Validé humainement",'04_Form_Dechets'!B88,"")</x:f>
      </x:c>
      <x:c r="C88" s="76" t="str">
        <x:f>IF('04_Form_Dechets'!$O88="Validé humainement",'04_Form_Dechets'!C88,"")</x:f>
      </x:c>
      <x:c r="D88" s="76" t="str">
        <x:f>IF('04_Form_Dechets'!$O88="Validé humainement",'04_Form_Dechets'!D88,"")</x:f>
      </x:c>
      <x:c r="E88" s="76" t="str">
        <x:f>IF('04_Form_Dechets'!$O88="Validé humainement",'04_Form_Dechets'!E88,"")</x:f>
      </x:c>
      <x:c r="F88" s="77" t="str">
        <x:f>IF('04_Form_Dechets'!$O88="Validé humainement",'04_Form_Dechets'!F88,"")</x:f>
      </x:c>
      <x:c r="G88" s="77" t="str">
        <x:f>IF('04_Form_Dechets'!$O88="Validé humainement",'04_Form_Dechets'!G88,"")</x:f>
      </x:c>
      <x:c r="H88" s="77" t="str">
        <x:f>IF('04_Form_Dechets'!$O88="Validé humainement",'04_Form_Dechets'!H88,"")</x:f>
      </x:c>
      <x:c r="I88" s="77" t="str">
        <x:f>IF('04_Form_Dechets'!$O88="Validé humainement",'04_Form_Dechets'!I88,"")</x:f>
      </x:c>
      <x:c r="J88" s="76" t="str">
        <x:f>IF('04_Form_Dechets'!$O88="Validé humainement",'04_Form_Dechets'!J88,"")</x:f>
      </x:c>
      <x:c r="K88" s="76" t="str">
        <x:f>IF('04_Form_Dechets'!$O88="Validé humainement",'04_Form_Dechets'!K88,"")</x:f>
      </x:c>
      <x:c r="L88" s="76" t="str">
        <x:f>IF('04_Form_Dechets'!$O88="Validé humainement",'04_Form_Dechets'!L88,"")</x:f>
      </x:c>
      <x:c r="M88" s="77" t="str">
        <x:f>IF('04_Form_Dechets'!$O88="Validé humainement",'04_Form_Dechets'!M88,"")</x:f>
      </x:c>
      <x:c r="N88" s="76" t="str">
        <x:f>IF('04_Form_Dechets'!$O88="Validé humainement",'04_Form_Dechets'!N88,"")</x:f>
      </x:c>
      <x:c r="O88" s="76" t="str">
        <x:f>IF('04_Form_Dechets'!$O88="Validé humainement",'04_Form_Dechets'!O88,"")</x:f>
      </x:c>
      <x:c r="P88" s="78" t="str">
        <x:f>IF('04_Form_Dechets'!$O88="Validé humainement",'04_Form_Dechets'!P88,"")</x:f>
      </x:c>
      <x:c r="Q88" s="76" t="str">
        <x:f>IF('04_Form_Dechets'!$O88="Validé humainement",'04_Form_Dechets'!Q88,"")</x:f>
      </x:c>
      <x:c r="R88" s="76" t="str">
        <x:f>IF('04_Form_Dechets'!$O88="Validé humainement",'04_Form_Dechets'!R88,"")</x:f>
      </x:c>
      <x:c r="S88" s="76" t="str">
        <x:f>IF('04_Form_Dechets'!$O88="Validé humainement",'04_Form_Dechets'!S88,"")</x:f>
      </x:c>
    </x:row>
    <x:row r="89">
      <x:c r="A89" s="76" t="str">
        <x:f>IF('04_Form_Dechets'!$O89="Validé humainement",'04_Form_Dechets'!A89,"")</x:f>
      </x:c>
      <x:c r="B89" s="76" t="str">
        <x:f>IF('04_Form_Dechets'!$O89="Validé humainement",'04_Form_Dechets'!B89,"")</x:f>
      </x:c>
      <x:c r="C89" s="76" t="str">
        <x:f>IF('04_Form_Dechets'!$O89="Validé humainement",'04_Form_Dechets'!C89,"")</x:f>
      </x:c>
      <x:c r="D89" s="76" t="str">
        <x:f>IF('04_Form_Dechets'!$O89="Validé humainement",'04_Form_Dechets'!D89,"")</x:f>
      </x:c>
      <x:c r="E89" s="76" t="str">
        <x:f>IF('04_Form_Dechets'!$O89="Validé humainement",'04_Form_Dechets'!E89,"")</x:f>
      </x:c>
      <x:c r="F89" s="77" t="str">
        <x:f>IF('04_Form_Dechets'!$O89="Validé humainement",'04_Form_Dechets'!F89,"")</x:f>
      </x:c>
      <x:c r="G89" s="77" t="str">
        <x:f>IF('04_Form_Dechets'!$O89="Validé humainement",'04_Form_Dechets'!G89,"")</x:f>
      </x:c>
      <x:c r="H89" s="77" t="str">
        <x:f>IF('04_Form_Dechets'!$O89="Validé humainement",'04_Form_Dechets'!H89,"")</x:f>
      </x:c>
      <x:c r="I89" s="77" t="str">
        <x:f>IF('04_Form_Dechets'!$O89="Validé humainement",'04_Form_Dechets'!I89,"")</x:f>
      </x:c>
      <x:c r="J89" s="76" t="str">
        <x:f>IF('04_Form_Dechets'!$O89="Validé humainement",'04_Form_Dechets'!J89,"")</x:f>
      </x:c>
      <x:c r="K89" s="76" t="str">
        <x:f>IF('04_Form_Dechets'!$O89="Validé humainement",'04_Form_Dechets'!K89,"")</x:f>
      </x:c>
      <x:c r="L89" s="76" t="str">
        <x:f>IF('04_Form_Dechets'!$O89="Validé humainement",'04_Form_Dechets'!L89,"")</x:f>
      </x:c>
      <x:c r="M89" s="77" t="str">
        <x:f>IF('04_Form_Dechets'!$O89="Validé humainement",'04_Form_Dechets'!M89,"")</x:f>
      </x:c>
      <x:c r="N89" s="76" t="str">
        <x:f>IF('04_Form_Dechets'!$O89="Validé humainement",'04_Form_Dechets'!N89,"")</x:f>
      </x:c>
      <x:c r="O89" s="76" t="str">
        <x:f>IF('04_Form_Dechets'!$O89="Validé humainement",'04_Form_Dechets'!O89,"")</x:f>
      </x:c>
      <x:c r="P89" s="78" t="str">
        <x:f>IF('04_Form_Dechets'!$O89="Validé humainement",'04_Form_Dechets'!P89,"")</x:f>
      </x:c>
      <x:c r="Q89" s="76" t="str">
        <x:f>IF('04_Form_Dechets'!$O89="Validé humainement",'04_Form_Dechets'!Q89,"")</x:f>
      </x:c>
      <x:c r="R89" s="76" t="str">
        <x:f>IF('04_Form_Dechets'!$O89="Validé humainement",'04_Form_Dechets'!R89,"")</x:f>
      </x:c>
      <x:c r="S89" s="76" t="str">
        <x:f>IF('04_Form_Dechets'!$O89="Validé humainement",'04_Form_Dechets'!S89,"")</x:f>
      </x:c>
    </x:row>
    <x:row r="90">
      <x:c r="A90" s="76" t="str">
        <x:f>IF('04_Form_Dechets'!$O90="Validé humainement",'04_Form_Dechets'!A90,"")</x:f>
      </x:c>
      <x:c r="B90" s="76" t="str">
        <x:f>IF('04_Form_Dechets'!$O90="Validé humainement",'04_Form_Dechets'!B90,"")</x:f>
      </x:c>
      <x:c r="C90" s="76" t="str">
        <x:f>IF('04_Form_Dechets'!$O90="Validé humainement",'04_Form_Dechets'!C90,"")</x:f>
      </x:c>
      <x:c r="D90" s="76" t="str">
        <x:f>IF('04_Form_Dechets'!$O90="Validé humainement",'04_Form_Dechets'!D90,"")</x:f>
      </x:c>
      <x:c r="E90" s="76" t="str">
        <x:f>IF('04_Form_Dechets'!$O90="Validé humainement",'04_Form_Dechets'!E90,"")</x:f>
      </x:c>
      <x:c r="F90" s="77" t="str">
        <x:f>IF('04_Form_Dechets'!$O90="Validé humainement",'04_Form_Dechets'!F90,"")</x:f>
      </x:c>
      <x:c r="G90" s="77" t="str">
        <x:f>IF('04_Form_Dechets'!$O90="Validé humainement",'04_Form_Dechets'!G90,"")</x:f>
      </x:c>
      <x:c r="H90" s="77" t="str">
        <x:f>IF('04_Form_Dechets'!$O90="Validé humainement",'04_Form_Dechets'!H90,"")</x:f>
      </x:c>
      <x:c r="I90" s="77" t="str">
        <x:f>IF('04_Form_Dechets'!$O90="Validé humainement",'04_Form_Dechets'!I90,"")</x:f>
      </x:c>
      <x:c r="J90" s="76" t="str">
        <x:f>IF('04_Form_Dechets'!$O90="Validé humainement",'04_Form_Dechets'!J90,"")</x:f>
      </x:c>
      <x:c r="K90" s="76" t="str">
        <x:f>IF('04_Form_Dechets'!$O90="Validé humainement",'04_Form_Dechets'!K90,"")</x:f>
      </x:c>
      <x:c r="L90" s="76" t="str">
        <x:f>IF('04_Form_Dechets'!$O90="Validé humainement",'04_Form_Dechets'!L90,"")</x:f>
      </x:c>
      <x:c r="M90" s="77" t="str">
        <x:f>IF('04_Form_Dechets'!$O90="Validé humainement",'04_Form_Dechets'!M90,"")</x:f>
      </x:c>
      <x:c r="N90" s="76" t="str">
        <x:f>IF('04_Form_Dechets'!$O90="Validé humainement",'04_Form_Dechets'!N90,"")</x:f>
      </x:c>
      <x:c r="O90" s="76" t="str">
        <x:f>IF('04_Form_Dechets'!$O90="Validé humainement",'04_Form_Dechets'!O90,"")</x:f>
      </x:c>
      <x:c r="P90" s="78" t="str">
        <x:f>IF('04_Form_Dechets'!$O90="Validé humainement",'04_Form_Dechets'!P90,"")</x:f>
      </x:c>
      <x:c r="Q90" s="76" t="str">
        <x:f>IF('04_Form_Dechets'!$O90="Validé humainement",'04_Form_Dechets'!Q90,"")</x:f>
      </x:c>
      <x:c r="R90" s="76" t="str">
        <x:f>IF('04_Form_Dechets'!$O90="Validé humainement",'04_Form_Dechets'!R90,"")</x:f>
      </x:c>
      <x:c r="S90" s="76" t="str">
        <x:f>IF('04_Form_Dechets'!$O90="Validé humainement",'04_Form_Dechets'!S90,"")</x:f>
      </x:c>
    </x:row>
    <x:row r="91">
      <x:c r="A91" s="76" t="str">
        <x:f>IF('04_Form_Dechets'!$O91="Validé humainement",'04_Form_Dechets'!A91,"")</x:f>
      </x:c>
      <x:c r="B91" s="76" t="str">
        <x:f>IF('04_Form_Dechets'!$O91="Validé humainement",'04_Form_Dechets'!B91,"")</x:f>
      </x:c>
      <x:c r="C91" s="76" t="str">
        <x:f>IF('04_Form_Dechets'!$O91="Validé humainement",'04_Form_Dechets'!C91,"")</x:f>
      </x:c>
      <x:c r="D91" s="76" t="str">
        <x:f>IF('04_Form_Dechets'!$O91="Validé humainement",'04_Form_Dechets'!D91,"")</x:f>
      </x:c>
      <x:c r="E91" s="76" t="str">
        <x:f>IF('04_Form_Dechets'!$O91="Validé humainement",'04_Form_Dechets'!E91,"")</x:f>
      </x:c>
      <x:c r="F91" s="77" t="str">
        <x:f>IF('04_Form_Dechets'!$O91="Validé humainement",'04_Form_Dechets'!F91,"")</x:f>
      </x:c>
      <x:c r="G91" s="77" t="str">
        <x:f>IF('04_Form_Dechets'!$O91="Validé humainement",'04_Form_Dechets'!G91,"")</x:f>
      </x:c>
      <x:c r="H91" s="77" t="str">
        <x:f>IF('04_Form_Dechets'!$O91="Validé humainement",'04_Form_Dechets'!H91,"")</x:f>
      </x:c>
      <x:c r="I91" s="77" t="str">
        <x:f>IF('04_Form_Dechets'!$O91="Validé humainement",'04_Form_Dechets'!I91,"")</x:f>
      </x:c>
      <x:c r="J91" s="76" t="str">
        <x:f>IF('04_Form_Dechets'!$O91="Validé humainement",'04_Form_Dechets'!J91,"")</x:f>
      </x:c>
      <x:c r="K91" s="76" t="str">
        <x:f>IF('04_Form_Dechets'!$O91="Validé humainement",'04_Form_Dechets'!K91,"")</x:f>
      </x:c>
      <x:c r="L91" s="76" t="str">
        <x:f>IF('04_Form_Dechets'!$O91="Validé humainement",'04_Form_Dechets'!L91,"")</x:f>
      </x:c>
      <x:c r="M91" s="77" t="str">
        <x:f>IF('04_Form_Dechets'!$O91="Validé humainement",'04_Form_Dechets'!M91,"")</x:f>
      </x:c>
      <x:c r="N91" s="76" t="str">
        <x:f>IF('04_Form_Dechets'!$O91="Validé humainement",'04_Form_Dechets'!N91,"")</x:f>
      </x:c>
      <x:c r="O91" s="76" t="str">
        <x:f>IF('04_Form_Dechets'!$O91="Validé humainement",'04_Form_Dechets'!O91,"")</x:f>
      </x:c>
      <x:c r="P91" s="78" t="str">
        <x:f>IF('04_Form_Dechets'!$O91="Validé humainement",'04_Form_Dechets'!P91,"")</x:f>
      </x:c>
      <x:c r="Q91" s="76" t="str">
        <x:f>IF('04_Form_Dechets'!$O91="Validé humainement",'04_Form_Dechets'!Q91,"")</x:f>
      </x:c>
      <x:c r="R91" s="76" t="str">
        <x:f>IF('04_Form_Dechets'!$O91="Validé humainement",'04_Form_Dechets'!R91,"")</x:f>
      </x:c>
      <x:c r="S91" s="76" t="str">
        <x:f>IF('04_Form_Dechets'!$O91="Validé humainement",'04_Form_Dechets'!S91,"")</x:f>
      </x:c>
    </x:row>
    <x:row r="92">
      <x:c r="A92" s="76" t="str">
        <x:f>IF('04_Form_Dechets'!$O92="Validé humainement",'04_Form_Dechets'!A92,"")</x:f>
      </x:c>
      <x:c r="B92" s="76" t="str">
        <x:f>IF('04_Form_Dechets'!$O92="Validé humainement",'04_Form_Dechets'!B92,"")</x:f>
      </x:c>
      <x:c r="C92" s="76" t="str">
        <x:f>IF('04_Form_Dechets'!$O92="Validé humainement",'04_Form_Dechets'!C92,"")</x:f>
      </x:c>
      <x:c r="D92" s="76" t="str">
        <x:f>IF('04_Form_Dechets'!$O92="Validé humainement",'04_Form_Dechets'!D92,"")</x:f>
      </x:c>
      <x:c r="E92" s="76" t="str">
        <x:f>IF('04_Form_Dechets'!$O92="Validé humainement",'04_Form_Dechets'!E92,"")</x:f>
      </x:c>
      <x:c r="F92" s="77" t="str">
        <x:f>IF('04_Form_Dechets'!$O92="Validé humainement",'04_Form_Dechets'!F92,"")</x:f>
      </x:c>
      <x:c r="G92" s="77" t="str">
        <x:f>IF('04_Form_Dechets'!$O92="Validé humainement",'04_Form_Dechets'!G92,"")</x:f>
      </x:c>
      <x:c r="H92" s="77" t="str">
        <x:f>IF('04_Form_Dechets'!$O92="Validé humainement",'04_Form_Dechets'!H92,"")</x:f>
      </x:c>
      <x:c r="I92" s="77" t="str">
        <x:f>IF('04_Form_Dechets'!$O92="Validé humainement",'04_Form_Dechets'!I92,"")</x:f>
      </x:c>
      <x:c r="J92" s="76" t="str">
        <x:f>IF('04_Form_Dechets'!$O92="Validé humainement",'04_Form_Dechets'!J92,"")</x:f>
      </x:c>
      <x:c r="K92" s="76" t="str">
        <x:f>IF('04_Form_Dechets'!$O92="Validé humainement",'04_Form_Dechets'!K92,"")</x:f>
      </x:c>
      <x:c r="L92" s="76" t="str">
        <x:f>IF('04_Form_Dechets'!$O92="Validé humainement",'04_Form_Dechets'!L92,"")</x:f>
      </x:c>
      <x:c r="M92" s="77" t="str">
        <x:f>IF('04_Form_Dechets'!$O92="Validé humainement",'04_Form_Dechets'!M92,"")</x:f>
      </x:c>
      <x:c r="N92" s="76" t="str">
        <x:f>IF('04_Form_Dechets'!$O92="Validé humainement",'04_Form_Dechets'!N92,"")</x:f>
      </x:c>
      <x:c r="O92" s="76" t="str">
        <x:f>IF('04_Form_Dechets'!$O92="Validé humainement",'04_Form_Dechets'!O92,"")</x:f>
      </x:c>
      <x:c r="P92" s="78" t="str">
        <x:f>IF('04_Form_Dechets'!$O92="Validé humainement",'04_Form_Dechets'!P92,"")</x:f>
      </x:c>
      <x:c r="Q92" s="76" t="str">
        <x:f>IF('04_Form_Dechets'!$O92="Validé humainement",'04_Form_Dechets'!Q92,"")</x:f>
      </x:c>
      <x:c r="R92" s="76" t="str">
        <x:f>IF('04_Form_Dechets'!$O92="Validé humainement",'04_Form_Dechets'!R92,"")</x:f>
      </x:c>
      <x:c r="S92" s="76" t="str">
        <x:f>IF('04_Form_Dechets'!$O92="Validé humainement",'04_Form_Dechets'!S92,"")</x:f>
      </x:c>
    </x:row>
    <x:row r="93">
      <x:c r="A93" s="76" t="str">
        <x:f>IF('04_Form_Dechets'!$O93="Validé humainement",'04_Form_Dechets'!A93,"")</x:f>
      </x:c>
      <x:c r="B93" s="76" t="str">
        <x:f>IF('04_Form_Dechets'!$O93="Validé humainement",'04_Form_Dechets'!B93,"")</x:f>
      </x:c>
      <x:c r="C93" s="76" t="str">
        <x:f>IF('04_Form_Dechets'!$O93="Validé humainement",'04_Form_Dechets'!C93,"")</x:f>
      </x:c>
      <x:c r="D93" s="76" t="str">
        <x:f>IF('04_Form_Dechets'!$O93="Validé humainement",'04_Form_Dechets'!D93,"")</x:f>
      </x:c>
      <x:c r="E93" s="76" t="str">
        <x:f>IF('04_Form_Dechets'!$O93="Validé humainement",'04_Form_Dechets'!E93,"")</x:f>
      </x:c>
      <x:c r="F93" s="77" t="str">
        <x:f>IF('04_Form_Dechets'!$O93="Validé humainement",'04_Form_Dechets'!F93,"")</x:f>
      </x:c>
      <x:c r="G93" s="77" t="str">
        <x:f>IF('04_Form_Dechets'!$O93="Validé humainement",'04_Form_Dechets'!G93,"")</x:f>
      </x:c>
      <x:c r="H93" s="77" t="str">
        <x:f>IF('04_Form_Dechets'!$O93="Validé humainement",'04_Form_Dechets'!H93,"")</x:f>
      </x:c>
      <x:c r="I93" s="77" t="str">
        <x:f>IF('04_Form_Dechets'!$O93="Validé humainement",'04_Form_Dechets'!I93,"")</x:f>
      </x:c>
      <x:c r="J93" s="76" t="str">
        <x:f>IF('04_Form_Dechets'!$O93="Validé humainement",'04_Form_Dechets'!J93,"")</x:f>
      </x:c>
      <x:c r="K93" s="76" t="str">
        <x:f>IF('04_Form_Dechets'!$O93="Validé humainement",'04_Form_Dechets'!K93,"")</x:f>
      </x:c>
      <x:c r="L93" s="76" t="str">
        <x:f>IF('04_Form_Dechets'!$O93="Validé humainement",'04_Form_Dechets'!L93,"")</x:f>
      </x:c>
      <x:c r="M93" s="77" t="str">
        <x:f>IF('04_Form_Dechets'!$O93="Validé humainement",'04_Form_Dechets'!M93,"")</x:f>
      </x:c>
      <x:c r="N93" s="76" t="str">
        <x:f>IF('04_Form_Dechets'!$O93="Validé humainement",'04_Form_Dechets'!N93,"")</x:f>
      </x:c>
      <x:c r="O93" s="76" t="str">
        <x:f>IF('04_Form_Dechets'!$O93="Validé humainement",'04_Form_Dechets'!O93,"")</x:f>
      </x:c>
      <x:c r="P93" s="78" t="str">
        <x:f>IF('04_Form_Dechets'!$O93="Validé humainement",'04_Form_Dechets'!P93,"")</x:f>
      </x:c>
      <x:c r="Q93" s="76" t="str">
        <x:f>IF('04_Form_Dechets'!$O93="Validé humainement",'04_Form_Dechets'!Q93,"")</x:f>
      </x:c>
      <x:c r="R93" s="76" t="str">
        <x:f>IF('04_Form_Dechets'!$O93="Validé humainement",'04_Form_Dechets'!R93,"")</x:f>
      </x:c>
      <x:c r="S93" s="76" t="str">
        <x:f>IF('04_Form_Dechets'!$O93="Validé humainement",'04_Form_Dechets'!S93,"")</x:f>
      </x:c>
    </x:row>
    <x:row r="94">
      <x:c r="A94" s="76" t="str">
        <x:f>IF('04_Form_Dechets'!$O94="Validé humainement",'04_Form_Dechets'!A94,"")</x:f>
      </x:c>
      <x:c r="B94" s="76" t="str">
        <x:f>IF('04_Form_Dechets'!$O94="Validé humainement",'04_Form_Dechets'!B94,"")</x:f>
      </x:c>
      <x:c r="C94" s="76" t="str">
        <x:f>IF('04_Form_Dechets'!$O94="Validé humainement",'04_Form_Dechets'!C94,"")</x:f>
      </x:c>
      <x:c r="D94" s="76" t="str">
        <x:f>IF('04_Form_Dechets'!$O94="Validé humainement",'04_Form_Dechets'!D94,"")</x:f>
      </x:c>
      <x:c r="E94" s="76" t="str">
        <x:f>IF('04_Form_Dechets'!$O94="Validé humainement",'04_Form_Dechets'!E94,"")</x:f>
      </x:c>
      <x:c r="F94" s="77" t="str">
        <x:f>IF('04_Form_Dechets'!$O94="Validé humainement",'04_Form_Dechets'!F94,"")</x:f>
      </x:c>
      <x:c r="G94" s="77" t="str">
        <x:f>IF('04_Form_Dechets'!$O94="Validé humainement",'04_Form_Dechets'!G94,"")</x:f>
      </x:c>
      <x:c r="H94" s="77" t="str">
        <x:f>IF('04_Form_Dechets'!$O94="Validé humainement",'04_Form_Dechets'!H94,"")</x:f>
      </x:c>
      <x:c r="I94" s="77" t="str">
        <x:f>IF('04_Form_Dechets'!$O94="Validé humainement",'04_Form_Dechets'!I94,"")</x:f>
      </x:c>
      <x:c r="J94" s="76" t="str">
        <x:f>IF('04_Form_Dechets'!$O94="Validé humainement",'04_Form_Dechets'!J94,"")</x:f>
      </x:c>
      <x:c r="K94" s="76" t="str">
        <x:f>IF('04_Form_Dechets'!$O94="Validé humainement",'04_Form_Dechets'!K94,"")</x:f>
      </x:c>
      <x:c r="L94" s="76" t="str">
        <x:f>IF('04_Form_Dechets'!$O94="Validé humainement",'04_Form_Dechets'!L94,"")</x:f>
      </x:c>
      <x:c r="M94" s="77" t="str">
        <x:f>IF('04_Form_Dechets'!$O94="Validé humainement",'04_Form_Dechets'!M94,"")</x:f>
      </x:c>
      <x:c r="N94" s="76" t="str">
        <x:f>IF('04_Form_Dechets'!$O94="Validé humainement",'04_Form_Dechets'!N94,"")</x:f>
      </x:c>
      <x:c r="O94" s="76" t="str">
        <x:f>IF('04_Form_Dechets'!$O94="Validé humainement",'04_Form_Dechets'!O94,"")</x:f>
      </x:c>
      <x:c r="P94" s="78" t="str">
        <x:f>IF('04_Form_Dechets'!$O94="Validé humainement",'04_Form_Dechets'!P94,"")</x:f>
      </x:c>
      <x:c r="Q94" s="76" t="str">
        <x:f>IF('04_Form_Dechets'!$O94="Validé humainement",'04_Form_Dechets'!Q94,"")</x:f>
      </x:c>
      <x:c r="R94" s="76" t="str">
        <x:f>IF('04_Form_Dechets'!$O94="Validé humainement",'04_Form_Dechets'!R94,"")</x:f>
      </x:c>
      <x:c r="S94" s="76" t="str">
        <x:f>IF('04_Form_Dechets'!$O94="Validé humainement",'04_Form_Dechets'!S94,"")</x:f>
      </x:c>
    </x:row>
    <x:row r="95">
      <x:c r="A95" s="76" t="str">
        <x:f>IF('04_Form_Dechets'!$O95="Validé humainement",'04_Form_Dechets'!A95,"")</x:f>
      </x:c>
      <x:c r="B95" s="76" t="str">
        <x:f>IF('04_Form_Dechets'!$O95="Validé humainement",'04_Form_Dechets'!B95,"")</x:f>
      </x:c>
      <x:c r="C95" s="76" t="str">
        <x:f>IF('04_Form_Dechets'!$O95="Validé humainement",'04_Form_Dechets'!C95,"")</x:f>
      </x:c>
      <x:c r="D95" s="76" t="str">
        <x:f>IF('04_Form_Dechets'!$O95="Validé humainement",'04_Form_Dechets'!D95,"")</x:f>
      </x:c>
      <x:c r="E95" s="76" t="str">
        <x:f>IF('04_Form_Dechets'!$O95="Validé humainement",'04_Form_Dechets'!E95,"")</x:f>
      </x:c>
      <x:c r="F95" s="77" t="str">
        <x:f>IF('04_Form_Dechets'!$O95="Validé humainement",'04_Form_Dechets'!F95,"")</x:f>
      </x:c>
      <x:c r="G95" s="77" t="str">
        <x:f>IF('04_Form_Dechets'!$O95="Validé humainement",'04_Form_Dechets'!G95,"")</x:f>
      </x:c>
      <x:c r="H95" s="77" t="str">
        <x:f>IF('04_Form_Dechets'!$O95="Validé humainement",'04_Form_Dechets'!H95,"")</x:f>
      </x:c>
      <x:c r="I95" s="77" t="str">
        <x:f>IF('04_Form_Dechets'!$O95="Validé humainement",'04_Form_Dechets'!I95,"")</x:f>
      </x:c>
      <x:c r="J95" s="76" t="str">
        <x:f>IF('04_Form_Dechets'!$O95="Validé humainement",'04_Form_Dechets'!J95,"")</x:f>
      </x:c>
      <x:c r="K95" s="76" t="str">
        <x:f>IF('04_Form_Dechets'!$O95="Validé humainement",'04_Form_Dechets'!K95,"")</x:f>
      </x:c>
      <x:c r="L95" s="76" t="str">
        <x:f>IF('04_Form_Dechets'!$O95="Validé humainement",'04_Form_Dechets'!L95,"")</x:f>
      </x:c>
      <x:c r="M95" s="77" t="str">
        <x:f>IF('04_Form_Dechets'!$O95="Validé humainement",'04_Form_Dechets'!M95,"")</x:f>
      </x:c>
      <x:c r="N95" s="76" t="str">
        <x:f>IF('04_Form_Dechets'!$O95="Validé humainement",'04_Form_Dechets'!N95,"")</x:f>
      </x:c>
      <x:c r="O95" s="76" t="str">
        <x:f>IF('04_Form_Dechets'!$O95="Validé humainement",'04_Form_Dechets'!O95,"")</x:f>
      </x:c>
      <x:c r="P95" s="78" t="str">
        <x:f>IF('04_Form_Dechets'!$O95="Validé humainement",'04_Form_Dechets'!P95,"")</x:f>
      </x:c>
      <x:c r="Q95" s="76" t="str">
        <x:f>IF('04_Form_Dechets'!$O95="Validé humainement",'04_Form_Dechets'!Q95,"")</x:f>
      </x:c>
      <x:c r="R95" s="76" t="str">
        <x:f>IF('04_Form_Dechets'!$O95="Validé humainement",'04_Form_Dechets'!R95,"")</x:f>
      </x:c>
      <x:c r="S95" s="76" t="str">
        <x:f>IF('04_Form_Dechets'!$O95="Validé humainement",'04_Form_Dechets'!S95,"")</x:f>
      </x:c>
    </x:row>
    <x:row r="96">
      <x:c r="A96" s="76" t="str">
        <x:f>IF('04_Form_Dechets'!$O96="Validé humainement",'04_Form_Dechets'!A96,"")</x:f>
      </x:c>
      <x:c r="B96" s="76" t="str">
        <x:f>IF('04_Form_Dechets'!$O96="Validé humainement",'04_Form_Dechets'!B96,"")</x:f>
      </x:c>
      <x:c r="C96" s="76" t="str">
        <x:f>IF('04_Form_Dechets'!$O96="Validé humainement",'04_Form_Dechets'!C96,"")</x:f>
      </x:c>
      <x:c r="D96" s="76" t="str">
        <x:f>IF('04_Form_Dechets'!$O96="Validé humainement",'04_Form_Dechets'!D96,"")</x:f>
      </x:c>
      <x:c r="E96" s="76" t="str">
        <x:f>IF('04_Form_Dechets'!$O96="Validé humainement",'04_Form_Dechets'!E96,"")</x:f>
      </x:c>
      <x:c r="F96" s="77" t="str">
        <x:f>IF('04_Form_Dechets'!$O96="Validé humainement",'04_Form_Dechets'!F96,"")</x:f>
      </x:c>
      <x:c r="G96" s="77" t="str">
        <x:f>IF('04_Form_Dechets'!$O96="Validé humainement",'04_Form_Dechets'!G96,"")</x:f>
      </x:c>
      <x:c r="H96" s="77" t="str">
        <x:f>IF('04_Form_Dechets'!$O96="Validé humainement",'04_Form_Dechets'!H96,"")</x:f>
      </x:c>
      <x:c r="I96" s="77" t="str">
        <x:f>IF('04_Form_Dechets'!$O96="Validé humainement",'04_Form_Dechets'!I96,"")</x:f>
      </x:c>
      <x:c r="J96" s="76" t="str">
        <x:f>IF('04_Form_Dechets'!$O96="Validé humainement",'04_Form_Dechets'!J96,"")</x:f>
      </x:c>
      <x:c r="K96" s="76" t="str">
        <x:f>IF('04_Form_Dechets'!$O96="Validé humainement",'04_Form_Dechets'!K96,"")</x:f>
      </x:c>
      <x:c r="L96" s="76" t="str">
        <x:f>IF('04_Form_Dechets'!$O96="Validé humainement",'04_Form_Dechets'!L96,"")</x:f>
      </x:c>
      <x:c r="M96" s="77" t="str">
        <x:f>IF('04_Form_Dechets'!$O96="Validé humainement",'04_Form_Dechets'!M96,"")</x:f>
      </x:c>
      <x:c r="N96" s="76" t="str">
        <x:f>IF('04_Form_Dechets'!$O96="Validé humainement",'04_Form_Dechets'!N96,"")</x:f>
      </x:c>
      <x:c r="O96" s="76" t="str">
        <x:f>IF('04_Form_Dechets'!$O96="Validé humainement",'04_Form_Dechets'!O96,"")</x:f>
      </x:c>
      <x:c r="P96" s="78" t="str">
        <x:f>IF('04_Form_Dechets'!$O96="Validé humainement",'04_Form_Dechets'!P96,"")</x:f>
      </x:c>
      <x:c r="Q96" s="76" t="str">
        <x:f>IF('04_Form_Dechets'!$O96="Validé humainement",'04_Form_Dechets'!Q96,"")</x:f>
      </x:c>
      <x:c r="R96" s="76" t="str">
        <x:f>IF('04_Form_Dechets'!$O96="Validé humainement",'04_Form_Dechets'!R96,"")</x:f>
      </x:c>
      <x:c r="S96" s="76" t="str">
        <x:f>IF('04_Form_Dechets'!$O96="Validé humainement",'04_Form_Dechets'!S96,"")</x:f>
      </x:c>
    </x:row>
    <x:row r="97">
      <x:c r="A97" s="76" t="str">
        <x:f>IF('04_Form_Dechets'!$O97="Validé humainement",'04_Form_Dechets'!A97,"")</x:f>
      </x:c>
      <x:c r="B97" s="76" t="str">
        <x:f>IF('04_Form_Dechets'!$O97="Validé humainement",'04_Form_Dechets'!B97,"")</x:f>
      </x:c>
      <x:c r="C97" s="76" t="str">
        <x:f>IF('04_Form_Dechets'!$O97="Validé humainement",'04_Form_Dechets'!C97,"")</x:f>
      </x:c>
      <x:c r="D97" s="76" t="str">
        <x:f>IF('04_Form_Dechets'!$O97="Validé humainement",'04_Form_Dechets'!D97,"")</x:f>
      </x:c>
      <x:c r="E97" s="76" t="str">
        <x:f>IF('04_Form_Dechets'!$O97="Validé humainement",'04_Form_Dechets'!E97,"")</x:f>
      </x:c>
      <x:c r="F97" s="77" t="str">
        <x:f>IF('04_Form_Dechets'!$O97="Validé humainement",'04_Form_Dechets'!F97,"")</x:f>
      </x:c>
      <x:c r="G97" s="77" t="str">
        <x:f>IF('04_Form_Dechets'!$O97="Validé humainement",'04_Form_Dechets'!G97,"")</x:f>
      </x:c>
      <x:c r="H97" s="77" t="str">
        <x:f>IF('04_Form_Dechets'!$O97="Validé humainement",'04_Form_Dechets'!H97,"")</x:f>
      </x:c>
      <x:c r="I97" s="77" t="str">
        <x:f>IF('04_Form_Dechets'!$O97="Validé humainement",'04_Form_Dechets'!I97,"")</x:f>
      </x:c>
      <x:c r="J97" s="76" t="str">
        <x:f>IF('04_Form_Dechets'!$O97="Validé humainement",'04_Form_Dechets'!J97,"")</x:f>
      </x:c>
      <x:c r="K97" s="76" t="str">
        <x:f>IF('04_Form_Dechets'!$O97="Validé humainement",'04_Form_Dechets'!K97,"")</x:f>
      </x:c>
      <x:c r="L97" s="76" t="str">
        <x:f>IF('04_Form_Dechets'!$O97="Validé humainement",'04_Form_Dechets'!L97,"")</x:f>
      </x:c>
      <x:c r="M97" s="77" t="str">
        <x:f>IF('04_Form_Dechets'!$O97="Validé humainement",'04_Form_Dechets'!M97,"")</x:f>
      </x:c>
      <x:c r="N97" s="76" t="str">
        <x:f>IF('04_Form_Dechets'!$O97="Validé humainement",'04_Form_Dechets'!N97,"")</x:f>
      </x:c>
      <x:c r="O97" s="76" t="str">
        <x:f>IF('04_Form_Dechets'!$O97="Validé humainement",'04_Form_Dechets'!O97,"")</x:f>
      </x:c>
      <x:c r="P97" s="78" t="str">
        <x:f>IF('04_Form_Dechets'!$O97="Validé humainement",'04_Form_Dechets'!P97,"")</x:f>
      </x:c>
      <x:c r="Q97" s="76" t="str">
        <x:f>IF('04_Form_Dechets'!$O97="Validé humainement",'04_Form_Dechets'!Q97,"")</x:f>
      </x:c>
      <x:c r="R97" s="76" t="str">
        <x:f>IF('04_Form_Dechets'!$O97="Validé humainement",'04_Form_Dechets'!R97,"")</x:f>
      </x:c>
      <x:c r="S97" s="76" t="str">
        <x:f>IF('04_Form_Dechets'!$O97="Validé humainement",'04_Form_Dechets'!S97,"")</x:f>
      </x:c>
    </x:row>
    <x:row r="98">
      <x:c r="A98" s="76" t="str">
        <x:f>IF('04_Form_Dechets'!$O98="Validé humainement",'04_Form_Dechets'!A98,"")</x:f>
      </x:c>
      <x:c r="B98" s="76" t="str">
        <x:f>IF('04_Form_Dechets'!$O98="Validé humainement",'04_Form_Dechets'!B98,"")</x:f>
      </x:c>
      <x:c r="C98" s="76" t="str">
        <x:f>IF('04_Form_Dechets'!$O98="Validé humainement",'04_Form_Dechets'!C98,"")</x:f>
      </x:c>
      <x:c r="D98" s="76" t="str">
        <x:f>IF('04_Form_Dechets'!$O98="Validé humainement",'04_Form_Dechets'!D98,"")</x:f>
      </x:c>
      <x:c r="E98" s="76" t="str">
        <x:f>IF('04_Form_Dechets'!$O98="Validé humainement",'04_Form_Dechets'!E98,"")</x:f>
      </x:c>
      <x:c r="F98" s="77" t="str">
        <x:f>IF('04_Form_Dechets'!$O98="Validé humainement",'04_Form_Dechets'!F98,"")</x:f>
      </x:c>
      <x:c r="G98" s="77" t="str">
        <x:f>IF('04_Form_Dechets'!$O98="Validé humainement",'04_Form_Dechets'!G98,"")</x:f>
      </x:c>
      <x:c r="H98" s="77" t="str">
        <x:f>IF('04_Form_Dechets'!$O98="Validé humainement",'04_Form_Dechets'!H98,"")</x:f>
      </x:c>
      <x:c r="I98" s="77" t="str">
        <x:f>IF('04_Form_Dechets'!$O98="Validé humainement",'04_Form_Dechets'!I98,"")</x:f>
      </x:c>
      <x:c r="J98" s="76" t="str">
        <x:f>IF('04_Form_Dechets'!$O98="Validé humainement",'04_Form_Dechets'!J98,"")</x:f>
      </x:c>
      <x:c r="K98" s="76" t="str">
        <x:f>IF('04_Form_Dechets'!$O98="Validé humainement",'04_Form_Dechets'!K98,"")</x:f>
      </x:c>
      <x:c r="L98" s="76" t="str">
        <x:f>IF('04_Form_Dechets'!$O98="Validé humainement",'04_Form_Dechets'!L98,"")</x:f>
      </x:c>
      <x:c r="M98" s="77" t="str">
        <x:f>IF('04_Form_Dechets'!$O98="Validé humainement",'04_Form_Dechets'!M98,"")</x:f>
      </x:c>
      <x:c r="N98" s="76" t="str">
        <x:f>IF('04_Form_Dechets'!$O98="Validé humainement",'04_Form_Dechets'!N98,"")</x:f>
      </x:c>
      <x:c r="O98" s="76" t="str">
        <x:f>IF('04_Form_Dechets'!$O98="Validé humainement",'04_Form_Dechets'!O98,"")</x:f>
      </x:c>
      <x:c r="P98" s="78" t="str">
        <x:f>IF('04_Form_Dechets'!$O98="Validé humainement",'04_Form_Dechets'!P98,"")</x:f>
      </x:c>
      <x:c r="Q98" s="76" t="str">
        <x:f>IF('04_Form_Dechets'!$O98="Validé humainement",'04_Form_Dechets'!Q98,"")</x:f>
      </x:c>
      <x:c r="R98" s="76" t="str">
        <x:f>IF('04_Form_Dechets'!$O98="Validé humainement",'04_Form_Dechets'!R98,"")</x:f>
      </x:c>
      <x:c r="S98" s="76" t="str">
        <x:f>IF('04_Form_Dechets'!$O98="Validé humainement",'04_Form_Dechets'!S98,"")</x:f>
      </x:c>
    </x:row>
    <x:row r="99">
      <x:c r="A99" s="76" t="str">
        <x:f>IF('04_Form_Dechets'!$O99="Validé humainement",'04_Form_Dechets'!A99,"")</x:f>
      </x:c>
      <x:c r="B99" s="76" t="str">
        <x:f>IF('04_Form_Dechets'!$O99="Validé humainement",'04_Form_Dechets'!B99,"")</x:f>
      </x:c>
      <x:c r="C99" s="76" t="str">
        <x:f>IF('04_Form_Dechets'!$O99="Validé humainement",'04_Form_Dechets'!C99,"")</x:f>
      </x:c>
      <x:c r="D99" s="76" t="str">
        <x:f>IF('04_Form_Dechets'!$O99="Validé humainement",'04_Form_Dechets'!D99,"")</x:f>
      </x:c>
      <x:c r="E99" s="76" t="str">
        <x:f>IF('04_Form_Dechets'!$O99="Validé humainement",'04_Form_Dechets'!E99,"")</x:f>
      </x:c>
      <x:c r="F99" s="77" t="str">
        <x:f>IF('04_Form_Dechets'!$O99="Validé humainement",'04_Form_Dechets'!F99,"")</x:f>
      </x:c>
      <x:c r="G99" s="77" t="str">
        <x:f>IF('04_Form_Dechets'!$O99="Validé humainement",'04_Form_Dechets'!G99,"")</x:f>
      </x:c>
      <x:c r="H99" s="77" t="str">
        <x:f>IF('04_Form_Dechets'!$O99="Validé humainement",'04_Form_Dechets'!H99,"")</x:f>
      </x:c>
      <x:c r="I99" s="77" t="str">
        <x:f>IF('04_Form_Dechets'!$O99="Validé humainement",'04_Form_Dechets'!I99,"")</x:f>
      </x:c>
      <x:c r="J99" s="76" t="str">
        <x:f>IF('04_Form_Dechets'!$O99="Validé humainement",'04_Form_Dechets'!J99,"")</x:f>
      </x:c>
      <x:c r="K99" s="76" t="str">
        <x:f>IF('04_Form_Dechets'!$O99="Validé humainement",'04_Form_Dechets'!K99,"")</x:f>
      </x:c>
      <x:c r="L99" s="76" t="str">
        <x:f>IF('04_Form_Dechets'!$O99="Validé humainement",'04_Form_Dechets'!L99,"")</x:f>
      </x:c>
      <x:c r="M99" s="77" t="str">
        <x:f>IF('04_Form_Dechets'!$O99="Validé humainement",'04_Form_Dechets'!M99,"")</x:f>
      </x:c>
      <x:c r="N99" s="76" t="str">
        <x:f>IF('04_Form_Dechets'!$O99="Validé humainement",'04_Form_Dechets'!N99,"")</x:f>
      </x:c>
      <x:c r="O99" s="76" t="str">
        <x:f>IF('04_Form_Dechets'!$O99="Validé humainement",'04_Form_Dechets'!O99,"")</x:f>
      </x:c>
      <x:c r="P99" s="78" t="str">
        <x:f>IF('04_Form_Dechets'!$O99="Validé humainement",'04_Form_Dechets'!P99,"")</x:f>
      </x:c>
      <x:c r="Q99" s="76" t="str">
        <x:f>IF('04_Form_Dechets'!$O99="Validé humainement",'04_Form_Dechets'!Q99,"")</x:f>
      </x:c>
      <x:c r="R99" s="76" t="str">
        <x:f>IF('04_Form_Dechets'!$O99="Validé humainement",'04_Form_Dechets'!R99,"")</x:f>
      </x:c>
      <x:c r="S99" s="76" t="str">
        <x:f>IF('04_Form_Dechets'!$O99="Validé humainement",'04_Form_Dechets'!S99,"")</x:f>
      </x:c>
    </x:row>
    <x:row r="100">
      <x:c r="A100" s="76" t="str">
        <x:f>IF('04_Form_Dechets'!$O100="Validé humainement",'04_Form_Dechets'!A100,"")</x:f>
      </x:c>
      <x:c r="B100" s="76" t="str">
        <x:f>IF('04_Form_Dechets'!$O100="Validé humainement",'04_Form_Dechets'!B100,"")</x:f>
      </x:c>
      <x:c r="C100" s="76" t="str">
        <x:f>IF('04_Form_Dechets'!$O100="Validé humainement",'04_Form_Dechets'!C100,"")</x:f>
      </x:c>
      <x:c r="D100" s="76" t="str">
        <x:f>IF('04_Form_Dechets'!$O100="Validé humainement",'04_Form_Dechets'!D100,"")</x:f>
      </x:c>
      <x:c r="E100" s="76" t="str">
        <x:f>IF('04_Form_Dechets'!$O100="Validé humainement",'04_Form_Dechets'!E100,"")</x:f>
      </x:c>
      <x:c r="F100" s="77" t="str">
        <x:f>IF('04_Form_Dechets'!$O100="Validé humainement",'04_Form_Dechets'!F100,"")</x:f>
      </x:c>
      <x:c r="G100" s="77" t="str">
        <x:f>IF('04_Form_Dechets'!$O100="Validé humainement",'04_Form_Dechets'!G100,"")</x:f>
      </x:c>
      <x:c r="H100" s="77" t="str">
        <x:f>IF('04_Form_Dechets'!$O100="Validé humainement",'04_Form_Dechets'!H100,"")</x:f>
      </x:c>
      <x:c r="I100" s="77" t="str">
        <x:f>IF('04_Form_Dechets'!$O100="Validé humainement",'04_Form_Dechets'!I100,"")</x:f>
      </x:c>
      <x:c r="J100" s="76" t="str">
        <x:f>IF('04_Form_Dechets'!$O100="Validé humainement",'04_Form_Dechets'!J100,"")</x:f>
      </x:c>
      <x:c r="K100" s="76" t="str">
        <x:f>IF('04_Form_Dechets'!$O100="Validé humainement",'04_Form_Dechets'!K100,"")</x:f>
      </x:c>
      <x:c r="L100" s="76" t="str">
        <x:f>IF('04_Form_Dechets'!$O100="Validé humainement",'04_Form_Dechets'!L100,"")</x:f>
      </x:c>
      <x:c r="M100" s="77" t="str">
        <x:f>IF('04_Form_Dechets'!$O100="Validé humainement",'04_Form_Dechets'!M100,"")</x:f>
      </x:c>
      <x:c r="N100" s="76" t="str">
        <x:f>IF('04_Form_Dechets'!$O100="Validé humainement",'04_Form_Dechets'!N100,"")</x:f>
      </x:c>
      <x:c r="O100" s="76" t="str">
        <x:f>IF('04_Form_Dechets'!$O100="Validé humainement",'04_Form_Dechets'!O100,"")</x:f>
      </x:c>
      <x:c r="P100" s="78" t="str">
        <x:f>IF('04_Form_Dechets'!$O100="Validé humainement",'04_Form_Dechets'!P100,"")</x:f>
      </x:c>
      <x:c r="Q100" s="76" t="str">
        <x:f>IF('04_Form_Dechets'!$O100="Validé humainement",'04_Form_Dechets'!Q100,"")</x:f>
      </x:c>
      <x:c r="R100" s="76" t="str">
        <x:f>IF('04_Form_Dechets'!$O100="Validé humainement",'04_Form_Dechets'!R100,"")</x:f>
      </x:c>
      <x:c r="S100" s="76" t="str">
        <x:f>IF('04_Form_Dechets'!$O100="Validé humainement",'04_Form_Dechets'!S100,"")</x:f>
      </x:c>
    </x:row>
    <x:row r="101">
      <x:c r="A101" s="76" t="str">
        <x:f>IF('04_Form_Dechets'!$O101="Validé humainement",'04_Form_Dechets'!A101,"")</x:f>
      </x:c>
      <x:c r="B101" s="76" t="str">
        <x:f>IF('04_Form_Dechets'!$O101="Validé humainement",'04_Form_Dechets'!B101,"")</x:f>
      </x:c>
      <x:c r="C101" s="76" t="str">
        <x:f>IF('04_Form_Dechets'!$O101="Validé humainement",'04_Form_Dechets'!C101,"")</x:f>
      </x:c>
      <x:c r="D101" s="76" t="str">
        <x:f>IF('04_Form_Dechets'!$O101="Validé humainement",'04_Form_Dechets'!D101,"")</x:f>
      </x:c>
      <x:c r="E101" s="76" t="str">
        <x:f>IF('04_Form_Dechets'!$O101="Validé humainement",'04_Form_Dechets'!E101,"")</x:f>
      </x:c>
      <x:c r="F101" s="77" t="str">
        <x:f>IF('04_Form_Dechets'!$O101="Validé humainement",'04_Form_Dechets'!F101,"")</x:f>
      </x:c>
      <x:c r="G101" s="77" t="str">
        <x:f>IF('04_Form_Dechets'!$O101="Validé humainement",'04_Form_Dechets'!G101,"")</x:f>
      </x:c>
      <x:c r="H101" s="77" t="str">
        <x:f>IF('04_Form_Dechets'!$O101="Validé humainement",'04_Form_Dechets'!H101,"")</x:f>
      </x:c>
      <x:c r="I101" s="77" t="str">
        <x:f>IF('04_Form_Dechets'!$O101="Validé humainement",'04_Form_Dechets'!I101,"")</x:f>
      </x:c>
      <x:c r="J101" s="76" t="str">
        <x:f>IF('04_Form_Dechets'!$O101="Validé humainement",'04_Form_Dechets'!J101,"")</x:f>
      </x:c>
      <x:c r="K101" s="76" t="str">
        <x:f>IF('04_Form_Dechets'!$O101="Validé humainement",'04_Form_Dechets'!K101,"")</x:f>
      </x:c>
      <x:c r="L101" s="76" t="str">
        <x:f>IF('04_Form_Dechets'!$O101="Validé humainement",'04_Form_Dechets'!L101,"")</x:f>
      </x:c>
      <x:c r="M101" s="77" t="str">
        <x:f>IF('04_Form_Dechets'!$O101="Validé humainement",'04_Form_Dechets'!M101,"")</x:f>
      </x:c>
      <x:c r="N101" s="76" t="str">
        <x:f>IF('04_Form_Dechets'!$O101="Validé humainement",'04_Form_Dechets'!N101,"")</x:f>
      </x:c>
      <x:c r="O101" s="76" t="str">
        <x:f>IF('04_Form_Dechets'!$O101="Validé humainement",'04_Form_Dechets'!O101,"")</x:f>
      </x:c>
      <x:c r="P101" s="78" t="str">
        <x:f>IF('04_Form_Dechets'!$O101="Validé humainement",'04_Form_Dechets'!P101,"")</x:f>
      </x:c>
      <x:c r="Q101" s="76" t="str">
        <x:f>IF('04_Form_Dechets'!$O101="Validé humainement",'04_Form_Dechets'!Q101,"")</x:f>
      </x:c>
      <x:c r="R101" s="76" t="str">
        <x:f>IF('04_Form_Dechets'!$O101="Validé humainement",'04_Form_Dechets'!R101,"")</x:f>
      </x:c>
      <x:c r="S101" s="76" t="str">
        <x:f>IF('04_Form_Dechets'!$O101="Validé humainement",'04_Form_Dechets'!S101,"")</x:f>
      </x:c>
    </x:row>
    <x:row r="102">
      <x:c r="A102" s="76" t="str">
        <x:f>IF('04_Form_Dechets'!$O102="Validé humainement",'04_Form_Dechets'!A102,"")</x:f>
      </x:c>
      <x:c r="B102" s="76" t="str">
        <x:f>IF('04_Form_Dechets'!$O102="Validé humainement",'04_Form_Dechets'!B102,"")</x:f>
      </x:c>
      <x:c r="C102" s="76" t="str">
        <x:f>IF('04_Form_Dechets'!$O102="Validé humainement",'04_Form_Dechets'!C102,"")</x:f>
      </x:c>
      <x:c r="D102" s="76" t="str">
        <x:f>IF('04_Form_Dechets'!$O102="Validé humainement",'04_Form_Dechets'!D102,"")</x:f>
      </x:c>
      <x:c r="E102" s="76" t="str">
        <x:f>IF('04_Form_Dechets'!$O102="Validé humainement",'04_Form_Dechets'!E102,"")</x:f>
      </x:c>
      <x:c r="F102" s="77" t="str">
        <x:f>IF('04_Form_Dechets'!$O102="Validé humainement",'04_Form_Dechets'!F102,"")</x:f>
      </x:c>
      <x:c r="G102" s="77" t="str">
        <x:f>IF('04_Form_Dechets'!$O102="Validé humainement",'04_Form_Dechets'!G102,"")</x:f>
      </x:c>
      <x:c r="H102" s="77" t="str">
        <x:f>IF('04_Form_Dechets'!$O102="Validé humainement",'04_Form_Dechets'!H102,"")</x:f>
      </x:c>
      <x:c r="I102" s="77" t="str">
        <x:f>IF('04_Form_Dechets'!$O102="Validé humainement",'04_Form_Dechets'!I102,"")</x:f>
      </x:c>
      <x:c r="J102" s="76" t="str">
        <x:f>IF('04_Form_Dechets'!$O102="Validé humainement",'04_Form_Dechets'!J102,"")</x:f>
      </x:c>
      <x:c r="K102" s="76" t="str">
        <x:f>IF('04_Form_Dechets'!$O102="Validé humainement",'04_Form_Dechets'!K102,"")</x:f>
      </x:c>
      <x:c r="L102" s="76" t="str">
        <x:f>IF('04_Form_Dechets'!$O102="Validé humainement",'04_Form_Dechets'!L102,"")</x:f>
      </x:c>
      <x:c r="M102" s="77" t="str">
        <x:f>IF('04_Form_Dechets'!$O102="Validé humainement",'04_Form_Dechets'!M102,"")</x:f>
      </x:c>
      <x:c r="N102" s="76" t="str">
        <x:f>IF('04_Form_Dechets'!$O102="Validé humainement",'04_Form_Dechets'!N102,"")</x:f>
      </x:c>
      <x:c r="O102" s="76" t="str">
        <x:f>IF('04_Form_Dechets'!$O102="Validé humainement",'04_Form_Dechets'!O102,"")</x:f>
      </x:c>
      <x:c r="P102" s="78" t="str">
        <x:f>IF('04_Form_Dechets'!$O102="Validé humainement",'04_Form_Dechets'!P102,"")</x:f>
      </x:c>
      <x:c r="Q102" s="76" t="str">
        <x:f>IF('04_Form_Dechets'!$O102="Validé humainement",'04_Form_Dechets'!Q102,"")</x:f>
      </x:c>
      <x:c r="R102" s="76" t="str">
        <x:f>IF('04_Form_Dechets'!$O102="Validé humainement",'04_Form_Dechets'!R102,"")</x:f>
      </x:c>
      <x:c r="S102" s="76" t="str">
        <x:f>IF('04_Form_Dechets'!$O102="Validé humainement",'04_Form_Dechets'!S102,"")</x:f>
      </x:c>
    </x:row>
    <x:row r="103">
      <x:c r="A103" s="76" t="str">
        <x:f>IF('04_Form_Dechets'!$O103="Validé humainement",'04_Form_Dechets'!A103,"")</x:f>
      </x:c>
      <x:c r="B103" s="76" t="str">
        <x:f>IF('04_Form_Dechets'!$O103="Validé humainement",'04_Form_Dechets'!B103,"")</x:f>
      </x:c>
      <x:c r="C103" s="76" t="str">
        <x:f>IF('04_Form_Dechets'!$O103="Validé humainement",'04_Form_Dechets'!C103,"")</x:f>
      </x:c>
      <x:c r="D103" s="76" t="str">
        <x:f>IF('04_Form_Dechets'!$O103="Validé humainement",'04_Form_Dechets'!D103,"")</x:f>
      </x:c>
      <x:c r="E103" s="76" t="str">
        <x:f>IF('04_Form_Dechets'!$O103="Validé humainement",'04_Form_Dechets'!E103,"")</x:f>
      </x:c>
      <x:c r="F103" s="77" t="str">
        <x:f>IF('04_Form_Dechets'!$O103="Validé humainement",'04_Form_Dechets'!F103,"")</x:f>
      </x:c>
      <x:c r="G103" s="77" t="str">
        <x:f>IF('04_Form_Dechets'!$O103="Validé humainement",'04_Form_Dechets'!G103,"")</x:f>
      </x:c>
      <x:c r="H103" s="77" t="str">
        <x:f>IF('04_Form_Dechets'!$O103="Validé humainement",'04_Form_Dechets'!H103,"")</x:f>
      </x:c>
      <x:c r="I103" s="77" t="str">
        <x:f>IF('04_Form_Dechets'!$O103="Validé humainement",'04_Form_Dechets'!I103,"")</x:f>
      </x:c>
      <x:c r="J103" s="76" t="str">
        <x:f>IF('04_Form_Dechets'!$O103="Validé humainement",'04_Form_Dechets'!J103,"")</x:f>
      </x:c>
      <x:c r="K103" s="76" t="str">
        <x:f>IF('04_Form_Dechets'!$O103="Validé humainement",'04_Form_Dechets'!K103,"")</x:f>
      </x:c>
      <x:c r="L103" s="76" t="str">
        <x:f>IF('04_Form_Dechets'!$O103="Validé humainement",'04_Form_Dechets'!L103,"")</x:f>
      </x:c>
      <x:c r="M103" s="77" t="str">
        <x:f>IF('04_Form_Dechets'!$O103="Validé humainement",'04_Form_Dechets'!M103,"")</x:f>
      </x:c>
      <x:c r="N103" s="76" t="str">
        <x:f>IF('04_Form_Dechets'!$O103="Validé humainement",'04_Form_Dechets'!N103,"")</x:f>
      </x:c>
      <x:c r="O103" s="76" t="str">
        <x:f>IF('04_Form_Dechets'!$O103="Validé humainement",'04_Form_Dechets'!O103,"")</x:f>
      </x:c>
      <x:c r="P103" s="78" t="str">
        <x:f>IF('04_Form_Dechets'!$O103="Validé humainement",'04_Form_Dechets'!P103,"")</x:f>
      </x:c>
      <x:c r="Q103" s="76" t="str">
        <x:f>IF('04_Form_Dechets'!$O103="Validé humainement",'04_Form_Dechets'!Q103,"")</x:f>
      </x:c>
      <x:c r="R103" s="76" t="str">
        <x:f>IF('04_Form_Dechets'!$O103="Validé humainement",'04_Form_Dechets'!R103,"")</x:f>
      </x:c>
      <x:c r="S103" s="76" t="str">
        <x:f>IF('04_Form_Dechets'!$O103="Validé humainement",'04_Form_Dechets'!S103,"")</x:f>
      </x:c>
    </x:row>
    <x:row r="104">
      <x:c r="A104" s="76" t="str">
        <x:f>IF('04_Form_Dechets'!$O104="Validé humainement",'04_Form_Dechets'!A104,"")</x:f>
      </x:c>
      <x:c r="B104" s="76" t="str">
        <x:f>IF('04_Form_Dechets'!$O104="Validé humainement",'04_Form_Dechets'!B104,"")</x:f>
      </x:c>
      <x:c r="C104" s="76" t="str">
        <x:f>IF('04_Form_Dechets'!$O104="Validé humainement",'04_Form_Dechets'!C104,"")</x:f>
      </x:c>
      <x:c r="D104" s="76" t="str">
        <x:f>IF('04_Form_Dechets'!$O104="Validé humainement",'04_Form_Dechets'!D104,"")</x:f>
      </x:c>
      <x:c r="E104" s="76" t="str">
        <x:f>IF('04_Form_Dechets'!$O104="Validé humainement",'04_Form_Dechets'!E104,"")</x:f>
      </x:c>
      <x:c r="F104" s="77" t="str">
        <x:f>IF('04_Form_Dechets'!$O104="Validé humainement",'04_Form_Dechets'!F104,"")</x:f>
      </x:c>
      <x:c r="G104" s="77" t="str">
        <x:f>IF('04_Form_Dechets'!$O104="Validé humainement",'04_Form_Dechets'!G104,"")</x:f>
      </x:c>
      <x:c r="H104" s="77" t="str">
        <x:f>IF('04_Form_Dechets'!$O104="Validé humainement",'04_Form_Dechets'!H104,"")</x:f>
      </x:c>
      <x:c r="I104" s="77" t="str">
        <x:f>IF('04_Form_Dechets'!$O104="Validé humainement",'04_Form_Dechets'!I104,"")</x:f>
      </x:c>
      <x:c r="J104" s="76" t="str">
        <x:f>IF('04_Form_Dechets'!$O104="Validé humainement",'04_Form_Dechets'!J104,"")</x:f>
      </x:c>
      <x:c r="K104" s="76" t="str">
        <x:f>IF('04_Form_Dechets'!$O104="Validé humainement",'04_Form_Dechets'!K104,"")</x:f>
      </x:c>
      <x:c r="L104" s="76" t="str">
        <x:f>IF('04_Form_Dechets'!$O104="Validé humainement",'04_Form_Dechets'!L104,"")</x:f>
      </x:c>
      <x:c r="M104" s="77" t="str">
        <x:f>IF('04_Form_Dechets'!$O104="Validé humainement",'04_Form_Dechets'!M104,"")</x:f>
      </x:c>
      <x:c r="N104" s="76" t="str">
        <x:f>IF('04_Form_Dechets'!$O104="Validé humainement",'04_Form_Dechets'!N104,"")</x:f>
      </x:c>
      <x:c r="O104" s="76" t="str">
        <x:f>IF('04_Form_Dechets'!$O104="Validé humainement",'04_Form_Dechets'!O104,"")</x:f>
      </x:c>
      <x:c r="P104" s="78" t="str">
        <x:f>IF('04_Form_Dechets'!$O104="Validé humainement",'04_Form_Dechets'!P104,"")</x:f>
      </x:c>
      <x:c r="Q104" s="76" t="str">
        <x:f>IF('04_Form_Dechets'!$O104="Validé humainement",'04_Form_Dechets'!Q104,"")</x:f>
      </x:c>
      <x:c r="R104" s="76" t="str">
        <x:f>IF('04_Form_Dechets'!$O104="Validé humainement",'04_Form_Dechets'!R104,"")</x:f>
      </x:c>
      <x:c r="S104" s="76" t="str">
        <x:f>IF('04_Form_Dechets'!$O104="Validé humainement",'04_Form_Dechets'!S104,"")</x:f>
      </x:c>
    </x:row>
  </x:sheetData>
  <x:mergeCells>
    <x:mergeCell ref="A1:S1"/>
    <x:mergeCell ref="A2:S2"/>
  </x:mergeCells>
  <x:pageMargins left="0.7" right="0.7" top="0.75" bottom="0.75" header="0.3" footer="0.3"/>
  <x:tableParts count="1">
    <x:tablePart xmlns:r="http://schemas.openxmlformats.org/officeDocument/2006/relationships" r:id="R77430919a2454fda"/>
  </x:tableParts>
</x:worksheet>
</file>

<file path=xl/worksheets/sheet5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05_Form_Qualite_Air.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Station / zone</x:v>
      </x:c>
      <x:c r="E4" s="87" t="str">
        <x:v>PM2.5</x:v>
      </x:c>
      <x:c r="F4" s="87" t="str">
        <x:v>PM10</x:v>
      </x:c>
      <x:c r="G4" s="87" t="str">
        <x:v>NO2</x:v>
      </x:c>
      <x:c r="H4" s="87" t="str">
        <x:v>SO2</x:v>
      </x:c>
      <x:c r="I4" s="87" t="str">
        <x:v>CO</x:v>
      </x:c>
      <x:c r="J4" s="87" t="str">
        <x:v>O3</x:v>
      </x:c>
      <x:c r="K4" s="87" t="str">
        <x:v>Indice qualité air</x:v>
      </x:c>
      <x:c r="L4" s="87" t="str">
        <x:v>Dépassement seuil OMS</x:v>
      </x:c>
      <x:c r="M4" s="87" t="str">
        <x:v>Source</x:v>
      </x:c>
      <x:c r="N4" s="87" t="str">
        <x:v>Document source</x:v>
      </x:c>
      <x:c r="O4" s="87" t="str">
        <x:v>Observations</x:v>
      </x:c>
      <x:c r="P4" s="87" t="str">
        <x:v>Statut validation</x:v>
      </x:c>
      <x:c r="Q4" s="87" t="str">
        <x:v>Date de saisie</x:v>
      </x:c>
      <x:c r="R4" s="87" t="str">
        <x:v>Responsable</x:v>
      </x:c>
      <x:c r="S4" s="87" t="str">
        <x:v>Alerte_QC</x:v>
      </x:c>
      <x:c r="T4" s="87" t="str">
        <x:v>Alimente_Rapports</x:v>
      </x:c>
    </x:row>
    <x:row r="5">
      <x:c r="A5" s="76" t="str">
        <x:f>IF('05_Form_Qualite_Air'!$P5="Validé humainement",'05_Form_Qualite_Air'!A5,"")</x:f>
      </x:c>
      <x:c r="B5" s="76" t="str">
        <x:f>IF('05_Form_Qualite_Air'!$P5="Validé humainement",'05_Form_Qualite_Air'!B5,"")</x:f>
      </x:c>
      <x:c r="C5" s="76" t="str">
        <x:f>IF('05_Form_Qualite_Air'!$P5="Validé humainement",'05_Form_Qualite_Air'!C5,"")</x:f>
      </x:c>
      <x:c r="D5" s="76" t="str">
        <x:f>IF('05_Form_Qualite_Air'!$P5="Validé humainement",'05_Form_Qualite_Air'!D5,"")</x:f>
      </x:c>
      <x:c r="E5" s="80" t="str">
        <x:f>IF('05_Form_Qualite_Air'!$P5="Validé humainement",'05_Form_Qualite_Air'!E5,"")</x:f>
      </x:c>
      <x:c r="F5" s="80" t="str">
        <x:f>IF('05_Form_Qualite_Air'!$P5="Validé humainement",'05_Form_Qualite_Air'!F5,"")</x:f>
      </x:c>
      <x:c r="G5" s="80" t="str">
        <x:f>IF('05_Form_Qualite_Air'!$P5="Validé humainement",'05_Form_Qualite_Air'!G5,"")</x:f>
      </x:c>
      <x:c r="H5" s="80" t="str">
        <x:f>IF('05_Form_Qualite_Air'!$P5="Validé humainement",'05_Form_Qualite_Air'!H5,"")</x:f>
      </x:c>
      <x:c r="I5" s="80" t="str">
        <x:f>IF('05_Form_Qualite_Air'!$P5="Validé humainement",'05_Form_Qualite_Air'!I5,"")</x:f>
      </x:c>
      <x:c r="J5" s="80" t="str">
        <x:f>IF('05_Form_Qualite_Air'!$P5="Validé humainement",'05_Form_Qualite_Air'!J5,"")</x:f>
      </x:c>
      <x:c r="K5" s="80" t="str">
        <x:f>IF('05_Form_Qualite_Air'!$P5="Validé humainement",'05_Form_Qualite_Air'!K5,"")</x:f>
      </x:c>
      <x:c r="L5" s="76" t="str">
        <x:f>IF('05_Form_Qualite_Air'!$P5="Validé humainement",'05_Form_Qualite_Air'!L5,"")</x:f>
      </x:c>
      <x:c r="M5" s="76" t="str">
        <x:f>IF('05_Form_Qualite_Air'!$P5="Validé humainement",'05_Form_Qualite_Air'!M5,"")</x:f>
      </x:c>
      <x:c r="N5" s="76" t="str">
        <x:f>IF('05_Form_Qualite_Air'!$P5="Validé humainement",'05_Form_Qualite_Air'!N5,"")</x:f>
      </x:c>
      <x:c r="O5" s="76" t="str">
        <x:f>IF('05_Form_Qualite_Air'!$P5="Validé humainement",'05_Form_Qualite_Air'!O5,"")</x:f>
      </x:c>
      <x:c r="P5" s="76" t="str">
        <x:f>IF('05_Form_Qualite_Air'!$P5="Validé humainement",'05_Form_Qualite_Air'!P5,"")</x:f>
      </x:c>
      <x:c r="Q5" s="78" t="str">
        <x:f>IF('05_Form_Qualite_Air'!$P5="Validé humainement",'05_Form_Qualite_Air'!Q5,"")</x:f>
      </x:c>
      <x:c r="R5" s="76" t="str">
        <x:f>IF('05_Form_Qualite_Air'!$P5="Validé humainement",'05_Form_Qualite_Air'!R5,"")</x:f>
      </x:c>
      <x:c r="S5" s="76" t="str">
        <x:f>IF('05_Form_Qualite_Air'!$P5="Validé humainement",'05_Form_Qualite_Air'!S5,"")</x:f>
      </x:c>
      <x:c r="T5" s="76" t="str">
        <x:f>IF('05_Form_Qualite_Air'!$P5="Validé humainement",'05_Form_Qualite_Air'!T5,"")</x:f>
      </x:c>
    </x:row>
    <x:row r="6">
      <x:c r="A6" s="76" t="str">
        <x:f>IF('05_Form_Qualite_Air'!$P6="Validé humainement",'05_Form_Qualite_Air'!A6,"")</x:f>
      </x:c>
      <x:c r="B6" s="76" t="str">
        <x:f>IF('05_Form_Qualite_Air'!$P6="Validé humainement",'05_Form_Qualite_Air'!B6,"")</x:f>
      </x:c>
      <x:c r="C6" s="76" t="str">
        <x:f>IF('05_Form_Qualite_Air'!$P6="Validé humainement",'05_Form_Qualite_Air'!C6,"")</x:f>
      </x:c>
      <x:c r="D6" s="76" t="str">
        <x:f>IF('05_Form_Qualite_Air'!$P6="Validé humainement",'05_Form_Qualite_Air'!D6,"")</x:f>
      </x:c>
      <x:c r="E6" s="80" t="str">
        <x:f>IF('05_Form_Qualite_Air'!$P6="Validé humainement",'05_Form_Qualite_Air'!E6,"")</x:f>
      </x:c>
      <x:c r="F6" s="80" t="str">
        <x:f>IF('05_Form_Qualite_Air'!$P6="Validé humainement",'05_Form_Qualite_Air'!F6,"")</x:f>
      </x:c>
      <x:c r="G6" s="80" t="str">
        <x:f>IF('05_Form_Qualite_Air'!$P6="Validé humainement",'05_Form_Qualite_Air'!G6,"")</x:f>
      </x:c>
      <x:c r="H6" s="80" t="str">
        <x:f>IF('05_Form_Qualite_Air'!$P6="Validé humainement",'05_Form_Qualite_Air'!H6,"")</x:f>
      </x:c>
      <x:c r="I6" s="80" t="str">
        <x:f>IF('05_Form_Qualite_Air'!$P6="Validé humainement",'05_Form_Qualite_Air'!I6,"")</x:f>
      </x:c>
      <x:c r="J6" s="80" t="str">
        <x:f>IF('05_Form_Qualite_Air'!$P6="Validé humainement",'05_Form_Qualite_Air'!J6,"")</x:f>
      </x:c>
      <x:c r="K6" s="80" t="str">
        <x:f>IF('05_Form_Qualite_Air'!$P6="Validé humainement",'05_Form_Qualite_Air'!K6,"")</x:f>
      </x:c>
      <x:c r="L6" s="76" t="str">
        <x:f>IF('05_Form_Qualite_Air'!$P6="Validé humainement",'05_Form_Qualite_Air'!L6,"")</x:f>
      </x:c>
      <x:c r="M6" s="76" t="str">
        <x:f>IF('05_Form_Qualite_Air'!$P6="Validé humainement",'05_Form_Qualite_Air'!M6,"")</x:f>
      </x:c>
      <x:c r="N6" s="76" t="str">
        <x:f>IF('05_Form_Qualite_Air'!$P6="Validé humainement",'05_Form_Qualite_Air'!N6,"")</x:f>
      </x:c>
      <x:c r="O6" s="76" t="str">
        <x:f>IF('05_Form_Qualite_Air'!$P6="Validé humainement",'05_Form_Qualite_Air'!O6,"")</x:f>
      </x:c>
      <x:c r="P6" s="76" t="str">
        <x:f>IF('05_Form_Qualite_Air'!$P6="Validé humainement",'05_Form_Qualite_Air'!P6,"")</x:f>
      </x:c>
      <x:c r="Q6" s="78" t="str">
        <x:f>IF('05_Form_Qualite_Air'!$P6="Validé humainement",'05_Form_Qualite_Air'!Q6,"")</x:f>
      </x:c>
      <x:c r="R6" s="76" t="str">
        <x:f>IF('05_Form_Qualite_Air'!$P6="Validé humainement",'05_Form_Qualite_Air'!R6,"")</x:f>
      </x:c>
      <x:c r="S6" s="76" t="str">
        <x:f>IF('05_Form_Qualite_Air'!$P6="Validé humainement",'05_Form_Qualite_Air'!S6,"")</x:f>
      </x:c>
      <x:c r="T6" s="76" t="str">
        <x:f>IF('05_Form_Qualite_Air'!$P6="Validé humainement",'05_Form_Qualite_Air'!T6,"")</x:f>
      </x:c>
    </x:row>
    <x:row r="7">
      <x:c r="A7" s="76" t="str">
        <x:f>IF('05_Form_Qualite_Air'!$P7="Validé humainement",'05_Form_Qualite_Air'!A7,"")</x:f>
      </x:c>
      <x:c r="B7" s="76" t="str">
        <x:f>IF('05_Form_Qualite_Air'!$P7="Validé humainement",'05_Form_Qualite_Air'!B7,"")</x:f>
      </x:c>
      <x:c r="C7" s="76" t="str">
        <x:f>IF('05_Form_Qualite_Air'!$P7="Validé humainement",'05_Form_Qualite_Air'!C7,"")</x:f>
      </x:c>
      <x:c r="D7" s="76" t="str">
        <x:f>IF('05_Form_Qualite_Air'!$P7="Validé humainement",'05_Form_Qualite_Air'!D7,"")</x:f>
      </x:c>
      <x:c r="E7" s="80" t="str">
        <x:f>IF('05_Form_Qualite_Air'!$P7="Validé humainement",'05_Form_Qualite_Air'!E7,"")</x:f>
      </x:c>
      <x:c r="F7" s="80" t="str">
        <x:f>IF('05_Form_Qualite_Air'!$P7="Validé humainement",'05_Form_Qualite_Air'!F7,"")</x:f>
      </x:c>
      <x:c r="G7" s="80" t="str">
        <x:f>IF('05_Form_Qualite_Air'!$P7="Validé humainement",'05_Form_Qualite_Air'!G7,"")</x:f>
      </x:c>
      <x:c r="H7" s="80" t="str">
        <x:f>IF('05_Form_Qualite_Air'!$P7="Validé humainement",'05_Form_Qualite_Air'!H7,"")</x:f>
      </x:c>
      <x:c r="I7" s="80" t="str">
        <x:f>IF('05_Form_Qualite_Air'!$P7="Validé humainement",'05_Form_Qualite_Air'!I7,"")</x:f>
      </x:c>
      <x:c r="J7" s="80" t="str">
        <x:f>IF('05_Form_Qualite_Air'!$P7="Validé humainement",'05_Form_Qualite_Air'!J7,"")</x:f>
      </x:c>
      <x:c r="K7" s="80" t="str">
        <x:f>IF('05_Form_Qualite_Air'!$P7="Validé humainement",'05_Form_Qualite_Air'!K7,"")</x:f>
      </x:c>
      <x:c r="L7" s="76" t="str">
        <x:f>IF('05_Form_Qualite_Air'!$P7="Validé humainement",'05_Form_Qualite_Air'!L7,"")</x:f>
      </x:c>
      <x:c r="M7" s="76" t="str">
        <x:f>IF('05_Form_Qualite_Air'!$P7="Validé humainement",'05_Form_Qualite_Air'!M7,"")</x:f>
      </x:c>
      <x:c r="N7" s="76" t="str">
        <x:f>IF('05_Form_Qualite_Air'!$P7="Validé humainement",'05_Form_Qualite_Air'!N7,"")</x:f>
      </x:c>
      <x:c r="O7" s="76" t="str">
        <x:f>IF('05_Form_Qualite_Air'!$P7="Validé humainement",'05_Form_Qualite_Air'!O7,"")</x:f>
      </x:c>
      <x:c r="P7" s="76" t="str">
        <x:f>IF('05_Form_Qualite_Air'!$P7="Validé humainement",'05_Form_Qualite_Air'!P7,"")</x:f>
      </x:c>
      <x:c r="Q7" s="78" t="str">
        <x:f>IF('05_Form_Qualite_Air'!$P7="Validé humainement",'05_Form_Qualite_Air'!Q7,"")</x:f>
      </x:c>
      <x:c r="R7" s="76" t="str">
        <x:f>IF('05_Form_Qualite_Air'!$P7="Validé humainement",'05_Form_Qualite_Air'!R7,"")</x:f>
      </x:c>
      <x:c r="S7" s="76" t="str">
        <x:f>IF('05_Form_Qualite_Air'!$P7="Validé humainement",'05_Form_Qualite_Air'!S7,"")</x:f>
      </x:c>
      <x:c r="T7" s="76" t="str">
        <x:f>IF('05_Form_Qualite_Air'!$P7="Validé humainement",'05_Form_Qualite_Air'!T7,"")</x:f>
      </x:c>
    </x:row>
    <x:row r="8">
      <x:c r="A8" s="76" t="str">
        <x:f>IF('05_Form_Qualite_Air'!$P8="Validé humainement",'05_Form_Qualite_Air'!A8,"")</x:f>
      </x:c>
      <x:c r="B8" s="76" t="str">
        <x:f>IF('05_Form_Qualite_Air'!$P8="Validé humainement",'05_Form_Qualite_Air'!B8,"")</x:f>
      </x:c>
      <x:c r="C8" s="76" t="str">
        <x:f>IF('05_Form_Qualite_Air'!$P8="Validé humainement",'05_Form_Qualite_Air'!C8,"")</x:f>
      </x:c>
      <x:c r="D8" s="76" t="str">
        <x:f>IF('05_Form_Qualite_Air'!$P8="Validé humainement",'05_Form_Qualite_Air'!D8,"")</x:f>
      </x:c>
      <x:c r="E8" s="80" t="str">
        <x:f>IF('05_Form_Qualite_Air'!$P8="Validé humainement",'05_Form_Qualite_Air'!E8,"")</x:f>
      </x:c>
      <x:c r="F8" s="80" t="str">
        <x:f>IF('05_Form_Qualite_Air'!$P8="Validé humainement",'05_Form_Qualite_Air'!F8,"")</x:f>
      </x:c>
      <x:c r="G8" s="80" t="str">
        <x:f>IF('05_Form_Qualite_Air'!$P8="Validé humainement",'05_Form_Qualite_Air'!G8,"")</x:f>
      </x:c>
      <x:c r="H8" s="80" t="str">
        <x:f>IF('05_Form_Qualite_Air'!$P8="Validé humainement",'05_Form_Qualite_Air'!H8,"")</x:f>
      </x:c>
      <x:c r="I8" s="80" t="str">
        <x:f>IF('05_Form_Qualite_Air'!$P8="Validé humainement",'05_Form_Qualite_Air'!I8,"")</x:f>
      </x:c>
      <x:c r="J8" s="80" t="str">
        <x:f>IF('05_Form_Qualite_Air'!$P8="Validé humainement",'05_Form_Qualite_Air'!J8,"")</x:f>
      </x:c>
      <x:c r="K8" s="80" t="str">
        <x:f>IF('05_Form_Qualite_Air'!$P8="Validé humainement",'05_Form_Qualite_Air'!K8,"")</x:f>
      </x:c>
      <x:c r="L8" s="76" t="str">
        <x:f>IF('05_Form_Qualite_Air'!$P8="Validé humainement",'05_Form_Qualite_Air'!L8,"")</x:f>
      </x:c>
      <x:c r="M8" s="76" t="str">
        <x:f>IF('05_Form_Qualite_Air'!$P8="Validé humainement",'05_Form_Qualite_Air'!M8,"")</x:f>
      </x:c>
      <x:c r="N8" s="76" t="str">
        <x:f>IF('05_Form_Qualite_Air'!$P8="Validé humainement",'05_Form_Qualite_Air'!N8,"")</x:f>
      </x:c>
      <x:c r="O8" s="76" t="str">
        <x:f>IF('05_Form_Qualite_Air'!$P8="Validé humainement",'05_Form_Qualite_Air'!O8,"")</x:f>
      </x:c>
      <x:c r="P8" s="76" t="str">
        <x:f>IF('05_Form_Qualite_Air'!$P8="Validé humainement",'05_Form_Qualite_Air'!P8,"")</x:f>
      </x:c>
      <x:c r="Q8" s="78" t="str">
        <x:f>IF('05_Form_Qualite_Air'!$P8="Validé humainement",'05_Form_Qualite_Air'!Q8,"")</x:f>
      </x:c>
      <x:c r="R8" s="76" t="str">
        <x:f>IF('05_Form_Qualite_Air'!$P8="Validé humainement",'05_Form_Qualite_Air'!R8,"")</x:f>
      </x:c>
      <x:c r="S8" s="76" t="str">
        <x:f>IF('05_Form_Qualite_Air'!$P8="Validé humainement",'05_Form_Qualite_Air'!S8,"")</x:f>
      </x:c>
      <x:c r="T8" s="76" t="str">
        <x:f>IF('05_Form_Qualite_Air'!$P8="Validé humainement",'05_Form_Qualite_Air'!T8,"")</x:f>
      </x:c>
    </x:row>
    <x:row r="9">
      <x:c r="A9" s="76" t="str">
        <x:f>IF('05_Form_Qualite_Air'!$P9="Validé humainement",'05_Form_Qualite_Air'!A9,"")</x:f>
      </x:c>
      <x:c r="B9" s="76" t="str">
        <x:f>IF('05_Form_Qualite_Air'!$P9="Validé humainement",'05_Form_Qualite_Air'!B9,"")</x:f>
      </x:c>
      <x:c r="C9" s="76" t="str">
        <x:f>IF('05_Form_Qualite_Air'!$P9="Validé humainement",'05_Form_Qualite_Air'!C9,"")</x:f>
      </x:c>
      <x:c r="D9" s="76" t="str">
        <x:f>IF('05_Form_Qualite_Air'!$P9="Validé humainement",'05_Form_Qualite_Air'!D9,"")</x:f>
      </x:c>
      <x:c r="E9" s="80" t="str">
        <x:f>IF('05_Form_Qualite_Air'!$P9="Validé humainement",'05_Form_Qualite_Air'!E9,"")</x:f>
      </x:c>
      <x:c r="F9" s="80" t="str">
        <x:f>IF('05_Form_Qualite_Air'!$P9="Validé humainement",'05_Form_Qualite_Air'!F9,"")</x:f>
      </x:c>
      <x:c r="G9" s="80" t="str">
        <x:f>IF('05_Form_Qualite_Air'!$P9="Validé humainement",'05_Form_Qualite_Air'!G9,"")</x:f>
      </x:c>
      <x:c r="H9" s="80" t="str">
        <x:f>IF('05_Form_Qualite_Air'!$P9="Validé humainement",'05_Form_Qualite_Air'!H9,"")</x:f>
      </x:c>
      <x:c r="I9" s="80" t="str">
        <x:f>IF('05_Form_Qualite_Air'!$P9="Validé humainement",'05_Form_Qualite_Air'!I9,"")</x:f>
      </x:c>
      <x:c r="J9" s="80" t="str">
        <x:f>IF('05_Form_Qualite_Air'!$P9="Validé humainement",'05_Form_Qualite_Air'!J9,"")</x:f>
      </x:c>
      <x:c r="K9" s="80" t="str">
        <x:f>IF('05_Form_Qualite_Air'!$P9="Validé humainement",'05_Form_Qualite_Air'!K9,"")</x:f>
      </x:c>
      <x:c r="L9" s="76" t="str">
        <x:f>IF('05_Form_Qualite_Air'!$P9="Validé humainement",'05_Form_Qualite_Air'!L9,"")</x:f>
      </x:c>
      <x:c r="M9" s="76" t="str">
        <x:f>IF('05_Form_Qualite_Air'!$P9="Validé humainement",'05_Form_Qualite_Air'!M9,"")</x:f>
      </x:c>
      <x:c r="N9" s="76" t="str">
        <x:f>IF('05_Form_Qualite_Air'!$P9="Validé humainement",'05_Form_Qualite_Air'!N9,"")</x:f>
      </x:c>
      <x:c r="O9" s="76" t="str">
        <x:f>IF('05_Form_Qualite_Air'!$P9="Validé humainement",'05_Form_Qualite_Air'!O9,"")</x:f>
      </x:c>
      <x:c r="P9" s="76" t="str">
        <x:f>IF('05_Form_Qualite_Air'!$P9="Validé humainement",'05_Form_Qualite_Air'!P9,"")</x:f>
      </x:c>
      <x:c r="Q9" s="78" t="str">
        <x:f>IF('05_Form_Qualite_Air'!$P9="Validé humainement",'05_Form_Qualite_Air'!Q9,"")</x:f>
      </x:c>
      <x:c r="R9" s="76" t="str">
        <x:f>IF('05_Form_Qualite_Air'!$P9="Validé humainement",'05_Form_Qualite_Air'!R9,"")</x:f>
      </x:c>
      <x:c r="S9" s="76" t="str">
        <x:f>IF('05_Form_Qualite_Air'!$P9="Validé humainement",'05_Form_Qualite_Air'!S9,"")</x:f>
      </x:c>
      <x:c r="T9" s="76" t="str">
        <x:f>IF('05_Form_Qualite_Air'!$P9="Validé humainement",'05_Form_Qualite_Air'!T9,"")</x:f>
      </x:c>
    </x:row>
    <x:row r="10">
      <x:c r="A10" s="76" t="str">
        <x:f>IF('05_Form_Qualite_Air'!$P10="Validé humainement",'05_Form_Qualite_Air'!A10,"")</x:f>
      </x:c>
      <x:c r="B10" s="76" t="str">
        <x:f>IF('05_Form_Qualite_Air'!$P10="Validé humainement",'05_Form_Qualite_Air'!B10,"")</x:f>
      </x:c>
      <x:c r="C10" s="76" t="str">
        <x:f>IF('05_Form_Qualite_Air'!$P10="Validé humainement",'05_Form_Qualite_Air'!C10,"")</x:f>
      </x:c>
      <x:c r="D10" s="76" t="str">
        <x:f>IF('05_Form_Qualite_Air'!$P10="Validé humainement",'05_Form_Qualite_Air'!D10,"")</x:f>
      </x:c>
      <x:c r="E10" s="80" t="str">
        <x:f>IF('05_Form_Qualite_Air'!$P10="Validé humainement",'05_Form_Qualite_Air'!E10,"")</x:f>
      </x:c>
      <x:c r="F10" s="80" t="str">
        <x:f>IF('05_Form_Qualite_Air'!$P10="Validé humainement",'05_Form_Qualite_Air'!F10,"")</x:f>
      </x:c>
      <x:c r="G10" s="80" t="str">
        <x:f>IF('05_Form_Qualite_Air'!$P10="Validé humainement",'05_Form_Qualite_Air'!G10,"")</x:f>
      </x:c>
      <x:c r="H10" s="80" t="str">
        <x:f>IF('05_Form_Qualite_Air'!$P10="Validé humainement",'05_Form_Qualite_Air'!H10,"")</x:f>
      </x:c>
      <x:c r="I10" s="80" t="str">
        <x:f>IF('05_Form_Qualite_Air'!$P10="Validé humainement",'05_Form_Qualite_Air'!I10,"")</x:f>
      </x:c>
      <x:c r="J10" s="80" t="str">
        <x:f>IF('05_Form_Qualite_Air'!$P10="Validé humainement",'05_Form_Qualite_Air'!J10,"")</x:f>
      </x:c>
      <x:c r="K10" s="80" t="str">
        <x:f>IF('05_Form_Qualite_Air'!$P10="Validé humainement",'05_Form_Qualite_Air'!K10,"")</x:f>
      </x:c>
      <x:c r="L10" s="76" t="str">
        <x:f>IF('05_Form_Qualite_Air'!$P10="Validé humainement",'05_Form_Qualite_Air'!L10,"")</x:f>
      </x:c>
      <x:c r="M10" s="76" t="str">
        <x:f>IF('05_Form_Qualite_Air'!$P10="Validé humainement",'05_Form_Qualite_Air'!M10,"")</x:f>
      </x:c>
      <x:c r="N10" s="76" t="str">
        <x:f>IF('05_Form_Qualite_Air'!$P10="Validé humainement",'05_Form_Qualite_Air'!N10,"")</x:f>
      </x:c>
      <x:c r="O10" s="76" t="str">
        <x:f>IF('05_Form_Qualite_Air'!$P10="Validé humainement",'05_Form_Qualite_Air'!O10,"")</x:f>
      </x:c>
      <x:c r="P10" s="76" t="str">
        <x:f>IF('05_Form_Qualite_Air'!$P10="Validé humainement",'05_Form_Qualite_Air'!P10,"")</x:f>
      </x:c>
      <x:c r="Q10" s="78" t="str">
        <x:f>IF('05_Form_Qualite_Air'!$P10="Validé humainement",'05_Form_Qualite_Air'!Q10,"")</x:f>
      </x:c>
      <x:c r="R10" s="76" t="str">
        <x:f>IF('05_Form_Qualite_Air'!$P10="Validé humainement",'05_Form_Qualite_Air'!R10,"")</x:f>
      </x:c>
      <x:c r="S10" s="76" t="str">
        <x:f>IF('05_Form_Qualite_Air'!$P10="Validé humainement",'05_Form_Qualite_Air'!S10,"")</x:f>
      </x:c>
      <x:c r="T10" s="76" t="str">
        <x:f>IF('05_Form_Qualite_Air'!$P10="Validé humainement",'05_Form_Qualite_Air'!T10,"")</x:f>
      </x:c>
    </x:row>
    <x:row r="11">
      <x:c r="A11" s="76" t="str">
        <x:f>IF('05_Form_Qualite_Air'!$P11="Validé humainement",'05_Form_Qualite_Air'!A11,"")</x:f>
      </x:c>
      <x:c r="B11" s="76" t="str">
        <x:f>IF('05_Form_Qualite_Air'!$P11="Validé humainement",'05_Form_Qualite_Air'!B11,"")</x:f>
      </x:c>
      <x:c r="C11" s="76" t="str">
        <x:f>IF('05_Form_Qualite_Air'!$P11="Validé humainement",'05_Form_Qualite_Air'!C11,"")</x:f>
      </x:c>
      <x:c r="D11" s="76" t="str">
        <x:f>IF('05_Form_Qualite_Air'!$P11="Validé humainement",'05_Form_Qualite_Air'!D11,"")</x:f>
      </x:c>
      <x:c r="E11" s="80" t="str">
        <x:f>IF('05_Form_Qualite_Air'!$P11="Validé humainement",'05_Form_Qualite_Air'!E11,"")</x:f>
      </x:c>
      <x:c r="F11" s="80" t="str">
        <x:f>IF('05_Form_Qualite_Air'!$P11="Validé humainement",'05_Form_Qualite_Air'!F11,"")</x:f>
      </x:c>
      <x:c r="G11" s="80" t="str">
        <x:f>IF('05_Form_Qualite_Air'!$P11="Validé humainement",'05_Form_Qualite_Air'!G11,"")</x:f>
      </x:c>
      <x:c r="H11" s="80" t="str">
        <x:f>IF('05_Form_Qualite_Air'!$P11="Validé humainement",'05_Form_Qualite_Air'!H11,"")</x:f>
      </x:c>
      <x:c r="I11" s="80" t="str">
        <x:f>IF('05_Form_Qualite_Air'!$P11="Validé humainement",'05_Form_Qualite_Air'!I11,"")</x:f>
      </x:c>
      <x:c r="J11" s="80" t="str">
        <x:f>IF('05_Form_Qualite_Air'!$P11="Validé humainement",'05_Form_Qualite_Air'!J11,"")</x:f>
      </x:c>
      <x:c r="K11" s="80" t="str">
        <x:f>IF('05_Form_Qualite_Air'!$P11="Validé humainement",'05_Form_Qualite_Air'!K11,"")</x:f>
      </x:c>
      <x:c r="L11" s="76" t="str">
        <x:f>IF('05_Form_Qualite_Air'!$P11="Validé humainement",'05_Form_Qualite_Air'!L11,"")</x:f>
      </x:c>
      <x:c r="M11" s="76" t="str">
        <x:f>IF('05_Form_Qualite_Air'!$P11="Validé humainement",'05_Form_Qualite_Air'!M11,"")</x:f>
      </x:c>
      <x:c r="N11" s="76" t="str">
        <x:f>IF('05_Form_Qualite_Air'!$P11="Validé humainement",'05_Form_Qualite_Air'!N11,"")</x:f>
      </x:c>
      <x:c r="O11" s="76" t="str">
        <x:f>IF('05_Form_Qualite_Air'!$P11="Validé humainement",'05_Form_Qualite_Air'!O11,"")</x:f>
      </x:c>
      <x:c r="P11" s="76" t="str">
        <x:f>IF('05_Form_Qualite_Air'!$P11="Validé humainement",'05_Form_Qualite_Air'!P11,"")</x:f>
      </x:c>
      <x:c r="Q11" s="78" t="str">
        <x:f>IF('05_Form_Qualite_Air'!$P11="Validé humainement",'05_Form_Qualite_Air'!Q11,"")</x:f>
      </x:c>
      <x:c r="R11" s="76" t="str">
        <x:f>IF('05_Form_Qualite_Air'!$P11="Validé humainement",'05_Form_Qualite_Air'!R11,"")</x:f>
      </x:c>
      <x:c r="S11" s="76" t="str">
        <x:f>IF('05_Form_Qualite_Air'!$P11="Validé humainement",'05_Form_Qualite_Air'!S11,"")</x:f>
      </x:c>
      <x:c r="T11" s="76" t="str">
        <x:f>IF('05_Form_Qualite_Air'!$P11="Validé humainement",'05_Form_Qualite_Air'!T11,"")</x:f>
      </x:c>
    </x:row>
    <x:row r="12">
      <x:c r="A12" s="76" t="str">
        <x:f>IF('05_Form_Qualite_Air'!$P12="Validé humainement",'05_Form_Qualite_Air'!A12,"")</x:f>
      </x:c>
      <x:c r="B12" s="76" t="str">
        <x:f>IF('05_Form_Qualite_Air'!$P12="Validé humainement",'05_Form_Qualite_Air'!B12,"")</x:f>
      </x:c>
      <x:c r="C12" s="76" t="str">
        <x:f>IF('05_Form_Qualite_Air'!$P12="Validé humainement",'05_Form_Qualite_Air'!C12,"")</x:f>
      </x:c>
      <x:c r="D12" s="76" t="str">
        <x:f>IF('05_Form_Qualite_Air'!$P12="Validé humainement",'05_Form_Qualite_Air'!D12,"")</x:f>
      </x:c>
      <x:c r="E12" s="80" t="str">
        <x:f>IF('05_Form_Qualite_Air'!$P12="Validé humainement",'05_Form_Qualite_Air'!E12,"")</x:f>
      </x:c>
      <x:c r="F12" s="80" t="str">
        <x:f>IF('05_Form_Qualite_Air'!$P12="Validé humainement",'05_Form_Qualite_Air'!F12,"")</x:f>
      </x:c>
      <x:c r="G12" s="80" t="str">
        <x:f>IF('05_Form_Qualite_Air'!$P12="Validé humainement",'05_Form_Qualite_Air'!G12,"")</x:f>
      </x:c>
      <x:c r="H12" s="80" t="str">
        <x:f>IF('05_Form_Qualite_Air'!$P12="Validé humainement",'05_Form_Qualite_Air'!H12,"")</x:f>
      </x:c>
      <x:c r="I12" s="80" t="str">
        <x:f>IF('05_Form_Qualite_Air'!$P12="Validé humainement",'05_Form_Qualite_Air'!I12,"")</x:f>
      </x:c>
      <x:c r="J12" s="80" t="str">
        <x:f>IF('05_Form_Qualite_Air'!$P12="Validé humainement",'05_Form_Qualite_Air'!J12,"")</x:f>
      </x:c>
      <x:c r="K12" s="80" t="str">
        <x:f>IF('05_Form_Qualite_Air'!$P12="Validé humainement",'05_Form_Qualite_Air'!K12,"")</x:f>
      </x:c>
      <x:c r="L12" s="76" t="str">
        <x:f>IF('05_Form_Qualite_Air'!$P12="Validé humainement",'05_Form_Qualite_Air'!L12,"")</x:f>
      </x:c>
      <x:c r="M12" s="76" t="str">
        <x:f>IF('05_Form_Qualite_Air'!$P12="Validé humainement",'05_Form_Qualite_Air'!M12,"")</x:f>
      </x:c>
      <x:c r="N12" s="76" t="str">
        <x:f>IF('05_Form_Qualite_Air'!$P12="Validé humainement",'05_Form_Qualite_Air'!N12,"")</x:f>
      </x:c>
      <x:c r="O12" s="76" t="str">
        <x:f>IF('05_Form_Qualite_Air'!$P12="Validé humainement",'05_Form_Qualite_Air'!O12,"")</x:f>
      </x:c>
      <x:c r="P12" s="76" t="str">
        <x:f>IF('05_Form_Qualite_Air'!$P12="Validé humainement",'05_Form_Qualite_Air'!P12,"")</x:f>
      </x:c>
      <x:c r="Q12" s="78" t="str">
        <x:f>IF('05_Form_Qualite_Air'!$P12="Validé humainement",'05_Form_Qualite_Air'!Q12,"")</x:f>
      </x:c>
      <x:c r="R12" s="76" t="str">
        <x:f>IF('05_Form_Qualite_Air'!$P12="Validé humainement",'05_Form_Qualite_Air'!R12,"")</x:f>
      </x:c>
      <x:c r="S12" s="76" t="str">
        <x:f>IF('05_Form_Qualite_Air'!$P12="Validé humainement",'05_Form_Qualite_Air'!S12,"")</x:f>
      </x:c>
      <x:c r="T12" s="76" t="str">
        <x:f>IF('05_Form_Qualite_Air'!$P12="Validé humainement",'05_Form_Qualite_Air'!T12,"")</x:f>
      </x:c>
    </x:row>
    <x:row r="13">
      <x:c r="A13" s="76" t="str">
        <x:f>IF('05_Form_Qualite_Air'!$P13="Validé humainement",'05_Form_Qualite_Air'!A13,"")</x:f>
      </x:c>
      <x:c r="B13" s="76" t="str">
        <x:f>IF('05_Form_Qualite_Air'!$P13="Validé humainement",'05_Form_Qualite_Air'!B13,"")</x:f>
      </x:c>
      <x:c r="C13" s="76" t="str">
        <x:f>IF('05_Form_Qualite_Air'!$P13="Validé humainement",'05_Form_Qualite_Air'!C13,"")</x:f>
      </x:c>
      <x:c r="D13" s="76" t="str">
        <x:f>IF('05_Form_Qualite_Air'!$P13="Validé humainement",'05_Form_Qualite_Air'!D13,"")</x:f>
      </x:c>
      <x:c r="E13" s="80" t="str">
        <x:f>IF('05_Form_Qualite_Air'!$P13="Validé humainement",'05_Form_Qualite_Air'!E13,"")</x:f>
      </x:c>
      <x:c r="F13" s="80" t="str">
        <x:f>IF('05_Form_Qualite_Air'!$P13="Validé humainement",'05_Form_Qualite_Air'!F13,"")</x:f>
      </x:c>
      <x:c r="G13" s="80" t="str">
        <x:f>IF('05_Form_Qualite_Air'!$P13="Validé humainement",'05_Form_Qualite_Air'!G13,"")</x:f>
      </x:c>
      <x:c r="H13" s="80" t="str">
        <x:f>IF('05_Form_Qualite_Air'!$P13="Validé humainement",'05_Form_Qualite_Air'!H13,"")</x:f>
      </x:c>
      <x:c r="I13" s="80" t="str">
        <x:f>IF('05_Form_Qualite_Air'!$P13="Validé humainement",'05_Form_Qualite_Air'!I13,"")</x:f>
      </x:c>
      <x:c r="J13" s="80" t="str">
        <x:f>IF('05_Form_Qualite_Air'!$P13="Validé humainement",'05_Form_Qualite_Air'!J13,"")</x:f>
      </x:c>
      <x:c r="K13" s="80" t="str">
        <x:f>IF('05_Form_Qualite_Air'!$P13="Validé humainement",'05_Form_Qualite_Air'!K13,"")</x:f>
      </x:c>
      <x:c r="L13" s="76" t="str">
        <x:f>IF('05_Form_Qualite_Air'!$P13="Validé humainement",'05_Form_Qualite_Air'!L13,"")</x:f>
      </x:c>
      <x:c r="M13" s="76" t="str">
        <x:f>IF('05_Form_Qualite_Air'!$P13="Validé humainement",'05_Form_Qualite_Air'!M13,"")</x:f>
      </x:c>
      <x:c r="N13" s="76" t="str">
        <x:f>IF('05_Form_Qualite_Air'!$P13="Validé humainement",'05_Form_Qualite_Air'!N13,"")</x:f>
      </x:c>
      <x:c r="O13" s="76" t="str">
        <x:f>IF('05_Form_Qualite_Air'!$P13="Validé humainement",'05_Form_Qualite_Air'!O13,"")</x:f>
      </x:c>
      <x:c r="P13" s="76" t="str">
        <x:f>IF('05_Form_Qualite_Air'!$P13="Validé humainement",'05_Form_Qualite_Air'!P13,"")</x:f>
      </x:c>
      <x:c r="Q13" s="78" t="str">
        <x:f>IF('05_Form_Qualite_Air'!$P13="Validé humainement",'05_Form_Qualite_Air'!Q13,"")</x:f>
      </x:c>
      <x:c r="R13" s="76" t="str">
        <x:f>IF('05_Form_Qualite_Air'!$P13="Validé humainement",'05_Form_Qualite_Air'!R13,"")</x:f>
      </x:c>
      <x:c r="S13" s="76" t="str">
        <x:f>IF('05_Form_Qualite_Air'!$P13="Validé humainement",'05_Form_Qualite_Air'!S13,"")</x:f>
      </x:c>
      <x:c r="T13" s="76" t="str">
        <x:f>IF('05_Form_Qualite_Air'!$P13="Validé humainement",'05_Form_Qualite_Air'!T13,"")</x:f>
      </x:c>
    </x:row>
    <x:row r="14">
      <x:c r="A14" s="76" t="str">
        <x:f>IF('05_Form_Qualite_Air'!$P14="Validé humainement",'05_Form_Qualite_Air'!A14,"")</x:f>
      </x:c>
      <x:c r="B14" s="76" t="str">
        <x:f>IF('05_Form_Qualite_Air'!$P14="Validé humainement",'05_Form_Qualite_Air'!B14,"")</x:f>
      </x:c>
      <x:c r="C14" s="76" t="str">
        <x:f>IF('05_Form_Qualite_Air'!$P14="Validé humainement",'05_Form_Qualite_Air'!C14,"")</x:f>
      </x:c>
      <x:c r="D14" s="76" t="str">
        <x:f>IF('05_Form_Qualite_Air'!$P14="Validé humainement",'05_Form_Qualite_Air'!D14,"")</x:f>
      </x:c>
      <x:c r="E14" s="80" t="str">
        <x:f>IF('05_Form_Qualite_Air'!$P14="Validé humainement",'05_Form_Qualite_Air'!E14,"")</x:f>
      </x:c>
      <x:c r="F14" s="80" t="str">
        <x:f>IF('05_Form_Qualite_Air'!$P14="Validé humainement",'05_Form_Qualite_Air'!F14,"")</x:f>
      </x:c>
      <x:c r="G14" s="80" t="str">
        <x:f>IF('05_Form_Qualite_Air'!$P14="Validé humainement",'05_Form_Qualite_Air'!G14,"")</x:f>
      </x:c>
      <x:c r="H14" s="80" t="str">
        <x:f>IF('05_Form_Qualite_Air'!$P14="Validé humainement",'05_Form_Qualite_Air'!H14,"")</x:f>
      </x:c>
      <x:c r="I14" s="80" t="str">
        <x:f>IF('05_Form_Qualite_Air'!$P14="Validé humainement",'05_Form_Qualite_Air'!I14,"")</x:f>
      </x:c>
      <x:c r="J14" s="80" t="str">
        <x:f>IF('05_Form_Qualite_Air'!$P14="Validé humainement",'05_Form_Qualite_Air'!J14,"")</x:f>
      </x:c>
      <x:c r="K14" s="80" t="str">
        <x:f>IF('05_Form_Qualite_Air'!$P14="Validé humainement",'05_Form_Qualite_Air'!K14,"")</x:f>
      </x:c>
      <x:c r="L14" s="76" t="str">
        <x:f>IF('05_Form_Qualite_Air'!$P14="Validé humainement",'05_Form_Qualite_Air'!L14,"")</x:f>
      </x:c>
      <x:c r="M14" s="76" t="str">
        <x:f>IF('05_Form_Qualite_Air'!$P14="Validé humainement",'05_Form_Qualite_Air'!M14,"")</x:f>
      </x:c>
      <x:c r="N14" s="76" t="str">
        <x:f>IF('05_Form_Qualite_Air'!$P14="Validé humainement",'05_Form_Qualite_Air'!N14,"")</x:f>
      </x:c>
      <x:c r="O14" s="76" t="str">
        <x:f>IF('05_Form_Qualite_Air'!$P14="Validé humainement",'05_Form_Qualite_Air'!O14,"")</x:f>
      </x:c>
      <x:c r="P14" s="76" t="str">
        <x:f>IF('05_Form_Qualite_Air'!$P14="Validé humainement",'05_Form_Qualite_Air'!P14,"")</x:f>
      </x:c>
      <x:c r="Q14" s="78" t="str">
        <x:f>IF('05_Form_Qualite_Air'!$P14="Validé humainement",'05_Form_Qualite_Air'!Q14,"")</x:f>
      </x:c>
      <x:c r="R14" s="76" t="str">
        <x:f>IF('05_Form_Qualite_Air'!$P14="Validé humainement",'05_Form_Qualite_Air'!R14,"")</x:f>
      </x:c>
      <x:c r="S14" s="76" t="str">
        <x:f>IF('05_Form_Qualite_Air'!$P14="Validé humainement",'05_Form_Qualite_Air'!S14,"")</x:f>
      </x:c>
      <x:c r="T14" s="76" t="str">
        <x:f>IF('05_Form_Qualite_Air'!$P14="Validé humainement",'05_Form_Qualite_Air'!T14,"")</x:f>
      </x:c>
    </x:row>
    <x:row r="15">
      <x:c r="A15" s="76" t="str">
        <x:f>IF('05_Form_Qualite_Air'!$P15="Validé humainement",'05_Form_Qualite_Air'!A15,"")</x:f>
      </x:c>
      <x:c r="B15" s="76" t="str">
        <x:f>IF('05_Form_Qualite_Air'!$P15="Validé humainement",'05_Form_Qualite_Air'!B15,"")</x:f>
      </x:c>
      <x:c r="C15" s="76" t="str">
        <x:f>IF('05_Form_Qualite_Air'!$P15="Validé humainement",'05_Form_Qualite_Air'!C15,"")</x:f>
      </x:c>
      <x:c r="D15" s="76" t="str">
        <x:f>IF('05_Form_Qualite_Air'!$P15="Validé humainement",'05_Form_Qualite_Air'!D15,"")</x:f>
      </x:c>
      <x:c r="E15" s="80" t="str">
        <x:f>IF('05_Form_Qualite_Air'!$P15="Validé humainement",'05_Form_Qualite_Air'!E15,"")</x:f>
      </x:c>
      <x:c r="F15" s="80" t="str">
        <x:f>IF('05_Form_Qualite_Air'!$P15="Validé humainement",'05_Form_Qualite_Air'!F15,"")</x:f>
      </x:c>
      <x:c r="G15" s="80" t="str">
        <x:f>IF('05_Form_Qualite_Air'!$P15="Validé humainement",'05_Form_Qualite_Air'!G15,"")</x:f>
      </x:c>
      <x:c r="H15" s="80" t="str">
        <x:f>IF('05_Form_Qualite_Air'!$P15="Validé humainement",'05_Form_Qualite_Air'!H15,"")</x:f>
      </x:c>
      <x:c r="I15" s="80" t="str">
        <x:f>IF('05_Form_Qualite_Air'!$P15="Validé humainement",'05_Form_Qualite_Air'!I15,"")</x:f>
      </x:c>
      <x:c r="J15" s="80" t="str">
        <x:f>IF('05_Form_Qualite_Air'!$P15="Validé humainement",'05_Form_Qualite_Air'!J15,"")</x:f>
      </x:c>
      <x:c r="K15" s="80" t="str">
        <x:f>IF('05_Form_Qualite_Air'!$P15="Validé humainement",'05_Form_Qualite_Air'!K15,"")</x:f>
      </x:c>
      <x:c r="L15" s="76" t="str">
        <x:f>IF('05_Form_Qualite_Air'!$P15="Validé humainement",'05_Form_Qualite_Air'!L15,"")</x:f>
      </x:c>
      <x:c r="M15" s="76" t="str">
        <x:f>IF('05_Form_Qualite_Air'!$P15="Validé humainement",'05_Form_Qualite_Air'!M15,"")</x:f>
      </x:c>
      <x:c r="N15" s="76" t="str">
        <x:f>IF('05_Form_Qualite_Air'!$P15="Validé humainement",'05_Form_Qualite_Air'!N15,"")</x:f>
      </x:c>
      <x:c r="O15" s="76" t="str">
        <x:f>IF('05_Form_Qualite_Air'!$P15="Validé humainement",'05_Form_Qualite_Air'!O15,"")</x:f>
      </x:c>
      <x:c r="P15" s="76" t="str">
        <x:f>IF('05_Form_Qualite_Air'!$P15="Validé humainement",'05_Form_Qualite_Air'!P15,"")</x:f>
      </x:c>
      <x:c r="Q15" s="78" t="str">
        <x:f>IF('05_Form_Qualite_Air'!$P15="Validé humainement",'05_Form_Qualite_Air'!Q15,"")</x:f>
      </x:c>
      <x:c r="R15" s="76" t="str">
        <x:f>IF('05_Form_Qualite_Air'!$P15="Validé humainement",'05_Form_Qualite_Air'!R15,"")</x:f>
      </x:c>
      <x:c r="S15" s="76" t="str">
        <x:f>IF('05_Form_Qualite_Air'!$P15="Validé humainement",'05_Form_Qualite_Air'!S15,"")</x:f>
      </x:c>
      <x:c r="T15" s="76" t="str">
        <x:f>IF('05_Form_Qualite_Air'!$P15="Validé humainement",'05_Form_Qualite_Air'!T15,"")</x:f>
      </x:c>
    </x:row>
    <x:row r="16">
      <x:c r="A16" s="76" t="str">
        <x:f>IF('05_Form_Qualite_Air'!$P16="Validé humainement",'05_Form_Qualite_Air'!A16,"")</x:f>
      </x:c>
      <x:c r="B16" s="76" t="str">
        <x:f>IF('05_Form_Qualite_Air'!$P16="Validé humainement",'05_Form_Qualite_Air'!B16,"")</x:f>
      </x:c>
      <x:c r="C16" s="76" t="str">
        <x:f>IF('05_Form_Qualite_Air'!$P16="Validé humainement",'05_Form_Qualite_Air'!C16,"")</x:f>
      </x:c>
      <x:c r="D16" s="76" t="str">
        <x:f>IF('05_Form_Qualite_Air'!$P16="Validé humainement",'05_Form_Qualite_Air'!D16,"")</x:f>
      </x:c>
      <x:c r="E16" s="80" t="str">
        <x:f>IF('05_Form_Qualite_Air'!$P16="Validé humainement",'05_Form_Qualite_Air'!E16,"")</x:f>
      </x:c>
      <x:c r="F16" s="80" t="str">
        <x:f>IF('05_Form_Qualite_Air'!$P16="Validé humainement",'05_Form_Qualite_Air'!F16,"")</x:f>
      </x:c>
      <x:c r="G16" s="80" t="str">
        <x:f>IF('05_Form_Qualite_Air'!$P16="Validé humainement",'05_Form_Qualite_Air'!G16,"")</x:f>
      </x:c>
      <x:c r="H16" s="80" t="str">
        <x:f>IF('05_Form_Qualite_Air'!$P16="Validé humainement",'05_Form_Qualite_Air'!H16,"")</x:f>
      </x:c>
      <x:c r="I16" s="80" t="str">
        <x:f>IF('05_Form_Qualite_Air'!$P16="Validé humainement",'05_Form_Qualite_Air'!I16,"")</x:f>
      </x:c>
      <x:c r="J16" s="80" t="str">
        <x:f>IF('05_Form_Qualite_Air'!$P16="Validé humainement",'05_Form_Qualite_Air'!J16,"")</x:f>
      </x:c>
      <x:c r="K16" s="80" t="str">
        <x:f>IF('05_Form_Qualite_Air'!$P16="Validé humainement",'05_Form_Qualite_Air'!K16,"")</x:f>
      </x:c>
      <x:c r="L16" s="76" t="str">
        <x:f>IF('05_Form_Qualite_Air'!$P16="Validé humainement",'05_Form_Qualite_Air'!L16,"")</x:f>
      </x:c>
      <x:c r="M16" s="76" t="str">
        <x:f>IF('05_Form_Qualite_Air'!$P16="Validé humainement",'05_Form_Qualite_Air'!M16,"")</x:f>
      </x:c>
      <x:c r="N16" s="76" t="str">
        <x:f>IF('05_Form_Qualite_Air'!$P16="Validé humainement",'05_Form_Qualite_Air'!N16,"")</x:f>
      </x:c>
      <x:c r="O16" s="76" t="str">
        <x:f>IF('05_Form_Qualite_Air'!$P16="Validé humainement",'05_Form_Qualite_Air'!O16,"")</x:f>
      </x:c>
      <x:c r="P16" s="76" t="str">
        <x:f>IF('05_Form_Qualite_Air'!$P16="Validé humainement",'05_Form_Qualite_Air'!P16,"")</x:f>
      </x:c>
      <x:c r="Q16" s="78" t="str">
        <x:f>IF('05_Form_Qualite_Air'!$P16="Validé humainement",'05_Form_Qualite_Air'!Q16,"")</x:f>
      </x:c>
      <x:c r="R16" s="76" t="str">
        <x:f>IF('05_Form_Qualite_Air'!$P16="Validé humainement",'05_Form_Qualite_Air'!R16,"")</x:f>
      </x:c>
      <x:c r="S16" s="76" t="str">
        <x:f>IF('05_Form_Qualite_Air'!$P16="Validé humainement",'05_Form_Qualite_Air'!S16,"")</x:f>
      </x:c>
      <x:c r="T16" s="76" t="str">
        <x:f>IF('05_Form_Qualite_Air'!$P16="Validé humainement",'05_Form_Qualite_Air'!T16,"")</x:f>
      </x:c>
    </x:row>
    <x:row r="17">
      <x:c r="A17" s="76" t="str">
        <x:f>IF('05_Form_Qualite_Air'!$P17="Validé humainement",'05_Form_Qualite_Air'!A17,"")</x:f>
      </x:c>
      <x:c r="B17" s="76" t="str">
        <x:f>IF('05_Form_Qualite_Air'!$P17="Validé humainement",'05_Form_Qualite_Air'!B17,"")</x:f>
      </x:c>
      <x:c r="C17" s="76" t="str">
        <x:f>IF('05_Form_Qualite_Air'!$P17="Validé humainement",'05_Form_Qualite_Air'!C17,"")</x:f>
      </x:c>
      <x:c r="D17" s="76" t="str">
        <x:f>IF('05_Form_Qualite_Air'!$P17="Validé humainement",'05_Form_Qualite_Air'!D17,"")</x:f>
      </x:c>
      <x:c r="E17" s="80" t="str">
        <x:f>IF('05_Form_Qualite_Air'!$P17="Validé humainement",'05_Form_Qualite_Air'!E17,"")</x:f>
      </x:c>
      <x:c r="F17" s="80" t="str">
        <x:f>IF('05_Form_Qualite_Air'!$P17="Validé humainement",'05_Form_Qualite_Air'!F17,"")</x:f>
      </x:c>
      <x:c r="G17" s="80" t="str">
        <x:f>IF('05_Form_Qualite_Air'!$P17="Validé humainement",'05_Form_Qualite_Air'!G17,"")</x:f>
      </x:c>
      <x:c r="H17" s="80" t="str">
        <x:f>IF('05_Form_Qualite_Air'!$P17="Validé humainement",'05_Form_Qualite_Air'!H17,"")</x:f>
      </x:c>
      <x:c r="I17" s="80" t="str">
        <x:f>IF('05_Form_Qualite_Air'!$P17="Validé humainement",'05_Form_Qualite_Air'!I17,"")</x:f>
      </x:c>
      <x:c r="J17" s="80" t="str">
        <x:f>IF('05_Form_Qualite_Air'!$P17="Validé humainement",'05_Form_Qualite_Air'!J17,"")</x:f>
      </x:c>
      <x:c r="K17" s="80" t="str">
        <x:f>IF('05_Form_Qualite_Air'!$P17="Validé humainement",'05_Form_Qualite_Air'!K17,"")</x:f>
      </x:c>
      <x:c r="L17" s="76" t="str">
        <x:f>IF('05_Form_Qualite_Air'!$P17="Validé humainement",'05_Form_Qualite_Air'!L17,"")</x:f>
      </x:c>
      <x:c r="M17" s="76" t="str">
        <x:f>IF('05_Form_Qualite_Air'!$P17="Validé humainement",'05_Form_Qualite_Air'!M17,"")</x:f>
      </x:c>
      <x:c r="N17" s="76" t="str">
        <x:f>IF('05_Form_Qualite_Air'!$P17="Validé humainement",'05_Form_Qualite_Air'!N17,"")</x:f>
      </x:c>
      <x:c r="O17" s="76" t="str">
        <x:f>IF('05_Form_Qualite_Air'!$P17="Validé humainement",'05_Form_Qualite_Air'!O17,"")</x:f>
      </x:c>
      <x:c r="P17" s="76" t="str">
        <x:f>IF('05_Form_Qualite_Air'!$P17="Validé humainement",'05_Form_Qualite_Air'!P17,"")</x:f>
      </x:c>
      <x:c r="Q17" s="78" t="str">
        <x:f>IF('05_Form_Qualite_Air'!$P17="Validé humainement",'05_Form_Qualite_Air'!Q17,"")</x:f>
      </x:c>
      <x:c r="R17" s="76" t="str">
        <x:f>IF('05_Form_Qualite_Air'!$P17="Validé humainement",'05_Form_Qualite_Air'!R17,"")</x:f>
      </x:c>
      <x:c r="S17" s="76" t="str">
        <x:f>IF('05_Form_Qualite_Air'!$P17="Validé humainement",'05_Form_Qualite_Air'!S17,"")</x:f>
      </x:c>
      <x:c r="T17" s="76" t="str">
        <x:f>IF('05_Form_Qualite_Air'!$P17="Validé humainement",'05_Form_Qualite_Air'!T17,"")</x:f>
      </x:c>
    </x:row>
    <x:row r="18">
      <x:c r="A18" s="76" t="str">
        <x:f>IF('05_Form_Qualite_Air'!$P18="Validé humainement",'05_Form_Qualite_Air'!A18,"")</x:f>
      </x:c>
      <x:c r="B18" s="76" t="str">
        <x:f>IF('05_Form_Qualite_Air'!$P18="Validé humainement",'05_Form_Qualite_Air'!B18,"")</x:f>
      </x:c>
      <x:c r="C18" s="76" t="str">
        <x:f>IF('05_Form_Qualite_Air'!$P18="Validé humainement",'05_Form_Qualite_Air'!C18,"")</x:f>
      </x:c>
      <x:c r="D18" s="76" t="str">
        <x:f>IF('05_Form_Qualite_Air'!$P18="Validé humainement",'05_Form_Qualite_Air'!D18,"")</x:f>
      </x:c>
      <x:c r="E18" s="80" t="str">
        <x:f>IF('05_Form_Qualite_Air'!$P18="Validé humainement",'05_Form_Qualite_Air'!E18,"")</x:f>
      </x:c>
      <x:c r="F18" s="80" t="str">
        <x:f>IF('05_Form_Qualite_Air'!$P18="Validé humainement",'05_Form_Qualite_Air'!F18,"")</x:f>
      </x:c>
      <x:c r="G18" s="80" t="str">
        <x:f>IF('05_Form_Qualite_Air'!$P18="Validé humainement",'05_Form_Qualite_Air'!G18,"")</x:f>
      </x:c>
      <x:c r="H18" s="80" t="str">
        <x:f>IF('05_Form_Qualite_Air'!$P18="Validé humainement",'05_Form_Qualite_Air'!H18,"")</x:f>
      </x:c>
      <x:c r="I18" s="80" t="str">
        <x:f>IF('05_Form_Qualite_Air'!$P18="Validé humainement",'05_Form_Qualite_Air'!I18,"")</x:f>
      </x:c>
      <x:c r="J18" s="80" t="str">
        <x:f>IF('05_Form_Qualite_Air'!$P18="Validé humainement",'05_Form_Qualite_Air'!J18,"")</x:f>
      </x:c>
      <x:c r="K18" s="80" t="str">
        <x:f>IF('05_Form_Qualite_Air'!$P18="Validé humainement",'05_Form_Qualite_Air'!K18,"")</x:f>
      </x:c>
      <x:c r="L18" s="76" t="str">
        <x:f>IF('05_Form_Qualite_Air'!$P18="Validé humainement",'05_Form_Qualite_Air'!L18,"")</x:f>
      </x:c>
      <x:c r="M18" s="76" t="str">
        <x:f>IF('05_Form_Qualite_Air'!$P18="Validé humainement",'05_Form_Qualite_Air'!M18,"")</x:f>
      </x:c>
      <x:c r="N18" s="76" t="str">
        <x:f>IF('05_Form_Qualite_Air'!$P18="Validé humainement",'05_Form_Qualite_Air'!N18,"")</x:f>
      </x:c>
      <x:c r="O18" s="76" t="str">
        <x:f>IF('05_Form_Qualite_Air'!$P18="Validé humainement",'05_Form_Qualite_Air'!O18,"")</x:f>
      </x:c>
      <x:c r="P18" s="76" t="str">
        <x:f>IF('05_Form_Qualite_Air'!$P18="Validé humainement",'05_Form_Qualite_Air'!P18,"")</x:f>
      </x:c>
      <x:c r="Q18" s="78" t="str">
        <x:f>IF('05_Form_Qualite_Air'!$P18="Validé humainement",'05_Form_Qualite_Air'!Q18,"")</x:f>
      </x:c>
      <x:c r="R18" s="76" t="str">
        <x:f>IF('05_Form_Qualite_Air'!$P18="Validé humainement",'05_Form_Qualite_Air'!R18,"")</x:f>
      </x:c>
      <x:c r="S18" s="76" t="str">
        <x:f>IF('05_Form_Qualite_Air'!$P18="Validé humainement",'05_Form_Qualite_Air'!S18,"")</x:f>
      </x:c>
      <x:c r="T18" s="76" t="str">
        <x:f>IF('05_Form_Qualite_Air'!$P18="Validé humainement",'05_Form_Qualite_Air'!T18,"")</x:f>
      </x:c>
    </x:row>
    <x:row r="19">
      <x:c r="A19" s="76" t="str">
        <x:f>IF('05_Form_Qualite_Air'!$P19="Validé humainement",'05_Form_Qualite_Air'!A19,"")</x:f>
      </x:c>
      <x:c r="B19" s="76" t="str">
        <x:f>IF('05_Form_Qualite_Air'!$P19="Validé humainement",'05_Form_Qualite_Air'!B19,"")</x:f>
      </x:c>
      <x:c r="C19" s="76" t="str">
        <x:f>IF('05_Form_Qualite_Air'!$P19="Validé humainement",'05_Form_Qualite_Air'!C19,"")</x:f>
      </x:c>
      <x:c r="D19" s="76" t="str">
        <x:f>IF('05_Form_Qualite_Air'!$P19="Validé humainement",'05_Form_Qualite_Air'!D19,"")</x:f>
      </x:c>
      <x:c r="E19" s="80" t="str">
        <x:f>IF('05_Form_Qualite_Air'!$P19="Validé humainement",'05_Form_Qualite_Air'!E19,"")</x:f>
      </x:c>
      <x:c r="F19" s="80" t="str">
        <x:f>IF('05_Form_Qualite_Air'!$P19="Validé humainement",'05_Form_Qualite_Air'!F19,"")</x:f>
      </x:c>
      <x:c r="G19" s="80" t="str">
        <x:f>IF('05_Form_Qualite_Air'!$P19="Validé humainement",'05_Form_Qualite_Air'!G19,"")</x:f>
      </x:c>
      <x:c r="H19" s="80" t="str">
        <x:f>IF('05_Form_Qualite_Air'!$P19="Validé humainement",'05_Form_Qualite_Air'!H19,"")</x:f>
      </x:c>
      <x:c r="I19" s="80" t="str">
        <x:f>IF('05_Form_Qualite_Air'!$P19="Validé humainement",'05_Form_Qualite_Air'!I19,"")</x:f>
      </x:c>
      <x:c r="J19" s="80" t="str">
        <x:f>IF('05_Form_Qualite_Air'!$P19="Validé humainement",'05_Form_Qualite_Air'!J19,"")</x:f>
      </x:c>
      <x:c r="K19" s="80" t="str">
        <x:f>IF('05_Form_Qualite_Air'!$P19="Validé humainement",'05_Form_Qualite_Air'!K19,"")</x:f>
      </x:c>
      <x:c r="L19" s="76" t="str">
        <x:f>IF('05_Form_Qualite_Air'!$P19="Validé humainement",'05_Form_Qualite_Air'!L19,"")</x:f>
      </x:c>
      <x:c r="M19" s="76" t="str">
        <x:f>IF('05_Form_Qualite_Air'!$P19="Validé humainement",'05_Form_Qualite_Air'!M19,"")</x:f>
      </x:c>
      <x:c r="N19" s="76" t="str">
        <x:f>IF('05_Form_Qualite_Air'!$P19="Validé humainement",'05_Form_Qualite_Air'!N19,"")</x:f>
      </x:c>
      <x:c r="O19" s="76" t="str">
        <x:f>IF('05_Form_Qualite_Air'!$P19="Validé humainement",'05_Form_Qualite_Air'!O19,"")</x:f>
      </x:c>
      <x:c r="P19" s="76" t="str">
        <x:f>IF('05_Form_Qualite_Air'!$P19="Validé humainement",'05_Form_Qualite_Air'!P19,"")</x:f>
      </x:c>
      <x:c r="Q19" s="78" t="str">
        <x:f>IF('05_Form_Qualite_Air'!$P19="Validé humainement",'05_Form_Qualite_Air'!Q19,"")</x:f>
      </x:c>
      <x:c r="R19" s="76" t="str">
        <x:f>IF('05_Form_Qualite_Air'!$P19="Validé humainement",'05_Form_Qualite_Air'!R19,"")</x:f>
      </x:c>
      <x:c r="S19" s="76" t="str">
        <x:f>IF('05_Form_Qualite_Air'!$P19="Validé humainement",'05_Form_Qualite_Air'!S19,"")</x:f>
      </x:c>
      <x:c r="T19" s="76" t="str">
        <x:f>IF('05_Form_Qualite_Air'!$P19="Validé humainement",'05_Form_Qualite_Air'!T19,"")</x:f>
      </x:c>
    </x:row>
    <x:row r="20">
      <x:c r="A20" s="76" t="str">
        <x:f>IF('05_Form_Qualite_Air'!$P20="Validé humainement",'05_Form_Qualite_Air'!A20,"")</x:f>
      </x:c>
      <x:c r="B20" s="76" t="str">
        <x:f>IF('05_Form_Qualite_Air'!$P20="Validé humainement",'05_Form_Qualite_Air'!B20,"")</x:f>
      </x:c>
      <x:c r="C20" s="76" t="str">
        <x:f>IF('05_Form_Qualite_Air'!$P20="Validé humainement",'05_Form_Qualite_Air'!C20,"")</x:f>
      </x:c>
      <x:c r="D20" s="76" t="str">
        <x:f>IF('05_Form_Qualite_Air'!$P20="Validé humainement",'05_Form_Qualite_Air'!D20,"")</x:f>
      </x:c>
      <x:c r="E20" s="80" t="str">
        <x:f>IF('05_Form_Qualite_Air'!$P20="Validé humainement",'05_Form_Qualite_Air'!E20,"")</x:f>
      </x:c>
      <x:c r="F20" s="80" t="str">
        <x:f>IF('05_Form_Qualite_Air'!$P20="Validé humainement",'05_Form_Qualite_Air'!F20,"")</x:f>
      </x:c>
      <x:c r="G20" s="80" t="str">
        <x:f>IF('05_Form_Qualite_Air'!$P20="Validé humainement",'05_Form_Qualite_Air'!G20,"")</x:f>
      </x:c>
      <x:c r="H20" s="80" t="str">
        <x:f>IF('05_Form_Qualite_Air'!$P20="Validé humainement",'05_Form_Qualite_Air'!H20,"")</x:f>
      </x:c>
      <x:c r="I20" s="80" t="str">
        <x:f>IF('05_Form_Qualite_Air'!$P20="Validé humainement",'05_Form_Qualite_Air'!I20,"")</x:f>
      </x:c>
      <x:c r="J20" s="80" t="str">
        <x:f>IF('05_Form_Qualite_Air'!$P20="Validé humainement",'05_Form_Qualite_Air'!J20,"")</x:f>
      </x:c>
      <x:c r="K20" s="80" t="str">
        <x:f>IF('05_Form_Qualite_Air'!$P20="Validé humainement",'05_Form_Qualite_Air'!K20,"")</x:f>
      </x:c>
      <x:c r="L20" s="76" t="str">
        <x:f>IF('05_Form_Qualite_Air'!$P20="Validé humainement",'05_Form_Qualite_Air'!L20,"")</x:f>
      </x:c>
      <x:c r="M20" s="76" t="str">
        <x:f>IF('05_Form_Qualite_Air'!$P20="Validé humainement",'05_Form_Qualite_Air'!M20,"")</x:f>
      </x:c>
      <x:c r="N20" s="76" t="str">
        <x:f>IF('05_Form_Qualite_Air'!$P20="Validé humainement",'05_Form_Qualite_Air'!N20,"")</x:f>
      </x:c>
      <x:c r="O20" s="76" t="str">
        <x:f>IF('05_Form_Qualite_Air'!$P20="Validé humainement",'05_Form_Qualite_Air'!O20,"")</x:f>
      </x:c>
      <x:c r="P20" s="76" t="str">
        <x:f>IF('05_Form_Qualite_Air'!$P20="Validé humainement",'05_Form_Qualite_Air'!P20,"")</x:f>
      </x:c>
      <x:c r="Q20" s="78" t="str">
        <x:f>IF('05_Form_Qualite_Air'!$P20="Validé humainement",'05_Form_Qualite_Air'!Q20,"")</x:f>
      </x:c>
      <x:c r="R20" s="76" t="str">
        <x:f>IF('05_Form_Qualite_Air'!$P20="Validé humainement",'05_Form_Qualite_Air'!R20,"")</x:f>
      </x:c>
      <x:c r="S20" s="76" t="str">
        <x:f>IF('05_Form_Qualite_Air'!$P20="Validé humainement",'05_Form_Qualite_Air'!S20,"")</x:f>
      </x:c>
      <x:c r="T20" s="76" t="str">
        <x:f>IF('05_Form_Qualite_Air'!$P20="Validé humainement",'05_Form_Qualite_Air'!T20,"")</x:f>
      </x:c>
    </x:row>
    <x:row r="21">
      <x:c r="A21" s="76" t="str">
        <x:f>IF('05_Form_Qualite_Air'!$P21="Validé humainement",'05_Form_Qualite_Air'!A21,"")</x:f>
      </x:c>
      <x:c r="B21" s="76" t="str">
        <x:f>IF('05_Form_Qualite_Air'!$P21="Validé humainement",'05_Form_Qualite_Air'!B21,"")</x:f>
      </x:c>
      <x:c r="C21" s="76" t="str">
        <x:f>IF('05_Form_Qualite_Air'!$P21="Validé humainement",'05_Form_Qualite_Air'!C21,"")</x:f>
      </x:c>
      <x:c r="D21" s="76" t="str">
        <x:f>IF('05_Form_Qualite_Air'!$P21="Validé humainement",'05_Form_Qualite_Air'!D21,"")</x:f>
      </x:c>
      <x:c r="E21" s="80" t="str">
        <x:f>IF('05_Form_Qualite_Air'!$P21="Validé humainement",'05_Form_Qualite_Air'!E21,"")</x:f>
      </x:c>
      <x:c r="F21" s="80" t="str">
        <x:f>IF('05_Form_Qualite_Air'!$P21="Validé humainement",'05_Form_Qualite_Air'!F21,"")</x:f>
      </x:c>
      <x:c r="G21" s="80" t="str">
        <x:f>IF('05_Form_Qualite_Air'!$P21="Validé humainement",'05_Form_Qualite_Air'!G21,"")</x:f>
      </x:c>
      <x:c r="H21" s="80" t="str">
        <x:f>IF('05_Form_Qualite_Air'!$P21="Validé humainement",'05_Form_Qualite_Air'!H21,"")</x:f>
      </x:c>
      <x:c r="I21" s="80" t="str">
        <x:f>IF('05_Form_Qualite_Air'!$P21="Validé humainement",'05_Form_Qualite_Air'!I21,"")</x:f>
      </x:c>
      <x:c r="J21" s="80" t="str">
        <x:f>IF('05_Form_Qualite_Air'!$P21="Validé humainement",'05_Form_Qualite_Air'!J21,"")</x:f>
      </x:c>
      <x:c r="K21" s="80" t="str">
        <x:f>IF('05_Form_Qualite_Air'!$P21="Validé humainement",'05_Form_Qualite_Air'!K21,"")</x:f>
      </x:c>
      <x:c r="L21" s="76" t="str">
        <x:f>IF('05_Form_Qualite_Air'!$P21="Validé humainement",'05_Form_Qualite_Air'!L21,"")</x:f>
      </x:c>
      <x:c r="M21" s="76" t="str">
        <x:f>IF('05_Form_Qualite_Air'!$P21="Validé humainement",'05_Form_Qualite_Air'!M21,"")</x:f>
      </x:c>
      <x:c r="N21" s="76" t="str">
        <x:f>IF('05_Form_Qualite_Air'!$P21="Validé humainement",'05_Form_Qualite_Air'!N21,"")</x:f>
      </x:c>
      <x:c r="O21" s="76" t="str">
        <x:f>IF('05_Form_Qualite_Air'!$P21="Validé humainement",'05_Form_Qualite_Air'!O21,"")</x:f>
      </x:c>
      <x:c r="P21" s="76" t="str">
        <x:f>IF('05_Form_Qualite_Air'!$P21="Validé humainement",'05_Form_Qualite_Air'!P21,"")</x:f>
      </x:c>
      <x:c r="Q21" s="78" t="str">
        <x:f>IF('05_Form_Qualite_Air'!$P21="Validé humainement",'05_Form_Qualite_Air'!Q21,"")</x:f>
      </x:c>
      <x:c r="R21" s="76" t="str">
        <x:f>IF('05_Form_Qualite_Air'!$P21="Validé humainement",'05_Form_Qualite_Air'!R21,"")</x:f>
      </x:c>
      <x:c r="S21" s="76" t="str">
        <x:f>IF('05_Form_Qualite_Air'!$P21="Validé humainement",'05_Form_Qualite_Air'!S21,"")</x:f>
      </x:c>
      <x:c r="T21" s="76" t="str">
        <x:f>IF('05_Form_Qualite_Air'!$P21="Validé humainement",'05_Form_Qualite_Air'!T21,"")</x:f>
      </x:c>
    </x:row>
    <x:row r="22">
      <x:c r="A22" s="76" t="str">
        <x:f>IF('05_Form_Qualite_Air'!$P22="Validé humainement",'05_Form_Qualite_Air'!A22,"")</x:f>
      </x:c>
      <x:c r="B22" s="76" t="str">
        <x:f>IF('05_Form_Qualite_Air'!$P22="Validé humainement",'05_Form_Qualite_Air'!B22,"")</x:f>
      </x:c>
      <x:c r="C22" s="76" t="str">
        <x:f>IF('05_Form_Qualite_Air'!$P22="Validé humainement",'05_Form_Qualite_Air'!C22,"")</x:f>
      </x:c>
      <x:c r="D22" s="76" t="str">
        <x:f>IF('05_Form_Qualite_Air'!$P22="Validé humainement",'05_Form_Qualite_Air'!D22,"")</x:f>
      </x:c>
      <x:c r="E22" s="80" t="str">
        <x:f>IF('05_Form_Qualite_Air'!$P22="Validé humainement",'05_Form_Qualite_Air'!E22,"")</x:f>
      </x:c>
      <x:c r="F22" s="80" t="str">
        <x:f>IF('05_Form_Qualite_Air'!$P22="Validé humainement",'05_Form_Qualite_Air'!F22,"")</x:f>
      </x:c>
      <x:c r="G22" s="80" t="str">
        <x:f>IF('05_Form_Qualite_Air'!$P22="Validé humainement",'05_Form_Qualite_Air'!G22,"")</x:f>
      </x:c>
      <x:c r="H22" s="80" t="str">
        <x:f>IF('05_Form_Qualite_Air'!$P22="Validé humainement",'05_Form_Qualite_Air'!H22,"")</x:f>
      </x:c>
      <x:c r="I22" s="80" t="str">
        <x:f>IF('05_Form_Qualite_Air'!$P22="Validé humainement",'05_Form_Qualite_Air'!I22,"")</x:f>
      </x:c>
      <x:c r="J22" s="80" t="str">
        <x:f>IF('05_Form_Qualite_Air'!$P22="Validé humainement",'05_Form_Qualite_Air'!J22,"")</x:f>
      </x:c>
      <x:c r="K22" s="80" t="str">
        <x:f>IF('05_Form_Qualite_Air'!$P22="Validé humainement",'05_Form_Qualite_Air'!K22,"")</x:f>
      </x:c>
      <x:c r="L22" s="76" t="str">
        <x:f>IF('05_Form_Qualite_Air'!$P22="Validé humainement",'05_Form_Qualite_Air'!L22,"")</x:f>
      </x:c>
      <x:c r="M22" s="76" t="str">
        <x:f>IF('05_Form_Qualite_Air'!$P22="Validé humainement",'05_Form_Qualite_Air'!M22,"")</x:f>
      </x:c>
      <x:c r="N22" s="76" t="str">
        <x:f>IF('05_Form_Qualite_Air'!$P22="Validé humainement",'05_Form_Qualite_Air'!N22,"")</x:f>
      </x:c>
      <x:c r="O22" s="76" t="str">
        <x:f>IF('05_Form_Qualite_Air'!$P22="Validé humainement",'05_Form_Qualite_Air'!O22,"")</x:f>
      </x:c>
      <x:c r="P22" s="76" t="str">
        <x:f>IF('05_Form_Qualite_Air'!$P22="Validé humainement",'05_Form_Qualite_Air'!P22,"")</x:f>
      </x:c>
      <x:c r="Q22" s="78" t="str">
        <x:f>IF('05_Form_Qualite_Air'!$P22="Validé humainement",'05_Form_Qualite_Air'!Q22,"")</x:f>
      </x:c>
      <x:c r="R22" s="76" t="str">
        <x:f>IF('05_Form_Qualite_Air'!$P22="Validé humainement",'05_Form_Qualite_Air'!R22,"")</x:f>
      </x:c>
      <x:c r="S22" s="76" t="str">
        <x:f>IF('05_Form_Qualite_Air'!$P22="Validé humainement",'05_Form_Qualite_Air'!S22,"")</x:f>
      </x:c>
      <x:c r="T22" s="76" t="str">
        <x:f>IF('05_Form_Qualite_Air'!$P22="Validé humainement",'05_Form_Qualite_Air'!T22,"")</x:f>
      </x:c>
    </x:row>
    <x:row r="23">
      <x:c r="A23" s="76" t="str">
        <x:f>IF('05_Form_Qualite_Air'!$P23="Validé humainement",'05_Form_Qualite_Air'!A23,"")</x:f>
      </x:c>
      <x:c r="B23" s="76" t="str">
        <x:f>IF('05_Form_Qualite_Air'!$P23="Validé humainement",'05_Form_Qualite_Air'!B23,"")</x:f>
      </x:c>
      <x:c r="C23" s="76" t="str">
        <x:f>IF('05_Form_Qualite_Air'!$P23="Validé humainement",'05_Form_Qualite_Air'!C23,"")</x:f>
      </x:c>
      <x:c r="D23" s="76" t="str">
        <x:f>IF('05_Form_Qualite_Air'!$P23="Validé humainement",'05_Form_Qualite_Air'!D23,"")</x:f>
      </x:c>
      <x:c r="E23" s="80" t="str">
        <x:f>IF('05_Form_Qualite_Air'!$P23="Validé humainement",'05_Form_Qualite_Air'!E23,"")</x:f>
      </x:c>
      <x:c r="F23" s="80" t="str">
        <x:f>IF('05_Form_Qualite_Air'!$P23="Validé humainement",'05_Form_Qualite_Air'!F23,"")</x:f>
      </x:c>
      <x:c r="G23" s="80" t="str">
        <x:f>IF('05_Form_Qualite_Air'!$P23="Validé humainement",'05_Form_Qualite_Air'!G23,"")</x:f>
      </x:c>
      <x:c r="H23" s="80" t="str">
        <x:f>IF('05_Form_Qualite_Air'!$P23="Validé humainement",'05_Form_Qualite_Air'!H23,"")</x:f>
      </x:c>
      <x:c r="I23" s="80" t="str">
        <x:f>IF('05_Form_Qualite_Air'!$P23="Validé humainement",'05_Form_Qualite_Air'!I23,"")</x:f>
      </x:c>
      <x:c r="J23" s="80" t="str">
        <x:f>IF('05_Form_Qualite_Air'!$P23="Validé humainement",'05_Form_Qualite_Air'!J23,"")</x:f>
      </x:c>
      <x:c r="K23" s="80" t="str">
        <x:f>IF('05_Form_Qualite_Air'!$P23="Validé humainement",'05_Form_Qualite_Air'!K23,"")</x:f>
      </x:c>
      <x:c r="L23" s="76" t="str">
        <x:f>IF('05_Form_Qualite_Air'!$P23="Validé humainement",'05_Form_Qualite_Air'!L23,"")</x:f>
      </x:c>
      <x:c r="M23" s="76" t="str">
        <x:f>IF('05_Form_Qualite_Air'!$P23="Validé humainement",'05_Form_Qualite_Air'!M23,"")</x:f>
      </x:c>
      <x:c r="N23" s="76" t="str">
        <x:f>IF('05_Form_Qualite_Air'!$P23="Validé humainement",'05_Form_Qualite_Air'!N23,"")</x:f>
      </x:c>
      <x:c r="O23" s="76" t="str">
        <x:f>IF('05_Form_Qualite_Air'!$P23="Validé humainement",'05_Form_Qualite_Air'!O23,"")</x:f>
      </x:c>
      <x:c r="P23" s="76" t="str">
        <x:f>IF('05_Form_Qualite_Air'!$P23="Validé humainement",'05_Form_Qualite_Air'!P23,"")</x:f>
      </x:c>
      <x:c r="Q23" s="78" t="str">
        <x:f>IF('05_Form_Qualite_Air'!$P23="Validé humainement",'05_Form_Qualite_Air'!Q23,"")</x:f>
      </x:c>
      <x:c r="R23" s="76" t="str">
        <x:f>IF('05_Form_Qualite_Air'!$P23="Validé humainement",'05_Form_Qualite_Air'!R23,"")</x:f>
      </x:c>
      <x:c r="S23" s="76" t="str">
        <x:f>IF('05_Form_Qualite_Air'!$P23="Validé humainement",'05_Form_Qualite_Air'!S23,"")</x:f>
      </x:c>
      <x:c r="T23" s="76" t="str">
        <x:f>IF('05_Form_Qualite_Air'!$P23="Validé humainement",'05_Form_Qualite_Air'!T23,"")</x:f>
      </x:c>
    </x:row>
    <x:row r="24">
      <x:c r="A24" s="76" t="str">
        <x:f>IF('05_Form_Qualite_Air'!$P24="Validé humainement",'05_Form_Qualite_Air'!A24,"")</x:f>
      </x:c>
      <x:c r="B24" s="76" t="str">
        <x:f>IF('05_Form_Qualite_Air'!$P24="Validé humainement",'05_Form_Qualite_Air'!B24,"")</x:f>
      </x:c>
      <x:c r="C24" s="76" t="str">
        <x:f>IF('05_Form_Qualite_Air'!$P24="Validé humainement",'05_Form_Qualite_Air'!C24,"")</x:f>
      </x:c>
      <x:c r="D24" s="76" t="str">
        <x:f>IF('05_Form_Qualite_Air'!$P24="Validé humainement",'05_Form_Qualite_Air'!D24,"")</x:f>
      </x:c>
      <x:c r="E24" s="80" t="str">
        <x:f>IF('05_Form_Qualite_Air'!$P24="Validé humainement",'05_Form_Qualite_Air'!E24,"")</x:f>
      </x:c>
      <x:c r="F24" s="80" t="str">
        <x:f>IF('05_Form_Qualite_Air'!$P24="Validé humainement",'05_Form_Qualite_Air'!F24,"")</x:f>
      </x:c>
      <x:c r="G24" s="80" t="str">
        <x:f>IF('05_Form_Qualite_Air'!$P24="Validé humainement",'05_Form_Qualite_Air'!G24,"")</x:f>
      </x:c>
      <x:c r="H24" s="80" t="str">
        <x:f>IF('05_Form_Qualite_Air'!$P24="Validé humainement",'05_Form_Qualite_Air'!H24,"")</x:f>
      </x:c>
      <x:c r="I24" s="80" t="str">
        <x:f>IF('05_Form_Qualite_Air'!$P24="Validé humainement",'05_Form_Qualite_Air'!I24,"")</x:f>
      </x:c>
      <x:c r="J24" s="80" t="str">
        <x:f>IF('05_Form_Qualite_Air'!$P24="Validé humainement",'05_Form_Qualite_Air'!J24,"")</x:f>
      </x:c>
      <x:c r="K24" s="80" t="str">
        <x:f>IF('05_Form_Qualite_Air'!$P24="Validé humainement",'05_Form_Qualite_Air'!K24,"")</x:f>
      </x:c>
      <x:c r="L24" s="76" t="str">
        <x:f>IF('05_Form_Qualite_Air'!$P24="Validé humainement",'05_Form_Qualite_Air'!L24,"")</x:f>
      </x:c>
      <x:c r="M24" s="76" t="str">
        <x:f>IF('05_Form_Qualite_Air'!$P24="Validé humainement",'05_Form_Qualite_Air'!M24,"")</x:f>
      </x:c>
      <x:c r="N24" s="76" t="str">
        <x:f>IF('05_Form_Qualite_Air'!$P24="Validé humainement",'05_Form_Qualite_Air'!N24,"")</x:f>
      </x:c>
      <x:c r="O24" s="76" t="str">
        <x:f>IF('05_Form_Qualite_Air'!$P24="Validé humainement",'05_Form_Qualite_Air'!O24,"")</x:f>
      </x:c>
      <x:c r="P24" s="76" t="str">
        <x:f>IF('05_Form_Qualite_Air'!$P24="Validé humainement",'05_Form_Qualite_Air'!P24,"")</x:f>
      </x:c>
      <x:c r="Q24" s="78" t="str">
        <x:f>IF('05_Form_Qualite_Air'!$P24="Validé humainement",'05_Form_Qualite_Air'!Q24,"")</x:f>
      </x:c>
      <x:c r="R24" s="76" t="str">
        <x:f>IF('05_Form_Qualite_Air'!$P24="Validé humainement",'05_Form_Qualite_Air'!R24,"")</x:f>
      </x:c>
      <x:c r="S24" s="76" t="str">
        <x:f>IF('05_Form_Qualite_Air'!$P24="Validé humainement",'05_Form_Qualite_Air'!S24,"")</x:f>
      </x:c>
      <x:c r="T24" s="76" t="str">
        <x:f>IF('05_Form_Qualite_Air'!$P24="Validé humainement",'05_Form_Qualite_Air'!T24,"")</x:f>
      </x:c>
    </x:row>
    <x:row r="25">
      <x:c r="A25" s="76" t="str">
        <x:f>IF('05_Form_Qualite_Air'!$P25="Validé humainement",'05_Form_Qualite_Air'!A25,"")</x:f>
      </x:c>
      <x:c r="B25" s="76" t="str">
        <x:f>IF('05_Form_Qualite_Air'!$P25="Validé humainement",'05_Form_Qualite_Air'!B25,"")</x:f>
      </x:c>
      <x:c r="C25" s="76" t="str">
        <x:f>IF('05_Form_Qualite_Air'!$P25="Validé humainement",'05_Form_Qualite_Air'!C25,"")</x:f>
      </x:c>
      <x:c r="D25" s="76" t="str">
        <x:f>IF('05_Form_Qualite_Air'!$P25="Validé humainement",'05_Form_Qualite_Air'!D25,"")</x:f>
      </x:c>
      <x:c r="E25" s="80" t="str">
        <x:f>IF('05_Form_Qualite_Air'!$P25="Validé humainement",'05_Form_Qualite_Air'!E25,"")</x:f>
      </x:c>
      <x:c r="F25" s="80" t="str">
        <x:f>IF('05_Form_Qualite_Air'!$P25="Validé humainement",'05_Form_Qualite_Air'!F25,"")</x:f>
      </x:c>
      <x:c r="G25" s="80" t="str">
        <x:f>IF('05_Form_Qualite_Air'!$P25="Validé humainement",'05_Form_Qualite_Air'!G25,"")</x:f>
      </x:c>
      <x:c r="H25" s="80" t="str">
        <x:f>IF('05_Form_Qualite_Air'!$P25="Validé humainement",'05_Form_Qualite_Air'!H25,"")</x:f>
      </x:c>
      <x:c r="I25" s="80" t="str">
        <x:f>IF('05_Form_Qualite_Air'!$P25="Validé humainement",'05_Form_Qualite_Air'!I25,"")</x:f>
      </x:c>
      <x:c r="J25" s="80" t="str">
        <x:f>IF('05_Form_Qualite_Air'!$P25="Validé humainement",'05_Form_Qualite_Air'!J25,"")</x:f>
      </x:c>
      <x:c r="K25" s="80" t="str">
        <x:f>IF('05_Form_Qualite_Air'!$P25="Validé humainement",'05_Form_Qualite_Air'!K25,"")</x:f>
      </x:c>
      <x:c r="L25" s="76" t="str">
        <x:f>IF('05_Form_Qualite_Air'!$P25="Validé humainement",'05_Form_Qualite_Air'!L25,"")</x:f>
      </x:c>
      <x:c r="M25" s="76" t="str">
        <x:f>IF('05_Form_Qualite_Air'!$P25="Validé humainement",'05_Form_Qualite_Air'!M25,"")</x:f>
      </x:c>
      <x:c r="N25" s="76" t="str">
        <x:f>IF('05_Form_Qualite_Air'!$P25="Validé humainement",'05_Form_Qualite_Air'!N25,"")</x:f>
      </x:c>
      <x:c r="O25" s="76" t="str">
        <x:f>IF('05_Form_Qualite_Air'!$P25="Validé humainement",'05_Form_Qualite_Air'!O25,"")</x:f>
      </x:c>
      <x:c r="P25" s="76" t="str">
        <x:f>IF('05_Form_Qualite_Air'!$P25="Validé humainement",'05_Form_Qualite_Air'!P25,"")</x:f>
      </x:c>
      <x:c r="Q25" s="78" t="str">
        <x:f>IF('05_Form_Qualite_Air'!$P25="Validé humainement",'05_Form_Qualite_Air'!Q25,"")</x:f>
      </x:c>
      <x:c r="R25" s="76" t="str">
        <x:f>IF('05_Form_Qualite_Air'!$P25="Validé humainement",'05_Form_Qualite_Air'!R25,"")</x:f>
      </x:c>
      <x:c r="S25" s="76" t="str">
        <x:f>IF('05_Form_Qualite_Air'!$P25="Validé humainement",'05_Form_Qualite_Air'!S25,"")</x:f>
      </x:c>
      <x:c r="T25" s="76" t="str">
        <x:f>IF('05_Form_Qualite_Air'!$P25="Validé humainement",'05_Form_Qualite_Air'!T25,"")</x:f>
      </x:c>
    </x:row>
    <x:row r="26">
      <x:c r="A26" s="76" t="str">
        <x:f>IF('05_Form_Qualite_Air'!$P26="Validé humainement",'05_Form_Qualite_Air'!A26,"")</x:f>
      </x:c>
      <x:c r="B26" s="76" t="str">
        <x:f>IF('05_Form_Qualite_Air'!$P26="Validé humainement",'05_Form_Qualite_Air'!B26,"")</x:f>
      </x:c>
      <x:c r="C26" s="76" t="str">
        <x:f>IF('05_Form_Qualite_Air'!$P26="Validé humainement",'05_Form_Qualite_Air'!C26,"")</x:f>
      </x:c>
      <x:c r="D26" s="76" t="str">
        <x:f>IF('05_Form_Qualite_Air'!$P26="Validé humainement",'05_Form_Qualite_Air'!D26,"")</x:f>
      </x:c>
      <x:c r="E26" s="80" t="str">
        <x:f>IF('05_Form_Qualite_Air'!$P26="Validé humainement",'05_Form_Qualite_Air'!E26,"")</x:f>
      </x:c>
      <x:c r="F26" s="80" t="str">
        <x:f>IF('05_Form_Qualite_Air'!$P26="Validé humainement",'05_Form_Qualite_Air'!F26,"")</x:f>
      </x:c>
      <x:c r="G26" s="80" t="str">
        <x:f>IF('05_Form_Qualite_Air'!$P26="Validé humainement",'05_Form_Qualite_Air'!G26,"")</x:f>
      </x:c>
      <x:c r="H26" s="80" t="str">
        <x:f>IF('05_Form_Qualite_Air'!$P26="Validé humainement",'05_Form_Qualite_Air'!H26,"")</x:f>
      </x:c>
      <x:c r="I26" s="80" t="str">
        <x:f>IF('05_Form_Qualite_Air'!$P26="Validé humainement",'05_Form_Qualite_Air'!I26,"")</x:f>
      </x:c>
      <x:c r="J26" s="80" t="str">
        <x:f>IF('05_Form_Qualite_Air'!$P26="Validé humainement",'05_Form_Qualite_Air'!J26,"")</x:f>
      </x:c>
      <x:c r="K26" s="80" t="str">
        <x:f>IF('05_Form_Qualite_Air'!$P26="Validé humainement",'05_Form_Qualite_Air'!K26,"")</x:f>
      </x:c>
      <x:c r="L26" s="76" t="str">
        <x:f>IF('05_Form_Qualite_Air'!$P26="Validé humainement",'05_Form_Qualite_Air'!L26,"")</x:f>
      </x:c>
      <x:c r="M26" s="76" t="str">
        <x:f>IF('05_Form_Qualite_Air'!$P26="Validé humainement",'05_Form_Qualite_Air'!M26,"")</x:f>
      </x:c>
      <x:c r="N26" s="76" t="str">
        <x:f>IF('05_Form_Qualite_Air'!$P26="Validé humainement",'05_Form_Qualite_Air'!N26,"")</x:f>
      </x:c>
      <x:c r="O26" s="76" t="str">
        <x:f>IF('05_Form_Qualite_Air'!$P26="Validé humainement",'05_Form_Qualite_Air'!O26,"")</x:f>
      </x:c>
      <x:c r="P26" s="76" t="str">
        <x:f>IF('05_Form_Qualite_Air'!$P26="Validé humainement",'05_Form_Qualite_Air'!P26,"")</x:f>
      </x:c>
      <x:c r="Q26" s="78" t="str">
        <x:f>IF('05_Form_Qualite_Air'!$P26="Validé humainement",'05_Form_Qualite_Air'!Q26,"")</x:f>
      </x:c>
      <x:c r="R26" s="76" t="str">
        <x:f>IF('05_Form_Qualite_Air'!$P26="Validé humainement",'05_Form_Qualite_Air'!R26,"")</x:f>
      </x:c>
      <x:c r="S26" s="76" t="str">
        <x:f>IF('05_Form_Qualite_Air'!$P26="Validé humainement",'05_Form_Qualite_Air'!S26,"")</x:f>
      </x:c>
      <x:c r="T26" s="76" t="str">
        <x:f>IF('05_Form_Qualite_Air'!$P26="Validé humainement",'05_Form_Qualite_Air'!T26,"")</x:f>
      </x:c>
    </x:row>
    <x:row r="27">
      <x:c r="A27" s="76" t="str">
        <x:f>IF('05_Form_Qualite_Air'!$P27="Validé humainement",'05_Form_Qualite_Air'!A27,"")</x:f>
      </x:c>
      <x:c r="B27" s="76" t="str">
        <x:f>IF('05_Form_Qualite_Air'!$P27="Validé humainement",'05_Form_Qualite_Air'!B27,"")</x:f>
      </x:c>
      <x:c r="C27" s="76" t="str">
        <x:f>IF('05_Form_Qualite_Air'!$P27="Validé humainement",'05_Form_Qualite_Air'!C27,"")</x:f>
      </x:c>
      <x:c r="D27" s="76" t="str">
        <x:f>IF('05_Form_Qualite_Air'!$P27="Validé humainement",'05_Form_Qualite_Air'!D27,"")</x:f>
      </x:c>
      <x:c r="E27" s="80" t="str">
        <x:f>IF('05_Form_Qualite_Air'!$P27="Validé humainement",'05_Form_Qualite_Air'!E27,"")</x:f>
      </x:c>
      <x:c r="F27" s="80" t="str">
        <x:f>IF('05_Form_Qualite_Air'!$P27="Validé humainement",'05_Form_Qualite_Air'!F27,"")</x:f>
      </x:c>
      <x:c r="G27" s="80" t="str">
        <x:f>IF('05_Form_Qualite_Air'!$P27="Validé humainement",'05_Form_Qualite_Air'!G27,"")</x:f>
      </x:c>
      <x:c r="H27" s="80" t="str">
        <x:f>IF('05_Form_Qualite_Air'!$P27="Validé humainement",'05_Form_Qualite_Air'!H27,"")</x:f>
      </x:c>
      <x:c r="I27" s="80" t="str">
        <x:f>IF('05_Form_Qualite_Air'!$P27="Validé humainement",'05_Form_Qualite_Air'!I27,"")</x:f>
      </x:c>
      <x:c r="J27" s="80" t="str">
        <x:f>IF('05_Form_Qualite_Air'!$P27="Validé humainement",'05_Form_Qualite_Air'!J27,"")</x:f>
      </x:c>
      <x:c r="K27" s="80" t="str">
        <x:f>IF('05_Form_Qualite_Air'!$P27="Validé humainement",'05_Form_Qualite_Air'!K27,"")</x:f>
      </x:c>
      <x:c r="L27" s="76" t="str">
        <x:f>IF('05_Form_Qualite_Air'!$P27="Validé humainement",'05_Form_Qualite_Air'!L27,"")</x:f>
      </x:c>
      <x:c r="M27" s="76" t="str">
        <x:f>IF('05_Form_Qualite_Air'!$P27="Validé humainement",'05_Form_Qualite_Air'!M27,"")</x:f>
      </x:c>
      <x:c r="N27" s="76" t="str">
        <x:f>IF('05_Form_Qualite_Air'!$P27="Validé humainement",'05_Form_Qualite_Air'!N27,"")</x:f>
      </x:c>
      <x:c r="O27" s="76" t="str">
        <x:f>IF('05_Form_Qualite_Air'!$P27="Validé humainement",'05_Form_Qualite_Air'!O27,"")</x:f>
      </x:c>
      <x:c r="P27" s="76" t="str">
        <x:f>IF('05_Form_Qualite_Air'!$P27="Validé humainement",'05_Form_Qualite_Air'!P27,"")</x:f>
      </x:c>
      <x:c r="Q27" s="78" t="str">
        <x:f>IF('05_Form_Qualite_Air'!$P27="Validé humainement",'05_Form_Qualite_Air'!Q27,"")</x:f>
      </x:c>
      <x:c r="R27" s="76" t="str">
        <x:f>IF('05_Form_Qualite_Air'!$P27="Validé humainement",'05_Form_Qualite_Air'!R27,"")</x:f>
      </x:c>
      <x:c r="S27" s="76" t="str">
        <x:f>IF('05_Form_Qualite_Air'!$P27="Validé humainement",'05_Form_Qualite_Air'!S27,"")</x:f>
      </x:c>
      <x:c r="T27" s="76" t="str">
        <x:f>IF('05_Form_Qualite_Air'!$P27="Validé humainement",'05_Form_Qualite_Air'!T27,"")</x:f>
      </x:c>
    </x:row>
    <x:row r="28">
      <x:c r="A28" s="76" t="str">
        <x:f>IF('05_Form_Qualite_Air'!$P28="Validé humainement",'05_Form_Qualite_Air'!A28,"")</x:f>
      </x:c>
      <x:c r="B28" s="76" t="str">
        <x:f>IF('05_Form_Qualite_Air'!$P28="Validé humainement",'05_Form_Qualite_Air'!B28,"")</x:f>
      </x:c>
      <x:c r="C28" s="76" t="str">
        <x:f>IF('05_Form_Qualite_Air'!$P28="Validé humainement",'05_Form_Qualite_Air'!C28,"")</x:f>
      </x:c>
      <x:c r="D28" s="76" t="str">
        <x:f>IF('05_Form_Qualite_Air'!$P28="Validé humainement",'05_Form_Qualite_Air'!D28,"")</x:f>
      </x:c>
      <x:c r="E28" s="80" t="str">
        <x:f>IF('05_Form_Qualite_Air'!$P28="Validé humainement",'05_Form_Qualite_Air'!E28,"")</x:f>
      </x:c>
      <x:c r="F28" s="80" t="str">
        <x:f>IF('05_Form_Qualite_Air'!$P28="Validé humainement",'05_Form_Qualite_Air'!F28,"")</x:f>
      </x:c>
      <x:c r="G28" s="80" t="str">
        <x:f>IF('05_Form_Qualite_Air'!$P28="Validé humainement",'05_Form_Qualite_Air'!G28,"")</x:f>
      </x:c>
      <x:c r="H28" s="80" t="str">
        <x:f>IF('05_Form_Qualite_Air'!$P28="Validé humainement",'05_Form_Qualite_Air'!H28,"")</x:f>
      </x:c>
      <x:c r="I28" s="80" t="str">
        <x:f>IF('05_Form_Qualite_Air'!$P28="Validé humainement",'05_Form_Qualite_Air'!I28,"")</x:f>
      </x:c>
      <x:c r="J28" s="80" t="str">
        <x:f>IF('05_Form_Qualite_Air'!$P28="Validé humainement",'05_Form_Qualite_Air'!J28,"")</x:f>
      </x:c>
      <x:c r="K28" s="80" t="str">
        <x:f>IF('05_Form_Qualite_Air'!$P28="Validé humainement",'05_Form_Qualite_Air'!K28,"")</x:f>
      </x:c>
      <x:c r="L28" s="76" t="str">
        <x:f>IF('05_Form_Qualite_Air'!$P28="Validé humainement",'05_Form_Qualite_Air'!L28,"")</x:f>
      </x:c>
      <x:c r="M28" s="76" t="str">
        <x:f>IF('05_Form_Qualite_Air'!$P28="Validé humainement",'05_Form_Qualite_Air'!M28,"")</x:f>
      </x:c>
      <x:c r="N28" s="76" t="str">
        <x:f>IF('05_Form_Qualite_Air'!$P28="Validé humainement",'05_Form_Qualite_Air'!N28,"")</x:f>
      </x:c>
      <x:c r="O28" s="76" t="str">
        <x:f>IF('05_Form_Qualite_Air'!$P28="Validé humainement",'05_Form_Qualite_Air'!O28,"")</x:f>
      </x:c>
      <x:c r="P28" s="76" t="str">
        <x:f>IF('05_Form_Qualite_Air'!$P28="Validé humainement",'05_Form_Qualite_Air'!P28,"")</x:f>
      </x:c>
      <x:c r="Q28" s="78" t="str">
        <x:f>IF('05_Form_Qualite_Air'!$P28="Validé humainement",'05_Form_Qualite_Air'!Q28,"")</x:f>
      </x:c>
      <x:c r="R28" s="76" t="str">
        <x:f>IF('05_Form_Qualite_Air'!$P28="Validé humainement",'05_Form_Qualite_Air'!R28,"")</x:f>
      </x:c>
      <x:c r="S28" s="76" t="str">
        <x:f>IF('05_Form_Qualite_Air'!$P28="Validé humainement",'05_Form_Qualite_Air'!S28,"")</x:f>
      </x:c>
      <x:c r="T28" s="76" t="str">
        <x:f>IF('05_Form_Qualite_Air'!$P28="Validé humainement",'05_Form_Qualite_Air'!T28,"")</x:f>
      </x:c>
    </x:row>
    <x:row r="29">
      <x:c r="A29" s="76" t="str">
        <x:f>IF('05_Form_Qualite_Air'!$P29="Validé humainement",'05_Form_Qualite_Air'!A29,"")</x:f>
      </x:c>
      <x:c r="B29" s="76" t="str">
        <x:f>IF('05_Form_Qualite_Air'!$P29="Validé humainement",'05_Form_Qualite_Air'!B29,"")</x:f>
      </x:c>
      <x:c r="C29" s="76" t="str">
        <x:f>IF('05_Form_Qualite_Air'!$P29="Validé humainement",'05_Form_Qualite_Air'!C29,"")</x:f>
      </x:c>
      <x:c r="D29" s="76" t="str">
        <x:f>IF('05_Form_Qualite_Air'!$P29="Validé humainement",'05_Form_Qualite_Air'!D29,"")</x:f>
      </x:c>
      <x:c r="E29" s="80" t="str">
        <x:f>IF('05_Form_Qualite_Air'!$P29="Validé humainement",'05_Form_Qualite_Air'!E29,"")</x:f>
      </x:c>
      <x:c r="F29" s="80" t="str">
        <x:f>IF('05_Form_Qualite_Air'!$P29="Validé humainement",'05_Form_Qualite_Air'!F29,"")</x:f>
      </x:c>
      <x:c r="G29" s="80" t="str">
        <x:f>IF('05_Form_Qualite_Air'!$P29="Validé humainement",'05_Form_Qualite_Air'!G29,"")</x:f>
      </x:c>
      <x:c r="H29" s="80" t="str">
        <x:f>IF('05_Form_Qualite_Air'!$P29="Validé humainement",'05_Form_Qualite_Air'!H29,"")</x:f>
      </x:c>
      <x:c r="I29" s="80" t="str">
        <x:f>IF('05_Form_Qualite_Air'!$P29="Validé humainement",'05_Form_Qualite_Air'!I29,"")</x:f>
      </x:c>
      <x:c r="J29" s="80" t="str">
        <x:f>IF('05_Form_Qualite_Air'!$P29="Validé humainement",'05_Form_Qualite_Air'!J29,"")</x:f>
      </x:c>
      <x:c r="K29" s="80" t="str">
        <x:f>IF('05_Form_Qualite_Air'!$P29="Validé humainement",'05_Form_Qualite_Air'!K29,"")</x:f>
      </x:c>
      <x:c r="L29" s="76" t="str">
        <x:f>IF('05_Form_Qualite_Air'!$P29="Validé humainement",'05_Form_Qualite_Air'!L29,"")</x:f>
      </x:c>
      <x:c r="M29" s="76" t="str">
        <x:f>IF('05_Form_Qualite_Air'!$P29="Validé humainement",'05_Form_Qualite_Air'!M29,"")</x:f>
      </x:c>
      <x:c r="N29" s="76" t="str">
        <x:f>IF('05_Form_Qualite_Air'!$P29="Validé humainement",'05_Form_Qualite_Air'!N29,"")</x:f>
      </x:c>
      <x:c r="O29" s="76" t="str">
        <x:f>IF('05_Form_Qualite_Air'!$P29="Validé humainement",'05_Form_Qualite_Air'!O29,"")</x:f>
      </x:c>
      <x:c r="P29" s="76" t="str">
        <x:f>IF('05_Form_Qualite_Air'!$P29="Validé humainement",'05_Form_Qualite_Air'!P29,"")</x:f>
      </x:c>
      <x:c r="Q29" s="78" t="str">
        <x:f>IF('05_Form_Qualite_Air'!$P29="Validé humainement",'05_Form_Qualite_Air'!Q29,"")</x:f>
      </x:c>
      <x:c r="R29" s="76" t="str">
        <x:f>IF('05_Form_Qualite_Air'!$P29="Validé humainement",'05_Form_Qualite_Air'!R29,"")</x:f>
      </x:c>
      <x:c r="S29" s="76" t="str">
        <x:f>IF('05_Form_Qualite_Air'!$P29="Validé humainement",'05_Form_Qualite_Air'!S29,"")</x:f>
      </x:c>
      <x:c r="T29" s="76" t="str">
        <x:f>IF('05_Form_Qualite_Air'!$P29="Validé humainement",'05_Form_Qualite_Air'!T29,"")</x:f>
      </x:c>
    </x:row>
    <x:row r="30">
      <x:c r="A30" s="76" t="str">
        <x:f>IF('05_Form_Qualite_Air'!$P30="Validé humainement",'05_Form_Qualite_Air'!A30,"")</x:f>
      </x:c>
      <x:c r="B30" s="76" t="str">
        <x:f>IF('05_Form_Qualite_Air'!$P30="Validé humainement",'05_Form_Qualite_Air'!B30,"")</x:f>
      </x:c>
      <x:c r="C30" s="76" t="str">
        <x:f>IF('05_Form_Qualite_Air'!$P30="Validé humainement",'05_Form_Qualite_Air'!C30,"")</x:f>
      </x:c>
      <x:c r="D30" s="76" t="str">
        <x:f>IF('05_Form_Qualite_Air'!$P30="Validé humainement",'05_Form_Qualite_Air'!D30,"")</x:f>
      </x:c>
      <x:c r="E30" s="80" t="str">
        <x:f>IF('05_Form_Qualite_Air'!$P30="Validé humainement",'05_Form_Qualite_Air'!E30,"")</x:f>
      </x:c>
      <x:c r="F30" s="80" t="str">
        <x:f>IF('05_Form_Qualite_Air'!$P30="Validé humainement",'05_Form_Qualite_Air'!F30,"")</x:f>
      </x:c>
      <x:c r="G30" s="80" t="str">
        <x:f>IF('05_Form_Qualite_Air'!$P30="Validé humainement",'05_Form_Qualite_Air'!G30,"")</x:f>
      </x:c>
      <x:c r="H30" s="80" t="str">
        <x:f>IF('05_Form_Qualite_Air'!$P30="Validé humainement",'05_Form_Qualite_Air'!H30,"")</x:f>
      </x:c>
      <x:c r="I30" s="80" t="str">
        <x:f>IF('05_Form_Qualite_Air'!$P30="Validé humainement",'05_Form_Qualite_Air'!I30,"")</x:f>
      </x:c>
      <x:c r="J30" s="80" t="str">
        <x:f>IF('05_Form_Qualite_Air'!$P30="Validé humainement",'05_Form_Qualite_Air'!J30,"")</x:f>
      </x:c>
      <x:c r="K30" s="80" t="str">
        <x:f>IF('05_Form_Qualite_Air'!$P30="Validé humainement",'05_Form_Qualite_Air'!K30,"")</x:f>
      </x:c>
      <x:c r="L30" s="76" t="str">
        <x:f>IF('05_Form_Qualite_Air'!$P30="Validé humainement",'05_Form_Qualite_Air'!L30,"")</x:f>
      </x:c>
      <x:c r="M30" s="76" t="str">
        <x:f>IF('05_Form_Qualite_Air'!$P30="Validé humainement",'05_Form_Qualite_Air'!M30,"")</x:f>
      </x:c>
      <x:c r="N30" s="76" t="str">
        <x:f>IF('05_Form_Qualite_Air'!$P30="Validé humainement",'05_Form_Qualite_Air'!N30,"")</x:f>
      </x:c>
      <x:c r="O30" s="76" t="str">
        <x:f>IF('05_Form_Qualite_Air'!$P30="Validé humainement",'05_Form_Qualite_Air'!O30,"")</x:f>
      </x:c>
      <x:c r="P30" s="76" t="str">
        <x:f>IF('05_Form_Qualite_Air'!$P30="Validé humainement",'05_Form_Qualite_Air'!P30,"")</x:f>
      </x:c>
      <x:c r="Q30" s="78" t="str">
        <x:f>IF('05_Form_Qualite_Air'!$P30="Validé humainement",'05_Form_Qualite_Air'!Q30,"")</x:f>
      </x:c>
      <x:c r="R30" s="76" t="str">
        <x:f>IF('05_Form_Qualite_Air'!$P30="Validé humainement",'05_Form_Qualite_Air'!R30,"")</x:f>
      </x:c>
      <x:c r="S30" s="76" t="str">
        <x:f>IF('05_Form_Qualite_Air'!$P30="Validé humainement",'05_Form_Qualite_Air'!S30,"")</x:f>
      </x:c>
      <x:c r="T30" s="76" t="str">
        <x:f>IF('05_Form_Qualite_Air'!$P30="Validé humainement",'05_Form_Qualite_Air'!T30,"")</x:f>
      </x:c>
    </x:row>
    <x:row r="31">
      <x:c r="A31" s="76" t="str">
        <x:f>IF('05_Form_Qualite_Air'!$P31="Validé humainement",'05_Form_Qualite_Air'!A31,"")</x:f>
      </x:c>
      <x:c r="B31" s="76" t="str">
        <x:f>IF('05_Form_Qualite_Air'!$P31="Validé humainement",'05_Form_Qualite_Air'!B31,"")</x:f>
      </x:c>
      <x:c r="C31" s="76" t="str">
        <x:f>IF('05_Form_Qualite_Air'!$P31="Validé humainement",'05_Form_Qualite_Air'!C31,"")</x:f>
      </x:c>
      <x:c r="D31" s="76" t="str">
        <x:f>IF('05_Form_Qualite_Air'!$P31="Validé humainement",'05_Form_Qualite_Air'!D31,"")</x:f>
      </x:c>
      <x:c r="E31" s="80" t="str">
        <x:f>IF('05_Form_Qualite_Air'!$P31="Validé humainement",'05_Form_Qualite_Air'!E31,"")</x:f>
      </x:c>
      <x:c r="F31" s="80" t="str">
        <x:f>IF('05_Form_Qualite_Air'!$P31="Validé humainement",'05_Form_Qualite_Air'!F31,"")</x:f>
      </x:c>
      <x:c r="G31" s="80" t="str">
        <x:f>IF('05_Form_Qualite_Air'!$P31="Validé humainement",'05_Form_Qualite_Air'!G31,"")</x:f>
      </x:c>
      <x:c r="H31" s="80" t="str">
        <x:f>IF('05_Form_Qualite_Air'!$P31="Validé humainement",'05_Form_Qualite_Air'!H31,"")</x:f>
      </x:c>
      <x:c r="I31" s="80" t="str">
        <x:f>IF('05_Form_Qualite_Air'!$P31="Validé humainement",'05_Form_Qualite_Air'!I31,"")</x:f>
      </x:c>
      <x:c r="J31" s="80" t="str">
        <x:f>IF('05_Form_Qualite_Air'!$P31="Validé humainement",'05_Form_Qualite_Air'!J31,"")</x:f>
      </x:c>
      <x:c r="K31" s="80" t="str">
        <x:f>IF('05_Form_Qualite_Air'!$P31="Validé humainement",'05_Form_Qualite_Air'!K31,"")</x:f>
      </x:c>
      <x:c r="L31" s="76" t="str">
        <x:f>IF('05_Form_Qualite_Air'!$P31="Validé humainement",'05_Form_Qualite_Air'!L31,"")</x:f>
      </x:c>
      <x:c r="M31" s="76" t="str">
        <x:f>IF('05_Form_Qualite_Air'!$P31="Validé humainement",'05_Form_Qualite_Air'!M31,"")</x:f>
      </x:c>
      <x:c r="N31" s="76" t="str">
        <x:f>IF('05_Form_Qualite_Air'!$P31="Validé humainement",'05_Form_Qualite_Air'!N31,"")</x:f>
      </x:c>
      <x:c r="O31" s="76" t="str">
        <x:f>IF('05_Form_Qualite_Air'!$P31="Validé humainement",'05_Form_Qualite_Air'!O31,"")</x:f>
      </x:c>
      <x:c r="P31" s="76" t="str">
        <x:f>IF('05_Form_Qualite_Air'!$P31="Validé humainement",'05_Form_Qualite_Air'!P31,"")</x:f>
      </x:c>
      <x:c r="Q31" s="78" t="str">
        <x:f>IF('05_Form_Qualite_Air'!$P31="Validé humainement",'05_Form_Qualite_Air'!Q31,"")</x:f>
      </x:c>
      <x:c r="R31" s="76" t="str">
        <x:f>IF('05_Form_Qualite_Air'!$P31="Validé humainement",'05_Form_Qualite_Air'!R31,"")</x:f>
      </x:c>
      <x:c r="S31" s="76" t="str">
        <x:f>IF('05_Form_Qualite_Air'!$P31="Validé humainement",'05_Form_Qualite_Air'!S31,"")</x:f>
      </x:c>
      <x:c r="T31" s="76" t="str">
        <x:f>IF('05_Form_Qualite_Air'!$P31="Validé humainement",'05_Form_Qualite_Air'!T31,"")</x:f>
      </x:c>
    </x:row>
    <x:row r="32">
      <x:c r="A32" s="76" t="str">
        <x:f>IF('05_Form_Qualite_Air'!$P32="Validé humainement",'05_Form_Qualite_Air'!A32,"")</x:f>
      </x:c>
      <x:c r="B32" s="76" t="str">
        <x:f>IF('05_Form_Qualite_Air'!$P32="Validé humainement",'05_Form_Qualite_Air'!B32,"")</x:f>
      </x:c>
      <x:c r="C32" s="76" t="str">
        <x:f>IF('05_Form_Qualite_Air'!$P32="Validé humainement",'05_Form_Qualite_Air'!C32,"")</x:f>
      </x:c>
      <x:c r="D32" s="76" t="str">
        <x:f>IF('05_Form_Qualite_Air'!$P32="Validé humainement",'05_Form_Qualite_Air'!D32,"")</x:f>
      </x:c>
      <x:c r="E32" s="80" t="str">
        <x:f>IF('05_Form_Qualite_Air'!$P32="Validé humainement",'05_Form_Qualite_Air'!E32,"")</x:f>
      </x:c>
      <x:c r="F32" s="80" t="str">
        <x:f>IF('05_Form_Qualite_Air'!$P32="Validé humainement",'05_Form_Qualite_Air'!F32,"")</x:f>
      </x:c>
      <x:c r="G32" s="80" t="str">
        <x:f>IF('05_Form_Qualite_Air'!$P32="Validé humainement",'05_Form_Qualite_Air'!G32,"")</x:f>
      </x:c>
      <x:c r="H32" s="80" t="str">
        <x:f>IF('05_Form_Qualite_Air'!$P32="Validé humainement",'05_Form_Qualite_Air'!H32,"")</x:f>
      </x:c>
      <x:c r="I32" s="80" t="str">
        <x:f>IF('05_Form_Qualite_Air'!$P32="Validé humainement",'05_Form_Qualite_Air'!I32,"")</x:f>
      </x:c>
      <x:c r="J32" s="80" t="str">
        <x:f>IF('05_Form_Qualite_Air'!$P32="Validé humainement",'05_Form_Qualite_Air'!J32,"")</x:f>
      </x:c>
      <x:c r="K32" s="80" t="str">
        <x:f>IF('05_Form_Qualite_Air'!$P32="Validé humainement",'05_Form_Qualite_Air'!K32,"")</x:f>
      </x:c>
      <x:c r="L32" s="76" t="str">
        <x:f>IF('05_Form_Qualite_Air'!$P32="Validé humainement",'05_Form_Qualite_Air'!L32,"")</x:f>
      </x:c>
      <x:c r="M32" s="76" t="str">
        <x:f>IF('05_Form_Qualite_Air'!$P32="Validé humainement",'05_Form_Qualite_Air'!M32,"")</x:f>
      </x:c>
      <x:c r="N32" s="76" t="str">
        <x:f>IF('05_Form_Qualite_Air'!$P32="Validé humainement",'05_Form_Qualite_Air'!N32,"")</x:f>
      </x:c>
      <x:c r="O32" s="76" t="str">
        <x:f>IF('05_Form_Qualite_Air'!$P32="Validé humainement",'05_Form_Qualite_Air'!O32,"")</x:f>
      </x:c>
      <x:c r="P32" s="76" t="str">
        <x:f>IF('05_Form_Qualite_Air'!$P32="Validé humainement",'05_Form_Qualite_Air'!P32,"")</x:f>
      </x:c>
      <x:c r="Q32" s="78" t="str">
        <x:f>IF('05_Form_Qualite_Air'!$P32="Validé humainement",'05_Form_Qualite_Air'!Q32,"")</x:f>
      </x:c>
      <x:c r="R32" s="76" t="str">
        <x:f>IF('05_Form_Qualite_Air'!$P32="Validé humainement",'05_Form_Qualite_Air'!R32,"")</x:f>
      </x:c>
      <x:c r="S32" s="76" t="str">
        <x:f>IF('05_Form_Qualite_Air'!$P32="Validé humainement",'05_Form_Qualite_Air'!S32,"")</x:f>
      </x:c>
      <x:c r="T32" s="76" t="str">
        <x:f>IF('05_Form_Qualite_Air'!$P32="Validé humainement",'05_Form_Qualite_Air'!T32,"")</x:f>
      </x:c>
    </x:row>
    <x:row r="33">
      <x:c r="A33" s="76" t="str">
        <x:f>IF('05_Form_Qualite_Air'!$P33="Validé humainement",'05_Form_Qualite_Air'!A33,"")</x:f>
      </x:c>
      <x:c r="B33" s="76" t="str">
        <x:f>IF('05_Form_Qualite_Air'!$P33="Validé humainement",'05_Form_Qualite_Air'!B33,"")</x:f>
      </x:c>
      <x:c r="C33" s="76" t="str">
        <x:f>IF('05_Form_Qualite_Air'!$P33="Validé humainement",'05_Form_Qualite_Air'!C33,"")</x:f>
      </x:c>
      <x:c r="D33" s="76" t="str">
        <x:f>IF('05_Form_Qualite_Air'!$P33="Validé humainement",'05_Form_Qualite_Air'!D33,"")</x:f>
      </x:c>
      <x:c r="E33" s="80" t="str">
        <x:f>IF('05_Form_Qualite_Air'!$P33="Validé humainement",'05_Form_Qualite_Air'!E33,"")</x:f>
      </x:c>
      <x:c r="F33" s="80" t="str">
        <x:f>IF('05_Form_Qualite_Air'!$P33="Validé humainement",'05_Form_Qualite_Air'!F33,"")</x:f>
      </x:c>
      <x:c r="G33" s="80" t="str">
        <x:f>IF('05_Form_Qualite_Air'!$P33="Validé humainement",'05_Form_Qualite_Air'!G33,"")</x:f>
      </x:c>
      <x:c r="H33" s="80" t="str">
        <x:f>IF('05_Form_Qualite_Air'!$P33="Validé humainement",'05_Form_Qualite_Air'!H33,"")</x:f>
      </x:c>
      <x:c r="I33" s="80" t="str">
        <x:f>IF('05_Form_Qualite_Air'!$P33="Validé humainement",'05_Form_Qualite_Air'!I33,"")</x:f>
      </x:c>
      <x:c r="J33" s="80" t="str">
        <x:f>IF('05_Form_Qualite_Air'!$P33="Validé humainement",'05_Form_Qualite_Air'!J33,"")</x:f>
      </x:c>
      <x:c r="K33" s="80" t="str">
        <x:f>IF('05_Form_Qualite_Air'!$P33="Validé humainement",'05_Form_Qualite_Air'!K33,"")</x:f>
      </x:c>
      <x:c r="L33" s="76" t="str">
        <x:f>IF('05_Form_Qualite_Air'!$P33="Validé humainement",'05_Form_Qualite_Air'!L33,"")</x:f>
      </x:c>
      <x:c r="M33" s="76" t="str">
        <x:f>IF('05_Form_Qualite_Air'!$P33="Validé humainement",'05_Form_Qualite_Air'!M33,"")</x:f>
      </x:c>
      <x:c r="N33" s="76" t="str">
        <x:f>IF('05_Form_Qualite_Air'!$P33="Validé humainement",'05_Form_Qualite_Air'!N33,"")</x:f>
      </x:c>
      <x:c r="O33" s="76" t="str">
        <x:f>IF('05_Form_Qualite_Air'!$P33="Validé humainement",'05_Form_Qualite_Air'!O33,"")</x:f>
      </x:c>
      <x:c r="P33" s="76" t="str">
        <x:f>IF('05_Form_Qualite_Air'!$P33="Validé humainement",'05_Form_Qualite_Air'!P33,"")</x:f>
      </x:c>
      <x:c r="Q33" s="78" t="str">
        <x:f>IF('05_Form_Qualite_Air'!$P33="Validé humainement",'05_Form_Qualite_Air'!Q33,"")</x:f>
      </x:c>
      <x:c r="R33" s="76" t="str">
        <x:f>IF('05_Form_Qualite_Air'!$P33="Validé humainement",'05_Form_Qualite_Air'!R33,"")</x:f>
      </x:c>
      <x:c r="S33" s="76" t="str">
        <x:f>IF('05_Form_Qualite_Air'!$P33="Validé humainement",'05_Form_Qualite_Air'!S33,"")</x:f>
      </x:c>
      <x:c r="T33" s="76" t="str">
        <x:f>IF('05_Form_Qualite_Air'!$P33="Validé humainement",'05_Form_Qualite_Air'!T33,"")</x:f>
      </x:c>
    </x:row>
    <x:row r="34">
      <x:c r="A34" s="76" t="str">
        <x:f>IF('05_Form_Qualite_Air'!$P34="Validé humainement",'05_Form_Qualite_Air'!A34,"")</x:f>
      </x:c>
      <x:c r="B34" s="76" t="str">
        <x:f>IF('05_Form_Qualite_Air'!$P34="Validé humainement",'05_Form_Qualite_Air'!B34,"")</x:f>
      </x:c>
      <x:c r="C34" s="76" t="str">
        <x:f>IF('05_Form_Qualite_Air'!$P34="Validé humainement",'05_Form_Qualite_Air'!C34,"")</x:f>
      </x:c>
      <x:c r="D34" s="76" t="str">
        <x:f>IF('05_Form_Qualite_Air'!$P34="Validé humainement",'05_Form_Qualite_Air'!D34,"")</x:f>
      </x:c>
      <x:c r="E34" s="80" t="str">
        <x:f>IF('05_Form_Qualite_Air'!$P34="Validé humainement",'05_Form_Qualite_Air'!E34,"")</x:f>
      </x:c>
      <x:c r="F34" s="80" t="str">
        <x:f>IF('05_Form_Qualite_Air'!$P34="Validé humainement",'05_Form_Qualite_Air'!F34,"")</x:f>
      </x:c>
      <x:c r="G34" s="80" t="str">
        <x:f>IF('05_Form_Qualite_Air'!$P34="Validé humainement",'05_Form_Qualite_Air'!G34,"")</x:f>
      </x:c>
      <x:c r="H34" s="80" t="str">
        <x:f>IF('05_Form_Qualite_Air'!$P34="Validé humainement",'05_Form_Qualite_Air'!H34,"")</x:f>
      </x:c>
      <x:c r="I34" s="80" t="str">
        <x:f>IF('05_Form_Qualite_Air'!$P34="Validé humainement",'05_Form_Qualite_Air'!I34,"")</x:f>
      </x:c>
      <x:c r="J34" s="80" t="str">
        <x:f>IF('05_Form_Qualite_Air'!$P34="Validé humainement",'05_Form_Qualite_Air'!J34,"")</x:f>
      </x:c>
      <x:c r="K34" s="80" t="str">
        <x:f>IF('05_Form_Qualite_Air'!$P34="Validé humainement",'05_Form_Qualite_Air'!K34,"")</x:f>
      </x:c>
      <x:c r="L34" s="76" t="str">
        <x:f>IF('05_Form_Qualite_Air'!$P34="Validé humainement",'05_Form_Qualite_Air'!L34,"")</x:f>
      </x:c>
      <x:c r="M34" s="76" t="str">
        <x:f>IF('05_Form_Qualite_Air'!$P34="Validé humainement",'05_Form_Qualite_Air'!M34,"")</x:f>
      </x:c>
      <x:c r="N34" s="76" t="str">
        <x:f>IF('05_Form_Qualite_Air'!$P34="Validé humainement",'05_Form_Qualite_Air'!N34,"")</x:f>
      </x:c>
      <x:c r="O34" s="76" t="str">
        <x:f>IF('05_Form_Qualite_Air'!$P34="Validé humainement",'05_Form_Qualite_Air'!O34,"")</x:f>
      </x:c>
      <x:c r="P34" s="76" t="str">
        <x:f>IF('05_Form_Qualite_Air'!$P34="Validé humainement",'05_Form_Qualite_Air'!P34,"")</x:f>
      </x:c>
      <x:c r="Q34" s="78" t="str">
        <x:f>IF('05_Form_Qualite_Air'!$P34="Validé humainement",'05_Form_Qualite_Air'!Q34,"")</x:f>
      </x:c>
      <x:c r="R34" s="76" t="str">
        <x:f>IF('05_Form_Qualite_Air'!$P34="Validé humainement",'05_Form_Qualite_Air'!R34,"")</x:f>
      </x:c>
      <x:c r="S34" s="76" t="str">
        <x:f>IF('05_Form_Qualite_Air'!$P34="Validé humainement",'05_Form_Qualite_Air'!S34,"")</x:f>
      </x:c>
      <x:c r="T34" s="76" t="str">
        <x:f>IF('05_Form_Qualite_Air'!$P34="Validé humainement",'05_Form_Qualite_Air'!T34,"")</x:f>
      </x:c>
    </x:row>
    <x:row r="35">
      <x:c r="A35" s="76" t="str">
        <x:f>IF('05_Form_Qualite_Air'!$P35="Validé humainement",'05_Form_Qualite_Air'!A35,"")</x:f>
      </x:c>
      <x:c r="B35" s="76" t="str">
        <x:f>IF('05_Form_Qualite_Air'!$P35="Validé humainement",'05_Form_Qualite_Air'!B35,"")</x:f>
      </x:c>
      <x:c r="C35" s="76" t="str">
        <x:f>IF('05_Form_Qualite_Air'!$P35="Validé humainement",'05_Form_Qualite_Air'!C35,"")</x:f>
      </x:c>
      <x:c r="D35" s="76" t="str">
        <x:f>IF('05_Form_Qualite_Air'!$P35="Validé humainement",'05_Form_Qualite_Air'!D35,"")</x:f>
      </x:c>
      <x:c r="E35" s="80" t="str">
        <x:f>IF('05_Form_Qualite_Air'!$P35="Validé humainement",'05_Form_Qualite_Air'!E35,"")</x:f>
      </x:c>
      <x:c r="F35" s="80" t="str">
        <x:f>IF('05_Form_Qualite_Air'!$P35="Validé humainement",'05_Form_Qualite_Air'!F35,"")</x:f>
      </x:c>
      <x:c r="G35" s="80" t="str">
        <x:f>IF('05_Form_Qualite_Air'!$P35="Validé humainement",'05_Form_Qualite_Air'!G35,"")</x:f>
      </x:c>
      <x:c r="H35" s="80" t="str">
        <x:f>IF('05_Form_Qualite_Air'!$P35="Validé humainement",'05_Form_Qualite_Air'!H35,"")</x:f>
      </x:c>
      <x:c r="I35" s="80" t="str">
        <x:f>IF('05_Form_Qualite_Air'!$P35="Validé humainement",'05_Form_Qualite_Air'!I35,"")</x:f>
      </x:c>
      <x:c r="J35" s="80" t="str">
        <x:f>IF('05_Form_Qualite_Air'!$P35="Validé humainement",'05_Form_Qualite_Air'!J35,"")</x:f>
      </x:c>
      <x:c r="K35" s="80" t="str">
        <x:f>IF('05_Form_Qualite_Air'!$P35="Validé humainement",'05_Form_Qualite_Air'!K35,"")</x:f>
      </x:c>
      <x:c r="L35" s="76" t="str">
        <x:f>IF('05_Form_Qualite_Air'!$P35="Validé humainement",'05_Form_Qualite_Air'!L35,"")</x:f>
      </x:c>
      <x:c r="M35" s="76" t="str">
        <x:f>IF('05_Form_Qualite_Air'!$P35="Validé humainement",'05_Form_Qualite_Air'!M35,"")</x:f>
      </x:c>
      <x:c r="N35" s="76" t="str">
        <x:f>IF('05_Form_Qualite_Air'!$P35="Validé humainement",'05_Form_Qualite_Air'!N35,"")</x:f>
      </x:c>
      <x:c r="O35" s="76" t="str">
        <x:f>IF('05_Form_Qualite_Air'!$P35="Validé humainement",'05_Form_Qualite_Air'!O35,"")</x:f>
      </x:c>
      <x:c r="P35" s="76" t="str">
        <x:f>IF('05_Form_Qualite_Air'!$P35="Validé humainement",'05_Form_Qualite_Air'!P35,"")</x:f>
      </x:c>
      <x:c r="Q35" s="78" t="str">
        <x:f>IF('05_Form_Qualite_Air'!$P35="Validé humainement",'05_Form_Qualite_Air'!Q35,"")</x:f>
      </x:c>
      <x:c r="R35" s="76" t="str">
        <x:f>IF('05_Form_Qualite_Air'!$P35="Validé humainement",'05_Form_Qualite_Air'!R35,"")</x:f>
      </x:c>
      <x:c r="S35" s="76" t="str">
        <x:f>IF('05_Form_Qualite_Air'!$P35="Validé humainement",'05_Form_Qualite_Air'!S35,"")</x:f>
      </x:c>
      <x:c r="T35" s="76" t="str">
        <x:f>IF('05_Form_Qualite_Air'!$P35="Validé humainement",'05_Form_Qualite_Air'!T35,"")</x:f>
      </x:c>
    </x:row>
    <x:row r="36">
      <x:c r="A36" s="76" t="str">
        <x:f>IF('05_Form_Qualite_Air'!$P36="Validé humainement",'05_Form_Qualite_Air'!A36,"")</x:f>
      </x:c>
      <x:c r="B36" s="76" t="str">
        <x:f>IF('05_Form_Qualite_Air'!$P36="Validé humainement",'05_Form_Qualite_Air'!B36,"")</x:f>
      </x:c>
      <x:c r="C36" s="76" t="str">
        <x:f>IF('05_Form_Qualite_Air'!$P36="Validé humainement",'05_Form_Qualite_Air'!C36,"")</x:f>
      </x:c>
      <x:c r="D36" s="76" t="str">
        <x:f>IF('05_Form_Qualite_Air'!$P36="Validé humainement",'05_Form_Qualite_Air'!D36,"")</x:f>
      </x:c>
      <x:c r="E36" s="80" t="str">
        <x:f>IF('05_Form_Qualite_Air'!$P36="Validé humainement",'05_Form_Qualite_Air'!E36,"")</x:f>
      </x:c>
      <x:c r="F36" s="80" t="str">
        <x:f>IF('05_Form_Qualite_Air'!$P36="Validé humainement",'05_Form_Qualite_Air'!F36,"")</x:f>
      </x:c>
      <x:c r="G36" s="80" t="str">
        <x:f>IF('05_Form_Qualite_Air'!$P36="Validé humainement",'05_Form_Qualite_Air'!G36,"")</x:f>
      </x:c>
      <x:c r="H36" s="80" t="str">
        <x:f>IF('05_Form_Qualite_Air'!$P36="Validé humainement",'05_Form_Qualite_Air'!H36,"")</x:f>
      </x:c>
      <x:c r="I36" s="80" t="str">
        <x:f>IF('05_Form_Qualite_Air'!$P36="Validé humainement",'05_Form_Qualite_Air'!I36,"")</x:f>
      </x:c>
      <x:c r="J36" s="80" t="str">
        <x:f>IF('05_Form_Qualite_Air'!$P36="Validé humainement",'05_Form_Qualite_Air'!J36,"")</x:f>
      </x:c>
      <x:c r="K36" s="80" t="str">
        <x:f>IF('05_Form_Qualite_Air'!$P36="Validé humainement",'05_Form_Qualite_Air'!K36,"")</x:f>
      </x:c>
      <x:c r="L36" s="76" t="str">
        <x:f>IF('05_Form_Qualite_Air'!$P36="Validé humainement",'05_Form_Qualite_Air'!L36,"")</x:f>
      </x:c>
      <x:c r="M36" s="76" t="str">
        <x:f>IF('05_Form_Qualite_Air'!$P36="Validé humainement",'05_Form_Qualite_Air'!M36,"")</x:f>
      </x:c>
      <x:c r="N36" s="76" t="str">
        <x:f>IF('05_Form_Qualite_Air'!$P36="Validé humainement",'05_Form_Qualite_Air'!N36,"")</x:f>
      </x:c>
      <x:c r="O36" s="76" t="str">
        <x:f>IF('05_Form_Qualite_Air'!$P36="Validé humainement",'05_Form_Qualite_Air'!O36,"")</x:f>
      </x:c>
      <x:c r="P36" s="76" t="str">
        <x:f>IF('05_Form_Qualite_Air'!$P36="Validé humainement",'05_Form_Qualite_Air'!P36,"")</x:f>
      </x:c>
      <x:c r="Q36" s="78" t="str">
        <x:f>IF('05_Form_Qualite_Air'!$P36="Validé humainement",'05_Form_Qualite_Air'!Q36,"")</x:f>
      </x:c>
      <x:c r="R36" s="76" t="str">
        <x:f>IF('05_Form_Qualite_Air'!$P36="Validé humainement",'05_Form_Qualite_Air'!R36,"")</x:f>
      </x:c>
      <x:c r="S36" s="76" t="str">
        <x:f>IF('05_Form_Qualite_Air'!$P36="Validé humainement",'05_Form_Qualite_Air'!S36,"")</x:f>
      </x:c>
      <x:c r="T36" s="76" t="str">
        <x:f>IF('05_Form_Qualite_Air'!$P36="Validé humainement",'05_Form_Qualite_Air'!T36,"")</x:f>
      </x:c>
    </x:row>
    <x:row r="37">
      <x:c r="A37" s="76" t="str">
        <x:f>IF('05_Form_Qualite_Air'!$P37="Validé humainement",'05_Form_Qualite_Air'!A37,"")</x:f>
      </x:c>
      <x:c r="B37" s="76" t="str">
        <x:f>IF('05_Form_Qualite_Air'!$P37="Validé humainement",'05_Form_Qualite_Air'!B37,"")</x:f>
      </x:c>
      <x:c r="C37" s="76" t="str">
        <x:f>IF('05_Form_Qualite_Air'!$P37="Validé humainement",'05_Form_Qualite_Air'!C37,"")</x:f>
      </x:c>
      <x:c r="D37" s="76" t="str">
        <x:f>IF('05_Form_Qualite_Air'!$P37="Validé humainement",'05_Form_Qualite_Air'!D37,"")</x:f>
      </x:c>
      <x:c r="E37" s="80" t="str">
        <x:f>IF('05_Form_Qualite_Air'!$P37="Validé humainement",'05_Form_Qualite_Air'!E37,"")</x:f>
      </x:c>
      <x:c r="F37" s="80" t="str">
        <x:f>IF('05_Form_Qualite_Air'!$P37="Validé humainement",'05_Form_Qualite_Air'!F37,"")</x:f>
      </x:c>
      <x:c r="G37" s="80" t="str">
        <x:f>IF('05_Form_Qualite_Air'!$P37="Validé humainement",'05_Form_Qualite_Air'!G37,"")</x:f>
      </x:c>
      <x:c r="H37" s="80" t="str">
        <x:f>IF('05_Form_Qualite_Air'!$P37="Validé humainement",'05_Form_Qualite_Air'!H37,"")</x:f>
      </x:c>
      <x:c r="I37" s="80" t="str">
        <x:f>IF('05_Form_Qualite_Air'!$P37="Validé humainement",'05_Form_Qualite_Air'!I37,"")</x:f>
      </x:c>
      <x:c r="J37" s="80" t="str">
        <x:f>IF('05_Form_Qualite_Air'!$P37="Validé humainement",'05_Form_Qualite_Air'!J37,"")</x:f>
      </x:c>
      <x:c r="K37" s="80" t="str">
        <x:f>IF('05_Form_Qualite_Air'!$P37="Validé humainement",'05_Form_Qualite_Air'!K37,"")</x:f>
      </x:c>
      <x:c r="L37" s="76" t="str">
        <x:f>IF('05_Form_Qualite_Air'!$P37="Validé humainement",'05_Form_Qualite_Air'!L37,"")</x:f>
      </x:c>
      <x:c r="M37" s="76" t="str">
        <x:f>IF('05_Form_Qualite_Air'!$P37="Validé humainement",'05_Form_Qualite_Air'!M37,"")</x:f>
      </x:c>
      <x:c r="N37" s="76" t="str">
        <x:f>IF('05_Form_Qualite_Air'!$P37="Validé humainement",'05_Form_Qualite_Air'!N37,"")</x:f>
      </x:c>
      <x:c r="O37" s="76" t="str">
        <x:f>IF('05_Form_Qualite_Air'!$P37="Validé humainement",'05_Form_Qualite_Air'!O37,"")</x:f>
      </x:c>
      <x:c r="P37" s="76" t="str">
        <x:f>IF('05_Form_Qualite_Air'!$P37="Validé humainement",'05_Form_Qualite_Air'!P37,"")</x:f>
      </x:c>
      <x:c r="Q37" s="78" t="str">
        <x:f>IF('05_Form_Qualite_Air'!$P37="Validé humainement",'05_Form_Qualite_Air'!Q37,"")</x:f>
      </x:c>
      <x:c r="R37" s="76" t="str">
        <x:f>IF('05_Form_Qualite_Air'!$P37="Validé humainement",'05_Form_Qualite_Air'!R37,"")</x:f>
      </x:c>
      <x:c r="S37" s="76" t="str">
        <x:f>IF('05_Form_Qualite_Air'!$P37="Validé humainement",'05_Form_Qualite_Air'!S37,"")</x:f>
      </x:c>
      <x:c r="T37" s="76" t="str">
        <x:f>IF('05_Form_Qualite_Air'!$P37="Validé humainement",'05_Form_Qualite_Air'!T37,"")</x:f>
      </x:c>
    </x:row>
    <x:row r="38">
      <x:c r="A38" s="76" t="str">
        <x:f>IF('05_Form_Qualite_Air'!$P38="Validé humainement",'05_Form_Qualite_Air'!A38,"")</x:f>
      </x:c>
      <x:c r="B38" s="76" t="str">
        <x:f>IF('05_Form_Qualite_Air'!$P38="Validé humainement",'05_Form_Qualite_Air'!B38,"")</x:f>
      </x:c>
      <x:c r="C38" s="76" t="str">
        <x:f>IF('05_Form_Qualite_Air'!$P38="Validé humainement",'05_Form_Qualite_Air'!C38,"")</x:f>
      </x:c>
      <x:c r="D38" s="76" t="str">
        <x:f>IF('05_Form_Qualite_Air'!$P38="Validé humainement",'05_Form_Qualite_Air'!D38,"")</x:f>
      </x:c>
      <x:c r="E38" s="80" t="str">
        <x:f>IF('05_Form_Qualite_Air'!$P38="Validé humainement",'05_Form_Qualite_Air'!E38,"")</x:f>
      </x:c>
      <x:c r="F38" s="80" t="str">
        <x:f>IF('05_Form_Qualite_Air'!$P38="Validé humainement",'05_Form_Qualite_Air'!F38,"")</x:f>
      </x:c>
      <x:c r="G38" s="80" t="str">
        <x:f>IF('05_Form_Qualite_Air'!$P38="Validé humainement",'05_Form_Qualite_Air'!G38,"")</x:f>
      </x:c>
      <x:c r="H38" s="80" t="str">
        <x:f>IF('05_Form_Qualite_Air'!$P38="Validé humainement",'05_Form_Qualite_Air'!H38,"")</x:f>
      </x:c>
      <x:c r="I38" s="80" t="str">
        <x:f>IF('05_Form_Qualite_Air'!$P38="Validé humainement",'05_Form_Qualite_Air'!I38,"")</x:f>
      </x:c>
      <x:c r="J38" s="80" t="str">
        <x:f>IF('05_Form_Qualite_Air'!$P38="Validé humainement",'05_Form_Qualite_Air'!J38,"")</x:f>
      </x:c>
      <x:c r="K38" s="80" t="str">
        <x:f>IF('05_Form_Qualite_Air'!$P38="Validé humainement",'05_Form_Qualite_Air'!K38,"")</x:f>
      </x:c>
      <x:c r="L38" s="76" t="str">
        <x:f>IF('05_Form_Qualite_Air'!$P38="Validé humainement",'05_Form_Qualite_Air'!L38,"")</x:f>
      </x:c>
      <x:c r="M38" s="76" t="str">
        <x:f>IF('05_Form_Qualite_Air'!$P38="Validé humainement",'05_Form_Qualite_Air'!M38,"")</x:f>
      </x:c>
      <x:c r="N38" s="76" t="str">
        <x:f>IF('05_Form_Qualite_Air'!$P38="Validé humainement",'05_Form_Qualite_Air'!N38,"")</x:f>
      </x:c>
      <x:c r="O38" s="76" t="str">
        <x:f>IF('05_Form_Qualite_Air'!$P38="Validé humainement",'05_Form_Qualite_Air'!O38,"")</x:f>
      </x:c>
      <x:c r="P38" s="76" t="str">
        <x:f>IF('05_Form_Qualite_Air'!$P38="Validé humainement",'05_Form_Qualite_Air'!P38,"")</x:f>
      </x:c>
      <x:c r="Q38" s="78" t="str">
        <x:f>IF('05_Form_Qualite_Air'!$P38="Validé humainement",'05_Form_Qualite_Air'!Q38,"")</x:f>
      </x:c>
      <x:c r="R38" s="76" t="str">
        <x:f>IF('05_Form_Qualite_Air'!$P38="Validé humainement",'05_Form_Qualite_Air'!R38,"")</x:f>
      </x:c>
      <x:c r="S38" s="76" t="str">
        <x:f>IF('05_Form_Qualite_Air'!$P38="Validé humainement",'05_Form_Qualite_Air'!S38,"")</x:f>
      </x:c>
      <x:c r="T38" s="76" t="str">
        <x:f>IF('05_Form_Qualite_Air'!$P38="Validé humainement",'05_Form_Qualite_Air'!T38,"")</x:f>
      </x:c>
    </x:row>
    <x:row r="39">
      <x:c r="A39" s="76" t="str">
        <x:f>IF('05_Form_Qualite_Air'!$P39="Validé humainement",'05_Form_Qualite_Air'!A39,"")</x:f>
      </x:c>
      <x:c r="B39" s="76" t="str">
        <x:f>IF('05_Form_Qualite_Air'!$P39="Validé humainement",'05_Form_Qualite_Air'!B39,"")</x:f>
      </x:c>
      <x:c r="C39" s="76" t="str">
        <x:f>IF('05_Form_Qualite_Air'!$P39="Validé humainement",'05_Form_Qualite_Air'!C39,"")</x:f>
      </x:c>
      <x:c r="D39" s="76" t="str">
        <x:f>IF('05_Form_Qualite_Air'!$P39="Validé humainement",'05_Form_Qualite_Air'!D39,"")</x:f>
      </x:c>
      <x:c r="E39" s="80" t="str">
        <x:f>IF('05_Form_Qualite_Air'!$P39="Validé humainement",'05_Form_Qualite_Air'!E39,"")</x:f>
      </x:c>
      <x:c r="F39" s="80" t="str">
        <x:f>IF('05_Form_Qualite_Air'!$P39="Validé humainement",'05_Form_Qualite_Air'!F39,"")</x:f>
      </x:c>
      <x:c r="G39" s="80" t="str">
        <x:f>IF('05_Form_Qualite_Air'!$P39="Validé humainement",'05_Form_Qualite_Air'!G39,"")</x:f>
      </x:c>
      <x:c r="H39" s="80" t="str">
        <x:f>IF('05_Form_Qualite_Air'!$P39="Validé humainement",'05_Form_Qualite_Air'!H39,"")</x:f>
      </x:c>
      <x:c r="I39" s="80" t="str">
        <x:f>IF('05_Form_Qualite_Air'!$P39="Validé humainement",'05_Form_Qualite_Air'!I39,"")</x:f>
      </x:c>
      <x:c r="J39" s="80" t="str">
        <x:f>IF('05_Form_Qualite_Air'!$P39="Validé humainement",'05_Form_Qualite_Air'!J39,"")</x:f>
      </x:c>
      <x:c r="K39" s="80" t="str">
        <x:f>IF('05_Form_Qualite_Air'!$P39="Validé humainement",'05_Form_Qualite_Air'!K39,"")</x:f>
      </x:c>
      <x:c r="L39" s="76" t="str">
        <x:f>IF('05_Form_Qualite_Air'!$P39="Validé humainement",'05_Form_Qualite_Air'!L39,"")</x:f>
      </x:c>
      <x:c r="M39" s="76" t="str">
        <x:f>IF('05_Form_Qualite_Air'!$P39="Validé humainement",'05_Form_Qualite_Air'!M39,"")</x:f>
      </x:c>
      <x:c r="N39" s="76" t="str">
        <x:f>IF('05_Form_Qualite_Air'!$P39="Validé humainement",'05_Form_Qualite_Air'!N39,"")</x:f>
      </x:c>
      <x:c r="O39" s="76" t="str">
        <x:f>IF('05_Form_Qualite_Air'!$P39="Validé humainement",'05_Form_Qualite_Air'!O39,"")</x:f>
      </x:c>
      <x:c r="P39" s="76" t="str">
        <x:f>IF('05_Form_Qualite_Air'!$P39="Validé humainement",'05_Form_Qualite_Air'!P39,"")</x:f>
      </x:c>
      <x:c r="Q39" s="78" t="str">
        <x:f>IF('05_Form_Qualite_Air'!$P39="Validé humainement",'05_Form_Qualite_Air'!Q39,"")</x:f>
      </x:c>
      <x:c r="R39" s="76" t="str">
        <x:f>IF('05_Form_Qualite_Air'!$P39="Validé humainement",'05_Form_Qualite_Air'!R39,"")</x:f>
      </x:c>
      <x:c r="S39" s="76" t="str">
        <x:f>IF('05_Form_Qualite_Air'!$P39="Validé humainement",'05_Form_Qualite_Air'!S39,"")</x:f>
      </x:c>
      <x:c r="T39" s="76" t="str">
        <x:f>IF('05_Form_Qualite_Air'!$P39="Validé humainement",'05_Form_Qualite_Air'!T39,"")</x:f>
      </x:c>
    </x:row>
    <x:row r="40">
      <x:c r="A40" s="76" t="str">
        <x:f>IF('05_Form_Qualite_Air'!$P40="Validé humainement",'05_Form_Qualite_Air'!A40,"")</x:f>
      </x:c>
      <x:c r="B40" s="76" t="str">
        <x:f>IF('05_Form_Qualite_Air'!$P40="Validé humainement",'05_Form_Qualite_Air'!B40,"")</x:f>
      </x:c>
      <x:c r="C40" s="76" t="str">
        <x:f>IF('05_Form_Qualite_Air'!$P40="Validé humainement",'05_Form_Qualite_Air'!C40,"")</x:f>
      </x:c>
      <x:c r="D40" s="76" t="str">
        <x:f>IF('05_Form_Qualite_Air'!$P40="Validé humainement",'05_Form_Qualite_Air'!D40,"")</x:f>
      </x:c>
      <x:c r="E40" s="80" t="str">
        <x:f>IF('05_Form_Qualite_Air'!$P40="Validé humainement",'05_Form_Qualite_Air'!E40,"")</x:f>
      </x:c>
      <x:c r="F40" s="80" t="str">
        <x:f>IF('05_Form_Qualite_Air'!$P40="Validé humainement",'05_Form_Qualite_Air'!F40,"")</x:f>
      </x:c>
      <x:c r="G40" s="80" t="str">
        <x:f>IF('05_Form_Qualite_Air'!$P40="Validé humainement",'05_Form_Qualite_Air'!G40,"")</x:f>
      </x:c>
      <x:c r="H40" s="80" t="str">
        <x:f>IF('05_Form_Qualite_Air'!$P40="Validé humainement",'05_Form_Qualite_Air'!H40,"")</x:f>
      </x:c>
      <x:c r="I40" s="80" t="str">
        <x:f>IF('05_Form_Qualite_Air'!$P40="Validé humainement",'05_Form_Qualite_Air'!I40,"")</x:f>
      </x:c>
      <x:c r="J40" s="80" t="str">
        <x:f>IF('05_Form_Qualite_Air'!$P40="Validé humainement",'05_Form_Qualite_Air'!J40,"")</x:f>
      </x:c>
      <x:c r="K40" s="80" t="str">
        <x:f>IF('05_Form_Qualite_Air'!$P40="Validé humainement",'05_Form_Qualite_Air'!K40,"")</x:f>
      </x:c>
      <x:c r="L40" s="76" t="str">
        <x:f>IF('05_Form_Qualite_Air'!$P40="Validé humainement",'05_Form_Qualite_Air'!L40,"")</x:f>
      </x:c>
      <x:c r="M40" s="76" t="str">
        <x:f>IF('05_Form_Qualite_Air'!$P40="Validé humainement",'05_Form_Qualite_Air'!M40,"")</x:f>
      </x:c>
      <x:c r="N40" s="76" t="str">
        <x:f>IF('05_Form_Qualite_Air'!$P40="Validé humainement",'05_Form_Qualite_Air'!N40,"")</x:f>
      </x:c>
      <x:c r="O40" s="76" t="str">
        <x:f>IF('05_Form_Qualite_Air'!$P40="Validé humainement",'05_Form_Qualite_Air'!O40,"")</x:f>
      </x:c>
      <x:c r="P40" s="76" t="str">
        <x:f>IF('05_Form_Qualite_Air'!$P40="Validé humainement",'05_Form_Qualite_Air'!P40,"")</x:f>
      </x:c>
      <x:c r="Q40" s="78" t="str">
        <x:f>IF('05_Form_Qualite_Air'!$P40="Validé humainement",'05_Form_Qualite_Air'!Q40,"")</x:f>
      </x:c>
      <x:c r="R40" s="76" t="str">
        <x:f>IF('05_Form_Qualite_Air'!$P40="Validé humainement",'05_Form_Qualite_Air'!R40,"")</x:f>
      </x:c>
      <x:c r="S40" s="76" t="str">
        <x:f>IF('05_Form_Qualite_Air'!$P40="Validé humainement",'05_Form_Qualite_Air'!S40,"")</x:f>
      </x:c>
      <x:c r="T40" s="76" t="str">
        <x:f>IF('05_Form_Qualite_Air'!$P40="Validé humainement",'05_Form_Qualite_Air'!T40,"")</x:f>
      </x:c>
    </x:row>
    <x:row r="41">
      <x:c r="A41" s="76" t="str">
        <x:f>IF('05_Form_Qualite_Air'!$P41="Validé humainement",'05_Form_Qualite_Air'!A41,"")</x:f>
      </x:c>
      <x:c r="B41" s="76" t="str">
        <x:f>IF('05_Form_Qualite_Air'!$P41="Validé humainement",'05_Form_Qualite_Air'!B41,"")</x:f>
      </x:c>
      <x:c r="C41" s="76" t="str">
        <x:f>IF('05_Form_Qualite_Air'!$P41="Validé humainement",'05_Form_Qualite_Air'!C41,"")</x:f>
      </x:c>
      <x:c r="D41" s="76" t="str">
        <x:f>IF('05_Form_Qualite_Air'!$P41="Validé humainement",'05_Form_Qualite_Air'!D41,"")</x:f>
      </x:c>
      <x:c r="E41" s="80" t="str">
        <x:f>IF('05_Form_Qualite_Air'!$P41="Validé humainement",'05_Form_Qualite_Air'!E41,"")</x:f>
      </x:c>
      <x:c r="F41" s="80" t="str">
        <x:f>IF('05_Form_Qualite_Air'!$P41="Validé humainement",'05_Form_Qualite_Air'!F41,"")</x:f>
      </x:c>
      <x:c r="G41" s="80" t="str">
        <x:f>IF('05_Form_Qualite_Air'!$P41="Validé humainement",'05_Form_Qualite_Air'!G41,"")</x:f>
      </x:c>
      <x:c r="H41" s="80" t="str">
        <x:f>IF('05_Form_Qualite_Air'!$P41="Validé humainement",'05_Form_Qualite_Air'!H41,"")</x:f>
      </x:c>
      <x:c r="I41" s="80" t="str">
        <x:f>IF('05_Form_Qualite_Air'!$P41="Validé humainement",'05_Form_Qualite_Air'!I41,"")</x:f>
      </x:c>
      <x:c r="J41" s="80" t="str">
        <x:f>IF('05_Form_Qualite_Air'!$P41="Validé humainement",'05_Form_Qualite_Air'!J41,"")</x:f>
      </x:c>
      <x:c r="K41" s="80" t="str">
        <x:f>IF('05_Form_Qualite_Air'!$P41="Validé humainement",'05_Form_Qualite_Air'!K41,"")</x:f>
      </x:c>
      <x:c r="L41" s="76" t="str">
        <x:f>IF('05_Form_Qualite_Air'!$P41="Validé humainement",'05_Form_Qualite_Air'!L41,"")</x:f>
      </x:c>
      <x:c r="M41" s="76" t="str">
        <x:f>IF('05_Form_Qualite_Air'!$P41="Validé humainement",'05_Form_Qualite_Air'!M41,"")</x:f>
      </x:c>
      <x:c r="N41" s="76" t="str">
        <x:f>IF('05_Form_Qualite_Air'!$P41="Validé humainement",'05_Form_Qualite_Air'!N41,"")</x:f>
      </x:c>
      <x:c r="O41" s="76" t="str">
        <x:f>IF('05_Form_Qualite_Air'!$P41="Validé humainement",'05_Form_Qualite_Air'!O41,"")</x:f>
      </x:c>
      <x:c r="P41" s="76" t="str">
        <x:f>IF('05_Form_Qualite_Air'!$P41="Validé humainement",'05_Form_Qualite_Air'!P41,"")</x:f>
      </x:c>
      <x:c r="Q41" s="78" t="str">
        <x:f>IF('05_Form_Qualite_Air'!$P41="Validé humainement",'05_Form_Qualite_Air'!Q41,"")</x:f>
      </x:c>
      <x:c r="R41" s="76" t="str">
        <x:f>IF('05_Form_Qualite_Air'!$P41="Validé humainement",'05_Form_Qualite_Air'!R41,"")</x:f>
      </x:c>
      <x:c r="S41" s="76" t="str">
        <x:f>IF('05_Form_Qualite_Air'!$P41="Validé humainement",'05_Form_Qualite_Air'!S41,"")</x:f>
      </x:c>
      <x:c r="T41" s="76" t="str">
        <x:f>IF('05_Form_Qualite_Air'!$P41="Validé humainement",'05_Form_Qualite_Air'!T41,"")</x:f>
      </x:c>
    </x:row>
    <x:row r="42">
      <x:c r="A42" s="76" t="str">
        <x:f>IF('05_Form_Qualite_Air'!$P42="Validé humainement",'05_Form_Qualite_Air'!A42,"")</x:f>
      </x:c>
      <x:c r="B42" s="76" t="str">
        <x:f>IF('05_Form_Qualite_Air'!$P42="Validé humainement",'05_Form_Qualite_Air'!B42,"")</x:f>
      </x:c>
      <x:c r="C42" s="76" t="str">
        <x:f>IF('05_Form_Qualite_Air'!$P42="Validé humainement",'05_Form_Qualite_Air'!C42,"")</x:f>
      </x:c>
      <x:c r="D42" s="76" t="str">
        <x:f>IF('05_Form_Qualite_Air'!$P42="Validé humainement",'05_Form_Qualite_Air'!D42,"")</x:f>
      </x:c>
      <x:c r="E42" s="80" t="str">
        <x:f>IF('05_Form_Qualite_Air'!$P42="Validé humainement",'05_Form_Qualite_Air'!E42,"")</x:f>
      </x:c>
      <x:c r="F42" s="80" t="str">
        <x:f>IF('05_Form_Qualite_Air'!$P42="Validé humainement",'05_Form_Qualite_Air'!F42,"")</x:f>
      </x:c>
      <x:c r="G42" s="80" t="str">
        <x:f>IF('05_Form_Qualite_Air'!$P42="Validé humainement",'05_Form_Qualite_Air'!G42,"")</x:f>
      </x:c>
      <x:c r="H42" s="80" t="str">
        <x:f>IF('05_Form_Qualite_Air'!$P42="Validé humainement",'05_Form_Qualite_Air'!H42,"")</x:f>
      </x:c>
      <x:c r="I42" s="80" t="str">
        <x:f>IF('05_Form_Qualite_Air'!$P42="Validé humainement",'05_Form_Qualite_Air'!I42,"")</x:f>
      </x:c>
      <x:c r="J42" s="80" t="str">
        <x:f>IF('05_Form_Qualite_Air'!$P42="Validé humainement",'05_Form_Qualite_Air'!J42,"")</x:f>
      </x:c>
      <x:c r="K42" s="80" t="str">
        <x:f>IF('05_Form_Qualite_Air'!$P42="Validé humainement",'05_Form_Qualite_Air'!K42,"")</x:f>
      </x:c>
      <x:c r="L42" s="76" t="str">
        <x:f>IF('05_Form_Qualite_Air'!$P42="Validé humainement",'05_Form_Qualite_Air'!L42,"")</x:f>
      </x:c>
      <x:c r="M42" s="76" t="str">
        <x:f>IF('05_Form_Qualite_Air'!$P42="Validé humainement",'05_Form_Qualite_Air'!M42,"")</x:f>
      </x:c>
      <x:c r="N42" s="76" t="str">
        <x:f>IF('05_Form_Qualite_Air'!$P42="Validé humainement",'05_Form_Qualite_Air'!N42,"")</x:f>
      </x:c>
      <x:c r="O42" s="76" t="str">
        <x:f>IF('05_Form_Qualite_Air'!$P42="Validé humainement",'05_Form_Qualite_Air'!O42,"")</x:f>
      </x:c>
      <x:c r="P42" s="76" t="str">
        <x:f>IF('05_Form_Qualite_Air'!$P42="Validé humainement",'05_Form_Qualite_Air'!P42,"")</x:f>
      </x:c>
      <x:c r="Q42" s="78" t="str">
        <x:f>IF('05_Form_Qualite_Air'!$P42="Validé humainement",'05_Form_Qualite_Air'!Q42,"")</x:f>
      </x:c>
      <x:c r="R42" s="76" t="str">
        <x:f>IF('05_Form_Qualite_Air'!$P42="Validé humainement",'05_Form_Qualite_Air'!R42,"")</x:f>
      </x:c>
      <x:c r="S42" s="76" t="str">
        <x:f>IF('05_Form_Qualite_Air'!$P42="Validé humainement",'05_Form_Qualite_Air'!S42,"")</x:f>
      </x:c>
      <x:c r="T42" s="76" t="str">
        <x:f>IF('05_Form_Qualite_Air'!$P42="Validé humainement",'05_Form_Qualite_Air'!T42,"")</x:f>
      </x:c>
    </x:row>
    <x:row r="43">
      <x:c r="A43" s="76" t="str">
        <x:f>IF('05_Form_Qualite_Air'!$P43="Validé humainement",'05_Form_Qualite_Air'!A43,"")</x:f>
      </x:c>
      <x:c r="B43" s="76" t="str">
        <x:f>IF('05_Form_Qualite_Air'!$P43="Validé humainement",'05_Form_Qualite_Air'!B43,"")</x:f>
      </x:c>
      <x:c r="C43" s="76" t="str">
        <x:f>IF('05_Form_Qualite_Air'!$P43="Validé humainement",'05_Form_Qualite_Air'!C43,"")</x:f>
      </x:c>
      <x:c r="D43" s="76" t="str">
        <x:f>IF('05_Form_Qualite_Air'!$P43="Validé humainement",'05_Form_Qualite_Air'!D43,"")</x:f>
      </x:c>
      <x:c r="E43" s="80" t="str">
        <x:f>IF('05_Form_Qualite_Air'!$P43="Validé humainement",'05_Form_Qualite_Air'!E43,"")</x:f>
      </x:c>
      <x:c r="F43" s="80" t="str">
        <x:f>IF('05_Form_Qualite_Air'!$P43="Validé humainement",'05_Form_Qualite_Air'!F43,"")</x:f>
      </x:c>
      <x:c r="G43" s="80" t="str">
        <x:f>IF('05_Form_Qualite_Air'!$P43="Validé humainement",'05_Form_Qualite_Air'!G43,"")</x:f>
      </x:c>
      <x:c r="H43" s="80" t="str">
        <x:f>IF('05_Form_Qualite_Air'!$P43="Validé humainement",'05_Form_Qualite_Air'!H43,"")</x:f>
      </x:c>
      <x:c r="I43" s="80" t="str">
        <x:f>IF('05_Form_Qualite_Air'!$P43="Validé humainement",'05_Form_Qualite_Air'!I43,"")</x:f>
      </x:c>
      <x:c r="J43" s="80" t="str">
        <x:f>IF('05_Form_Qualite_Air'!$P43="Validé humainement",'05_Form_Qualite_Air'!J43,"")</x:f>
      </x:c>
      <x:c r="K43" s="80" t="str">
        <x:f>IF('05_Form_Qualite_Air'!$P43="Validé humainement",'05_Form_Qualite_Air'!K43,"")</x:f>
      </x:c>
      <x:c r="L43" s="76" t="str">
        <x:f>IF('05_Form_Qualite_Air'!$P43="Validé humainement",'05_Form_Qualite_Air'!L43,"")</x:f>
      </x:c>
      <x:c r="M43" s="76" t="str">
        <x:f>IF('05_Form_Qualite_Air'!$P43="Validé humainement",'05_Form_Qualite_Air'!M43,"")</x:f>
      </x:c>
      <x:c r="N43" s="76" t="str">
        <x:f>IF('05_Form_Qualite_Air'!$P43="Validé humainement",'05_Form_Qualite_Air'!N43,"")</x:f>
      </x:c>
      <x:c r="O43" s="76" t="str">
        <x:f>IF('05_Form_Qualite_Air'!$P43="Validé humainement",'05_Form_Qualite_Air'!O43,"")</x:f>
      </x:c>
      <x:c r="P43" s="76" t="str">
        <x:f>IF('05_Form_Qualite_Air'!$P43="Validé humainement",'05_Form_Qualite_Air'!P43,"")</x:f>
      </x:c>
      <x:c r="Q43" s="78" t="str">
        <x:f>IF('05_Form_Qualite_Air'!$P43="Validé humainement",'05_Form_Qualite_Air'!Q43,"")</x:f>
      </x:c>
      <x:c r="R43" s="76" t="str">
        <x:f>IF('05_Form_Qualite_Air'!$P43="Validé humainement",'05_Form_Qualite_Air'!R43,"")</x:f>
      </x:c>
      <x:c r="S43" s="76" t="str">
        <x:f>IF('05_Form_Qualite_Air'!$P43="Validé humainement",'05_Form_Qualite_Air'!S43,"")</x:f>
      </x:c>
      <x:c r="T43" s="76" t="str">
        <x:f>IF('05_Form_Qualite_Air'!$P43="Validé humainement",'05_Form_Qualite_Air'!T43,"")</x:f>
      </x:c>
    </x:row>
    <x:row r="44">
      <x:c r="A44" s="76" t="str">
        <x:f>IF('05_Form_Qualite_Air'!$P44="Validé humainement",'05_Form_Qualite_Air'!A44,"")</x:f>
      </x:c>
      <x:c r="B44" s="76" t="str">
        <x:f>IF('05_Form_Qualite_Air'!$P44="Validé humainement",'05_Form_Qualite_Air'!B44,"")</x:f>
      </x:c>
      <x:c r="C44" s="76" t="str">
        <x:f>IF('05_Form_Qualite_Air'!$P44="Validé humainement",'05_Form_Qualite_Air'!C44,"")</x:f>
      </x:c>
      <x:c r="D44" s="76" t="str">
        <x:f>IF('05_Form_Qualite_Air'!$P44="Validé humainement",'05_Form_Qualite_Air'!D44,"")</x:f>
      </x:c>
      <x:c r="E44" s="80" t="str">
        <x:f>IF('05_Form_Qualite_Air'!$P44="Validé humainement",'05_Form_Qualite_Air'!E44,"")</x:f>
      </x:c>
      <x:c r="F44" s="80" t="str">
        <x:f>IF('05_Form_Qualite_Air'!$P44="Validé humainement",'05_Form_Qualite_Air'!F44,"")</x:f>
      </x:c>
      <x:c r="G44" s="80" t="str">
        <x:f>IF('05_Form_Qualite_Air'!$P44="Validé humainement",'05_Form_Qualite_Air'!G44,"")</x:f>
      </x:c>
      <x:c r="H44" s="80" t="str">
        <x:f>IF('05_Form_Qualite_Air'!$P44="Validé humainement",'05_Form_Qualite_Air'!H44,"")</x:f>
      </x:c>
      <x:c r="I44" s="80" t="str">
        <x:f>IF('05_Form_Qualite_Air'!$P44="Validé humainement",'05_Form_Qualite_Air'!I44,"")</x:f>
      </x:c>
      <x:c r="J44" s="80" t="str">
        <x:f>IF('05_Form_Qualite_Air'!$P44="Validé humainement",'05_Form_Qualite_Air'!J44,"")</x:f>
      </x:c>
      <x:c r="K44" s="80" t="str">
        <x:f>IF('05_Form_Qualite_Air'!$P44="Validé humainement",'05_Form_Qualite_Air'!K44,"")</x:f>
      </x:c>
      <x:c r="L44" s="76" t="str">
        <x:f>IF('05_Form_Qualite_Air'!$P44="Validé humainement",'05_Form_Qualite_Air'!L44,"")</x:f>
      </x:c>
      <x:c r="M44" s="76" t="str">
        <x:f>IF('05_Form_Qualite_Air'!$P44="Validé humainement",'05_Form_Qualite_Air'!M44,"")</x:f>
      </x:c>
      <x:c r="N44" s="76" t="str">
        <x:f>IF('05_Form_Qualite_Air'!$P44="Validé humainement",'05_Form_Qualite_Air'!N44,"")</x:f>
      </x:c>
      <x:c r="O44" s="76" t="str">
        <x:f>IF('05_Form_Qualite_Air'!$P44="Validé humainement",'05_Form_Qualite_Air'!O44,"")</x:f>
      </x:c>
      <x:c r="P44" s="76" t="str">
        <x:f>IF('05_Form_Qualite_Air'!$P44="Validé humainement",'05_Form_Qualite_Air'!P44,"")</x:f>
      </x:c>
      <x:c r="Q44" s="78" t="str">
        <x:f>IF('05_Form_Qualite_Air'!$P44="Validé humainement",'05_Form_Qualite_Air'!Q44,"")</x:f>
      </x:c>
      <x:c r="R44" s="76" t="str">
        <x:f>IF('05_Form_Qualite_Air'!$P44="Validé humainement",'05_Form_Qualite_Air'!R44,"")</x:f>
      </x:c>
      <x:c r="S44" s="76" t="str">
        <x:f>IF('05_Form_Qualite_Air'!$P44="Validé humainement",'05_Form_Qualite_Air'!S44,"")</x:f>
      </x:c>
      <x:c r="T44" s="76" t="str">
        <x:f>IF('05_Form_Qualite_Air'!$P44="Validé humainement",'05_Form_Qualite_Air'!T44,"")</x:f>
      </x:c>
    </x:row>
    <x:row r="45">
      <x:c r="A45" s="76" t="str">
        <x:f>IF('05_Form_Qualite_Air'!$P45="Validé humainement",'05_Form_Qualite_Air'!A45,"")</x:f>
      </x:c>
      <x:c r="B45" s="76" t="str">
        <x:f>IF('05_Form_Qualite_Air'!$P45="Validé humainement",'05_Form_Qualite_Air'!B45,"")</x:f>
      </x:c>
      <x:c r="C45" s="76" t="str">
        <x:f>IF('05_Form_Qualite_Air'!$P45="Validé humainement",'05_Form_Qualite_Air'!C45,"")</x:f>
      </x:c>
      <x:c r="D45" s="76" t="str">
        <x:f>IF('05_Form_Qualite_Air'!$P45="Validé humainement",'05_Form_Qualite_Air'!D45,"")</x:f>
      </x:c>
      <x:c r="E45" s="80" t="str">
        <x:f>IF('05_Form_Qualite_Air'!$P45="Validé humainement",'05_Form_Qualite_Air'!E45,"")</x:f>
      </x:c>
      <x:c r="F45" s="80" t="str">
        <x:f>IF('05_Form_Qualite_Air'!$P45="Validé humainement",'05_Form_Qualite_Air'!F45,"")</x:f>
      </x:c>
      <x:c r="G45" s="80" t="str">
        <x:f>IF('05_Form_Qualite_Air'!$P45="Validé humainement",'05_Form_Qualite_Air'!G45,"")</x:f>
      </x:c>
      <x:c r="H45" s="80" t="str">
        <x:f>IF('05_Form_Qualite_Air'!$P45="Validé humainement",'05_Form_Qualite_Air'!H45,"")</x:f>
      </x:c>
      <x:c r="I45" s="80" t="str">
        <x:f>IF('05_Form_Qualite_Air'!$P45="Validé humainement",'05_Form_Qualite_Air'!I45,"")</x:f>
      </x:c>
      <x:c r="J45" s="80" t="str">
        <x:f>IF('05_Form_Qualite_Air'!$P45="Validé humainement",'05_Form_Qualite_Air'!J45,"")</x:f>
      </x:c>
      <x:c r="K45" s="80" t="str">
        <x:f>IF('05_Form_Qualite_Air'!$P45="Validé humainement",'05_Form_Qualite_Air'!K45,"")</x:f>
      </x:c>
      <x:c r="L45" s="76" t="str">
        <x:f>IF('05_Form_Qualite_Air'!$P45="Validé humainement",'05_Form_Qualite_Air'!L45,"")</x:f>
      </x:c>
      <x:c r="M45" s="76" t="str">
        <x:f>IF('05_Form_Qualite_Air'!$P45="Validé humainement",'05_Form_Qualite_Air'!M45,"")</x:f>
      </x:c>
      <x:c r="N45" s="76" t="str">
        <x:f>IF('05_Form_Qualite_Air'!$P45="Validé humainement",'05_Form_Qualite_Air'!N45,"")</x:f>
      </x:c>
      <x:c r="O45" s="76" t="str">
        <x:f>IF('05_Form_Qualite_Air'!$P45="Validé humainement",'05_Form_Qualite_Air'!O45,"")</x:f>
      </x:c>
      <x:c r="P45" s="76" t="str">
        <x:f>IF('05_Form_Qualite_Air'!$P45="Validé humainement",'05_Form_Qualite_Air'!P45,"")</x:f>
      </x:c>
      <x:c r="Q45" s="78" t="str">
        <x:f>IF('05_Form_Qualite_Air'!$P45="Validé humainement",'05_Form_Qualite_Air'!Q45,"")</x:f>
      </x:c>
      <x:c r="R45" s="76" t="str">
        <x:f>IF('05_Form_Qualite_Air'!$P45="Validé humainement",'05_Form_Qualite_Air'!R45,"")</x:f>
      </x:c>
      <x:c r="S45" s="76" t="str">
        <x:f>IF('05_Form_Qualite_Air'!$P45="Validé humainement",'05_Form_Qualite_Air'!S45,"")</x:f>
      </x:c>
      <x:c r="T45" s="76" t="str">
        <x:f>IF('05_Form_Qualite_Air'!$P45="Validé humainement",'05_Form_Qualite_Air'!T45,"")</x:f>
      </x:c>
    </x:row>
    <x:row r="46">
      <x:c r="A46" s="76" t="str">
        <x:f>IF('05_Form_Qualite_Air'!$P46="Validé humainement",'05_Form_Qualite_Air'!A46,"")</x:f>
      </x:c>
      <x:c r="B46" s="76" t="str">
        <x:f>IF('05_Form_Qualite_Air'!$P46="Validé humainement",'05_Form_Qualite_Air'!B46,"")</x:f>
      </x:c>
      <x:c r="C46" s="76" t="str">
        <x:f>IF('05_Form_Qualite_Air'!$P46="Validé humainement",'05_Form_Qualite_Air'!C46,"")</x:f>
      </x:c>
      <x:c r="D46" s="76" t="str">
        <x:f>IF('05_Form_Qualite_Air'!$P46="Validé humainement",'05_Form_Qualite_Air'!D46,"")</x:f>
      </x:c>
      <x:c r="E46" s="80" t="str">
        <x:f>IF('05_Form_Qualite_Air'!$P46="Validé humainement",'05_Form_Qualite_Air'!E46,"")</x:f>
      </x:c>
      <x:c r="F46" s="80" t="str">
        <x:f>IF('05_Form_Qualite_Air'!$P46="Validé humainement",'05_Form_Qualite_Air'!F46,"")</x:f>
      </x:c>
      <x:c r="G46" s="80" t="str">
        <x:f>IF('05_Form_Qualite_Air'!$P46="Validé humainement",'05_Form_Qualite_Air'!G46,"")</x:f>
      </x:c>
      <x:c r="H46" s="80" t="str">
        <x:f>IF('05_Form_Qualite_Air'!$P46="Validé humainement",'05_Form_Qualite_Air'!H46,"")</x:f>
      </x:c>
      <x:c r="I46" s="80" t="str">
        <x:f>IF('05_Form_Qualite_Air'!$P46="Validé humainement",'05_Form_Qualite_Air'!I46,"")</x:f>
      </x:c>
      <x:c r="J46" s="80" t="str">
        <x:f>IF('05_Form_Qualite_Air'!$P46="Validé humainement",'05_Form_Qualite_Air'!J46,"")</x:f>
      </x:c>
      <x:c r="K46" s="80" t="str">
        <x:f>IF('05_Form_Qualite_Air'!$P46="Validé humainement",'05_Form_Qualite_Air'!K46,"")</x:f>
      </x:c>
      <x:c r="L46" s="76" t="str">
        <x:f>IF('05_Form_Qualite_Air'!$P46="Validé humainement",'05_Form_Qualite_Air'!L46,"")</x:f>
      </x:c>
      <x:c r="M46" s="76" t="str">
        <x:f>IF('05_Form_Qualite_Air'!$P46="Validé humainement",'05_Form_Qualite_Air'!M46,"")</x:f>
      </x:c>
      <x:c r="N46" s="76" t="str">
        <x:f>IF('05_Form_Qualite_Air'!$P46="Validé humainement",'05_Form_Qualite_Air'!N46,"")</x:f>
      </x:c>
      <x:c r="O46" s="76" t="str">
        <x:f>IF('05_Form_Qualite_Air'!$P46="Validé humainement",'05_Form_Qualite_Air'!O46,"")</x:f>
      </x:c>
      <x:c r="P46" s="76" t="str">
        <x:f>IF('05_Form_Qualite_Air'!$P46="Validé humainement",'05_Form_Qualite_Air'!P46,"")</x:f>
      </x:c>
      <x:c r="Q46" s="78" t="str">
        <x:f>IF('05_Form_Qualite_Air'!$P46="Validé humainement",'05_Form_Qualite_Air'!Q46,"")</x:f>
      </x:c>
      <x:c r="R46" s="76" t="str">
        <x:f>IF('05_Form_Qualite_Air'!$P46="Validé humainement",'05_Form_Qualite_Air'!R46,"")</x:f>
      </x:c>
      <x:c r="S46" s="76" t="str">
        <x:f>IF('05_Form_Qualite_Air'!$P46="Validé humainement",'05_Form_Qualite_Air'!S46,"")</x:f>
      </x:c>
      <x:c r="T46" s="76" t="str">
        <x:f>IF('05_Form_Qualite_Air'!$P46="Validé humainement",'05_Form_Qualite_Air'!T46,"")</x:f>
      </x:c>
    </x:row>
    <x:row r="47">
      <x:c r="A47" s="76" t="str">
        <x:f>IF('05_Form_Qualite_Air'!$P47="Validé humainement",'05_Form_Qualite_Air'!A47,"")</x:f>
      </x:c>
      <x:c r="B47" s="76" t="str">
        <x:f>IF('05_Form_Qualite_Air'!$P47="Validé humainement",'05_Form_Qualite_Air'!B47,"")</x:f>
      </x:c>
      <x:c r="C47" s="76" t="str">
        <x:f>IF('05_Form_Qualite_Air'!$P47="Validé humainement",'05_Form_Qualite_Air'!C47,"")</x:f>
      </x:c>
      <x:c r="D47" s="76" t="str">
        <x:f>IF('05_Form_Qualite_Air'!$P47="Validé humainement",'05_Form_Qualite_Air'!D47,"")</x:f>
      </x:c>
      <x:c r="E47" s="80" t="str">
        <x:f>IF('05_Form_Qualite_Air'!$P47="Validé humainement",'05_Form_Qualite_Air'!E47,"")</x:f>
      </x:c>
      <x:c r="F47" s="80" t="str">
        <x:f>IF('05_Form_Qualite_Air'!$P47="Validé humainement",'05_Form_Qualite_Air'!F47,"")</x:f>
      </x:c>
      <x:c r="G47" s="80" t="str">
        <x:f>IF('05_Form_Qualite_Air'!$P47="Validé humainement",'05_Form_Qualite_Air'!G47,"")</x:f>
      </x:c>
      <x:c r="H47" s="80" t="str">
        <x:f>IF('05_Form_Qualite_Air'!$P47="Validé humainement",'05_Form_Qualite_Air'!H47,"")</x:f>
      </x:c>
      <x:c r="I47" s="80" t="str">
        <x:f>IF('05_Form_Qualite_Air'!$P47="Validé humainement",'05_Form_Qualite_Air'!I47,"")</x:f>
      </x:c>
      <x:c r="J47" s="80" t="str">
        <x:f>IF('05_Form_Qualite_Air'!$P47="Validé humainement",'05_Form_Qualite_Air'!J47,"")</x:f>
      </x:c>
      <x:c r="K47" s="80" t="str">
        <x:f>IF('05_Form_Qualite_Air'!$P47="Validé humainement",'05_Form_Qualite_Air'!K47,"")</x:f>
      </x:c>
      <x:c r="L47" s="76" t="str">
        <x:f>IF('05_Form_Qualite_Air'!$P47="Validé humainement",'05_Form_Qualite_Air'!L47,"")</x:f>
      </x:c>
      <x:c r="M47" s="76" t="str">
        <x:f>IF('05_Form_Qualite_Air'!$P47="Validé humainement",'05_Form_Qualite_Air'!M47,"")</x:f>
      </x:c>
      <x:c r="N47" s="76" t="str">
        <x:f>IF('05_Form_Qualite_Air'!$P47="Validé humainement",'05_Form_Qualite_Air'!N47,"")</x:f>
      </x:c>
      <x:c r="O47" s="76" t="str">
        <x:f>IF('05_Form_Qualite_Air'!$P47="Validé humainement",'05_Form_Qualite_Air'!O47,"")</x:f>
      </x:c>
      <x:c r="P47" s="76" t="str">
        <x:f>IF('05_Form_Qualite_Air'!$P47="Validé humainement",'05_Form_Qualite_Air'!P47,"")</x:f>
      </x:c>
      <x:c r="Q47" s="78" t="str">
        <x:f>IF('05_Form_Qualite_Air'!$P47="Validé humainement",'05_Form_Qualite_Air'!Q47,"")</x:f>
      </x:c>
      <x:c r="R47" s="76" t="str">
        <x:f>IF('05_Form_Qualite_Air'!$P47="Validé humainement",'05_Form_Qualite_Air'!R47,"")</x:f>
      </x:c>
      <x:c r="S47" s="76" t="str">
        <x:f>IF('05_Form_Qualite_Air'!$P47="Validé humainement",'05_Form_Qualite_Air'!S47,"")</x:f>
      </x:c>
      <x:c r="T47" s="76" t="str">
        <x:f>IF('05_Form_Qualite_Air'!$P47="Validé humainement",'05_Form_Qualite_Air'!T47,"")</x:f>
      </x:c>
    </x:row>
    <x:row r="48">
      <x:c r="A48" s="76" t="str">
        <x:f>IF('05_Form_Qualite_Air'!$P48="Validé humainement",'05_Form_Qualite_Air'!A48,"")</x:f>
      </x:c>
      <x:c r="B48" s="76" t="str">
        <x:f>IF('05_Form_Qualite_Air'!$P48="Validé humainement",'05_Form_Qualite_Air'!B48,"")</x:f>
      </x:c>
      <x:c r="C48" s="76" t="str">
        <x:f>IF('05_Form_Qualite_Air'!$P48="Validé humainement",'05_Form_Qualite_Air'!C48,"")</x:f>
      </x:c>
      <x:c r="D48" s="76" t="str">
        <x:f>IF('05_Form_Qualite_Air'!$P48="Validé humainement",'05_Form_Qualite_Air'!D48,"")</x:f>
      </x:c>
      <x:c r="E48" s="80" t="str">
        <x:f>IF('05_Form_Qualite_Air'!$P48="Validé humainement",'05_Form_Qualite_Air'!E48,"")</x:f>
      </x:c>
      <x:c r="F48" s="80" t="str">
        <x:f>IF('05_Form_Qualite_Air'!$P48="Validé humainement",'05_Form_Qualite_Air'!F48,"")</x:f>
      </x:c>
      <x:c r="G48" s="80" t="str">
        <x:f>IF('05_Form_Qualite_Air'!$P48="Validé humainement",'05_Form_Qualite_Air'!G48,"")</x:f>
      </x:c>
      <x:c r="H48" s="80" t="str">
        <x:f>IF('05_Form_Qualite_Air'!$P48="Validé humainement",'05_Form_Qualite_Air'!H48,"")</x:f>
      </x:c>
      <x:c r="I48" s="80" t="str">
        <x:f>IF('05_Form_Qualite_Air'!$P48="Validé humainement",'05_Form_Qualite_Air'!I48,"")</x:f>
      </x:c>
      <x:c r="J48" s="80" t="str">
        <x:f>IF('05_Form_Qualite_Air'!$P48="Validé humainement",'05_Form_Qualite_Air'!J48,"")</x:f>
      </x:c>
      <x:c r="K48" s="80" t="str">
        <x:f>IF('05_Form_Qualite_Air'!$P48="Validé humainement",'05_Form_Qualite_Air'!K48,"")</x:f>
      </x:c>
      <x:c r="L48" s="76" t="str">
        <x:f>IF('05_Form_Qualite_Air'!$P48="Validé humainement",'05_Form_Qualite_Air'!L48,"")</x:f>
      </x:c>
      <x:c r="M48" s="76" t="str">
        <x:f>IF('05_Form_Qualite_Air'!$P48="Validé humainement",'05_Form_Qualite_Air'!M48,"")</x:f>
      </x:c>
      <x:c r="N48" s="76" t="str">
        <x:f>IF('05_Form_Qualite_Air'!$P48="Validé humainement",'05_Form_Qualite_Air'!N48,"")</x:f>
      </x:c>
      <x:c r="O48" s="76" t="str">
        <x:f>IF('05_Form_Qualite_Air'!$P48="Validé humainement",'05_Form_Qualite_Air'!O48,"")</x:f>
      </x:c>
      <x:c r="P48" s="76" t="str">
        <x:f>IF('05_Form_Qualite_Air'!$P48="Validé humainement",'05_Form_Qualite_Air'!P48,"")</x:f>
      </x:c>
      <x:c r="Q48" s="78" t="str">
        <x:f>IF('05_Form_Qualite_Air'!$P48="Validé humainement",'05_Form_Qualite_Air'!Q48,"")</x:f>
      </x:c>
      <x:c r="R48" s="76" t="str">
        <x:f>IF('05_Form_Qualite_Air'!$P48="Validé humainement",'05_Form_Qualite_Air'!R48,"")</x:f>
      </x:c>
      <x:c r="S48" s="76" t="str">
        <x:f>IF('05_Form_Qualite_Air'!$P48="Validé humainement",'05_Form_Qualite_Air'!S48,"")</x:f>
      </x:c>
      <x:c r="T48" s="76" t="str">
        <x:f>IF('05_Form_Qualite_Air'!$P48="Validé humainement",'05_Form_Qualite_Air'!T48,"")</x:f>
      </x:c>
    </x:row>
    <x:row r="49">
      <x:c r="A49" s="76" t="str">
        <x:f>IF('05_Form_Qualite_Air'!$P49="Validé humainement",'05_Form_Qualite_Air'!A49,"")</x:f>
      </x:c>
      <x:c r="B49" s="76" t="str">
        <x:f>IF('05_Form_Qualite_Air'!$P49="Validé humainement",'05_Form_Qualite_Air'!B49,"")</x:f>
      </x:c>
      <x:c r="C49" s="76" t="str">
        <x:f>IF('05_Form_Qualite_Air'!$P49="Validé humainement",'05_Form_Qualite_Air'!C49,"")</x:f>
      </x:c>
      <x:c r="D49" s="76" t="str">
        <x:f>IF('05_Form_Qualite_Air'!$P49="Validé humainement",'05_Form_Qualite_Air'!D49,"")</x:f>
      </x:c>
      <x:c r="E49" s="80" t="str">
        <x:f>IF('05_Form_Qualite_Air'!$P49="Validé humainement",'05_Form_Qualite_Air'!E49,"")</x:f>
      </x:c>
      <x:c r="F49" s="80" t="str">
        <x:f>IF('05_Form_Qualite_Air'!$P49="Validé humainement",'05_Form_Qualite_Air'!F49,"")</x:f>
      </x:c>
      <x:c r="G49" s="80" t="str">
        <x:f>IF('05_Form_Qualite_Air'!$P49="Validé humainement",'05_Form_Qualite_Air'!G49,"")</x:f>
      </x:c>
      <x:c r="H49" s="80" t="str">
        <x:f>IF('05_Form_Qualite_Air'!$P49="Validé humainement",'05_Form_Qualite_Air'!H49,"")</x:f>
      </x:c>
      <x:c r="I49" s="80" t="str">
        <x:f>IF('05_Form_Qualite_Air'!$P49="Validé humainement",'05_Form_Qualite_Air'!I49,"")</x:f>
      </x:c>
      <x:c r="J49" s="80" t="str">
        <x:f>IF('05_Form_Qualite_Air'!$P49="Validé humainement",'05_Form_Qualite_Air'!J49,"")</x:f>
      </x:c>
      <x:c r="K49" s="80" t="str">
        <x:f>IF('05_Form_Qualite_Air'!$P49="Validé humainement",'05_Form_Qualite_Air'!K49,"")</x:f>
      </x:c>
      <x:c r="L49" s="76" t="str">
        <x:f>IF('05_Form_Qualite_Air'!$P49="Validé humainement",'05_Form_Qualite_Air'!L49,"")</x:f>
      </x:c>
      <x:c r="M49" s="76" t="str">
        <x:f>IF('05_Form_Qualite_Air'!$P49="Validé humainement",'05_Form_Qualite_Air'!M49,"")</x:f>
      </x:c>
      <x:c r="N49" s="76" t="str">
        <x:f>IF('05_Form_Qualite_Air'!$P49="Validé humainement",'05_Form_Qualite_Air'!N49,"")</x:f>
      </x:c>
      <x:c r="O49" s="76" t="str">
        <x:f>IF('05_Form_Qualite_Air'!$P49="Validé humainement",'05_Form_Qualite_Air'!O49,"")</x:f>
      </x:c>
      <x:c r="P49" s="76" t="str">
        <x:f>IF('05_Form_Qualite_Air'!$P49="Validé humainement",'05_Form_Qualite_Air'!P49,"")</x:f>
      </x:c>
      <x:c r="Q49" s="78" t="str">
        <x:f>IF('05_Form_Qualite_Air'!$P49="Validé humainement",'05_Form_Qualite_Air'!Q49,"")</x:f>
      </x:c>
      <x:c r="R49" s="76" t="str">
        <x:f>IF('05_Form_Qualite_Air'!$P49="Validé humainement",'05_Form_Qualite_Air'!R49,"")</x:f>
      </x:c>
      <x:c r="S49" s="76" t="str">
        <x:f>IF('05_Form_Qualite_Air'!$P49="Validé humainement",'05_Form_Qualite_Air'!S49,"")</x:f>
      </x:c>
      <x:c r="T49" s="76" t="str">
        <x:f>IF('05_Form_Qualite_Air'!$P49="Validé humainement",'05_Form_Qualite_Air'!T49,"")</x:f>
      </x:c>
    </x:row>
    <x:row r="50">
      <x:c r="A50" s="76" t="str">
        <x:f>IF('05_Form_Qualite_Air'!$P50="Validé humainement",'05_Form_Qualite_Air'!A50,"")</x:f>
      </x:c>
      <x:c r="B50" s="76" t="str">
        <x:f>IF('05_Form_Qualite_Air'!$P50="Validé humainement",'05_Form_Qualite_Air'!B50,"")</x:f>
      </x:c>
      <x:c r="C50" s="76" t="str">
        <x:f>IF('05_Form_Qualite_Air'!$P50="Validé humainement",'05_Form_Qualite_Air'!C50,"")</x:f>
      </x:c>
      <x:c r="D50" s="76" t="str">
        <x:f>IF('05_Form_Qualite_Air'!$P50="Validé humainement",'05_Form_Qualite_Air'!D50,"")</x:f>
      </x:c>
      <x:c r="E50" s="80" t="str">
        <x:f>IF('05_Form_Qualite_Air'!$P50="Validé humainement",'05_Form_Qualite_Air'!E50,"")</x:f>
      </x:c>
      <x:c r="F50" s="80" t="str">
        <x:f>IF('05_Form_Qualite_Air'!$P50="Validé humainement",'05_Form_Qualite_Air'!F50,"")</x:f>
      </x:c>
      <x:c r="G50" s="80" t="str">
        <x:f>IF('05_Form_Qualite_Air'!$P50="Validé humainement",'05_Form_Qualite_Air'!G50,"")</x:f>
      </x:c>
      <x:c r="H50" s="80" t="str">
        <x:f>IF('05_Form_Qualite_Air'!$P50="Validé humainement",'05_Form_Qualite_Air'!H50,"")</x:f>
      </x:c>
      <x:c r="I50" s="80" t="str">
        <x:f>IF('05_Form_Qualite_Air'!$P50="Validé humainement",'05_Form_Qualite_Air'!I50,"")</x:f>
      </x:c>
      <x:c r="J50" s="80" t="str">
        <x:f>IF('05_Form_Qualite_Air'!$P50="Validé humainement",'05_Form_Qualite_Air'!J50,"")</x:f>
      </x:c>
      <x:c r="K50" s="80" t="str">
        <x:f>IF('05_Form_Qualite_Air'!$P50="Validé humainement",'05_Form_Qualite_Air'!K50,"")</x:f>
      </x:c>
      <x:c r="L50" s="76" t="str">
        <x:f>IF('05_Form_Qualite_Air'!$P50="Validé humainement",'05_Form_Qualite_Air'!L50,"")</x:f>
      </x:c>
      <x:c r="M50" s="76" t="str">
        <x:f>IF('05_Form_Qualite_Air'!$P50="Validé humainement",'05_Form_Qualite_Air'!M50,"")</x:f>
      </x:c>
      <x:c r="N50" s="76" t="str">
        <x:f>IF('05_Form_Qualite_Air'!$P50="Validé humainement",'05_Form_Qualite_Air'!N50,"")</x:f>
      </x:c>
      <x:c r="O50" s="76" t="str">
        <x:f>IF('05_Form_Qualite_Air'!$P50="Validé humainement",'05_Form_Qualite_Air'!O50,"")</x:f>
      </x:c>
      <x:c r="P50" s="76" t="str">
        <x:f>IF('05_Form_Qualite_Air'!$P50="Validé humainement",'05_Form_Qualite_Air'!P50,"")</x:f>
      </x:c>
      <x:c r="Q50" s="78" t="str">
        <x:f>IF('05_Form_Qualite_Air'!$P50="Validé humainement",'05_Form_Qualite_Air'!Q50,"")</x:f>
      </x:c>
      <x:c r="R50" s="76" t="str">
        <x:f>IF('05_Form_Qualite_Air'!$P50="Validé humainement",'05_Form_Qualite_Air'!R50,"")</x:f>
      </x:c>
      <x:c r="S50" s="76" t="str">
        <x:f>IF('05_Form_Qualite_Air'!$P50="Validé humainement",'05_Form_Qualite_Air'!S50,"")</x:f>
      </x:c>
      <x:c r="T50" s="76" t="str">
        <x:f>IF('05_Form_Qualite_Air'!$P50="Validé humainement",'05_Form_Qualite_Air'!T50,"")</x:f>
      </x:c>
    </x:row>
    <x:row r="51">
      <x:c r="A51" s="76" t="str">
        <x:f>IF('05_Form_Qualite_Air'!$P51="Validé humainement",'05_Form_Qualite_Air'!A51,"")</x:f>
      </x:c>
      <x:c r="B51" s="76" t="str">
        <x:f>IF('05_Form_Qualite_Air'!$P51="Validé humainement",'05_Form_Qualite_Air'!B51,"")</x:f>
      </x:c>
      <x:c r="C51" s="76" t="str">
        <x:f>IF('05_Form_Qualite_Air'!$P51="Validé humainement",'05_Form_Qualite_Air'!C51,"")</x:f>
      </x:c>
      <x:c r="D51" s="76" t="str">
        <x:f>IF('05_Form_Qualite_Air'!$P51="Validé humainement",'05_Form_Qualite_Air'!D51,"")</x:f>
      </x:c>
      <x:c r="E51" s="80" t="str">
        <x:f>IF('05_Form_Qualite_Air'!$P51="Validé humainement",'05_Form_Qualite_Air'!E51,"")</x:f>
      </x:c>
      <x:c r="F51" s="80" t="str">
        <x:f>IF('05_Form_Qualite_Air'!$P51="Validé humainement",'05_Form_Qualite_Air'!F51,"")</x:f>
      </x:c>
      <x:c r="G51" s="80" t="str">
        <x:f>IF('05_Form_Qualite_Air'!$P51="Validé humainement",'05_Form_Qualite_Air'!G51,"")</x:f>
      </x:c>
      <x:c r="H51" s="80" t="str">
        <x:f>IF('05_Form_Qualite_Air'!$P51="Validé humainement",'05_Form_Qualite_Air'!H51,"")</x:f>
      </x:c>
      <x:c r="I51" s="80" t="str">
        <x:f>IF('05_Form_Qualite_Air'!$P51="Validé humainement",'05_Form_Qualite_Air'!I51,"")</x:f>
      </x:c>
      <x:c r="J51" s="80" t="str">
        <x:f>IF('05_Form_Qualite_Air'!$P51="Validé humainement",'05_Form_Qualite_Air'!J51,"")</x:f>
      </x:c>
      <x:c r="K51" s="80" t="str">
        <x:f>IF('05_Form_Qualite_Air'!$P51="Validé humainement",'05_Form_Qualite_Air'!K51,"")</x:f>
      </x:c>
      <x:c r="L51" s="76" t="str">
        <x:f>IF('05_Form_Qualite_Air'!$P51="Validé humainement",'05_Form_Qualite_Air'!L51,"")</x:f>
      </x:c>
      <x:c r="M51" s="76" t="str">
        <x:f>IF('05_Form_Qualite_Air'!$P51="Validé humainement",'05_Form_Qualite_Air'!M51,"")</x:f>
      </x:c>
      <x:c r="N51" s="76" t="str">
        <x:f>IF('05_Form_Qualite_Air'!$P51="Validé humainement",'05_Form_Qualite_Air'!N51,"")</x:f>
      </x:c>
      <x:c r="O51" s="76" t="str">
        <x:f>IF('05_Form_Qualite_Air'!$P51="Validé humainement",'05_Form_Qualite_Air'!O51,"")</x:f>
      </x:c>
      <x:c r="P51" s="76" t="str">
        <x:f>IF('05_Form_Qualite_Air'!$P51="Validé humainement",'05_Form_Qualite_Air'!P51,"")</x:f>
      </x:c>
      <x:c r="Q51" s="78" t="str">
        <x:f>IF('05_Form_Qualite_Air'!$P51="Validé humainement",'05_Form_Qualite_Air'!Q51,"")</x:f>
      </x:c>
      <x:c r="R51" s="76" t="str">
        <x:f>IF('05_Form_Qualite_Air'!$P51="Validé humainement",'05_Form_Qualite_Air'!R51,"")</x:f>
      </x:c>
      <x:c r="S51" s="76" t="str">
        <x:f>IF('05_Form_Qualite_Air'!$P51="Validé humainement",'05_Form_Qualite_Air'!S51,"")</x:f>
      </x:c>
      <x:c r="T51" s="76" t="str">
        <x:f>IF('05_Form_Qualite_Air'!$P51="Validé humainement",'05_Form_Qualite_Air'!T51,"")</x:f>
      </x:c>
    </x:row>
    <x:row r="52">
      <x:c r="A52" s="76" t="str">
        <x:f>IF('05_Form_Qualite_Air'!$P52="Validé humainement",'05_Form_Qualite_Air'!A52,"")</x:f>
      </x:c>
      <x:c r="B52" s="76" t="str">
        <x:f>IF('05_Form_Qualite_Air'!$P52="Validé humainement",'05_Form_Qualite_Air'!B52,"")</x:f>
      </x:c>
      <x:c r="C52" s="76" t="str">
        <x:f>IF('05_Form_Qualite_Air'!$P52="Validé humainement",'05_Form_Qualite_Air'!C52,"")</x:f>
      </x:c>
      <x:c r="D52" s="76" t="str">
        <x:f>IF('05_Form_Qualite_Air'!$P52="Validé humainement",'05_Form_Qualite_Air'!D52,"")</x:f>
      </x:c>
      <x:c r="E52" s="80" t="str">
        <x:f>IF('05_Form_Qualite_Air'!$P52="Validé humainement",'05_Form_Qualite_Air'!E52,"")</x:f>
      </x:c>
      <x:c r="F52" s="80" t="str">
        <x:f>IF('05_Form_Qualite_Air'!$P52="Validé humainement",'05_Form_Qualite_Air'!F52,"")</x:f>
      </x:c>
      <x:c r="G52" s="80" t="str">
        <x:f>IF('05_Form_Qualite_Air'!$P52="Validé humainement",'05_Form_Qualite_Air'!G52,"")</x:f>
      </x:c>
      <x:c r="H52" s="80" t="str">
        <x:f>IF('05_Form_Qualite_Air'!$P52="Validé humainement",'05_Form_Qualite_Air'!H52,"")</x:f>
      </x:c>
      <x:c r="I52" s="80" t="str">
        <x:f>IF('05_Form_Qualite_Air'!$P52="Validé humainement",'05_Form_Qualite_Air'!I52,"")</x:f>
      </x:c>
      <x:c r="J52" s="80" t="str">
        <x:f>IF('05_Form_Qualite_Air'!$P52="Validé humainement",'05_Form_Qualite_Air'!J52,"")</x:f>
      </x:c>
      <x:c r="K52" s="80" t="str">
        <x:f>IF('05_Form_Qualite_Air'!$P52="Validé humainement",'05_Form_Qualite_Air'!K52,"")</x:f>
      </x:c>
      <x:c r="L52" s="76" t="str">
        <x:f>IF('05_Form_Qualite_Air'!$P52="Validé humainement",'05_Form_Qualite_Air'!L52,"")</x:f>
      </x:c>
      <x:c r="M52" s="76" t="str">
        <x:f>IF('05_Form_Qualite_Air'!$P52="Validé humainement",'05_Form_Qualite_Air'!M52,"")</x:f>
      </x:c>
      <x:c r="N52" s="76" t="str">
        <x:f>IF('05_Form_Qualite_Air'!$P52="Validé humainement",'05_Form_Qualite_Air'!N52,"")</x:f>
      </x:c>
      <x:c r="O52" s="76" t="str">
        <x:f>IF('05_Form_Qualite_Air'!$P52="Validé humainement",'05_Form_Qualite_Air'!O52,"")</x:f>
      </x:c>
      <x:c r="P52" s="76" t="str">
        <x:f>IF('05_Form_Qualite_Air'!$P52="Validé humainement",'05_Form_Qualite_Air'!P52,"")</x:f>
      </x:c>
      <x:c r="Q52" s="78" t="str">
        <x:f>IF('05_Form_Qualite_Air'!$P52="Validé humainement",'05_Form_Qualite_Air'!Q52,"")</x:f>
      </x:c>
      <x:c r="R52" s="76" t="str">
        <x:f>IF('05_Form_Qualite_Air'!$P52="Validé humainement",'05_Form_Qualite_Air'!R52,"")</x:f>
      </x:c>
      <x:c r="S52" s="76" t="str">
        <x:f>IF('05_Form_Qualite_Air'!$P52="Validé humainement",'05_Form_Qualite_Air'!S52,"")</x:f>
      </x:c>
      <x:c r="T52" s="76" t="str">
        <x:f>IF('05_Form_Qualite_Air'!$P52="Validé humainement",'05_Form_Qualite_Air'!T52,"")</x:f>
      </x:c>
    </x:row>
    <x:row r="53">
      <x:c r="A53" s="76" t="str">
        <x:f>IF('05_Form_Qualite_Air'!$P53="Validé humainement",'05_Form_Qualite_Air'!A53,"")</x:f>
      </x:c>
      <x:c r="B53" s="76" t="str">
        <x:f>IF('05_Form_Qualite_Air'!$P53="Validé humainement",'05_Form_Qualite_Air'!B53,"")</x:f>
      </x:c>
      <x:c r="C53" s="76" t="str">
        <x:f>IF('05_Form_Qualite_Air'!$P53="Validé humainement",'05_Form_Qualite_Air'!C53,"")</x:f>
      </x:c>
      <x:c r="D53" s="76" t="str">
        <x:f>IF('05_Form_Qualite_Air'!$P53="Validé humainement",'05_Form_Qualite_Air'!D53,"")</x:f>
      </x:c>
      <x:c r="E53" s="80" t="str">
        <x:f>IF('05_Form_Qualite_Air'!$P53="Validé humainement",'05_Form_Qualite_Air'!E53,"")</x:f>
      </x:c>
      <x:c r="F53" s="80" t="str">
        <x:f>IF('05_Form_Qualite_Air'!$P53="Validé humainement",'05_Form_Qualite_Air'!F53,"")</x:f>
      </x:c>
      <x:c r="G53" s="80" t="str">
        <x:f>IF('05_Form_Qualite_Air'!$P53="Validé humainement",'05_Form_Qualite_Air'!G53,"")</x:f>
      </x:c>
      <x:c r="H53" s="80" t="str">
        <x:f>IF('05_Form_Qualite_Air'!$P53="Validé humainement",'05_Form_Qualite_Air'!H53,"")</x:f>
      </x:c>
      <x:c r="I53" s="80" t="str">
        <x:f>IF('05_Form_Qualite_Air'!$P53="Validé humainement",'05_Form_Qualite_Air'!I53,"")</x:f>
      </x:c>
      <x:c r="J53" s="80" t="str">
        <x:f>IF('05_Form_Qualite_Air'!$P53="Validé humainement",'05_Form_Qualite_Air'!J53,"")</x:f>
      </x:c>
      <x:c r="K53" s="80" t="str">
        <x:f>IF('05_Form_Qualite_Air'!$P53="Validé humainement",'05_Form_Qualite_Air'!K53,"")</x:f>
      </x:c>
      <x:c r="L53" s="76" t="str">
        <x:f>IF('05_Form_Qualite_Air'!$P53="Validé humainement",'05_Form_Qualite_Air'!L53,"")</x:f>
      </x:c>
      <x:c r="M53" s="76" t="str">
        <x:f>IF('05_Form_Qualite_Air'!$P53="Validé humainement",'05_Form_Qualite_Air'!M53,"")</x:f>
      </x:c>
      <x:c r="N53" s="76" t="str">
        <x:f>IF('05_Form_Qualite_Air'!$P53="Validé humainement",'05_Form_Qualite_Air'!N53,"")</x:f>
      </x:c>
      <x:c r="O53" s="76" t="str">
        <x:f>IF('05_Form_Qualite_Air'!$P53="Validé humainement",'05_Form_Qualite_Air'!O53,"")</x:f>
      </x:c>
      <x:c r="P53" s="76" t="str">
        <x:f>IF('05_Form_Qualite_Air'!$P53="Validé humainement",'05_Form_Qualite_Air'!P53,"")</x:f>
      </x:c>
      <x:c r="Q53" s="78" t="str">
        <x:f>IF('05_Form_Qualite_Air'!$P53="Validé humainement",'05_Form_Qualite_Air'!Q53,"")</x:f>
      </x:c>
      <x:c r="R53" s="76" t="str">
        <x:f>IF('05_Form_Qualite_Air'!$P53="Validé humainement",'05_Form_Qualite_Air'!R53,"")</x:f>
      </x:c>
      <x:c r="S53" s="76" t="str">
        <x:f>IF('05_Form_Qualite_Air'!$P53="Validé humainement",'05_Form_Qualite_Air'!S53,"")</x:f>
      </x:c>
      <x:c r="T53" s="76" t="str">
        <x:f>IF('05_Form_Qualite_Air'!$P53="Validé humainement",'05_Form_Qualite_Air'!T53,"")</x:f>
      </x:c>
    </x:row>
    <x:row r="54">
      <x:c r="A54" s="76" t="str">
        <x:f>IF('05_Form_Qualite_Air'!$P54="Validé humainement",'05_Form_Qualite_Air'!A54,"")</x:f>
      </x:c>
      <x:c r="B54" s="76" t="str">
        <x:f>IF('05_Form_Qualite_Air'!$P54="Validé humainement",'05_Form_Qualite_Air'!B54,"")</x:f>
      </x:c>
      <x:c r="C54" s="76" t="str">
        <x:f>IF('05_Form_Qualite_Air'!$P54="Validé humainement",'05_Form_Qualite_Air'!C54,"")</x:f>
      </x:c>
      <x:c r="D54" s="76" t="str">
        <x:f>IF('05_Form_Qualite_Air'!$P54="Validé humainement",'05_Form_Qualite_Air'!D54,"")</x:f>
      </x:c>
      <x:c r="E54" s="80" t="str">
        <x:f>IF('05_Form_Qualite_Air'!$P54="Validé humainement",'05_Form_Qualite_Air'!E54,"")</x:f>
      </x:c>
      <x:c r="F54" s="80" t="str">
        <x:f>IF('05_Form_Qualite_Air'!$P54="Validé humainement",'05_Form_Qualite_Air'!F54,"")</x:f>
      </x:c>
      <x:c r="G54" s="80" t="str">
        <x:f>IF('05_Form_Qualite_Air'!$P54="Validé humainement",'05_Form_Qualite_Air'!G54,"")</x:f>
      </x:c>
      <x:c r="H54" s="80" t="str">
        <x:f>IF('05_Form_Qualite_Air'!$P54="Validé humainement",'05_Form_Qualite_Air'!H54,"")</x:f>
      </x:c>
      <x:c r="I54" s="80" t="str">
        <x:f>IF('05_Form_Qualite_Air'!$P54="Validé humainement",'05_Form_Qualite_Air'!I54,"")</x:f>
      </x:c>
      <x:c r="J54" s="80" t="str">
        <x:f>IF('05_Form_Qualite_Air'!$P54="Validé humainement",'05_Form_Qualite_Air'!J54,"")</x:f>
      </x:c>
      <x:c r="K54" s="80" t="str">
        <x:f>IF('05_Form_Qualite_Air'!$P54="Validé humainement",'05_Form_Qualite_Air'!K54,"")</x:f>
      </x:c>
      <x:c r="L54" s="76" t="str">
        <x:f>IF('05_Form_Qualite_Air'!$P54="Validé humainement",'05_Form_Qualite_Air'!L54,"")</x:f>
      </x:c>
      <x:c r="M54" s="76" t="str">
        <x:f>IF('05_Form_Qualite_Air'!$P54="Validé humainement",'05_Form_Qualite_Air'!M54,"")</x:f>
      </x:c>
      <x:c r="N54" s="76" t="str">
        <x:f>IF('05_Form_Qualite_Air'!$P54="Validé humainement",'05_Form_Qualite_Air'!N54,"")</x:f>
      </x:c>
      <x:c r="O54" s="76" t="str">
        <x:f>IF('05_Form_Qualite_Air'!$P54="Validé humainement",'05_Form_Qualite_Air'!O54,"")</x:f>
      </x:c>
      <x:c r="P54" s="76" t="str">
        <x:f>IF('05_Form_Qualite_Air'!$P54="Validé humainement",'05_Form_Qualite_Air'!P54,"")</x:f>
      </x:c>
      <x:c r="Q54" s="78" t="str">
        <x:f>IF('05_Form_Qualite_Air'!$P54="Validé humainement",'05_Form_Qualite_Air'!Q54,"")</x:f>
      </x:c>
      <x:c r="R54" s="76" t="str">
        <x:f>IF('05_Form_Qualite_Air'!$P54="Validé humainement",'05_Form_Qualite_Air'!R54,"")</x:f>
      </x:c>
      <x:c r="S54" s="76" t="str">
        <x:f>IF('05_Form_Qualite_Air'!$P54="Validé humainement",'05_Form_Qualite_Air'!S54,"")</x:f>
      </x:c>
      <x:c r="T54" s="76" t="str">
        <x:f>IF('05_Form_Qualite_Air'!$P54="Validé humainement",'05_Form_Qualite_Air'!T54,"")</x:f>
      </x:c>
    </x:row>
    <x:row r="55">
      <x:c r="A55" s="76" t="str">
        <x:f>IF('05_Form_Qualite_Air'!$P55="Validé humainement",'05_Form_Qualite_Air'!A55,"")</x:f>
      </x:c>
      <x:c r="B55" s="76" t="str">
        <x:f>IF('05_Form_Qualite_Air'!$P55="Validé humainement",'05_Form_Qualite_Air'!B55,"")</x:f>
      </x:c>
      <x:c r="C55" s="76" t="str">
        <x:f>IF('05_Form_Qualite_Air'!$P55="Validé humainement",'05_Form_Qualite_Air'!C55,"")</x:f>
      </x:c>
      <x:c r="D55" s="76" t="str">
        <x:f>IF('05_Form_Qualite_Air'!$P55="Validé humainement",'05_Form_Qualite_Air'!D55,"")</x:f>
      </x:c>
      <x:c r="E55" s="80" t="str">
        <x:f>IF('05_Form_Qualite_Air'!$P55="Validé humainement",'05_Form_Qualite_Air'!E55,"")</x:f>
      </x:c>
      <x:c r="F55" s="80" t="str">
        <x:f>IF('05_Form_Qualite_Air'!$P55="Validé humainement",'05_Form_Qualite_Air'!F55,"")</x:f>
      </x:c>
      <x:c r="G55" s="80" t="str">
        <x:f>IF('05_Form_Qualite_Air'!$P55="Validé humainement",'05_Form_Qualite_Air'!G55,"")</x:f>
      </x:c>
      <x:c r="H55" s="80" t="str">
        <x:f>IF('05_Form_Qualite_Air'!$P55="Validé humainement",'05_Form_Qualite_Air'!H55,"")</x:f>
      </x:c>
      <x:c r="I55" s="80" t="str">
        <x:f>IF('05_Form_Qualite_Air'!$P55="Validé humainement",'05_Form_Qualite_Air'!I55,"")</x:f>
      </x:c>
      <x:c r="J55" s="80" t="str">
        <x:f>IF('05_Form_Qualite_Air'!$P55="Validé humainement",'05_Form_Qualite_Air'!J55,"")</x:f>
      </x:c>
      <x:c r="K55" s="80" t="str">
        <x:f>IF('05_Form_Qualite_Air'!$P55="Validé humainement",'05_Form_Qualite_Air'!K55,"")</x:f>
      </x:c>
      <x:c r="L55" s="76" t="str">
        <x:f>IF('05_Form_Qualite_Air'!$P55="Validé humainement",'05_Form_Qualite_Air'!L55,"")</x:f>
      </x:c>
      <x:c r="M55" s="76" t="str">
        <x:f>IF('05_Form_Qualite_Air'!$P55="Validé humainement",'05_Form_Qualite_Air'!M55,"")</x:f>
      </x:c>
      <x:c r="N55" s="76" t="str">
        <x:f>IF('05_Form_Qualite_Air'!$P55="Validé humainement",'05_Form_Qualite_Air'!N55,"")</x:f>
      </x:c>
      <x:c r="O55" s="76" t="str">
        <x:f>IF('05_Form_Qualite_Air'!$P55="Validé humainement",'05_Form_Qualite_Air'!O55,"")</x:f>
      </x:c>
      <x:c r="P55" s="76" t="str">
        <x:f>IF('05_Form_Qualite_Air'!$P55="Validé humainement",'05_Form_Qualite_Air'!P55,"")</x:f>
      </x:c>
      <x:c r="Q55" s="78" t="str">
        <x:f>IF('05_Form_Qualite_Air'!$P55="Validé humainement",'05_Form_Qualite_Air'!Q55,"")</x:f>
      </x:c>
      <x:c r="R55" s="76" t="str">
        <x:f>IF('05_Form_Qualite_Air'!$P55="Validé humainement",'05_Form_Qualite_Air'!R55,"")</x:f>
      </x:c>
      <x:c r="S55" s="76" t="str">
        <x:f>IF('05_Form_Qualite_Air'!$P55="Validé humainement",'05_Form_Qualite_Air'!S55,"")</x:f>
      </x:c>
      <x:c r="T55" s="76" t="str">
        <x:f>IF('05_Form_Qualite_Air'!$P55="Validé humainement",'05_Form_Qualite_Air'!T55,"")</x:f>
      </x:c>
    </x:row>
    <x:row r="56">
      <x:c r="A56" s="76" t="str">
        <x:f>IF('05_Form_Qualite_Air'!$P56="Validé humainement",'05_Form_Qualite_Air'!A56,"")</x:f>
      </x:c>
      <x:c r="B56" s="76" t="str">
        <x:f>IF('05_Form_Qualite_Air'!$P56="Validé humainement",'05_Form_Qualite_Air'!B56,"")</x:f>
      </x:c>
      <x:c r="C56" s="76" t="str">
        <x:f>IF('05_Form_Qualite_Air'!$P56="Validé humainement",'05_Form_Qualite_Air'!C56,"")</x:f>
      </x:c>
      <x:c r="D56" s="76" t="str">
        <x:f>IF('05_Form_Qualite_Air'!$P56="Validé humainement",'05_Form_Qualite_Air'!D56,"")</x:f>
      </x:c>
      <x:c r="E56" s="80" t="str">
        <x:f>IF('05_Form_Qualite_Air'!$P56="Validé humainement",'05_Form_Qualite_Air'!E56,"")</x:f>
      </x:c>
      <x:c r="F56" s="80" t="str">
        <x:f>IF('05_Form_Qualite_Air'!$P56="Validé humainement",'05_Form_Qualite_Air'!F56,"")</x:f>
      </x:c>
      <x:c r="G56" s="80" t="str">
        <x:f>IF('05_Form_Qualite_Air'!$P56="Validé humainement",'05_Form_Qualite_Air'!G56,"")</x:f>
      </x:c>
      <x:c r="H56" s="80" t="str">
        <x:f>IF('05_Form_Qualite_Air'!$P56="Validé humainement",'05_Form_Qualite_Air'!H56,"")</x:f>
      </x:c>
      <x:c r="I56" s="80" t="str">
        <x:f>IF('05_Form_Qualite_Air'!$P56="Validé humainement",'05_Form_Qualite_Air'!I56,"")</x:f>
      </x:c>
      <x:c r="J56" s="80" t="str">
        <x:f>IF('05_Form_Qualite_Air'!$P56="Validé humainement",'05_Form_Qualite_Air'!J56,"")</x:f>
      </x:c>
      <x:c r="K56" s="80" t="str">
        <x:f>IF('05_Form_Qualite_Air'!$P56="Validé humainement",'05_Form_Qualite_Air'!K56,"")</x:f>
      </x:c>
      <x:c r="L56" s="76" t="str">
        <x:f>IF('05_Form_Qualite_Air'!$P56="Validé humainement",'05_Form_Qualite_Air'!L56,"")</x:f>
      </x:c>
      <x:c r="M56" s="76" t="str">
        <x:f>IF('05_Form_Qualite_Air'!$P56="Validé humainement",'05_Form_Qualite_Air'!M56,"")</x:f>
      </x:c>
      <x:c r="N56" s="76" t="str">
        <x:f>IF('05_Form_Qualite_Air'!$P56="Validé humainement",'05_Form_Qualite_Air'!N56,"")</x:f>
      </x:c>
      <x:c r="O56" s="76" t="str">
        <x:f>IF('05_Form_Qualite_Air'!$P56="Validé humainement",'05_Form_Qualite_Air'!O56,"")</x:f>
      </x:c>
      <x:c r="P56" s="76" t="str">
        <x:f>IF('05_Form_Qualite_Air'!$P56="Validé humainement",'05_Form_Qualite_Air'!P56,"")</x:f>
      </x:c>
      <x:c r="Q56" s="78" t="str">
        <x:f>IF('05_Form_Qualite_Air'!$P56="Validé humainement",'05_Form_Qualite_Air'!Q56,"")</x:f>
      </x:c>
      <x:c r="R56" s="76" t="str">
        <x:f>IF('05_Form_Qualite_Air'!$P56="Validé humainement",'05_Form_Qualite_Air'!R56,"")</x:f>
      </x:c>
      <x:c r="S56" s="76" t="str">
        <x:f>IF('05_Form_Qualite_Air'!$P56="Validé humainement",'05_Form_Qualite_Air'!S56,"")</x:f>
      </x:c>
      <x:c r="T56" s="76" t="str">
        <x:f>IF('05_Form_Qualite_Air'!$P56="Validé humainement",'05_Form_Qualite_Air'!T56,"")</x:f>
      </x:c>
    </x:row>
    <x:row r="57">
      <x:c r="A57" s="76" t="str">
        <x:f>IF('05_Form_Qualite_Air'!$P57="Validé humainement",'05_Form_Qualite_Air'!A57,"")</x:f>
      </x:c>
      <x:c r="B57" s="76" t="str">
        <x:f>IF('05_Form_Qualite_Air'!$P57="Validé humainement",'05_Form_Qualite_Air'!B57,"")</x:f>
      </x:c>
      <x:c r="C57" s="76" t="str">
        <x:f>IF('05_Form_Qualite_Air'!$P57="Validé humainement",'05_Form_Qualite_Air'!C57,"")</x:f>
      </x:c>
      <x:c r="D57" s="76" t="str">
        <x:f>IF('05_Form_Qualite_Air'!$P57="Validé humainement",'05_Form_Qualite_Air'!D57,"")</x:f>
      </x:c>
      <x:c r="E57" s="80" t="str">
        <x:f>IF('05_Form_Qualite_Air'!$P57="Validé humainement",'05_Form_Qualite_Air'!E57,"")</x:f>
      </x:c>
      <x:c r="F57" s="80" t="str">
        <x:f>IF('05_Form_Qualite_Air'!$P57="Validé humainement",'05_Form_Qualite_Air'!F57,"")</x:f>
      </x:c>
      <x:c r="G57" s="80" t="str">
        <x:f>IF('05_Form_Qualite_Air'!$P57="Validé humainement",'05_Form_Qualite_Air'!G57,"")</x:f>
      </x:c>
      <x:c r="H57" s="80" t="str">
        <x:f>IF('05_Form_Qualite_Air'!$P57="Validé humainement",'05_Form_Qualite_Air'!H57,"")</x:f>
      </x:c>
      <x:c r="I57" s="80" t="str">
        <x:f>IF('05_Form_Qualite_Air'!$P57="Validé humainement",'05_Form_Qualite_Air'!I57,"")</x:f>
      </x:c>
      <x:c r="J57" s="80" t="str">
        <x:f>IF('05_Form_Qualite_Air'!$P57="Validé humainement",'05_Form_Qualite_Air'!J57,"")</x:f>
      </x:c>
      <x:c r="K57" s="80" t="str">
        <x:f>IF('05_Form_Qualite_Air'!$P57="Validé humainement",'05_Form_Qualite_Air'!K57,"")</x:f>
      </x:c>
      <x:c r="L57" s="76" t="str">
        <x:f>IF('05_Form_Qualite_Air'!$P57="Validé humainement",'05_Form_Qualite_Air'!L57,"")</x:f>
      </x:c>
      <x:c r="M57" s="76" t="str">
        <x:f>IF('05_Form_Qualite_Air'!$P57="Validé humainement",'05_Form_Qualite_Air'!M57,"")</x:f>
      </x:c>
      <x:c r="N57" s="76" t="str">
        <x:f>IF('05_Form_Qualite_Air'!$P57="Validé humainement",'05_Form_Qualite_Air'!N57,"")</x:f>
      </x:c>
      <x:c r="O57" s="76" t="str">
        <x:f>IF('05_Form_Qualite_Air'!$P57="Validé humainement",'05_Form_Qualite_Air'!O57,"")</x:f>
      </x:c>
      <x:c r="P57" s="76" t="str">
        <x:f>IF('05_Form_Qualite_Air'!$P57="Validé humainement",'05_Form_Qualite_Air'!P57,"")</x:f>
      </x:c>
      <x:c r="Q57" s="78" t="str">
        <x:f>IF('05_Form_Qualite_Air'!$P57="Validé humainement",'05_Form_Qualite_Air'!Q57,"")</x:f>
      </x:c>
      <x:c r="R57" s="76" t="str">
        <x:f>IF('05_Form_Qualite_Air'!$P57="Validé humainement",'05_Form_Qualite_Air'!R57,"")</x:f>
      </x:c>
      <x:c r="S57" s="76" t="str">
        <x:f>IF('05_Form_Qualite_Air'!$P57="Validé humainement",'05_Form_Qualite_Air'!S57,"")</x:f>
      </x:c>
      <x:c r="T57" s="76" t="str">
        <x:f>IF('05_Form_Qualite_Air'!$P57="Validé humainement",'05_Form_Qualite_Air'!T57,"")</x:f>
      </x:c>
    </x:row>
    <x:row r="58">
      <x:c r="A58" s="76" t="str">
        <x:f>IF('05_Form_Qualite_Air'!$P58="Validé humainement",'05_Form_Qualite_Air'!A58,"")</x:f>
      </x:c>
      <x:c r="B58" s="76" t="str">
        <x:f>IF('05_Form_Qualite_Air'!$P58="Validé humainement",'05_Form_Qualite_Air'!B58,"")</x:f>
      </x:c>
      <x:c r="C58" s="76" t="str">
        <x:f>IF('05_Form_Qualite_Air'!$P58="Validé humainement",'05_Form_Qualite_Air'!C58,"")</x:f>
      </x:c>
      <x:c r="D58" s="76" t="str">
        <x:f>IF('05_Form_Qualite_Air'!$P58="Validé humainement",'05_Form_Qualite_Air'!D58,"")</x:f>
      </x:c>
      <x:c r="E58" s="80" t="str">
        <x:f>IF('05_Form_Qualite_Air'!$P58="Validé humainement",'05_Form_Qualite_Air'!E58,"")</x:f>
      </x:c>
      <x:c r="F58" s="80" t="str">
        <x:f>IF('05_Form_Qualite_Air'!$P58="Validé humainement",'05_Form_Qualite_Air'!F58,"")</x:f>
      </x:c>
      <x:c r="G58" s="80" t="str">
        <x:f>IF('05_Form_Qualite_Air'!$P58="Validé humainement",'05_Form_Qualite_Air'!G58,"")</x:f>
      </x:c>
      <x:c r="H58" s="80" t="str">
        <x:f>IF('05_Form_Qualite_Air'!$P58="Validé humainement",'05_Form_Qualite_Air'!H58,"")</x:f>
      </x:c>
      <x:c r="I58" s="80" t="str">
        <x:f>IF('05_Form_Qualite_Air'!$P58="Validé humainement",'05_Form_Qualite_Air'!I58,"")</x:f>
      </x:c>
      <x:c r="J58" s="80" t="str">
        <x:f>IF('05_Form_Qualite_Air'!$P58="Validé humainement",'05_Form_Qualite_Air'!J58,"")</x:f>
      </x:c>
      <x:c r="K58" s="80" t="str">
        <x:f>IF('05_Form_Qualite_Air'!$P58="Validé humainement",'05_Form_Qualite_Air'!K58,"")</x:f>
      </x:c>
      <x:c r="L58" s="76" t="str">
        <x:f>IF('05_Form_Qualite_Air'!$P58="Validé humainement",'05_Form_Qualite_Air'!L58,"")</x:f>
      </x:c>
      <x:c r="M58" s="76" t="str">
        <x:f>IF('05_Form_Qualite_Air'!$P58="Validé humainement",'05_Form_Qualite_Air'!M58,"")</x:f>
      </x:c>
      <x:c r="N58" s="76" t="str">
        <x:f>IF('05_Form_Qualite_Air'!$P58="Validé humainement",'05_Form_Qualite_Air'!N58,"")</x:f>
      </x:c>
      <x:c r="O58" s="76" t="str">
        <x:f>IF('05_Form_Qualite_Air'!$P58="Validé humainement",'05_Form_Qualite_Air'!O58,"")</x:f>
      </x:c>
      <x:c r="P58" s="76" t="str">
        <x:f>IF('05_Form_Qualite_Air'!$P58="Validé humainement",'05_Form_Qualite_Air'!P58,"")</x:f>
      </x:c>
      <x:c r="Q58" s="78" t="str">
        <x:f>IF('05_Form_Qualite_Air'!$P58="Validé humainement",'05_Form_Qualite_Air'!Q58,"")</x:f>
      </x:c>
      <x:c r="R58" s="76" t="str">
        <x:f>IF('05_Form_Qualite_Air'!$P58="Validé humainement",'05_Form_Qualite_Air'!R58,"")</x:f>
      </x:c>
      <x:c r="S58" s="76" t="str">
        <x:f>IF('05_Form_Qualite_Air'!$P58="Validé humainement",'05_Form_Qualite_Air'!S58,"")</x:f>
      </x:c>
      <x:c r="T58" s="76" t="str">
        <x:f>IF('05_Form_Qualite_Air'!$P58="Validé humainement",'05_Form_Qualite_Air'!T58,"")</x:f>
      </x:c>
    </x:row>
    <x:row r="59">
      <x:c r="A59" s="76" t="str">
        <x:f>IF('05_Form_Qualite_Air'!$P59="Validé humainement",'05_Form_Qualite_Air'!A59,"")</x:f>
      </x:c>
      <x:c r="B59" s="76" t="str">
        <x:f>IF('05_Form_Qualite_Air'!$P59="Validé humainement",'05_Form_Qualite_Air'!B59,"")</x:f>
      </x:c>
      <x:c r="C59" s="76" t="str">
        <x:f>IF('05_Form_Qualite_Air'!$P59="Validé humainement",'05_Form_Qualite_Air'!C59,"")</x:f>
      </x:c>
      <x:c r="D59" s="76" t="str">
        <x:f>IF('05_Form_Qualite_Air'!$P59="Validé humainement",'05_Form_Qualite_Air'!D59,"")</x:f>
      </x:c>
      <x:c r="E59" s="80" t="str">
        <x:f>IF('05_Form_Qualite_Air'!$P59="Validé humainement",'05_Form_Qualite_Air'!E59,"")</x:f>
      </x:c>
      <x:c r="F59" s="80" t="str">
        <x:f>IF('05_Form_Qualite_Air'!$P59="Validé humainement",'05_Form_Qualite_Air'!F59,"")</x:f>
      </x:c>
      <x:c r="G59" s="80" t="str">
        <x:f>IF('05_Form_Qualite_Air'!$P59="Validé humainement",'05_Form_Qualite_Air'!G59,"")</x:f>
      </x:c>
      <x:c r="H59" s="80" t="str">
        <x:f>IF('05_Form_Qualite_Air'!$P59="Validé humainement",'05_Form_Qualite_Air'!H59,"")</x:f>
      </x:c>
      <x:c r="I59" s="80" t="str">
        <x:f>IF('05_Form_Qualite_Air'!$P59="Validé humainement",'05_Form_Qualite_Air'!I59,"")</x:f>
      </x:c>
      <x:c r="J59" s="80" t="str">
        <x:f>IF('05_Form_Qualite_Air'!$P59="Validé humainement",'05_Form_Qualite_Air'!J59,"")</x:f>
      </x:c>
      <x:c r="K59" s="80" t="str">
        <x:f>IF('05_Form_Qualite_Air'!$P59="Validé humainement",'05_Form_Qualite_Air'!K59,"")</x:f>
      </x:c>
      <x:c r="L59" s="76" t="str">
        <x:f>IF('05_Form_Qualite_Air'!$P59="Validé humainement",'05_Form_Qualite_Air'!L59,"")</x:f>
      </x:c>
      <x:c r="M59" s="76" t="str">
        <x:f>IF('05_Form_Qualite_Air'!$P59="Validé humainement",'05_Form_Qualite_Air'!M59,"")</x:f>
      </x:c>
      <x:c r="N59" s="76" t="str">
        <x:f>IF('05_Form_Qualite_Air'!$P59="Validé humainement",'05_Form_Qualite_Air'!N59,"")</x:f>
      </x:c>
      <x:c r="O59" s="76" t="str">
        <x:f>IF('05_Form_Qualite_Air'!$P59="Validé humainement",'05_Form_Qualite_Air'!O59,"")</x:f>
      </x:c>
      <x:c r="P59" s="76" t="str">
        <x:f>IF('05_Form_Qualite_Air'!$P59="Validé humainement",'05_Form_Qualite_Air'!P59,"")</x:f>
      </x:c>
      <x:c r="Q59" s="78" t="str">
        <x:f>IF('05_Form_Qualite_Air'!$P59="Validé humainement",'05_Form_Qualite_Air'!Q59,"")</x:f>
      </x:c>
      <x:c r="R59" s="76" t="str">
        <x:f>IF('05_Form_Qualite_Air'!$P59="Validé humainement",'05_Form_Qualite_Air'!R59,"")</x:f>
      </x:c>
      <x:c r="S59" s="76" t="str">
        <x:f>IF('05_Form_Qualite_Air'!$P59="Validé humainement",'05_Form_Qualite_Air'!S59,"")</x:f>
      </x:c>
      <x:c r="T59" s="76" t="str">
        <x:f>IF('05_Form_Qualite_Air'!$P59="Validé humainement",'05_Form_Qualite_Air'!T59,"")</x:f>
      </x:c>
    </x:row>
    <x:row r="60">
      <x:c r="A60" s="76" t="str">
        <x:f>IF('05_Form_Qualite_Air'!$P60="Validé humainement",'05_Form_Qualite_Air'!A60,"")</x:f>
      </x:c>
      <x:c r="B60" s="76" t="str">
        <x:f>IF('05_Form_Qualite_Air'!$P60="Validé humainement",'05_Form_Qualite_Air'!B60,"")</x:f>
      </x:c>
      <x:c r="C60" s="76" t="str">
        <x:f>IF('05_Form_Qualite_Air'!$P60="Validé humainement",'05_Form_Qualite_Air'!C60,"")</x:f>
      </x:c>
      <x:c r="D60" s="76" t="str">
        <x:f>IF('05_Form_Qualite_Air'!$P60="Validé humainement",'05_Form_Qualite_Air'!D60,"")</x:f>
      </x:c>
      <x:c r="E60" s="80" t="str">
        <x:f>IF('05_Form_Qualite_Air'!$P60="Validé humainement",'05_Form_Qualite_Air'!E60,"")</x:f>
      </x:c>
      <x:c r="F60" s="80" t="str">
        <x:f>IF('05_Form_Qualite_Air'!$P60="Validé humainement",'05_Form_Qualite_Air'!F60,"")</x:f>
      </x:c>
      <x:c r="G60" s="80" t="str">
        <x:f>IF('05_Form_Qualite_Air'!$P60="Validé humainement",'05_Form_Qualite_Air'!G60,"")</x:f>
      </x:c>
      <x:c r="H60" s="80" t="str">
        <x:f>IF('05_Form_Qualite_Air'!$P60="Validé humainement",'05_Form_Qualite_Air'!H60,"")</x:f>
      </x:c>
      <x:c r="I60" s="80" t="str">
        <x:f>IF('05_Form_Qualite_Air'!$P60="Validé humainement",'05_Form_Qualite_Air'!I60,"")</x:f>
      </x:c>
      <x:c r="J60" s="80" t="str">
        <x:f>IF('05_Form_Qualite_Air'!$P60="Validé humainement",'05_Form_Qualite_Air'!J60,"")</x:f>
      </x:c>
      <x:c r="K60" s="80" t="str">
        <x:f>IF('05_Form_Qualite_Air'!$P60="Validé humainement",'05_Form_Qualite_Air'!K60,"")</x:f>
      </x:c>
      <x:c r="L60" s="76" t="str">
        <x:f>IF('05_Form_Qualite_Air'!$P60="Validé humainement",'05_Form_Qualite_Air'!L60,"")</x:f>
      </x:c>
      <x:c r="M60" s="76" t="str">
        <x:f>IF('05_Form_Qualite_Air'!$P60="Validé humainement",'05_Form_Qualite_Air'!M60,"")</x:f>
      </x:c>
      <x:c r="N60" s="76" t="str">
        <x:f>IF('05_Form_Qualite_Air'!$P60="Validé humainement",'05_Form_Qualite_Air'!N60,"")</x:f>
      </x:c>
      <x:c r="O60" s="76" t="str">
        <x:f>IF('05_Form_Qualite_Air'!$P60="Validé humainement",'05_Form_Qualite_Air'!O60,"")</x:f>
      </x:c>
      <x:c r="P60" s="76" t="str">
        <x:f>IF('05_Form_Qualite_Air'!$P60="Validé humainement",'05_Form_Qualite_Air'!P60,"")</x:f>
      </x:c>
      <x:c r="Q60" s="78" t="str">
        <x:f>IF('05_Form_Qualite_Air'!$P60="Validé humainement",'05_Form_Qualite_Air'!Q60,"")</x:f>
      </x:c>
      <x:c r="R60" s="76" t="str">
        <x:f>IF('05_Form_Qualite_Air'!$P60="Validé humainement",'05_Form_Qualite_Air'!R60,"")</x:f>
      </x:c>
      <x:c r="S60" s="76" t="str">
        <x:f>IF('05_Form_Qualite_Air'!$P60="Validé humainement",'05_Form_Qualite_Air'!S60,"")</x:f>
      </x:c>
      <x:c r="T60" s="76" t="str">
        <x:f>IF('05_Form_Qualite_Air'!$P60="Validé humainement",'05_Form_Qualite_Air'!T60,"")</x:f>
      </x:c>
    </x:row>
    <x:row r="61">
      <x:c r="A61" s="76" t="str">
        <x:f>IF('05_Form_Qualite_Air'!$P61="Validé humainement",'05_Form_Qualite_Air'!A61,"")</x:f>
      </x:c>
      <x:c r="B61" s="76" t="str">
        <x:f>IF('05_Form_Qualite_Air'!$P61="Validé humainement",'05_Form_Qualite_Air'!B61,"")</x:f>
      </x:c>
      <x:c r="C61" s="76" t="str">
        <x:f>IF('05_Form_Qualite_Air'!$P61="Validé humainement",'05_Form_Qualite_Air'!C61,"")</x:f>
      </x:c>
      <x:c r="D61" s="76" t="str">
        <x:f>IF('05_Form_Qualite_Air'!$P61="Validé humainement",'05_Form_Qualite_Air'!D61,"")</x:f>
      </x:c>
      <x:c r="E61" s="80" t="str">
        <x:f>IF('05_Form_Qualite_Air'!$P61="Validé humainement",'05_Form_Qualite_Air'!E61,"")</x:f>
      </x:c>
      <x:c r="F61" s="80" t="str">
        <x:f>IF('05_Form_Qualite_Air'!$P61="Validé humainement",'05_Form_Qualite_Air'!F61,"")</x:f>
      </x:c>
      <x:c r="G61" s="80" t="str">
        <x:f>IF('05_Form_Qualite_Air'!$P61="Validé humainement",'05_Form_Qualite_Air'!G61,"")</x:f>
      </x:c>
      <x:c r="H61" s="80" t="str">
        <x:f>IF('05_Form_Qualite_Air'!$P61="Validé humainement",'05_Form_Qualite_Air'!H61,"")</x:f>
      </x:c>
      <x:c r="I61" s="80" t="str">
        <x:f>IF('05_Form_Qualite_Air'!$P61="Validé humainement",'05_Form_Qualite_Air'!I61,"")</x:f>
      </x:c>
      <x:c r="J61" s="80" t="str">
        <x:f>IF('05_Form_Qualite_Air'!$P61="Validé humainement",'05_Form_Qualite_Air'!J61,"")</x:f>
      </x:c>
      <x:c r="K61" s="80" t="str">
        <x:f>IF('05_Form_Qualite_Air'!$P61="Validé humainement",'05_Form_Qualite_Air'!K61,"")</x:f>
      </x:c>
      <x:c r="L61" s="76" t="str">
        <x:f>IF('05_Form_Qualite_Air'!$P61="Validé humainement",'05_Form_Qualite_Air'!L61,"")</x:f>
      </x:c>
      <x:c r="M61" s="76" t="str">
        <x:f>IF('05_Form_Qualite_Air'!$P61="Validé humainement",'05_Form_Qualite_Air'!M61,"")</x:f>
      </x:c>
      <x:c r="N61" s="76" t="str">
        <x:f>IF('05_Form_Qualite_Air'!$P61="Validé humainement",'05_Form_Qualite_Air'!N61,"")</x:f>
      </x:c>
      <x:c r="O61" s="76" t="str">
        <x:f>IF('05_Form_Qualite_Air'!$P61="Validé humainement",'05_Form_Qualite_Air'!O61,"")</x:f>
      </x:c>
      <x:c r="P61" s="76" t="str">
        <x:f>IF('05_Form_Qualite_Air'!$P61="Validé humainement",'05_Form_Qualite_Air'!P61,"")</x:f>
      </x:c>
      <x:c r="Q61" s="78" t="str">
        <x:f>IF('05_Form_Qualite_Air'!$P61="Validé humainement",'05_Form_Qualite_Air'!Q61,"")</x:f>
      </x:c>
      <x:c r="R61" s="76" t="str">
        <x:f>IF('05_Form_Qualite_Air'!$P61="Validé humainement",'05_Form_Qualite_Air'!R61,"")</x:f>
      </x:c>
      <x:c r="S61" s="76" t="str">
        <x:f>IF('05_Form_Qualite_Air'!$P61="Validé humainement",'05_Form_Qualite_Air'!S61,"")</x:f>
      </x:c>
      <x:c r="T61" s="76" t="str">
        <x:f>IF('05_Form_Qualite_Air'!$P61="Validé humainement",'05_Form_Qualite_Air'!T61,"")</x:f>
      </x:c>
    </x:row>
    <x:row r="62">
      <x:c r="A62" s="76" t="str">
        <x:f>IF('05_Form_Qualite_Air'!$P62="Validé humainement",'05_Form_Qualite_Air'!A62,"")</x:f>
      </x:c>
      <x:c r="B62" s="76" t="str">
        <x:f>IF('05_Form_Qualite_Air'!$P62="Validé humainement",'05_Form_Qualite_Air'!B62,"")</x:f>
      </x:c>
      <x:c r="C62" s="76" t="str">
        <x:f>IF('05_Form_Qualite_Air'!$P62="Validé humainement",'05_Form_Qualite_Air'!C62,"")</x:f>
      </x:c>
      <x:c r="D62" s="76" t="str">
        <x:f>IF('05_Form_Qualite_Air'!$P62="Validé humainement",'05_Form_Qualite_Air'!D62,"")</x:f>
      </x:c>
      <x:c r="E62" s="80" t="str">
        <x:f>IF('05_Form_Qualite_Air'!$P62="Validé humainement",'05_Form_Qualite_Air'!E62,"")</x:f>
      </x:c>
      <x:c r="F62" s="80" t="str">
        <x:f>IF('05_Form_Qualite_Air'!$P62="Validé humainement",'05_Form_Qualite_Air'!F62,"")</x:f>
      </x:c>
      <x:c r="G62" s="80" t="str">
        <x:f>IF('05_Form_Qualite_Air'!$P62="Validé humainement",'05_Form_Qualite_Air'!G62,"")</x:f>
      </x:c>
      <x:c r="H62" s="80" t="str">
        <x:f>IF('05_Form_Qualite_Air'!$P62="Validé humainement",'05_Form_Qualite_Air'!H62,"")</x:f>
      </x:c>
      <x:c r="I62" s="80" t="str">
        <x:f>IF('05_Form_Qualite_Air'!$P62="Validé humainement",'05_Form_Qualite_Air'!I62,"")</x:f>
      </x:c>
      <x:c r="J62" s="80" t="str">
        <x:f>IF('05_Form_Qualite_Air'!$P62="Validé humainement",'05_Form_Qualite_Air'!J62,"")</x:f>
      </x:c>
      <x:c r="K62" s="80" t="str">
        <x:f>IF('05_Form_Qualite_Air'!$P62="Validé humainement",'05_Form_Qualite_Air'!K62,"")</x:f>
      </x:c>
      <x:c r="L62" s="76" t="str">
        <x:f>IF('05_Form_Qualite_Air'!$P62="Validé humainement",'05_Form_Qualite_Air'!L62,"")</x:f>
      </x:c>
      <x:c r="M62" s="76" t="str">
        <x:f>IF('05_Form_Qualite_Air'!$P62="Validé humainement",'05_Form_Qualite_Air'!M62,"")</x:f>
      </x:c>
      <x:c r="N62" s="76" t="str">
        <x:f>IF('05_Form_Qualite_Air'!$P62="Validé humainement",'05_Form_Qualite_Air'!N62,"")</x:f>
      </x:c>
      <x:c r="O62" s="76" t="str">
        <x:f>IF('05_Form_Qualite_Air'!$P62="Validé humainement",'05_Form_Qualite_Air'!O62,"")</x:f>
      </x:c>
      <x:c r="P62" s="76" t="str">
        <x:f>IF('05_Form_Qualite_Air'!$P62="Validé humainement",'05_Form_Qualite_Air'!P62,"")</x:f>
      </x:c>
      <x:c r="Q62" s="78" t="str">
        <x:f>IF('05_Form_Qualite_Air'!$P62="Validé humainement",'05_Form_Qualite_Air'!Q62,"")</x:f>
      </x:c>
      <x:c r="R62" s="76" t="str">
        <x:f>IF('05_Form_Qualite_Air'!$P62="Validé humainement",'05_Form_Qualite_Air'!R62,"")</x:f>
      </x:c>
      <x:c r="S62" s="76" t="str">
        <x:f>IF('05_Form_Qualite_Air'!$P62="Validé humainement",'05_Form_Qualite_Air'!S62,"")</x:f>
      </x:c>
      <x:c r="T62" s="76" t="str">
        <x:f>IF('05_Form_Qualite_Air'!$P62="Validé humainement",'05_Form_Qualite_Air'!T62,"")</x:f>
      </x:c>
    </x:row>
    <x:row r="63">
      <x:c r="A63" s="76" t="str">
        <x:f>IF('05_Form_Qualite_Air'!$P63="Validé humainement",'05_Form_Qualite_Air'!A63,"")</x:f>
      </x:c>
      <x:c r="B63" s="76" t="str">
        <x:f>IF('05_Form_Qualite_Air'!$P63="Validé humainement",'05_Form_Qualite_Air'!B63,"")</x:f>
      </x:c>
      <x:c r="C63" s="76" t="str">
        <x:f>IF('05_Form_Qualite_Air'!$P63="Validé humainement",'05_Form_Qualite_Air'!C63,"")</x:f>
      </x:c>
      <x:c r="D63" s="76" t="str">
        <x:f>IF('05_Form_Qualite_Air'!$P63="Validé humainement",'05_Form_Qualite_Air'!D63,"")</x:f>
      </x:c>
      <x:c r="E63" s="80" t="str">
        <x:f>IF('05_Form_Qualite_Air'!$P63="Validé humainement",'05_Form_Qualite_Air'!E63,"")</x:f>
      </x:c>
      <x:c r="F63" s="80" t="str">
        <x:f>IF('05_Form_Qualite_Air'!$P63="Validé humainement",'05_Form_Qualite_Air'!F63,"")</x:f>
      </x:c>
      <x:c r="G63" s="80" t="str">
        <x:f>IF('05_Form_Qualite_Air'!$P63="Validé humainement",'05_Form_Qualite_Air'!G63,"")</x:f>
      </x:c>
      <x:c r="H63" s="80" t="str">
        <x:f>IF('05_Form_Qualite_Air'!$P63="Validé humainement",'05_Form_Qualite_Air'!H63,"")</x:f>
      </x:c>
      <x:c r="I63" s="80" t="str">
        <x:f>IF('05_Form_Qualite_Air'!$P63="Validé humainement",'05_Form_Qualite_Air'!I63,"")</x:f>
      </x:c>
      <x:c r="J63" s="80" t="str">
        <x:f>IF('05_Form_Qualite_Air'!$P63="Validé humainement",'05_Form_Qualite_Air'!J63,"")</x:f>
      </x:c>
      <x:c r="K63" s="80" t="str">
        <x:f>IF('05_Form_Qualite_Air'!$P63="Validé humainement",'05_Form_Qualite_Air'!K63,"")</x:f>
      </x:c>
      <x:c r="L63" s="76" t="str">
        <x:f>IF('05_Form_Qualite_Air'!$P63="Validé humainement",'05_Form_Qualite_Air'!L63,"")</x:f>
      </x:c>
      <x:c r="M63" s="76" t="str">
        <x:f>IF('05_Form_Qualite_Air'!$P63="Validé humainement",'05_Form_Qualite_Air'!M63,"")</x:f>
      </x:c>
      <x:c r="N63" s="76" t="str">
        <x:f>IF('05_Form_Qualite_Air'!$P63="Validé humainement",'05_Form_Qualite_Air'!N63,"")</x:f>
      </x:c>
      <x:c r="O63" s="76" t="str">
        <x:f>IF('05_Form_Qualite_Air'!$P63="Validé humainement",'05_Form_Qualite_Air'!O63,"")</x:f>
      </x:c>
      <x:c r="P63" s="76" t="str">
        <x:f>IF('05_Form_Qualite_Air'!$P63="Validé humainement",'05_Form_Qualite_Air'!P63,"")</x:f>
      </x:c>
      <x:c r="Q63" s="78" t="str">
        <x:f>IF('05_Form_Qualite_Air'!$P63="Validé humainement",'05_Form_Qualite_Air'!Q63,"")</x:f>
      </x:c>
      <x:c r="R63" s="76" t="str">
        <x:f>IF('05_Form_Qualite_Air'!$P63="Validé humainement",'05_Form_Qualite_Air'!R63,"")</x:f>
      </x:c>
      <x:c r="S63" s="76" t="str">
        <x:f>IF('05_Form_Qualite_Air'!$P63="Validé humainement",'05_Form_Qualite_Air'!S63,"")</x:f>
      </x:c>
      <x:c r="T63" s="76" t="str">
        <x:f>IF('05_Form_Qualite_Air'!$P63="Validé humainement",'05_Form_Qualite_Air'!T63,"")</x:f>
      </x:c>
    </x:row>
    <x:row r="64">
      <x:c r="A64" s="76" t="str">
        <x:f>IF('05_Form_Qualite_Air'!$P64="Validé humainement",'05_Form_Qualite_Air'!A64,"")</x:f>
      </x:c>
      <x:c r="B64" s="76" t="str">
        <x:f>IF('05_Form_Qualite_Air'!$P64="Validé humainement",'05_Form_Qualite_Air'!B64,"")</x:f>
      </x:c>
      <x:c r="C64" s="76" t="str">
        <x:f>IF('05_Form_Qualite_Air'!$P64="Validé humainement",'05_Form_Qualite_Air'!C64,"")</x:f>
      </x:c>
      <x:c r="D64" s="76" t="str">
        <x:f>IF('05_Form_Qualite_Air'!$P64="Validé humainement",'05_Form_Qualite_Air'!D64,"")</x:f>
      </x:c>
      <x:c r="E64" s="80" t="str">
        <x:f>IF('05_Form_Qualite_Air'!$P64="Validé humainement",'05_Form_Qualite_Air'!E64,"")</x:f>
      </x:c>
      <x:c r="F64" s="80" t="str">
        <x:f>IF('05_Form_Qualite_Air'!$P64="Validé humainement",'05_Form_Qualite_Air'!F64,"")</x:f>
      </x:c>
      <x:c r="G64" s="80" t="str">
        <x:f>IF('05_Form_Qualite_Air'!$P64="Validé humainement",'05_Form_Qualite_Air'!G64,"")</x:f>
      </x:c>
      <x:c r="H64" s="80" t="str">
        <x:f>IF('05_Form_Qualite_Air'!$P64="Validé humainement",'05_Form_Qualite_Air'!H64,"")</x:f>
      </x:c>
      <x:c r="I64" s="80" t="str">
        <x:f>IF('05_Form_Qualite_Air'!$P64="Validé humainement",'05_Form_Qualite_Air'!I64,"")</x:f>
      </x:c>
      <x:c r="J64" s="80" t="str">
        <x:f>IF('05_Form_Qualite_Air'!$P64="Validé humainement",'05_Form_Qualite_Air'!J64,"")</x:f>
      </x:c>
      <x:c r="K64" s="80" t="str">
        <x:f>IF('05_Form_Qualite_Air'!$P64="Validé humainement",'05_Form_Qualite_Air'!K64,"")</x:f>
      </x:c>
      <x:c r="L64" s="76" t="str">
        <x:f>IF('05_Form_Qualite_Air'!$P64="Validé humainement",'05_Form_Qualite_Air'!L64,"")</x:f>
      </x:c>
      <x:c r="M64" s="76" t="str">
        <x:f>IF('05_Form_Qualite_Air'!$P64="Validé humainement",'05_Form_Qualite_Air'!M64,"")</x:f>
      </x:c>
      <x:c r="N64" s="76" t="str">
        <x:f>IF('05_Form_Qualite_Air'!$P64="Validé humainement",'05_Form_Qualite_Air'!N64,"")</x:f>
      </x:c>
      <x:c r="O64" s="76" t="str">
        <x:f>IF('05_Form_Qualite_Air'!$P64="Validé humainement",'05_Form_Qualite_Air'!O64,"")</x:f>
      </x:c>
      <x:c r="P64" s="76" t="str">
        <x:f>IF('05_Form_Qualite_Air'!$P64="Validé humainement",'05_Form_Qualite_Air'!P64,"")</x:f>
      </x:c>
      <x:c r="Q64" s="78" t="str">
        <x:f>IF('05_Form_Qualite_Air'!$P64="Validé humainement",'05_Form_Qualite_Air'!Q64,"")</x:f>
      </x:c>
      <x:c r="R64" s="76" t="str">
        <x:f>IF('05_Form_Qualite_Air'!$P64="Validé humainement",'05_Form_Qualite_Air'!R64,"")</x:f>
      </x:c>
      <x:c r="S64" s="76" t="str">
        <x:f>IF('05_Form_Qualite_Air'!$P64="Validé humainement",'05_Form_Qualite_Air'!S64,"")</x:f>
      </x:c>
      <x:c r="T64" s="76" t="str">
        <x:f>IF('05_Form_Qualite_Air'!$P64="Validé humainement",'05_Form_Qualite_Air'!T64,"")</x:f>
      </x:c>
    </x:row>
    <x:row r="65">
      <x:c r="A65" s="76" t="str">
        <x:f>IF('05_Form_Qualite_Air'!$P65="Validé humainement",'05_Form_Qualite_Air'!A65,"")</x:f>
      </x:c>
      <x:c r="B65" s="76" t="str">
        <x:f>IF('05_Form_Qualite_Air'!$P65="Validé humainement",'05_Form_Qualite_Air'!B65,"")</x:f>
      </x:c>
      <x:c r="C65" s="76" t="str">
        <x:f>IF('05_Form_Qualite_Air'!$P65="Validé humainement",'05_Form_Qualite_Air'!C65,"")</x:f>
      </x:c>
      <x:c r="D65" s="76" t="str">
        <x:f>IF('05_Form_Qualite_Air'!$P65="Validé humainement",'05_Form_Qualite_Air'!D65,"")</x:f>
      </x:c>
      <x:c r="E65" s="80" t="str">
        <x:f>IF('05_Form_Qualite_Air'!$P65="Validé humainement",'05_Form_Qualite_Air'!E65,"")</x:f>
      </x:c>
      <x:c r="F65" s="80" t="str">
        <x:f>IF('05_Form_Qualite_Air'!$P65="Validé humainement",'05_Form_Qualite_Air'!F65,"")</x:f>
      </x:c>
      <x:c r="G65" s="80" t="str">
        <x:f>IF('05_Form_Qualite_Air'!$P65="Validé humainement",'05_Form_Qualite_Air'!G65,"")</x:f>
      </x:c>
      <x:c r="H65" s="80" t="str">
        <x:f>IF('05_Form_Qualite_Air'!$P65="Validé humainement",'05_Form_Qualite_Air'!H65,"")</x:f>
      </x:c>
      <x:c r="I65" s="80" t="str">
        <x:f>IF('05_Form_Qualite_Air'!$P65="Validé humainement",'05_Form_Qualite_Air'!I65,"")</x:f>
      </x:c>
      <x:c r="J65" s="80" t="str">
        <x:f>IF('05_Form_Qualite_Air'!$P65="Validé humainement",'05_Form_Qualite_Air'!J65,"")</x:f>
      </x:c>
      <x:c r="K65" s="80" t="str">
        <x:f>IF('05_Form_Qualite_Air'!$P65="Validé humainement",'05_Form_Qualite_Air'!K65,"")</x:f>
      </x:c>
      <x:c r="L65" s="76" t="str">
        <x:f>IF('05_Form_Qualite_Air'!$P65="Validé humainement",'05_Form_Qualite_Air'!L65,"")</x:f>
      </x:c>
      <x:c r="M65" s="76" t="str">
        <x:f>IF('05_Form_Qualite_Air'!$P65="Validé humainement",'05_Form_Qualite_Air'!M65,"")</x:f>
      </x:c>
      <x:c r="N65" s="76" t="str">
        <x:f>IF('05_Form_Qualite_Air'!$P65="Validé humainement",'05_Form_Qualite_Air'!N65,"")</x:f>
      </x:c>
      <x:c r="O65" s="76" t="str">
        <x:f>IF('05_Form_Qualite_Air'!$P65="Validé humainement",'05_Form_Qualite_Air'!O65,"")</x:f>
      </x:c>
      <x:c r="P65" s="76" t="str">
        <x:f>IF('05_Form_Qualite_Air'!$P65="Validé humainement",'05_Form_Qualite_Air'!P65,"")</x:f>
      </x:c>
      <x:c r="Q65" s="78" t="str">
        <x:f>IF('05_Form_Qualite_Air'!$P65="Validé humainement",'05_Form_Qualite_Air'!Q65,"")</x:f>
      </x:c>
      <x:c r="R65" s="76" t="str">
        <x:f>IF('05_Form_Qualite_Air'!$P65="Validé humainement",'05_Form_Qualite_Air'!R65,"")</x:f>
      </x:c>
      <x:c r="S65" s="76" t="str">
        <x:f>IF('05_Form_Qualite_Air'!$P65="Validé humainement",'05_Form_Qualite_Air'!S65,"")</x:f>
      </x:c>
      <x:c r="T65" s="76" t="str">
        <x:f>IF('05_Form_Qualite_Air'!$P65="Validé humainement",'05_Form_Qualite_Air'!T65,"")</x:f>
      </x:c>
    </x:row>
    <x:row r="66">
      <x:c r="A66" s="76" t="str">
        <x:f>IF('05_Form_Qualite_Air'!$P66="Validé humainement",'05_Form_Qualite_Air'!A66,"")</x:f>
      </x:c>
      <x:c r="B66" s="76" t="str">
        <x:f>IF('05_Form_Qualite_Air'!$P66="Validé humainement",'05_Form_Qualite_Air'!B66,"")</x:f>
      </x:c>
      <x:c r="C66" s="76" t="str">
        <x:f>IF('05_Form_Qualite_Air'!$P66="Validé humainement",'05_Form_Qualite_Air'!C66,"")</x:f>
      </x:c>
      <x:c r="D66" s="76" t="str">
        <x:f>IF('05_Form_Qualite_Air'!$P66="Validé humainement",'05_Form_Qualite_Air'!D66,"")</x:f>
      </x:c>
      <x:c r="E66" s="80" t="str">
        <x:f>IF('05_Form_Qualite_Air'!$P66="Validé humainement",'05_Form_Qualite_Air'!E66,"")</x:f>
      </x:c>
      <x:c r="F66" s="80" t="str">
        <x:f>IF('05_Form_Qualite_Air'!$P66="Validé humainement",'05_Form_Qualite_Air'!F66,"")</x:f>
      </x:c>
      <x:c r="G66" s="80" t="str">
        <x:f>IF('05_Form_Qualite_Air'!$P66="Validé humainement",'05_Form_Qualite_Air'!G66,"")</x:f>
      </x:c>
      <x:c r="H66" s="80" t="str">
        <x:f>IF('05_Form_Qualite_Air'!$P66="Validé humainement",'05_Form_Qualite_Air'!H66,"")</x:f>
      </x:c>
      <x:c r="I66" s="80" t="str">
        <x:f>IF('05_Form_Qualite_Air'!$P66="Validé humainement",'05_Form_Qualite_Air'!I66,"")</x:f>
      </x:c>
      <x:c r="J66" s="80" t="str">
        <x:f>IF('05_Form_Qualite_Air'!$P66="Validé humainement",'05_Form_Qualite_Air'!J66,"")</x:f>
      </x:c>
      <x:c r="K66" s="80" t="str">
        <x:f>IF('05_Form_Qualite_Air'!$P66="Validé humainement",'05_Form_Qualite_Air'!K66,"")</x:f>
      </x:c>
      <x:c r="L66" s="76" t="str">
        <x:f>IF('05_Form_Qualite_Air'!$P66="Validé humainement",'05_Form_Qualite_Air'!L66,"")</x:f>
      </x:c>
      <x:c r="M66" s="76" t="str">
        <x:f>IF('05_Form_Qualite_Air'!$P66="Validé humainement",'05_Form_Qualite_Air'!M66,"")</x:f>
      </x:c>
      <x:c r="N66" s="76" t="str">
        <x:f>IF('05_Form_Qualite_Air'!$P66="Validé humainement",'05_Form_Qualite_Air'!N66,"")</x:f>
      </x:c>
      <x:c r="O66" s="76" t="str">
        <x:f>IF('05_Form_Qualite_Air'!$P66="Validé humainement",'05_Form_Qualite_Air'!O66,"")</x:f>
      </x:c>
      <x:c r="P66" s="76" t="str">
        <x:f>IF('05_Form_Qualite_Air'!$P66="Validé humainement",'05_Form_Qualite_Air'!P66,"")</x:f>
      </x:c>
      <x:c r="Q66" s="78" t="str">
        <x:f>IF('05_Form_Qualite_Air'!$P66="Validé humainement",'05_Form_Qualite_Air'!Q66,"")</x:f>
      </x:c>
      <x:c r="R66" s="76" t="str">
        <x:f>IF('05_Form_Qualite_Air'!$P66="Validé humainement",'05_Form_Qualite_Air'!R66,"")</x:f>
      </x:c>
      <x:c r="S66" s="76" t="str">
        <x:f>IF('05_Form_Qualite_Air'!$P66="Validé humainement",'05_Form_Qualite_Air'!S66,"")</x:f>
      </x:c>
      <x:c r="T66" s="76" t="str">
        <x:f>IF('05_Form_Qualite_Air'!$P66="Validé humainement",'05_Form_Qualite_Air'!T66,"")</x:f>
      </x:c>
    </x:row>
    <x:row r="67">
      <x:c r="A67" s="76" t="str">
        <x:f>IF('05_Form_Qualite_Air'!$P67="Validé humainement",'05_Form_Qualite_Air'!A67,"")</x:f>
      </x:c>
      <x:c r="B67" s="76" t="str">
        <x:f>IF('05_Form_Qualite_Air'!$P67="Validé humainement",'05_Form_Qualite_Air'!B67,"")</x:f>
      </x:c>
      <x:c r="C67" s="76" t="str">
        <x:f>IF('05_Form_Qualite_Air'!$P67="Validé humainement",'05_Form_Qualite_Air'!C67,"")</x:f>
      </x:c>
      <x:c r="D67" s="76" t="str">
        <x:f>IF('05_Form_Qualite_Air'!$P67="Validé humainement",'05_Form_Qualite_Air'!D67,"")</x:f>
      </x:c>
      <x:c r="E67" s="80" t="str">
        <x:f>IF('05_Form_Qualite_Air'!$P67="Validé humainement",'05_Form_Qualite_Air'!E67,"")</x:f>
      </x:c>
      <x:c r="F67" s="80" t="str">
        <x:f>IF('05_Form_Qualite_Air'!$P67="Validé humainement",'05_Form_Qualite_Air'!F67,"")</x:f>
      </x:c>
      <x:c r="G67" s="80" t="str">
        <x:f>IF('05_Form_Qualite_Air'!$P67="Validé humainement",'05_Form_Qualite_Air'!G67,"")</x:f>
      </x:c>
      <x:c r="H67" s="80" t="str">
        <x:f>IF('05_Form_Qualite_Air'!$P67="Validé humainement",'05_Form_Qualite_Air'!H67,"")</x:f>
      </x:c>
      <x:c r="I67" s="80" t="str">
        <x:f>IF('05_Form_Qualite_Air'!$P67="Validé humainement",'05_Form_Qualite_Air'!I67,"")</x:f>
      </x:c>
      <x:c r="J67" s="80" t="str">
        <x:f>IF('05_Form_Qualite_Air'!$P67="Validé humainement",'05_Form_Qualite_Air'!J67,"")</x:f>
      </x:c>
      <x:c r="K67" s="80" t="str">
        <x:f>IF('05_Form_Qualite_Air'!$P67="Validé humainement",'05_Form_Qualite_Air'!K67,"")</x:f>
      </x:c>
      <x:c r="L67" s="76" t="str">
        <x:f>IF('05_Form_Qualite_Air'!$P67="Validé humainement",'05_Form_Qualite_Air'!L67,"")</x:f>
      </x:c>
      <x:c r="M67" s="76" t="str">
        <x:f>IF('05_Form_Qualite_Air'!$P67="Validé humainement",'05_Form_Qualite_Air'!M67,"")</x:f>
      </x:c>
      <x:c r="N67" s="76" t="str">
        <x:f>IF('05_Form_Qualite_Air'!$P67="Validé humainement",'05_Form_Qualite_Air'!N67,"")</x:f>
      </x:c>
      <x:c r="O67" s="76" t="str">
        <x:f>IF('05_Form_Qualite_Air'!$P67="Validé humainement",'05_Form_Qualite_Air'!O67,"")</x:f>
      </x:c>
      <x:c r="P67" s="76" t="str">
        <x:f>IF('05_Form_Qualite_Air'!$P67="Validé humainement",'05_Form_Qualite_Air'!P67,"")</x:f>
      </x:c>
      <x:c r="Q67" s="78" t="str">
        <x:f>IF('05_Form_Qualite_Air'!$P67="Validé humainement",'05_Form_Qualite_Air'!Q67,"")</x:f>
      </x:c>
      <x:c r="R67" s="76" t="str">
        <x:f>IF('05_Form_Qualite_Air'!$P67="Validé humainement",'05_Form_Qualite_Air'!R67,"")</x:f>
      </x:c>
      <x:c r="S67" s="76" t="str">
        <x:f>IF('05_Form_Qualite_Air'!$P67="Validé humainement",'05_Form_Qualite_Air'!S67,"")</x:f>
      </x:c>
      <x:c r="T67" s="76" t="str">
        <x:f>IF('05_Form_Qualite_Air'!$P67="Validé humainement",'05_Form_Qualite_Air'!T67,"")</x:f>
      </x:c>
    </x:row>
    <x:row r="68">
      <x:c r="A68" s="76" t="str">
        <x:f>IF('05_Form_Qualite_Air'!$P68="Validé humainement",'05_Form_Qualite_Air'!A68,"")</x:f>
      </x:c>
      <x:c r="B68" s="76" t="str">
        <x:f>IF('05_Form_Qualite_Air'!$P68="Validé humainement",'05_Form_Qualite_Air'!B68,"")</x:f>
      </x:c>
      <x:c r="C68" s="76" t="str">
        <x:f>IF('05_Form_Qualite_Air'!$P68="Validé humainement",'05_Form_Qualite_Air'!C68,"")</x:f>
      </x:c>
      <x:c r="D68" s="76" t="str">
        <x:f>IF('05_Form_Qualite_Air'!$P68="Validé humainement",'05_Form_Qualite_Air'!D68,"")</x:f>
      </x:c>
      <x:c r="E68" s="80" t="str">
        <x:f>IF('05_Form_Qualite_Air'!$P68="Validé humainement",'05_Form_Qualite_Air'!E68,"")</x:f>
      </x:c>
      <x:c r="F68" s="80" t="str">
        <x:f>IF('05_Form_Qualite_Air'!$P68="Validé humainement",'05_Form_Qualite_Air'!F68,"")</x:f>
      </x:c>
      <x:c r="G68" s="80" t="str">
        <x:f>IF('05_Form_Qualite_Air'!$P68="Validé humainement",'05_Form_Qualite_Air'!G68,"")</x:f>
      </x:c>
      <x:c r="H68" s="80" t="str">
        <x:f>IF('05_Form_Qualite_Air'!$P68="Validé humainement",'05_Form_Qualite_Air'!H68,"")</x:f>
      </x:c>
      <x:c r="I68" s="80" t="str">
        <x:f>IF('05_Form_Qualite_Air'!$P68="Validé humainement",'05_Form_Qualite_Air'!I68,"")</x:f>
      </x:c>
      <x:c r="J68" s="80" t="str">
        <x:f>IF('05_Form_Qualite_Air'!$P68="Validé humainement",'05_Form_Qualite_Air'!J68,"")</x:f>
      </x:c>
      <x:c r="K68" s="80" t="str">
        <x:f>IF('05_Form_Qualite_Air'!$P68="Validé humainement",'05_Form_Qualite_Air'!K68,"")</x:f>
      </x:c>
      <x:c r="L68" s="76" t="str">
        <x:f>IF('05_Form_Qualite_Air'!$P68="Validé humainement",'05_Form_Qualite_Air'!L68,"")</x:f>
      </x:c>
      <x:c r="M68" s="76" t="str">
        <x:f>IF('05_Form_Qualite_Air'!$P68="Validé humainement",'05_Form_Qualite_Air'!M68,"")</x:f>
      </x:c>
      <x:c r="N68" s="76" t="str">
        <x:f>IF('05_Form_Qualite_Air'!$P68="Validé humainement",'05_Form_Qualite_Air'!N68,"")</x:f>
      </x:c>
      <x:c r="O68" s="76" t="str">
        <x:f>IF('05_Form_Qualite_Air'!$P68="Validé humainement",'05_Form_Qualite_Air'!O68,"")</x:f>
      </x:c>
      <x:c r="P68" s="76" t="str">
        <x:f>IF('05_Form_Qualite_Air'!$P68="Validé humainement",'05_Form_Qualite_Air'!P68,"")</x:f>
      </x:c>
      <x:c r="Q68" s="78" t="str">
        <x:f>IF('05_Form_Qualite_Air'!$P68="Validé humainement",'05_Form_Qualite_Air'!Q68,"")</x:f>
      </x:c>
      <x:c r="R68" s="76" t="str">
        <x:f>IF('05_Form_Qualite_Air'!$P68="Validé humainement",'05_Form_Qualite_Air'!R68,"")</x:f>
      </x:c>
      <x:c r="S68" s="76" t="str">
        <x:f>IF('05_Form_Qualite_Air'!$P68="Validé humainement",'05_Form_Qualite_Air'!S68,"")</x:f>
      </x:c>
      <x:c r="T68" s="76" t="str">
        <x:f>IF('05_Form_Qualite_Air'!$P68="Validé humainement",'05_Form_Qualite_Air'!T68,"")</x:f>
      </x:c>
    </x:row>
    <x:row r="69">
      <x:c r="A69" s="76" t="str">
        <x:f>IF('05_Form_Qualite_Air'!$P69="Validé humainement",'05_Form_Qualite_Air'!A69,"")</x:f>
      </x:c>
      <x:c r="B69" s="76" t="str">
        <x:f>IF('05_Form_Qualite_Air'!$P69="Validé humainement",'05_Form_Qualite_Air'!B69,"")</x:f>
      </x:c>
      <x:c r="C69" s="76" t="str">
        <x:f>IF('05_Form_Qualite_Air'!$P69="Validé humainement",'05_Form_Qualite_Air'!C69,"")</x:f>
      </x:c>
      <x:c r="D69" s="76" t="str">
        <x:f>IF('05_Form_Qualite_Air'!$P69="Validé humainement",'05_Form_Qualite_Air'!D69,"")</x:f>
      </x:c>
      <x:c r="E69" s="80" t="str">
        <x:f>IF('05_Form_Qualite_Air'!$P69="Validé humainement",'05_Form_Qualite_Air'!E69,"")</x:f>
      </x:c>
      <x:c r="F69" s="80" t="str">
        <x:f>IF('05_Form_Qualite_Air'!$P69="Validé humainement",'05_Form_Qualite_Air'!F69,"")</x:f>
      </x:c>
      <x:c r="G69" s="80" t="str">
        <x:f>IF('05_Form_Qualite_Air'!$P69="Validé humainement",'05_Form_Qualite_Air'!G69,"")</x:f>
      </x:c>
      <x:c r="H69" s="80" t="str">
        <x:f>IF('05_Form_Qualite_Air'!$P69="Validé humainement",'05_Form_Qualite_Air'!H69,"")</x:f>
      </x:c>
      <x:c r="I69" s="80" t="str">
        <x:f>IF('05_Form_Qualite_Air'!$P69="Validé humainement",'05_Form_Qualite_Air'!I69,"")</x:f>
      </x:c>
      <x:c r="J69" s="80" t="str">
        <x:f>IF('05_Form_Qualite_Air'!$P69="Validé humainement",'05_Form_Qualite_Air'!J69,"")</x:f>
      </x:c>
      <x:c r="K69" s="80" t="str">
        <x:f>IF('05_Form_Qualite_Air'!$P69="Validé humainement",'05_Form_Qualite_Air'!K69,"")</x:f>
      </x:c>
      <x:c r="L69" s="76" t="str">
        <x:f>IF('05_Form_Qualite_Air'!$P69="Validé humainement",'05_Form_Qualite_Air'!L69,"")</x:f>
      </x:c>
      <x:c r="M69" s="76" t="str">
        <x:f>IF('05_Form_Qualite_Air'!$P69="Validé humainement",'05_Form_Qualite_Air'!M69,"")</x:f>
      </x:c>
      <x:c r="N69" s="76" t="str">
        <x:f>IF('05_Form_Qualite_Air'!$P69="Validé humainement",'05_Form_Qualite_Air'!N69,"")</x:f>
      </x:c>
      <x:c r="O69" s="76" t="str">
        <x:f>IF('05_Form_Qualite_Air'!$P69="Validé humainement",'05_Form_Qualite_Air'!O69,"")</x:f>
      </x:c>
      <x:c r="P69" s="76" t="str">
        <x:f>IF('05_Form_Qualite_Air'!$P69="Validé humainement",'05_Form_Qualite_Air'!P69,"")</x:f>
      </x:c>
      <x:c r="Q69" s="78" t="str">
        <x:f>IF('05_Form_Qualite_Air'!$P69="Validé humainement",'05_Form_Qualite_Air'!Q69,"")</x:f>
      </x:c>
      <x:c r="R69" s="76" t="str">
        <x:f>IF('05_Form_Qualite_Air'!$P69="Validé humainement",'05_Form_Qualite_Air'!R69,"")</x:f>
      </x:c>
      <x:c r="S69" s="76" t="str">
        <x:f>IF('05_Form_Qualite_Air'!$P69="Validé humainement",'05_Form_Qualite_Air'!S69,"")</x:f>
      </x:c>
      <x:c r="T69" s="76" t="str">
        <x:f>IF('05_Form_Qualite_Air'!$P69="Validé humainement",'05_Form_Qualite_Air'!T69,"")</x:f>
      </x:c>
    </x:row>
    <x:row r="70">
      <x:c r="A70" s="76" t="str">
        <x:f>IF('05_Form_Qualite_Air'!$P70="Validé humainement",'05_Form_Qualite_Air'!A70,"")</x:f>
      </x:c>
      <x:c r="B70" s="76" t="str">
        <x:f>IF('05_Form_Qualite_Air'!$P70="Validé humainement",'05_Form_Qualite_Air'!B70,"")</x:f>
      </x:c>
      <x:c r="C70" s="76" t="str">
        <x:f>IF('05_Form_Qualite_Air'!$P70="Validé humainement",'05_Form_Qualite_Air'!C70,"")</x:f>
      </x:c>
      <x:c r="D70" s="76" t="str">
        <x:f>IF('05_Form_Qualite_Air'!$P70="Validé humainement",'05_Form_Qualite_Air'!D70,"")</x:f>
      </x:c>
      <x:c r="E70" s="80" t="str">
        <x:f>IF('05_Form_Qualite_Air'!$P70="Validé humainement",'05_Form_Qualite_Air'!E70,"")</x:f>
      </x:c>
      <x:c r="F70" s="80" t="str">
        <x:f>IF('05_Form_Qualite_Air'!$P70="Validé humainement",'05_Form_Qualite_Air'!F70,"")</x:f>
      </x:c>
      <x:c r="G70" s="80" t="str">
        <x:f>IF('05_Form_Qualite_Air'!$P70="Validé humainement",'05_Form_Qualite_Air'!G70,"")</x:f>
      </x:c>
      <x:c r="H70" s="80" t="str">
        <x:f>IF('05_Form_Qualite_Air'!$P70="Validé humainement",'05_Form_Qualite_Air'!H70,"")</x:f>
      </x:c>
      <x:c r="I70" s="80" t="str">
        <x:f>IF('05_Form_Qualite_Air'!$P70="Validé humainement",'05_Form_Qualite_Air'!I70,"")</x:f>
      </x:c>
      <x:c r="J70" s="80" t="str">
        <x:f>IF('05_Form_Qualite_Air'!$P70="Validé humainement",'05_Form_Qualite_Air'!J70,"")</x:f>
      </x:c>
      <x:c r="K70" s="80" t="str">
        <x:f>IF('05_Form_Qualite_Air'!$P70="Validé humainement",'05_Form_Qualite_Air'!K70,"")</x:f>
      </x:c>
      <x:c r="L70" s="76" t="str">
        <x:f>IF('05_Form_Qualite_Air'!$P70="Validé humainement",'05_Form_Qualite_Air'!L70,"")</x:f>
      </x:c>
      <x:c r="M70" s="76" t="str">
        <x:f>IF('05_Form_Qualite_Air'!$P70="Validé humainement",'05_Form_Qualite_Air'!M70,"")</x:f>
      </x:c>
      <x:c r="N70" s="76" t="str">
        <x:f>IF('05_Form_Qualite_Air'!$P70="Validé humainement",'05_Form_Qualite_Air'!N70,"")</x:f>
      </x:c>
      <x:c r="O70" s="76" t="str">
        <x:f>IF('05_Form_Qualite_Air'!$P70="Validé humainement",'05_Form_Qualite_Air'!O70,"")</x:f>
      </x:c>
      <x:c r="P70" s="76" t="str">
        <x:f>IF('05_Form_Qualite_Air'!$P70="Validé humainement",'05_Form_Qualite_Air'!P70,"")</x:f>
      </x:c>
      <x:c r="Q70" s="78" t="str">
        <x:f>IF('05_Form_Qualite_Air'!$P70="Validé humainement",'05_Form_Qualite_Air'!Q70,"")</x:f>
      </x:c>
      <x:c r="R70" s="76" t="str">
        <x:f>IF('05_Form_Qualite_Air'!$P70="Validé humainement",'05_Form_Qualite_Air'!R70,"")</x:f>
      </x:c>
      <x:c r="S70" s="76" t="str">
        <x:f>IF('05_Form_Qualite_Air'!$P70="Validé humainement",'05_Form_Qualite_Air'!S70,"")</x:f>
      </x:c>
      <x:c r="T70" s="76" t="str">
        <x:f>IF('05_Form_Qualite_Air'!$P70="Validé humainement",'05_Form_Qualite_Air'!T70,"")</x:f>
      </x:c>
    </x:row>
    <x:row r="71">
      <x:c r="A71" s="76" t="str">
        <x:f>IF('05_Form_Qualite_Air'!$P71="Validé humainement",'05_Form_Qualite_Air'!A71,"")</x:f>
      </x:c>
      <x:c r="B71" s="76" t="str">
        <x:f>IF('05_Form_Qualite_Air'!$P71="Validé humainement",'05_Form_Qualite_Air'!B71,"")</x:f>
      </x:c>
      <x:c r="C71" s="76" t="str">
        <x:f>IF('05_Form_Qualite_Air'!$P71="Validé humainement",'05_Form_Qualite_Air'!C71,"")</x:f>
      </x:c>
      <x:c r="D71" s="76" t="str">
        <x:f>IF('05_Form_Qualite_Air'!$P71="Validé humainement",'05_Form_Qualite_Air'!D71,"")</x:f>
      </x:c>
      <x:c r="E71" s="80" t="str">
        <x:f>IF('05_Form_Qualite_Air'!$P71="Validé humainement",'05_Form_Qualite_Air'!E71,"")</x:f>
      </x:c>
      <x:c r="F71" s="80" t="str">
        <x:f>IF('05_Form_Qualite_Air'!$P71="Validé humainement",'05_Form_Qualite_Air'!F71,"")</x:f>
      </x:c>
      <x:c r="G71" s="80" t="str">
        <x:f>IF('05_Form_Qualite_Air'!$P71="Validé humainement",'05_Form_Qualite_Air'!G71,"")</x:f>
      </x:c>
      <x:c r="H71" s="80" t="str">
        <x:f>IF('05_Form_Qualite_Air'!$P71="Validé humainement",'05_Form_Qualite_Air'!H71,"")</x:f>
      </x:c>
      <x:c r="I71" s="80" t="str">
        <x:f>IF('05_Form_Qualite_Air'!$P71="Validé humainement",'05_Form_Qualite_Air'!I71,"")</x:f>
      </x:c>
      <x:c r="J71" s="80" t="str">
        <x:f>IF('05_Form_Qualite_Air'!$P71="Validé humainement",'05_Form_Qualite_Air'!J71,"")</x:f>
      </x:c>
      <x:c r="K71" s="80" t="str">
        <x:f>IF('05_Form_Qualite_Air'!$P71="Validé humainement",'05_Form_Qualite_Air'!K71,"")</x:f>
      </x:c>
      <x:c r="L71" s="76" t="str">
        <x:f>IF('05_Form_Qualite_Air'!$P71="Validé humainement",'05_Form_Qualite_Air'!L71,"")</x:f>
      </x:c>
      <x:c r="M71" s="76" t="str">
        <x:f>IF('05_Form_Qualite_Air'!$P71="Validé humainement",'05_Form_Qualite_Air'!M71,"")</x:f>
      </x:c>
      <x:c r="N71" s="76" t="str">
        <x:f>IF('05_Form_Qualite_Air'!$P71="Validé humainement",'05_Form_Qualite_Air'!N71,"")</x:f>
      </x:c>
      <x:c r="O71" s="76" t="str">
        <x:f>IF('05_Form_Qualite_Air'!$P71="Validé humainement",'05_Form_Qualite_Air'!O71,"")</x:f>
      </x:c>
      <x:c r="P71" s="76" t="str">
        <x:f>IF('05_Form_Qualite_Air'!$P71="Validé humainement",'05_Form_Qualite_Air'!P71,"")</x:f>
      </x:c>
      <x:c r="Q71" s="78" t="str">
        <x:f>IF('05_Form_Qualite_Air'!$P71="Validé humainement",'05_Form_Qualite_Air'!Q71,"")</x:f>
      </x:c>
      <x:c r="R71" s="76" t="str">
        <x:f>IF('05_Form_Qualite_Air'!$P71="Validé humainement",'05_Form_Qualite_Air'!R71,"")</x:f>
      </x:c>
      <x:c r="S71" s="76" t="str">
        <x:f>IF('05_Form_Qualite_Air'!$P71="Validé humainement",'05_Form_Qualite_Air'!S71,"")</x:f>
      </x:c>
      <x:c r="T71" s="76" t="str">
        <x:f>IF('05_Form_Qualite_Air'!$P71="Validé humainement",'05_Form_Qualite_Air'!T71,"")</x:f>
      </x:c>
    </x:row>
    <x:row r="72">
      <x:c r="A72" s="76" t="str">
        <x:f>IF('05_Form_Qualite_Air'!$P72="Validé humainement",'05_Form_Qualite_Air'!A72,"")</x:f>
      </x:c>
      <x:c r="B72" s="76" t="str">
        <x:f>IF('05_Form_Qualite_Air'!$P72="Validé humainement",'05_Form_Qualite_Air'!B72,"")</x:f>
      </x:c>
      <x:c r="C72" s="76" t="str">
        <x:f>IF('05_Form_Qualite_Air'!$P72="Validé humainement",'05_Form_Qualite_Air'!C72,"")</x:f>
      </x:c>
      <x:c r="D72" s="76" t="str">
        <x:f>IF('05_Form_Qualite_Air'!$P72="Validé humainement",'05_Form_Qualite_Air'!D72,"")</x:f>
      </x:c>
      <x:c r="E72" s="80" t="str">
        <x:f>IF('05_Form_Qualite_Air'!$P72="Validé humainement",'05_Form_Qualite_Air'!E72,"")</x:f>
      </x:c>
      <x:c r="F72" s="80" t="str">
        <x:f>IF('05_Form_Qualite_Air'!$P72="Validé humainement",'05_Form_Qualite_Air'!F72,"")</x:f>
      </x:c>
      <x:c r="G72" s="80" t="str">
        <x:f>IF('05_Form_Qualite_Air'!$P72="Validé humainement",'05_Form_Qualite_Air'!G72,"")</x:f>
      </x:c>
      <x:c r="H72" s="80" t="str">
        <x:f>IF('05_Form_Qualite_Air'!$P72="Validé humainement",'05_Form_Qualite_Air'!H72,"")</x:f>
      </x:c>
      <x:c r="I72" s="80" t="str">
        <x:f>IF('05_Form_Qualite_Air'!$P72="Validé humainement",'05_Form_Qualite_Air'!I72,"")</x:f>
      </x:c>
      <x:c r="J72" s="80" t="str">
        <x:f>IF('05_Form_Qualite_Air'!$P72="Validé humainement",'05_Form_Qualite_Air'!J72,"")</x:f>
      </x:c>
      <x:c r="K72" s="80" t="str">
        <x:f>IF('05_Form_Qualite_Air'!$P72="Validé humainement",'05_Form_Qualite_Air'!K72,"")</x:f>
      </x:c>
      <x:c r="L72" s="76" t="str">
        <x:f>IF('05_Form_Qualite_Air'!$P72="Validé humainement",'05_Form_Qualite_Air'!L72,"")</x:f>
      </x:c>
      <x:c r="M72" s="76" t="str">
        <x:f>IF('05_Form_Qualite_Air'!$P72="Validé humainement",'05_Form_Qualite_Air'!M72,"")</x:f>
      </x:c>
      <x:c r="N72" s="76" t="str">
        <x:f>IF('05_Form_Qualite_Air'!$P72="Validé humainement",'05_Form_Qualite_Air'!N72,"")</x:f>
      </x:c>
      <x:c r="O72" s="76" t="str">
        <x:f>IF('05_Form_Qualite_Air'!$P72="Validé humainement",'05_Form_Qualite_Air'!O72,"")</x:f>
      </x:c>
      <x:c r="P72" s="76" t="str">
        <x:f>IF('05_Form_Qualite_Air'!$P72="Validé humainement",'05_Form_Qualite_Air'!P72,"")</x:f>
      </x:c>
      <x:c r="Q72" s="78" t="str">
        <x:f>IF('05_Form_Qualite_Air'!$P72="Validé humainement",'05_Form_Qualite_Air'!Q72,"")</x:f>
      </x:c>
      <x:c r="R72" s="76" t="str">
        <x:f>IF('05_Form_Qualite_Air'!$P72="Validé humainement",'05_Form_Qualite_Air'!R72,"")</x:f>
      </x:c>
      <x:c r="S72" s="76" t="str">
        <x:f>IF('05_Form_Qualite_Air'!$P72="Validé humainement",'05_Form_Qualite_Air'!S72,"")</x:f>
      </x:c>
      <x:c r="T72" s="76" t="str">
        <x:f>IF('05_Form_Qualite_Air'!$P72="Validé humainement",'05_Form_Qualite_Air'!T72,"")</x:f>
      </x:c>
    </x:row>
    <x:row r="73">
      <x:c r="A73" s="76" t="str">
        <x:f>IF('05_Form_Qualite_Air'!$P73="Validé humainement",'05_Form_Qualite_Air'!A73,"")</x:f>
      </x:c>
      <x:c r="B73" s="76" t="str">
        <x:f>IF('05_Form_Qualite_Air'!$P73="Validé humainement",'05_Form_Qualite_Air'!B73,"")</x:f>
      </x:c>
      <x:c r="C73" s="76" t="str">
        <x:f>IF('05_Form_Qualite_Air'!$P73="Validé humainement",'05_Form_Qualite_Air'!C73,"")</x:f>
      </x:c>
      <x:c r="D73" s="76" t="str">
        <x:f>IF('05_Form_Qualite_Air'!$P73="Validé humainement",'05_Form_Qualite_Air'!D73,"")</x:f>
      </x:c>
      <x:c r="E73" s="80" t="str">
        <x:f>IF('05_Form_Qualite_Air'!$P73="Validé humainement",'05_Form_Qualite_Air'!E73,"")</x:f>
      </x:c>
      <x:c r="F73" s="80" t="str">
        <x:f>IF('05_Form_Qualite_Air'!$P73="Validé humainement",'05_Form_Qualite_Air'!F73,"")</x:f>
      </x:c>
      <x:c r="G73" s="80" t="str">
        <x:f>IF('05_Form_Qualite_Air'!$P73="Validé humainement",'05_Form_Qualite_Air'!G73,"")</x:f>
      </x:c>
      <x:c r="H73" s="80" t="str">
        <x:f>IF('05_Form_Qualite_Air'!$P73="Validé humainement",'05_Form_Qualite_Air'!H73,"")</x:f>
      </x:c>
      <x:c r="I73" s="80" t="str">
        <x:f>IF('05_Form_Qualite_Air'!$P73="Validé humainement",'05_Form_Qualite_Air'!I73,"")</x:f>
      </x:c>
      <x:c r="J73" s="80" t="str">
        <x:f>IF('05_Form_Qualite_Air'!$P73="Validé humainement",'05_Form_Qualite_Air'!J73,"")</x:f>
      </x:c>
      <x:c r="K73" s="80" t="str">
        <x:f>IF('05_Form_Qualite_Air'!$P73="Validé humainement",'05_Form_Qualite_Air'!K73,"")</x:f>
      </x:c>
      <x:c r="L73" s="76" t="str">
        <x:f>IF('05_Form_Qualite_Air'!$P73="Validé humainement",'05_Form_Qualite_Air'!L73,"")</x:f>
      </x:c>
      <x:c r="M73" s="76" t="str">
        <x:f>IF('05_Form_Qualite_Air'!$P73="Validé humainement",'05_Form_Qualite_Air'!M73,"")</x:f>
      </x:c>
      <x:c r="N73" s="76" t="str">
        <x:f>IF('05_Form_Qualite_Air'!$P73="Validé humainement",'05_Form_Qualite_Air'!N73,"")</x:f>
      </x:c>
      <x:c r="O73" s="76" t="str">
        <x:f>IF('05_Form_Qualite_Air'!$P73="Validé humainement",'05_Form_Qualite_Air'!O73,"")</x:f>
      </x:c>
      <x:c r="P73" s="76" t="str">
        <x:f>IF('05_Form_Qualite_Air'!$P73="Validé humainement",'05_Form_Qualite_Air'!P73,"")</x:f>
      </x:c>
      <x:c r="Q73" s="78" t="str">
        <x:f>IF('05_Form_Qualite_Air'!$P73="Validé humainement",'05_Form_Qualite_Air'!Q73,"")</x:f>
      </x:c>
      <x:c r="R73" s="76" t="str">
        <x:f>IF('05_Form_Qualite_Air'!$P73="Validé humainement",'05_Form_Qualite_Air'!R73,"")</x:f>
      </x:c>
      <x:c r="S73" s="76" t="str">
        <x:f>IF('05_Form_Qualite_Air'!$P73="Validé humainement",'05_Form_Qualite_Air'!S73,"")</x:f>
      </x:c>
      <x:c r="T73" s="76" t="str">
        <x:f>IF('05_Form_Qualite_Air'!$P73="Validé humainement",'05_Form_Qualite_Air'!T73,"")</x:f>
      </x:c>
    </x:row>
    <x:row r="74">
      <x:c r="A74" s="76" t="str">
        <x:f>IF('05_Form_Qualite_Air'!$P74="Validé humainement",'05_Form_Qualite_Air'!A74,"")</x:f>
      </x:c>
      <x:c r="B74" s="76" t="str">
        <x:f>IF('05_Form_Qualite_Air'!$P74="Validé humainement",'05_Form_Qualite_Air'!B74,"")</x:f>
      </x:c>
      <x:c r="C74" s="76" t="str">
        <x:f>IF('05_Form_Qualite_Air'!$P74="Validé humainement",'05_Form_Qualite_Air'!C74,"")</x:f>
      </x:c>
      <x:c r="D74" s="76" t="str">
        <x:f>IF('05_Form_Qualite_Air'!$P74="Validé humainement",'05_Form_Qualite_Air'!D74,"")</x:f>
      </x:c>
      <x:c r="E74" s="80" t="str">
        <x:f>IF('05_Form_Qualite_Air'!$P74="Validé humainement",'05_Form_Qualite_Air'!E74,"")</x:f>
      </x:c>
      <x:c r="F74" s="80" t="str">
        <x:f>IF('05_Form_Qualite_Air'!$P74="Validé humainement",'05_Form_Qualite_Air'!F74,"")</x:f>
      </x:c>
      <x:c r="G74" s="80" t="str">
        <x:f>IF('05_Form_Qualite_Air'!$P74="Validé humainement",'05_Form_Qualite_Air'!G74,"")</x:f>
      </x:c>
      <x:c r="H74" s="80" t="str">
        <x:f>IF('05_Form_Qualite_Air'!$P74="Validé humainement",'05_Form_Qualite_Air'!H74,"")</x:f>
      </x:c>
      <x:c r="I74" s="80" t="str">
        <x:f>IF('05_Form_Qualite_Air'!$P74="Validé humainement",'05_Form_Qualite_Air'!I74,"")</x:f>
      </x:c>
      <x:c r="J74" s="80" t="str">
        <x:f>IF('05_Form_Qualite_Air'!$P74="Validé humainement",'05_Form_Qualite_Air'!J74,"")</x:f>
      </x:c>
      <x:c r="K74" s="80" t="str">
        <x:f>IF('05_Form_Qualite_Air'!$P74="Validé humainement",'05_Form_Qualite_Air'!K74,"")</x:f>
      </x:c>
      <x:c r="L74" s="76" t="str">
        <x:f>IF('05_Form_Qualite_Air'!$P74="Validé humainement",'05_Form_Qualite_Air'!L74,"")</x:f>
      </x:c>
      <x:c r="M74" s="76" t="str">
        <x:f>IF('05_Form_Qualite_Air'!$P74="Validé humainement",'05_Form_Qualite_Air'!M74,"")</x:f>
      </x:c>
      <x:c r="N74" s="76" t="str">
        <x:f>IF('05_Form_Qualite_Air'!$P74="Validé humainement",'05_Form_Qualite_Air'!N74,"")</x:f>
      </x:c>
      <x:c r="O74" s="76" t="str">
        <x:f>IF('05_Form_Qualite_Air'!$P74="Validé humainement",'05_Form_Qualite_Air'!O74,"")</x:f>
      </x:c>
      <x:c r="P74" s="76" t="str">
        <x:f>IF('05_Form_Qualite_Air'!$P74="Validé humainement",'05_Form_Qualite_Air'!P74,"")</x:f>
      </x:c>
      <x:c r="Q74" s="78" t="str">
        <x:f>IF('05_Form_Qualite_Air'!$P74="Validé humainement",'05_Form_Qualite_Air'!Q74,"")</x:f>
      </x:c>
      <x:c r="R74" s="76" t="str">
        <x:f>IF('05_Form_Qualite_Air'!$P74="Validé humainement",'05_Form_Qualite_Air'!R74,"")</x:f>
      </x:c>
      <x:c r="S74" s="76" t="str">
        <x:f>IF('05_Form_Qualite_Air'!$P74="Validé humainement",'05_Form_Qualite_Air'!S74,"")</x:f>
      </x:c>
      <x:c r="T74" s="76" t="str">
        <x:f>IF('05_Form_Qualite_Air'!$P74="Validé humainement",'05_Form_Qualite_Air'!T74,"")</x:f>
      </x:c>
    </x:row>
    <x:row r="75">
      <x:c r="A75" s="76" t="str">
        <x:f>IF('05_Form_Qualite_Air'!$P75="Validé humainement",'05_Form_Qualite_Air'!A75,"")</x:f>
      </x:c>
      <x:c r="B75" s="76" t="str">
        <x:f>IF('05_Form_Qualite_Air'!$P75="Validé humainement",'05_Form_Qualite_Air'!B75,"")</x:f>
      </x:c>
      <x:c r="C75" s="76" t="str">
        <x:f>IF('05_Form_Qualite_Air'!$P75="Validé humainement",'05_Form_Qualite_Air'!C75,"")</x:f>
      </x:c>
      <x:c r="D75" s="76" t="str">
        <x:f>IF('05_Form_Qualite_Air'!$P75="Validé humainement",'05_Form_Qualite_Air'!D75,"")</x:f>
      </x:c>
      <x:c r="E75" s="80" t="str">
        <x:f>IF('05_Form_Qualite_Air'!$P75="Validé humainement",'05_Form_Qualite_Air'!E75,"")</x:f>
      </x:c>
      <x:c r="F75" s="80" t="str">
        <x:f>IF('05_Form_Qualite_Air'!$P75="Validé humainement",'05_Form_Qualite_Air'!F75,"")</x:f>
      </x:c>
      <x:c r="G75" s="80" t="str">
        <x:f>IF('05_Form_Qualite_Air'!$P75="Validé humainement",'05_Form_Qualite_Air'!G75,"")</x:f>
      </x:c>
      <x:c r="H75" s="80" t="str">
        <x:f>IF('05_Form_Qualite_Air'!$P75="Validé humainement",'05_Form_Qualite_Air'!H75,"")</x:f>
      </x:c>
      <x:c r="I75" s="80" t="str">
        <x:f>IF('05_Form_Qualite_Air'!$P75="Validé humainement",'05_Form_Qualite_Air'!I75,"")</x:f>
      </x:c>
      <x:c r="J75" s="80" t="str">
        <x:f>IF('05_Form_Qualite_Air'!$P75="Validé humainement",'05_Form_Qualite_Air'!J75,"")</x:f>
      </x:c>
      <x:c r="K75" s="80" t="str">
        <x:f>IF('05_Form_Qualite_Air'!$P75="Validé humainement",'05_Form_Qualite_Air'!K75,"")</x:f>
      </x:c>
      <x:c r="L75" s="76" t="str">
        <x:f>IF('05_Form_Qualite_Air'!$P75="Validé humainement",'05_Form_Qualite_Air'!L75,"")</x:f>
      </x:c>
      <x:c r="M75" s="76" t="str">
        <x:f>IF('05_Form_Qualite_Air'!$P75="Validé humainement",'05_Form_Qualite_Air'!M75,"")</x:f>
      </x:c>
      <x:c r="N75" s="76" t="str">
        <x:f>IF('05_Form_Qualite_Air'!$P75="Validé humainement",'05_Form_Qualite_Air'!N75,"")</x:f>
      </x:c>
      <x:c r="O75" s="76" t="str">
        <x:f>IF('05_Form_Qualite_Air'!$P75="Validé humainement",'05_Form_Qualite_Air'!O75,"")</x:f>
      </x:c>
      <x:c r="P75" s="76" t="str">
        <x:f>IF('05_Form_Qualite_Air'!$P75="Validé humainement",'05_Form_Qualite_Air'!P75,"")</x:f>
      </x:c>
      <x:c r="Q75" s="78" t="str">
        <x:f>IF('05_Form_Qualite_Air'!$P75="Validé humainement",'05_Form_Qualite_Air'!Q75,"")</x:f>
      </x:c>
      <x:c r="R75" s="76" t="str">
        <x:f>IF('05_Form_Qualite_Air'!$P75="Validé humainement",'05_Form_Qualite_Air'!R75,"")</x:f>
      </x:c>
      <x:c r="S75" s="76" t="str">
        <x:f>IF('05_Form_Qualite_Air'!$P75="Validé humainement",'05_Form_Qualite_Air'!S75,"")</x:f>
      </x:c>
      <x:c r="T75" s="76" t="str">
        <x:f>IF('05_Form_Qualite_Air'!$P75="Validé humainement",'05_Form_Qualite_Air'!T75,"")</x:f>
      </x:c>
    </x:row>
    <x:row r="76">
      <x:c r="A76" s="76" t="str">
        <x:f>IF('05_Form_Qualite_Air'!$P76="Validé humainement",'05_Form_Qualite_Air'!A76,"")</x:f>
      </x:c>
      <x:c r="B76" s="76" t="str">
        <x:f>IF('05_Form_Qualite_Air'!$P76="Validé humainement",'05_Form_Qualite_Air'!B76,"")</x:f>
      </x:c>
      <x:c r="C76" s="76" t="str">
        <x:f>IF('05_Form_Qualite_Air'!$P76="Validé humainement",'05_Form_Qualite_Air'!C76,"")</x:f>
      </x:c>
      <x:c r="D76" s="76" t="str">
        <x:f>IF('05_Form_Qualite_Air'!$P76="Validé humainement",'05_Form_Qualite_Air'!D76,"")</x:f>
      </x:c>
      <x:c r="E76" s="80" t="str">
        <x:f>IF('05_Form_Qualite_Air'!$P76="Validé humainement",'05_Form_Qualite_Air'!E76,"")</x:f>
      </x:c>
      <x:c r="F76" s="80" t="str">
        <x:f>IF('05_Form_Qualite_Air'!$P76="Validé humainement",'05_Form_Qualite_Air'!F76,"")</x:f>
      </x:c>
      <x:c r="G76" s="80" t="str">
        <x:f>IF('05_Form_Qualite_Air'!$P76="Validé humainement",'05_Form_Qualite_Air'!G76,"")</x:f>
      </x:c>
      <x:c r="H76" s="80" t="str">
        <x:f>IF('05_Form_Qualite_Air'!$P76="Validé humainement",'05_Form_Qualite_Air'!H76,"")</x:f>
      </x:c>
      <x:c r="I76" s="80" t="str">
        <x:f>IF('05_Form_Qualite_Air'!$P76="Validé humainement",'05_Form_Qualite_Air'!I76,"")</x:f>
      </x:c>
      <x:c r="J76" s="80" t="str">
        <x:f>IF('05_Form_Qualite_Air'!$P76="Validé humainement",'05_Form_Qualite_Air'!J76,"")</x:f>
      </x:c>
      <x:c r="K76" s="80" t="str">
        <x:f>IF('05_Form_Qualite_Air'!$P76="Validé humainement",'05_Form_Qualite_Air'!K76,"")</x:f>
      </x:c>
      <x:c r="L76" s="76" t="str">
        <x:f>IF('05_Form_Qualite_Air'!$P76="Validé humainement",'05_Form_Qualite_Air'!L76,"")</x:f>
      </x:c>
      <x:c r="M76" s="76" t="str">
        <x:f>IF('05_Form_Qualite_Air'!$P76="Validé humainement",'05_Form_Qualite_Air'!M76,"")</x:f>
      </x:c>
      <x:c r="N76" s="76" t="str">
        <x:f>IF('05_Form_Qualite_Air'!$P76="Validé humainement",'05_Form_Qualite_Air'!N76,"")</x:f>
      </x:c>
      <x:c r="O76" s="76" t="str">
        <x:f>IF('05_Form_Qualite_Air'!$P76="Validé humainement",'05_Form_Qualite_Air'!O76,"")</x:f>
      </x:c>
      <x:c r="P76" s="76" t="str">
        <x:f>IF('05_Form_Qualite_Air'!$P76="Validé humainement",'05_Form_Qualite_Air'!P76,"")</x:f>
      </x:c>
      <x:c r="Q76" s="78" t="str">
        <x:f>IF('05_Form_Qualite_Air'!$P76="Validé humainement",'05_Form_Qualite_Air'!Q76,"")</x:f>
      </x:c>
      <x:c r="R76" s="76" t="str">
        <x:f>IF('05_Form_Qualite_Air'!$P76="Validé humainement",'05_Form_Qualite_Air'!R76,"")</x:f>
      </x:c>
      <x:c r="S76" s="76" t="str">
        <x:f>IF('05_Form_Qualite_Air'!$P76="Validé humainement",'05_Form_Qualite_Air'!S76,"")</x:f>
      </x:c>
      <x:c r="T76" s="76" t="str">
        <x:f>IF('05_Form_Qualite_Air'!$P76="Validé humainement",'05_Form_Qualite_Air'!T76,"")</x:f>
      </x:c>
    </x:row>
    <x:row r="77">
      <x:c r="A77" s="76" t="str">
        <x:f>IF('05_Form_Qualite_Air'!$P77="Validé humainement",'05_Form_Qualite_Air'!A77,"")</x:f>
      </x:c>
      <x:c r="B77" s="76" t="str">
        <x:f>IF('05_Form_Qualite_Air'!$P77="Validé humainement",'05_Form_Qualite_Air'!B77,"")</x:f>
      </x:c>
      <x:c r="C77" s="76" t="str">
        <x:f>IF('05_Form_Qualite_Air'!$P77="Validé humainement",'05_Form_Qualite_Air'!C77,"")</x:f>
      </x:c>
      <x:c r="D77" s="76" t="str">
        <x:f>IF('05_Form_Qualite_Air'!$P77="Validé humainement",'05_Form_Qualite_Air'!D77,"")</x:f>
      </x:c>
      <x:c r="E77" s="80" t="str">
        <x:f>IF('05_Form_Qualite_Air'!$P77="Validé humainement",'05_Form_Qualite_Air'!E77,"")</x:f>
      </x:c>
      <x:c r="F77" s="80" t="str">
        <x:f>IF('05_Form_Qualite_Air'!$P77="Validé humainement",'05_Form_Qualite_Air'!F77,"")</x:f>
      </x:c>
      <x:c r="G77" s="80" t="str">
        <x:f>IF('05_Form_Qualite_Air'!$P77="Validé humainement",'05_Form_Qualite_Air'!G77,"")</x:f>
      </x:c>
      <x:c r="H77" s="80" t="str">
        <x:f>IF('05_Form_Qualite_Air'!$P77="Validé humainement",'05_Form_Qualite_Air'!H77,"")</x:f>
      </x:c>
      <x:c r="I77" s="80" t="str">
        <x:f>IF('05_Form_Qualite_Air'!$P77="Validé humainement",'05_Form_Qualite_Air'!I77,"")</x:f>
      </x:c>
      <x:c r="J77" s="80" t="str">
        <x:f>IF('05_Form_Qualite_Air'!$P77="Validé humainement",'05_Form_Qualite_Air'!J77,"")</x:f>
      </x:c>
      <x:c r="K77" s="80" t="str">
        <x:f>IF('05_Form_Qualite_Air'!$P77="Validé humainement",'05_Form_Qualite_Air'!K77,"")</x:f>
      </x:c>
      <x:c r="L77" s="76" t="str">
        <x:f>IF('05_Form_Qualite_Air'!$P77="Validé humainement",'05_Form_Qualite_Air'!L77,"")</x:f>
      </x:c>
      <x:c r="M77" s="76" t="str">
        <x:f>IF('05_Form_Qualite_Air'!$P77="Validé humainement",'05_Form_Qualite_Air'!M77,"")</x:f>
      </x:c>
      <x:c r="N77" s="76" t="str">
        <x:f>IF('05_Form_Qualite_Air'!$P77="Validé humainement",'05_Form_Qualite_Air'!N77,"")</x:f>
      </x:c>
      <x:c r="O77" s="76" t="str">
        <x:f>IF('05_Form_Qualite_Air'!$P77="Validé humainement",'05_Form_Qualite_Air'!O77,"")</x:f>
      </x:c>
      <x:c r="P77" s="76" t="str">
        <x:f>IF('05_Form_Qualite_Air'!$P77="Validé humainement",'05_Form_Qualite_Air'!P77,"")</x:f>
      </x:c>
      <x:c r="Q77" s="78" t="str">
        <x:f>IF('05_Form_Qualite_Air'!$P77="Validé humainement",'05_Form_Qualite_Air'!Q77,"")</x:f>
      </x:c>
      <x:c r="R77" s="76" t="str">
        <x:f>IF('05_Form_Qualite_Air'!$P77="Validé humainement",'05_Form_Qualite_Air'!R77,"")</x:f>
      </x:c>
      <x:c r="S77" s="76" t="str">
        <x:f>IF('05_Form_Qualite_Air'!$P77="Validé humainement",'05_Form_Qualite_Air'!S77,"")</x:f>
      </x:c>
      <x:c r="T77" s="76" t="str">
        <x:f>IF('05_Form_Qualite_Air'!$P77="Validé humainement",'05_Form_Qualite_Air'!T77,"")</x:f>
      </x:c>
    </x:row>
    <x:row r="78">
      <x:c r="A78" s="76" t="str">
        <x:f>IF('05_Form_Qualite_Air'!$P78="Validé humainement",'05_Form_Qualite_Air'!A78,"")</x:f>
      </x:c>
      <x:c r="B78" s="76" t="str">
        <x:f>IF('05_Form_Qualite_Air'!$P78="Validé humainement",'05_Form_Qualite_Air'!B78,"")</x:f>
      </x:c>
      <x:c r="C78" s="76" t="str">
        <x:f>IF('05_Form_Qualite_Air'!$P78="Validé humainement",'05_Form_Qualite_Air'!C78,"")</x:f>
      </x:c>
      <x:c r="D78" s="76" t="str">
        <x:f>IF('05_Form_Qualite_Air'!$P78="Validé humainement",'05_Form_Qualite_Air'!D78,"")</x:f>
      </x:c>
      <x:c r="E78" s="80" t="str">
        <x:f>IF('05_Form_Qualite_Air'!$P78="Validé humainement",'05_Form_Qualite_Air'!E78,"")</x:f>
      </x:c>
      <x:c r="F78" s="80" t="str">
        <x:f>IF('05_Form_Qualite_Air'!$P78="Validé humainement",'05_Form_Qualite_Air'!F78,"")</x:f>
      </x:c>
      <x:c r="G78" s="80" t="str">
        <x:f>IF('05_Form_Qualite_Air'!$P78="Validé humainement",'05_Form_Qualite_Air'!G78,"")</x:f>
      </x:c>
      <x:c r="H78" s="80" t="str">
        <x:f>IF('05_Form_Qualite_Air'!$P78="Validé humainement",'05_Form_Qualite_Air'!H78,"")</x:f>
      </x:c>
      <x:c r="I78" s="80" t="str">
        <x:f>IF('05_Form_Qualite_Air'!$P78="Validé humainement",'05_Form_Qualite_Air'!I78,"")</x:f>
      </x:c>
      <x:c r="J78" s="80" t="str">
        <x:f>IF('05_Form_Qualite_Air'!$P78="Validé humainement",'05_Form_Qualite_Air'!J78,"")</x:f>
      </x:c>
      <x:c r="K78" s="80" t="str">
        <x:f>IF('05_Form_Qualite_Air'!$P78="Validé humainement",'05_Form_Qualite_Air'!K78,"")</x:f>
      </x:c>
      <x:c r="L78" s="76" t="str">
        <x:f>IF('05_Form_Qualite_Air'!$P78="Validé humainement",'05_Form_Qualite_Air'!L78,"")</x:f>
      </x:c>
      <x:c r="M78" s="76" t="str">
        <x:f>IF('05_Form_Qualite_Air'!$P78="Validé humainement",'05_Form_Qualite_Air'!M78,"")</x:f>
      </x:c>
      <x:c r="N78" s="76" t="str">
        <x:f>IF('05_Form_Qualite_Air'!$P78="Validé humainement",'05_Form_Qualite_Air'!N78,"")</x:f>
      </x:c>
      <x:c r="O78" s="76" t="str">
        <x:f>IF('05_Form_Qualite_Air'!$P78="Validé humainement",'05_Form_Qualite_Air'!O78,"")</x:f>
      </x:c>
      <x:c r="P78" s="76" t="str">
        <x:f>IF('05_Form_Qualite_Air'!$P78="Validé humainement",'05_Form_Qualite_Air'!P78,"")</x:f>
      </x:c>
      <x:c r="Q78" s="78" t="str">
        <x:f>IF('05_Form_Qualite_Air'!$P78="Validé humainement",'05_Form_Qualite_Air'!Q78,"")</x:f>
      </x:c>
      <x:c r="R78" s="76" t="str">
        <x:f>IF('05_Form_Qualite_Air'!$P78="Validé humainement",'05_Form_Qualite_Air'!R78,"")</x:f>
      </x:c>
      <x:c r="S78" s="76" t="str">
        <x:f>IF('05_Form_Qualite_Air'!$P78="Validé humainement",'05_Form_Qualite_Air'!S78,"")</x:f>
      </x:c>
      <x:c r="T78" s="76" t="str">
        <x:f>IF('05_Form_Qualite_Air'!$P78="Validé humainement",'05_Form_Qualite_Air'!T78,"")</x:f>
      </x:c>
    </x:row>
    <x:row r="79">
      <x:c r="A79" s="76" t="str">
        <x:f>IF('05_Form_Qualite_Air'!$P79="Validé humainement",'05_Form_Qualite_Air'!A79,"")</x:f>
      </x:c>
      <x:c r="B79" s="76" t="str">
        <x:f>IF('05_Form_Qualite_Air'!$P79="Validé humainement",'05_Form_Qualite_Air'!B79,"")</x:f>
      </x:c>
      <x:c r="C79" s="76" t="str">
        <x:f>IF('05_Form_Qualite_Air'!$P79="Validé humainement",'05_Form_Qualite_Air'!C79,"")</x:f>
      </x:c>
      <x:c r="D79" s="76" t="str">
        <x:f>IF('05_Form_Qualite_Air'!$P79="Validé humainement",'05_Form_Qualite_Air'!D79,"")</x:f>
      </x:c>
      <x:c r="E79" s="80" t="str">
        <x:f>IF('05_Form_Qualite_Air'!$P79="Validé humainement",'05_Form_Qualite_Air'!E79,"")</x:f>
      </x:c>
      <x:c r="F79" s="80" t="str">
        <x:f>IF('05_Form_Qualite_Air'!$P79="Validé humainement",'05_Form_Qualite_Air'!F79,"")</x:f>
      </x:c>
      <x:c r="G79" s="80" t="str">
        <x:f>IF('05_Form_Qualite_Air'!$P79="Validé humainement",'05_Form_Qualite_Air'!G79,"")</x:f>
      </x:c>
      <x:c r="H79" s="80" t="str">
        <x:f>IF('05_Form_Qualite_Air'!$P79="Validé humainement",'05_Form_Qualite_Air'!H79,"")</x:f>
      </x:c>
      <x:c r="I79" s="80" t="str">
        <x:f>IF('05_Form_Qualite_Air'!$P79="Validé humainement",'05_Form_Qualite_Air'!I79,"")</x:f>
      </x:c>
      <x:c r="J79" s="80" t="str">
        <x:f>IF('05_Form_Qualite_Air'!$P79="Validé humainement",'05_Form_Qualite_Air'!J79,"")</x:f>
      </x:c>
      <x:c r="K79" s="80" t="str">
        <x:f>IF('05_Form_Qualite_Air'!$P79="Validé humainement",'05_Form_Qualite_Air'!K79,"")</x:f>
      </x:c>
      <x:c r="L79" s="76" t="str">
        <x:f>IF('05_Form_Qualite_Air'!$P79="Validé humainement",'05_Form_Qualite_Air'!L79,"")</x:f>
      </x:c>
      <x:c r="M79" s="76" t="str">
        <x:f>IF('05_Form_Qualite_Air'!$P79="Validé humainement",'05_Form_Qualite_Air'!M79,"")</x:f>
      </x:c>
      <x:c r="N79" s="76" t="str">
        <x:f>IF('05_Form_Qualite_Air'!$P79="Validé humainement",'05_Form_Qualite_Air'!N79,"")</x:f>
      </x:c>
      <x:c r="O79" s="76" t="str">
        <x:f>IF('05_Form_Qualite_Air'!$P79="Validé humainement",'05_Form_Qualite_Air'!O79,"")</x:f>
      </x:c>
      <x:c r="P79" s="76" t="str">
        <x:f>IF('05_Form_Qualite_Air'!$P79="Validé humainement",'05_Form_Qualite_Air'!P79,"")</x:f>
      </x:c>
      <x:c r="Q79" s="78" t="str">
        <x:f>IF('05_Form_Qualite_Air'!$P79="Validé humainement",'05_Form_Qualite_Air'!Q79,"")</x:f>
      </x:c>
      <x:c r="R79" s="76" t="str">
        <x:f>IF('05_Form_Qualite_Air'!$P79="Validé humainement",'05_Form_Qualite_Air'!R79,"")</x:f>
      </x:c>
      <x:c r="S79" s="76" t="str">
        <x:f>IF('05_Form_Qualite_Air'!$P79="Validé humainement",'05_Form_Qualite_Air'!S79,"")</x:f>
      </x:c>
      <x:c r="T79" s="76" t="str">
        <x:f>IF('05_Form_Qualite_Air'!$P79="Validé humainement",'05_Form_Qualite_Air'!T79,"")</x:f>
      </x:c>
    </x:row>
    <x:row r="80">
      <x:c r="A80" s="76" t="str">
        <x:f>IF('05_Form_Qualite_Air'!$P80="Validé humainement",'05_Form_Qualite_Air'!A80,"")</x:f>
      </x:c>
      <x:c r="B80" s="76" t="str">
        <x:f>IF('05_Form_Qualite_Air'!$P80="Validé humainement",'05_Form_Qualite_Air'!B80,"")</x:f>
      </x:c>
      <x:c r="C80" s="76" t="str">
        <x:f>IF('05_Form_Qualite_Air'!$P80="Validé humainement",'05_Form_Qualite_Air'!C80,"")</x:f>
      </x:c>
      <x:c r="D80" s="76" t="str">
        <x:f>IF('05_Form_Qualite_Air'!$P80="Validé humainement",'05_Form_Qualite_Air'!D80,"")</x:f>
      </x:c>
      <x:c r="E80" s="80" t="str">
        <x:f>IF('05_Form_Qualite_Air'!$P80="Validé humainement",'05_Form_Qualite_Air'!E80,"")</x:f>
      </x:c>
      <x:c r="F80" s="80" t="str">
        <x:f>IF('05_Form_Qualite_Air'!$P80="Validé humainement",'05_Form_Qualite_Air'!F80,"")</x:f>
      </x:c>
      <x:c r="G80" s="80" t="str">
        <x:f>IF('05_Form_Qualite_Air'!$P80="Validé humainement",'05_Form_Qualite_Air'!G80,"")</x:f>
      </x:c>
      <x:c r="H80" s="80" t="str">
        <x:f>IF('05_Form_Qualite_Air'!$P80="Validé humainement",'05_Form_Qualite_Air'!H80,"")</x:f>
      </x:c>
      <x:c r="I80" s="80" t="str">
        <x:f>IF('05_Form_Qualite_Air'!$P80="Validé humainement",'05_Form_Qualite_Air'!I80,"")</x:f>
      </x:c>
      <x:c r="J80" s="80" t="str">
        <x:f>IF('05_Form_Qualite_Air'!$P80="Validé humainement",'05_Form_Qualite_Air'!J80,"")</x:f>
      </x:c>
      <x:c r="K80" s="80" t="str">
        <x:f>IF('05_Form_Qualite_Air'!$P80="Validé humainement",'05_Form_Qualite_Air'!K80,"")</x:f>
      </x:c>
      <x:c r="L80" s="76" t="str">
        <x:f>IF('05_Form_Qualite_Air'!$P80="Validé humainement",'05_Form_Qualite_Air'!L80,"")</x:f>
      </x:c>
      <x:c r="M80" s="76" t="str">
        <x:f>IF('05_Form_Qualite_Air'!$P80="Validé humainement",'05_Form_Qualite_Air'!M80,"")</x:f>
      </x:c>
      <x:c r="N80" s="76" t="str">
        <x:f>IF('05_Form_Qualite_Air'!$P80="Validé humainement",'05_Form_Qualite_Air'!N80,"")</x:f>
      </x:c>
      <x:c r="O80" s="76" t="str">
        <x:f>IF('05_Form_Qualite_Air'!$P80="Validé humainement",'05_Form_Qualite_Air'!O80,"")</x:f>
      </x:c>
      <x:c r="P80" s="76" t="str">
        <x:f>IF('05_Form_Qualite_Air'!$P80="Validé humainement",'05_Form_Qualite_Air'!P80,"")</x:f>
      </x:c>
      <x:c r="Q80" s="78" t="str">
        <x:f>IF('05_Form_Qualite_Air'!$P80="Validé humainement",'05_Form_Qualite_Air'!Q80,"")</x:f>
      </x:c>
      <x:c r="R80" s="76" t="str">
        <x:f>IF('05_Form_Qualite_Air'!$P80="Validé humainement",'05_Form_Qualite_Air'!R80,"")</x:f>
      </x:c>
      <x:c r="S80" s="76" t="str">
        <x:f>IF('05_Form_Qualite_Air'!$P80="Validé humainement",'05_Form_Qualite_Air'!S80,"")</x:f>
      </x:c>
      <x:c r="T80" s="76" t="str">
        <x:f>IF('05_Form_Qualite_Air'!$P80="Validé humainement",'05_Form_Qualite_Air'!T80,"")</x:f>
      </x:c>
    </x:row>
    <x:row r="81">
      <x:c r="A81" s="76" t="str">
        <x:f>IF('05_Form_Qualite_Air'!$P81="Validé humainement",'05_Form_Qualite_Air'!A81,"")</x:f>
      </x:c>
      <x:c r="B81" s="76" t="str">
        <x:f>IF('05_Form_Qualite_Air'!$P81="Validé humainement",'05_Form_Qualite_Air'!B81,"")</x:f>
      </x:c>
      <x:c r="C81" s="76" t="str">
        <x:f>IF('05_Form_Qualite_Air'!$P81="Validé humainement",'05_Form_Qualite_Air'!C81,"")</x:f>
      </x:c>
      <x:c r="D81" s="76" t="str">
        <x:f>IF('05_Form_Qualite_Air'!$P81="Validé humainement",'05_Form_Qualite_Air'!D81,"")</x:f>
      </x:c>
      <x:c r="E81" s="80" t="str">
        <x:f>IF('05_Form_Qualite_Air'!$P81="Validé humainement",'05_Form_Qualite_Air'!E81,"")</x:f>
      </x:c>
      <x:c r="F81" s="80" t="str">
        <x:f>IF('05_Form_Qualite_Air'!$P81="Validé humainement",'05_Form_Qualite_Air'!F81,"")</x:f>
      </x:c>
      <x:c r="G81" s="80" t="str">
        <x:f>IF('05_Form_Qualite_Air'!$P81="Validé humainement",'05_Form_Qualite_Air'!G81,"")</x:f>
      </x:c>
      <x:c r="H81" s="80" t="str">
        <x:f>IF('05_Form_Qualite_Air'!$P81="Validé humainement",'05_Form_Qualite_Air'!H81,"")</x:f>
      </x:c>
      <x:c r="I81" s="80" t="str">
        <x:f>IF('05_Form_Qualite_Air'!$P81="Validé humainement",'05_Form_Qualite_Air'!I81,"")</x:f>
      </x:c>
      <x:c r="J81" s="80" t="str">
        <x:f>IF('05_Form_Qualite_Air'!$P81="Validé humainement",'05_Form_Qualite_Air'!J81,"")</x:f>
      </x:c>
      <x:c r="K81" s="80" t="str">
        <x:f>IF('05_Form_Qualite_Air'!$P81="Validé humainement",'05_Form_Qualite_Air'!K81,"")</x:f>
      </x:c>
      <x:c r="L81" s="76" t="str">
        <x:f>IF('05_Form_Qualite_Air'!$P81="Validé humainement",'05_Form_Qualite_Air'!L81,"")</x:f>
      </x:c>
      <x:c r="M81" s="76" t="str">
        <x:f>IF('05_Form_Qualite_Air'!$P81="Validé humainement",'05_Form_Qualite_Air'!M81,"")</x:f>
      </x:c>
      <x:c r="N81" s="76" t="str">
        <x:f>IF('05_Form_Qualite_Air'!$P81="Validé humainement",'05_Form_Qualite_Air'!N81,"")</x:f>
      </x:c>
      <x:c r="O81" s="76" t="str">
        <x:f>IF('05_Form_Qualite_Air'!$P81="Validé humainement",'05_Form_Qualite_Air'!O81,"")</x:f>
      </x:c>
      <x:c r="P81" s="76" t="str">
        <x:f>IF('05_Form_Qualite_Air'!$P81="Validé humainement",'05_Form_Qualite_Air'!P81,"")</x:f>
      </x:c>
      <x:c r="Q81" s="78" t="str">
        <x:f>IF('05_Form_Qualite_Air'!$P81="Validé humainement",'05_Form_Qualite_Air'!Q81,"")</x:f>
      </x:c>
      <x:c r="R81" s="76" t="str">
        <x:f>IF('05_Form_Qualite_Air'!$P81="Validé humainement",'05_Form_Qualite_Air'!R81,"")</x:f>
      </x:c>
      <x:c r="S81" s="76" t="str">
        <x:f>IF('05_Form_Qualite_Air'!$P81="Validé humainement",'05_Form_Qualite_Air'!S81,"")</x:f>
      </x:c>
      <x:c r="T81" s="76" t="str">
        <x:f>IF('05_Form_Qualite_Air'!$P81="Validé humainement",'05_Form_Qualite_Air'!T81,"")</x:f>
      </x:c>
    </x:row>
    <x:row r="82">
      <x:c r="A82" s="76" t="str">
        <x:f>IF('05_Form_Qualite_Air'!$P82="Validé humainement",'05_Form_Qualite_Air'!A82,"")</x:f>
      </x:c>
      <x:c r="B82" s="76" t="str">
        <x:f>IF('05_Form_Qualite_Air'!$P82="Validé humainement",'05_Form_Qualite_Air'!B82,"")</x:f>
      </x:c>
      <x:c r="C82" s="76" t="str">
        <x:f>IF('05_Form_Qualite_Air'!$P82="Validé humainement",'05_Form_Qualite_Air'!C82,"")</x:f>
      </x:c>
      <x:c r="D82" s="76" t="str">
        <x:f>IF('05_Form_Qualite_Air'!$P82="Validé humainement",'05_Form_Qualite_Air'!D82,"")</x:f>
      </x:c>
      <x:c r="E82" s="80" t="str">
        <x:f>IF('05_Form_Qualite_Air'!$P82="Validé humainement",'05_Form_Qualite_Air'!E82,"")</x:f>
      </x:c>
      <x:c r="F82" s="80" t="str">
        <x:f>IF('05_Form_Qualite_Air'!$P82="Validé humainement",'05_Form_Qualite_Air'!F82,"")</x:f>
      </x:c>
      <x:c r="G82" s="80" t="str">
        <x:f>IF('05_Form_Qualite_Air'!$P82="Validé humainement",'05_Form_Qualite_Air'!G82,"")</x:f>
      </x:c>
      <x:c r="H82" s="80" t="str">
        <x:f>IF('05_Form_Qualite_Air'!$P82="Validé humainement",'05_Form_Qualite_Air'!H82,"")</x:f>
      </x:c>
      <x:c r="I82" s="80" t="str">
        <x:f>IF('05_Form_Qualite_Air'!$P82="Validé humainement",'05_Form_Qualite_Air'!I82,"")</x:f>
      </x:c>
      <x:c r="J82" s="80" t="str">
        <x:f>IF('05_Form_Qualite_Air'!$P82="Validé humainement",'05_Form_Qualite_Air'!J82,"")</x:f>
      </x:c>
      <x:c r="K82" s="80" t="str">
        <x:f>IF('05_Form_Qualite_Air'!$P82="Validé humainement",'05_Form_Qualite_Air'!K82,"")</x:f>
      </x:c>
      <x:c r="L82" s="76" t="str">
        <x:f>IF('05_Form_Qualite_Air'!$P82="Validé humainement",'05_Form_Qualite_Air'!L82,"")</x:f>
      </x:c>
      <x:c r="M82" s="76" t="str">
        <x:f>IF('05_Form_Qualite_Air'!$P82="Validé humainement",'05_Form_Qualite_Air'!M82,"")</x:f>
      </x:c>
      <x:c r="N82" s="76" t="str">
        <x:f>IF('05_Form_Qualite_Air'!$P82="Validé humainement",'05_Form_Qualite_Air'!N82,"")</x:f>
      </x:c>
      <x:c r="O82" s="76" t="str">
        <x:f>IF('05_Form_Qualite_Air'!$P82="Validé humainement",'05_Form_Qualite_Air'!O82,"")</x:f>
      </x:c>
      <x:c r="P82" s="76" t="str">
        <x:f>IF('05_Form_Qualite_Air'!$P82="Validé humainement",'05_Form_Qualite_Air'!P82,"")</x:f>
      </x:c>
      <x:c r="Q82" s="78" t="str">
        <x:f>IF('05_Form_Qualite_Air'!$P82="Validé humainement",'05_Form_Qualite_Air'!Q82,"")</x:f>
      </x:c>
      <x:c r="R82" s="76" t="str">
        <x:f>IF('05_Form_Qualite_Air'!$P82="Validé humainement",'05_Form_Qualite_Air'!R82,"")</x:f>
      </x:c>
      <x:c r="S82" s="76" t="str">
        <x:f>IF('05_Form_Qualite_Air'!$P82="Validé humainement",'05_Form_Qualite_Air'!S82,"")</x:f>
      </x:c>
      <x:c r="T82" s="76" t="str">
        <x:f>IF('05_Form_Qualite_Air'!$P82="Validé humainement",'05_Form_Qualite_Air'!T82,"")</x:f>
      </x:c>
    </x:row>
    <x:row r="83">
      <x:c r="A83" s="76" t="str">
        <x:f>IF('05_Form_Qualite_Air'!$P83="Validé humainement",'05_Form_Qualite_Air'!A83,"")</x:f>
      </x:c>
      <x:c r="B83" s="76" t="str">
        <x:f>IF('05_Form_Qualite_Air'!$P83="Validé humainement",'05_Form_Qualite_Air'!B83,"")</x:f>
      </x:c>
      <x:c r="C83" s="76" t="str">
        <x:f>IF('05_Form_Qualite_Air'!$P83="Validé humainement",'05_Form_Qualite_Air'!C83,"")</x:f>
      </x:c>
      <x:c r="D83" s="76" t="str">
        <x:f>IF('05_Form_Qualite_Air'!$P83="Validé humainement",'05_Form_Qualite_Air'!D83,"")</x:f>
      </x:c>
      <x:c r="E83" s="80" t="str">
        <x:f>IF('05_Form_Qualite_Air'!$P83="Validé humainement",'05_Form_Qualite_Air'!E83,"")</x:f>
      </x:c>
      <x:c r="F83" s="80" t="str">
        <x:f>IF('05_Form_Qualite_Air'!$P83="Validé humainement",'05_Form_Qualite_Air'!F83,"")</x:f>
      </x:c>
      <x:c r="G83" s="80" t="str">
        <x:f>IF('05_Form_Qualite_Air'!$P83="Validé humainement",'05_Form_Qualite_Air'!G83,"")</x:f>
      </x:c>
      <x:c r="H83" s="80" t="str">
        <x:f>IF('05_Form_Qualite_Air'!$P83="Validé humainement",'05_Form_Qualite_Air'!H83,"")</x:f>
      </x:c>
      <x:c r="I83" s="80" t="str">
        <x:f>IF('05_Form_Qualite_Air'!$P83="Validé humainement",'05_Form_Qualite_Air'!I83,"")</x:f>
      </x:c>
      <x:c r="J83" s="80" t="str">
        <x:f>IF('05_Form_Qualite_Air'!$P83="Validé humainement",'05_Form_Qualite_Air'!J83,"")</x:f>
      </x:c>
      <x:c r="K83" s="80" t="str">
        <x:f>IF('05_Form_Qualite_Air'!$P83="Validé humainement",'05_Form_Qualite_Air'!K83,"")</x:f>
      </x:c>
      <x:c r="L83" s="76" t="str">
        <x:f>IF('05_Form_Qualite_Air'!$P83="Validé humainement",'05_Form_Qualite_Air'!L83,"")</x:f>
      </x:c>
      <x:c r="M83" s="76" t="str">
        <x:f>IF('05_Form_Qualite_Air'!$P83="Validé humainement",'05_Form_Qualite_Air'!M83,"")</x:f>
      </x:c>
      <x:c r="N83" s="76" t="str">
        <x:f>IF('05_Form_Qualite_Air'!$P83="Validé humainement",'05_Form_Qualite_Air'!N83,"")</x:f>
      </x:c>
      <x:c r="O83" s="76" t="str">
        <x:f>IF('05_Form_Qualite_Air'!$P83="Validé humainement",'05_Form_Qualite_Air'!O83,"")</x:f>
      </x:c>
      <x:c r="P83" s="76" t="str">
        <x:f>IF('05_Form_Qualite_Air'!$P83="Validé humainement",'05_Form_Qualite_Air'!P83,"")</x:f>
      </x:c>
      <x:c r="Q83" s="78" t="str">
        <x:f>IF('05_Form_Qualite_Air'!$P83="Validé humainement",'05_Form_Qualite_Air'!Q83,"")</x:f>
      </x:c>
      <x:c r="R83" s="76" t="str">
        <x:f>IF('05_Form_Qualite_Air'!$P83="Validé humainement",'05_Form_Qualite_Air'!R83,"")</x:f>
      </x:c>
      <x:c r="S83" s="76" t="str">
        <x:f>IF('05_Form_Qualite_Air'!$P83="Validé humainement",'05_Form_Qualite_Air'!S83,"")</x:f>
      </x:c>
      <x:c r="T83" s="76" t="str">
        <x:f>IF('05_Form_Qualite_Air'!$P83="Validé humainement",'05_Form_Qualite_Air'!T83,"")</x:f>
      </x:c>
    </x:row>
    <x:row r="84">
      <x:c r="A84" s="76" t="str">
        <x:f>IF('05_Form_Qualite_Air'!$P84="Validé humainement",'05_Form_Qualite_Air'!A84,"")</x:f>
      </x:c>
      <x:c r="B84" s="76" t="str">
        <x:f>IF('05_Form_Qualite_Air'!$P84="Validé humainement",'05_Form_Qualite_Air'!B84,"")</x:f>
      </x:c>
      <x:c r="C84" s="76" t="str">
        <x:f>IF('05_Form_Qualite_Air'!$P84="Validé humainement",'05_Form_Qualite_Air'!C84,"")</x:f>
      </x:c>
      <x:c r="D84" s="76" t="str">
        <x:f>IF('05_Form_Qualite_Air'!$P84="Validé humainement",'05_Form_Qualite_Air'!D84,"")</x:f>
      </x:c>
      <x:c r="E84" s="80" t="str">
        <x:f>IF('05_Form_Qualite_Air'!$P84="Validé humainement",'05_Form_Qualite_Air'!E84,"")</x:f>
      </x:c>
      <x:c r="F84" s="80" t="str">
        <x:f>IF('05_Form_Qualite_Air'!$P84="Validé humainement",'05_Form_Qualite_Air'!F84,"")</x:f>
      </x:c>
      <x:c r="G84" s="80" t="str">
        <x:f>IF('05_Form_Qualite_Air'!$P84="Validé humainement",'05_Form_Qualite_Air'!G84,"")</x:f>
      </x:c>
      <x:c r="H84" s="80" t="str">
        <x:f>IF('05_Form_Qualite_Air'!$P84="Validé humainement",'05_Form_Qualite_Air'!H84,"")</x:f>
      </x:c>
      <x:c r="I84" s="80" t="str">
        <x:f>IF('05_Form_Qualite_Air'!$P84="Validé humainement",'05_Form_Qualite_Air'!I84,"")</x:f>
      </x:c>
      <x:c r="J84" s="80" t="str">
        <x:f>IF('05_Form_Qualite_Air'!$P84="Validé humainement",'05_Form_Qualite_Air'!J84,"")</x:f>
      </x:c>
      <x:c r="K84" s="80" t="str">
        <x:f>IF('05_Form_Qualite_Air'!$P84="Validé humainement",'05_Form_Qualite_Air'!K84,"")</x:f>
      </x:c>
      <x:c r="L84" s="76" t="str">
        <x:f>IF('05_Form_Qualite_Air'!$P84="Validé humainement",'05_Form_Qualite_Air'!L84,"")</x:f>
      </x:c>
      <x:c r="M84" s="76" t="str">
        <x:f>IF('05_Form_Qualite_Air'!$P84="Validé humainement",'05_Form_Qualite_Air'!M84,"")</x:f>
      </x:c>
      <x:c r="N84" s="76" t="str">
        <x:f>IF('05_Form_Qualite_Air'!$P84="Validé humainement",'05_Form_Qualite_Air'!N84,"")</x:f>
      </x:c>
      <x:c r="O84" s="76" t="str">
        <x:f>IF('05_Form_Qualite_Air'!$P84="Validé humainement",'05_Form_Qualite_Air'!O84,"")</x:f>
      </x:c>
      <x:c r="P84" s="76" t="str">
        <x:f>IF('05_Form_Qualite_Air'!$P84="Validé humainement",'05_Form_Qualite_Air'!P84,"")</x:f>
      </x:c>
      <x:c r="Q84" s="78" t="str">
        <x:f>IF('05_Form_Qualite_Air'!$P84="Validé humainement",'05_Form_Qualite_Air'!Q84,"")</x:f>
      </x:c>
      <x:c r="R84" s="76" t="str">
        <x:f>IF('05_Form_Qualite_Air'!$P84="Validé humainement",'05_Form_Qualite_Air'!R84,"")</x:f>
      </x:c>
      <x:c r="S84" s="76" t="str">
        <x:f>IF('05_Form_Qualite_Air'!$P84="Validé humainement",'05_Form_Qualite_Air'!S84,"")</x:f>
      </x:c>
      <x:c r="T84" s="76" t="str">
        <x:f>IF('05_Form_Qualite_Air'!$P84="Validé humainement",'05_Form_Qualite_Air'!T84,"")</x:f>
      </x:c>
    </x:row>
    <x:row r="85">
      <x:c r="A85" s="76" t="str">
        <x:f>IF('05_Form_Qualite_Air'!$P85="Validé humainement",'05_Form_Qualite_Air'!A85,"")</x:f>
      </x:c>
      <x:c r="B85" s="76" t="str">
        <x:f>IF('05_Form_Qualite_Air'!$P85="Validé humainement",'05_Form_Qualite_Air'!B85,"")</x:f>
      </x:c>
      <x:c r="C85" s="76" t="str">
        <x:f>IF('05_Form_Qualite_Air'!$P85="Validé humainement",'05_Form_Qualite_Air'!C85,"")</x:f>
      </x:c>
      <x:c r="D85" s="76" t="str">
        <x:f>IF('05_Form_Qualite_Air'!$P85="Validé humainement",'05_Form_Qualite_Air'!D85,"")</x:f>
      </x:c>
      <x:c r="E85" s="80" t="str">
        <x:f>IF('05_Form_Qualite_Air'!$P85="Validé humainement",'05_Form_Qualite_Air'!E85,"")</x:f>
      </x:c>
      <x:c r="F85" s="80" t="str">
        <x:f>IF('05_Form_Qualite_Air'!$P85="Validé humainement",'05_Form_Qualite_Air'!F85,"")</x:f>
      </x:c>
      <x:c r="G85" s="80" t="str">
        <x:f>IF('05_Form_Qualite_Air'!$P85="Validé humainement",'05_Form_Qualite_Air'!G85,"")</x:f>
      </x:c>
      <x:c r="H85" s="80" t="str">
        <x:f>IF('05_Form_Qualite_Air'!$P85="Validé humainement",'05_Form_Qualite_Air'!H85,"")</x:f>
      </x:c>
      <x:c r="I85" s="80" t="str">
        <x:f>IF('05_Form_Qualite_Air'!$P85="Validé humainement",'05_Form_Qualite_Air'!I85,"")</x:f>
      </x:c>
      <x:c r="J85" s="80" t="str">
        <x:f>IF('05_Form_Qualite_Air'!$P85="Validé humainement",'05_Form_Qualite_Air'!J85,"")</x:f>
      </x:c>
      <x:c r="K85" s="80" t="str">
        <x:f>IF('05_Form_Qualite_Air'!$P85="Validé humainement",'05_Form_Qualite_Air'!K85,"")</x:f>
      </x:c>
      <x:c r="L85" s="76" t="str">
        <x:f>IF('05_Form_Qualite_Air'!$P85="Validé humainement",'05_Form_Qualite_Air'!L85,"")</x:f>
      </x:c>
      <x:c r="M85" s="76" t="str">
        <x:f>IF('05_Form_Qualite_Air'!$P85="Validé humainement",'05_Form_Qualite_Air'!M85,"")</x:f>
      </x:c>
      <x:c r="N85" s="76" t="str">
        <x:f>IF('05_Form_Qualite_Air'!$P85="Validé humainement",'05_Form_Qualite_Air'!N85,"")</x:f>
      </x:c>
      <x:c r="O85" s="76" t="str">
        <x:f>IF('05_Form_Qualite_Air'!$P85="Validé humainement",'05_Form_Qualite_Air'!O85,"")</x:f>
      </x:c>
      <x:c r="P85" s="76" t="str">
        <x:f>IF('05_Form_Qualite_Air'!$P85="Validé humainement",'05_Form_Qualite_Air'!P85,"")</x:f>
      </x:c>
      <x:c r="Q85" s="78" t="str">
        <x:f>IF('05_Form_Qualite_Air'!$P85="Validé humainement",'05_Form_Qualite_Air'!Q85,"")</x:f>
      </x:c>
      <x:c r="R85" s="76" t="str">
        <x:f>IF('05_Form_Qualite_Air'!$P85="Validé humainement",'05_Form_Qualite_Air'!R85,"")</x:f>
      </x:c>
      <x:c r="S85" s="76" t="str">
        <x:f>IF('05_Form_Qualite_Air'!$P85="Validé humainement",'05_Form_Qualite_Air'!S85,"")</x:f>
      </x:c>
      <x:c r="T85" s="76" t="str">
        <x:f>IF('05_Form_Qualite_Air'!$P85="Validé humainement",'05_Form_Qualite_Air'!T85,"")</x:f>
      </x:c>
    </x:row>
    <x:row r="86">
      <x:c r="A86" s="76" t="str">
        <x:f>IF('05_Form_Qualite_Air'!$P86="Validé humainement",'05_Form_Qualite_Air'!A86,"")</x:f>
      </x:c>
      <x:c r="B86" s="76" t="str">
        <x:f>IF('05_Form_Qualite_Air'!$P86="Validé humainement",'05_Form_Qualite_Air'!B86,"")</x:f>
      </x:c>
      <x:c r="C86" s="76" t="str">
        <x:f>IF('05_Form_Qualite_Air'!$P86="Validé humainement",'05_Form_Qualite_Air'!C86,"")</x:f>
      </x:c>
      <x:c r="D86" s="76" t="str">
        <x:f>IF('05_Form_Qualite_Air'!$P86="Validé humainement",'05_Form_Qualite_Air'!D86,"")</x:f>
      </x:c>
      <x:c r="E86" s="80" t="str">
        <x:f>IF('05_Form_Qualite_Air'!$P86="Validé humainement",'05_Form_Qualite_Air'!E86,"")</x:f>
      </x:c>
      <x:c r="F86" s="80" t="str">
        <x:f>IF('05_Form_Qualite_Air'!$P86="Validé humainement",'05_Form_Qualite_Air'!F86,"")</x:f>
      </x:c>
      <x:c r="G86" s="80" t="str">
        <x:f>IF('05_Form_Qualite_Air'!$P86="Validé humainement",'05_Form_Qualite_Air'!G86,"")</x:f>
      </x:c>
      <x:c r="H86" s="80" t="str">
        <x:f>IF('05_Form_Qualite_Air'!$P86="Validé humainement",'05_Form_Qualite_Air'!H86,"")</x:f>
      </x:c>
      <x:c r="I86" s="80" t="str">
        <x:f>IF('05_Form_Qualite_Air'!$P86="Validé humainement",'05_Form_Qualite_Air'!I86,"")</x:f>
      </x:c>
      <x:c r="J86" s="80" t="str">
        <x:f>IF('05_Form_Qualite_Air'!$P86="Validé humainement",'05_Form_Qualite_Air'!J86,"")</x:f>
      </x:c>
      <x:c r="K86" s="80" t="str">
        <x:f>IF('05_Form_Qualite_Air'!$P86="Validé humainement",'05_Form_Qualite_Air'!K86,"")</x:f>
      </x:c>
      <x:c r="L86" s="76" t="str">
        <x:f>IF('05_Form_Qualite_Air'!$P86="Validé humainement",'05_Form_Qualite_Air'!L86,"")</x:f>
      </x:c>
      <x:c r="M86" s="76" t="str">
        <x:f>IF('05_Form_Qualite_Air'!$P86="Validé humainement",'05_Form_Qualite_Air'!M86,"")</x:f>
      </x:c>
      <x:c r="N86" s="76" t="str">
        <x:f>IF('05_Form_Qualite_Air'!$P86="Validé humainement",'05_Form_Qualite_Air'!N86,"")</x:f>
      </x:c>
      <x:c r="O86" s="76" t="str">
        <x:f>IF('05_Form_Qualite_Air'!$P86="Validé humainement",'05_Form_Qualite_Air'!O86,"")</x:f>
      </x:c>
      <x:c r="P86" s="76" t="str">
        <x:f>IF('05_Form_Qualite_Air'!$P86="Validé humainement",'05_Form_Qualite_Air'!P86,"")</x:f>
      </x:c>
      <x:c r="Q86" s="78" t="str">
        <x:f>IF('05_Form_Qualite_Air'!$P86="Validé humainement",'05_Form_Qualite_Air'!Q86,"")</x:f>
      </x:c>
      <x:c r="R86" s="76" t="str">
        <x:f>IF('05_Form_Qualite_Air'!$P86="Validé humainement",'05_Form_Qualite_Air'!R86,"")</x:f>
      </x:c>
      <x:c r="S86" s="76" t="str">
        <x:f>IF('05_Form_Qualite_Air'!$P86="Validé humainement",'05_Form_Qualite_Air'!S86,"")</x:f>
      </x:c>
      <x:c r="T86" s="76" t="str">
        <x:f>IF('05_Form_Qualite_Air'!$P86="Validé humainement",'05_Form_Qualite_Air'!T86,"")</x:f>
      </x:c>
    </x:row>
    <x:row r="87">
      <x:c r="A87" s="76" t="str">
        <x:f>IF('05_Form_Qualite_Air'!$P87="Validé humainement",'05_Form_Qualite_Air'!A87,"")</x:f>
      </x:c>
      <x:c r="B87" s="76" t="str">
        <x:f>IF('05_Form_Qualite_Air'!$P87="Validé humainement",'05_Form_Qualite_Air'!B87,"")</x:f>
      </x:c>
      <x:c r="C87" s="76" t="str">
        <x:f>IF('05_Form_Qualite_Air'!$P87="Validé humainement",'05_Form_Qualite_Air'!C87,"")</x:f>
      </x:c>
      <x:c r="D87" s="76" t="str">
        <x:f>IF('05_Form_Qualite_Air'!$P87="Validé humainement",'05_Form_Qualite_Air'!D87,"")</x:f>
      </x:c>
      <x:c r="E87" s="80" t="str">
        <x:f>IF('05_Form_Qualite_Air'!$P87="Validé humainement",'05_Form_Qualite_Air'!E87,"")</x:f>
      </x:c>
      <x:c r="F87" s="80" t="str">
        <x:f>IF('05_Form_Qualite_Air'!$P87="Validé humainement",'05_Form_Qualite_Air'!F87,"")</x:f>
      </x:c>
      <x:c r="G87" s="80" t="str">
        <x:f>IF('05_Form_Qualite_Air'!$P87="Validé humainement",'05_Form_Qualite_Air'!G87,"")</x:f>
      </x:c>
      <x:c r="H87" s="80" t="str">
        <x:f>IF('05_Form_Qualite_Air'!$P87="Validé humainement",'05_Form_Qualite_Air'!H87,"")</x:f>
      </x:c>
      <x:c r="I87" s="80" t="str">
        <x:f>IF('05_Form_Qualite_Air'!$P87="Validé humainement",'05_Form_Qualite_Air'!I87,"")</x:f>
      </x:c>
      <x:c r="J87" s="80" t="str">
        <x:f>IF('05_Form_Qualite_Air'!$P87="Validé humainement",'05_Form_Qualite_Air'!J87,"")</x:f>
      </x:c>
      <x:c r="K87" s="80" t="str">
        <x:f>IF('05_Form_Qualite_Air'!$P87="Validé humainement",'05_Form_Qualite_Air'!K87,"")</x:f>
      </x:c>
      <x:c r="L87" s="76" t="str">
        <x:f>IF('05_Form_Qualite_Air'!$P87="Validé humainement",'05_Form_Qualite_Air'!L87,"")</x:f>
      </x:c>
      <x:c r="M87" s="76" t="str">
        <x:f>IF('05_Form_Qualite_Air'!$P87="Validé humainement",'05_Form_Qualite_Air'!M87,"")</x:f>
      </x:c>
      <x:c r="N87" s="76" t="str">
        <x:f>IF('05_Form_Qualite_Air'!$P87="Validé humainement",'05_Form_Qualite_Air'!N87,"")</x:f>
      </x:c>
      <x:c r="O87" s="76" t="str">
        <x:f>IF('05_Form_Qualite_Air'!$P87="Validé humainement",'05_Form_Qualite_Air'!O87,"")</x:f>
      </x:c>
      <x:c r="P87" s="76" t="str">
        <x:f>IF('05_Form_Qualite_Air'!$P87="Validé humainement",'05_Form_Qualite_Air'!P87,"")</x:f>
      </x:c>
      <x:c r="Q87" s="78" t="str">
        <x:f>IF('05_Form_Qualite_Air'!$P87="Validé humainement",'05_Form_Qualite_Air'!Q87,"")</x:f>
      </x:c>
      <x:c r="R87" s="76" t="str">
        <x:f>IF('05_Form_Qualite_Air'!$P87="Validé humainement",'05_Form_Qualite_Air'!R87,"")</x:f>
      </x:c>
      <x:c r="S87" s="76" t="str">
        <x:f>IF('05_Form_Qualite_Air'!$P87="Validé humainement",'05_Form_Qualite_Air'!S87,"")</x:f>
      </x:c>
      <x:c r="T87" s="76" t="str">
        <x:f>IF('05_Form_Qualite_Air'!$P87="Validé humainement",'05_Form_Qualite_Air'!T87,"")</x:f>
      </x:c>
    </x:row>
    <x:row r="88">
      <x:c r="A88" s="76" t="str">
        <x:f>IF('05_Form_Qualite_Air'!$P88="Validé humainement",'05_Form_Qualite_Air'!A88,"")</x:f>
      </x:c>
      <x:c r="B88" s="76" t="str">
        <x:f>IF('05_Form_Qualite_Air'!$P88="Validé humainement",'05_Form_Qualite_Air'!B88,"")</x:f>
      </x:c>
      <x:c r="C88" s="76" t="str">
        <x:f>IF('05_Form_Qualite_Air'!$P88="Validé humainement",'05_Form_Qualite_Air'!C88,"")</x:f>
      </x:c>
      <x:c r="D88" s="76" t="str">
        <x:f>IF('05_Form_Qualite_Air'!$P88="Validé humainement",'05_Form_Qualite_Air'!D88,"")</x:f>
      </x:c>
      <x:c r="E88" s="80" t="str">
        <x:f>IF('05_Form_Qualite_Air'!$P88="Validé humainement",'05_Form_Qualite_Air'!E88,"")</x:f>
      </x:c>
      <x:c r="F88" s="80" t="str">
        <x:f>IF('05_Form_Qualite_Air'!$P88="Validé humainement",'05_Form_Qualite_Air'!F88,"")</x:f>
      </x:c>
      <x:c r="G88" s="80" t="str">
        <x:f>IF('05_Form_Qualite_Air'!$P88="Validé humainement",'05_Form_Qualite_Air'!G88,"")</x:f>
      </x:c>
      <x:c r="H88" s="80" t="str">
        <x:f>IF('05_Form_Qualite_Air'!$P88="Validé humainement",'05_Form_Qualite_Air'!H88,"")</x:f>
      </x:c>
      <x:c r="I88" s="80" t="str">
        <x:f>IF('05_Form_Qualite_Air'!$P88="Validé humainement",'05_Form_Qualite_Air'!I88,"")</x:f>
      </x:c>
      <x:c r="J88" s="80" t="str">
        <x:f>IF('05_Form_Qualite_Air'!$P88="Validé humainement",'05_Form_Qualite_Air'!J88,"")</x:f>
      </x:c>
      <x:c r="K88" s="80" t="str">
        <x:f>IF('05_Form_Qualite_Air'!$P88="Validé humainement",'05_Form_Qualite_Air'!K88,"")</x:f>
      </x:c>
      <x:c r="L88" s="76" t="str">
        <x:f>IF('05_Form_Qualite_Air'!$P88="Validé humainement",'05_Form_Qualite_Air'!L88,"")</x:f>
      </x:c>
      <x:c r="M88" s="76" t="str">
        <x:f>IF('05_Form_Qualite_Air'!$P88="Validé humainement",'05_Form_Qualite_Air'!M88,"")</x:f>
      </x:c>
      <x:c r="N88" s="76" t="str">
        <x:f>IF('05_Form_Qualite_Air'!$P88="Validé humainement",'05_Form_Qualite_Air'!N88,"")</x:f>
      </x:c>
      <x:c r="O88" s="76" t="str">
        <x:f>IF('05_Form_Qualite_Air'!$P88="Validé humainement",'05_Form_Qualite_Air'!O88,"")</x:f>
      </x:c>
      <x:c r="P88" s="76" t="str">
        <x:f>IF('05_Form_Qualite_Air'!$P88="Validé humainement",'05_Form_Qualite_Air'!P88,"")</x:f>
      </x:c>
      <x:c r="Q88" s="78" t="str">
        <x:f>IF('05_Form_Qualite_Air'!$P88="Validé humainement",'05_Form_Qualite_Air'!Q88,"")</x:f>
      </x:c>
      <x:c r="R88" s="76" t="str">
        <x:f>IF('05_Form_Qualite_Air'!$P88="Validé humainement",'05_Form_Qualite_Air'!R88,"")</x:f>
      </x:c>
      <x:c r="S88" s="76" t="str">
        <x:f>IF('05_Form_Qualite_Air'!$P88="Validé humainement",'05_Form_Qualite_Air'!S88,"")</x:f>
      </x:c>
      <x:c r="T88" s="76" t="str">
        <x:f>IF('05_Form_Qualite_Air'!$P88="Validé humainement",'05_Form_Qualite_Air'!T88,"")</x:f>
      </x:c>
    </x:row>
    <x:row r="89">
      <x:c r="A89" s="76" t="str">
        <x:f>IF('05_Form_Qualite_Air'!$P89="Validé humainement",'05_Form_Qualite_Air'!A89,"")</x:f>
      </x:c>
      <x:c r="B89" s="76" t="str">
        <x:f>IF('05_Form_Qualite_Air'!$P89="Validé humainement",'05_Form_Qualite_Air'!B89,"")</x:f>
      </x:c>
      <x:c r="C89" s="76" t="str">
        <x:f>IF('05_Form_Qualite_Air'!$P89="Validé humainement",'05_Form_Qualite_Air'!C89,"")</x:f>
      </x:c>
      <x:c r="D89" s="76" t="str">
        <x:f>IF('05_Form_Qualite_Air'!$P89="Validé humainement",'05_Form_Qualite_Air'!D89,"")</x:f>
      </x:c>
      <x:c r="E89" s="80" t="str">
        <x:f>IF('05_Form_Qualite_Air'!$P89="Validé humainement",'05_Form_Qualite_Air'!E89,"")</x:f>
      </x:c>
      <x:c r="F89" s="80" t="str">
        <x:f>IF('05_Form_Qualite_Air'!$P89="Validé humainement",'05_Form_Qualite_Air'!F89,"")</x:f>
      </x:c>
      <x:c r="G89" s="80" t="str">
        <x:f>IF('05_Form_Qualite_Air'!$P89="Validé humainement",'05_Form_Qualite_Air'!G89,"")</x:f>
      </x:c>
      <x:c r="H89" s="80" t="str">
        <x:f>IF('05_Form_Qualite_Air'!$P89="Validé humainement",'05_Form_Qualite_Air'!H89,"")</x:f>
      </x:c>
      <x:c r="I89" s="80" t="str">
        <x:f>IF('05_Form_Qualite_Air'!$P89="Validé humainement",'05_Form_Qualite_Air'!I89,"")</x:f>
      </x:c>
      <x:c r="J89" s="80" t="str">
        <x:f>IF('05_Form_Qualite_Air'!$P89="Validé humainement",'05_Form_Qualite_Air'!J89,"")</x:f>
      </x:c>
      <x:c r="K89" s="80" t="str">
        <x:f>IF('05_Form_Qualite_Air'!$P89="Validé humainement",'05_Form_Qualite_Air'!K89,"")</x:f>
      </x:c>
      <x:c r="L89" s="76" t="str">
        <x:f>IF('05_Form_Qualite_Air'!$P89="Validé humainement",'05_Form_Qualite_Air'!L89,"")</x:f>
      </x:c>
      <x:c r="M89" s="76" t="str">
        <x:f>IF('05_Form_Qualite_Air'!$P89="Validé humainement",'05_Form_Qualite_Air'!M89,"")</x:f>
      </x:c>
      <x:c r="N89" s="76" t="str">
        <x:f>IF('05_Form_Qualite_Air'!$P89="Validé humainement",'05_Form_Qualite_Air'!N89,"")</x:f>
      </x:c>
      <x:c r="O89" s="76" t="str">
        <x:f>IF('05_Form_Qualite_Air'!$P89="Validé humainement",'05_Form_Qualite_Air'!O89,"")</x:f>
      </x:c>
      <x:c r="P89" s="76" t="str">
        <x:f>IF('05_Form_Qualite_Air'!$P89="Validé humainement",'05_Form_Qualite_Air'!P89,"")</x:f>
      </x:c>
      <x:c r="Q89" s="78" t="str">
        <x:f>IF('05_Form_Qualite_Air'!$P89="Validé humainement",'05_Form_Qualite_Air'!Q89,"")</x:f>
      </x:c>
      <x:c r="R89" s="76" t="str">
        <x:f>IF('05_Form_Qualite_Air'!$P89="Validé humainement",'05_Form_Qualite_Air'!R89,"")</x:f>
      </x:c>
      <x:c r="S89" s="76" t="str">
        <x:f>IF('05_Form_Qualite_Air'!$P89="Validé humainement",'05_Form_Qualite_Air'!S89,"")</x:f>
      </x:c>
      <x:c r="T89" s="76" t="str">
        <x:f>IF('05_Form_Qualite_Air'!$P89="Validé humainement",'05_Form_Qualite_Air'!T89,"")</x:f>
      </x:c>
    </x:row>
    <x:row r="90">
      <x:c r="A90" s="76" t="str">
        <x:f>IF('05_Form_Qualite_Air'!$P90="Validé humainement",'05_Form_Qualite_Air'!A90,"")</x:f>
      </x:c>
      <x:c r="B90" s="76" t="str">
        <x:f>IF('05_Form_Qualite_Air'!$P90="Validé humainement",'05_Form_Qualite_Air'!B90,"")</x:f>
      </x:c>
      <x:c r="C90" s="76" t="str">
        <x:f>IF('05_Form_Qualite_Air'!$P90="Validé humainement",'05_Form_Qualite_Air'!C90,"")</x:f>
      </x:c>
      <x:c r="D90" s="76" t="str">
        <x:f>IF('05_Form_Qualite_Air'!$P90="Validé humainement",'05_Form_Qualite_Air'!D90,"")</x:f>
      </x:c>
      <x:c r="E90" s="80" t="str">
        <x:f>IF('05_Form_Qualite_Air'!$P90="Validé humainement",'05_Form_Qualite_Air'!E90,"")</x:f>
      </x:c>
      <x:c r="F90" s="80" t="str">
        <x:f>IF('05_Form_Qualite_Air'!$P90="Validé humainement",'05_Form_Qualite_Air'!F90,"")</x:f>
      </x:c>
      <x:c r="G90" s="80" t="str">
        <x:f>IF('05_Form_Qualite_Air'!$P90="Validé humainement",'05_Form_Qualite_Air'!G90,"")</x:f>
      </x:c>
      <x:c r="H90" s="80" t="str">
        <x:f>IF('05_Form_Qualite_Air'!$P90="Validé humainement",'05_Form_Qualite_Air'!H90,"")</x:f>
      </x:c>
      <x:c r="I90" s="80" t="str">
        <x:f>IF('05_Form_Qualite_Air'!$P90="Validé humainement",'05_Form_Qualite_Air'!I90,"")</x:f>
      </x:c>
      <x:c r="J90" s="80" t="str">
        <x:f>IF('05_Form_Qualite_Air'!$P90="Validé humainement",'05_Form_Qualite_Air'!J90,"")</x:f>
      </x:c>
      <x:c r="K90" s="80" t="str">
        <x:f>IF('05_Form_Qualite_Air'!$P90="Validé humainement",'05_Form_Qualite_Air'!K90,"")</x:f>
      </x:c>
      <x:c r="L90" s="76" t="str">
        <x:f>IF('05_Form_Qualite_Air'!$P90="Validé humainement",'05_Form_Qualite_Air'!L90,"")</x:f>
      </x:c>
      <x:c r="M90" s="76" t="str">
        <x:f>IF('05_Form_Qualite_Air'!$P90="Validé humainement",'05_Form_Qualite_Air'!M90,"")</x:f>
      </x:c>
      <x:c r="N90" s="76" t="str">
        <x:f>IF('05_Form_Qualite_Air'!$P90="Validé humainement",'05_Form_Qualite_Air'!N90,"")</x:f>
      </x:c>
      <x:c r="O90" s="76" t="str">
        <x:f>IF('05_Form_Qualite_Air'!$P90="Validé humainement",'05_Form_Qualite_Air'!O90,"")</x:f>
      </x:c>
      <x:c r="P90" s="76" t="str">
        <x:f>IF('05_Form_Qualite_Air'!$P90="Validé humainement",'05_Form_Qualite_Air'!P90,"")</x:f>
      </x:c>
      <x:c r="Q90" s="78" t="str">
        <x:f>IF('05_Form_Qualite_Air'!$P90="Validé humainement",'05_Form_Qualite_Air'!Q90,"")</x:f>
      </x:c>
      <x:c r="R90" s="76" t="str">
        <x:f>IF('05_Form_Qualite_Air'!$P90="Validé humainement",'05_Form_Qualite_Air'!R90,"")</x:f>
      </x:c>
      <x:c r="S90" s="76" t="str">
        <x:f>IF('05_Form_Qualite_Air'!$P90="Validé humainement",'05_Form_Qualite_Air'!S90,"")</x:f>
      </x:c>
      <x:c r="T90" s="76" t="str">
        <x:f>IF('05_Form_Qualite_Air'!$P90="Validé humainement",'05_Form_Qualite_Air'!T90,"")</x:f>
      </x:c>
    </x:row>
    <x:row r="91">
      <x:c r="A91" s="76" t="str">
        <x:f>IF('05_Form_Qualite_Air'!$P91="Validé humainement",'05_Form_Qualite_Air'!A91,"")</x:f>
      </x:c>
      <x:c r="B91" s="76" t="str">
        <x:f>IF('05_Form_Qualite_Air'!$P91="Validé humainement",'05_Form_Qualite_Air'!B91,"")</x:f>
      </x:c>
      <x:c r="C91" s="76" t="str">
        <x:f>IF('05_Form_Qualite_Air'!$P91="Validé humainement",'05_Form_Qualite_Air'!C91,"")</x:f>
      </x:c>
      <x:c r="D91" s="76" t="str">
        <x:f>IF('05_Form_Qualite_Air'!$P91="Validé humainement",'05_Form_Qualite_Air'!D91,"")</x:f>
      </x:c>
      <x:c r="E91" s="80" t="str">
        <x:f>IF('05_Form_Qualite_Air'!$P91="Validé humainement",'05_Form_Qualite_Air'!E91,"")</x:f>
      </x:c>
      <x:c r="F91" s="80" t="str">
        <x:f>IF('05_Form_Qualite_Air'!$P91="Validé humainement",'05_Form_Qualite_Air'!F91,"")</x:f>
      </x:c>
      <x:c r="G91" s="80" t="str">
        <x:f>IF('05_Form_Qualite_Air'!$P91="Validé humainement",'05_Form_Qualite_Air'!G91,"")</x:f>
      </x:c>
      <x:c r="H91" s="80" t="str">
        <x:f>IF('05_Form_Qualite_Air'!$P91="Validé humainement",'05_Form_Qualite_Air'!H91,"")</x:f>
      </x:c>
      <x:c r="I91" s="80" t="str">
        <x:f>IF('05_Form_Qualite_Air'!$P91="Validé humainement",'05_Form_Qualite_Air'!I91,"")</x:f>
      </x:c>
      <x:c r="J91" s="80" t="str">
        <x:f>IF('05_Form_Qualite_Air'!$P91="Validé humainement",'05_Form_Qualite_Air'!J91,"")</x:f>
      </x:c>
      <x:c r="K91" s="80" t="str">
        <x:f>IF('05_Form_Qualite_Air'!$P91="Validé humainement",'05_Form_Qualite_Air'!K91,"")</x:f>
      </x:c>
      <x:c r="L91" s="76" t="str">
        <x:f>IF('05_Form_Qualite_Air'!$P91="Validé humainement",'05_Form_Qualite_Air'!L91,"")</x:f>
      </x:c>
      <x:c r="M91" s="76" t="str">
        <x:f>IF('05_Form_Qualite_Air'!$P91="Validé humainement",'05_Form_Qualite_Air'!M91,"")</x:f>
      </x:c>
      <x:c r="N91" s="76" t="str">
        <x:f>IF('05_Form_Qualite_Air'!$P91="Validé humainement",'05_Form_Qualite_Air'!N91,"")</x:f>
      </x:c>
      <x:c r="O91" s="76" t="str">
        <x:f>IF('05_Form_Qualite_Air'!$P91="Validé humainement",'05_Form_Qualite_Air'!O91,"")</x:f>
      </x:c>
      <x:c r="P91" s="76" t="str">
        <x:f>IF('05_Form_Qualite_Air'!$P91="Validé humainement",'05_Form_Qualite_Air'!P91,"")</x:f>
      </x:c>
      <x:c r="Q91" s="78" t="str">
        <x:f>IF('05_Form_Qualite_Air'!$P91="Validé humainement",'05_Form_Qualite_Air'!Q91,"")</x:f>
      </x:c>
      <x:c r="R91" s="76" t="str">
        <x:f>IF('05_Form_Qualite_Air'!$P91="Validé humainement",'05_Form_Qualite_Air'!R91,"")</x:f>
      </x:c>
      <x:c r="S91" s="76" t="str">
        <x:f>IF('05_Form_Qualite_Air'!$P91="Validé humainement",'05_Form_Qualite_Air'!S91,"")</x:f>
      </x:c>
      <x:c r="T91" s="76" t="str">
        <x:f>IF('05_Form_Qualite_Air'!$P91="Validé humainement",'05_Form_Qualite_Air'!T91,"")</x:f>
      </x:c>
    </x:row>
    <x:row r="92">
      <x:c r="A92" s="76" t="str">
        <x:f>IF('05_Form_Qualite_Air'!$P92="Validé humainement",'05_Form_Qualite_Air'!A92,"")</x:f>
      </x:c>
      <x:c r="B92" s="76" t="str">
        <x:f>IF('05_Form_Qualite_Air'!$P92="Validé humainement",'05_Form_Qualite_Air'!B92,"")</x:f>
      </x:c>
      <x:c r="C92" s="76" t="str">
        <x:f>IF('05_Form_Qualite_Air'!$P92="Validé humainement",'05_Form_Qualite_Air'!C92,"")</x:f>
      </x:c>
      <x:c r="D92" s="76" t="str">
        <x:f>IF('05_Form_Qualite_Air'!$P92="Validé humainement",'05_Form_Qualite_Air'!D92,"")</x:f>
      </x:c>
      <x:c r="E92" s="80" t="str">
        <x:f>IF('05_Form_Qualite_Air'!$P92="Validé humainement",'05_Form_Qualite_Air'!E92,"")</x:f>
      </x:c>
      <x:c r="F92" s="80" t="str">
        <x:f>IF('05_Form_Qualite_Air'!$P92="Validé humainement",'05_Form_Qualite_Air'!F92,"")</x:f>
      </x:c>
      <x:c r="G92" s="80" t="str">
        <x:f>IF('05_Form_Qualite_Air'!$P92="Validé humainement",'05_Form_Qualite_Air'!G92,"")</x:f>
      </x:c>
      <x:c r="H92" s="80" t="str">
        <x:f>IF('05_Form_Qualite_Air'!$P92="Validé humainement",'05_Form_Qualite_Air'!H92,"")</x:f>
      </x:c>
      <x:c r="I92" s="80" t="str">
        <x:f>IF('05_Form_Qualite_Air'!$P92="Validé humainement",'05_Form_Qualite_Air'!I92,"")</x:f>
      </x:c>
      <x:c r="J92" s="80" t="str">
        <x:f>IF('05_Form_Qualite_Air'!$P92="Validé humainement",'05_Form_Qualite_Air'!J92,"")</x:f>
      </x:c>
      <x:c r="K92" s="80" t="str">
        <x:f>IF('05_Form_Qualite_Air'!$P92="Validé humainement",'05_Form_Qualite_Air'!K92,"")</x:f>
      </x:c>
      <x:c r="L92" s="76" t="str">
        <x:f>IF('05_Form_Qualite_Air'!$P92="Validé humainement",'05_Form_Qualite_Air'!L92,"")</x:f>
      </x:c>
      <x:c r="M92" s="76" t="str">
        <x:f>IF('05_Form_Qualite_Air'!$P92="Validé humainement",'05_Form_Qualite_Air'!M92,"")</x:f>
      </x:c>
      <x:c r="N92" s="76" t="str">
        <x:f>IF('05_Form_Qualite_Air'!$P92="Validé humainement",'05_Form_Qualite_Air'!N92,"")</x:f>
      </x:c>
      <x:c r="O92" s="76" t="str">
        <x:f>IF('05_Form_Qualite_Air'!$P92="Validé humainement",'05_Form_Qualite_Air'!O92,"")</x:f>
      </x:c>
      <x:c r="P92" s="76" t="str">
        <x:f>IF('05_Form_Qualite_Air'!$P92="Validé humainement",'05_Form_Qualite_Air'!P92,"")</x:f>
      </x:c>
      <x:c r="Q92" s="78" t="str">
        <x:f>IF('05_Form_Qualite_Air'!$P92="Validé humainement",'05_Form_Qualite_Air'!Q92,"")</x:f>
      </x:c>
      <x:c r="R92" s="76" t="str">
        <x:f>IF('05_Form_Qualite_Air'!$P92="Validé humainement",'05_Form_Qualite_Air'!R92,"")</x:f>
      </x:c>
      <x:c r="S92" s="76" t="str">
        <x:f>IF('05_Form_Qualite_Air'!$P92="Validé humainement",'05_Form_Qualite_Air'!S92,"")</x:f>
      </x:c>
      <x:c r="T92" s="76" t="str">
        <x:f>IF('05_Form_Qualite_Air'!$P92="Validé humainement",'05_Form_Qualite_Air'!T92,"")</x:f>
      </x:c>
    </x:row>
    <x:row r="93">
      <x:c r="A93" s="76" t="str">
        <x:f>IF('05_Form_Qualite_Air'!$P93="Validé humainement",'05_Form_Qualite_Air'!A93,"")</x:f>
      </x:c>
      <x:c r="B93" s="76" t="str">
        <x:f>IF('05_Form_Qualite_Air'!$P93="Validé humainement",'05_Form_Qualite_Air'!B93,"")</x:f>
      </x:c>
      <x:c r="C93" s="76" t="str">
        <x:f>IF('05_Form_Qualite_Air'!$P93="Validé humainement",'05_Form_Qualite_Air'!C93,"")</x:f>
      </x:c>
      <x:c r="D93" s="76" t="str">
        <x:f>IF('05_Form_Qualite_Air'!$P93="Validé humainement",'05_Form_Qualite_Air'!D93,"")</x:f>
      </x:c>
      <x:c r="E93" s="80" t="str">
        <x:f>IF('05_Form_Qualite_Air'!$P93="Validé humainement",'05_Form_Qualite_Air'!E93,"")</x:f>
      </x:c>
      <x:c r="F93" s="80" t="str">
        <x:f>IF('05_Form_Qualite_Air'!$P93="Validé humainement",'05_Form_Qualite_Air'!F93,"")</x:f>
      </x:c>
      <x:c r="G93" s="80" t="str">
        <x:f>IF('05_Form_Qualite_Air'!$P93="Validé humainement",'05_Form_Qualite_Air'!G93,"")</x:f>
      </x:c>
      <x:c r="H93" s="80" t="str">
        <x:f>IF('05_Form_Qualite_Air'!$P93="Validé humainement",'05_Form_Qualite_Air'!H93,"")</x:f>
      </x:c>
      <x:c r="I93" s="80" t="str">
        <x:f>IF('05_Form_Qualite_Air'!$P93="Validé humainement",'05_Form_Qualite_Air'!I93,"")</x:f>
      </x:c>
      <x:c r="J93" s="80" t="str">
        <x:f>IF('05_Form_Qualite_Air'!$P93="Validé humainement",'05_Form_Qualite_Air'!J93,"")</x:f>
      </x:c>
      <x:c r="K93" s="80" t="str">
        <x:f>IF('05_Form_Qualite_Air'!$P93="Validé humainement",'05_Form_Qualite_Air'!K93,"")</x:f>
      </x:c>
      <x:c r="L93" s="76" t="str">
        <x:f>IF('05_Form_Qualite_Air'!$P93="Validé humainement",'05_Form_Qualite_Air'!L93,"")</x:f>
      </x:c>
      <x:c r="M93" s="76" t="str">
        <x:f>IF('05_Form_Qualite_Air'!$P93="Validé humainement",'05_Form_Qualite_Air'!M93,"")</x:f>
      </x:c>
      <x:c r="N93" s="76" t="str">
        <x:f>IF('05_Form_Qualite_Air'!$P93="Validé humainement",'05_Form_Qualite_Air'!N93,"")</x:f>
      </x:c>
      <x:c r="O93" s="76" t="str">
        <x:f>IF('05_Form_Qualite_Air'!$P93="Validé humainement",'05_Form_Qualite_Air'!O93,"")</x:f>
      </x:c>
      <x:c r="P93" s="76" t="str">
        <x:f>IF('05_Form_Qualite_Air'!$P93="Validé humainement",'05_Form_Qualite_Air'!P93,"")</x:f>
      </x:c>
      <x:c r="Q93" s="78" t="str">
        <x:f>IF('05_Form_Qualite_Air'!$P93="Validé humainement",'05_Form_Qualite_Air'!Q93,"")</x:f>
      </x:c>
      <x:c r="R93" s="76" t="str">
        <x:f>IF('05_Form_Qualite_Air'!$P93="Validé humainement",'05_Form_Qualite_Air'!R93,"")</x:f>
      </x:c>
      <x:c r="S93" s="76" t="str">
        <x:f>IF('05_Form_Qualite_Air'!$P93="Validé humainement",'05_Form_Qualite_Air'!S93,"")</x:f>
      </x:c>
      <x:c r="T93" s="76" t="str">
        <x:f>IF('05_Form_Qualite_Air'!$P93="Validé humainement",'05_Form_Qualite_Air'!T93,"")</x:f>
      </x:c>
    </x:row>
    <x:row r="94">
      <x:c r="A94" s="76" t="str">
        <x:f>IF('05_Form_Qualite_Air'!$P94="Validé humainement",'05_Form_Qualite_Air'!A94,"")</x:f>
      </x:c>
      <x:c r="B94" s="76" t="str">
        <x:f>IF('05_Form_Qualite_Air'!$P94="Validé humainement",'05_Form_Qualite_Air'!B94,"")</x:f>
      </x:c>
      <x:c r="C94" s="76" t="str">
        <x:f>IF('05_Form_Qualite_Air'!$P94="Validé humainement",'05_Form_Qualite_Air'!C94,"")</x:f>
      </x:c>
      <x:c r="D94" s="76" t="str">
        <x:f>IF('05_Form_Qualite_Air'!$P94="Validé humainement",'05_Form_Qualite_Air'!D94,"")</x:f>
      </x:c>
      <x:c r="E94" s="80" t="str">
        <x:f>IF('05_Form_Qualite_Air'!$P94="Validé humainement",'05_Form_Qualite_Air'!E94,"")</x:f>
      </x:c>
      <x:c r="F94" s="80" t="str">
        <x:f>IF('05_Form_Qualite_Air'!$P94="Validé humainement",'05_Form_Qualite_Air'!F94,"")</x:f>
      </x:c>
      <x:c r="G94" s="80" t="str">
        <x:f>IF('05_Form_Qualite_Air'!$P94="Validé humainement",'05_Form_Qualite_Air'!G94,"")</x:f>
      </x:c>
      <x:c r="H94" s="80" t="str">
        <x:f>IF('05_Form_Qualite_Air'!$P94="Validé humainement",'05_Form_Qualite_Air'!H94,"")</x:f>
      </x:c>
      <x:c r="I94" s="80" t="str">
        <x:f>IF('05_Form_Qualite_Air'!$P94="Validé humainement",'05_Form_Qualite_Air'!I94,"")</x:f>
      </x:c>
      <x:c r="J94" s="80" t="str">
        <x:f>IF('05_Form_Qualite_Air'!$P94="Validé humainement",'05_Form_Qualite_Air'!J94,"")</x:f>
      </x:c>
      <x:c r="K94" s="80" t="str">
        <x:f>IF('05_Form_Qualite_Air'!$P94="Validé humainement",'05_Form_Qualite_Air'!K94,"")</x:f>
      </x:c>
      <x:c r="L94" s="76" t="str">
        <x:f>IF('05_Form_Qualite_Air'!$P94="Validé humainement",'05_Form_Qualite_Air'!L94,"")</x:f>
      </x:c>
      <x:c r="M94" s="76" t="str">
        <x:f>IF('05_Form_Qualite_Air'!$P94="Validé humainement",'05_Form_Qualite_Air'!M94,"")</x:f>
      </x:c>
      <x:c r="N94" s="76" t="str">
        <x:f>IF('05_Form_Qualite_Air'!$P94="Validé humainement",'05_Form_Qualite_Air'!N94,"")</x:f>
      </x:c>
      <x:c r="O94" s="76" t="str">
        <x:f>IF('05_Form_Qualite_Air'!$P94="Validé humainement",'05_Form_Qualite_Air'!O94,"")</x:f>
      </x:c>
      <x:c r="P94" s="76" t="str">
        <x:f>IF('05_Form_Qualite_Air'!$P94="Validé humainement",'05_Form_Qualite_Air'!P94,"")</x:f>
      </x:c>
      <x:c r="Q94" s="78" t="str">
        <x:f>IF('05_Form_Qualite_Air'!$P94="Validé humainement",'05_Form_Qualite_Air'!Q94,"")</x:f>
      </x:c>
      <x:c r="R94" s="76" t="str">
        <x:f>IF('05_Form_Qualite_Air'!$P94="Validé humainement",'05_Form_Qualite_Air'!R94,"")</x:f>
      </x:c>
      <x:c r="S94" s="76" t="str">
        <x:f>IF('05_Form_Qualite_Air'!$P94="Validé humainement",'05_Form_Qualite_Air'!S94,"")</x:f>
      </x:c>
      <x:c r="T94" s="76" t="str">
        <x:f>IF('05_Form_Qualite_Air'!$P94="Validé humainement",'05_Form_Qualite_Air'!T94,"")</x:f>
      </x:c>
    </x:row>
    <x:row r="95">
      <x:c r="A95" s="76" t="str">
        <x:f>IF('05_Form_Qualite_Air'!$P95="Validé humainement",'05_Form_Qualite_Air'!A95,"")</x:f>
      </x:c>
      <x:c r="B95" s="76" t="str">
        <x:f>IF('05_Form_Qualite_Air'!$P95="Validé humainement",'05_Form_Qualite_Air'!B95,"")</x:f>
      </x:c>
      <x:c r="C95" s="76" t="str">
        <x:f>IF('05_Form_Qualite_Air'!$P95="Validé humainement",'05_Form_Qualite_Air'!C95,"")</x:f>
      </x:c>
      <x:c r="D95" s="76" t="str">
        <x:f>IF('05_Form_Qualite_Air'!$P95="Validé humainement",'05_Form_Qualite_Air'!D95,"")</x:f>
      </x:c>
      <x:c r="E95" s="80" t="str">
        <x:f>IF('05_Form_Qualite_Air'!$P95="Validé humainement",'05_Form_Qualite_Air'!E95,"")</x:f>
      </x:c>
      <x:c r="F95" s="80" t="str">
        <x:f>IF('05_Form_Qualite_Air'!$P95="Validé humainement",'05_Form_Qualite_Air'!F95,"")</x:f>
      </x:c>
      <x:c r="G95" s="80" t="str">
        <x:f>IF('05_Form_Qualite_Air'!$P95="Validé humainement",'05_Form_Qualite_Air'!G95,"")</x:f>
      </x:c>
      <x:c r="H95" s="80" t="str">
        <x:f>IF('05_Form_Qualite_Air'!$P95="Validé humainement",'05_Form_Qualite_Air'!H95,"")</x:f>
      </x:c>
      <x:c r="I95" s="80" t="str">
        <x:f>IF('05_Form_Qualite_Air'!$P95="Validé humainement",'05_Form_Qualite_Air'!I95,"")</x:f>
      </x:c>
      <x:c r="J95" s="80" t="str">
        <x:f>IF('05_Form_Qualite_Air'!$P95="Validé humainement",'05_Form_Qualite_Air'!J95,"")</x:f>
      </x:c>
      <x:c r="K95" s="80" t="str">
        <x:f>IF('05_Form_Qualite_Air'!$P95="Validé humainement",'05_Form_Qualite_Air'!K95,"")</x:f>
      </x:c>
      <x:c r="L95" s="76" t="str">
        <x:f>IF('05_Form_Qualite_Air'!$P95="Validé humainement",'05_Form_Qualite_Air'!L95,"")</x:f>
      </x:c>
      <x:c r="M95" s="76" t="str">
        <x:f>IF('05_Form_Qualite_Air'!$P95="Validé humainement",'05_Form_Qualite_Air'!M95,"")</x:f>
      </x:c>
      <x:c r="N95" s="76" t="str">
        <x:f>IF('05_Form_Qualite_Air'!$P95="Validé humainement",'05_Form_Qualite_Air'!N95,"")</x:f>
      </x:c>
      <x:c r="O95" s="76" t="str">
        <x:f>IF('05_Form_Qualite_Air'!$P95="Validé humainement",'05_Form_Qualite_Air'!O95,"")</x:f>
      </x:c>
      <x:c r="P95" s="76" t="str">
        <x:f>IF('05_Form_Qualite_Air'!$P95="Validé humainement",'05_Form_Qualite_Air'!P95,"")</x:f>
      </x:c>
      <x:c r="Q95" s="78" t="str">
        <x:f>IF('05_Form_Qualite_Air'!$P95="Validé humainement",'05_Form_Qualite_Air'!Q95,"")</x:f>
      </x:c>
      <x:c r="R95" s="76" t="str">
        <x:f>IF('05_Form_Qualite_Air'!$P95="Validé humainement",'05_Form_Qualite_Air'!R95,"")</x:f>
      </x:c>
      <x:c r="S95" s="76" t="str">
        <x:f>IF('05_Form_Qualite_Air'!$P95="Validé humainement",'05_Form_Qualite_Air'!S95,"")</x:f>
      </x:c>
      <x:c r="T95" s="76" t="str">
        <x:f>IF('05_Form_Qualite_Air'!$P95="Validé humainement",'05_Form_Qualite_Air'!T95,"")</x:f>
      </x:c>
    </x:row>
    <x:row r="96">
      <x:c r="A96" s="76" t="str">
        <x:f>IF('05_Form_Qualite_Air'!$P96="Validé humainement",'05_Form_Qualite_Air'!A96,"")</x:f>
      </x:c>
      <x:c r="B96" s="76" t="str">
        <x:f>IF('05_Form_Qualite_Air'!$P96="Validé humainement",'05_Form_Qualite_Air'!B96,"")</x:f>
      </x:c>
      <x:c r="C96" s="76" t="str">
        <x:f>IF('05_Form_Qualite_Air'!$P96="Validé humainement",'05_Form_Qualite_Air'!C96,"")</x:f>
      </x:c>
      <x:c r="D96" s="76" t="str">
        <x:f>IF('05_Form_Qualite_Air'!$P96="Validé humainement",'05_Form_Qualite_Air'!D96,"")</x:f>
      </x:c>
      <x:c r="E96" s="80" t="str">
        <x:f>IF('05_Form_Qualite_Air'!$P96="Validé humainement",'05_Form_Qualite_Air'!E96,"")</x:f>
      </x:c>
      <x:c r="F96" s="80" t="str">
        <x:f>IF('05_Form_Qualite_Air'!$P96="Validé humainement",'05_Form_Qualite_Air'!F96,"")</x:f>
      </x:c>
      <x:c r="G96" s="80" t="str">
        <x:f>IF('05_Form_Qualite_Air'!$P96="Validé humainement",'05_Form_Qualite_Air'!G96,"")</x:f>
      </x:c>
      <x:c r="H96" s="80" t="str">
        <x:f>IF('05_Form_Qualite_Air'!$P96="Validé humainement",'05_Form_Qualite_Air'!H96,"")</x:f>
      </x:c>
      <x:c r="I96" s="80" t="str">
        <x:f>IF('05_Form_Qualite_Air'!$P96="Validé humainement",'05_Form_Qualite_Air'!I96,"")</x:f>
      </x:c>
      <x:c r="J96" s="80" t="str">
        <x:f>IF('05_Form_Qualite_Air'!$P96="Validé humainement",'05_Form_Qualite_Air'!J96,"")</x:f>
      </x:c>
      <x:c r="K96" s="80" t="str">
        <x:f>IF('05_Form_Qualite_Air'!$P96="Validé humainement",'05_Form_Qualite_Air'!K96,"")</x:f>
      </x:c>
      <x:c r="L96" s="76" t="str">
        <x:f>IF('05_Form_Qualite_Air'!$P96="Validé humainement",'05_Form_Qualite_Air'!L96,"")</x:f>
      </x:c>
      <x:c r="M96" s="76" t="str">
        <x:f>IF('05_Form_Qualite_Air'!$P96="Validé humainement",'05_Form_Qualite_Air'!M96,"")</x:f>
      </x:c>
      <x:c r="N96" s="76" t="str">
        <x:f>IF('05_Form_Qualite_Air'!$P96="Validé humainement",'05_Form_Qualite_Air'!N96,"")</x:f>
      </x:c>
      <x:c r="O96" s="76" t="str">
        <x:f>IF('05_Form_Qualite_Air'!$P96="Validé humainement",'05_Form_Qualite_Air'!O96,"")</x:f>
      </x:c>
      <x:c r="P96" s="76" t="str">
        <x:f>IF('05_Form_Qualite_Air'!$P96="Validé humainement",'05_Form_Qualite_Air'!P96,"")</x:f>
      </x:c>
      <x:c r="Q96" s="78" t="str">
        <x:f>IF('05_Form_Qualite_Air'!$P96="Validé humainement",'05_Form_Qualite_Air'!Q96,"")</x:f>
      </x:c>
      <x:c r="R96" s="76" t="str">
        <x:f>IF('05_Form_Qualite_Air'!$P96="Validé humainement",'05_Form_Qualite_Air'!R96,"")</x:f>
      </x:c>
      <x:c r="S96" s="76" t="str">
        <x:f>IF('05_Form_Qualite_Air'!$P96="Validé humainement",'05_Form_Qualite_Air'!S96,"")</x:f>
      </x:c>
      <x:c r="T96" s="76" t="str">
        <x:f>IF('05_Form_Qualite_Air'!$P96="Validé humainement",'05_Form_Qualite_Air'!T96,"")</x:f>
      </x:c>
    </x:row>
    <x:row r="97">
      <x:c r="A97" s="76" t="str">
        <x:f>IF('05_Form_Qualite_Air'!$P97="Validé humainement",'05_Form_Qualite_Air'!A97,"")</x:f>
      </x:c>
      <x:c r="B97" s="76" t="str">
        <x:f>IF('05_Form_Qualite_Air'!$P97="Validé humainement",'05_Form_Qualite_Air'!B97,"")</x:f>
      </x:c>
      <x:c r="C97" s="76" t="str">
        <x:f>IF('05_Form_Qualite_Air'!$P97="Validé humainement",'05_Form_Qualite_Air'!C97,"")</x:f>
      </x:c>
      <x:c r="D97" s="76" t="str">
        <x:f>IF('05_Form_Qualite_Air'!$P97="Validé humainement",'05_Form_Qualite_Air'!D97,"")</x:f>
      </x:c>
      <x:c r="E97" s="80" t="str">
        <x:f>IF('05_Form_Qualite_Air'!$P97="Validé humainement",'05_Form_Qualite_Air'!E97,"")</x:f>
      </x:c>
      <x:c r="F97" s="80" t="str">
        <x:f>IF('05_Form_Qualite_Air'!$P97="Validé humainement",'05_Form_Qualite_Air'!F97,"")</x:f>
      </x:c>
      <x:c r="G97" s="80" t="str">
        <x:f>IF('05_Form_Qualite_Air'!$P97="Validé humainement",'05_Form_Qualite_Air'!G97,"")</x:f>
      </x:c>
      <x:c r="H97" s="80" t="str">
        <x:f>IF('05_Form_Qualite_Air'!$P97="Validé humainement",'05_Form_Qualite_Air'!H97,"")</x:f>
      </x:c>
      <x:c r="I97" s="80" t="str">
        <x:f>IF('05_Form_Qualite_Air'!$P97="Validé humainement",'05_Form_Qualite_Air'!I97,"")</x:f>
      </x:c>
      <x:c r="J97" s="80" t="str">
        <x:f>IF('05_Form_Qualite_Air'!$P97="Validé humainement",'05_Form_Qualite_Air'!J97,"")</x:f>
      </x:c>
      <x:c r="K97" s="80" t="str">
        <x:f>IF('05_Form_Qualite_Air'!$P97="Validé humainement",'05_Form_Qualite_Air'!K97,"")</x:f>
      </x:c>
      <x:c r="L97" s="76" t="str">
        <x:f>IF('05_Form_Qualite_Air'!$P97="Validé humainement",'05_Form_Qualite_Air'!L97,"")</x:f>
      </x:c>
      <x:c r="M97" s="76" t="str">
        <x:f>IF('05_Form_Qualite_Air'!$P97="Validé humainement",'05_Form_Qualite_Air'!M97,"")</x:f>
      </x:c>
      <x:c r="N97" s="76" t="str">
        <x:f>IF('05_Form_Qualite_Air'!$P97="Validé humainement",'05_Form_Qualite_Air'!N97,"")</x:f>
      </x:c>
      <x:c r="O97" s="76" t="str">
        <x:f>IF('05_Form_Qualite_Air'!$P97="Validé humainement",'05_Form_Qualite_Air'!O97,"")</x:f>
      </x:c>
      <x:c r="P97" s="76" t="str">
        <x:f>IF('05_Form_Qualite_Air'!$P97="Validé humainement",'05_Form_Qualite_Air'!P97,"")</x:f>
      </x:c>
      <x:c r="Q97" s="78" t="str">
        <x:f>IF('05_Form_Qualite_Air'!$P97="Validé humainement",'05_Form_Qualite_Air'!Q97,"")</x:f>
      </x:c>
      <x:c r="R97" s="76" t="str">
        <x:f>IF('05_Form_Qualite_Air'!$P97="Validé humainement",'05_Form_Qualite_Air'!R97,"")</x:f>
      </x:c>
      <x:c r="S97" s="76" t="str">
        <x:f>IF('05_Form_Qualite_Air'!$P97="Validé humainement",'05_Form_Qualite_Air'!S97,"")</x:f>
      </x:c>
      <x:c r="T97" s="76" t="str">
        <x:f>IF('05_Form_Qualite_Air'!$P97="Validé humainement",'05_Form_Qualite_Air'!T97,"")</x:f>
      </x:c>
    </x:row>
    <x:row r="98">
      <x:c r="A98" s="76" t="str">
        <x:f>IF('05_Form_Qualite_Air'!$P98="Validé humainement",'05_Form_Qualite_Air'!A98,"")</x:f>
      </x:c>
      <x:c r="B98" s="76" t="str">
        <x:f>IF('05_Form_Qualite_Air'!$P98="Validé humainement",'05_Form_Qualite_Air'!B98,"")</x:f>
      </x:c>
      <x:c r="C98" s="76" t="str">
        <x:f>IF('05_Form_Qualite_Air'!$P98="Validé humainement",'05_Form_Qualite_Air'!C98,"")</x:f>
      </x:c>
      <x:c r="D98" s="76" t="str">
        <x:f>IF('05_Form_Qualite_Air'!$P98="Validé humainement",'05_Form_Qualite_Air'!D98,"")</x:f>
      </x:c>
      <x:c r="E98" s="80" t="str">
        <x:f>IF('05_Form_Qualite_Air'!$P98="Validé humainement",'05_Form_Qualite_Air'!E98,"")</x:f>
      </x:c>
      <x:c r="F98" s="80" t="str">
        <x:f>IF('05_Form_Qualite_Air'!$P98="Validé humainement",'05_Form_Qualite_Air'!F98,"")</x:f>
      </x:c>
      <x:c r="G98" s="80" t="str">
        <x:f>IF('05_Form_Qualite_Air'!$P98="Validé humainement",'05_Form_Qualite_Air'!G98,"")</x:f>
      </x:c>
      <x:c r="H98" s="80" t="str">
        <x:f>IF('05_Form_Qualite_Air'!$P98="Validé humainement",'05_Form_Qualite_Air'!H98,"")</x:f>
      </x:c>
      <x:c r="I98" s="80" t="str">
        <x:f>IF('05_Form_Qualite_Air'!$P98="Validé humainement",'05_Form_Qualite_Air'!I98,"")</x:f>
      </x:c>
      <x:c r="J98" s="80" t="str">
        <x:f>IF('05_Form_Qualite_Air'!$P98="Validé humainement",'05_Form_Qualite_Air'!J98,"")</x:f>
      </x:c>
      <x:c r="K98" s="80" t="str">
        <x:f>IF('05_Form_Qualite_Air'!$P98="Validé humainement",'05_Form_Qualite_Air'!K98,"")</x:f>
      </x:c>
      <x:c r="L98" s="76" t="str">
        <x:f>IF('05_Form_Qualite_Air'!$P98="Validé humainement",'05_Form_Qualite_Air'!L98,"")</x:f>
      </x:c>
      <x:c r="M98" s="76" t="str">
        <x:f>IF('05_Form_Qualite_Air'!$P98="Validé humainement",'05_Form_Qualite_Air'!M98,"")</x:f>
      </x:c>
      <x:c r="N98" s="76" t="str">
        <x:f>IF('05_Form_Qualite_Air'!$P98="Validé humainement",'05_Form_Qualite_Air'!N98,"")</x:f>
      </x:c>
      <x:c r="O98" s="76" t="str">
        <x:f>IF('05_Form_Qualite_Air'!$P98="Validé humainement",'05_Form_Qualite_Air'!O98,"")</x:f>
      </x:c>
      <x:c r="P98" s="76" t="str">
        <x:f>IF('05_Form_Qualite_Air'!$P98="Validé humainement",'05_Form_Qualite_Air'!P98,"")</x:f>
      </x:c>
      <x:c r="Q98" s="78" t="str">
        <x:f>IF('05_Form_Qualite_Air'!$P98="Validé humainement",'05_Form_Qualite_Air'!Q98,"")</x:f>
      </x:c>
      <x:c r="R98" s="76" t="str">
        <x:f>IF('05_Form_Qualite_Air'!$P98="Validé humainement",'05_Form_Qualite_Air'!R98,"")</x:f>
      </x:c>
      <x:c r="S98" s="76" t="str">
        <x:f>IF('05_Form_Qualite_Air'!$P98="Validé humainement",'05_Form_Qualite_Air'!S98,"")</x:f>
      </x:c>
      <x:c r="T98" s="76" t="str">
        <x:f>IF('05_Form_Qualite_Air'!$P98="Validé humainement",'05_Form_Qualite_Air'!T98,"")</x:f>
      </x:c>
    </x:row>
    <x:row r="99">
      <x:c r="A99" s="76" t="str">
        <x:f>IF('05_Form_Qualite_Air'!$P99="Validé humainement",'05_Form_Qualite_Air'!A99,"")</x:f>
      </x:c>
      <x:c r="B99" s="76" t="str">
        <x:f>IF('05_Form_Qualite_Air'!$P99="Validé humainement",'05_Form_Qualite_Air'!B99,"")</x:f>
      </x:c>
      <x:c r="C99" s="76" t="str">
        <x:f>IF('05_Form_Qualite_Air'!$P99="Validé humainement",'05_Form_Qualite_Air'!C99,"")</x:f>
      </x:c>
      <x:c r="D99" s="76" t="str">
        <x:f>IF('05_Form_Qualite_Air'!$P99="Validé humainement",'05_Form_Qualite_Air'!D99,"")</x:f>
      </x:c>
      <x:c r="E99" s="80" t="str">
        <x:f>IF('05_Form_Qualite_Air'!$P99="Validé humainement",'05_Form_Qualite_Air'!E99,"")</x:f>
      </x:c>
      <x:c r="F99" s="80" t="str">
        <x:f>IF('05_Form_Qualite_Air'!$P99="Validé humainement",'05_Form_Qualite_Air'!F99,"")</x:f>
      </x:c>
      <x:c r="G99" s="80" t="str">
        <x:f>IF('05_Form_Qualite_Air'!$P99="Validé humainement",'05_Form_Qualite_Air'!G99,"")</x:f>
      </x:c>
      <x:c r="H99" s="80" t="str">
        <x:f>IF('05_Form_Qualite_Air'!$P99="Validé humainement",'05_Form_Qualite_Air'!H99,"")</x:f>
      </x:c>
      <x:c r="I99" s="80" t="str">
        <x:f>IF('05_Form_Qualite_Air'!$P99="Validé humainement",'05_Form_Qualite_Air'!I99,"")</x:f>
      </x:c>
      <x:c r="J99" s="80" t="str">
        <x:f>IF('05_Form_Qualite_Air'!$P99="Validé humainement",'05_Form_Qualite_Air'!J99,"")</x:f>
      </x:c>
      <x:c r="K99" s="80" t="str">
        <x:f>IF('05_Form_Qualite_Air'!$P99="Validé humainement",'05_Form_Qualite_Air'!K99,"")</x:f>
      </x:c>
      <x:c r="L99" s="76" t="str">
        <x:f>IF('05_Form_Qualite_Air'!$P99="Validé humainement",'05_Form_Qualite_Air'!L99,"")</x:f>
      </x:c>
      <x:c r="M99" s="76" t="str">
        <x:f>IF('05_Form_Qualite_Air'!$P99="Validé humainement",'05_Form_Qualite_Air'!M99,"")</x:f>
      </x:c>
      <x:c r="N99" s="76" t="str">
        <x:f>IF('05_Form_Qualite_Air'!$P99="Validé humainement",'05_Form_Qualite_Air'!N99,"")</x:f>
      </x:c>
      <x:c r="O99" s="76" t="str">
        <x:f>IF('05_Form_Qualite_Air'!$P99="Validé humainement",'05_Form_Qualite_Air'!O99,"")</x:f>
      </x:c>
      <x:c r="P99" s="76" t="str">
        <x:f>IF('05_Form_Qualite_Air'!$P99="Validé humainement",'05_Form_Qualite_Air'!P99,"")</x:f>
      </x:c>
      <x:c r="Q99" s="78" t="str">
        <x:f>IF('05_Form_Qualite_Air'!$P99="Validé humainement",'05_Form_Qualite_Air'!Q99,"")</x:f>
      </x:c>
      <x:c r="R99" s="76" t="str">
        <x:f>IF('05_Form_Qualite_Air'!$P99="Validé humainement",'05_Form_Qualite_Air'!R99,"")</x:f>
      </x:c>
      <x:c r="S99" s="76" t="str">
        <x:f>IF('05_Form_Qualite_Air'!$P99="Validé humainement",'05_Form_Qualite_Air'!S99,"")</x:f>
      </x:c>
      <x:c r="T99" s="76" t="str">
        <x:f>IF('05_Form_Qualite_Air'!$P99="Validé humainement",'05_Form_Qualite_Air'!T99,"")</x:f>
      </x:c>
    </x:row>
    <x:row r="100">
      <x:c r="A100" s="76" t="str">
        <x:f>IF('05_Form_Qualite_Air'!$P100="Validé humainement",'05_Form_Qualite_Air'!A100,"")</x:f>
      </x:c>
      <x:c r="B100" s="76" t="str">
        <x:f>IF('05_Form_Qualite_Air'!$P100="Validé humainement",'05_Form_Qualite_Air'!B100,"")</x:f>
      </x:c>
      <x:c r="C100" s="76" t="str">
        <x:f>IF('05_Form_Qualite_Air'!$P100="Validé humainement",'05_Form_Qualite_Air'!C100,"")</x:f>
      </x:c>
      <x:c r="D100" s="76" t="str">
        <x:f>IF('05_Form_Qualite_Air'!$P100="Validé humainement",'05_Form_Qualite_Air'!D100,"")</x:f>
      </x:c>
      <x:c r="E100" s="80" t="str">
        <x:f>IF('05_Form_Qualite_Air'!$P100="Validé humainement",'05_Form_Qualite_Air'!E100,"")</x:f>
      </x:c>
      <x:c r="F100" s="80" t="str">
        <x:f>IF('05_Form_Qualite_Air'!$P100="Validé humainement",'05_Form_Qualite_Air'!F100,"")</x:f>
      </x:c>
      <x:c r="G100" s="80" t="str">
        <x:f>IF('05_Form_Qualite_Air'!$P100="Validé humainement",'05_Form_Qualite_Air'!G100,"")</x:f>
      </x:c>
      <x:c r="H100" s="80" t="str">
        <x:f>IF('05_Form_Qualite_Air'!$P100="Validé humainement",'05_Form_Qualite_Air'!H100,"")</x:f>
      </x:c>
      <x:c r="I100" s="80" t="str">
        <x:f>IF('05_Form_Qualite_Air'!$P100="Validé humainement",'05_Form_Qualite_Air'!I100,"")</x:f>
      </x:c>
      <x:c r="J100" s="80" t="str">
        <x:f>IF('05_Form_Qualite_Air'!$P100="Validé humainement",'05_Form_Qualite_Air'!J100,"")</x:f>
      </x:c>
      <x:c r="K100" s="80" t="str">
        <x:f>IF('05_Form_Qualite_Air'!$P100="Validé humainement",'05_Form_Qualite_Air'!K100,"")</x:f>
      </x:c>
      <x:c r="L100" s="76" t="str">
        <x:f>IF('05_Form_Qualite_Air'!$P100="Validé humainement",'05_Form_Qualite_Air'!L100,"")</x:f>
      </x:c>
      <x:c r="M100" s="76" t="str">
        <x:f>IF('05_Form_Qualite_Air'!$P100="Validé humainement",'05_Form_Qualite_Air'!M100,"")</x:f>
      </x:c>
      <x:c r="N100" s="76" t="str">
        <x:f>IF('05_Form_Qualite_Air'!$P100="Validé humainement",'05_Form_Qualite_Air'!N100,"")</x:f>
      </x:c>
      <x:c r="O100" s="76" t="str">
        <x:f>IF('05_Form_Qualite_Air'!$P100="Validé humainement",'05_Form_Qualite_Air'!O100,"")</x:f>
      </x:c>
      <x:c r="P100" s="76" t="str">
        <x:f>IF('05_Form_Qualite_Air'!$P100="Validé humainement",'05_Form_Qualite_Air'!P100,"")</x:f>
      </x:c>
      <x:c r="Q100" s="78" t="str">
        <x:f>IF('05_Form_Qualite_Air'!$P100="Validé humainement",'05_Form_Qualite_Air'!Q100,"")</x:f>
      </x:c>
      <x:c r="R100" s="76" t="str">
        <x:f>IF('05_Form_Qualite_Air'!$P100="Validé humainement",'05_Form_Qualite_Air'!R100,"")</x:f>
      </x:c>
      <x:c r="S100" s="76" t="str">
        <x:f>IF('05_Form_Qualite_Air'!$P100="Validé humainement",'05_Form_Qualite_Air'!S100,"")</x:f>
      </x:c>
      <x:c r="T100" s="76" t="str">
        <x:f>IF('05_Form_Qualite_Air'!$P100="Validé humainement",'05_Form_Qualite_Air'!T100,"")</x:f>
      </x:c>
    </x:row>
    <x:row r="101">
      <x:c r="A101" s="76" t="str">
        <x:f>IF('05_Form_Qualite_Air'!$P101="Validé humainement",'05_Form_Qualite_Air'!A101,"")</x:f>
      </x:c>
      <x:c r="B101" s="76" t="str">
        <x:f>IF('05_Form_Qualite_Air'!$P101="Validé humainement",'05_Form_Qualite_Air'!B101,"")</x:f>
      </x:c>
      <x:c r="C101" s="76" t="str">
        <x:f>IF('05_Form_Qualite_Air'!$P101="Validé humainement",'05_Form_Qualite_Air'!C101,"")</x:f>
      </x:c>
      <x:c r="D101" s="76" t="str">
        <x:f>IF('05_Form_Qualite_Air'!$P101="Validé humainement",'05_Form_Qualite_Air'!D101,"")</x:f>
      </x:c>
      <x:c r="E101" s="80" t="str">
        <x:f>IF('05_Form_Qualite_Air'!$P101="Validé humainement",'05_Form_Qualite_Air'!E101,"")</x:f>
      </x:c>
      <x:c r="F101" s="80" t="str">
        <x:f>IF('05_Form_Qualite_Air'!$P101="Validé humainement",'05_Form_Qualite_Air'!F101,"")</x:f>
      </x:c>
      <x:c r="G101" s="80" t="str">
        <x:f>IF('05_Form_Qualite_Air'!$P101="Validé humainement",'05_Form_Qualite_Air'!G101,"")</x:f>
      </x:c>
      <x:c r="H101" s="80" t="str">
        <x:f>IF('05_Form_Qualite_Air'!$P101="Validé humainement",'05_Form_Qualite_Air'!H101,"")</x:f>
      </x:c>
      <x:c r="I101" s="80" t="str">
        <x:f>IF('05_Form_Qualite_Air'!$P101="Validé humainement",'05_Form_Qualite_Air'!I101,"")</x:f>
      </x:c>
      <x:c r="J101" s="80" t="str">
        <x:f>IF('05_Form_Qualite_Air'!$P101="Validé humainement",'05_Form_Qualite_Air'!J101,"")</x:f>
      </x:c>
      <x:c r="K101" s="80" t="str">
        <x:f>IF('05_Form_Qualite_Air'!$P101="Validé humainement",'05_Form_Qualite_Air'!K101,"")</x:f>
      </x:c>
      <x:c r="L101" s="76" t="str">
        <x:f>IF('05_Form_Qualite_Air'!$P101="Validé humainement",'05_Form_Qualite_Air'!L101,"")</x:f>
      </x:c>
      <x:c r="M101" s="76" t="str">
        <x:f>IF('05_Form_Qualite_Air'!$P101="Validé humainement",'05_Form_Qualite_Air'!M101,"")</x:f>
      </x:c>
      <x:c r="N101" s="76" t="str">
        <x:f>IF('05_Form_Qualite_Air'!$P101="Validé humainement",'05_Form_Qualite_Air'!N101,"")</x:f>
      </x:c>
      <x:c r="O101" s="76" t="str">
        <x:f>IF('05_Form_Qualite_Air'!$P101="Validé humainement",'05_Form_Qualite_Air'!O101,"")</x:f>
      </x:c>
      <x:c r="P101" s="76" t="str">
        <x:f>IF('05_Form_Qualite_Air'!$P101="Validé humainement",'05_Form_Qualite_Air'!P101,"")</x:f>
      </x:c>
      <x:c r="Q101" s="78" t="str">
        <x:f>IF('05_Form_Qualite_Air'!$P101="Validé humainement",'05_Form_Qualite_Air'!Q101,"")</x:f>
      </x:c>
      <x:c r="R101" s="76" t="str">
        <x:f>IF('05_Form_Qualite_Air'!$P101="Validé humainement",'05_Form_Qualite_Air'!R101,"")</x:f>
      </x:c>
      <x:c r="S101" s="76" t="str">
        <x:f>IF('05_Form_Qualite_Air'!$P101="Validé humainement",'05_Form_Qualite_Air'!S101,"")</x:f>
      </x:c>
      <x:c r="T101" s="76" t="str">
        <x:f>IF('05_Form_Qualite_Air'!$P101="Validé humainement",'05_Form_Qualite_Air'!T101,"")</x:f>
      </x:c>
    </x:row>
    <x:row r="102">
      <x:c r="A102" s="76" t="str">
        <x:f>IF('05_Form_Qualite_Air'!$P102="Validé humainement",'05_Form_Qualite_Air'!A102,"")</x:f>
      </x:c>
      <x:c r="B102" s="76" t="str">
        <x:f>IF('05_Form_Qualite_Air'!$P102="Validé humainement",'05_Form_Qualite_Air'!B102,"")</x:f>
      </x:c>
      <x:c r="C102" s="76" t="str">
        <x:f>IF('05_Form_Qualite_Air'!$P102="Validé humainement",'05_Form_Qualite_Air'!C102,"")</x:f>
      </x:c>
      <x:c r="D102" s="76" t="str">
        <x:f>IF('05_Form_Qualite_Air'!$P102="Validé humainement",'05_Form_Qualite_Air'!D102,"")</x:f>
      </x:c>
      <x:c r="E102" s="80" t="str">
        <x:f>IF('05_Form_Qualite_Air'!$P102="Validé humainement",'05_Form_Qualite_Air'!E102,"")</x:f>
      </x:c>
      <x:c r="F102" s="80" t="str">
        <x:f>IF('05_Form_Qualite_Air'!$P102="Validé humainement",'05_Form_Qualite_Air'!F102,"")</x:f>
      </x:c>
      <x:c r="G102" s="80" t="str">
        <x:f>IF('05_Form_Qualite_Air'!$P102="Validé humainement",'05_Form_Qualite_Air'!G102,"")</x:f>
      </x:c>
      <x:c r="H102" s="80" t="str">
        <x:f>IF('05_Form_Qualite_Air'!$P102="Validé humainement",'05_Form_Qualite_Air'!H102,"")</x:f>
      </x:c>
      <x:c r="I102" s="80" t="str">
        <x:f>IF('05_Form_Qualite_Air'!$P102="Validé humainement",'05_Form_Qualite_Air'!I102,"")</x:f>
      </x:c>
      <x:c r="J102" s="80" t="str">
        <x:f>IF('05_Form_Qualite_Air'!$P102="Validé humainement",'05_Form_Qualite_Air'!J102,"")</x:f>
      </x:c>
      <x:c r="K102" s="80" t="str">
        <x:f>IF('05_Form_Qualite_Air'!$P102="Validé humainement",'05_Form_Qualite_Air'!K102,"")</x:f>
      </x:c>
      <x:c r="L102" s="76" t="str">
        <x:f>IF('05_Form_Qualite_Air'!$P102="Validé humainement",'05_Form_Qualite_Air'!L102,"")</x:f>
      </x:c>
      <x:c r="M102" s="76" t="str">
        <x:f>IF('05_Form_Qualite_Air'!$P102="Validé humainement",'05_Form_Qualite_Air'!M102,"")</x:f>
      </x:c>
      <x:c r="N102" s="76" t="str">
        <x:f>IF('05_Form_Qualite_Air'!$P102="Validé humainement",'05_Form_Qualite_Air'!N102,"")</x:f>
      </x:c>
      <x:c r="O102" s="76" t="str">
        <x:f>IF('05_Form_Qualite_Air'!$P102="Validé humainement",'05_Form_Qualite_Air'!O102,"")</x:f>
      </x:c>
      <x:c r="P102" s="76" t="str">
        <x:f>IF('05_Form_Qualite_Air'!$P102="Validé humainement",'05_Form_Qualite_Air'!P102,"")</x:f>
      </x:c>
      <x:c r="Q102" s="78" t="str">
        <x:f>IF('05_Form_Qualite_Air'!$P102="Validé humainement",'05_Form_Qualite_Air'!Q102,"")</x:f>
      </x:c>
      <x:c r="R102" s="76" t="str">
        <x:f>IF('05_Form_Qualite_Air'!$P102="Validé humainement",'05_Form_Qualite_Air'!R102,"")</x:f>
      </x:c>
      <x:c r="S102" s="76" t="str">
        <x:f>IF('05_Form_Qualite_Air'!$P102="Validé humainement",'05_Form_Qualite_Air'!S102,"")</x:f>
      </x:c>
      <x:c r="T102" s="76" t="str">
        <x:f>IF('05_Form_Qualite_Air'!$P102="Validé humainement",'05_Form_Qualite_Air'!T102,"")</x:f>
      </x:c>
    </x:row>
    <x:row r="103">
      <x:c r="A103" s="76" t="str">
        <x:f>IF('05_Form_Qualite_Air'!$P103="Validé humainement",'05_Form_Qualite_Air'!A103,"")</x:f>
      </x:c>
      <x:c r="B103" s="76" t="str">
        <x:f>IF('05_Form_Qualite_Air'!$P103="Validé humainement",'05_Form_Qualite_Air'!B103,"")</x:f>
      </x:c>
      <x:c r="C103" s="76" t="str">
        <x:f>IF('05_Form_Qualite_Air'!$P103="Validé humainement",'05_Form_Qualite_Air'!C103,"")</x:f>
      </x:c>
      <x:c r="D103" s="76" t="str">
        <x:f>IF('05_Form_Qualite_Air'!$P103="Validé humainement",'05_Form_Qualite_Air'!D103,"")</x:f>
      </x:c>
      <x:c r="E103" s="80" t="str">
        <x:f>IF('05_Form_Qualite_Air'!$P103="Validé humainement",'05_Form_Qualite_Air'!E103,"")</x:f>
      </x:c>
      <x:c r="F103" s="80" t="str">
        <x:f>IF('05_Form_Qualite_Air'!$P103="Validé humainement",'05_Form_Qualite_Air'!F103,"")</x:f>
      </x:c>
      <x:c r="G103" s="80" t="str">
        <x:f>IF('05_Form_Qualite_Air'!$P103="Validé humainement",'05_Form_Qualite_Air'!G103,"")</x:f>
      </x:c>
      <x:c r="H103" s="80" t="str">
        <x:f>IF('05_Form_Qualite_Air'!$P103="Validé humainement",'05_Form_Qualite_Air'!H103,"")</x:f>
      </x:c>
      <x:c r="I103" s="80" t="str">
        <x:f>IF('05_Form_Qualite_Air'!$P103="Validé humainement",'05_Form_Qualite_Air'!I103,"")</x:f>
      </x:c>
      <x:c r="J103" s="80" t="str">
        <x:f>IF('05_Form_Qualite_Air'!$P103="Validé humainement",'05_Form_Qualite_Air'!J103,"")</x:f>
      </x:c>
      <x:c r="K103" s="80" t="str">
        <x:f>IF('05_Form_Qualite_Air'!$P103="Validé humainement",'05_Form_Qualite_Air'!K103,"")</x:f>
      </x:c>
      <x:c r="L103" s="76" t="str">
        <x:f>IF('05_Form_Qualite_Air'!$P103="Validé humainement",'05_Form_Qualite_Air'!L103,"")</x:f>
      </x:c>
      <x:c r="M103" s="76" t="str">
        <x:f>IF('05_Form_Qualite_Air'!$P103="Validé humainement",'05_Form_Qualite_Air'!M103,"")</x:f>
      </x:c>
      <x:c r="N103" s="76" t="str">
        <x:f>IF('05_Form_Qualite_Air'!$P103="Validé humainement",'05_Form_Qualite_Air'!N103,"")</x:f>
      </x:c>
      <x:c r="O103" s="76" t="str">
        <x:f>IF('05_Form_Qualite_Air'!$P103="Validé humainement",'05_Form_Qualite_Air'!O103,"")</x:f>
      </x:c>
      <x:c r="P103" s="76" t="str">
        <x:f>IF('05_Form_Qualite_Air'!$P103="Validé humainement",'05_Form_Qualite_Air'!P103,"")</x:f>
      </x:c>
      <x:c r="Q103" s="78" t="str">
        <x:f>IF('05_Form_Qualite_Air'!$P103="Validé humainement",'05_Form_Qualite_Air'!Q103,"")</x:f>
      </x:c>
      <x:c r="R103" s="76" t="str">
        <x:f>IF('05_Form_Qualite_Air'!$P103="Validé humainement",'05_Form_Qualite_Air'!R103,"")</x:f>
      </x:c>
      <x:c r="S103" s="76" t="str">
        <x:f>IF('05_Form_Qualite_Air'!$P103="Validé humainement",'05_Form_Qualite_Air'!S103,"")</x:f>
      </x:c>
      <x:c r="T103" s="76" t="str">
        <x:f>IF('05_Form_Qualite_Air'!$P103="Validé humainement",'05_Form_Qualite_Air'!T103,"")</x:f>
      </x:c>
    </x:row>
    <x:row r="104">
      <x:c r="A104" s="76" t="str">
        <x:f>IF('05_Form_Qualite_Air'!$P104="Validé humainement",'05_Form_Qualite_Air'!A104,"")</x:f>
      </x:c>
      <x:c r="B104" s="76" t="str">
        <x:f>IF('05_Form_Qualite_Air'!$P104="Validé humainement",'05_Form_Qualite_Air'!B104,"")</x:f>
      </x:c>
      <x:c r="C104" s="76" t="str">
        <x:f>IF('05_Form_Qualite_Air'!$P104="Validé humainement",'05_Form_Qualite_Air'!C104,"")</x:f>
      </x:c>
      <x:c r="D104" s="76" t="str">
        <x:f>IF('05_Form_Qualite_Air'!$P104="Validé humainement",'05_Form_Qualite_Air'!D104,"")</x:f>
      </x:c>
      <x:c r="E104" s="80" t="str">
        <x:f>IF('05_Form_Qualite_Air'!$P104="Validé humainement",'05_Form_Qualite_Air'!E104,"")</x:f>
      </x:c>
      <x:c r="F104" s="80" t="str">
        <x:f>IF('05_Form_Qualite_Air'!$P104="Validé humainement",'05_Form_Qualite_Air'!F104,"")</x:f>
      </x:c>
      <x:c r="G104" s="80" t="str">
        <x:f>IF('05_Form_Qualite_Air'!$P104="Validé humainement",'05_Form_Qualite_Air'!G104,"")</x:f>
      </x:c>
      <x:c r="H104" s="80" t="str">
        <x:f>IF('05_Form_Qualite_Air'!$P104="Validé humainement",'05_Form_Qualite_Air'!H104,"")</x:f>
      </x:c>
      <x:c r="I104" s="80" t="str">
        <x:f>IF('05_Form_Qualite_Air'!$P104="Validé humainement",'05_Form_Qualite_Air'!I104,"")</x:f>
      </x:c>
      <x:c r="J104" s="80" t="str">
        <x:f>IF('05_Form_Qualite_Air'!$P104="Validé humainement",'05_Form_Qualite_Air'!J104,"")</x:f>
      </x:c>
      <x:c r="K104" s="80" t="str">
        <x:f>IF('05_Form_Qualite_Air'!$P104="Validé humainement",'05_Form_Qualite_Air'!K104,"")</x:f>
      </x:c>
      <x:c r="L104" s="76" t="str">
        <x:f>IF('05_Form_Qualite_Air'!$P104="Validé humainement",'05_Form_Qualite_Air'!L104,"")</x:f>
      </x:c>
      <x:c r="M104" s="76" t="str">
        <x:f>IF('05_Form_Qualite_Air'!$P104="Validé humainement",'05_Form_Qualite_Air'!M104,"")</x:f>
      </x:c>
      <x:c r="N104" s="76" t="str">
        <x:f>IF('05_Form_Qualite_Air'!$P104="Validé humainement",'05_Form_Qualite_Air'!N104,"")</x:f>
      </x:c>
      <x:c r="O104" s="76" t="str">
        <x:f>IF('05_Form_Qualite_Air'!$P104="Validé humainement",'05_Form_Qualite_Air'!O104,"")</x:f>
      </x:c>
      <x:c r="P104" s="76" t="str">
        <x:f>IF('05_Form_Qualite_Air'!$P104="Validé humainement",'05_Form_Qualite_Air'!P104,"")</x:f>
      </x:c>
      <x:c r="Q104" s="78" t="str">
        <x:f>IF('05_Form_Qualite_Air'!$P104="Validé humainement",'05_Form_Qualite_Air'!Q104,"")</x:f>
      </x:c>
      <x:c r="R104" s="76" t="str">
        <x:f>IF('05_Form_Qualite_Air'!$P104="Validé humainement",'05_Form_Qualite_Air'!R104,"")</x:f>
      </x:c>
      <x:c r="S104" s="76" t="str">
        <x:f>IF('05_Form_Qualite_Air'!$P104="Validé humainement",'05_Form_Qualite_Air'!S104,"")</x:f>
      </x:c>
      <x:c r="T104" s="76" t="str">
        <x:f>IF('05_Form_Qualite_Air'!$P104="Validé humainement",'05_Form_Qualite_Air'!T104,"")</x:f>
      </x:c>
    </x:row>
  </x:sheetData>
  <x:mergeCells>
    <x:mergeCell ref="A1:T1"/>
    <x:mergeCell ref="A2:T2"/>
  </x:mergeCells>
  <x:pageMargins left="0.7" right="0.7" top="0.75" bottom="0.75" header="0.3" footer="0.3"/>
  <x:tableParts count="1">
    <x:tablePart xmlns:r="http://schemas.openxmlformats.org/officeDocument/2006/relationships" r:id="R60a3613c2f104ea4"/>
  </x:tableParts>
</x:worksheet>
</file>

<file path=xl/worksheets/sheet5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émissions GES</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06_Form_Emissions_GES.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Secteur</x:v>
      </x:c>
      <x:c r="D4" s="87" t="str">
        <x:v>Sous-secteur</x:v>
      </x:c>
      <x:c r="E4" s="87" t="str">
        <x:v>Donnée d'activité</x:v>
      </x:c>
      <x:c r="F4" s="87" t="str">
        <x:v>Unité</x:v>
      </x:c>
      <x:c r="G4" s="87" t="str">
        <x:v>Facteur d'émission</x:v>
      </x:c>
      <x:c r="H4" s="87" t="str">
        <x:v>Émissions tCO2e</x:v>
      </x:c>
      <x:c r="I4" s="87" t="str">
        <x:v>Méthodologie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IF('06_Form_Emissions_GES'!$L5="Validé humainement",'06_Form_Emissions_GES'!A5,"")</x:f>
      </x:c>
      <x:c r="B5" s="76" t="str">
        <x:f>IF('06_Form_Emissions_GES'!$L5="Validé humainement",'06_Form_Emissions_GES'!B5,"")</x:f>
      </x:c>
      <x:c r="C5" s="76" t="str">
        <x:f>IF('06_Form_Emissions_GES'!$L5="Validé humainement",'06_Form_Emissions_GES'!C5,"")</x:f>
      </x:c>
      <x:c r="D5" s="76" t="str">
        <x:f>IF('06_Form_Emissions_GES'!$L5="Validé humainement",'06_Form_Emissions_GES'!D5,"")</x:f>
      </x:c>
      <x:c r="E5" s="77" t="str">
        <x:f>IF('06_Form_Emissions_GES'!$L5="Validé humainement",'06_Form_Emissions_GES'!E5,"")</x:f>
      </x:c>
      <x:c r="F5" s="76" t="str">
        <x:f>IF('06_Form_Emissions_GES'!$L5="Validé humainement",'06_Form_Emissions_GES'!F5,"")</x:f>
      </x:c>
      <x:c r="G5" s="83" t="str">
        <x:f>IF('06_Form_Emissions_GES'!$L5="Validé humainement",'06_Form_Emissions_GES'!G5,"")</x:f>
      </x:c>
      <x:c r="H5" s="77" t="str">
        <x:f>IF('06_Form_Emissions_GES'!$L5="Validé humainement",'06_Form_Emissions_GES'!H5,"")</x:f>
      </x:c>
      <x:c r="I5" s="76" t="str">
        <x:f>IF('06_Form_Emissions_GES'!$L5="Validé humainement",'06_Form_Emissions_GES'!I5,"")</x:f>
      </x:c>
      <x:c r="J5" s="76" t="str">
        <x:f>IF('06_Form_Emissions_GES'!$L5="Validé humainement",'06_Form_Emissions_GES'!J5,"")</x:f>
      </x:c>
      <x:c r="K5" s="76" t="str">
        <x:f>IF('06_Form_Emissions_GES'!$L5="Validé humainement",'06_Form_Emissions_GES'!K5,"")</x:f>
      </x:c>
      <x:c r="L5" s="76" t="str">
        <x:f>IF('06_Form_Emissions_GES'!$L5="Validé humainement",'06_Form_Emissions_GES'!L5,"")</x:f>
      </x:c>
      <x:c r="M5" s="76" t="str">
        <x:f>IF('06_Form_Emissions_GES'!$L5="Validé humainement",'06_Form_Emissions_GES'!M5,"")</x:f>
      </x:c>
      <x:c r="N5" s="78" t="str">
        <x:f>IF('06_Form_Emissions_GES'!$L5="Validé humainement",'06_Form_Emissions_GES'!N5,"")</x:f>
      </x:c>
      <x:c r="O5" s="76" t="str">
        <x:f>IF('06_Form_Emissions_GES'!$L5="Validé humainement",'06_Form_Emissions_GES'!O5,"")</x:f>
      </x:c>
      <x:c r="P5" s="76" t="str">
        <x:f>IF('06_Form_Emissions_GES'!$L5="Validé humainement",'06_Form_Emissions_GES'!P5,"")</x:f>
      </x:c>
      <x:c r="Q5" s="76" t="str">
        <x:f>IF('06_Form_Emissions_GES'!$L5="Validé humainement",'06_Form_Emissions_GES'!Q5,"")</x:f>
      </x:c>
      <x:c r="R5" s="127" t="str">
        <x:f>IF('06_Form_Emissions_GES'!$L5="Validé humainement",'06_Form_Emissions_GES'!R5,"")</x:f>
      </x:c>
      <x:c r="S5" t="str">
        <x:f>IF('06_Form_Emissions_GES'!$L5="Validé humainement",'06_Form_Emissions_GES'!S5,"")</x:f>
      </x:c>
      <x:c r="T5" t="str">
        <x:f>IF('06_Form_Emissions_GES'!$L5="Validé humainement",'06_Form_Emissions_GES'!T5,"")</x:f>
      </x:c>
      <x:c r="U5" t="str">
        <x:f>IF('06_Form_Emissions_GES'!$L5="Validé humainement",'06_Form_Emissions_GES'!U5,"")</x:f>
      </x:c>
      <x:c r="V5" t="str">
        <x:f>IF('06_Form_Emissions_GES'!$L5="Validé humainement",'06_Form_Emissions_GES'!V5,"")</x:f>
      </x:c>
    </x:row>
    <x:row r="6">
      <x:c r="A6" s="76" t="str">
        <x:f>IF('06_Form_Emissions_GES'!$L6="Validé humainement",'06_Form_Emissions_GES'!A6,"")</x:f>
      </x:c>
      <x:c r="B6" s="76" t="str">
        <x:f>IF('06_Form_Emissions_GES'!$L6="Validé humainement",'06_Form_Emissions_GES'!B6,"")</x:f>
      </x:c>
      <x:c r="C6" s="76" t="str">
        <x:f>IF('06_Form_Emissions_GES'!$L6="Validé humainement",'06_Form_Emissions_GES'!C6,"")</x:f>
      </x:c>
      <x:c r="D6" s="76" t="str">
        <x:f>IF('06_Form_Emissions_GES'!$L6="Validé humainement",'06_Form_Emissions_GES'!D6,"")</x:f>
      </x:c>
      <x:c r="E6" s="77" t="str">
        <x:f>IF('06_Form_Emissions_GES'!$L6="Validé humainement",'06_Form_Emissions_GES'!E6,"")</x:f>
      </x:c>
      <x:c r="F6" s="76" t="str">
        <x:f>IF('06_Form_Emissions_GES'!$L6="Validé humainement",'06_Form_Emissions_GES'!F6,"")</x:f>
      </x:c>
      <x:c r="G6" s="83" t="str">
        <x:f>IF('06_Form_Emissions_GES'!$L6="Validé humainement",'06_Form_Emissions_GES'!G6,"")</x:f>
      </x:c>
      <x:c r="H6" s="77" t="str">
        <x:f>IF('06_Form_Emissions_GES'!$L6="Validé humainement",'06_Form_Emissions_GES'!H6,"")</x:f>
      </x:c>
      <x:c r="I6" s="76" t="str">
        <x:f>IF('06_Form_Emissions_GES'!$L6="Validé humainement",'06_Form_Emissions_GES'!I6,"")</x:f>
      </x:c>
      <x:c r="J6" s="76" t="str">
        <x:f>IF('06_Form_Emissions_GES'!$L6="Validé humainement",'06_Form_Emissions_GES'!J6,"")</x:f>
      </x:c>
      <x:c r="K6" s="76" t="str">
        <x:f>IF('06_Form_Emissions_GES'!$L6="Validé humainement",'06_Form_Emissions_GES'!K6,"")</x:f>
      </x:c>
      <x:c r="L6" s="76" t="str">
        <x:f>IF('06_Form_Emissions_GES'!$L6="Validé humainement",'06_Form_Emissions_GES'!L6,"")</x:f>
      </x:c>
      <x:c r="M6" s="76" t="str">
        <x:f>IF('06_Form_Emissions_GES'!$L6="Validé humainement",'06_Form_Emissions_GES'!M6,"")</x:f>
      </x:c>
      <x:c r="N6" s="78" t="str">
        <x:f>IF('06_Form_Emissions_GES'!$L6="Validé humainement",'06_Form_Emissions_GES'!N6,"")</x:f>
      </x:c>
      <x:c r="O6" s="76" t="str">
        <x:f>IF('06_Form_Emissions_GES'!$L6="Validé humainement",'06_Form_Emissions_GES'!O6,"")</x:f>
      </x:c>
      <x:c r="P6" s="76" t="str">
        <x:f>IF('06_Form_Emissions_GES'!$L6="Validé humainement",'06_Form_Emissions_GES'!P6,"")</x:f>
      </x:c>
      <x:c r="Q6" s="76" t="str">
        <x:f>IF('06_Form_Emissions_GES'!$L6="Validé humainement",'06_Form_Emissions_GES'!Q6,"")</x:f>
      </x:c>
      <x:c r="R6" s="127" t="str">
        <x:f>IF('06_Form_Emissions_GES'!$L6="Validé humainement",'06_Form_Emissions_GES'!R6,"")</x:f>
      </x:c>
      <x:c r="S6" t="str">
        <x:f>IF('06_Form_Emissions_GES'!$L6="Validé humainement",'06_Form_Emissions_GES'!S6,"")</x:f>
      </x:c>
      <x:c r="T6" t="str">
        <x:f>IF('06_Form_Emissions_GES'!$L6="Validé humainement",'06_Form_Emissions_GES'!T6,"")</x:f>
      </x:c>
      <x:c r="U6" t="str">
        <x:f>IF('06_Form_Emissions_GES'!$L6="Validé humainement",'06_Form_Emissions_GES'!U6,"")</x:f>
      </x:c>
      <x:c r="V6" t="str">
        <x:f>IF('06_Form_Emissions_GES'!$L6="Validé humainement",'06_Form_Emissions_GES'!V6,"")</x:f>
      </x:c>
    </x:row>
    <x:row r="7">
      <x:c r="A7" s="76" t="str">
        <x:f>IF('06_Form_Emissions_GES'!$L7="Validé humainement",'06_Form_Emissions_GES'!A7,"")</x:f>
      </x:c>
      <x:c r="B7" s="76" t="str">
        <x:f>IF('06_Form_Emissions_GES'!$L7="Validé humainement",'06_Form_Emissions_GES'!B7,"")</x:f>
      </x:c>
      <x:c r="C7" s="76" t="str">
        <x:f>IF('06_Form_Emissions_GES'!$L7="Validé humainement",'06_Form_Emissions_GES'!C7,"")</x:f>
      </x:c>
      <x:c r="D7" s="76" t="str">
        <x:f>IF('06_Form_Emissions_GES'!$L7="Validé humainement",'06_Form_Emissions_GES'!D7,"")</x:f>
      </x:c>
      <x:c r="E7" s="77" t="str">
        <x:f>IF('06_Form_Emissions_GES'!$L7="Validé humainement",'06_Form_Emissions_GES'!E7,"")</x:f>
      </x:c>
      <x:c r="F7" s="76" t="str">
        <x:f>IF('06_Form_Emissions_GES'!$L7="Validé humainement",'06_Form_Emissions_GES'!F7,"")</x:f>
      </x:c>
      <x:c r="G7" s="83" t="str">
        <x:f>IF('06_Form_Emissions_GES'!$L7="Validé humainement",'06_Form_Emissions_GES'!G7,"")</x:f>
      </x:c>
      <x:c r="H7" s="77" t="str">
        <x:f>IF('06_Form_Emissions_GES'!$L7="Validé humainement",'06_Form_Emissions_GES'!H7,"")</x:f>
      </x:c>
      <x:c r="I7" s="76" t="str">
        <x:f>IF('06_Form_Emissions_GES'!$L7="Validé humainement",'06_Form_Emissions_GES'!I7,"")</x:f>
      </x:c>
      <x:c r="J7" s="76" t="str">
        <x:f>IF('06_Form_Emissions_GES'!$L7="Validé humainement",'06_Form_Emissions_GES'!J7,"")</x:f>
      </x:c>
      <x:c r="K7" s="76" t="str">
        <x:f>IF('06_Form_Emissions_GES'!$L7="Validé humainement",'06_Form_Emissions_GES'!K7,"")</x:f>
      </x:c>
      <x:c r="L7" s="76" t="str">
        <x:f>IF('06_Form_Emissions_GES'!$L7="Validé humainement",'06_Form_Emissions_GES'!L7,"")</x:f>
      </x:c>
      <x:c r="M7" s="76" t="str">
        <x:f>IF('06_Form_Emissions_GES'!$L7="Validé humainement",'06_Form_Emissions_GES'!M7,"")</x:f>
      </x:c>
      <x:c r="N7" s="78" t="str">
        <x:f>IF('06_Form_Emissions_GES'!$L7="Validé humainement",'06_Form_Emissions_GES'!N7,"")</x:f>
      </x:c>
      <x:c r="O7" s="76" t="str">
        <x:f>IF('06_Form_Emissions_GES'!$L7="Validé humainement",'06_Form_Emissions_GES'!O7,"")</x:f>
      </x:c>
      <x:c r="P7" s="76" t="str">
        <x:f>IF('06_Form_Emissions_GES'!$L7="Validé humainement",'06_Form_Emissions_GES'!P7,"")</x:f>
      </x:c>
      <x:c r="Q7" s="76" t="str">
        <x:f>IF('06_Form_Emissions_GES'!$L7="Validé humainement",'06_Form_Emissions_GES'!Q7,"")</x:f>
      </x:c>
      <x:c r="R7" s="127" t="str">
        <x:f>IF('06_Form_Emissions_GES'!$L7="Validé humainement",'06_Form_Emissions_GES'!R7,"")</x:f>
      </x:c>
      <x:c r="S7" t="str">
        <x:f>IF('06_Form_Emissions_GES'!$L7="Validé humainement",'06_Form_Emissions_GES'!S7,"")</x:f>
      </x:c>
      <x:c r="T7" t="str">
        <x:f>IF('06_Form_Emissions_GES'!$L7="Validé humainement",'06_Form_Emissions_GES'!T7,"")</x:f>
      </x:c>
      <x:c r="U7" t="str">
        <x:f>IF('06_Form_Emissions_GES'!$L7="Validé humainement",'06_Form_Emissions_GES'!U7,"")</x:f>
      </x:c>
      <x:c r="V7" t="str">
        <x:f>IF('06_Form_Emissions_GES'!$L7="Validé humainement",'06_Form_Emissions_GES'!V7,"")</x:f>
      </x:c>
    </x:row>
    <x:row r="8">
      <x:c r="A8" s="76" t="str">
        <x:f>IF('06_Form_Emissions_GES'!$L8="Validé humainement",'06_Form_Emissions_GES'!A8,"")</x:f>
      </x:c>
      <x:c r="B8" s="76" t="str">
        <x:f>IF('06_Form_Emissions_GES'!$L8="Validé humainement",'06_Form_Emissions_GES'!B8,"")</x:f>
      </x:c>
      <x:c r="C8" s="76" t="str">
        <x:f>IF('06_Form_Emissions_GES'!$L8="Validé humainement",'06_Form_Emissions_GES'!C8,"")</x:f>
      </x:c>
      <x:c r="D8" s="76" t="str">
        <x:f>IF('06_Form_Emissions_GES'!$L8="Validé humainement",'06_Form_Emissions_GES'!D8,"")</x:f>
      </x:c>
      <x:c r="E8" s="77" t="str">
        <x:f>IF('06_Form_Emissions_GES'!$L8="Validé humainement",'06_Form_Emissions_GES'!E8,"")</x:f>
      </x:c>
      <x:c r="F8" s="76" t="str">
        <x:f>IF('06_Form_Emissions_GES'!$L8="Validé humainement",'06_Form_Emissions_GES'!F8,"")</x:f>
      </x:c>
      <x:c r="G8" s="83" t="str">
        <x:f>IF('06_Form_Emissions_GES'!$L8="Validé humainement",'06_Form_Emissions_GES'!G8,"")</x:f>
      </x:c>
      <x:c r="H8" s="77" t="str">
        <x:f>IF('06_Form_Emissions_GES'!$L8="Validé humainement",'06_Form_Emissions_GES'!H8,"")</x:f>
      </x:c>
      <x:c r="I8" s="76" t="str">
        <x:f>IF('06_Form_Emissions_GES'!$L8="Validé humainement",'06_Form_Emissions_GES'!I8,"")</x:f>
      </x:c>
      <x:c r="J8" s="76" t="str">
        <x:f>IF('06_Form_Emissions_GES'!$L8="Validé humainement",'06_Form_Emissions_GES'!J8,"")</x:f>
      </x:c>
      <x:c r="K8" s="76" t="str">
        <x:f>IF('06_Form_Emissions_GES'!$L8="Validé humainement",'06_Form_Emissions_GES'!K8,"")</x:f>
      </x:c>
      <x:c r="L8" s="76" t="str">
        <x:f>IF('06_Form_Emissions_GES'!$L8="Validé humainement",'06_Form_Emissions_GES'!L8,"")</x:f>
      </x:c>
      <x:c r="M8" s="76" t="str">
        <x:f>IF('06_Form_Emissions_GES'!$L8="Validé humainement",'06_Form_Emissions_GES'!M8,"")</x:f>
      </x:c>
      <x:c r="N8" s="78" t="str">
        <x:f>IF('06_Form_Emissions_GES'!$L8="Validé humainement",'06_Form_Emissions_GES'!N8,"")</x:f>
      </x:c>
      <x:c r="O8" s="76" t="str">
        <x:f>IF('06_Form_Emissions_GES'!$L8="Validé humainement",'06_Form_Emissions_GES'!O8,"")</x:f>
      </x:c>
      <x:c r="P8" s="76" t="str">
        <x:f>IF('06_Form_Emissions_GES'!$L8="Validé humainement",'06_Form_Emissions_GES'!P8,"")</x:f>
      </x:c>
      <x:c r="Q8" s="76" t="str">
        <x:f>IF('06_Form_Emissions_GES'!$L8="Validé humainement",'06_Form_Emissions_GES'!Q8,"")</x:f>
      </x:c>
      <x:c r="R8" s="127" t="str">
        <x:f>IF('06_Form_Emissions_GES'!$L8="Validé humainement",'06_Form_Emissions_GES'!R8,"")</x:f>
      </x:c>
      <x:c r="S8" t="str">
        <x:f>IF('06_Form_Emissions_GES'!$L8="Validé humainement",'06_Form_Emissions_GES'!S8,"")</x:f>
      </x:c>
      <x:c r="T8" t="str">
        <x:f>IF('06_Form_Emissions_GES'!$L8="Validé humainement",'06_Form_Emissions_GES'!T8,"")</x:f>
      </x:c>
      <x:c r="U8" t="str">
        <x:f>IF('06_Form_Emissions_GES'!$L8="Validé humainement",'06_Form_Emissions_GES'!U8,"")</x:f>
      </x:c>
      <x:c r="V8" t="str">
        <x:f>IF('06_Form_Emissions_GES'!$L8="Validé humainement",'06_Form_Emissions_GES'!V8,"")</x:f>
      </x:c>
    </x:row>
    <x:row r="9">
      <x:c r="A9" s="76" t="str">
        <x:f>IF('06_Form_Emissions_GES'!$L9="Validé humainement",'06_Form_Emissions_GES'!A9,"")</x:f>
      </x:c>
      <x:c r="B9" s="76" t="str">
        <x:f>IF('06_Form_Emissions_GES'!$L9="Validé humainement",'06_Form_Emissions_GES'!B9,"")</x:f>
      </x:c>
      <x:c r="C9" s="76" t="str">
        <x:f>IF('06_Form_Emissions_GES'!$L9="Validé humainement",'06_Form_Emissions_GES'!C9,"")</x:f>
      </x:c>
      <x:c r="D9" s="76" t="str">
        <x:f>IF('06_Form_Emissions_GES'!$L9="Validé humainement",'06_Form_Emissions_GES'!D9,"")</x:f>
      </x:c>
      <x:c r="E9" s="77" t="str">
        <x:f>IF('06_Form_Emissions_GES'!$L9="Validé humainement",'06_Form_Emissions_GES'!E9,"")</x:f>
      </x:c>
      <x:c r="F9" s="76" t="str">
        <x:f>IF('06_Form_Emissions_GES'!$L9="Validé humainement",'06_Form_Emissions_GES'!F9,"")</x:f>
      </x:c>
      <x:c r="G9" s="83" t="str">
        <x:f>IF('06_Form_Emissions_GES'!$L9="Validé humainement",'06_Form_Emissions_GES'!G9,"")</x:f>
      </x:c>
      <x:c r="H9" s="77" t="str">
        <x:f>IF('06_Form_Emissions_GES'!$L9="Validé humainement",'06_Form_Emissions_GES'!H9,"")</x:f>
      </x:c>
      <x:c r="I9" s="76" t="str">
        <x:f>IF('06_Form_Emissions_GES'!$L9="Validé humainement",'06_Form_Emissions_GES'!I9,"")</x:f>
      </x:c>
      <x:c r="J9" s="76" t="str">
        <x:f>IF('06_Form_Emissions_GES'!$L9="Validé humainement",'06_Form_Emissions_GES'!J9,"")</x:f>
      </x:c>
      <x:c r="K9" s="76" t="str">
        <x:f>IF('06_Form_Emissions_GES'!$L9="Validé humainement",'06_Form_Emissions_GES'!K9,"")</x:f>
      </x:c>
      <x:c r="L9" s="76" t="str">
        <x:f>IF('06_Form_Emissions_GES'!$L9="Validé humainement",'06_Form_Emissions_GES'!L9,"")</x:f>
      </x:c>
      <x:c r="M9" s="76" t="str">
        <x:f>IF('06_Form_Emissions_GES'!$L9="Validé humainement",'06_Form_Emissions_GES'!M9,"")</x:f>
      </x:c>
      <x:c r="N9" s="78" t="str">
        <x:f>IF('06_Form_Emissions_GES'!$L9="Validé humainement",'06_Form_Emissions_GES'!N9,"")</x:f>
      </x:c>
      <x:c r="O9" s="76" t="str">
        <x:f>IF('06_Form_Emissions_GES'!$L9="Validé humainement",'06_Form_Emissions_GES'!O9,"")</x:f>
      </x:c>
      <x:c r="P9" s="76" t="str">
        <x:f>IF('06_Form_Emissions_GES'!$L9="Validé humainement",'06_Form_Emissions_GES'!P9,"")</x:f>
      </x:c>
      <x:c r="Q9" s="76" t="str">
        <x:f>IF('06_Form_Emissions_GES'!$L9="Validé humainement",'06_Form_Emissions_GES'!Q9,"")</x:f>
      </x:c>
      <x:c r="R9" s="127" t="str">
        <x:f>IF('06_Form_Emissions_GES'!$L9="Validé humainement",'06_Form_Emissions_GES'!R9,"")</x:f>
      </x:c>
      <x:c r="S9" t="str">
        <x:f>IF('06_Form_Emissions_GES'!$L9="Validé humainement",'06_Form_Emissions_GES'!S9,"")</x:f>
      </x:c>
      <x:c r="T9" t="str">
        <x:f>IF('06_Form_Emissions_GES'!$L9="Validé humainement",'06_Form_Emissions_GES'!T9,"")</x:f>
      </x:c>
      <x:c r="U9" t="str">
        <x:f>IF('06_Form_Emissions_GES'!$L9="Validé humainement",'06_Form_Emissions_GES'!U9,"")</x:f>
      </x:c>
      <x:c r="V9" t="str">
        <x:f>IF('06_Form_Emissions_GES'!$L9="Validé humainement",'06_Form_Emissions_GES'!V9,"")</x:f>
      </x:c>
    </x:row>
    <x:row r="10">
      <x:c r="A10" s="76" t="str">
        <x:f>IF('06_Form_Emissions_GES'!$L10="Validé humainement",'06_Form_Emissions_GES'!A10,"")</x:f>
      </x:c>
      <x:c r="B10" s="76" t="str">
        <x:f>IF('06_Form_Emissions_GES'!$L10="Validé humainement",'06_Form_Emissions_GES'!B10,"")</x:f>
      </x:c>
      <x:c r="C10" s="76" t="str">
        <x:f>IF('06_Form_Emissions_GES'!$L10="Validé humainement",'06_Form_Emissions_GES'!C10,"")</x:f>
      </x:c>
      <x:c r="D10" s="76" t="str">
        <x:f>IF('06_Form_Emissions_GES'!$L10="Validé humainement",'06_Form_Emissions_GES'!D10,"")</x:f>
      </x:c>
      <x:c r="E10" s="77" t="str">
        <x:f>IF('06_Form_Emissions_GES'!$L10="Validé humainement",'06_Form_Emissions_GES'!E10,"")</x:f>
      </x:c>
      <x:c r="F10" s="76" t="str">
        <x:f>IF('06_Form_Emissions_GES'!$L10="Validé humainement",'06_Form_Emissions_GES'!F10,"")</x:f>
      </x:c>
      <x:c r="G10" s="83" t="str">
        <x:f>IF('06_Form_Emissions_GES'!$L10="Validé humainement",'06_Form_Emissions_GES'!G10,"")</x:f>
      </x:c>
      <x:c r="H10" s="77" t="str">
        <x:f>IF('06_Form_Emissions_GES'!$L10="Validé humainement",'06_Form_Emissions_GES'!H10,"")</x:f>
      </x:c>
      <x:c r="I10" s="76" t="str">
        <x:f>IF('06_Form_Emissions_GES'!$L10="Validé humainement",'06_Form_Emissions_GES'!I10,"")</x:f>
      </x:c>
      <x:c r="J10" s="76" t="str">
        <x:f>IF('06_Form_Emissions_GES'!$L10="Validé humainement",'06_Form_Emissions_GES'!J10,"")</x:f>
      </x:c>
      <x:c r="K10" s="76" t="str">
        <x:f>IF('06_Form_Emissions_GES'!$L10="Validé humainement",'06_Form_Emissions_GES'!K10,"")</x:f>
      </x:c>
      <x:c r="L10" s="76" t="str">
        <x:f>IF('06_Form_Emissions_GES'!$L10="Validé humainement",'06_Form_Emissions_GES'!L10,"")</x:f>
      </x:c>
      <x:c r="M10" s="76" t="str">
        <x:f>IF('06_Form_Emissions_GES'!$L10="Validé humainement",'06_Form_Emissions_GES'!M10,"")</x:f>
      </x:c>
      <x:c r="N10" s="78" t="str">
        <x:f>IF('06_Form_Emissions_GES'!$L10="Validé humainement",'06_Form_Emissions_GES'!N10,"")</x:f>
      </x:c>
      <x:c r="O10" s="76" t="str">
        <x:f>IF('06_Form_Emissions_GES'!$L10="Validé humainement",'06_Form_Emissions_GES'!O10,"")</x:f>
      </x:c>
      <x:c r="P10" s="76" t="str">
        <x:f>IF('06_Form_Emissions_GES'!$L10="Validé humainement",'06_Form_Emissions_GES'!P10,"")</x:f>
      </x:c>
      <x:c r="Q10" s="76" t="str">
        <x:f>IF('06_Form_Emissions_GES'!$L10="Validé humainement",'06_Form_Emissions_GES'!Q10,"")</x:f>
      </x:c>
      <x:c r="R10" s="127" t="str">
        <x:f>IF('06_Form_Emissions_GES'!$L10="Validé humainement",'06_Form_Emissions_GES'!R10,"")</x:f>
      </x:c>
      <x:c r="S10" t="str">
        <x:f>IF('06_Form_Emissions_GES'!$L10="Validé humainement",'06_Form_Emissions_GES'!S10,"")</x:f>
      </x:c>
      <x:c r="T10" t="str">
        <x:f>IF('06_Form_Emissions_GES'!$L10="Validé humainement",'06_Form_Emissions_GES'!T10,"")</x:f>
      </x:c>
      <x:c r="U10" t="str">
        <x:f>IF('06_Form_Emissions_GES'!$L10="Validé humainement",'06_Form_Emissions_GES'!U10,"")</x:f>
      </x:c>
      <x:c r="V10" t="str">
        <x:f>IF('06_Form_Emissions_GES'!$L10="Validé humainement",'06_Form_Emissions_GES'!V10,"")</x:f>
      </x:c>
    </x:row>
    <x:row r="11">
      <x:c r="A11" s="76" t="str">
        <x:f>IF('06_Form_Emissions_GES'!$L11="Validé humainement",'06_Form_Emissions_GES'!A11,"")</x:f>
      </x:c>
      <x:c r="B11" s="76" t="str">
        <x:f>IF('06_Form_Emissions_GES'!$L11="Validé humainement",'06_Form_Emissions_GES'!B11,"")</x:f>
      </x:c>
      <x:c r="C11" s="76" t="str">
        <x:f>IF('06_Form_Emissions_GES'!$L11="Validé humainement",'06_Form_Emissions_GES'!C11,"")</x:f>
      </x:c>
      <x:c r="D11" s="76" t="str">
        <x:f>IF('06_Form_Emissions_GES'!$L11="Validé humainement",'06_Form_Emissions_GES'!D11,"")</x:f>
      </x:c>
      <x:c r="E11" s="77" t="str">
        <x:f>IF('06_Form_Emissions_GES'!$L11="Validé humainement",'06_Form_Emissions_GES'!E11,"")</x:f>
      </x:c>
      <x:c r="F11" s="76" t="str">
        <x:f>IF('06_Form_Emissions_GES'!$L11="Validé humainement",'06_Form_Emissions_GES'!F11,"")</x:f>
      </x:c>
      <x:c r="G11" s="83" t="str">
        <x:f>IF('06_Form_Emissions_GES'!$L11="Validé humainement",'06_Form_Emissions_GES'!G11,"")</x:f>
      </x:c>
      <x:c r="H11" s="77" t="str">
        <x:f>IF('06_Form_Emissions_GES'!$L11="Validé humainement",'06_Form_Emissions_GES'!H11,"")</x:f>
      </x:c>
      <x:c r="I11" s="76" t="str">
        <x:f>IF('06_Form_Emissions_GES'!$L11="Validé humainement",'06_Form_Emissions_GES'!I11,"")</x:f>
      </x:c>
      <x:c r="J11" s="76" t="str">
        <x:f>IF('06_Form_Emissions_GES'!$L11="Validé humainement",'06_Form_Emissions_GES'!J11,"")</x:f>
      </x:c>
      <x:c r="K11" s="76" t="str">
        <x:f>IF('06_Form_Emissions_GES'!$L11="Validé humainement",'06_Form_Emissions_GES'!K11,"")</x:f>
      </x:c>
      <x:c r="L11" s="76" t="str">
        <x:f>IF('06_Form_Emissions_GES'!$L11="Validé humainement",'06_Form_Emissions_GES'!L11,"")</x:f>
      </x:c>
      <x:c r="M11" s="76" t="str">
        <x:f>IF('06_Form_Emissions_GES'!$L11="Validé humainement",'06_Form_Emissions_GES'!M11,"")</x:f>
      </x:c>
      <x:c r="N11" s="78" t="str">
        <x:f>IF('06_Form_Emissions_GES'!$L11="Validé humainement",'06_Form_Emissions_GES'!N11,"")</x:f>
      </x:c>
      <x:c r="O11" s="76" t="str">
        <x:f>IF('06_Form_Emissions_GES'!$L11="Validé humainement",'06_Form_Emissions_GES'!O11,"")</x:f>
      </x:c>
      <x:c r="P11" s="76" t="str">
        <x:f>IF('06_Form_Emissions_GES'!$L11="Validé humainement",'06_Form_Emissions_GES'!P11,"")</x:f>
      </x:c>
      <x:c r="Q11" s="76" t="str">
        <x:f>IF('06_Form_Emissions_GES'!$L11="Validé humainement",'06_Form_Emissions_GES'!Q11,"")</x:f>
      </x:c>
      <x:c r="R11" s="127" t="str">
        <x:f>IF('06_Form_Emissions_GES'!$L11="Validé humainement",'06_Form_Emissions_GES'!R11,"")</x:f>
      </x:c>
      <x:c r="S11" t="str">
        <x:f>IF('06_Form_Emissions_GES'!$L11="Validé humainement",'06_Form_Emissions_GES'!S11,"")</x:f>
      </x:c>
      <x:c r="T11" t="str">
        <x:f>IF('06_Form_Emissions_GES'!$L11="Validé humainement",'06_Form_Emissions_GES'!T11,"")</x:f>
      </x:c>
      <x:c r="U11" t="str">
        <x:f>IF('06_Form_Emissions_GES'!$L11="Validé humainement",'06_Form_Emissions_GES'!U11,"")</x:f>
      </x:c>
      <x:c r="V11" t="str">
        <x:f>IF('06_Form_Emissions_GES'!$L11="Validé humainement",'06_Form_Emissions_GES'!V11,"")</x:f>
      </x:c>
    </x:row>
    <x:row r="12">
      <x:c r="A12" s="76" t="str">
        <x:f>IF('06_Form_Emissions_GES'!$L12="Validé humainement",'06_Form_Emissions_GES'!A12,"")</x:f>
      </x:c>
      <x:c r="B12" s="76" t="str">
        <x:f>IF('06_Form_Emissions_GES'!$L12="Validé humainement",'06_Form_Emissions_GES'!B12,"")</x:f>
      </x:c>
      <x:c r="C12" s="76" t="str">
        <x:f>IF('06_Form_Emissions_GES'!$L12="Validé humainement",'06_Form_Emissions_GES'!C12,"")</x:f>
      </x:c>
      <x:c r="D12" s="76" t="str">
        <x:f>IF('06_Form_Emissions_GES'!$L12="Validé humainement",'06_Form_Emissions_GES'!D12,"")</x:f>
      </x:c>
      <x:c r="E12" s="77" t="str">
        <x:f>IF('06_Form_Emissions_GES'!$L12="Validé humainement",'06_Form_Emissions_GES'!E12,"")</x:f>
      </x:c>
      <x:c r="F12" s="76" t="str">
        <x:f>IF('06_Form_Emissions_GES'!$L12="Validé humainement",'06_Form_Emissions_GES'!F12,"")</x:f>
      </x:c>
      <x:c r="G12" s="83" t="str">
        <x:f>IF('06_Form_Emissions_GES'!$L12="Validé humainement",'06_Form_Emissions_GES'!G12,"")</x:f>
      </x:c>
      <x:c r="H12" s="77" t="str">
        <x:f>IF('06_Form_Emissions_GES'!$L12="Validé humainement",'06_Form_Emissions_GES'!H12,"")</x:f>
      </x:c>
      <x:c r="I12" s="76" t="str">
        <x:f>IF('06_Form_Emissions_GES'!$L12="Validé humainement",'06_Form_Emissions_GES'!I12,"")</x:f>
      </x:c>
      <x:c r="J12" s="76" t="str">
        <x:f>IF('06_Form_Emissions_GES'!$L12="Validé humainement",'06_Form_Emissions_GES'!J12,"")</x:f>
      </x:c>
      <x:c r="K12" s="76" t="str">
        <x:f>IF('06_Form_Emissions_GES'!$L12="Validé humainement",'06_Form_Emissions_GES'!K12,"")</x:f>
      </x:c>
      <x:c r="L12" s="76" t="str">
        <x:f>IF('06_Form_Emissions_GES'!$L12="Validé humainement",'06_Form_Emissions_GES'!L12,"")</x:f>
      </x:c>
      <x:c r="M12" s="76" t="str">
        <x:f>IF('06_Form_Emissions_GES'!$L12="Validé humainement",'06_Form_Emissions_GES'!M12,"")</x:f>
      </x:c>
      <x:c r="N12" s="78" t="str">
        <x:f>IF('06_Form_Emissions_GES'!$L12="Validé humainement",'06_Form_Emissions_GES'!N12,"")</x:f>
      </x:c>
      <x:c r="O12" s="76" t="str">
        <x:f>IF('06_Form_Emissions_GES'!$L12="Validé humainement",'06_Form_Emissions_GES'!O12,"")</x:f>
      </x:c>
      <x:c r="P12" s="76" t="str">
        <x:f>IF('06_Form_Emissions_GES'!$L12="Validé humainement",'06_Form_Emissions_GES'!P12,"")</x:f>
      </x:c>
      <x:c r="Q12" s="76" t="str">
        <x:f>IF('06_Form_Emissions_GES'!$L12="Validé humainement",'06_Form_Emissions_GES'!Q12,"")</x:f>
      </x:c>
      <x:c r="R12" s="127" t="str">
        <x:f>IF('06_Form_Emissions_GES'!$L12="Validé humainement",'06_Form_Emissions_GES'!R12,"")</x:f>
      </x:c>
      <x:c r="S12" t="str">
        <x:f>IF('06_Form_Emissions_GES'!$L12="Validé humainement",'06_Form_Emissions_GES'!S12,"")</x:f>
      </x:c>
      <x:c r="T12" t="str">
        <x:f>IF('06_Form_Emissions_GES'!$L12="Validé humainement",'06_Form_Emissions_GES'!T12,"")</x:f>
      </x:c>
      <x:c r="U12" t="str">
        <x:f>IF('06_Form_Emissions_GES'!$L12="Validé humainement",'06_Form_Emissions_GES'!U12,"")</x:f>
      </x:c>
      <x:c r="V12" t="str">
        <x:f>IF('06_Form_Emissions_GES'!$L12="Validé humainement",'06_Form_Emissions_GES'!V12,"")</x:f>
      </x:c>
    </x:row>
    <x:row r="13">
      <x:c r="A13" s="76" t="str">
        <x:f>IF('06_Form_Emissions_GES'!$L13="Validé humainement",'06_Form_Emissions_GES'!A13,"")</x:f>
      </x:c>
      <x:c r="B13" s="76" t="str">
        <x:f>IF('06_Form_Emissions_GES'!$L13="Validé humainement",'06_Form_Emissions_GES'!B13,"")</x:f>
      </x:c>
      <x:c r="C13" s="76" t="str">
        <x:f>IF('06_Form_Emissions_GES'!$L13="Validé humainement",'06_Form_Emissions_GES'!C13,"")</x:f>
      </x:c>
      <x:c r="D13" s="76" t="str">
        <x:f>IF('06_Form_Emissions_GES'!$L13="Validé humainement",'06_Form_Emissions_GES'!D13,"")</x:f>
      </x:c>
      <x:c r="E13" s="77" t="str">
        <x:f>IF('06_Form_Emissions_GES'!$L13="Validé humainement",'06_Form_Emissions_GES'!E13,"")</x:f>
      </x:c>
      <x:c r="F13" s="76" t="str">
        <x:f>IF('06_Form_Emissions_GES'!$L13="Validé humainement",'06_Form_Emissions_GES'!F13,"")</x:f>
      </x:c>
      <x:c r="G13" s="83" t="str">
        <x:f>IF('06_Form_Emissions_GES'!$L13="Validé humainement",'06_Form_Emissions_GES'!G13,"")</x:f>
      </x:c>
      <x:c r="H13" s="77" t="str">
        <x:f>IF('06_Form_Emissions_GES'!$L13="Validé humainement",'06_Form_Emissions_GES'!H13,"")</x:f>
      </x:c>
      <x:c r="I13" s="76" t="str">
        <x:f>IF('06_Form_Emissions_GES'!$L13="Validé humainement",'06_Form_Emissions_GES'!I13,"")</x:f>
      </x:c>
      <x:c r="J13" s="76" t="str">
        <x:f>IF('06_Form_Emissions_GES'!$L13="Validé humainement",'06_Form_Emissions_GES'!J13,"")</x:f>
      </x:c>
      <x:c r="K13" s="76" t="str">
        <x:f>IF('06_Form_Emissions_GES'!$L13="Validé humainement",'06_Form_Emissions_GES'!K13,"")</x:f>
      </x:c>
      <x:c r="L13" s="76" t="str">
        <x:f>IF('06_Form_Emissions_GES'!$L13="Validé humainement",'06_Form_Emissions_GES'!L13,"")</x:f>
      </x:c>
      <x:c r="M13" s="76" t="str">
        <x:f>IF('06_Form_Emissions_GES'!$L13="Validé humainement",'06_Form_Emissions_GES'!M13,"")</x:f>
      </x:c>
      <x:c r="N13" s="78" t="str">
        <x:f>IF('06_Form_Emissions_GES'!$L13="Validé humainement",'06_Form_Emissions_GES'!N13,"")</x:f>
      </x:c>
      <x:c r="O13" s="76" t="str">
        <x:f>IF('06_Form_Emissions_GES'!$L13="Validé humainement",'06_Form_Emissions_GES'!O13,"")</x:f>
      </x:c>
      <x:c r="P13" s="76" t="str">
        <x:f>IF('06_Form_Emissions_GES'!$L13="Validé humainement",'06_Form_Emissions_GES'!P13,"")</x:f>
      </x:c>
      <x:c r="Q13" s="76" t="str">
        <x:f>IF('06_Form_Emissions_GES'!$L13="Validé humainement",'06_Form_Emissions_GES'!Q13,"")</x:f>
      </x:c>
      <x:c r="R13" s="127" t="str">
        <x:f>IF('06_Form_Emissions_GES'!$L13="Validé humainement",'06_Form_Emissions_GES'!R13,"")</x:f>
      </x:c>
      <x:c r="S13" t="str">
        <x:f>IF('06_Form_Emissions_GES'!$L13="Validé humainement",'06_Form_Emissions_GES'!S13,"")</x:f>
      </x:c>
      <x:c r="T13" t="str">
        <x:f>IF('06_Form_Emissions_GES'!$L13="Validé humainement",'06_Form_Emissions_GES'!T13,"")</x:f>
      </x:c>
      <x:c r="U13" t="str">
        <x:f>IF('06_Form_Emissions_GES'!$L13="Validé humainement",'06_Form_Emissions_GES'!U13,"")</x:f>
      </x:c>
      <x:c r="V13" t="str">
        <x:f>IF('06_Form_Emissions_GES'!$L13="Validé humainement",'06_Form_Emissions_GES'!V13,"")</x:f>
      </x:c>
    </x:row>
    <x:row r="14">
      <x:c r="A14" s="76" t="str">
        <x:f>IF('06_Form_Emissions_GES'!$L14="Validé humainement",'06_Form_Emissions_GES'!A14,"")</x:f>
      </x:c>
      <x:c r="B14" s="76" t="str">
        <x:f>IF('06_Form_Emissions_GES'!$L14="Validé humainement",'06_Form_Emissions_GES'!B14,"")</x:f>
      </x:c>
      <x:c r="C14" s="76" t="str">
        <x:f>IF('06_Form_Emissions_GES'!$L14="Validé humainement",'06_Form_Emissions_GES'!C14,"")</x:f>
      </x:c>
      <x:c r="D14" s="76" t="str">
        <x:f>IF('06_Form_Emissions_GES'!$L14="Validé humainement",'06_Form_Emissions_GES'!D14,"")</x:f>
      </x:c>
      <x:c r="E14" s="77" t="str">
        <x:f>IF('06_Form_Emissions_GES'!$L14="Validé humainement",'06_Form_Emissions_GES'!E14,"")</x:f>
      </x:c>
      <x:c r="F14" s="76" t="str">
        <x:f>IF('06_Form_Emissions_GES'!$L14="Validé humainement",'06_Form_Emissions_GES'!F14,"")</x:f>
      </x:c>
      <x:c r="G14" s="83" t="str">
        <x:f>IF('06_Form_Emissions_GES'!$L14="Validé humainement",'06_Form_Emissions_GES'!G14,"")</x:f>
      </x:c>
      <x:c r="H14" s="77" t="str">
        <x:f>IF('06_Form_Emissions_GES'!$L14="Validé humainement",'06_Form_Emissions_GES'!H14,"")</x:f>
      </x:c>
      <x:c r="I14" s="76" t="str">
        <x:f>IF('06_Form_Emissions_GES'!$L14="Validé humainement",'06_Form_Emissions_GES'!I14,"")</x:f>
      </x:c>
      <x:c r="J14" s="76" t="str">
        <x:f>IF('06_Form_Emissions_GES'!$L14="Validé humainement",'06_Form_Emissions_GES'!J14,"")</x:f>
      </x:c>
      <x:c r="K14" s="76" t="str">
        <x:f>IF('06_Form_Emissions_GES'!$L14="Validé humainement",'06_Form_Emissions_GES'!K14,"")</x:f>
      </x:c>
      <x:c r="L14" s="76" t="str">
        <x:f>IF('06_Form_Emissions_GES'!$L14="Validé humainement",'06_Form_Emissions_GES'!L14,"")</x:f>
      </x:c>
      <x:c r="M14" s="76" t="str">
        <x:f>IF('06_Form_Emissions_GES'!$L14="Validé humainement",'06_Form_Emissions_GES'!M14,"")</x:f>
      </x:c>
      <x:c r="N14" s="78" t="str">
        <x:f>IF('06_Form_Emissions_GES'!$L14="Validé humainement",'06_Form_Emissions_GES'!N14,"")</x:f>
      </x:c>
      <x:c r="O14" s="76" t="str">
        <x:f>IF('06_Form_Emissions_GES'!$L14="Validé humainement",'06_Form_Emissions_GES'!O14,"")</x:f>
      </x:c>
      <x:c r="P14" s="76" t="str">
        <x:f>IF('06_Form_Emissions_GES'!$L14="Validé humainement",'06_Form_Emissions_GES'!P14,"")</x:f>
      </x:c>
      <x:c r="Q14" s="76" t="str">
        <x:f>IF('06_Form_Emissions_GES'!$L14="Validé humainement",'06_Form_Emissions_GES'!Q14,"")</x:f>
      </x:c>
      <x:c r="R14" s="127" t="str">
        <x:f>IF('06_Form_Emissions_GES'!$L14="Validé humainement",'06_Form_Emissions_GES'!R14,"")</x:f>
      </x:c>
      <x:c r="S14" t="str">
        <x:f>IF('06_Form_Emissions_GES'!$L14="Validé humainement",'06_Form_Emissions_GES'!S14,"")</x:f>
      </x:c>
      <x:c r="T14" t="str">
        <x:f>IF('06_Form_Emissions_GES'!$L14="Validé humainement",'06_Form_Emissions_GES'!T14,"")</x:f>
      </x:c>
      <x:c r="U14" t="str">
        <x:f>IF('06_Form_Emissions_GES'!$L14="Validé humainement",'06_Form_Emissions_GES'!U14,"")</x:f>
      </x:c>
      <x:c r="V14" t="str">
        <x:f>IF('06_Form_Emissions_GES'!$L14="Validé humainement",'06_Form_Emissions_GES'!V14,"")</x:f>
      </x:c>
    </x:row>
    <x:row r="15">
      <x:c r="A15" s="76" t="str">
        <x:f>IF('06_Form_Emissions_GES'!$L15="Validé humainement",'06_Form_Emissions_GES'!A15,"")</x:f>
      </x:c>
      <x:c r="B15" s="76" t="str">
        <x:f>IF('06_Form_Emissions_GES'!$L15="Validé humainement",'06_Form_Emissions_GES'!B15,"")</x:f>
      </x:c>
      <x:c r="C15" s="76" t="str">
        <x:f>IF('06_Form_Emissions_GES'!$L15="Validé humainement",'06_Form_Emissions_GES'!C15,"")</x:f>
      </x:c>
      <x:c r="D15" s="76" t="str">
        <x:f>IF('06_Form_Emissions_GES'!$L15="Validé humainement",'06_Form_Emissions_GES'!D15,"")</x:f>
      </x:c>
      <x:c r="E15" s="77" t="str">
        <x:f>IF('06_Form_Emissions_GES'!$L15="Validé humainement",'06_Form_Emissions_GES'!E15,"")</x:f>
      </x:c>
      <x:c r="F15" s="76" t="str">
        <x:f>IF('06_Form_Emissions_GES'!$L15="Validé humainement",'06_Form_Emissions_GES'!F15,"")</x:f>
      </x:c>
      <x:c r="G15" s="83" t="str">
        <x:f>IF('06_Form_Emissions_GES'!$L15="Validé humainement",'06_Form_Emissions_GES'!G15,"")</x:f>
      </x:c>
      <x:c r="H15" s="77" t="str">
        <x:f>IF('06_Form_Emissions_GES'!$L15="Validé humainement",'06_Form_Emissions_GES'!H15,"")</x:f>
      </x:c>
      <x:c r="I15" s="76" t="str">
        <x:f>IF('06_Form_Emissions_GES'!$L15="Validé humainement",'06_Form_Emissions_GES'!I15,"")</x:f>
      </x:c>
      <x:c r="J15" s="76" t="str">
        <x:f>IF('06_Form_Emissions_GES'!$L15="Validé humainement",'06_Form_Emissions_GES'!J15,"")</x:f>
      </x:c>
      <x:c r="K15" s="76" t="str">
        <x:f>IF('06_Form_Emissions_GES'!$L15="Validé humainement",'06_Form_Emissions_GES'!K15,"")</x:f>
      </x:c>
      <x:c r="L15" s="76" t="str">
        <x:f>IF('06_Form_Emissions_GES'!$L15="Validé humainement",'06_Form_Emissions_GES'!L15,"")</x:f>
      </x:c>
      <x:c r="M15" s="76" t="str">
        <x:f>IF('06_Form_Emissions_GES'!$L15="Validé humainement",'06_Form_Emissions_GES'!M15,"")</x:f>
      </x:c>
      <x:c r="N15" s="78" t="str">
        <x:f>IF('06_Form_Emissions_GES'!$L15="Validé humainement",'06_Form_Emissions_GES'!N15,"")</x:f>
      </x:c>
      <x:c r="O15" s="76" t="str">
        <x:f>IF('06_Form_Emissions_GES'!$L15="Validé humainement",'06_Form_Emissions_GES'!O15,"")</x:f>
      </x:c>
      <x:c r="P15" s="76" t="str">
        <x:f>IF('06_Form_Emissions_GES'!$L15="Validé humainement",'06_Form_Emissions_GES'!P15,"")</x:f>
      </x:c>
      <x:c r="Q15" s="76" t="str">
        <x:f>IF('06_Form_Emissions_GES'!$L15="Validé humainement",'06_Form_Emissions_GES'!Q15,"")</x:f>
      </x:c>
      <x:c r="R15" s="127" t="str">
        <x:f>IF('06_Form_Emissions_GES'!$L15="Validé humainement",'06_Form_Emissions_GES'!R15,"")</x:f>
      </x:c>
      <x:c r="S15" t="str">
        <x:f>IF('06_Form_Emissions_GES'!$L15="Validé humainement",'06_Form_Emissions_GES'!S15,"")</x:f>
      </x:c>
      <x:c r="T15" t="str">
        <x:f>IF('06_Form_Emissions_GES'!$L15="Validé humainement",'06_Form_Emissions_GES'!T15,"")</x:f>
      </x:c>
      <x:c r="U15" t="str">
        <x:f>IF('06_Form_Emissions_GES'!$L15="Validé humainement",'06_Form_Emissions_GES'!U15,"")</x:f>
      </x:c>
      <x:c r="V15" t="str">
        <x:f>IF('06_Form_Emissions_GES'!$L15="Validé humainement",'06_Form_Emissions_GES'!V15,"")</x:f>
      </x:c>
    </x:row>
    <x:row r="16">
      <x:c r="A16" s="76" t="str">
        <x:f>IF('06_Form_Emissions_GES'!$L16="Validé humainement",'06_Form_Emissions_GES'!A16,"")</x:f>
      </x:c>
      <x:c r="B16" s="76" t="str">
        <x:f>IF('06_Form_Emissions_GES'!$L16="Validé humainement",'06_Form_Emissions_GES'!B16,"")</x:f>
      </x:c>
      <x:c r="C16" s="76" t="str">
        <x:f>IF('06_Form_Emissions_GES'!$L16="Validé humainement",'06_Form_Emissions_GES'!C16,"")</x:f>
      </x:c>
      <x:c r="D16" s="76" t="str">
        <x:f>IF('06_Form_Emissions_GES'!$L16="Validé humainement",'06_Form_Emissions_GES'!D16,"")</x:f>
      </x:c>
      <x:c r="E16" s="77" t="str">
        <x:f>IF('06_Form_Emissions_GES'!$L16="Validé humainement",'06_Form_Emissions_GES'!E16,"")</x:f>
      </x:c>
      <x:c r="F16" s="76" t="str">
        <x:f>IF('06_Form_Emissions_GES'!$L16="Validé humainement",'06_Form_Emissions_GES'!F16,"")</x:f>
      </x:c>
      <x:c r="G16" s="83" t="str">
        <x:f>IF('06_Form_Emissions_GES'!$L16="Validé humainement",'06_Form_Emissions_GES'!G16,"")</x:f>
      </x:c>
      <x:c r="H16" s="77" t="str">
        <x:f>IF('06_Form_Emissions_GES'!$L16="Validé humainement",'06_Form_Emissions_GES'!H16,"")</x:f>
      </x:c>
      <x:c r="I16" s="76" t="str">
        <x:f>IF('06_Form_Emissions_GES'!$L16="Validé humainement",'06_Form_Emissions_GES'!I16,"")</x:f>
      </x:c>
      <x:c r="J16" s="76" t="str">
        <x:f>IF('06_Form_Emissions_GES'!$L16="Validé humainement",'06_Form_Emissions_GES'!J16,"")</x:f>
      </x:c>
      <x:c r="K16" s="76" t="str">
        <x:f>IF('06_Form_Emissions_GES'!$L16="Validé humainement",'06_Form_Emissions_GES'!K16,"")</x:f>
      </x:c>
      <x:c r="L16" s="76" t="str">
        <x:f>IF('06_Form_Emissions_GES'!$L16="Validé humainement",'06_Form_Emissions_GES'!L16,"")</x:f>
      </x:c>
      <x:c r="M16" s="76" t="str">
        <x:f>IF('06_Form_Emissions_GES'!$L16="Validé humainement",'06_Form_Emissions_GES'!M16,"")</x:f>
      </x:c>
      <x:c r="N16" s="78" t="str">
        <x:f>IF('06_Form_Emissions_GES'!$L16="Validé humainement",'06_Form_Emissions_GES'!N16,"")</x:f>
      </x:c>
      <x:c r="O16" s="76" t="str">
        <x:f>IF('06_Form_Emissions_GES'!$L16="Validé humainement",'06_Form_Emissions_GES'!O16,"")</x:f>
      </x:c>
      <x:c r="P16" s="76" t="str">
        <x:f>IF('06_Form_Emissions_GES'!$L16="Validé humainement",'06_Form_Emissions_GES'!P16,"")</x:f>
      </x:c>
      <x:c r="Q16" s="76" t="str">
        <x:f>IF('06_Form_Emissions_GES'!$L16="Validé humainement",'06_Form_Emissions_GES'!Q16,"")</x:f>
      </x:c>
      <x:c r="R16" s="127" t="str">
        <x:f>IF('06_Form_Emissions_GES'!$L16="Validé humainement",'06_Form_Emissions_GES'!R16,"")</x:f>
      </x:c>
      <x:c r="S16" t="str">
        <x:f>IF('06_Form_Emissions_GES'!$L16="Validé humainement",'06_Form_Emissions_GES'!S16,"")</x:f>
      </x:c>
      <x:c r="T16" t="str">
        <x:f>IF('06_Form_Emissions_GES'!$L16="Validé humainement",'06_Form_Emissions_GES'!T16,"")</x:f>
      </x:c>
      <x:c r="U16" t="str">
        <x:f>IF('06_Form_Emissions_GES'!$L16="Validé humainement",'06_Form_Emissions_GES'!U16,"")</x:f>
      </x:c>
      <x:c r="V16" t="str">
        <x:f>IF('06_Form_Emissions_GES'!$L16="Validé humainement",'06_Form_Emissions_GES'!V16,"")</x:f>
      </x:c>
    </x:row>
    <x:row r="17">
      <x:c r="A17" s="76" t="str">
        <x:f>IF('06_Form_Emissions_GES'!$L17="Validé humainement",'06_Form_Emissions_GES'!A17,"")</x:f>
      </x:c>
      <x:c r="B17" s="76" t="str">
        <x:f>IF('06_Form_Emissions_GES'!$L17="Validé humainement",'06_Form_Emissions_GES'!B17,"")</x:f>
      </x:c>
      <x:c r="C17" s="76" t="str">
        <x:f>IF('06_Form_Emissions_GES'!$L17="Validé humainement",'06_Form_Emissions_GES'!C17,"")</x:f>
      </x:c>
      <x:c r="D17" s="76" t="str">
        <x:f>IF('06_Form_Emissions_GES'!$L17="Validé humainement",'06_Form_Emissions_GES'!D17,"")</x:f>
      </x:c>
      <x:c r="E17" s="77" t="str">
        <x:f>IF('06_Form_Emissions_GES'!$L17="Validé humainement",'06_Form_Emissions_GES'!E17,"")</x:f>
      </x:c>
      <x:c r="F17" s="76" t="str">
        <x:f>IF('06_Form_Emissions_GES'!$L17="Validé humainement",'06_Form_Emissions_GES'!F17,"")</x:f>
      </x:c>
      <x:c r="G17" s="83" t="str">
        <x:f>IF('06_Form_Emissions_GES'!$L17="Validé humainement",'06_Form_Emissions_GES'!G17,"")</x:f>
      </x:c>
      <x:c r="H17" s="77" t="str">
        <x:f>IF('06_Form_Emissions_GES'!$L17="Validé humainement",'06_Form_Emissions_GES'!H17,"")</x:f>
      </x:c>
      <x:c r="I17" s="76" t="str">
        <x:f>IF('06_Form_Emissions_GES'!$L17="Validé humainement",'06_Form_Emissions_GES'!I17,"")</x:f>
      </x:c>
      <x:c r="J17" s="76" t="str">
        <x:f>IF('06_Form_Emissions_GES'!$L17="Validé humainement",'06_Form_Emissions_GES'!J17,"")</x:f>
      </x:c>
      <x:c r="K17" s="76" t="str">
        <x:f>IF('06_Form_Emissions_GES'!$L17="Validé humainement",'06_Form_Emissions_GES'!K17,"")</x:f>
      </x:c>
      <x:c r="L17" s="76" t="str">
        <x:f>IF('06_Form_Emissions_GES'!$L17="Validé humainement",'06_Form_Emissions_GES'!L17,"")</x:f>
      </x:c>
      <x:c r="M17" s="76" t="str">
        <x:f>IF('06_Form_Emissions_GES'!$L17="Validé humainement",'06_Form_Emissions_GES'!M17,"")</x:f>
      </x:c>
      <x:c r="N17" s="78" t="str">
        <x:f>IF('06_Form_Emissions_GES'!$L17="Validé humainement",'06_Form_Emissions_GES'!N17,"")</x:f>
      </x:c>
      <x:c r="O17" s="76" t="str">
        <x:f>IF('06_Form_Emissions_GES'!$L17="Validé humainement",'06_Form_Emissions_GES'!O17,"")</x:f>
      </x:c>
      <x:c r="P17" s="76" t="str">
        <x:f>IF('06_Form_Emissions_GES'!$L17="Validé humainement",'06_Form_Emissions_GES'!P17,"")</x:f>
      </x:c>
      <x:c r="Q17" s="76" t="str">
        <x:f>IF('06_Form_Emissions_GES'!$L17="Validé humainement",'06_Form_Emissions_GES'!Q17,"")</x:f>
      </x:c>
      <x:c r="R17" s="127" t="str">
        <x:f>IF('06_Form_Emissions_GES'!$L17="Validé humainement",'06_Form_Emissions_GES'!R17,"")</x:f>
      </x:c>
      <x:c r="S17" t="str">
        <x:f>IF('06_Form_Emissions_GES'!$L17="Validé humainement",'06_Form_Emissions_GES'!S17,"")</x:f>
      </x:c>
      <x:c r="T17" t="str">
        <x:f>IF('06_Form_Emissions_GES'!$L17="Validé humainement",'06_Form_Emissions_GES'!T17,"")</x:f>
      </x:c>
      <x:c r="U17" t="str">
        <x:f>IF('06_Form_Emissions_GES'!$L17="Validé humainement",'06_Form_Emissions_GES'!U17,"")</x:f>
      </x:c>
      <x:c r="V17" t="str">
        <x:f>IF('06_Form_Emissions_GES'!$L17="Validé humainement",'06_Form_Emissions_GES'!V17,"")</x:f>
      </x:c>
    </x:row>
    <x:row r="18">
      <x:c r="A18" s="76" t="str">
        <x:f>IF('06_Form_Emissions_GES'!$L18="Validé humainement",'06_Form_Emissions_GES'!A18,"")</x:f>
      </x:c>
      <x:c r="B18" s="76" t="str">
        <x:f>IF('06_Form_Emissions_GES'!$L18="Validé humainement",'06_Form_Emissions_GES'!B18,"")</x:f>
      </x:c>
      <x:c r="C18" s="76" t="str">
        <x:f>IF('06_Form_Emissions_GES'!$L18="Validé humainement",'06_Form_Emissions_GES'!C18,"")</x:f>
      </x:c>
      <x:c r="D18" s="76" t="str">
        <x:f>IF('06_Form_Emissions_GES'!$L18="Validé humainement",'06_Form_Emissions_GES'!D18,"")</x:f>
      </x:c>
      <x:c r="E18" s="77" t="str">
        <x:f>IF('06_Form_Emissions_GES'!$L18="Validé humainement",'06_Form_Emissions_GES'!E18,"")</x:f>
      </x:c>
      <x:c r="F18" s="76" t="str">
        <x:f>IF('06_Form_Emissions_GES'!$L18="Validé humainement",'06_Form_Emissions_GES'!F18,"")</x:f>
      </x:c>
      <x:c r="G18" s="83" t="str">
        <x:f>IF('06_Form_Emissions_GES'!$L18="Validé humainement",'06_Form_Emissions_GES'!G18,"")</x:f>
      </x:c>
      <x:c r="H18" s="77" t="str">
        <x:f>IF('06_Form_Emissions_GES'!$L18="Validé humainement",'06_Form_Emissions_GES'!H18,"")</x:f>
      </x:c>
      <x:c r="I18" s="76" t="str">
        <x:f>IF('06_Form_Emissions_GES'!$L18="Validé humainement",'06_Form_Emissions_GES'!I18,"")</x:f>
      </x:c>
      <x:c r="J18" s="76" t="str">
        <x:f>IF('06_Form_Emissions_GES'!$L18="Validé humainement",'06_Form_Emissions_GES'!J18,"")</x:f>
      </x:c>
      <x:c r="K18" s="76" t="str">
        <x:f>IF('06_Form_Emissions_GES'!$L18="Validé humainement",'06_Form_Emissions_GES'!K18,"")</x:f>
      </x:c>
      <x:c r="L18" s="76" t="str">
        <x:f>IF('06_Form_Emissions_GES'!$L18="Validé humainement",'06_Form_Emissions_GES'!L18,"")</x:f>
      </x:c>
      <x:c r="M18" s="76" t="str">
        <x:f>IF('06_Form_Emissions_GES'!$L18="Validé humainement",'06_Form_Emissions_GES'!M18,"")</x:f>
      </x:c>
      <x:c r="N18" s="78" t="str">
        <x:f>IF('06_Form_Emissions_GES'!$L18="Validé humainement",'06_Form_Emissions_GES'!N18,"")</x:f>
      </x:c>
      <x:c r="O18" s="76" t="str">
        <x:f>IF('06_Form_Emissions_GES'!$L18="Validé humainement",'06_Form_Emissions_GES'!O18,"")</x:f>
      </x:c>
      <x:c r="P18" s="76" t="str">
        <x:f>IF('06_Form_Emissions_GES'!$L18="Validé humainement",'06_Form_Emissions_GES'!P18,"")</x:f>
      </x:c>
      <x:c r="Q18" s="76" t="str">
        <x:f>IF('06_Form_Emissions_GES'!$L18="Validé humainement",'06_Form_Emissions_GES'!Q18,"")</x:f>
      </x:c>
      <x:c r="R18" s="127" t="str">
        <x:f>IF('06_Form_Emissions_GES'!$L18="Validé humainement",'06_Form_Emissions_GES'!R18,"")</x:f>
      </x:c>
      <x:c r="S18" t="str">
        <x:f>IF('06_Form_Emissions_GES'!$L18="Validé humainement",'06_Form_Emissions_GES'!S18,"")</x:f>
      </x:c>
      <x:c r="T18" t="str">
        <x:f>IF('06_Form_Emissions_GES'!$L18="Validé humainement",'06_Form_Emissions_GES'!T18,"")</x:f>
      </x:c>
      <x:c r="U18" t="str">
        <x:f>IF('06_Form_Emissions_GES'!$L18="Validé humainement",'06_Form_Emissions_GES'!U18,"")</x:f>
      </x:c>
      <x:c r="V18" t="str">
        <x:f>IF('06_Form_Emissions_GES'!$L18="Validé humainement",'06_Form_Emissions_GES'!V18,"")</x:f>
      </x:c>
    </x:row>
    <x:row r="19">
      <x:c r="A19" s="76" t="str">
        <x:f>IF('06_Form_Emissions_GES'!$L19="Validé humainement",'06_Form_Emissions_GES'!A19,"")</x:f>
      </x:c>
      <x:c r="B19" s="76" t="str">
        <x:f>IF('06_Form_Emissions_GES'!$L19="Validé humainement",'06_Form_Emissions_GES'!B19,"")</x:f>
      </x:c>
      <x:c r="C19" s="76" t="str">
        <x:f>IF('06_Form_Emissions_GES'!$L19="Validé humainement",'06_Form_Emissions_GES'!C19,"")</x:f>
      </x:c>
      <x:c r="D19" s="76" t="str">
        <x:f>IF('06_Form_Emissions_GES'!$L19="Validé humainement",'06_Form_Emissions_GES'!D19,"")</x:f>
      </x:c>
      <x:c r="E19" s="77" t="str">
        <x:f>IF('06_Form_Emissions_GES'!$L19="Validé humainement",'06_Form_Emissions_GES'!E19,"")</x:f>
      </x:c>
      <x:c r="F19" s="76" t="str">
        <x:f>IF('06_Form_Emissions_GES'!$L19="Validé humainement",'06_Form_Emissions_GES'!F19,"")</x:f>
      </x:c>
      <x:c r="G19" s="83" t="str">
        <x:f>IF('06_Form_Emissions_GES'!$L19="Validé humainement",'06_Form_Emissions_GES'!G19,"")</x:f>
      </x:c>
      <x:c r="H19" s="77" t="str">
        <x:f>IF('06_Form_Emissions_GES'!$L19="Validé humainement",'06_Form_Emissions_GES'!H19,"")</x:f>
      </x:c>
      <x:c r="I19" s="76" t="str">
        <x:f>IF('06_Form_Emissions_GES'!$L19="Validé humainement",'06_Form_Emissions_GES'!I19,"")</x:f>
      </x:c>
      <x:c r="J19" s="76" t="str">
        <x:f>IF('06_Form_Emissions_GES'!$L19="Validé humainement",'06_Form_Emissions_GES'!J19,"")</x:f>
      </x:c>
      <x:c r="K19" s="76" t="str">
        <x:f>IF('06_Form_Emissions_GES'!$L19="Validé humainement",'06_Form_Emissions_GES'!K19,"")</x:f>
      </x:c>
      <x:c r="L19" s="76" t="str">
        <x:f>IF('06_Form_Emissions_GES'!$L19="Validé humainement",'06_Form_Emissions_GES'!L19,"")</x:f>
      </x:c>
      <x:c r="M19" s="76" t="str">
        <x:f>IF('06_Form_Emissions_GES'!$L19="Validé humainement",'06_Form_Emissions_GES'!M19,"")</x:f>
      </x:c>
      <x:c r="N19" s="78" t="str">
        <x:f>IF('06_Form_Emissions_GES'!$L19="Validé humainement",'06_Form_Emissions_GES'!N19,"")</x:f>
      </x:c>
      <x:c r="O19" s="76" t="str">
        <x:f>IF('06_Form_Emissions_GES'!$L19="Validé humainement",'06_Form_Emissions_GES'!O19,"")</x:f>
      </x:c>
      <x:c r="P19" s="76" t="str">
        <x:f>IF('06_Form_Emissions_GES'!$L19="Validé humainement",'06_Form_Emissions_GES'!P19,"")</x:f>
      </x:c>
      <x:c r="Q19" s="76" t="str">
        <x:f>IF('06_Form_Emissions_GES'!$L19="Validé humainement",'06_Form_Emissions_GES'!Q19,"")</x:f>
      </x:c>
      <x:c r="R19" s="127" t="str">
        <x:f>IF('06_Form_Emissions_GES'!$L19="Validé humainement",'06_Form_Emissions_GES'!R19,"")</x:f>
      </x:c>
      <x:c r="S19" t="str">
        <x:f>IF('06_Form_Emissions_GES'!$L19="Validé humainement",'06_Form_Emissions_GES'!S19,"")</x:f>
      </x:c>
      <x:c r="T19" t="str">
        <x:f>IF('06_Form_Emissions_GES'!$L19="Validé humainement",'06_Form_Emissions_GES'!T19,"")</x:f>
      </x:c>
      <x:c r="U19" t="str">
        <x:f>IF('06_Form_Emissions_GES'!$L19="Validé humainement",'06_Form_Emissions_GES'!U19,"")</x:f>
      </x:c>
      <x:c r="V19" t="str">
        <x:f>IF('06_Form_Emissions_GES'!$L19="Validé humainement",'06_Form_Emissions_GES'!V19,"")</x:f>
      </x:c>
    </x:row>
    <x:row r="20">
      <x:c r="A20" s="76" t="str">
        <x:f>IF('06_Form_Emissions_GES'!$L20="Validé humainement",'06_Form_Emissions_GES'!A20,"")</x:f>
      </x:c>
      <x:c r="B20" s="76" t="str">
        <x:f>IF('06_Form_Emissions_GES'!$L20="Validé humainement",'06_Form_Emissions_GES'!B20,"")</x:f>
      </x:c>
      <x:c r="C20" s="76" t="str">
        <x:f>IF('06_Form_Emissions_GES'!$L20="Validé humainement",'06_Form_Emissions_GES'!C20,"")</x:f>
      </x:c>
      <x:c r="D20" s="76" t="str">
        <x:f>IF('06_Form_Emissions_GES'!$L20="Validé humainement",'06_Form_Emissions_GES'!D20,"")</x:f>
      </x:c>
      <x:c r="E20" s="77" t="str">
        <x:f>IF('06_Form_Emissions_GES'!$L20="Validé humainement",'06_Form_Emissions_GES'!E20,"")</x:f>
      </x:c>
      <x:c r="F20" s="76" t="str">
        <x:f>IF('06_Form_Emissions_GES'!$L20="Validé humainement",'06_Form_Emissions_GES'!F20,"")</x:f>
      </x:c>
      <x:c r="G20" s="83" t="str">
        <x:f>IF('06_Form_Emissions_GES'!$L20="Validé humainement",'06_Form_Emissions_GES'!G20,"")</x:f>
      </x:c>
      <x:c r="H20" s="77" t="str">
        <x:f>IF('06_Form_Emissions_GES'!$L20="Validé humainement",'06_Form_Emissions_GES'!H20,"")</x:f>
      </x:c>
      <x:c r="I20" s="76" t="str">
        <x:f>IF('06_Form_Emissions_GES'!$L20="Validé humainement",'06_Form_Emissions_GES'!I20,"")</x:f>
      </x:c>
      <x:c r="J20" s="76" t="str">
        <x:f>IF('06_Form_Emissions_GES'!$L20="Validé humainement",'06_Form_Emissions_GES'!J20,"")</x:f>
      </x:c>
      <x:c r="K20" s="76" t="str">
        <x:f>IF('06_Form_Emissions_GES'!$L20="Validé humainement",'06_Form_Emissions_GES'!K20,"")</x:f>
      </x:c>
      <x:c r="L20" s="76" t="str">
        <x:f>IF('06_Form_Emissions_GES'!$L20="Validé humainement",'06_Form_Emissions_GES'!L20,"")</x:f>
      </x:c>
      <x:c r="M20" s="76" t="str">
        <x:f>IF('06_Form_Emissions_GES'!$L20="Validé humainement",'06_Form_Emissions_GES'!M20,"")</x:f>
      </x:c>
      <x:c r="N20" s="78" t="str">
        <x:f>IF('06_Form_Emissions_GES'!$L20="Validé humainement",'06_Form_Emissions_GES'!N20,"")</x:f>
      </x:c>
      <x:c r="O20" s="76" t="str">
        <x:f>IF('06_Form_Emissions_GES'!$L20="Validé humainement",'06_Form_Emissions_GES'!O20,"")</x:f>
      </x:c>
      <x:c r="P20" s="76" t="str">
        <x:f>IF('06_Form_Emissions_GES'!$L20="Validé humainement",'06_Form_Emissions_GES'!P20,"")</x:f>
      </x:c>
      <x:c r="Q20" s="76" t="str">
        <x:f>IF('06_Form_Emissions_GES'!$L20="Validé humainement",'06_Form_Emissions_GES'!Q20,"")</x:f>
      </x:c>
      <x:c r="R20" s="127" t="str">
        <x:f>IF('06_Form_Emissions_GES'!$L20="Validé humainement",'06_Form_Emissions_GES'!R20,"")</x:f>
      </x:c>
      <x:c r="S20" t="str">
        <x:f>IF('06_Form_Emissions_GES'!$L20="Validé humainement",'06_Form_Emissions_GES'!S20,"")</x:f>
      </x:c>
      <x:c r="T20" t="str">
        <x:f>IF('06_Form_Emissions_GES'!$L20="Validé humainement",'06_Form_Emissions_GES'!T20,"")</x:f>
      </x:c>
      <x:c r="U20" t="str">
        <x:f>IF('06_Form_Emissions_GES'!$L20="Validé humainement",'06_Form_Emissions_GES'!U20,"")</x:f>
      </x:c>
      <x:c r="V20" t="str">
        <x:f>IF('06_Form_Emissions_GES'!$L20="Validé humainement",'06_Form_Emissions_GES'!V20,"")</x:f>
      </x:c>
    </x:row>
    <x:row r="21">
      <x:c r="A21" s="76" t="str">
        <x:f>IF('06_Form_Emissions_GES'!$L21="Validé humainement",'06_Form_Emissions_GES'!A21,"")</x:f>
      </x:c>
      <x:c r="B21" s="76" t="str">
        <x:f>IF('06_Form_Emissions_GES'!$L21="Validé humainement",'06_Form_Emissions_GES'!B21,"")</x:f>
      </x:c>
      <x:c r="C21" s="76" t="str">
        <x:f>IF('06_Form_Emissions_GES'!$L21="Validé humainement",'06_Form_Emissions_GES'!C21,"")</x:f>
      </x:c>
      <x:c r="D21" s="76" t="str">
        <x:f>IF('06_Form_Emissions_GES'!$L21="Validé humainement",'06_Form_Emissions_GES'!D21,"")</x:f>
      </x:c>
      <x:c r="E21" s="77" t="str">
        <x:f>IF('06_Form_Emissions_GES'!$L21="Validé humainement",'06_Form_Emissions_GES'!E21,"")</x:f>
      </x:c>
      <x:c r="F21" s="76" t="str">
        <x:f>IF('06_Form_Emissions_GES'!$L21="Validé humainement",'06_Form_Emissions_GES'!F21,"")</x:f>
      </x:c>
      <x:c r="G21" s="83" t="str">
        <x:f>IF('06_Form_Emissions_GES'!$L21="Validé humainement",'06_Form_Emissions_GES'!G21,"")</x:f>
      </x:c>
      <x:c r="H21" s="77" t="str">
        <x:f>IF('06_Form_Emissions_GES'!$L21="Validé humainement",'06_Form_Emissions_GES'!H21,"")</x:f>
      </x:c>
      <x:c r="I21" s="76" t="str">
        <x:f>IF('06_Form_Emissions_GES'!$L21="Validé humainement",'06_Form_Emissions_GES'!I21,"")</x:f>
      </x:c>
      <x:c r="J21" s="76" t="str">
        <x:f>IF('06_Form_Emissions_GES'!$L21="Validé humainement",'06_Form_Emissions_GES'!J21,"")</x:f>
      </x:c>
      <x:c r="K21" s="76" t="str">
        <x:f>IF('06_Form_Emissions_GES'!$L21="Validé humainement",'06_Form_Emissions_GES'!K21,"")</x:f>
      </x:c>
      <x:c r="L21" s="76" t="str">
        <x:f>IF('06_Form_Emissions_GES'!$L21="Validé humainement",'06_Form_Emissions_GES'!L21,"")</x:f>
      </x:c>
      <x:c r="M21" s="76" t="str">
        <x:f>IF('06_Form_Emissions_GES'!$L21="Validé humainement",'06_Form_Emissions_GES'!M21,"")</x:f>
      </x:c>
      <x:c r="N21" s="78" t="str">
        <x:f>IF('06_Form_Emissions_GES'!$L21="Validé humainement",'06_Form_Emissions_GES'!N21,"")</x:f>
      </x:c>
      <x:c r="O21" s="76" t="str">
        <x:f>IF('06_Form_Emissions_GES'!$L21="Validé humainement",'06_Form_Emissions_GES'!O21,"")</x:f>
      </x:c>
      <x:c r="P21" s="76" t="str">
        <x:f>IF('06_Form_Emissions_GES'!$L21="Validé humainement",'06_Form_Emissions_GES'!P21,"")</x:f>
      </x:c>
      <x:c r="Q21" s="76" t="str">
        <x:f>IF('06_Form_Emissions_GES'!$L21="Validé humainement",'06_Form_Emissions_GES'!Q21,"")</x:f>
      </x:c>
      <x:c r="R21" s="127" t="str">
        <x:f>IF('06_Form_Emissions_GES'!$L21="Validé humainement",'06_Form_Emissions_GES'!R21,"")</x:f>
      </x:c>
      <x:c r="S21" t="str">
        <x:f>IF('06_Form_Emissions_GES'!$L21="Validé humainement",'06_Form_Emissions_GES'!S21,"")</x:f>
      </x:c>
      <x:c r="T21" t="str">
        <x:f>IF('06_Form_Emissions_GES'!$L21="Validé humainement",'06_Form_Emissions_GES'!T21,"")</x:f>
      </x:c>
      <x:c r="U21" t="str">
        <x:f>IF('06_Form_Emissions_GES'!$L21="Validé humainement",'06_Form_Emissions_GES'!U21,"")</x:f>
      </x:c>
      <x:c r="V21" t="str">
        <x:f>IF('06_Form_Emissions_GES'!$L21="Validé humainement",'06_Form_Emissions_GES'!V21,"")</x:f>
      </x:c>
    </x:row>
    <x:row r="22">
      <x:c r="A22" s="76" t="str">
        <x:f>IF('06_Form_Emissions_GES'!$L22="Validé humainement",'06_Form_Emissions_GES'!A22,"")</x:f>
      </x:c>
      <x:c r="B22" s="76" t="str">
        <x:f>IF('06_Form_Emissions_GES'!$L22="Validé humainement",'06_Form_Emissions_GES'!B22,"")</x:f>
      </x:c>
      <x:c r="C22" s="76" t="str">
        <x:f>IF('06_Form_Emissions_GES'!$L22="Validé humainement",'06_Form_Emissions_GES'!C22,"")</x:f>
      </x:c>
      <x:c r="D22" s="76" t="str">
        <x:f>IF('06_Form_Emissions_GES'!$L22="Validé humainement",'06_Form_Emissions_GES'!D22,"")</x:f>
      </x:c>
      <x:c r="E22" s="77" t="str">
        <x:f>IF('06_Form_Emissions_GES'!$L22="Validé humainement",'06_Form_Emissions_GES'!E22,"")</x:f>
      </x:c>
      <x:c r="F22" s="76" t="str">
        <x:f>IF('06_Form_Emissions_GES'!$L22="Validé humainement",'06_Form_Emissions_GES'!F22,"")</x:f>
      </x:c>
      <x:c r="G22" s="83" t="str">
        <x:f>IF('06_Form_Emissions_GES'!$L22="Validé humainement",'06_Form_Emissions_GES'!G22,"")</x:f>
      </x:c>
      <x:c r="H22" s="77" t="str">
        <x:f>IF('06_Form_Emissions_GES'!$L22="Validé humainement",'06_Form_Emissions_GES'!H22,"")</x:f>
      </x:c>
      <x:c r="I22" s="76" t="str">
        <x:f>IF('06_Form_Emissions_GES'!$L22="Validé humainement",'06_Form_Emissions_GES'!I22,"")</x:f>
      </x:c>
      <x:c r="J22" s="76" t="str">
        <x:f>IF('06_Form_Emissions_GES'!$L22="Validé humainement",'06_Form_Emissions_GES'!J22,"")</x:f>
      </x:c>
      <x:c r="K22" s="76" t="str">
        <x:f>IF('06_Form_Emissions_GES'!$L22="Validé humainement",'06_Form_Emissions_GES'!K22,"")</x:f>
      </x:c>
      <x:c r="L22" s="76" t="str">
        <x:f>IF('06_Form_Emissions_GES'!$L22="Validé humainement",'06_Form_Emissions_GES'!L22,"")</x:f>
      </x:c>
      <x:c r="M22" s="76" t="str">
        <x:f>IF('06_Form_Emissions_GES'!$L22="Validé humainement",'06_Form_Emissions_GES'!M22,"")</x:f>
      </x:c>
      <x:c r="N22" s="78" t="str">
        <x:f>IF('06_Form_Emissions_GES'!$L22="Validé humainement",'06_Form_Emissions_GES'!N22,"")</x:f>
      </x:c>
      <x:c r="O22" s="76" t="str">
        <x:f>IF('06_Form_Emissions_GES'!$L22="Validé humainement",'06_Form_Emissions_GES'!O22,"")</x:f>
      </x:c>
      <x:c r="P22" s="76" t="str">
        <x:f>IF('06_Form_Emissions_GES'!$L22="Validé humainement",'06_Form_Emissions_GES'!P22,"")</x:f>
      </x:c>
      <x:c r="Q22" s="76" t="str">
        <x:f>IF('06_Form_Emissions_GES'!$L22="Validé humainement",'06_Form_Emissions_GES'!Q22,"")</x:f>
      </x:c>
      <x:c r="R22" s="127" t="str">
        <x:f>IF('06_Form_Emissions_GES'!$L22="Validé humainement",'06_Form_Emissions_GES'!R22,"")</x:f>
      </x:c>
      <x:c r="S22" t="str">
        <x:f>IF('06_Form_Emissions_GES'!$L22="Validé humainement",'06_Form_Emissions_GES'!S22,"")</x:f>
      </x:c>
      <x:c r="T22" t="str">
        <x:f>IF('06_Form_Emissions_GES'!$L22="Validé humainement",'06_Form_Emissions_GES'!T22,"")</x:f>
      </x:c>
      <x:c r="U22" t="str">
        <x:f>IF('06_Form_Emissions_GES'!$L22="Validé humainement",'06_Form_Emissions_GES'!U22,"")</x:f>
      </x:c>
      <x:c r="V22" t="str">
        <x:f>IF('06_Form_Emissions_GES'!$L22="Validé humainement",'06_Form_Emissions_GES'!V22,"")</x:f>
      </x:c>
    </x:row>
    <x:row r="23">
      <x:c r="A23" s="76" t="str">
        <x:f>IF('06_Form_Emissions_GES'!$L23="Validé humainement",'06_Form_Emissions_GES'!A23,"")</x:f>
      </x:c>
      <x:c r="B23" s="76" t="str">
        <x:f>IF('06_Form_Emissions_GES'!$L23="Validé humainement",'06_Form_Emissions_GES'!B23,"")</x:f>
      </x:c>
      <x:c r="C23" s="76" t="str">
        <x:f>IF('06_Form_Emissions_GES'!$L23="Validé humainement",'06_Form_Emissions_GES'!C23,"")</x:f>
      </x:c>
      <x:c r="D23" s="76" t="str">
        <x:f>IF('06_Form_Emissions_GES'!$L23="Validé humainement",'06_Form_Emissions_GES'!D23,"")</x:f>
      </x:c>
      <x:c r="E23" s="77" t="str">
        <x:f>IF('06_Form_Emissions_GES'!$L23="Validé humainement",'06_Form_Emissions_GES'!E23,"")</x:f>
      </x:c>
      <x:c r="F23" s="76" t="str">
        <x:f>IF('06_Form_Emissions_GES'!$L23="Validé humainement",'06_Form_Emissions_GES'!F23,"")</x:f>
      </x:c>
      <x:c r="G23" s="83" t="str">
        <x:f>IF('06_Form_Emissions_GES'!$L23="Validé humainement",'06_Form_Emissions_GES'!G23,"")</x:f>
      </x:c>
      <x:c r="H23" s="77" t="str">
        <x:f>IF('06_Form_Emissions_GES'!$L23="Validé humainement",'06_Form_Emissions_GES'!H23,"")</x:f>
      </x:c>
      <x:c r="I23" s="76" t="str">
        <x:f>IF('06_Form_Emissions_GES'!$L23="Validé humainement",'06_Form_Emissions_GES'!I23,"")</x:f>
      </x:c>
      <x:c r="J23" s="76" t="str">
        <x:f>IF('06_Form_Emissions_GES'!$L23="Validé humainement",'06_Form_Emissions_GES'!J23,"")</x:f>
      </x:c>
      <x:c r="K23" s="76" t="str">
        <x:f>IF('06_Form_Emissions_GES'!$L23="Validé humainement",'06_Form_Emissions_GES'!K23,"")</x:f>
      </x:c>
      <x:c r="L23" s="76" t="str">
        <x:f>IF('06_Form_Emissions_GES'!$L23="Validé humainement",'06_Form_Emissions_GES'!L23,"")</x:f>
      </x:c>
      <x:c r="M23" s="76" t="str">
        <x:f>IF('06_Form_Emissions_GES'!$L23="Validé humainement",'06_Form_Emissions_GES'!M23,"")</x:f>
      </x:c>
      <x:c r="N23" s="78" t="str">
        <x:f>IF('06_Form_Emissions_GES'!$L23="Validé humainement",'06_Form_Emissions_GES'!N23,"")</x:f>
      </x:c>
      <x:c r="O23" s="76" t="str">
        <x:f>IF('06_Form_Emissions_GES'!$L23="Validé humainement",'06_Form_Emissions_GES'!O23,"")</x:f>
      </x:c>
      <x:c r="P23" s="76" t="str">
        <x:f>IF('06_Form_Emissions_GES'!$L23="Validé humainement",'06_Form_Emissions_GES'!P23,"")</x:f>
      </x:c>
      <x:c r="Q23" s="76" t="str">
        <x:f>IF('06_Form_Emissions_GES'!$L23="Validé humainement",'06_Form_Emissions_GES'!Q23,"")</x:f>
      </x:c>
      <x:c r="R23" s="127" t="str">
        <x:f>IF('06_Form_Emissions_GES'!$L23="Validé humainement",'06_Form_Emissions_GES'!R23,"")</x:f>
      </x:c>
      <x:c r="S23" t="str">
        <x:f>IF('06_Form_Emissions_GES'!$L23="Validé humainement",'06_Form_Emissions_GES'!S23,"")</x:f>
      </x:c>
      <x:c r="T23" t="str">
        <x:f>IF('06_Form_Emissions_GES'!$L23="Validé humainement",'06_Form_Emissions_GES'!T23,"")</x:f>
      </x:c>
      <x:c r="U23" t="str">
        <x:f>IF('06_Form_Emissions_GES'!$L23="Validé humainement",'06_Form_Emissions_GES'!U23,"")</x:f>
      </x:c>
      <x:c r="V23" t="str">
        <x:f>IF('06_Form_Emissions_GES'!$L23="Validé humainement",'06_Form_Emissions_GES'!V23,"")</x:f>
      </x:c>
    </x:row>
    <x:row r="24">
      <x:c r="A24" s="76" t="str">
        <x:f>IF('06_Form_Emissions_GES'!$L24="Validé humainement",'06_Form_Emissions_GES'!A24,"")</x:f>
      </x:c>
      <x:c r="B24" s="76" t="str">
        <x:f>IF('06_Form_Emissions_GES'!$L24="Validé humainement",'06_Form_Emissions_GES'!B24,"")</x:f>
      </x:c>
      <x:c r="C24" s="76" t="str">
        <x:f>IF('06_Form_Emissions_GES'!$L24="Validé humainement",'06_Form_Emissions_GES'!C24,"")</x:f>
      </x:c>
      <x:c r="D24" s="76" t="str">
        <x:f>IF('06_Form_Emissions_GES'!$L24="Validé humainement",'06_Form_Emissions_GES'!D24,"")</x:f>
      </x:c>
      <x:c r="E24" s="77" t="str">
        <x:f>IF('06_Form_Emissions_GES'!$L24="Validé humainement",'06_Form_Emissions_GES'!E24,"")</x:f>
      </x:c>
      <x:c r="F24" s="76" t="str">
        <x:f>IF('06_Form_Emissions_GES'!$L24="Validé humainement",'06_Form_Emissions_GES'!F24,"")</x:f>
      </x:c>
      <x:c r="G24" s="83" t="str">
        <x:f>IF('06_Form_Emissions_GES'!$L24="Validé humainement",'06_Form_Emissions_GES'!G24,"")</x:f>
      </x:c>
      <x:c r="H24" s="77" t="str">
        <x:f>IF('06_Form_Emissions_GES'!$L24="Validé humainement",'06_Form_Emissions_GES'!H24,"")</x:f>
      </x:c>
      <x:c r="I24" s="76" t="str">
        <x:f>IF('06_Form_Emissions_GES'!$L24="Validé humainement",'06_Form_Emissions_GES'!I24,"")</x:f>
      </x:c>
      <x:c r="J24" s="76" t="str">
        <x:f>IF('06_Form_Emissions_GES'!$L24="Validé humainement",'06_Form_Emissions_GES'!J24,"")</x:f>
      </x:c>
      <x:c r="K24" s="76" t="str">
        <x:f>IF('06_Form_Emissions_GES'!$L24="Validé humainement",'06_Form_Emissions_GES'!K24,"")</x:f>
      </x:c>
      <x:c r="L24" s="76" t="str">
        <x:f>IF('06_Form_Emissions_GES'!$L24="Validé humainement",'06_Form_Emissions_GES'!L24,"")</x:f>
      </x:c>
      <x:c r="M24" s="76" t="str">
        <x:f>IF('06_Form_Emissions_GES'!$L24="Validé humainement",'06_Form_Emissions_GES'!M24,"")</x:f>
      </x:c>
      <x:c r="N24" s="78" t="str">
        <x:f>IF('06_Form_Emissions_GES'!$L24="Validé humainement",'06_Form_Emissions_GES'!N24,"")</x:f>
      </x:c>
      <x:c r="O24" s="76" t="str">
        <x:f>IF('06_Form_Emissions_GES'!$L24="Validé humainement",'06_Form_Emissions_GES'!O24,"")</x:f>
      </x:c>
      <x:c r="P24" s="76" t="str">
        <x:f>IF('06_Form_Emissions_GES'!$L24="Validé humainement",'06_Form_Emissions_GES'!P24,"")</x:f>
      </x:c>
      <x:c r="Q24" s="76" t="str">
        <x:f>IF('06_Form_Emissions_GES'!$L24="Validé humainement",'06_Form_Emissions_GES'!Q24,"")</x:f>
      </x:c>
      <x:c r="R24" s="127" t="str">
        <x:f>IF('06_Form_Emissions_GES'!$L24="Validé humainement",'06_Form_Emissions_GES'!R24,"")</x:f>
      </x:c>
      <x:c r="S24" t="str">
        <x:f>IF('06_Form_Emissions_GES'!$L24="Validé humainement",'06_Form_Emissions_GES'!S24,"")</x:f>
      </x:c>
      <x:c r="T24" t="str">
        <x:f>IF('06_Form_Emissions_GES'!$L24="Validé humainement",'06_Form_Emissions_GES'!T24,"")</x:f>
      </x:c>
      <x:c r="U24" t="str">
        <x:f>IF('06_Form_Emissions_GES'!$L24="Validé humainement",'06_Form_Emissions_GES'!U24,"")</x:f>
      </x:c>
      <x:c r="V24" t="str">
        <x:f>IF('06_Form_Emissions_GES'!$L24="Validé humainement",'06_Form_Emissions_GES'!V24,"")</x:f>
      </x:c>
    </x:row>
    <x:row r="25">
      <x:c r="A25" s="76" t="str">
        <x:f>IF('06_Form_Emissions_GES'!$L25="Validé humainement",'06_Form_Emissions_GES'!A25,"")</x:f>
      </x:c>
      <x:c r="B25" s="76" t="str">
        <x:f>IF('06_Form_Emissions_GES'!$L25="Validé humainement",'06_Form_Emissions_GES'!B25,"")</x:f>
      </x:c>
      <x:c r="C25" s="76" t="str">
        <x:f>IF('06_Form_Emissions_GES'!$L25="Validé humainement",'06_Form_Emissions_GES'!C25,"")</x:f>
      </x:c>
      <x:c r="D25" s="76" t="str">
        <x:f>IF('06_Form_Emissions_GES'!$L25="Validé humainement",'06_Form_Emissions_GES'!D25,"")</x:f>
      </x:c>
      <x:c r="E25" s="77" t="str">
        <x:f>IF('06_Form_Emissions_GES'!$L25="Validé humainement",'06_Form_Emissions_GES'!E25,"")</x:f>
      </x:c>
      <x:c r="F25" s="76" t="str">
        <x:f>IF('06_Form_Emissions_GES'!$L25="Validé humainement",'06_Form_Emissions_GES'!F25,"")</x:f>
      </x:c>
      <x:c r="G25" s="83" t="str">
        <x:f>IF('06_Form_Emissions_GES'!$L25="Validé humainement",'06_Form_Emissions_GES'!G25,"")</x:f>
      </x:c>
      <x:c r="H25" s="77" t="str">
        <x:f>IF('06_Form_Emissions_GES'!$L25="Validé humainement",'06_Form_Emissions_GES'!H25,"")</x:f>
      </x:c>
      <x:c r="I25" s="76" t="str">
        <x:f>IF('06_Form_Emissions_GES'!$L25="Validé humainement",'06_Form_Emissions_GES'!I25,"")</x:f>
      </x:c>
      <x:c r="J25" s="76" t="str">
        <x:f>IF('06_Form_Emissions_GES'!$L25="Validé humainement",'06_Form_Emissions_GES'!J25,"")</x:f>
      </x:c>
      <x:c r="K25" s="76" t="str">
        <x:f>IF('06_Form_Emissions_GES'!$L25="Validé humainement",'06_Form_Emissions_GES'!K25,"")</x:f>
      </x:c>
      <x:c r="L25" s="76" t="str">
        <x:f>IF('06_Form_Emissions_GES'!$L25="Validé humainement",'06_Form_Emissions_GES'!L25,"")</x:f>
      </x:c>
      <x:c r="M25" s="76" t="str">
        <x:f>IF('06_Form_Emissions_GES'!$L25="Validé humainement",'06_Form_Emissions_GES'!M25,"")</x:f>
      </x:c>
      <x:c r="N25" s="78" t="str">
        <x:f>IF('06_Form_Emissions_GES'!$L25="Validé humainement",'06_Form_Emissions_GES'!N25,"")</x:f>
      </x:c>
      <x:c r="O25" s="76" t="str">
        <x:f>IF('06_Form_Emissions_GES'!$L25="Validé humainement",'06_Form_Emissions_GES'!O25,"")</x:f>
      </x:c>
      <x:c r="P25" s="76" t="str">
        <x:f>IF('06_Form_Emissions_GES'!$L25="Validé humainement",'06_Form_Emissions_GES'!P25,"")</x:f>
      </x:c>
      <x:c r="Q25" s="76" t="str">
        <x:f>IF('06_Form_Emissions_GES'!$L25="Validé humainement",'06_Form_Emissions_GES'!Q25,"")</x:f>
      </x:c>
      <x:c r="R25" s="127" t="str">
        <x:f>IF('06_Form_Emissions_GES'!$L25="Validé humainement",'06_Form_Emissions_GES'!R25,"")</x:f>
      </x:c>
      <x:c r="S25" t="str">
        <x:f>IF('06_Form_Emissions_GES'!$L25="Validé humainement",'06_Form_Emissions_GES'!S25,"")</x:f>
      </x:c>
      <x:c r="T25" t="str">
        <x:f>IF('06_Form_Emissions_GES'!$L25="Validé humainement",'06_Form_Emissions_GES'!T25,"")</x:f>
      </x:c>
      <x:c r="U25" t="str">
        <x:f>IF('06_Form_Emissions_GES'!$L25="Validé humainement",'06_Form_Emissions_GES'!U25,"")</x:f>
      </x:c>
      <x:c r="V25" t="str">
        <x:f>IF('06_Form_Emissions_GES'!$L25="Validé humainement",'06_Form_Emissions_GES'!V25,"")</x:f>
      </x:c>
    </x:row>
    <x:row r="26">
      <x:c r="A26" s="76" t="str">
        <x:f>IF('06_Form_Emissions_GES'!$L26="Validé humainement",'06_Form_Emissions_GES'!A26,"")</x:f>
      </x:c>
      <x:c r="B26" s="76" t="str">
        <x:f>IF('06_Form_Emissions_GES'!$L26="Validé humainement",'06_Form_Emissions_GES'!B26,"")</x:f>
      </x:c>
      <x:c r="C26" s="76" t="str">
        <x:f>IF('06_Form_Emissions_GES'!$L26="Validé humainement",'06_Form_Emissions_GES'!C26,"")</x:f>
      </x:c>
      <x:c r="D26" s="76" t="str">
        <x:f>IF('06_Form_Emissions_GES'!$L26="Validé humainement",'06_Form_Emissions_GES'!D26,"")</x:f>
      </x:c>
      <x:c r="E26" s="77" t="str">
        <x:f>IF('06_Form_Emissions_GES'!$L26="Validé humainement",'06_Form_Emissions_GES'!E26,"")</x:f>
      </x:c>
      <x:c r="F26" s="76" t="str">
        <x:f>IF('06_Form_Emissions_GES'!$L26="Validé humainement",'06_Form_Emissions_GES'!F26,"")</x:f>
      </x:c>
      <x:c r="G26" s="83" t="str">
        <x:f>IF('06_Form_Emissions_GES'!$L26="Validé humainement",'06_Form_Emissions_GES'!G26,"")</x:f>
      </x:c>
      <x:c r="H26" s="77" t="str">
        <x:f>IF('06_Form_Emissions_GES'!$L26="Validé humainement",'06_Form_Emissions_GES'!H26,"")</x:f>
      </x:c>
      <x:c r="I26" s="76" t="str">
        <x:f>IF('06_Form_Emissions_GES'!$L26="Validé humainement",'06_Form_Emissions_GES'!I26,"")</x:f>
      </x:c>
      <x:c r="J26" s="76" t="str">
        <x:f>IF('06_Form_Emissions_GES'!$L26="Validé humainement",'06_Form_Emissions_GES'!J26,"")</x:f>
      </x:c>
      <x:c r="K26" s="76" t="str">
        <x:f>IF('06_Form_Emissions_GES'!$L26="Validé humainement",'06_Form_Emissions_GES'!K26,"")</x:f>
      </x:c>
      <x:c r="L26" s="76" t="str">
        <x:f>IF('06_Form_Emissions_GES'!$L26="Validé humainement",'06_Form_Emissions_GES'!L26,"")</x:f>
      </x:c>
      <x:c r="M26" s="76" t="str">
        <x:f>IF('06_Form_Emissions_GES'!$L26="Validé humainement",'06_Form_Emissions_GES'!M26,"")</x:f>
      </x:c>
      <x:c r="N26" s="78" t="str">
        <x:f>IF('06_Form_Emissions_GES'!$L26="Validé humainement",'06_Form_Emissions_GES'!N26,"")</x:f>
      </x:c>
      <x:c r="O26" s="76" t="str">
        <x:f>IF('06_Form_Emissions_GES'!$L26="Validé humainement",'06_Form_Emissions_GES'!O26,"")</x:f>
      </x:c>
      <x:c r="P26" s="76" t="str">
        <x:f>IF('06_Form_Emissions_GES'!$L26="Validé humainement",'06_Form_Emissions_GES'!P26,"")</x:f>
      </x:c>
      <x:c r="Q26" s="76" t="str">
        <x:f>IF('06_Form_Emissions_GES'!$L26="Validé humainement",'06_Form_Emissions_GES'!Q26,"")</x:f>
      </x:c>
      <x:c r="R26" s="127" t="str">
        <x:f>IF('06_Form_Emissions_GES'!$L26="Validé humainement",'06_Form_Emissions_GES'!R26,"")</x:f>
      </x:c>
      <x:c r="S26" t="str">
        <x:f>IF('06_Form_Emissions_GES'!$L26="Validé humainement",'06_Form_Emissions_GES'!S26,"")</x:f>
      </x:c>
      <x:c r="T26" t="str">
        <x:f>IF('06_Form_Emissions_GES'!$L26="Validé humainement",'06_Form_Emissions_GES'!T26,"")</x:f>
      </x:c>
      <x:c r="U26" t="str">
        <x:f>IF('06_Form_Emissions_GES'!$L26="Validé humainement",'06_Form_Emissions_GES'!U26,"")</x:f>
      </x:c>
      <x:c r="V26" t="str">
        <x:f>IF('06_Form_Emissions_GES'!$L26="Validé humainement",'06_Form_Emissions_GES'!V26,"")</x:f>
      </x:c>
    </x:row>
    <x:row r="27">
      <x:c r="A27" s="76" t="str">
        <x:f>IF('06_Form_Emissions_GES'!$L27="Validé humainement",'06_Form_Emissions_GES'!A27,"")</x:f>
      </x:c>
      <x:c r="B27" s="76" t="str">
        <x:f>IF('06_Form_Emissions_GES'!$L27="Validé humainement",'06_Form_Emissions_GES'!B27,"")</x:f>
      </x:c>
      <x:c r="C27" s="76" t="str">
        <x:f>IF('06_Form_Emissions_GES'!$L27="Validé humainement",'06_Form_Emissions_GES'!C27,"")</x:f>
      </x:c>
      <x:c r="D27" s="76" t="str">
        <x:f>IF('06_Form_Emissions_GES'!$L27="Validé humainement",'06_Form_Emissions_GES'!D27,"")</x:f>
      </x:c>
      <x:c r="E27" s="77" t="str">
        <x:f>IF('06_Form_Emissions_GES'!$L27="Validé humainement",'06_Form_Emissions_GES'!E27,"")</x:f>
      </x:c>
      <x:c r="F27" s="76" t="str">
        <x:f>IF('06_Form_Emissions_GES'!$L27="Validé humainement",'06_Form_Emissions_GES'!F27,"")</x:f>
      </x:c>
      <x:c r="G27" s="83" t="str">
        <x:f>IF('06_Form_Emissions_GES'!$L27="Validé humainement",'06_Form_Emissions_GES'!G27,"")</x:f>
      </x:c>
      <x:c r="H27" s="77" t="str">
        <x:f>IF('06_Form_Emissions_GES'!$L27="Validé humainement",'06_Form_Emissions_GES'!H27,"")</x:f>
      </x:c>
      <x:c r="I27" s="76" t="str">
        <x:f>IF('06_Form_Emissions_GES'!$L27="Validé humainement",'06_Form_Emissions_GES'!I27,"")</x:f>
      </x:c>
      <x:c r="J27" s="76" t="str">
        <x:f>IF('06_Form_Emissions_GES'!$L27="Validé humainement",'06_Form_Emissions_GES'!J27,"")</x:f>
      </x:c>
      <x:c r="K27" s="76" t="str">
        <x:f>IF('06_Form_Emissions_GES'!$L27="Validé humainement",'06_Form_Emissions_GES'!K27,"")</x:f>
      </x:c>
      <x:c r="L27" s="76" t="str">
        <x:f>IF('06_Form_Emissions_GES'!$L27="Validé humainement",'06_Form_Emissions_GES'!L27,"")</x:f>
      </x:c>
      <x:c r="M27" s="76" t="str">
        <x:f>IF('06_Form_Emissions_GES'!$L27="Validé humainement",'06_Form_Emissions_GES'!M27,"")</x:f>
      </x:c>
      <x:c r="N27" s="78" t="str">
        <x:f>IF('06_Form_Emissions_GES'!$L27="Validé humainement",'06_Form_Emissions_GES'!N27,"")</x:f>
      </x:c>
      <x:c r="O27" s="76" t="str">
        <x:f>IF('06_Form_Emissions_GES'!$L27="Validé humainement",'06_Form_Emissions_GES'!O27,"")</x:f>
      </x:c>
      <x:c r="P27" s="76" t="str">
        <x:f>IF('06_Form_Emissions_GES'!$L27="Validé humainement",'06_Form_Emissions_GES'!P27,"")</x:f>
      </x:c>
      <x:c r="Q27" s="76" t="str">
        <x:f>IF('06_Form_Emissions_GES'!$L27="Validé humainement",'06_Form_Emissions_GES'!Q27,"")</x:f>
      </x:c>
      <x:c r="R27" s="127" t="str">
        <x:f>IF('06_Form_Emissions_GES'!$L27="Validé humainement",'06_Form_Emissions_GES'!R27,"")</x:f>
      </x:c>
      <x:c r="S27" t="str">
        <x:f>IF('06_Form_Emissions_GES'!$L27="Validé humainement",'06_Form_Emissions_GES'!S27,"")</x:f>
      </x:c>
      <x:c r="T27" t="str">
        <x:f>IF('06_Form_Emissions_GES'!$L27="Validé humainement",'06_Form_Emissions_GES'!T27,"")</x:f>
      </x:c>
      <x:c r="U27" t="str">
        <x:f>IF('06_Form_Emissions_GES'!$L27="Validé humainement",'06_Form_Emissions_GES'!U27,"")</x:f>
      </x:c>
      <x:c r="V27" t="str">
        <x:f>IF('06_Form_Emissions_GES'!$L27="Validé humainement",'06_Form_Emissions_GES'!V27,"")</x:f>
      </x:c>
    </x:row>
    <x:row r="28">
      <x:c r="A28" s="76" t="str">
        <x:f>IF('06_Form_Emissions_GES'!$L28="Validé humainement",'06_Form_Emissions_GES'!A28,"")</x:f>
      </x:c>
      <x:c r="B28" s="76" t="str">
        <x:f>IF('06_Form_Emissions_GES'!$L28="Validé humainement",'06_Form_Emissions_GES'!B28,"")</x:f>
      </x:c>
      <x:c r="C28" s="76" t="str">
        <x:f>IF('06_Form_Emissions_GES'!$L28="Validé humainement",'06_Form_Emissions_GES'!C28,"")</x:f>
      </x:c>
      <x:c r="D28" s="76" t="str">
        <x:f>IF('06_Form_Emissions_GES'!$L28="Validé humainement",'06_Form_Emissions_GES'!D28,"")</x:f>
      </x:c>
      <x:c r="E28" s="77" t="str">
        <x:f>IF('06_Form_Emissions_GES'!$L28="Validé humainement",'06_Form_Emissions_GES'!E28,"")</x:f>
      </x:c>
      <x:c r="F28" s="76" t="str">
        <x:f>IF('06_Form_Emissions_GES'!$L28="Validé humainement",'06_Form_Emissions_GES'!F28,"")</x:f>
      </x:c>
      <x:c r="G28" s="83" t="str">
        <x:f>IF('06_Form_Emissions_GES'!$L28="Validé humainement",'06_Form_Emissions_GES'!G28,"")</x:f>
      </x:c>
      <x:c r="H28" s="77" t="str">
        <x:f>IF('06_Form_Emissions_GES'!$L28="Validé humainement",'06_Form_Emissions_GES'!H28,"")</x:f>
      </x:c>
      <x:c r="I28" s="76" t="str">
        <x:f>IF('06_Form_Emissions_GES'!$L28="Validé humainement",'06_Form_Emissions_GES'!I28,"")</x:f>
      </x:c>
      <x:c r="J28" s="76" t="str">
        <x:f>IF('06_Form_Emissions_GES'!$L28="Validé humainement",'06_Form_Emissions_GES'!J28,"")</x:f>
      </x:c>
      <x:c r="K28" s="76" t="str">
        <x:f>IF('06_Form_Emissions_GES'!$L28="Validé humainement",'06_Form_Emissions_GES'!K28,"")</x:f>
      </x:c>
      <x:c r="L28" s="76" t="str">
        <x:f>IF('06_Form_Emissions_GES'!$L28="Validé humainement",'06_Form_Emissions_GES'!L28,"")</x:f>
      </x:c>
      <x:c r="M28" s="76" t="str">
        <x:f>IF('06_Form_Emissions_GES'!$L28="Validé humainement",'06_Form_Emissions_GES'!M28,"")</x:f>
      </x:c>
      <x:c r="N28" s="78" t="str">
        <x:f>IF('06_Form_Emissions_GES'!$L28="Validé humainement",'06_Form_Emissions_GES'!N28,"")</x:f>
      </x:c>
      <x:c r="O28" s="76" t="str">
        <x:f>IF('06_Form_Emissions_GES'!$L28="Validé humainement",'06_Form_Emissions_GES'!O28,"")</x:f>
      </x:c>
      <x:c r="P28" s="76" t="str">
        <x:f>IF('06_Form_Emissions_GES'!$L28="Validé humainement",'06_Form_Emissions_GES'!P28,"")</x:f>
      </x:c>
      <x:c r="Q28" s="76" t="str">
        <x:f>IF('06_Form_Emissions_GES'!$L28="Validé humainement",'06_Form_Emissions_GES'!Q28,"")</x:f>
      </x:c>
      <x:c r="R28" s="127" t="str">
        <x:f>IF('06_Form_Emissions_GES'!$L28="Validé humainement",'06_Form_Emissions_GES'!R28,"")</x:f>
      </x:c>
      <x:c r="S28" t="str">
        <x:f>IF('06_Form_Emissions_GES'!$L28="Validé humainement",'06_Form_Emissions_GES'!S28,"")</x:f>
      </x:c>
      <x:c r="T28" t="str">
        <x:f>IF('06_Form_Emissions_GES'!$L28="Validé humainement",'06_Form_Emissions_GES'!T28,"")</x:f>
      </x:c>
      <x:c r="U28" t="str">
        <x:f>IF('06_Form_Emissions_GES'!$L28="Validé humainement",'06_Form_Emissions_GES'!U28,"")</x:f>
      </x:c>
      <x:c r="V28" t="str">
        <x:f>IF('06_Form_Emissions_GES'!$L28="Validé humainement",'06_Form_Emissions_GES'!V28,"")</x:f>
      </x:c>
    </x:row>
    <x:row r="29">
      <x:c r="A29" s="76" t="str">
        <x:f>IF('06_Form_Emissions_GES'!$L29="Validé humainement",'06_Form_Emissions_GES'!A29,"")</x:f>
      </x:c>
      <x:c r="B29" s="76" t="str">
        <x:f>IF('06_Form_Emissions_GES'!$L29="Validé humainement",'06_Form_Emissions_GES'!B29,"")</x:f>
      </x:c>
      <x:c r="C29" s="76" t="str">
        <x:f>IF('06_Form_Emissions_GES'!$L29="Validé humainement",'06_Form_Emissions_GES'!C29,"")</x:f>
      </x:c>
      <x:c r="D29" s="76" t="str">
        <x:f>IF('06_Form_Emissions_GES'!$L29="Validé humainement",'06_Form_Emissions_GES'!D29,"")</x:f>
      </x:c>
      <x:c r="E29" s="77" t="str">
        <x:f>IF('06_Form_Emissions_GES'!$L29="Validé humainement",'06_Form_Emissions_GES'!E29,"")</x:f>
      </x:c>
      <x:c r="F29" s="76" t="str">
        <x:f>IF('06_Form_Emissions_GES'!$L29="Validé humainement",'06_Form_Emissions_GES'!F29,"")</x:f>
      </x:c>
      <x:c r="G29" s="83" t="str">
        <x:f>IF('06_Form_Emissions_GES'!$L29="Validé humainement",'06_Form_Emissions_GES'!G29,"")</x:f>
      </x:c>
      <x:c r="H29" s="77" t="str">
        <x:f>IF('06_Form_Emissions_GES'!$L29="Validé humainement",'06_Form_Emissions_GES'!H29,"")</x:f>
      </x:c>
      <x:c r="I29" s="76" t="str">
        <x:f>IF('06_Form_Emissions_GES'!$L29="Validé humainement",'06_Form_Emissions_GES'!I29,"")</x:f>
      </x:c>
      <x:c r="J29" s="76" t="str">
        <x:f>IF('06_Form_Emissions_GES'!$L29="Validé humainement",'06_Form_Emissions_GES'!J29,"")</x:f>
      </x:c>
      <x:c r="K29" s="76" t="str">
        <x:f>IF('06_Form_Emissions_GES'!$L29="Validé humainement",'06_Form_Emissions_GES'!K29,"")</x:f>
      </x:c>
      <x:c r="L29" s="76" t="str">
        <x:f>IF('06_Form_Emissions_GES'!$L29="Validé humainement",'06_Form_Emissions_GES'!L29,"")</x:f>
      </x:c>
      <x:c r="M29" s="76" t="str">
        <x:f>IF('06_Form_Emissions_GES'!$L29="Validé humainement",'06_Form_Emissions_GES'!M29,"")</x:f>
      </x:c>
      <x:c r="N29" s="78" t="str">
        <x:f>IF('06_Form_Emissions_GES'!$L29="Validé humainement",'06_Form_Emissions_GES'!N29,"")</x:f>
      </x:c>
      <x:c r="O29" s="76" t="str">
        <x:f>IF('06_Form_Emissions_GES'!$L29="Validé humainement",'06_Form_Emissions_GES'!O29,"")</x:f>
      </x:c>
      <x:c r="P29" s="76" t="str">
        <x:f>IF('06_Form_Emissions_GES'!$L29="Validé humainement",'06_Form_Emissions_GES'!P29,"")</x:f>
      </x:c>
      <x:c r="Q29" s="76" t="str">
        <x:f>IF('06_Form_Emissions_GES'!$L29="Validé humainement",'06_Form_Emissions_GES'!Q29,"")</x:f>
      </x:c>
      <x:c r="R29" s="127" t="str">
        <x:f>IF('06_Form_Emissions_GES'!$L29="Validé humainement",'06_Form_Emissions_GES'!R29,"")</x:f>
      </x:c>
      <x:c r="S29" t="str">
        <x:f>IF('06_Form_Emissions_GES'!$L29="Validé humainement",'06_Form_Emissions_GES'!S29,"")</x:f>
      </x:c>
      <x:c r="T29" t="str">
        <x:f>IF('06_Form_Emissions_GES'!$L29="Validé humainement",'06_Form_Emissions_GES'!T29,"")</x:f>
      </x:c>
      <x:c r="U29" t="str">
        <x:f>IF('06_Form_Emissions_GES'!$L29="Validé humainement",'06_Form_Emissions_GES'!U29,"")</x:f>
      </x:c>
      <x:c r="V29" t="str">
        <x:f>IF('06_Form_Emissions_GES'!$L29="Validé humainement",'06_Form_Emissions_GES'!V29,"")</x:f>
      </x:c>
    </x:row>
    <x:row r="30">
      <x:c r="A30" s="76" t="str">
        <x:f>IF('06_Form_Emissions_GES'!$L30="Validé humainement",'06_Form_Emissions_GES'!A30,"")</x:f>
      </x:c>
      <x:c r="B30" s="76" t="str">
        <x:f>IF('06_Form_Emissions_GES'!$L30="Validé humainement",'06_Form_Emissions_GES'!B30,"")</x:f>
      </x:c>
      <x:c r="C30" s="76" t="str">
        <x:f>IF('06_Form_Emissions_GES'!$L30="Validé humainement",'06_Form_Emissions_GES'!C30,"")</x:f>
      </x:c>
      <x:c r="D30" s="76" t="str">
        <x:f>IF('06_Form_Emissions_GES'!$L30="Validé humainement",'06_Form_Emissions_GES'!D30,"")</x:f>
      </x:c>
      <x:c r="E30" s="77" t="str">
        <x:f>IF('06_Form_Emissions_GES'!$L30="Validé humainement",'06_Form_Emissions_GES'!E30,"")</x:f>
      </x:c>
      <x:c r="F30" s="76" t="str">
        <x:f>IF('06_Form_Emissions_GES'!$L30="Validé humainement",'06_Form_Emissions_GES'!F30,"")</x:f>
      </x:c>
      <x:c r="G30" s="83" t="str">
        <x:f>IF('06_Form_Emissions_GES'!$L30="Validé humainement",'06_Form_Emissions_GES'!G30,"")</x:f>
      </x:c>
      <x:c r="H30" s="77" t="str">
        <x:f>IF('06_Form_Emissions_GES'!$L30="Validé humainement",'06_Form_Emissions_GES'!H30,"")</x:f>
      </x:c>
      <x:c r="I30" s="76" t="str">
        <x:f>IF('06_Form_Emissions_GES'!$L30="Validé humainement",'06_Form_Emissions_GES'!I30,"")</x:f>
      </x:c>
      <x:c r="J30" s="76" t="str">
        <x:f>IF('06_Form_Emissions_GES'!$L30="Validé humainement",'06_Form_Emissions_GES'!J30,"")</x:f>
      </x:c>
      <x:c r="K30" s="76" t="str">
        <x:f>IF('06_Form_Emissions_GES'!$L30="Validé humainement",'06_Form_Emissions_GES'!K30,"")</x:f>
      </x:c>
      <x:c r="L30" s="76" t="str">
        <x:f>IF('06_Form_Emissions_GES'!$L30="Validé humainement",'06_Form_Emissions_GES'!L30,"")</x:f>
      </x:c>
      <x:c r="M30" s="76" t="str">
        <x:f>IF('06_Form_Emissions_GES'!$L30="Validé humainement",'06_Form_Emissions_GES'!M30,"")</x:f>
      </x:c>
      <x:c r="N30" s="78" t="str">
        <x:f>IF('06_Form_Emissions_GES'!$L30="Validé humainement",'06_Form_Emissions_GES'!N30,"")</x:f>
      </x:c>
      <x:c r="O30" s="76" t="str">
        <x:f>IF('06_Form_Emissions_GES'!$L30="Validé humainement",'06_Form_Emissions_GES'!O30,"")</x:f>
      </x:c>
      <x:c r="P30" s="76" t="str">
        <x:f>IF('06_Form_Emissions_GES'!$L30="Validé humainement",'06_Form_Emissions_GES'!P30,"")</x:f>
      </x:c>
      <x:c r="Q30" s="76" t="str">
        <x:f>IF('06_Form_Emissions_GES'!$L30="Validé humainement",'06_Form_Emissions_GES'!Q30,"")</x:f>
      </x:c>
      <x:c r="R30" s="127" t="str">
        <x:f>IF('06_Form_Emissions_GES'!$L30="Validé humainement",'06_Form_Emissions_GES'!R30,"")</x:f>
      </x:c>
      <x:c r="S30" t="str">
        <x:f>IF('06_Form_Emissions_GES'!$L30="Validé humainement",'06_Form_Emissions_GES'!S30,"")</x:f>
      </x:c>
      <x:c r="T30" t="str">
        <x:f>IF('06_Form_Emissions_GES'!$L30="Validé humainement",'06_Form_Emissions_GES'!T30,"")</x:f>
      </x:c>
      <x:c r="U30" t="str">
        <x:f>IF('06_Form_Emissions_GES'!$L30="Validé humainement",'06_Form_Emissions_GES'!U30,"")</x:f>
      </x:c>
      <x:c r="V30" t="str">
        <x:f>IF('06_Form_Emissions_GES'!$L30="Validé humainement",'06_Form_Emissions_GES'!V30,"")</x:f>
      </x:c>
    </x:row>
    <x:row r="31">
      <x:c r="A31" s="76" t="str">
        <x:f>IF('06_Form_Emissions_GES'!$L31="Validé humainement",'06_Form_Emissions_GES'!A31,"")</x:f>
      </x:c>
      <x:c r="B31" s="76" t="str">
        <x:f>IF('06_Form_Emissions_GES'!$L31="Validé humainement",'06_Form_Emissions_GES'!B31,"")</x:f>
      </x:c>
      <x:c r="C31" s="76" t="str">
        <x:f>IF('06_Form_Emissions_GES'!$L31="Validé humainement",'06_Form_Emissions_GES'!C31,"")</x:f>
      </x:c>
      <x:c r="D31" s="76" t="str">
        <x:f>IF('06_Form_Emissions_GES'!$L31="Validé humainement",'06_Form_Emissions_GES'!D31,"")</x:f>
      </x:c>
      <x:c r="E31" s="77" t="str">
        <x:f>IF('06_Form_Emissions_GES'!$L31="Validé humainement",'06_Form_Emissions_GES'!E31,"")</x:f>
      </x:c>
      <x:c r="F31" s="76" t="str">
        <x:f>IF('06_Form_Emissions_GES'!$L31="Validé humainement",'06_Form_Emissions_GES'!F31,"")</x:f>
      </x:c>
      <x:c r="G31" s="83" t="str">
        <x:f>IF('06_Form_Emissions_GES'!$L31="Validé humainement",'06_Form_Emissions_GES'!G31,"")</x:f>
      </x:c>
      <x:c r="H31" s="77" t="str">
        <x:f>IF('06_Form_Emissions_GES'!$L31="Validé humainement",'06_Form_Emissions_GES'!H31,"")</x:f>
      </x:c>
      <x:c r="I31" s="76" t="str">
        <x:f>IF('06_Form_Emissions_GES'!$L31="Validé humainement",'06_Form_Emissions_GES'!I31,"")</x:f>
      </x:c>
      <x:c r="J31" s="76" t="str">
        <x:f>IF('06_Form_Emissions_GES'!$L31="Validé humainement",'06_Form_Emissions_GES'!J31,"")</x:f>
      </x:c>
      <x:c r="K31" s="76" t="str">
        <x:f>IF('06_Form_Emissions_GES'!$L31="Validé humainement",'06_Form_Emissions_GES'!K31,"")</x:f>
      </x:c>
      <x:c r="L31" s="76" t="str">
        <x:f>IF('06_Form_Emissions_GES'!$L31="Validé humainement",'06_Form_Emissions_GES'!L31,"")</x:f>
      </x:c>
      <x:c r="M31" s="76" t="str">
        <x:f>IF('06_Form_Emissions_GES'!$L31="Validé humainement",'06_Form_Emissions_GES'!M31,"")</x:f>
      </x:c>
      <x:c r="N31" s="78" t="str">
        <x:f>IF('06_Form_Emissions_GES'!$L31="Validé humainement",'06_Form_Emissions_GES'!N31,"")</x:f>
      </x:c>
      <x:c r="O31" s="76" t="str">
        <x:f>IF('06_Form_Emissions_GES'!$L31="Validé humainement",'06_Form_Emissions_GES'!O31,"")</x:f>
      </x:c>
      <x:c r="P31" s="76" t="str">
        <x:f>IF('06_Form_Emissions_GES'!$L31="Validé humainement",'06_Form_Emissions_GES'!P31,"")</x:f>
      </x:c>
      <x:c r="Q31" s="76" t="str">
        <x:f>IF('06_Form_Emissions_GES'!$L31="Validé humainement",'06_Form_Emissions_GES'!Q31,"")</x:f>
      </x:c>
      <x:c r="R31" s="127" t="str">
        <x:f>IF('06_Form_Emissions_GES'!$L31="Validé humainement",'06_Form_Emissions_GES'!R31,"")</x:f>
      </x:c>
      <x:c r="S31" t="str">
        <x:f>IF('06_Form_Emissions_GES'!$L31="Validé humainement",'06_Form_Emissions_GES'!S31,"")</x:f>
      </x:c>
      <x:c r="T31" t="str">
        <x:f>IF('06_Form_Emissions_GES'!$L31="Validé humainement",'06_Form_Emissions_GES'!T31,"")</x:f>
      </x:c>
      <x:c r="U31" t="str">
        <x:f>IF('06_Form_Emissions_GES'!$L31="Validé humainement",'06_Form_Emissions_GES'!U31,"")</x:f>
      </x:c>
      <x:c r="V31" t="str">
        <x:f>IF('06_Form_Emissions_GES'!$L31="Validé humainement",'06_Form_Emissions_GES'!V31,"")</x:f>
      </x:c>
    </x:row>
    <x:row r="32">
      <x:c r="A32" s="76" t="str">
        <x:f>IF('06_Form_Emissions_GES'!$L32="Validé humainement",'06_Form_Emissions_GES'!A32,"")</x:f>
      </x:c>
      <x:c r="B32" s="76" t="str">
        <x:f>IF('06_Form_Emissions_GES'!$L32="Validé humainement",'06_Form_Emissions_GES'!B32,"")</x:f>
      </x:c>
      <x:c r="C32" s="76" t="str">
        <x:f>IF('06_Form_Emissions_GES'!$L32="Validé humainement",'06_Form_Emissions_GES'!C32,"")</x:f>
      </x:c>
      <x:c r="D32" s="76" t="str">
        <x:f>IF('06_Form_Emissions_GES'!$L32="Validé humainement",'06_Form_Emissions_GES'!D32,"")</x:f>
      </x:c>
      <x:c r="E32" s="77" t="str">
        <x:f>IF('06_Form_Emissions_GES'!$L32="Validé humainement",'06_Form_Emissions_GES'!E32,"")</x:f>
      </x:c>
      <x:c r="F32" s="76" t="str">
        <x:f>IF('06_Form_Emissions_GES'!$L32="Validé humainement",'06_Form_Emissions_GES'!F32,"")</x:f>
      </x:c>
      <x:c r="G32" s="83" t="str">
        <x:f>IF('06_Form_Emissions_GES'!$L32="Validé humainement",'06_Form_Emissions_GES'!G32,"")</x:f>
      </x:c>
      <x:c r="H32" s="77" t="str">
        <x:f>IF('06_Form_Emissions_GES'!$L32="Validé humainement",'06_Form_Emissions_GES'!H32,"")</x:f>
      </x:c>
      <x:c r="I32" s="76" t="str">
        <x:f>IF('06_Form_Emissions_GES'!$L32="Validé humainement",'06_Form_Emissions_GES'!I32,"")</x:f>
      </x:c>
      <x:c r="J32" s="76" t="str">
        <x:f>IF('06_Form_Emissions_GES'!$L32="Validé humainement",'06_Form_Emissions_GES'!J32,"")</x:f>
      </x:c>
      <x:c r="K32" s="76" t="str">
        <x:f>IF('06_Form_Emissions_GES'!$L32="Validé humainement",'06_Form_Emissions_GES'!K32,"")</x:f>
      </x:c>
      <x:c r="L32" s="76" t="str">
        <x:f>IF('06_Form_Emissions_GES'!$L32="Validé humainement",'06_Form_Emissions_GES'!L32,"")</x:f>
      </x:c>
      <x:c r="M32" s="76" t="str">
        <x:f>IF('06_Form_Emissions_GES'!$L32="Validé humainement",'06_Form_Emissions_GES'!M32,"")</x:f>
      </x:c>
      <x:c r="N32" s="78" t="str">
        <x:f>IF('06_Form_Emissions_GES'!$L32="Validé humainement",'06_Form_Emissions_GES'!N32,"")</x:f>
      </x:c>
      <x:c r="O32" s="76" t="str">
        <x:f>IF('06_Form_Emissions_GES'!$L32="Validé humainement",'06_Form_Emissions_GES'!O32,"")</x:f>
      </x:c>
      <x:c r="P32" s="76" t="str">
        <x:f>IF('06_Form_Emissions_GES'!$L32="Validé humainement",'06_Form_Emissions_GES'!P32,"")</x:f>
      </x:c>
      <x:c r="Q32" s="76" t="str">
        <x:f>IF('06_Form_Emissions_GES'!$L32="Validé humainement",'06_Form_Emissions_GES'!Q32,"")</x:f>
      </x:c>
      <x:c r="R32" s="127" t="str">
        <x:f>IF('06_Form_Emissions_GES'!$L32="Validé humainement",'06_Form_Emissions_GES'!R32,"")</x:f>
      </x:c>
      <x:c r="S32" t="str">
        <x:f>IF('06_Form_Emissions_GES'!$L32="Validé humainement",'06_Form_Emissions_GES'!S32,"")</x:f>
      </x:c>
      <x:c r="T32" t="str">
        <x:f>IF('06_Form_Emissions_GES'!$L32="Validé humainement",'06_Form_Emissions_GES'!T32,"")</x:f>
      </x:c>
      <x:c r="U32" t="str">
        <x:f>IF('06_Form_Emissions_GES'!$L32="Validé humainement",'06_Form_Emissions_GES'!U32,"")</x:f>
      </x:c>
      <x:c r="V32" t="str">
        <x:f>IF('06_Form_Emissions_GES'!$L32="Validé humainement",'06_Form_Emissions_GES'!V32,"")</x:f>
      </x:c>
    </x:row>
    <x:row r="33">
      <x:c r="A33" s="76" t="str">
        <x:f>IF('06_Form_Emissions_GES'!$L33="Validé humainement",'06_Form_Emissions_GES'!A33,"")</x:f>
      </x:c>
      <x:c r="B33" s="76" t="str">
        <x:f>IF('06_Form_Emissions_GES'!$L33="Validé humainement",'06_Form_Emissions_GES'!B33,"")</x:f>
      </x:c>
      <x:c r="C33" s="76" t="str">
        <x:f>IF('06_Form_Emissions_GES'!$L33="Validé humainement",'06_Form_Emissions_GES'!C33,"")</x:f>
      </x:c>
      <x:c r="D33" s="76" t="str">
        <x:f>IF('06_Form_Emissions_GES'!$L33="Validé humainement",'06_Form_Emissions_GES'!D33,"")</x:f>
      </x:c>
      <x:c r="E33" s="77" t="str">
        <x:f>IF('06_Form_Emissions_GES'!$L33="Validé humainement",'06_Form_Emissions_GES'!E33,"")</x:f>
      </x:c>
      <x:c r="F33" s="76" t="str">
        <x:f>IF('06_Form_Emissions_GES'!$L33="Validé humainement",'06_Form_Emissions_GES'!F33,"")</x:f>
      </x:c>
      <x:c r="G33" s="83" t="str">
        <x:f>IF('06_Form_Emissions_GES'!$L33="Validé humainement",'06_Form_Emissions_GES'!G33,"")</x:f>
      </x:c>
      <x:c r="H33" s="77" t="str">
        <x:f>IF('06_Form_Emissions_GES'!$L33="Validé humainement",'06_Form_Emissions_GES'!H33,"")</x:f>
      </x:c>
      <x:c r="I33" s="76" t="str">
        <x:f>IF('06_Form_Emissions_GES'!$L33="Validé humainement",'06_Form_Emissions_GES'!I33,"")</x:f>
      </x:c>
      <x:c r="J33" s="76" t="str">
        <x:f>IF('06_Form_Emissions_GES'!$L33="Validé humainement",'06_Form_Emissions_GES'!J33,"")</x:f>
      </x:c>
      <x:c r="K33" s="76" t="str">
        <x:f>IF('06_Form_Emissions_GES'!$L33="Validé humainement",'06_Form_Emissions_GES'!K33,"")</x:f>
      </x:c>
      <x:c r="L33" s="76" t="str">
        <x:f>IF('06_Form_Emissions_GES'!$L33="Validé humainement",'06_Form_Emissions_GES'!L33,"")</x:f>
      </x:c>
      <x:c r="M33" s="76" t="str">
        <x:f>IF('06_Form_Emissions_GES'!$L33="Validé humainement",'06_Form_Emissions_GES'!M33,"")</x:f>
      </x:c>
      <x:c r="N33" s="78" t="str">
        <x:f>IF('06_Form_Emissions_GES'!$L33="Validé humainement",'06_Form_Emissions_GES'!N33,"")</x:f>
      </x:c>
      <x:c r="O33" s="76" t="str">
        <x:f>IF('06_Form_Emissions_GES'!$L33="Validé humainement",'06_Form_Emissions_GES'!O33,"")</x:f>
      </x:c>
      <x:c r="P33" s="76" t="str">
        <x:f>IF('06_Form_Emissions_GES'!$L33="Validé humainement",'06_Form_Emissions_GES'!P33,"")</x:f>
      </x:c>
      <x:c r="Q33" s="76" t="str">
        <x:f>IF('06_Form_Emissions_GES'!$L33="Validé humainement",'06_Form_Emissions_GES'!Q33,"")</x:f>
      </x:c>
      <x:c r="R33" s="127" t="str">
        <x:f>IF('06_Form_Emissions_GES'!$L33="Validé humainement",'06_Form_Emissions_GES'!R33,"")</x:f>
      </x:c>
      <x:c r="S33" t="str">
        <x:f>IF('06_Form_Emissions_GES'!$L33="Validé humainement",'06_Form_Emissions_GES'!S33,"")</x:f>
      </x:c>
      <x:c r="T33" t="str">
        <x:f>IF('06_Form_Emissions_GES'!$L33="Validé humainement",'06_Form_Emissions_GES'!T33,"")</x:f>
      </x:c>
      <x:c r="U33" t="str">
        <x:f>IF('06_Form_Emissions_GES'!$L33="Validé humainement",'06_Form_Emissions_GES'!U33,"")</x:f>
      </x:c>
      <x:c r="V33" t="str">
        <x:f>IF('06_Form_Emissions_GES'!$L33="Validé humainement",'06_Form_Emissions_GES'!V33,"")</x:f>
      </x:c>
    </x:row>
    <x:row r="34">
      <x:c r="A34" s="76" t="str">
        <x:f>IF('06_Form_Emissions_GES'!$L34="Validé humainement",'06_Form_Emissions_GES'!A34,"")</x:f>
      </x:c>
      <x:c r="B34" s="76" t="str">
        <x:f>IF('06_Form_Emissions_GES'!$L34="Validé humainement",'06_Form_Emissions_GES'!B34,"")</x:f>
      </x:c>
      <x:c r="C34" s="76" t="str">
        <x:f>IF('06_Form_Emissions_GES'!$L34="Validé humainement",'06_Form_Emissions_GES'!C34,"")</x:f>
      </x:c>
      <x:c r="D34" s="76" t="str">
        <x:f>IF('06_Form_Emissions_GES'!$L34="Validé humainement",'06_Form_Emissions_GES'!D34,"")</x:f>
      </x:c>
      <x:c r="E34" s="77" t="str">
        <x:f>IF('06_Form_Emissions_GES'!$L34="Validé humainement",'06_Form_Emissions_GES'!E34,"")</x:f>
      </x:c>
      <x:c r="F34" s="76" t="str">
        <x:f>IF('06_Form_Emissions_GES'!$L34="Validé humainement",'06_Form_Emissions_GES'!F34,"")</x:f>
      </x:c>
      <x:c r="G34" s="83" t="str">
        <x:f>IF('06_Form_Emissions_GES'!$L34="Validé humainement",'06_Form_Emissions_GES'!G34,"")</x:f>
      </x:c>
      <x:c r="H34" s="77" t="str">
        <x:f>IF('06_Form_Emissions_GES'!$L34="Validé humainement",'06_Form_Emissions_GES'!H34,"")</x:f>
      </x:c>
      <x:c r="I34" s="76" t="str">
        <x:f>IF('06_Form_Emissions_GES'!$L34="Validé humainement",'06_Form_Emissions_GES'!I34,"")</x:f>
      </x:c>
      <x:c r="J34" s="76" t="str">
        <x:f>IF('06_Form_Emissions_GES'!$L34="Validé humainement",'06_Form_Emissions_GES'!J34,"")</x:f>
      </x:c>
      <x:c r="K34" s="76" t="str">
        <x:f>IF('06_Form_Emissions_GES'!$L34="Validé humainement",'06_Form_Emissions_GES'!K34,"")</x:f>
      </x:c>
      <x:c r="L34" s="76" t="str">
        <x:f>IF('06_Form_Emissions_GES'!$L34="Validé humainement",'06_Form_Emissions_GES'!L34,"")</x:f>
      </x:c>
      <x:c r="M34" s="76" t="str">
        <x:f>IF('06_Form_Emissions_GES'!$L34="Validé humainement",'06_Form_Emissions_GES'!M34,"")</x:f>
      </x:c>
      <x:c r="N34" s="78" t="str">
        <x:f>IF('06_Form_Emissions_GES'!$L34="Validé humainement",'06_Form_Emissions_GES'!N34,"")</x:f>
      </x:c>
      <x:c r="O34" s="76" t="str">
        <x:f>IF('06_Form_Emissions_GES'!$L34="Validé humainement",'06_Form_Emissions_GES'!O34,"")</x:f>
      </x:c>
      <x:c r="P34" s="76" t="str">
        <x:f>IF('06_Form_Emissions_GES'!$L34="Validé humainement",'06_Form_Emissions_GES'!P34,"")</x:f>
      </x:c>
      <x:c r="Q34" s="76" t="str">
        <x:f>IF('06_Form_Emissions_GES'!$L34="Validé humainement",'06_Form_Emissions_GES'!Q34,"")</x:f>
      </x:c>
      <x:c r="R34" s="127" t="str">
        <x:f>IF('06_Form_Emissions_GES'!$L34="Validé humainement",'06_Form_Emissions_GES'!R34,"")</x:f>
      </x:c>
      <x:c r="S34" t="str">
        <x:f>IF('06_Form_Emissions_GES'!$L34="Validé humainement",'06_Form_Emissions_GES'!S34,"")</x:f>
      </x:c>
      <x:c r="T34" t="str">
        <x:f>IF('06_Form_Emissions_GES'!$L34="Validé humainement",'06_Form_Emissions_GES'!T34,"")</x:f>
      </x:c>
      <x:c r="U34" t="str">
        <x:f>IF('06_Form_Emissions_GES'!$L34="Validé humainement",'06_Form_Emissions_GES'!U34,"")</x:f>
      </x:c>
      <x:c r="V34" t="str">
        <x:f>IF('06_Form_Emissions_GES'!$L34="Validé humainement",'06_Form_Emissions_GES'!V34,"")</x:f>
      </x:c>
    </x:row>
    <x:row r="35">
      <x:c r="A35" s="76" t="str">
        <x:f>IF('06_Form_Emissions_GES'!$L35="Validé humainement",'06_Form_Emissions_GES'!A35,"")</x:f>
      </x:c>
      <x:c r="B35" s="76" t="str">
        <x:f>IF('06_Form_Emissions_GES'!$L35="Validé humainement",'06_Form_Emissions_GES'!B35,"")</x:f>
      </x:c>
      <x:c r="C35" s="76" t="str">
        <x:f>IF('06_Form_Emissions_GES'!$L35="Validé humainement",'06_Form_Emissions_GES'!C35,"")</x:f>
      </x:c>
      <x:c r="D35" s="76" t="str">
        <x:f>IF('06_Form_Emissions_GES'!$L35="Validé humainement",'06_Form_Emissions_GES'!D35,"")</x:f>
      </x:c>
      <x:c r="E35" s="77" t="str">
        <x:f>IF('06_Form_Emissions_GES'!$L35="Validé humainement",'06_Form_Emissions_GES'!E35,"")</x:f>
      </x:c>
      <x:c r="F35" s="76" t="str">
        <x:f>IF('06_Form_Emissions_GES'!$L35="Validé humainement",'06_Form_Emissions_GES'!F35,"")</x:f>
      </x:c>
      <x:c r="G35" s="83" t="str">
        <x:f>IF('06_Form_Emissions_GES'!$L35="Validé humainement",'06_Form_Emissions_GES'!G35,"")</x:f>
      </x:c>
      <x:c r="H35" s="77" t="str">
        <x:f>IF('06_Form_Emissions_GES'!$L35="Validé humainement",'06_Form_Emissions_GES'!H35,"")</x:f>
      </x:c>
      <x:c r="I35" s="76" t="str">
        <x:f>IF('06_Form_Emissions_GES'!$L35="Validé humainement",'06_Form_Emissions_GES'!I35,"")</x:f>
      </x:c>
      <x:c r="J35" s="76" t="str">
        <x:f>IF('06_Form_Emissions_GES'!$L35="Validé humainement",'06_Form_Emissions_GES'!J35,"")</x:f>
      </x:c>
      <x:c r="K35" s="76" t="str">
        <x:f>IF('06_Form_Emissions_GES'!$L35="Validé humainement",'06_Form_Emissions_GES'!K35,"")</x:f>
      </x:c>
      <x:c r="L35" s="76" t="str">
        <x:f>IF('06_Form_Emissions_GES'!$L35="Validé humainement",'06_Form_Emissions_GES'!L35,"")</x:f>
      </x:c>
      <x:c r="M35" s="76" t="str">
        <x:f>IF('06_Form_Emissions_GES'!$L35="Validé humainement",'06_Form_Emissions_GES'!M35,"")</x:f>
      </x:c>
      <x:c r="N35" s="78" t="str">
        <x:f>IF('06_Form_Emissions_GES'!$L35="Validé humainement",'06_Form_Emissions_GES'!N35,"")</x:f>
      </x:c>
      <x:c r="O35" s="76" t="str">
        <x:f>IF('06_Form_Emissions_GES'!$L35="Validé humainement",'06_Form_Emissions_GES'!O35,"")</x:f>
      </x:c>
      <x:c r="P35" s="76" t="str">
        <x:f>IF('06_Form_Emissions_GES'!$L35="Validé humainement",'06_Form_Emissions_GES'!P35,"")</x:f>
      </x:c>
      <x:c r="Q35" s="76" t="str">
        <x:f>IF('06_Form_Emissions_GES'!$L35="Validé humainement",'06_Form_Emissions_GES'!Q35,"")</x:f>
      </x:c>
      <x:c r="R35" s="127" t="str">
        <x:f>IF('06_Form_Emissions_GES'!$L35="Validé humainement",'06_Form_Emissions_GES'!R35,"")</x:f>
      </x:c>
      <x:c r="S35" t="str">
        <x:f>IF('06_Form_Emissions_GES'!$L35="Validé humainement",'06_Form_Emissions_GES'!S35,"")</x:f>
      </x:c>
      <x:c r="T35" t="str">
        <x:f>IF('06_Form_Emissions_GES'!$L35="Validé humainement",'06_Form_Emissions_GES'!T35,"")</x:f>
      </x:c>
      <x:c r="U35" t="str">
        <x:f>IF('06_Form_Emissions_GES'!$L35="Validé humainement",'06_Form_Emissions_GES'!U35,"")</x:f>
      </x:c>
      <x:c r="V35" t="str">
        <x:f>IF('06_Form_Emissions_GES'!$L35="Validé humainement",'06_Form_Emissions_GES'!V35,"")</x:f>
      </x:c>
    </x:row>
    <x:row r="36">
      <x:c r="A36" s="76" t="str">
        <x:f>IF('06_Form_Emissions_GES'!$L36="Validé humainement",'06_Form_Emissions_GES'!A36,"")</x:f>
      </x:c>
      <x:c r="B36" s="76" t="str">
        <x:f>IF('06_Form_Emissions_GES'!$L36="Validé humainement",'06_Form_Emissions_GES'!B36,"")</x:f>
      </x:c>
      <x:c r="C36" s="76" t="str">
        <x:f>IF('06_Form_Emissions_GES'!$L36="Validé humainement",'06_Form_Emissions_GES'!C36,"")</x:f>
      </x:c>
      <x:c r="D36" s="76" t="str">
        <x:f>IF('06_Form_Emissions_GES'!$L36="Validé humainement",'06_Form_Emissions_GES'!D36,"")</x:f>
      </x:c>
      <x:c r="E36" s="77" t="str">
        <x:f>IF('06_Form_Emissions_GES'!$L36="Validé humainement",'06_Form_Emissions_GES'!E36,"")</x:f>
      </x:c>
      <x:c r="F36" s="76" t="str">
        <x:f>IF('06_Form_Emissions_GES'!$L36="Validé humainement",'06_Form_Emissions_GES'!F36,"")</x:f>
      </x:c>
      <x:c r="G36" s="83" t="str">
        <x:f>IF('06_Form_Emissions_GES'!$L36="Validé humainement",'06_Form_Emissions_GES'!G36,"")</x:f>
      </x:c>
      <x:c r="H36" s="77" t="str">
        <x:f>IF('06_Form_Emissions_GES'!$L36="Validé humainement",'06_Form_Emissions_GES'!H36,"")</x:f>
      </x:c>
      <x:c r="I36" s="76" t="str">
        <x:f>IF('06_Form_Emissions_GES'!$L36="Validé humainement",'06_Form_Emissions_GES'!I36,"")</x:f>
      </x:c>
      <x:c r="J36" s="76" t="str">
        <x:f>IF('06_Form_Emissions_GES'!$L36="Validé humainement",'06_Form_Emissions_GES'!J36,"")</x:f>
      </x:c>
      <x:c r="K36" s="76" t="str">
        <x:f>IF('06_Form_Emissions_GES'!$L36="Validé humainement",'06_Form_Emissions_GES'!K36,"")</x:f>
      </x:c>
      <x:c r="L36" s="76" t="str">
        <x:f>IF('06_Form_Emissions_GES'!$L36="Validé humainement",'06_Form_Emissions_GES'!L36,"")</x:f>
      </x:c>
      <x:c r="M36" s="76" t="str">
        <x:f>IF('06_Form_Emissions_GES'!$L36="Validé humainement",'06_Form_Emissions_GES'!M36,"")</x:f>
      </x:c>
      <x:c r="N36" s="78" t="str">
        <x:f>IF('06_Form_Emissions_GES'!$L36="Validé humainement",'06_Form_Emissions_GES'!N36,"")</x:f>
      </x:c>
      <x:c r="O36" s="76" t="str">
        <x:f>IF('06_Form_Emissions_GES'!$L36="Validé humainement",'06_Form_Emissions_GES'!O36,"")</x:f>
      </x:c>
      <x:c r="P36" s="76" t="str">
        <x:f>IF('06_Form_Emissions_GES'!$L36="Validé humainement",'06_Form_Emissions_GES'!P36,"")</x:f>
      </x:c>
      <x:c r="Q36" s="76" t="str">
        <x:f>IF('06_Form_Emissions_GES'!$L36="Validé humainement",'06_Form_Emissions_GES'!Q36,"")</x:f>
      </x:c>
      <x:c r="R36" s="127" t="str">
        <x:f>IF('06_Form_Emissions_GES'!$L36="Validé humainement",'06_Form_Emissions_GES'!R36,"")</x:f>
      </x:c>
      <x:c r="S36" t="str">
        <x:f>IF('06_Form_Emissions_GES'!$L36="Validé humainement",'06_Form_Emissions_GES'!S36,"")</x:f>
      </x:c>
      <x:c r="T36" t="str">
        <x:f>IF('06_Form_Emissions_GES'!$L36="Validé humainement",'06_Form_Emissions_GES'!T36,"")</x:f>
      </x:c>
      <x:c r="U36" t="str">
        <x:f>IF('06_Form_Emissions_GES'!$L36="Validé humainement",'06_Form_Emissions_GES'!U36,"")</x:f>
      </x:c>
      <x:c r="V36" t="str">
        <x:f>IF('06_Form_Emissions_GES'!$L36="Validé humainement",'06_Form_Emissions_GES'!V36,"")</x:f>
      </x:c>
    </x:row>
    <x:row r="37">
      <x:c r="A37" s="76" t="str">
        <x:f>IF('06_Form_Emissions_GES'!$L37="Validé humainement",'06_Form_Emissions_GES'!A37,"")</x:f>
      </x:c>
      <x:c r="B37" s="76" t="str">
        <x:f>IF('06_Form_Emissions_GES'!$L37="Validé humainement",'06_Form_Emissions_GES'!B37,"")</x:f>
      </x:c>
      <x:c r="C37" s="76" t="str">
        <x:f>IF('06_Form_Emissions_GES'!$L37="Validé humainement",'06_Form_Emissions_GES'!C37,"")</x:f>
      </x:c>
      <x:c r="D37" s="76" t="str">
        <x:f>IF('06_Form_Emissions_GES'!$L37="Validé humainement",'06_Form_Emissions_GES'!D37,"")</x:f>
      </x:c>
      <x:c r="E37" s="77" t="str">
        <x:f>IF('06_Form_Emissions_GES'!$L37="Validé humainement",'06_Form_Emissions_GES'!E37,"")</x:f>
      </x:c>
      <x:c r="F37" s="76" t="str">
        <x:f>IF('06_Form_Emissions_GES'!$L37="Validé humainement",'06_Form_Emissions_GES'!F37,"")</x:f>
      </x:c>
      <x:c r="G37" s="83" t="str">
        <x:f>IF('06_Form_Emissions_GES'!$L37="Validé humainement",'06_Form_Emissions_GES'!G37,"")</x:f>
      </x:c>
      <x:c r="H37" s="77" t="str">
        <x:f>IF('06_Form_Emissions_GES'!$L37="Validé humainement",'06_Form_Emissions_GES'!H37,"")</x:f>
      </x:c>
      <x:c r="I37" s="76" t="str">
        <x:f>IF('06_Form_Emissions_GES'!$L37="Validé humainement",'06_Form_Emissions_GES'!I37,"")</x:f>
      </x:c>
      <x:c r="J37" s="76" t="str">
        <x:f>IF('06_Form_Emissions_GES'!$L37="Validé humainement",'06_Form_Emissions_GES'!J37,"")</x:f>
      </x:c>
      <x:c r="K37" s="76" t="str">
        <x:f>IF('06_Form_Emissions_GES'!$L37="Validé humainement",'06_Form_Emissions_GES'!K37,"")</x:f>
      </x:c>
      <x:c r="L37" s="76" t="str">
        <x:f>IF('06_Form_Emissions_GES'!$L37="Validé humainement",'06_Form_Emissions_GES'!L37,"")</x:f>
      </x:c>
      <x:c r="M37" s="76" t="str">
        <x:f>IF('06_Form_Emissions_GES'!$L37="Validé humainement",'06_Form_Emissions_GES'!M37,"")</x:f>
      </x:c>
      <x:c r="N37" s="78" t="str">
        <x:f>IF('06_Form_Emissions_GES'!$L37="Validé humainement",'06_Form_Emissions_GES'!N37,"")</x:f>
      </x:c>
      <x:c r="O37" s="76" t="str">
        <x:f>IF('06_Form_Emissions_GES'!$L37="Validé humainement",'06_Form_Emissions_GES'!O37,"")</x:f>
      </x:c>
      <x:c r="P37" s="76" t="str">
        <x:f>IF('06_Form_Emissions_GES'!$L37="Validé humainement",'06_Form_Emissions_GES'!P37,"")</x:f>
      </x:c>
      <x:c r="Q37" s="76" t="str">
        <x:f>IF('06_Form_Emissions_GES'!$L37="Validé humainement",'06_Form_Emissions_GES'!Q37,"")</x:f>
      </x:c>
      <x:c r="R37" s="127" t="str">
        <x:f>IF('06_Form_Emissions_GES'!$L37="Validé humainement",'06_Form_Emissions_GES'!R37,"")</x:f>
      </x:c>
      <x:c r="S37" t="str">
        <x:f>IF('06_Form_Emissions_GES'!$L37="Validé humainement",'06_Form_Emissions_GES'!S37,"")</x:f>
      </x:c>
      <x:c r="T37" t="str">
        <x:f>IF('06_Form_Emissions_GES'!$L37="Validé humainement",'06_Form_Emissions_GES'!T37,"")</x:f>
      </x:c>
      <x:c r="U37" t="str">
        <x:f>IF('06_Form_Emissions_GES'!$L37="Validé humainement",'06_Form_Emissions_GES'!U37,"")</x:f>
      </x:c>
      <x:c r="V37" t="str">
        <x:f>IF('06_Form_Emissions_GES'!$L37="Validé humainement",'06_Form_Emissions_GES'!V37,"")</x:f>
      </x:c>
    </x:row>
    <x:row r="38">
      <x:c r="A38" s="76" t="str">
        <x:f>IF('06_Form_Emissions_GES'!$L38="Validé humainement",'06_Form_Emissions_GES'!A38,"")</x:f>
      </x:c>
      <x:c r="B38" s="76" t="str">
        <x:f>IF('06_Form_Emissions_GES'!$L38="Validé humainement",'06_Form_Emissions_GES'!B38,"")</x:f>
      </x:c>
      <x:c r="C38" s="76" t="str">
        <x:f>IF('06_Form_Emissions_GES'!$L38="Validé humainement",'06_Form_Emissions_GES'!C38,"")</x:f>
      </x:c>
      <x:c r="D38" s="76" t="str">
        <x:f>IF('06_Form_Emissions_GES'!$L38="Validé humainement",'06_Form_Emissions_GES'!D38,"")</x:f>
      </x:c>
      <x:c r="E38" s="77" t="str">
        <x:f>IF('06_Form_Emissions_GES'!$L38="Validé humainement",'06_Form_Emissions_GES'!E38,"")</x:f>
      </x:c>
      <x:c r="F38" s="76" t="str">
        <x:f>IF('06_Form_Emissions_GES'!$L38="Validé humainement",'06_Form_Emissions_GES'!F38,"")</x:f>
      </x:c>
      <x:c r="G38" s="83" t="str">
        <x:f>IF('06_Form_Emissions_GES'!$L38="Validé humainement",'06_Form_Emissions_GES'!G38,"")</x:f>
      </x:c>
      <x:c r="H38" s="77" t="str">
        <x:f>IF('06_Form_Emissions_GES'!$L38="Validé humainement",'06_Form_Emissions_GES'!H38,"")</x:f>
      </x:c>
      <x:c r="I38" s="76" t="str">
        <x:f>IF('06_Form_Emissions_GES'!$L38="Validé humainement",'06_Form_Emissions_GES'!I38,"")</x:f>
      </x:c>
      <x:c r="J38" s="76" t="str">
        <x:f>IF('06_Form_Emissions_GES'!$L38="Validé humainement",'06_Form_Emissions_GES'!J38,"")</x:f>
      </x:c>
      <x:c r="K38" s="76" t="str">
        <x:f>IF('06_Form_Emissions_GES'!$L38="Validé humainement",'06_Form_Emissions_GES'!K38,"")</x:f>
      </x:c>
      <x:c r="L38" s="76" t="str">
        <x:f>IF('06_Form_Emissions_GES'!$L38="Validé humainement",'06_Form_Emissions_GES'!L38,"")</x:f>
      </x:c>
      <x:c r="M38" s="76" t="str">
        <x:f>IF('06_Form_Emissions_GES'!$L38="Validé humainement",'06_Form_Emissions_GES'!M38,"")</x:f>
      </x:c>
      <x:c r="N38" s="78" t="str">
        <x:f>IF('06_Form_Emissions_GES'!$L38="Validé humainement",'06_Form_Emissions_GES'!N38,"")</x:f>
      </x:c>
      <x:c r="O38" s="76" t="str">
        <x:f>IF('06_Form_Emissions_GES'!$L38="Validé humainement",'06_Form_Emissions_GES'!O38,"")</x:f>
      </x:c>
      <x:c r="P38" s="76" t="str">
        <x:f>IF('06_Form_Emissions_GES'!$L38="Validé humainement",'06_Form_Emissions_GES'!P38,"")</x:f>
      </x:c>
      <x:c r="Q38" s="76" t="str">
        <x:f>IF('06_Form_Emissions_GES'!$L38="Validé humainement",'06_Form_Emissions_GES'!Q38,"")</x:f>
      </x:c>
      <x:c r="R38" s="127" t="str">
        <x:f>IF('06_Form_Emissions_GES'!$L38="Validé humainement",'06_Form_Emissions_GES'!R38,"")</x:f>
      </x:c>
      <x:c r="S38" t="str">
        <x:f>IF('06_Form_Emissions_GES'!$L38="Validé humainement",'06_Form_Emissions_GES'!S38,"")</x:f>
      </x:c>
      <x:c r="T38" t="str">
        <x:f>IF('06_Form_Emissions_GES'!$L38="Validé humainement",'06_Form_Emissions_GES'!T38,"")</x:f>
      </x:c>
      <x:c r="U38" t="str">
        <x:f>IF('06_Form_Emissions_GES'!$L38="Validé humainement",'06_Form_Emissions_GES'!U38,"")</x:f>
      </x:c>
      <x:c r="V38" t="str">
        <x:f>IF('06_Form_Emissions_GES'!$L38="Validé humainement",'06_Form_Emissions_GES'!V38,"")</x:f>
      </x:c>
    </x:row>
    <x:row r="39">
      <x:c r="A39" s="76" t="str">
        <x:f>IF('06_Form_Emissions_GES'!$L39="Validé humainement",'06_Form_Emissions_GES'!A39,"")</x:f>
      </x:c>
      <x:c r="B39" s="76" t="str">
        <x:f>IF('06_Form_Emissions_GES'!$L39="Validé humainement",'06_Form_Emissions_GES'!B39,"")</x:f>
      </x:c>
      <x:c r="C39" s="76" t="str">
        <x:f>IF('06_Form_Emissions_GES'!$L39="Validé humainement",'06_Form_Emissions_GES'!C39,"")</x:f>
      </x:c>
      <x:c r="D39" s="76" t="str">
        <x:f>IF('06_Form_Emissions_GES'!$L39="Validé humainement",'06_Form_Emissions_GES'!D39,"")</x:f>
      </x:c>
      <x:c r="E39" s="77" t="str">
        <x:f>IF('06_Form_Emissions_GES'!$L39="Validé humainement",'06_Form_Emissions_GES'!E39,"")</x:f>
      </x:c>
      <x:c r="F39" s="76" t="str">
        <x:f>IF('06_Form_Emissions_GES'!$L39="Validé humainement",'06_Form_Emissions_GES'!F39,"")</x:f>
      </x:c>
      <x:c r="G39" s="83" t="str">
        <x:f>IF('06_Form_Emissions_GES'!$L39="Validé humainement",'06_Form_Emissions_GES'!G39,"")</x:f>
      </x:c>
      <x:c r="H39" s="77" t="str">
        <x:f>IF('06_Form_Emissions_GES'!$L39="Validé humainement",'06_Form_Emissions_GES'!H39,"")</x:f>
      </x:c>
      <x:c r="I39" s="76" t="str">
        <x:f>IF('06_Form_Emissions_GES'!$L39="Validé humainement",'06_Form_Emissions_GES'!I39,"")</x:f>
      </x:c>
      <x:c r="J39" s="76" t="str">
        <x:f>IF('06_Form_Emissions_GES'!$L39="Validé humainement",'06_Form_Emissions_GES'!J39,"")</x:f>
      </x:c>
      <x:c r="K39" s="76" t="str">
        <x:f>IF('06_Form_Emissions_GES'!$L39="Validé humainement",'06_Form_Emissions_GES'!K39,"")</x:f>
      </x:c>
      <x:c r="L39" s="76" t="str">
        <x:f>IF('06_Form_Emissions_GES'!$L39="Validé humainement",'06_Form_Emissions_GES'!L39,"")</x:f>
      </x:c>
      <x:c r="M39" s="76" t="str">
        <x:f>IF('06_Form_Emissions_GES'!$L39="Validé humainement",'06_Form_Emissions_GES'!M39,"")</x:f>
      </x:c>
      <x:c r="N39" s="78" t="str">
        <x:f>IF('06_Form_Emissions_GES'!$L39="Validé humainement",'06_Form_Emissions_GES'!N39,"")</x:f>
      </x:c>
      <x:c r="O39" s="76" t="str">
        <x:f>IF('06_Form_Emissions_GES'!$L39="Validé humainement",'06_Form_Emissions_GES'!O39,"")</x:f>
      </x:c>
      <x:c r="P39" s="76" t="str">
        <x:f>IF('06_Form_Emissions_GES'!$L39="Validé humainement",'06_Form_Emissions_GES'!P39,"")</x:f>
      </x:c>
      <x:c r="Q39" s="76" t="str">
        <x:f>IF('06_Form_Emissions_GES'!$L39="Validé humainement",'06_Form_Emissions_GES'!Q39,"")</x:f>
      </x:c>
      <x:c r="R39" s="127" t="str">
        <x:f>IF('06_Form_Emissions_GES'!$L39="Validé humainement",'06_Form_Emissions_GES'!R39,"")</x:f>
      </x:c>
      <x:c r="S39" t="str">
        <x:f>IF('06_Form_Emissions_GES'!$L39="Validé humainement",'06_Form_Emissions_GES'!S39,"")</x:f>
      </x:c>
      <x:c r="T39" t="str">
        <x:f>IF('06_Form_Emissions_GES'!$L39="Validé humainement",'06_Form_Emissions_GES'!T39,"")</x:f>
      </x:c>
      <x:c r="U39" t="str">
        <x:f>IF('06_Form_Emissions_GES'!$L39="Validé humainement",'06_Form_Emissions_GES'!U39,"")</x:f>
      </x:c>
      <x:c r="V39" t="str">
        <x:f>IF('06_Form_Emissions_GES'!$L39="Validé humainement",'06_Form_Emissions_GES'!V39,"")</x:f>
      </x:c>
    </x:row>
    <x:row r="40">
      <x:c r="A40" s="76" t="str">
        <x:f>IF('06_Form_Emissions_GES'!$L40="Validé humainement",'06_Form_Emissions_GES'!A40,"")</x:f>
      </x:c>
      <x:c r="B40" s="76" t="str">
        <x:f>IF('06_Form_Emissions_GES'!$L40="Validé humainement",'06_Form_Emissions_GES'!B40,"")</x:f>
      </x:c>
      <x:c r="C40" s="76" t="str">
        <x:f>IF('06_Form_Emissions_GES'!$L40="Validé humainement",'06_Form_Emissions_GES'!C40,"")</x:f>
      </x:c>
      <x:c r="D40" s="76" t="str">
        <x:f>IF('06_Form_Emissions_GES'!$L40="Validé humainement",'06_Form_Emissions_GES'!D40,"")</x:f>
      </x:c>
      <x:c r="E40" s="77" t="str">
        <x:f>IF('06_Form_Emissions_GES'!$L40="Validé humainement",'06_Form_Emissions_GES'!E40,"")</x:f>
      </x:c>
      <x:c r="F40" s="76" t="str">
        <x:f>IF('06_Form_Emissions_GES'!$L40="Validé humainement",'06_Form_Emissions_GES'!F40,"")</x:f>
      </x:c>
      <x:c r="G40" s="83" t="str">
        <x:f>IF('06_Form_Emissions_GES'!$L40="Validé humainement",'06_Form_Emissions_GES'!G40,"")</x:f>
      </x:c>
      <x:c r="H40" s="77" t="str">
        <x:f>IF('06_Form_Emissions_GES'!$L40="Validé humainement",'06_Form_Emissions_GES'!H40,"")</x:f>
      </x:c>
      <x:c r="I40" s="76" t="str">
        <x:f>IF('06_Form_Emissions_GES'!$L40="Validé humainement",'06_Form_Emissions_GES'!I40,"")</x:f>
      </x:c>
      <x:c r="J40" s="76" t="str">
        <x:f>IF('06_Form_Emissions_GES'!$L40="Validé humainement",'06_Form_Emissions_GES'!J40,"")</x:f>
      </x:c>
      <x:c r="K40" s="76" t="str">
        <x:f>IF('06_Form_Emissions_GES'!$L40="Validé humainement",'06_Form_Emissions_GES'!K40,"")</x:f>
      </x:c>
      <x:c r="L40" s="76" t="str">
        <x:f>IF('06_Form_Emissions_GES'!$L40="Validé humainement",'06_Form_Emissions_GES'!L40,"")</x:f>
      </x:c>
      <x:c r="M40" s="76" t="str">
        <x:f>IF('06_Form_Emissions_GES'!$L40="Validé humainement",'06_Form_Emissions_GES'!M40,"")</x:f>
      </x:c>
      <x:c r="N40" s="78" t="str">
        <x:f>IF('06_Form_Emissions_GES'!$L40="Validé humainement",'06_Form_Emissions_GES'!N40,"")</x:f>
      </x:c>
      <x:c r="O40" s="76" t="str">
        <x:f>IF('06_Form_Emissions_GES'!$L40="Validé humainement",'06_Form_Emissions_GES'!O40,"")</x:f>
      </x:c>
      <x:c r="P40" s="76" t="str">
        <x:f>IF('06_Form_Emissions_GES'!$L40="Validé humainement",'06_Form_Emissions_GES'!P40,"")</x:f>
      </x:c>
      <x:c r="Q40" s="76" t="str">
        <x:f>IF('06_Form_Emissions_GES'!$L40="Validé humainement",'06_Form_Emissions_GES'!Q40,"")</x:f>
      </x:c>
      <x:c r="R40" s="127" t="str">
        <x:f>IF('06_Form_Emissions_GES'!$L40="Validé humainement",'06_Form_Emissions_GES'!R40,"")</x:f>
      </x:c>
      <x:c r="S40" t="str">
        <x:f>IF('06_Form_Emissions_GES'!$L40="Validé humainement",'06_Form_Emissions_GES'!S40,"")</x:f>
      </x:c>
      <x:c r="T40" t="str">
        <x:f>IF('06_Form_Emissions_GES'!$L40="Validé humainement",'06_Form_Emissions_GES'!T40,"")</x:f>
      </x:c>
      <x:c r="U40" t="str">
        <x:f>IF('06_Form_Emissions_GES'!$L40="Validé humainement",'06_Form_Emissions_GES'!U40,"")</x:f>
      </x:c>
      <x:c r="V40" t="str">
        <x:f>IF('06_Form_Emissions_GES'!$L40="Validé humainement",'06_Form_Emissions_GES'!V40,"")</x:f>
      </x:c>
    </x:row>
    <x:row r="41">
      <x:c r="A41" s="76" t="str">
        <x:f>IF('06_Form_Emissions_GES'!$L41="Validé humainement",'06_Form_Emissions_GES'!A41,"")</x:f>
      </x:c>
      <x:c r="B41" s="76" t="str">
        <x:f>IF('06_Form_Emissions_GES'!$L41="Validé humainement",'06_Form_Emissions_GES'!B41,"")</x:f>
      </x:c>
      <x:c r="C41" s="76" t="str">
        <x:f>IF('06_Form_Emissions_GES'!$L41="Validé humainement",'06_Form_Emissions_GES'!C41,"")</x:f>
      </x:c>
      <x:c r="D41" s="76" t="str">
        <x:f>IF('06_Form_Emissions_GES'!$L41="Validé humainement",'06_Form_Emissions_GES'!D41,"")</x:f>
      </x:c>
      <x:c r="E41" s="77" t="str">
        <x:f>IF('06_Form_Emissions_GES'!$L41="Validé humainement",'06_Form_Emissions_GES'!E41,"")</x:f>
      </x:c>
      <x:c r="F41" s="76" t="str">
        <x:f>IF('06_Form_Emissions_GES'!$L41="Validé humainement",'06_Form_Emissions_GES'!F41,"")</x:f>
      </x:c>
      <x:c r="G41" s="83" t="str">
        <x:f>IF('06_Form_Emissions_GES'!$L41="Validé humainement",'06_Form_Emissions_GES'!G41,"")</x:f>
      </x:c>
      <x:c r="H41" s="77" t="str">
        <x:f>IF('06_Form_Emissions_GES'!$L41="Validé humainement",'06_Form_Emissions_GES'!H41,"")</x:f>
      </x:c>
      <x:c r="I41" s="76" t="str">
        <x:f>IF('06_Form_Emissions_GES'!$L41="Validé humainement",'06_Form_Emissions_GES'!I41,"")</x:f>
      </x:c>
      <x:c r="J41" s="76" t="str">
        <x:f>IF('06_Form_Emissions_GES'!$L41="Validé humainement",'06_Form_Emissions_GES'!J41,"")</x:f>
      </x:c>
      <x:c r="K41" s="76" t="str">
        <x:f>IF('06_Form_Emissions_GES'!$L41="Validé humainement",'06_Form_Emissions_GES'!K41,"")</x:f>
      </x:c>
      <x:c r="L41" s="76" t="str">
        <x:f>IF('06_Form_Emissions_GES'!$L41="Validé humainement",'06_Form_Emissions_GES'!L41,"")</x:f>
      </x:c>
      <x:c r="M41" s="76" t="str">
        <x:f>IF('06_Form_Emissions_GES'!$L41="Validé humainement",'06_Form_Emissions_GES'!M41,"")</x:f>
      </x:c>
      <x:c r="N41" s="78" t="str">
        <x:f>IF('06_Form_Emissions_GES'!$L41="Validé humainement",'06_Form_Emissions_GES'!N41,"")</x:f>
      </x:c>
      <x:c r="O41" s="76" t="str">
        <x:f>IF('06_Form_Emissions_GES'!$L41="Validé humainement",'06_Form_Emissions_GES'!O41,"")</x:f>
      </x:c>
      <x:c r="P41" s="76" t="str">
        <x:f>IF('06_Form_Emissions_GES'!$L41="Validé humainement",'06_Form_Emissions_GES'!P41,"")</x:f>
      </x:c>
      <x:c r="Q41" s="76" t="str">
        <x:f>IF('06_Form_Emissions_GES'!$L41="Validé humainement",'06_Form_Emissions_GES'!Q41,"")</x:f>
      </x:c>
      <x:c r="R41" s="127" t="str">
        <x:f>IF('06_Form_Emissions_GES'!$L41="Validé humainement",'06_Form_Emissions_GES'!R41,"")</x:f>
      </x:c>
      <x:c r="S41" t="str">
        <x:f>IF('06_Form_Emissions_GES'!$L41="Validé humainement",'06_Form_Emissions_GES'!S41,"")</x:f>
      </x:c>
      <x:c r="T41" t="str">
        <x:f>IF('06_Form_Emissions_GES'!$L41="Validé humainement",'06_Form_Emissions_GES'!T41,"")</x:f>
      </x:c>
      <x:c r="U41" t="str">
        <x:f>IF('06_Form_Emissions_GES'!$L41="Validé humainement",'06_Form_Emissions_GES'!U41,"")</x:f>
      </x:c>
      <x:c r="V41" t="str">
        <x:f>IF('06_Form_Emissions_GES'!$L41="Validé humainement",'06_Form_Emissions_GES'!V41,"")</x:f>
      </x:c>
    </x:row>
    <x:row r="42">
      <x:c r="A42" s="76" t="str">
        <x:f>IF('06_Form_Emissions_GES'!$L42="Validé humainement",'06_Form_Emissions_GES'!A42,"")</x:f>
      </x:c>
      <x:c r="B42" s="76" t="str">
        <x:f>IF('06_Form_Emissions_GES'!$L42="Validé humainement",'06_Form_Emissions_GES'!B42,"")</x:f>
      </x:c>
      <x:c r="C42" s="76" t="str">
        <x:f>IF('06_Form_Emissions_GES'!$L42="Validé humainement",'06_Form_Emissions_GES'!C42,"")</x:f>
      </x:c>
      <x:c r="D42" s="76" t="str">
        <x:f>IF('06_Form_Emissions_GES'!$L42="Validé humainement",'06_Form_Emissions_GES'!D42,"")</x:f>
      </x:c>
      <x:c r="E42" s="77" t="str">
        <x:f>IF('06_Form_Emissions_GES'!$L42="Validé humainement",'06_Form_Emissions_GES'!E42,"")</x:f>
      </x:c>
      <x:c r="F42" s="76" t="str">
        <x:f>IF('06_Form_Emissions_GES'!$L42="Validé humainement",'06_Form_Emissions_GES'!F42,"")</x:f>
      </x:c>
      <x:c r="G42" s="83" t="str">
        <x:f>IF('06_Form_Emissions_GES'!$L42="Validé humainement",'06_Form_Emissions_GES'!G42,"")</x:f>
      </x:c>
      <x:c r="H42" s="77" t="str">
        <x:f>IF('06_Form_Emissions_GES'!$L42="Validé humainement",'06_Form_Emissions_GES'!H42,"")</x:f>
      </x:c>
      <x:c r="I42" s="76" t="str">
        <x:f>IF('06_Form_Emissions_GES'!$L42="Validé humainement",'06_Form_Emissions_GES'!I42,"")</x:f>
      </x:c>
      <x:c r="J42" s="76" t="str">
        <x:f>IF('06_Form_Emissions_GES'!$L42="Validé humainement",'06_Form_Emissions_GES'!J42,"")</x:f>
      </x:c>
      <x:c r="K42" s="76" t="str">
        <x:f>IF('06_Form_Emissions_GES'!$L42="Validé humainement",'06_Form_Emissions_GES'!K42,"")</x:f>
      </x:c>
      <x:c r="L42" s="76" t="str">
        <x:f>IF('06_Form_Emissions_GES'!$L42="Validé humainement",'06_Form_Emissions_GES'!L42,"")</x:f>
      </x:c>
      <x:c r="M42" s="76" t="str">
        <x:f>IF('06_Form_Emissions_GES'!$L42="Validé humainement",'06_Form_Emissions_GES'!M42,"")</x:f>
      </x:c>
      <x:c r="N42" s="78" t="str">
        <x:f>IF('06_Form_Emissions_GES'!$L42="Validé humainement",'06_Form_Emissions_GES'!N42,"")</x:f>
      </x:c>
      <x:c r="O42" s="76" t="str">
        <x:f>IF('06_Form_Emissions_GES'!$L42="Validé humainement",'06_Form_Emissions_GES'!O42,"")</x:f>
      </x:c>
      <x:c r="P42" s="76" t="str">
        <x:f>IF('06_Form_Emissions_GES'!$L42="Validé humainement",'06_Form_Emissions_GES'!P42,"")</x:f>
      </x:c>
      <x:c r="Q42" s="76" t="str">
        <x:f>IF('06_Form_Emissions_GES'!$L42="Validé humainement",'06_Form_Emissions_GES'!Q42,"")</x:f>
      </x:c>
      <x:c r="R42" s="127" t="str">
        <x:f>IF('06_Form_Emissions_GES'!$L42="Validé humainement",'06_Form_Emissions_GES'!R42,"")</x:f>
      </x:c>
      <x:c r="S42" t="str">
        <x:f>IF('06_Form_Emissions_GES'!$L42="Validé humainement",'06_Form_Emissions_GES'!S42,"")</x:f>
      </x:c>
      <x:c r="T42" t="str">
        <x:f>IF('06_Form_Emissions_GES'!$L42="Validé humainement",'06_Form_Emissions_GES'!T42,"")</x:f>
      </x:c>
      <x:c r="U42" t="str">
        <x:f>IF('06_Form_Emissions_GES'!$L42="Validé humainement",'06_Form_Emissions_GES'!U42,"")</x:f>
      </x:c>
      <x:c r="V42" t="str">
        <x:f>IF('06_Form_Emissions_GES'!$L42="Validé humainement",'06_Form_Emissions_GES'!V42,"")</x:f>
      </x:c>
    </x:row>
    <x:row r="43">
      <x:c r="A43" s="76" t="str">
        <x:f>IF('06_Form_Emissions_GES'!$L43="Validé humainement",'06_Form_Emissions_GES'!A43,"")</x:f>
      </x:c>
      <x:c r="B43" s="76" t="str">
        <x:f>IF('06_Form_Emissions_GES'!$L43="Validé humainement",'06_Form_Emissions_GES'!B43,"")</x:f>
      </x:c>
      <x:c r="C43" s="76" t="str">
        <x:f>IF('06_Form_Emissions_GES'!$L43="Validé humainement",'06_Form_Emissions_GES'!C43,"")</x:f>
      </x:c>
      <x:c r="D43" s="76" t="str">
        <x:f>IF('06_Form_Emissions_GES'!$L43="Validé humainement",'06_Form_Emissions_GES'!D43,"")</x:f>
      </x:c>
      <x:c r="E43" s="77" t="str">
        <x:f>IF('06_Form_Emissions_GES'!$L43="Validé humainement",'06_Form_Emissions_GES'!E43,"")</x:f>
      </x:c>
      <x:c r="F43" s="76" t="str">
        <x:f>IF('06_Form_Emissions_GES'!$L43="Validé humainement",'06_Form_Emissions_GES'!F43,"")</x:f>
      </x:c>
      <x:c r="G43" s="83" t="str">
        <x:f>IF('06_Form_Emissions_GES'!$L43="Validé humainement",'06_Form_Emissions_GES'!G43,"")</x:f>
      </x:c>
      <x:c r="H43" s="77" t="str">
        <x:f>IF('06_Form_Emissions_GES'!$L43="Validé humainement",'06_Form_Emissions_GES'!H43,"")</x:f>
      </x:c>
      <x:c r="I43" s="76" t="str">
        <x:f>IF('06_Form_Emissions_GES'!$L43="Validé humainement",'06_Form_Emissions_GES'!I43,"")</x:f>
      </x:c>
      <x:c r="J43" s="76" t="str">
        <x:f>IF('06_Form_Emissions_GES'!$L43="Validé humainement",'06_Form_Emissions_GES'!J43,"")</x:f>
      </x:c>
      <x:c r="K43" s="76" t="str">
        <x:f>IF('06_Form_Emissions_GES'!$L43="Validé humainement",'06_Form_Emissions_GES'!K43,"")</x:f>
      </x:c>
      <x:c r="L43" s="76" t="str">
        <x:f>IF('06_Form_Emissions_GES'!$L43="Validé humainement",'06_Form_Emissions_GES'!L43,"")</x:f>
      </x:c>
      <x:c r="M43" s="76" t="str">
        <x:f>IF('06_Form_Emissions_GES'!$L43="Validé humainement",'06_Form_Emissions_GES'!M43,"")</x:f>
      </x:c>
      <x:c r="N43" s="78" t="str">
        <x:f>IF('06_Form_Emissions_GES'!$L43="Validé humainement",'06_Form_Emissions_GES'!N43,"")</x:f>
      </x:c>
      <x:c r="O43" s="76" t="str">
        <x:f>IF('06_Form_Emissions_GES'!$L43="Validé humainement",'06_Form_Emissions_GES'!O43,"")</x:f>
      </x:c>
      <x:c r="P43" s="76" t="str">
        <x:f>IF('06_Form_Emissions_GES'!$L43="Validé humainement",'06_Form_Emissions_GES'!P43,"")</x:f>
      </x:c>
      <x:c r="Q43" s="76" t="str">
        <x:f>IF('06_Form_Emissions_GES'!$L43="Validé humainement",'06_Form_Emissions_GES'!Q43,"")</x:f>
      </x:c>
      <x:c r="R43" s="127" t="str">
        <x:f>IF('06_Form_Emissions_GES'!$L43="Validé humainement",'06_Form_Emissions_GES'!R43,"")</x:f>
      </x:c>
      <x:c r="S43" t="str">
        <x:f>IF('06_Form_Emissions_GES'!$L43="Validé humainement",'06_Form_Emissions_GES'!S43,"")</x:f>
      </x:c>
      <x:c r="T43" t="str">
        <x:f>IF('06_Form_Emissions_GES'!$L43="Validé humainement",'06_Form_Emissions_GES'!T43,"")</x:f>
      </x:c>
      <x:c r="U43" t="str">
        <x:f>IF('06_Form_Emissions_GES'!$L43="Validé humainement",'06_Form_Emissions_GES'!U43,"")</x:f>
      </x:c>
      <x:c r="V43" t="str">
        <x:f>IF('06_Form_Emissions_GES'!$L43="Validé humainement",'06_Form_Emissions_GES'!V43,"")</x:f>
      </x:c>
    </x:row>
    <x:row r="44">
      <x:c r="A44" s="76" t="str">
        <x:f>IF('06_Form_Emissions_GES'!$L44="Validé humainement",'06_Form_Emissions_GES'!A44,"")</x:f>
      </x:c>
      <x:c r="B44" s="76" t="str">
        <x:f>IF('06_Form_Emissions_GES'!$L44="Validé humainement",'06_Form_Emissions_GES'!B44,"")</x:f>
      </x:c>
      <x:c r="C44" s="76" t="str">
        <x:f>IF('06_Form_Emissions_GES'!$L44="Validé humainement",'06_Form_Emissions_GES'!C44,"")</x:f>
      </x:c>
      <x:c r="D44" s="76" t="str">
        <x:f>IF('06_Form_Emissions_GES'!$L44="Validé humainement",'06_Form_Emissions_GES'!D44,"")</x:f>
      </x:c>
      <x:c r="E44" s="77" t="str">
        <x:f>IF('06_Form_Emissions_GES'!$L44="Validé humainement",'06_Form_Emissions_GES'!E44,"")</x:f>
      </x:c>
      <x:c r="F44" s="76" t="str">
        <x:f>IF('06_Form_Emissions_GES'!$L44="Validé humainement",'06_Form_Emissions_GES'!F44,"")</x:f>
      </x:c>
      <x:c r="G44" s="83" t="str">
        <x:f>IF('06_Form_Emissions_GES'!$L44="Validé humainement",'06_Form_Emissions_GES'!G44,"")</x:f>
      </x:c>
      <x:c r="H44" s="77" t="str">
        <x:f>IF('06_Form_Emissions_GES'!$L44="Validé humainement",'06_Form_Emissions_GES'!H44,"")</x:f>
      </x:c>
      <x:c r="I44" s="76" t="str">
        <x:f>IF('06_Form_Emissions_GES'!$L44="Validé humainement",'06_Form_Emissions_GES'!I44,"")</x:f>
      </x:c>
      <x:c r="J44" s="76" t="str">
        <x:f>IF('06_Form_Emissions_GES'!$L44="Validé humainement",'06_Form_Emissions_GES'!J44,"")</x:f>
      </x:c>
      <x:c r="K44" s="76" t="str">
        <x:f>IF('06_Form_Emissions_GES'!$L44="Validé humainement",'06_Form_Emissions_GES'!K44,"")</x:f>
      </x:c>
      <x:c r="L44" s="76" t="str">
        <x:f>IF('06_Form_Emissions_GES'!$L44="Validé humainement",'06_Form_Emissions_GES'!L44,"")</x:f>
      </x:c>
      <x:c r="M44" s="76" t="str">
        <x:f>IF('06_Form_Emissions_GES'!$L44="Validé humainement",'06_Form_Emissions_GES'!M44,"")</x:f>
      </x:c>
      <x:c r="N44" s="78" t="str">
        <x:f>IF('06_Form_Emissions_GES'!$L44="Validé humainement",'06_Form_Emissions_GES'!N44,"")</x:f>
      </x:c>
      <x:c r="O44" s="76" t="str">
        <x:f>IF('06_Form_Emissions_GES'!$L44="Validé humainement",'06_Form_Emissions_GES'!O44,"")</x:f>
      </x:c>
      <x:c r="P44" s="76" t="str">
        <x:f>IF('06_Form_Emissions_GES'!$L44="Validé humainement",'06_Form_Emissions_GES'!P44,"")</x:f>
      </x:c>
      <x:c r="Q44" s="76" t="str">
        <x:f>IF('06_Form_Emissions_GES'!$L44="Validé humainement",'06_Form_Emissions_GES'!Q44,"")</x:f>
      </x:c>
      <x:c r="R44" s="127" t="str">
        <x:f>IF('06_Form_Emissions_GES'!$L44="Validé humainement",'06_Form_Emissions_GES'!R44,"")</x:f>
      </x:c>
      <x:c r="S44" t="str">
        <x:f>IF('06_Form_Emissions_GES'!$L44="Validé humainement",'06_Form_Emissions_GES'!S44,"")</x:f>
      </x:c>
      <x:c r="T44" t="str">
        <x:f>IF('06_Form_Emissions_GES'!$L44="Validé humainement",'06_Form_Emissions_GES'!T44,"")</x:f>
      </x:c>
      <x:c r="U44" t="str">
        <x:f>IF('06_Form_Emissions_GES'!$L44="Validé humainement",'06_Form_Emissions_GES'!U44,"")</x:f>
      </x:c>
      <x:c r="V44" t="str">
        <x:f>IF('06_Form_Emissions_GES'!$L44="Validé humainement",'06_Form_Emissions_GES'!V44,"")</x:f>
      </x:c>
    </x:row>
    <x:row r="45">
      <x:c r="A45" s="76" t="str">
        <x:f>IF('06_Form_Emissions_GES'!$L45="Validé humainement",'06_Form_Emissions_GES'!A45,"")</x:f>
      </x:c>
      <x:c r="B45" s="76" t="str">
        <x:f>IF('06_Form_Emissions_GES'!$L45="Validé humainement",'06_Form_Emissions_GES'!B45,"")</x:f>
      </x:c>
      <x:c r="C45" s="76" t="str">
        <x:f>IF('06_Form_Emissions_GES'!$L45="Validé humainement",'06_Form_Emissions_GES'!C45,"")</x:f>
      </x:c>
      <x:c r="D45" s="76" t="str">
        <x:f>IF('06_Form_Emissions_GES'!$L45="Validé humainement",'06_Form_Emissions_GES'!D45,"")</x:f>
      </x:c>
      <x:c r="E45" s="77" t="str">
        <x:f>IF('06_Form_Emissions_GES'!$L45="Validé humainement",'06_Form_Emissions_GES'!E45,"")</x:f>
      </x:c>
      <x:c r="F45" s="76" t="str">
        <x:f>IF('06_Form_Emissions_GES'!$L45="Validé humainement",'06_Form_Emissions_GES'!F45,"")</x:f>
      </x:c>
      <x:c r="G45" s="83" t="str">
        <x:f>IF('06_Form_Emissions_GES'!$L45="Validé humainement",'06_Form_Emissions_GES'!G45,"")</x:f>
      </x:c>
      <x:c r="H45" s="77" t="str">
        <x:f>IF('06_Form_Emissions_GES'!$L45="Validé humainement",'06_Form_Emissions_GES'!H45,"")</x:f>
      </x:c>
      <x:c r="I45" s="76" t="str">
        <x:f>IF('06_Form_Emissions_GES'!$L45="Validé humainement",'06_Form_Emissions_GES'!I45,"")</x:f>
      </x:c>
      <x:c r="J45" s="76" t="str">
        <x:f>IF('06_Form_Emissions_GES'!$L45="Validé humainement",'06_Form_Emissions_GES'!J45,"")</x:f>
      </x:c>
      <x:c r="K45" s="76" t="str">
        <x:f>IF('06_Form_Emissions_GES'!$L45="Validé humainement",'06_Form_Emissions_GES'!K45,"")</x:f>
      </x:c>
      <x:c r="L45" s="76" t="str">
        <x:f>IF('06_Form_Emissions_GES'!$L45="Validé humainement",'06_Form_Emissions_GES'!L45,"")</x:f>
      </x:c>
      <x:c r="M45" s="76" t="str">
        <x:f>IF('06_Form_Emissions_GES'!$L45="Validé humainement",'06_Form_Emissions_GES'!M45,"")</x:f>
      </x:c>
      <x:c r="N45" s="78" t="str">
        <x:f>IF('06_Form_Emissions_GES'!$L45="Validé humainement",'06_Form_Emissions_GES'!N45,"")</x:f>
      </x:c>
      <x:c r="O45" s="76" t="str">
        <x:f>IF('06_Form_Emissions_GES'!$L45="Validé humainement",'06_Form_Emissions_GES'!O45,"")</x:f>
      </x:c>
      <x:c r="P45" s="76" t="str">
        <x:f>IF('06_Form_Emissions_GES'!$L45="Validé humainement",'06_Form_Emissions_GES'!P45,"")</x:f>
      </x:c>
      <x:c r="Q45" s="76" t="str">
        <x:f>IF('06_Form_Emissions_GES'!$L45="Validé humainement",'06_Form_Emissions_GES'!Q45,"")</x:f>
      </x:c>
      <x:c r="R45" s="127" t="str">
        <x:f>IF('06_Form_Emissions_GES'!$L45="Validé humainement",'06_Form_Emissions_GES'!R45,"")</x:f>
      </x:c>
      <x:c r="S45" t="str">
        <x:f>IF('06_Form_Emissions_GES'!$L45="Validé humainement",'06_Form_Emissions_GES'!S45,"")</x:f>
      </x:c>
      <x:c r="T45" t="str">
        <x:f>IF('06_Form_Emissions_GES'!$L45="Validé humainement",'06_Form_Emissions_GES'!T45,"")</x:f>
      </x:c>
      <x:c r="U45" t="str">
        <x:f>IF('06_Form_Emissions_GES'!$L45="Validé humainement",'06_Form_Emissions_GES'!U45,"")</x:f>
      </x:c>
      <x:c r="V45" t="str">
        <x:f>IF('06_Form_Emissions_GES'!$L45="Validé humainement",'06_Form_Emissions_GES'!V45,"")</x:f>
      </x:c>
    </x:row>
    <x:row r="46">
      <x:c r="A46" s="76" t="str">
        <x:f>IF('06_Form_Emissions_GES'!$L46="Validé humainement",'06_Form_Emissions_GES'!A46,"")</x:f>
      </x:c>
      <x:c r="B46" s="76" t="str">
        <x:f>IF('06_Form_Emissions_GES'!$L46="Validé humainement",'06_Form_Emissions_GES'!B46,"")</x:f>
      </x:c>
      <x:c r="C46" s="76" t="str">
        <x:f>IF('06_Form_Emissions_GES'!$L46="Validé humainement",'06_Form_Emissions_GES'!C46,"")</x:f>
      </x:c>
      <x:c r="D46" s="76" t="str">
        <x:f>IF('06_Form_Emissions_GES'!$L46="Validé humainement",'06_Form_Emissions_GES'!D46,"")</x:f>
      </x:c>
      <x:c r="E46" s="77" t="str">
        <x:f>IF('06_Form_Emissions_GES'!$L46="Validé humainement",'06_Form_Emissions_GES'!E46,"")</x:f>
      </x:c>
      <x:c r="F46" s="76" t="str">
        <x:f>IF('06_Form_Emissions_GES'!$L46="Validé humainement",'06_Form_Emissions_GES'!F46,"")</x:f>
      </x:c>
      <x:c r="G46" s="83" t="str">
        <x:f>IF('06_Form_Emissions_GES'!$L46="Validé humainement",'06_Form_Emissions_GES'!G46,"")</x:f>
      </x:c>
      <x:c r="H46" s="77" t="str">
        <x:f>IF('06_Form_Emissions_GES'!$L46="Validé humainement",'06_Form_Emissions_GES'!H46,"")</x:f>
      </x:c>
      <x:c r="I46" s="76" t="str">
        <x:f>IF('06_Form_Emissions_GES'!$L46="Validé humainement",'06_Form_Emissions_GES'!I46,"")</x:f>
      </x:c>
      <x:c r="J46" s="76" t="str">
        <x:f>IF('06_Form_Emissions_GES'!$L46="Validé humainement",'06_Form_Emissions_GES'!J46,"")</x:f>
      </x:c>
      <x:c r="K46" s="76" t="str">
        <x:f>IF('06_Form_Emissions_GES'!$L46="Validé humainement",'06_Form_Emissions_GES'!K46,"")</x:f>
      </x:c>
      <x:c r="L46" s="76" t="str">
        <x:f>IF('06_Form_Emissions_GES'!$L46="Validé humainement",'06_Form_Emissions_GES'!L46,"")</x:f>
      </x:c>
      <x:c r="M46" s="76" t="str">
        <x:f>IF('06_Form_Emissions_GES'!$L46="Validé humainement",'06_Form_Emissions_GES'!M46,"")</x:f>
      </x:c>
      <x:c r="N46" s="78" t="str">
        <x:f>IF('06_Form_Emissions_GES'!$L46="Validé humainement",'06_Form_Emissions_GES'!N46,"")</x:f>
      </x:c>
      <x:c r="O46" s="76" t="str">
        <x:f>IF('06_Form_Emissions_GES'!$L46="Validé humainement",'06_Form_Emissions_GES'!O46,"")</x:f>
      </x:c>
      <x:c r="P46" s="76" t="str">
        <x:f>IF('06_Form_Emissions_GES'!$L46="Validé humainement",'06_Form_Emissions_GES'!P46,"")</x:f>
      </x:c>
      <x:c r="Q46" s="76" t="str">
        <x:f>IF('06_Form_Emissions_GES'!$L46="Validé humainement",'06_Form_Emissions_GES'!Q46,"")</x:f>
      </x:c>
      <x:c r="R46" s="127" t="str">
        <x:f>IF('06_Form_Emissions_GES'!$L46="Validé humainement",'06_Form_Emissions_GES'!R46,"")</x:f>
      </x:c>
      <x:c r="S46" t="str">
        <x:f>IF('06_Form_Emissions_GES'!$L46="Validé humainement",'06_Form_Emissions_GES'!S46,"")</x:f>
      </x:c>
      <x:c r="T46" t="str">
        <x:f>IF('06_Form_Emissions_GES'!$L46="Validé humainement",'06_Form_Emissions_GES'!T46,"")</x:f>
      </x:c>
      <x:c r="U46" t="str">
        <x:f>IF('06_Form_Emissions_GES'!$L46="Validé humainement",'06_Form_Emissions_GES'!U46,"")</x:f>
      </x:c>
      <x:c r="V46" t="str">
        <x:f>IF('06_Form_Emissions_GES'!$L46="Validé humainement",'06_Form_Emissions_GES'!V46,"")</x:f>
      </x:c>
    </x:row>
    <x:row r="47">
      <x:c r="A47" s="76" t="str">
        <x:f>IF('06_Form_Emissions_GES'!$L47="Validé humainement",'06_Form_Emissions_GES'!A47,"")</x:f>
      </x:c>
      <x:c r="B47" s="76" t="str">
        <x:f>IF('06_Form_Emissions_GES'!$L47="Validé humainement",'06_Form_Emissions_GES'!B47,"")</x:f>
      </x:c>
      <x:c r="C47" s="76" t="str">
        <x:f>IF('06_Form_Emissions_GES'!$L47="Validé humainement",'06_Form_Emissions_GES'!C47,"")</x:f>
      </x:c>
      <x:c r="D47" s="76" t="str">
        <x:f>IF('06_Form_Emissions_GES'!$L47="Validé humainement",'06_Form_Emissions_GES'!D47,"")</x:f>
      </x:c>
      <x:c r="E47" s="77" t="str">
        <x:f>IF('06_Form_Emissions_GES'!$L47="Validé humainement",'06_Form_Emissions_GES'!E47,"")</x:f>
      </x:c>
      <x:c r="F47" s="76" t="str">
        <x:f>IF('06_Form_Emissions_GES'!$L47="Validé humainement",'06_Form_Emissions_GES'!F47,"")</x:f>
      </x:c>
      <x:c r="G47" s="83" t="str">
        <x:f>IF('06_Form_Emissions_GES'!$L47="Validé humainement",'06_Form_Emissions_GES'!G47,"")</x:f>
      </x:c>
      <x:c r="H47" s="77" t="str">
        <x:f>IF('06_Form_Emissions_GES'!$L47="Validé humainement",'06_Form_Emissions_GES'!H47,"")</x:f>
      </x:c>
      <x:c r="I47" s="76" t="str">
        <x:f>IF('06_Form_Emissions_GES'!$L47="Validé humainement",'06_Form_Emissions_GES'!I47,"")</x:f>
      </x:c>
      <x:c r="J47" s="76" t="str">
        <x:f>IF('06_Form_Emissions_GES'!$L47="Validé humainement",'06_Form_Emissions_GES'!J47,"")</x:f>
      </x:c>
      <x:c r="K47" s="76" t="str">
        <x:f>IF('06_Form_Emissions_GES'!$L47="Validé humainement",'06_Form_Emissions_GES'!K47,"")</x:f>
      </x:c>
      <x:c r="L47" s="76" t="str">
        <x:f>IF('06_Form_Emissions_GES'!$L47="Validé humainement",'06_Form_Emissions_GES'!L47,"")</x:f>
      </x:c>
      <x:c r="M47" s="76" t="str">
        <x:f>IF('06_Form_Emissions_GES'!$L47="Validé humainement",'06_Form_Emissions_GES'!M47,"")</x:f>
      </x:c>
      <x:c r="N47" s="78" t="str">
        <x:f>IF('06_Form_Emissions_GES'!$L47="Validé humainement",'06_Form_Emissions_GES'!N47,"")</x:f>
      </x:c>
      <x:c r="O47" s="76" t="str">
        <x:f>IF('06_Form_Emissions_GES'!$L47="Validé humainement",'06_Form_Emissions_GES'!O47,"")</x:f>
      </x:c>
      <x:c r="P47" s="76" t="str">
        <x:f>IF('06_Form_Emissions_GES'!$L47="Validé humainement",'06_Form_Emissions_GES'!P47,"")</x:f>
      </x:c>
      <x:c r="Q47" s="76" t="str">
        <x:f>IF('06_Form_Emissions_GES'!$L47="Validé humainement",'06_Form_Emissions_GES'!Q47,"")</x:f>
      </x:c>
      <x:c r="R47" s="127" t="str">
        <x:f>IF('06_Form_Emissions_GES'!$L47="Validé humainement",'06_Form_Emissions_GES'!R47,"")</x:f>
      </x:c>
      <x:c r="S47" t="str">
        <x:f>IF('06_Form_Emissions_GES'!$L47="Validé humainement",'06_Form_Emissions_GES'!S47,"")</x:f>
      </x:c>
      <x:c r="T47" t="str">
        <x:f>IF('06_Form_Emissions_GES'!$L47="Validé humainement",'06_Form_Emissions_GES'!T47,"")</x:f>
      </x:c>
      <x:c r="U47" t="str">
        <x:f>IF('06_Form_Emissions_GES'!$L47="Validé humainement",'06_Form_Emissions_GES'!U47,"")</x:f>
      </x:c>
      <x:c r="V47" t="str">
        <x:f>IF('06_Form_Emissions_GES'!$L47="Validé humainement",'06_Form_Emissions_GES'!V47,"")</x:f>
      </x:c>
    </x:row>
    <x:row r="48">
      <x:c r="A48" s="76" t="str">
        <x:f>IF('06_Form_Emissions_GES'!$L48="Validé humainement",'06_Form_Emissions_GES'!A48,"")</x:f>
      </x:c>
      <x:c r="B48" s="76" t="str">
        <x:f>IF('06_Form_Emissions_GES'!$L48="Validé humainement",'06_Form_Emissions_GES'!B48,"")</x:f>
      </x:c>
      <x:c r="C48" s="76" t="str">
        <x:f>IF('06_Form_Emissions_GES'!$L48="Validé humainement",'06_Form_Emissions_GES'!C48,"")</x:f>
      </x:c>
      <x:c r="D48" s="76" t="str">
        <x:f>IF('06_Form_Emissions_GES'!$L48="Validé humainement",'06_Form_Emissions_GES'!D48,"")</x:f>
      </x:c>
      <x:c r="E48" s="77" t="str">
        <x:f>IF('06_Form_Emissions_GES'!$L48="Validé humainement",'06_Form_Emissions_GES'!E48,"")</x:f>
      </x:c>
      <x:c r="F48" s="76" t="str">
        <x:f>IF('06_Form_Emissions_GES'!$L48="Validé humainement",'06_Form_Emissions_GES'!F48,"")</x:f>
      </x:c>
      <x:c r="G48" s="83" t="str">
        <x:f>IF('06_Form_Emissions_GES'!$L48="Validé humainement",'06_Form_Emissions_GES'!G48,"")</x:f>
      </x:c>
      <x:c r="H48" s="77" t="str">
        <x:f>IF('06_Form_Emissions_GES'!$L48="Validé humainement",'06_Form_Emissions_GES'!H48,"")</x:f>
      </x:c>
      <x:c r="I48" s="76" t="str">
        <x:f>IF('06_Form_Emissions_GES'!$L48="Validé humainement",'06_Form_Emissions_GES'!I48,"")</x:f>
      </x:c>
      <x:c r="J48" s="76" t="str">
        <x:f>IF('06_Form_Emissions_GES'!$L48="Validé humainement",'06_Form_Emissions_GES'!J48,"")</x:f>
      </x:c>
      <x:c r="K48" s="76" t="str">
        <x:f>IF('06_Form_Emissions_GES'!$L48="Validé humainement",'06_Form_Emissions_GES'!K48,"")</x:f>
      </x:c>
      <x:c r="L48" s="76" t="str">
        <x:f>IF('06_Form_Emissions_GES'!$L48="Validé humainement",'06_Form_Emissions_GES'!L48,"")</x:f>
      </x:c>
      <x:c r="M48" s="76" t="str">
        <x:f>IF('06_Form_Emissions_GES'!$L48="Validé humainement",'06_Form_Emissions_GES'!M48,"")</x:f>
      </x:c>
      <x:c r="N48" s="78" t="str">
        <x:f>IF('06_Form_Emissions_GES'!$L48="Validé humainement",'06_Form_Emissions_GES'!N48,"")</x:f>
      </x:c>
      <x:c r="O48" s="76" t="str">
        <x:f>IF('06_Form_Emissions_GES'!$L48="Validé humainement",'06_Form_Emissions_GES'!O48,"")</x:f>
      </x:c>
      <x:c r="P48" s="76" t="str">
        <x:f>IF('06_Form_Emissions_GES'!$L48="Validé humainement",'06_Form_Emissions_GES'!P48,"")</x:f>
      </x:c>
      <x:c r="Q48" s="76" t="str">
        <x:f>IF('06_Form_Emissions_GES'!$L48="Validé humainement",'06_Form_Emissions_GES'!Q48,"")</x:f>
      </x:c>
      <x:c r="R48" s="127" t="str">
        <x:f>IF('06_Form_Emissions_GES'!$L48="Validé humainement",'06_Form_Emissions_GES'!R48,"")</x:f>
      </x:c>
      <x:c r="S48" t="str">
        <x:f>IF('06_Form_Emissions_GES'!$L48="Validé humainement",'06_Form_Emissions_GES'!S48,"")</x:f>
      </x:c>
      <x:c r="T48" t="str">
        <x:f>IF('06_Form_Emissions_GES'!$L48="Validé humainement",'06_Form_Emissions_GES'!T48,"")</x:f>
      </x:c>
      <x:c r="U48" t="str">
        <x:f>IF('06_Form_Emissions_GES'!$L48="Validé humainement",'06_Form_Emissions_GES'!U48,"")</x:f>
      </x:c>
      <x:c r="V48" t="str">
        <x:f>IF('06_Form_Emissions_GES'!$L48="Validé humainement",'06_Form_Emissions_GES'!V48,"")</x:f>
      </x:c>
    </x:row>
    <x:row r="49">
      <x:c r="A49" s="76" t="str">
        <x:f>IF('06_Form_Emissions_GES'!$L49="Validé humainement",'06_Form_Emissions_GES'!A49,"")</x:f>
      </x:c>
      <x:c r="B49" s="76" t="str">
        <x:f>IF('06_Form_Emissions_GES'!$L49="Validé humainement",'06_Form_Emissions_GES'!B49,"")</x:f>
      </x:c>
      <x:c r="C49" s="76" t="str">
        <x:f>IF('06_Form_Emissions_GES'!$L49="Validé humainement",'06_Form_Emissions_GES'!C49,"")</x:f>
      </x:c>
      <x:c r="D49" s="76" t="str">
        <x:f>IF('06_Form_Emissions_GES'!$L49="Validé humainement",'06_Form_Emissions_GES'!D49,"")</x:f>
      </x:c>
      <x:c r="E49" s="77" t="str">
        <x:f>IF('06_Form_Emissions_GES'!$L49="Validé humainement",'06_Form_Emissions_GES'!E49,"")</x:f>
      </x:c>
      <x:c r="F49" s="76" t="str">
        <x:f>IF('06_Form_Emissions_GES'!$L49="Validé humainement",'06_Form_Emissions_GES'!F49,"")</x:f>
      </x:c>
      <x:c r="G49" s="83" t="str">
        <x:f>IF('06_Form_Emissions_GES'!$L49="Validé humainement",'06_Form_Emissions_GES'!G49,"")</x:f>
      </x:c>
      <x:c r="H49" s="77" t="str">
        <x:f>IF('06_Form_Emissions_GES'!$L49="Validé humainement",'06_Form_Emissions_GES'!H49,"")</x:f>
      </x:c>
      <x:c r="I49" s="76" t="str">
        <x:f>IF('06_Form_Emissions_GES'!$L49="Validé humainement",'06_Form_Emissions_GES'!I49,"")</x:f>
      </x:c>
      <x:c r="J49" s="76" t="str">
        <x:f>IF('06_Form_Emissions_GES'!$L49="Validé humainement",'06_Form_Emissions_GES'!J49,"")</x:f>
      </x:c>
      <x:c r="K49" s="76" t="str">
        <x:f>IF('06_Form_Emissions_GES'!$L49="Validé humainement",'06_Form_Emissions_GES'!K49,"")</x:f>
      </x:c>
      <x:c r="L49" s="76" t="str">
        <x:f>IF('06_Form_Emissions_GES'!$L49="Validé humainement",'06_Form_Emissions_GES'!L49,"")</x:f>
      </x:c>
      <x:c r="M49" s="76" t="str">
        <x:f>IF('06_Form_Emissions_GES'!$L49="Validé humainement",'06_Form_Emissions_GES'!M49,"")</x:f>
      </x:c>
      <x:c r="N49" s="78" t="str">
        <x:f>IF('06_Form_Emissions_GES'!$L49="Validé humainement",'06_Form_Emissions_GES'!N49,"")</x:f>
      </x:c>
      <x:c r="O49" s="76" t="str">
        <x:f>IF('06_Form_Emissions_GES'!$L49="Validé humainement",'06_Form_Emissions_GES'!O49,"")</x:f>
      </x:c>
      <x:c r="P49" s="76" t="str">
        <x:f>IF('06_Form_Emissions_GES'!$L49="Validé humainement",'06_Form_Emissions_GES'!P49,"")</x:f>
      </x:c>
      <x:c r="Q49" s="76" t="str">
        <x:f>IF('06_Form_Emissions_GES'!$L49="Validé humainement",'06_Form_Emissions_GES'!Q49,"")</x:f>
      </x:c>
      <x:c r="R49" s="127" t="str">
        <x:f>IF('06_Form_Emissions_GES'!$L49="Validé humainement",'06_Form_Emissions_GES'!R49,"")</x:f>
      </x:c>
      <x:c r="S49" t="str">
        <x:f>IF('06_Form_Emissions_GES'!$L49="Validé humainement",'06_Form_Emissions_GES'!S49,"")</x:f>
      </x:c>
      <x:c r="T49" t="str">
        <x:f>IF('06_Form_Emissions_GES'!$L49="Validé humainement",'06_Form_Emissions_GES'!T49,"")</x:f>
      </x:c>
      <x:c r="U49" t="str">
        <x:f>IF('06_Form_Emissions_GES'!$L49="Validé humainement",'06_Form_Emissions_GES'!U49,"")</x:f>
      </x:c>
      <x:c r="V49" t="str">
        <x:f>IF('06_Form_Emissions_GES'!$L49="Validé humainement",'06_Form_Emissions_GES'!V49,"")</x:f>
      </x:c>
    </x:row>
    <x:row r="50">
      <x:c r="A50" s="76" t="str">
        <x:f>IF('06_Form_Emissions_GES'!$L50="Validé humainement",'06_Form_Emissions_GES'!A50,"")</x:f>
      </x:c>
      <x:c r="B50" s="76" t="str">
        <x:f>IF('06_Form_Emissions_GES'!$L50="Validé humainement",'06_Form_Emissions_GES'!B50,"")</x:f>
      </x:c>
      <x:c r="C50" s="76" t="str">
        <x:f>IF('06_Form_Emissions_GES'!$L50="Validé humainement",'06_Form_Emissions_GES'!C50,"")</x:f>
      </x:c>
      <x:c r="D50" s="76" t="str">
        <x:f>IF('06_Form_Emissions_GES'!$L50="Validé humainement",'06_Form_Emissions_GES'!D50,"")</x:f>
      </x:c>
      <x:c r="E50" s="77" t="str">
        <x:f>IF('06_Form_Emissions_GES'!$L50="Validé humainement",'06_Form_Emissions_GES'!E50,"")</x:f>
      </x:c>
      <x:c r="F50" s="76" t="str">
        <x:f>IF('06_Form_Emissions_GES'!$L50="Validé humainement",'06_Form_Emissions_GES'!F50,"")</x:f>
      </x:c>
      <x:c r="G50" s="83" t="str">
        <x:f>IF('06_Form_Emissions_GES'!$L50="Validé humainement",'06_Form_Emissions_GES'!G50,"")</x:f>
      </x:c>
      <x:c r="H50" s="77" t="str">
        <x:f>IF('06_Form_Emissions_GES'!$L50="Validé humainement",'06_Form_Emissions_GES'!H50,"")</x:f>
      </x:c>
      <x:c r="I50" s="76" t="str">
        <x:f>IF('06_Form_Emissions_GES'!$L50="Validé humainement",'06_Form_Emissions_GES'!I50,"")</x:f>
      </x:c>
      <x:c r="J50" s="76" t="str">
        <x:f>IF('06_Form_Emissions_GES'!$L50="Validé humainement",'06_Form_Emissions_GES'!J50,"")</x:f>
      </x:c>
      <x:c r="K50" s="76" t="str">
        <x:f>IF('06_Form_Emissions_GES'!$L50="Validé humainement",'06_Form_Emissions_GES'!K50,"")</x:f>
      </x:c>
      <x:c r="L50" s="76" t="str">
        <x:f>IF('06_Form_Emissions_GES'!$L50="Validé humainement",'06_Form_Emissions_GES'!L50,"")</x:f>
      </x:c>
      <x:c r="M50" s="76" t="str">
        <x:f>IF('06_Form_Emissions_GES'!$L50="Validé humainement",'06_Form_Emissions_GES'!M50,"")</x:f>
      </x:c>
      <x:c r="N50" s="78" t="str">
        <x:f>IF('06_Form_Emissions_GES'!$L50="Validé humainement",'06_Form_Emissions_GES'!N50,"")</x:f>
      </x:c>
      <x:c r="O50" s="76" t="str">
        <x:f>IF('06_Form_Emissions_GES'!$L50="Validé humainement",'06_Form_Emissions_GES'!O50,"")</x:f>
      </x:c>
      <x:c r="P50" s="76" t="str">
        <x:f>IF('06_Form_Emissions_GES'!$L50="Validé humainement",'06_Form_Emissions_GES'!P50,"")</x:f>
      </x:c>
      <x:c r="Q50" s="76" t="str">
        <x:f>IF('06_Form_Emissions_GES'!$L50="Validé humainement",'06_Form_Emissions_GES'!Q50,"")</x:f>
      </x:c>
      <x:c r="R50" s="127" t="str">
        <x:f>IF('06_Form_Emissions_GES'!$L50="Validé humainement",'06_Form_Emissions_GES'!R50,"")</x:f>
      </x:c>
      <x:c r="S50" t="str">
        <x:f>IF('06_Form_Emissions_GES'!$L50="Validé humainement",'06_Form_Emissions_GES'!S50,"")</x:f>
      </x:c>
      <x:c r="T50" t="str">
        <x:f>IF('06_Form_Emissions_GES'!$L50="Validé humainement",'06_Form_Emissions_GES'!T50,"")</x:f>
      </x:c>
      <x:c r="U50" t="str">
        <x:f>IF('06_Form_Emissions_GES'!$L50="Validé humainement",'06_Form_Emissions_GES'!U50,"")</x:f>
      </x:c>
      <x:c r="V50" t="str">
        <x:f>IF('06_Form_Emissions_GES'!$L50="Validé humainement",'06_Form_Emissions_GES'!V50,"")</x:f>
      </x:c>
    </x:row>
    <x:row r="51">
      <x:c r="A51" s="76" t="str">
        <x:f>IF('06_Form_Emissions_GES'!$L51="Validé humainement",'06_Form_Emissions_GES'!A51,"")</x:f>
      </x:c>
      <x:c r="B51" s="76" t="str">
        <x:f>IF('06_Form_Emissions_GES'!$L51="Validé humainement",'06_Form_Emissions_GES'!B51,"")</x:f>
      </x:c>
      <x:c r="C51" s="76" t="str">
        <x:f>IF('06_Form_Emissions_GES'!$L51="Validé humainement",'06_Form_Emissions_GES'!C51,"")</x:f>
      </x:c>
      <x:c r="D51" s="76" t="str">
        <x:f>IF('06_Form_Emissions_GES'!$L51="Validé humainement",'06_Form_Emissions_GES'!D51,"")</x:f>
      </x:c>
      <x:c r="E51" s="77" t="str">
        <x:f>IF('06_Form_Emissions_GES'!$L51="Validé humainement",'06_Form_Emissions_GES'!E51,"")</x:f>
      </x:c>
      <x:c r="F51" s="76" t="str">
        <x:f>IF('06_Form_Emissions_GES'!$L51="Validé humainement",'06_Form_Emissions_GES'!F51,"")</x:f>
      </x:c>
      <x:c r="G51" s="83" t="str">
        <x:f>IF('06_Form_Emissions_GES'!$L51="Validé humainement",'06_Form_Emissions_GES'!G51,"")</x:f>
      </x:c>
      <x:c r="H51" s="77" t="str">
        <x:f>IF('06_Form_Emissions_GES'!$L51="Validé humainement",'06_Form_Emissions_GES'!H51,"")</x:f>
      </x:c>
      <x:c r="I51" s="76" t="str">
        <x:f>IF('06_Form_Emissions_GES'!$L51="Validé humainement",'06_Form_Emissions_GES'!I51,"")</x:f>
      </x:c>
      <x:c r="J51" s="76" t="str">
        <x:f>IF('06_Form_Emissions_GES'!$L51="Validé humainement",'06_Form_Emissions_GES'!J51,"")</x:f>
      </x:c>
      <x:c r="K51" s="76" t="str">
        <x:f>IF('06_Form_Emissions_GES'!$L51="Validé humainement",'06_Form_Emissions_GES'!K51,"")</x:f>
      </x:c>
      <x:c r="L51" s="76" t="str">
        <x:f>IF('06_Form_Emissions_GES'!$L51="Validé humainement",'06_Form_Emissions_GES'!L51,"")</x:f>
      </x:c>
      <x:c r="M51" s="76" t="str">
        <x:f>IF('06_Form_Emissions_GES'!$L51="Validé humainement",'06_Form_Emissions_GES'!M51,"")</x:f>
      </x:c>
      <x:c r="N51" s="78" t="str">
        <x:f>IF('06_Form_Emissions_GES'!$L51="Validé humainement",'06_Form_Emissions_GES'!N51,"")</x:f>
      </x:c>
      <x:c r="O51" s="76" t="str">
        <x:f>IF('06_Form_Emissions_GES'!$L51="Validé humainement",'06_Form_Emissions_GES'!O51,"")</x:f>
      </x:c>
      <x:c r="P51" s="76" t="str">
        <x:f>IF('06_Form_Emissions_GES'!$L51="Validé humainement",'06_Form_Emissions_GES'!P51,"")</x:f>
      </x:c>
      <x:c r="Q51" s="76" t="str">
        <x:f>IF('06_Form_Emissions_GES'!$L51="Validé humainement",'06_Form_Emissions_GES'!Q51,"")</x:f>
      </x:c>
      <x:c r="R51" s="127" t="str">
        <x:f>IF('06_Form_Emissions_GES'!$L51="Validé humainement",'06_Form_Emissions_GES'!R51,"")</x:f>
      </x:c>
      <x:c r="S51" t="str">
        <x:f>IF('06_Form_Emissions_GES'!$L51="Validé humainement",'06_Form_Emissions_GES'!S51,"")</x:f>
      </x:c>
      <x:c r="T51" t="str">
        <x:f>IF('06_Form_Emissions_GES'!$L51="Validé humainement",'06_Form_Emissions_GES'!T51,"")</x:f>
      </x:c>
      <x:c r="U51" t="str">
        <x:f>IF('06_Form_Emissions_GES'!$L51="Validé humainement",'06_Form_Emissions_GES'!U51,"")</x:f>
      </x:c>
      <x:c r="V51" t="str">
        <x:f>IF('06_Form_Emissions_GES'!$L51="Validé humainement",'06_Form_Emissions_GES'!V51,"")</x:f>
      </x:c>
    </x:row>
    <x:row r="52">
      <x:c r="A52" s="76" t="str">
        <x:f>IF('06_Form_Emissions_GES'!$L52="Validé humainement",'06_Form_Emissions_GES'!A52,"")</x:f>
      </x:c>
      <x:c r="B52" s="76" t="str">
        <x:f>IF('06_Form_Emissions_GES'!$L52="Validé humainement",'06_Form_Emissions_GES'!B52,"")</x:f>
      </x:c>
      <x:c r="C52" s="76" t="str">
        <x:f>IF('06_Form_Emissions_GES'!$L52="Validé humainement",'06_Form_Emissions_GES'!C52,"")</x:f>
      </x:c>
      <x:c r="D52" s="76" t="str">
        <x:f>IF('06_Form_Emissions_GES'!$L52="Validé humainement",'06_Form_Emissions_GES'!D52,"")</x:f>
      </x:c>
      <x:c r="E52" s="77" t="str">
        <x:f>IF('06_Form_Emissions_GES'!$L52="Validé humainement",'06_Form_Emissions_GES'!E52,"")</x:f>
      </x:c>
      <x:c r="F52" s="76" t="str">
        <x:f>IF('06_Form_Emissions_GES'!$L52="Validé humainement",'06_Form_Emissions_GES'!F52,"")</x:f>
      </x:c>
      <x:c r="G52" s="83" t="str">
        <x:f>IF('06_Form_Emissions_GES'!$L52="Validé humainement",'06_Form_Emissions_GES'!G52,"")</x:f>
      </x:c>
      <x:c r="H52" s="77" t="str">
        <x:f>IF('06_Form_Emissions_GES'!$L52="Validé humainement",'06_Form_Emissions_GES'!H52,"")</x:f>
      </x:c>
      <x:c r="I52" s="76" t="str">
        <x:f>IF('06_Form_Emissions_GES'!$L52="Validé humainement",'06_Form_Emissions_GES'!I52,"")</x:f>
      </x:c>
      <x:c r="J52" s="76" t="str">
        <x:f>IF('06_Form_Emissions_GES'!$L52="Validé humainement",'06_Form_Emissions_GES'!J52,"")</x:f>
      </x:c>
      <x:c r="K52" s="76" t="str">
        <x:f>IF('06_Form_Emissions_GES'!$L52="Validé humainement",'06_Form_Emissions_GES'!K52,"")</x:f>
      </x:c>
      <x:c r="L52" s="76" t="str">
        <x:f>IF('06_Form_Emissions_GES'!$L52="Validé humainement",'06_Form_Emissions_GES'!L52,"")</x:f>
      </x:c>
      <x:c r="M52" s="76" t="str">
        <x:f>IF('06_Form_Emissions_GES'!$L52="Validé humainement",'06_Form_Emissions_GES'!M52,"")</x:f>
      </x:c>
      <x:c r="N52" s="78" t="str">
        <x:f>IF('06_Form_Emissions_GES'!$L52="Validé humainement",'06_Form_Emissions_GES'!N52,"")</x:f>
      </x:c>
      <x:c r="O52" s="76" t="str">
        <x:f>IF('06_Form_Emissions_GES'!$L52="Validé humainement",'06_Form_Emissions_GES'!O52,"")</x:f>
      </x:c>
      <x:c r="P52" s="76" t="str">
        <x:f>IF('06_Form_Emissions_GES'!$L52="Validé humainement",'06_Form_Emissions_GES'!P52,"")</x:f>
      </x:c>
      <x:c r="Q52" s="76" t="str">
        <x:f>IF('06_Form_Emissions_GES'!$L52="Validé humainement",'06_Form_Emissions_GES'!Q52,"")</x:f>
      </x:c>
      <x:c r="R52" s="127" t="str">
        <x:f>IF('06_Form_Emissions_GES'!$L52="Validé humainement",'06_Form_Emissions_GES'!R52,"")</x:f>
      </x:c>
      <x:c r="S52" t="str">
        <x:f>IF('06_Form_Emissions_GES'!$L52="Validé humainement",'06_Form_Emissions_GES'!S52,"")</x:f>
      </x:c>
      <x:c r="T52" t="str">
        <x:f>IF('06_Form_Emissions_GES'!$L52="Validé humainement",'06_Form_Emissions_GES'!T52,"")</x:f>
      </x:c>
      <x:c r="U52" t="str">
        <x:f>IF('06_Form_Emissions_GES'!$L52="Validé humainement",'06_Form_Emissions_GES'!U52,"")</x:f>
      </x:c>
      <x:c r="V52" t="str">
        <x:f>IF('06_Form_Emissions_GES'!$L52="Validé humainement",'06_Form_Emissions_GES'!V52,"")</x:f>
      </x:c>
    </x:row>
    <x:row r="53">
      <x:c r="A53" s="76" t="str">
        <x:f>IF('06_Form_Emissions_GES'!$L53="Validé humainement",'06_Form_Emissions_GES'!A53,"")</x:f>
      </x:c>
      <x:c r="B53" s="76" t="str">
        <x:f>IF('06_Form_Emissions_GES'!$L53="Validé humainement",'06_Form_Emissions_GES'!B53,"")</x:f>
      </x:c>
      <x:c r="C53" s="76" t="str">
        <x:f>IF('06_Form_Emissions_GES'!$L53="Validé humainement",'06_Form_Emissions_GES'!C53,"")</x:f>
      </x:c>
      <x:c r="D53" s="76" t="str">
        <x:f>IF('06_Form_Emissions_GES'!$L53="Validé humainement",'06_Form_Emissions_GES'!D53,"")</x:f>
      </x:c>
      <x:c r="E53" s="77" t="str">
        <x:f>IF('06_Form_Emissions_GES'!$L53="Validé humainement",'06_Form_Emissions_GES'!E53,"")</x:f>
      </x:c>
      <x:c r="F53" s="76" t="str">
        <x:f>IF('06_Form_Emissions_GES'!$L53="Validé humainement",'06_Form_Emissions_GES'!F53,"")</x:f>
      </x:c>
      <x:c r="G53" s="83" t="str">
        <x:f>IF('06_Form_Emissions_GES'!$L53="Validé humainement",'06_Form_Emissions_GES'!G53,"")</x:f>
      </x:c>
      <x:c r="H53" s="77" t="str">
        <x:f>IF('06_Form_Emissions_GES'!$L53="Validé humainement",'06_Form_Emissions_GES'!H53,"")</x:f>
      </x:c>
      <x:c r="I53" s="76" t="str">
        <x:f>IF('06_Form_Emissions_GES'!$L53="Validé humainement",'06_Form_Emissions_GES'!I53,"")</x:f>
      </x:c>
      <x:c r="J53" s="76" t="str">
        <x:f>IF('06_Form_Emissions_GES'!$L53="Validé humainement",'06_Form_Emissions_GES'!J53,"")</x:f>
      </x:c>
      <x:c r="K53" s="76" t="str">
        <x:f>IF('06_Form_Emissions_GES'!$L53="Validé humainement",'06_Form_Emissions_GES'!K53,"")</x:f>
      </x:c>
      <x:c r="L53" s="76" t="str">
        <x:f>IF('06_Form_Emissions_GES'!$L53="Validé humainement",'06_Form_Emissions_GES'!L53,"")</x:f>
      </x:c>
      <x:c r="M53" s="76" t="str">
        <x:f>IF('06_Form_Emissions_GES'!$L53="Validé humainement",'06_Form_Emissions_GES'!M53,"")</x:f>
      </x:c>
      <x:c r="N53" s="78" t="str">
        <x:f>IF('06_Form_Emissions_GES'!$L53="Validé humainement",'06_Form_Emissions_GES'!N53,"")</x:f>
      </x:c>
      <x:c r="O53" s="76" t="str">
        <x:f>IF('06_Form_Emissions_GES'!$L53="Validé humainement",'06_Form_Emissions_GES'!O53,"")</x:f>
      </x:c>
      <x:c r="P53" s="76" t="str">
        <x:f>IF('06_Form_Emissions_GES'!$L53="Validé humainement",'06_Form_Emissions_GES'!P53,"")</x:f>
      </x:c>
      <x:c r="Q53" s="76" t="str">
        <x:f>IF('06_Form_Emissions_GES'!$L53="Validé humainement",'06_Form_Emissions_GES'!Q53,"")</x:f>
      </x:c>
      <x:c r="R53" s="127" t="str">
        <x:f>IF('06_Form_Emissions_GES'!$L53="Validé humainement",'06_Form_Emissions_GES'!R53,"")</x:f>
      </x:c>
      <x:c r="S53" t="str">
        <x:f>IF('06_Form_Emissions_GES'!$L53="Validé humainement",'06_Form_Emissions_GES'!S53,"")</x:f>
      </x:c>
      <x:c r="T53" t="str">
        <x:f>IF('06_Form_Emissions_GES'!$L53="Validé humainement",'06_Form_Emissions_GES'!T53,"")</x:f>
      </x:c>
      <x:c r="U53" t="str">
        <x:f>IF('06_Form_Emissions_GES'!$L53="Validé humainement",'06_Form_Emissions_GES'!U53,"")</x:f>
      </x:c>
      <x:c r="V53" t="str">
        <x:f>IF('06_Form_Emissions_GES'!$L53="Validé humainement",'06_Form_Emissions_GES'!V53,"")</x:f>
      </x:c>
    </x:row>
    <x:row r="54">
      <x:c r="A54" s="76" t="str">
        <x:f>IF('06_Form_Emissions_GES'!$L54="Validé humainement",'06_Form_Emissions_GES'!A54,"")</x:f>
      </x:c>
      <x:c r="B54" s="76" t="str">
        <x:f>IF('06_Form_Emissions_GES'!$L54="Validé humainement",'06_Form_Emissions_GES'!B54,"")</x:f>
      </x:c>
      <x:c r="C54" s="76" t="str">
        <x:f>IF('06_Form_Emissions_GES'!$L54="Validé humainement",'06_Form_Emissions_GES'!C54,"")</x:f>
      </x:c>
      <x:c r="D54" s="76" t="str">
        <x:f>IF('06_Form_Emissions_GES'!$L54="Validé humainement",'06_Form_Emissions_GES'!D54,"")</x:f>
      </x:c>
      <x:c r="E54" s="77" t="str">
        <x:f>IF('06_Form_Emissions_GES'!$L54="Validé humainement",'06_Form_Emissions_GES'!E54,"")</x:f>
      </x:c>
      <x:c r="F54" s="76" t="str">
        <x:f>IF('06_Form_Emissions_GES'!$L54="Validé humainement",'06_Form_Emissions_GES'!F54,"")</x:f>
      </x:c>
      <x:c r="G54" s="83" t="str">
        <x:f>IF('06_Form_Emissions_GES'!$L54="Validé humainement",'06_Form_Emissions_GES'!G54,"")</x:f>
      </x:c>
      <x:c r="H54" s="77" t="str">
        <x:f>IF('06_Form_Emissions_GES'!$L54="Validé humainement",'06_Form_Emissions_GES'!H54,"")</x:f>
      </x:c>
      <x:c r="I54" s="76" t="str">
        <x:f>IF('06_Form_Emissions_GES'!$L54="Validé humainement",'06_Form_Emissions_GES'!I54,"")</x:f>
      </x:c>
      <x:c r="J54" s="76" t="str">
        <x:f>IF('06_Form_Emissions_GES'!$L54="Validé humainement",'06_Form_Emissions_GES'!J54,"")</x:f>
      </x:c>
      <x:c r="K54" s="76" t="str">
        <x:f>IF('06_Form_Emissions_GES'!$L54="Validé humainement",'06_Form_Emissions_GES'!K54,"")</x:f>
      </x:c>
      <x:c r="L54" s="76" t="str">
        <x:f>IF('06_Form_Emissions_GES'!$L54="Validé humainement",'06_Form_Emissions_GES'!L54,"")</x:f>
      </x:c>
      <x:c r="M54" s="76" t="str">
        <x:f>IF('06_Form_Emissions_GES'!$L54="Validé humainement",'06_Form_Emissions_GES'!M54,"")</x:f>
      </x:c>
      <x:c r="N54" s="78" t="str">
        <x:f>IF('06_Form_Emissions_GES'!$L54="Validé humainement",'06_Form_Emissions_GES'!N54,"")</x:f>
      </x:c>
      <x:c r="O54" s="76" t="str">
        <x:f>IF('06_Form_Emissions_GES'!$L54="Validé humainement",'06_Form_Emissions_GES'!O54,"")</x:f>
      </x:c>
      <x:c r="P54" s="76" t="str">
        <x:f>IF('06_Form_Emissions_GES'!$L54="Validé humainement",'06_Form_Emissions_GES'!P54,"")</x:f>
      </x:c>
      <x:c r="Q54" s="76" t="str">
        <x:f>IF('06_Form_Emissions_GES'!$L54="Validé humainement",'06_Form_Emissions_GES'!Q54,"")</x:f>
      </x:c>
      <x:c r="R54" s="127" t="str">
        <x:f>IF('06_Form_Emissions_GES'!$L54="Validé humainement",'06_Form_Emissions_GES'!R54,"")</x:f>
      </x:c>
      <x:c r="S54" t="str">
        <x:f>IF('06_Form_Emissions_GES'!$L54="Validé humainement",'06_Form_Emissions_GES'!S54,"")</x:f>
      </x:c>
      <x:c r="T54" t="str">
        <x:f>IF('06_Form_Emissions_GES'!$L54="Validé humainement",'06_Form_Emissions_GES'!T54,"")</x:f>
      </x:c>
      <x:c r="U54" t="str">
        <x:f>IF('06_Form_Emissions_GES'!$L54="Validé humainement",'06_Form_Emissions_GES'!U54,"")</x:f>
      </x:c>
      <x:c r="V54" t="str">
        <x:f>IF('06_Form_Emissions_GES'!$L54="Validé humainement",'06_Form_Emissions_GES'!V54,"")</x:f>
      </x:c>
    </x:row>
    <x:row r="55">
      <x:c r="A55" s="76" t="str">
        <x:f>IF('06_Form_Emissions_GES'!$L55="Validé humainement",'06_Form_Emissions_GES'!A55,"")</x:f>
      </x:c>
      <x:c r="B55" s="76" t="str">
        <x:f>IF('06_Form_Emissions_GES'!$L55="Validé humainement",'06_Form_Emissions_GES'!B55,"")</x:f>
      </x:c>
      <x:c r="C55" s="76" t="str">
        <x:f>IF('06_Form_Emissions_GES'!$L55="Validé humainement",'06_Form_Emissions_GES'!C55,"")</x:f>
      </x:c>
      <x:c r="D55" s="76" t="str">
        <x:f>IF('06_Form_Emissions_GES'!$L55="Validé humainement",'06_Form_Emissions_GES'!D55,"")</x:f>
      </x:c>
      <x:c r="E55" s="77" t="str">
        <x:f>IF('06_Form_Emissions_GES'!$L55="Validé humainement",'06_Form_Emissions_GES'!E55,"")</x:f>
      </x:c>
      <x:c r="F55" s="76" t="str">
        <x:f>IF('06_Form_Emissions_GES'!$L55="Validé humainement",'06_Form_Emissions_GES'!F55,"")</x:f>
      </x:c>
      <x:c r="G55" s="83" t="str">
        <x:f>IF('06_Form_Emissions_GES'!$L55="Validé humainement",'06_Form_Emissions_GES'!G55,"")</x:f>
      </x:c>
      <x:c r="H55" s="77" t="str">
        <x:f>IF('06_Form_Emissions_GES'!$L55="Validé humainement",'06_Form_Emissions_GES'!H55,"")</x:f>
      </x:c>
      <x:c r="I55" s="76" t="str">
        <x:f>IF('06_Form_Emissions_GES'!$L55="Validé humainement",'06_Form_Emissions_GES'!I55,"")</x:f>
      </x:c>
      <x:c r="J55" s="76" t="str">
        <x:f>IF('06_Form_Emissions_GES'!$L55="Validé humainement",'06_Form_Emissions_GES'!J55,"")</x:f>
      </x:c>
      <x:c r="K55" s="76" t="str">
        <x:f>IF('06_Form_Emissions_GES'!$L55="Validé humainement",'06_Form_Emissions_GES'!K55,"")</x:f>
      </x:c>
      <x:c r="L55" s="76" t="str">
        <x:f>IF('06_Form_Emissions_GES'!$L55="Validé humainement",'06_Form_Emissions_GES'!L55,"")</x:f>
      </x:c>
      <x:c r="M55" s="76" t="str">
        <x:f>IF('06_Form_Emissions_GES'!$L55="Validé humainement",'06_Form_Emissions_GES'!M55,"")</x:f>
      </x:c>
      <x:c r="N55" s="78" t="str">
        <x:f>IF('06_Form_Emissions_GES'!$L55="Validé humainement",'06_Form_Emissions_GES'!N55,"")</x:f>
      </x:c>
      <x:c r="O55" s="76" t="str">
        <x:f>IF('06_Form_Emissions_GES'!$L55="Validé humainement",'06_Form_Emissions_GES'!O55,"")</x:f>
      </x:c>
      <x:c r="P55" s="76" t="str">
        <x:f>IF('06_Form_Emissions_GES'!$L55="Validé humainement",'06_Form_Emissions_GES'!P55,"")</x:f>
      </x:c>
      <x:c r="Q55" s="76" t="str">
        <x:f>IF('06_Form_Emissions_GES'!$L55="Validé humainement",'06_Form_Emissions_GES'!Q55,"")</x:f>
      </x:c>
      <x:c r="R55" s="127" t="str">
        <x:f>IF('06_Form_Emissions_GES'!$L55="Validé humainement",'06_Form_Emissions_GES'!R55,"")</x:f>
      </x:c>
      <x:c r="S55" t="str">
        <x:f>IF('06_Form_Emissions_GES'!$L55="Validé humainement",'06_Form_Emissions_GES'!S55,"")</x:f>
      </x:c>
      <x:c r="T55" t="str">
        <x:f>IF('06_Form_Emissions_GES'!$L55="Validé humainement",'06_Form_Emissions_GES'!T55,"")</x:f>
      </x:c>
      <x:c r="U55" t="str">
        <x:f>IF('06_Form_Emissions_GES'!$L55="Validé humainement",'06_Form_Emissions_GES'!U55,"")</x:f>
      </x:c>
      <x:c r="V55" t="str">
        <x:f>IF('06_Form_Emissions_GES'!$L55="Validé humainement",'06_Form_Emissions_GES'!V55,"")</x:f>
      </x:c>
    </x:row>
    <x:row r="56">
      <x:c r="A56" s="76" t="str">
        <x:f>IF('06_Form_Emissions_GES'!$L56="Validé humainement",'06_Form_Emissions_GES'!A56,"")</x:f>
      </x:c>
      <x:c r="B56" s="76" t="str">
        <x:f>IF('06_Form_Emissions_GES'!$L56="Validé humainement",'06_Form_Emissions_GES'!B56,"")</x:f>
      </x:c>
      <x:c r="C56" s="76" t="str">
        <x:f>IF('06_Form_Emissions_GES'!$L56="Validé humainement",'06_Form_Emissions_GES'!C56,"")</x:f>
      </x:c>
      <x:c r="D56" s="76" t="str">
        <x:f>IF('06_Form_Emissions_GES'!$L56="Validé humainement",'06_Form_Emissions_GES'!D56,"")</x:f>
      </x:c>
      <x:c r="E56" s="77" t="str">
        <x:f>IF('06_Form_Emissions_GES'!$L56="Validé humainement",'06_Form_Emissions_GES'!E56,"")</x:f>
      </x:c>
      <x:c r="F56" s="76" t="str">
        <x:f>IF('06_Form_Emissions_GES'!$L56="Validé humainement",'06_Form_Emissions_GES'!F56,"")</x:f>
      </x:c>
      <x:c r="G56" s="83" t="str">
        <x:f>IF('06_Form_Emissions_GES'!$L56="Validé humainement",'06_Form_Emissions_GES'!G56,"")</x:f>
      </x:c>
      <x:c r="H56" s="77" t="str">
        <x:f>IF('06_Form_Emissions_GES'!$L56="Validé humainement",'06_Form_Emissions_GES'!H56,"")</x:f>
      </x:c>
      <x:c r="I56" s="76" t="str">
        <x:f>IF('06_Form_Emissions_GES'!$L56="Validé humainement",'06_Form_Emissions_GES'!I56,"")</x:f>
      </x:c>
      <x:c r="J56" s="76" t="str">
        <x:f>IF('06_Form_Emissions_GES'!$L56="Validé humainement",'06_Form_Emissions_GES'!J56,"")</x:f>
      </x:c>
      <x:c r="K56" s="76" t="str">
        <x:f>IF('06_Form_Emissions_GES'!$L56="Validé humainement",'06_Form_Emissions_GES'!K56,"")</x:f>
      </x:c>
      <x:c r="L56" s="76" t="str">
        <x:f>IF('06_Form_Emissions_GES'!$L56="Validé humainement",'06_Form_Emissions_GES'!L56,"")</x:f>
      </x:c>
      <x:c r="M56" s="76" t="str">
        <x:f>IF('06_Form_Emissions_GES'!$L56="Validé humainement",'06_Form_Emissions_GES'!M56,"")</x:f>
      </x:c>
      <x:c r="N56" s="78" t="str">
        <x:f>IF('06_Form_Emissions_GES'!$L56="Validé humainement",'06_Form_Emissions_GES'!N56,"")</x:f>
      </x:c>
      <x:c r="O56" s="76" t="str">
        <x:f>IF('06_Form_Emissions_GES'!$L56="Validé humainement",'06_Form_Emissions_GES'!O56,"")</x:f>
      </x:c>
      <x:c r="P56" s="76" t="str">
        <x:f>IF('06_Form_Emissions_GES'!$L56="Validé humainement",'06_Form_Emissions_GES'!P56,"")</x:f>
      </x:c>
      <x:c r="Q56" s="76" t="str">
        <x:f>IF('06_Form_Emissions_GES'!$L56="Validé humainement",'06_Form_Emissions_GES'!Q56,"")</x:f>
      </x:c>
      <x:c r="R56" s="127" t="str">
        <x:f>IF('06_Form_Emissions_GES'!$L56="Validé humainement",'06_Form_Emissions_GES'!R56,"")</x:f>
      </x:c>
      <x:c r="S56" t="str">
        <x:f>IF('06_Form_Emissions_GES'!$L56="Validé humainement",'06_Form_Emissions_GES'!S56,"")</x:f>
      </x:c>
      <x:c r="T56" t="str">
        <x:f>IF('06_Form_Emissions_GES'!$L56="Validé humainement",'06_Form_Emissions_GES'!T56,"")</x:f>
      </x:c>
      <x:c r="U56" t="str">
        <x:f>IF('06_Form_Emissions_GES'!$L56="Validé humainement",'06_Form_Emissions_GES'!U56,"")</x:f>
      </x:c>
      <x:c r="V56" t="str">
        <x:f>IF('06_Form_Emissions_GES'!$L56="Validé humainement",'06_Form_Emissions_GES'!V56,"")</x:f>
      </x:c>
    </x:row>
    <x:row r="57">
      <x:c r="A57" s="76" t="str">
        <x:f>IF('06_Form_Emissions_GES'!$L57="Validé humainement",'06_Form_Emissions_GES'!A57,"")</x:f>
      </x:c>
      <x:c r="B57" s="76" t="str">
        <x:f>IF('06_Form_Emissions_GES'!$L57="Validé humainement",'06_Form_Emissions_GES'!B57,"")</x:f>
      </x:c>
      <x:c r="C57" s="76" t="str">
        <x:f>IF('06_Form_Emissions_GES'!$L57="Validé humainement",'06_Form_Emissions_GES'!C57,"")</x:f>
      </x:c>
      <x:c r="D57" s="76" t="str">
        <x:f>IF('06_Form_Emissions_GES'!$L57="Validé humainement",'06_Form_Emissions_GES'!D57,"")</x:f>
      </x:c>
      <x:c r="E57" s="77" t="str">
        <x:f>IF('06_Form_Emissions_GES'!$L57="Validé humainement",'06_Form_Emissions_GES'!E57,"")</x:f>
      </x:c>
      <x:c r="F57" s="76" t="str">
        <x:f>IF('06_Form_Emissions_GES'!$L57="Validé humainement",'06_Form_Emissions_GES'!F57,"")</x:f>
      </x:c>
      <x:c r="G57" s="83" t="str">
        <x:f>IF('06_Form_Emissions_GES'!$L57="Validé humainement",'06_Form_Emissions_GES'!G57,"")</x:f>
      </x:c>
      <x:c r="H57" s="77" t="str">
        <x:f>IF('06_Form_Emissions_GES'!$L57="Validé humainement",'06_Form_Emissions_GES'!H57,"")</x:f>
      </x:c>
      <x:c r="I57" s="76" t="str">
        <x:f>IF('06_Form_Emissions_GES'!$L57="Validé humainement",'06_Form_Emissions_GES'!I57,"")</x:f>
      </x:c>
      <x:c r="J57" s="76" t="str">
        <x:f>IF('06_Form_Emissions_GES'!$L57="Validé humainement",'06_Form_Emissions_GES'!J57,"")</x:f>
      </x:c>
      <x:c r="K57" s="76" t="str">
        <x:f>IF('06_Form_Emissions_GES'!$L57="Validé humainement",'06_Form_Emissions_GES'!K57,"")</x:f>
      </x:c>
      <x:c r="L57" s="76" t="str">
        <x:f>IF('06_Form_Emissions_GES'!$L57="Validé humainement",'06_Form_Emissions_GES'!L57,"")</x:f>
      </x:c>
      <x:c r="M57" s="76" t="str">
        <x:f>IF('06_Form_Emissions_GES'!$L57="Validé humainement",'06_Form_Emissions_GES'!M57,"")</x:f>
      </x:c>
      <x:c r="N57" s="78" t="str">
        <x:f>IF('06_Form_Emissions_GES'!$L57="Validé humainement",'06_Form_Emissions_GES'!N57,"")</x:f>
      </x:c>
      <x:c r="O57" s="76" t="str">
        <x:f>IF('06_Form_Emissions_GES'!$L57="Validé humainement",'06_Form_Emissions_GES'!O57,"")</x:f>
      </x:c>
      <x:c r="P57" s="76" t="str">
        <x:f>IF('06_Form_Emissions_GES'!$L57="Validé humainement",'06_Form_Emissions_GES'!P57,"")</x:f>
      </x:c>
      <x:c r="Q57" s="76" t="str">
        <x:f>IF('06_Form_Emissions_GES'!$L57="Validé humainement",'06_Form_Emissions_GES'!Q57,"")</x:f>
      </x:c>
      <x:c r="R57" s="127" t="str">
        <x:f>IF('06_Form_Emissions_GES'!$L57="Validé humainement",'06_Form_Emissions_GES'!R57,"")</x:f>
      </x:c>
      <x:c r="S57" t="str">
        <x:f>IF('06_Form_Emissions_GES'!$L57="Validé humainement",'06_Form_Emissions_GES'!S57,"")</x:f>
      </x:c>
      <x:c r="T57" t="str">
        <x:f>IF('06_Form_Emissions_GES'!$L57="Validé humainement",'06_Form_Emissions_GES'!T57,"")</x:f>
      </x:c>
      <x:c r="U57" t="str">
        <x:f>IF('06_Form_Emissions_GES'!$L57="Validé humainement",'06_Form_Emissions_GES'!U57,"")</x:f>
      </x:c>
      <x:c r="V57" t="str">
        <x:f>IF('06_Form_Emissions_GES'!$L57="Validé humainement",'06_Form_Emissions_GES'!V57,"")</x:f>
      </x:c>
    </x:row>
    <x:row r="58">
      <x:c r="A58" s="76" t="str">
        <x:f>IF('06_Form_Emissions_GES'!$L58="Validé humainement",'06_Form_Emissions_GES'!A58,"")</x:f>
      </x:c>
      <x:c r="B58" s="76" t="str">
        <x:f>IF('06_Form_Emissions_GES'!$L58="Validé humainement",'06_Form_Emissions_GES'!B58,"")</x:f>
      </x:c>
      <x:c r="C58" s="76" t="str">
        <x:f>IF('06_Form_Emissions_GES'!$L58="Validé humainement",'06_Form_Emissions_GES'!C58,"")</x:f>
      </x:c>
      <x:c r="D58" s="76" t="str">
        <x:f>IF('06_Form_Emissions_GES'!$L58="Validé humainement",'06_Form_Emissions_GES'!D58,"")</x:f>
      </x:c>
      <x:c r="E58" s="77" t="str">
        <x:f>IF('06_Form_Emissions_GES'!$L58="Validé humainement",'06_Form_Emissions_GES'!E58,"")</x:f>
      </x:c>
      <x:c r="F58" s="76" t="str">
        <x:f>IF('06_Form_Emissions_GES'!$L58="Validé humainement",'06_Form_Emissions_GES'!F58,"")</x:f>
      </x:c>
      <x:c r="G58" s="83" t="str">
        <x:f>IF('06_Form_Emissions_GES'!$L58="Validé humainement",'06_Form_Emissions_GES'!G58,"")</x:f>
      </x:c>
      <x:c r="H58" s="77" t="str">
        <x:f>IF('06_Form_Emissions_GES'!$L58="Validé humainement",'06_Form_Emissions_GES'!H58,"")</x:f>
      </x:c>
      <x:c r="I58" s="76" t="str">
        <x:f>IF('06_Form_Emissions_GES'!$L58="Validé humainement",'06_Form_Emissions_GES'!I58,"")</x:f>
      </x:c>
      <x:c r="J58" s="76" t="str">
        <x:f>IF('06_Form_Emissions_GES'!$L58="Validé humainement",'06_Form_Emissions_GES'!J58,"")</x:f>
      </x:c>
      <x:c r="K58" s="76" t="str">
        <x:f>IF('06_Form_Emissions_GES'!$L58="Validé humainement",'06_Form_Emissions_GES'!K58,"")</x:f>
      </x:c>
      <x:c r="L58" s="76" t="str">
        <x:f>IF('06_Form_Emissions_GES'!$L58="Validé humainement",'06_Form_Emissions_GES'!L58,"")</x:f>
      </x:c>
      <x:c r="M58" s="76" t="str">
        <x:f>IF('06_Form_Emissions_GES'!$L58="Validé humainement",'06_Form_Emissions_GES'!M58,"")</x:f>
      </x:c>
      <x:c r="N58" s="78" t="str">
        <x:f>IF('06_Form_Emissions_GES'!$L58="Validé humainement",'06_Form_Emissions_GES'!N58,"")</x:f>
      </x:c>
      <x:c r="O58" s="76" t="str">
        <x:f>IF('06_Form_Emissions_GES'!$L58="Validé humainement",'06_Form_Emissions_GES'!O58,"")</x:f>
      </x:c>
      <x:c r="P58" s="76" t="str">
        <x:f>IF('06_Form_Emissions_GES'!$L58="Validé humainement",'06_Form_Emissions_GES'!P58,"")</x:f>
      </x:c>
      <x:c r="Q58" s="76" t="str">
        <x:f>IF('06_Form_Emissions_GES'!$L58="Validé humainement",'06_Form_Emissions_GES'!Q58,"")</x:f>
      </x:c>
      <x:c r="R58" s="127" t="str">
        <x:f>IF('06_Form_Emissions_GES'!$L58="Validé humainement",'06_Form_Emissions_GES'!R58,"")</x:f>
      </x:c>
      <x:c r="S58" t="str">
        <x:f>IF('06_Form_Emissions_GES'!$L58="Validé humainement",'06_Form_Emissions_GES'!S58,"")</x:f>
      </x:c>
      <x:c r="T58" t="str">
        <x:f>IF('06_Form_Emissions_GES'!$L58="Validé humainement",'06_Form_Emissions_GES'!T58,"")</x:f>
      </x:c>
      <x:c r="U58" t="str">
        <x:f>IF('06_Form_Emissions_GES'!$L58="Validé humainement",'06_Form_Emissions_GES'!U58,"")</x:f>
      </x:c>
      <x:c r="V58" t="str">
        <x:f>IF('06_Form_Emissions_GES'!$L58="Validé humainement",'06_Form_Emissions_GES'!V58,"")</x:f>
      </x:c>
    </x:row>
    <x:row r="59">
      <x:c r="A59" s="76" t="str">
        <x:f>IF('06_Form_Emissions_GES'!$L59="Validé humainement",'06_Form_Emissions_GES'!A59,"")</x:f>
      </x:c>
      <x:c r="B59" s="76" t="str">
        <x:f>IF('06_Form_Emissions_GES'!$L59="Validé humainement",'06_Form_Emissions_GES'!B59,"")</x:f>
      </x:c>
      <x:c r="C59" s="76" t="str">
        <x:f>IF('06_Form_Emissions_GES'!$L59="Validé humainement",'06_Form_Emissions_GES'!C59,"")</x:f>
      </x:c>
      <x:c r="D59" s="76" t="str">
        <x:f>IF('06_Form_Emissions_GES'!$L59="Validé humainement",'06_Form_Emissions_GES'!D59,"")</x:f>
      </x:c>
      <x:c r="E59" s="77" t="str">
        <x:f>IF('06_Form_Emissions_GES'!$L59="Validé humainement",'06_Form_Emissions_GES'!E59,"")</x:f>
      </x:c>
      <x:c r="F59" s="76" t="str">
        <x:f>IF('06_Form_Emissions_GES'!$L59="Validé humainement",'06_Form_Emissions_GES'!F59,"")</x:f>
      </x:c>
      <x:c r="G59" s="83" t="str">
        <x:f>IF('06_Form_Emissions_GES'!$L59="Validé humainement",'06_Form_Emissions_GES'!G59,"")</x:f>
      </x:c>
      <x:c r="H59" s="77" t="str">
        <x:f>IF('06_Form_Emissions_GES'!$L59="Validé humainement",'06_Form_Emissions_GES'!H59,"")</x:f>
      </x:c>
      <x:c r="I59" s="76" t="str">
        <x:f>IF('06_Form_Emissions_GES'!$L59="Validé humainement",'06_Form_Emissions_GES'!I59,"")</x:f>
      </x:c>
      <x:c r="J59" s="76" t="str">
        <x:f>IF('06_Form_Emissions_GES'!$L59="Validé humainement",'06_Form_Emissions_GES'!J59,"")</x:f>
      </x:c>
      <x:c r="K59" s="76" t="str">
        <x:f>IF('06_Form_Emissions_GES'!$L59="Validé humainement",'06_Form_Emissions_GES'!K59,"")</x:f>
      </x:c>
      <x:c r="L59" s="76" t="str">
        <x:f>IF('06_Form_Emissions_GES'!$L59="Validé humainement",'06_Form_Emissions_GES'!L59,"")</x:f>
      </x:c>
      <x:c r="M59" s="76" t="str">
        <x:f>IF('06_Form_Emissions_GES'!$L59="Validé humainement",'06_Form_Emissions_GES'!M59,"")</x:f>
      </x:c>
      <x:c r="N59" s="78" t="str">
        <x:f>IF('06_Form_Emissions_GES'!$L59="Validé humainement",'06_Form_Emissions_GES'!N59,"")</x:f>
      </x:c>
      <x:c r="O59" s="76" t="str">
        <x:f>IF('06_Form_Emissions_GES'!$L59="Validé humainement",'06_Form_Emissions_GES'!O59,"")</x:f>
      </x:c>
      <x:c r="P59" s="76" t="str">
        <x:f>IF('06_Form_Emissions_GES'!$L59="Validé humainement",'06_Form_Emissions_GES'!P59,"")</x:f>
      </x:c>
      <x:c r="Q59" s="76" t="str">
        <x:f>IF('06_Form_Emissions_GES'!$L59="Validé humainement",'06_Form_Emissions_GES'!Q59,"")</x:f>
      </x:c>
      <x:c r="R59" s="127" t="str">
        <x:f>IF('06_Form_Emissions_GES'!$L59="Validé humainement",'06_Form_Emissions_GES'!R59,"")</x:f>
      </x:c>
      <x:c r="S59" t="str">
        <x:f>IF('06_Form_Emissions_GES'!$L59="Validé humainement",'06_Form_Emissions_GES'!S59,"")</x:f>
      </x:c>
      <x:c r="T59" t="str">
        <x:f>IF('06_Form_Emissions_GES'!$L59="Validé humainement",'06_Form_Emissions_GES'!T59,"")</x:f>
      </x:c>
      <x:c r="U59" t="str">
        <x:f>IF('06_Form_Emissions_GES'!$L59="Validé humainement",'06_Form_Emissions_GES'!U59,"")</x:f>
      </x:c>
      <x:c r="V59" t="str">
        <x:f>IF('06_Form_Emissions_GES'!$L59="Validé humainement",'06_Form_Emissions_GES'!V59,"")</x:f>
      </x:c>
    </x:row>
    <x:row r="60">
      <x:c r="A60" s="76" t="str">
        <x:f>IF('06_Form_Emissions_GES'!$L60="Validé humainement",'06_Form_Emissions_GES'!A60,"")</x:f>
      </x:c>
      <x:c r="B60" s="76" t="str">
        <x:f>IF('06_Form_Emissions_GES'!$L60="Validé humainement",'06_Form_Emissions_GES'!B60,"")</x:f>
      </x:c>
      <x:c r="C60" s="76" t="str">
        <x:f>IF('06_Form_Emissions_GES'!$L60="Validé humainement",'06_Form_Emissions_GES'!C60,"")</x:f>
      </x:c>
      <x:c r="D60" s="76" t="str">
        <x:f>IF('06_Form_Emissions_GES'!$L60="Validé humainement",'06_Form_Emissions_GES'!D60,"")</x:f>
      </x:c>
      <x:c r="E60" s="77" t="str">
        <x:f>IF('06_Form_Emissions_GES'!$L60="Validé humainement",'06_Form_Emissions_GES'!E60,"")</x:f>
      </x:c>
      <x:c r="F60" s="76" t="str">
        <x:f>IF('06_Form_Emissions_GES'!$L60="Validé humainement",'06_Form_Emissions_GES'!F60,"")</x:f>
      </x:c>
      <x:c r="G60" s="83" t="str">
        <x:f>IF('06_Form_Emissions_GES'!$L60="Validé humainement",'06_Form_Emissions_GES'!G60,"")</x:f>
      </x:c>
      <x:c r="H60" s="77" t="str">
        <x:f>IF('06_Form_Emissions_GES'!$L60="Validé humainement",'06_Form_Emissions_GES'!H60,"")</x:f>
      </x:c>
      <x:c r="I60" s="76" t="str">
        <x:f>IF('06_Form_Emissions_GES'!$L60="Validé humainement",'06_Form_Emissions_GES'!I60,"")</x:f>
      </x:c>
      <x:c r="J60" s="76" t="str">
        <x:f>IF('06_Form_Emissions_GES'!$L60="Validé humainement",'06_Form_Emissions_GES'!J60,"")</x:f>
      </x:c>
      <x:c r="K60" s="76" t="str">
        <x:f>IF('06_Form_Emissions_GES'!$L60="Validé humainement",'06_Form_Emissions_GES'!K60,"")</x:f>
      </x:c>
      <x:c r="L60" s="76" t="str">
        <x:f>IF('06_Form_Emissions_GES'!$L60="Validé humainement",'06_Form_Emissions_GES'!L60,"")</x:f>
      </x:c>
      <x:c r="M60" s="76" t="str">
        <x:f>IF('06_Form_Emissions_GES'!$L60="Validé humainement",'06_Form_Emissions_GES'!M60,"")</x:f>
      </x:c>
      <x:c r="N60" s="78" t="str">
        <x:f>IF('06_Form_Emissions_GES'!$L60="Validé humainement",'06_Form_Emissions_GES'!N60,"")</x:f>
      </x:c>
      <x:c r="O60" s="76" t="str">
        <x:f>IF('06_Form_Emissions_GES'!$L60="Validé humainement",'06_Form_Emissions_GES'!O60,"")</x:f>
      </x:c>
      <x:c r="P60" s="76" t="str">
        <x:f>IF('06_Form_Emissions_GES'!$L60="Validé humainement",'06_Form_Emissions_GES'!P60,"")</x:f>
      </x:c>
      <x:c r="Q60" s="76" t="str">
        <x:f>IF('06_Form_Emissions_GES'!$L60="Validé humainement",'06_Form_Emissions_GES'!Q60,"")</x:f>
      </x:c>
      <x:c r="R60" s="127" t="str">
        <x:f>IF('06_Form_Emissions_GES'!$L60="Validé humainement",'06_Form_Emissions_GES'!R60,"")</x:f>
      </x:c>
      <x:c r="S60" t="str">
        <x:f>IF('06_Form_Emissions_GES'!$L60="Validé humainement",'06_Form_Emissions_GES'!S60,"")</x:f>
      </x:c>
      <x:c r="T60" t="str">
        <x:f>IF('06_Form_Emissions_GES'!$L60="Validé humainement",'06_Form_Emissions_GES'!T60,"")</x:f>
      </x:c>
      <x:c r="U60" t="str">
        <x:f>IF('06_Form_Emissions_GES'!$L60="Validé humainement",'06_Form_Emissions_GES'!U60,"")</x:f>
      </x:c>
      <x:c r="V60" t="str">
        <x:f>IF('06_Form_Emissions_GES'!$L60="Validé humainement",'06_Form_Emissions_GES'!V60,"")</x:f>
      </x:c>
    </x:row>
    <x:row r="61">
      <x:c r="A61" s="76" t="str">
        <x:f>IF('06_Form_Emissions_GES'!$L61="Validé humainement",'06_Form_Emissions_GES'!A61,"")</x:f>
      </x:c>
      <x:c r="B61" s="76" t="str">
        <x:f>IF('06_Form_Emissions_GES'!$L61="Validé humainement",'06_Form_Emissions_GES'!B61,"")</x:f>
      </x:c>
      <x:c r="C61" s="76" t="str">
        <x:f>IF('06_Form_Emissions_GES'!$L61="Validé humainement",'06_Form_Emissions_GES'!C61,"")</x:f>
      </x:c>
      <x:c r="D61" s="76" t="str">
        <x:f>IF('06_Form_Emissions_GES'!$L61="Validé humainement",'06_Form_Emissions_GES'!D61,"")</x:f>
      </x:c>
      <x:c r="E61" s="77" t="str">
        <x:f>IF('06_Form_Emissions_GES'!$L61="Validé humainement",'06_Form_Emissions_GES'!E61,"")</x:f>
      </x:c>
      <x:c r="F61" s="76" t="str">
        <x:f>IF('06_Form_Emissions_GES'!$L61="Validé humainement",'06_Form_Emissions_GES'!F61,"")</x:f>
      </x:c>
      <x:c r="G61" s="83" t="str">
        <x:f>IF('06_Form_Emissions_GES'!$L61="Validé humainement",'06_Form_Emissions_GES'!G61,"")</x:f>
      </x:c>
      <x:c r="H61" s="77" t="str">
        <x:f>IF('06_Form_Emissions_GES'!$L61="Validé humainement",'06_Form_Emissions_GES'!H61,"")</x:f>
      </x:c>
      <x:c r="I61" s="76" t="str">
        <x:f>IF('06_Form_Emissions_GES'!$L61="Validé humainement",'06_Form_Emissions_GES'!I61,"")</x:f>
      </x:c>
      <x:c r="J61" s="76" t="str">
        <x:f>IF('06_Form_Emissions_GES'!$L61="Validé humainement",'06_Form_Emissions_GES'!J61,"")</x:f>
      </x:c>
      <x:c r="K61" s="76" t="str">
        <x:f>IF('06_Form_Emissions_GES'!$L61="Validé humainement",'06_Form_Emissions_GES'!K61,"")</x:f>
      </x:c>
      <x:c r="L61" s="76" t="str">
        <x:f>IF('06_Form_Emissions_GES'!$L61="Validé humainement",'06_Form_Emissions_GES'!L61,"")</x:f>
      </x:c>
      <x:c r="M61" s="76" t="str">
        <x:f>IF('06_Form_Emissions_GES'!$L61="Validé humainement",'06_Form_Emissions_GES'!M61,"")</x:f>
      </x:c>
      <x:c r="N61" s="78" t="str">
        <x:f>IF('06_Form_Emissions_GES'!$L61="Validé humainement",'06_Form_Emissions_GES'!N61,"")</x:f>
      </x:c>
      <x:c r="O61" s="76" t="str">
        <x:f>IF('06_Form_Emissions_GES'!$L61="Validé humainement",'06_Form_Emissions_GES'!O61,"")</x:f>
      </x:c>
      <x:c r="P61" s="76" t="str">
        <x:f>IF('06_Form_Emissions_GES'!$L61="Validé humainement",'06_Form_Emissions_GES'!P61,"")</x:f>
      </x:c>
      <x:c r="Q61" s="76" t="str">
        <x:f>IF('06_Form_Emissions_GES'!$L61="Validé humainement",'06_Form_Emissions_GES'!Q61,"")</x:f>
      </x:c>
      <x:c r="R61" s="127" t="str">
        <x:f>IF('06_Form_Emissions_GES'!$L61="Validé humainement",'06_Form_Emissions_GES'!R61,"")</x:f>
      </x:c>
      <x:c r="S61" t="str">
        <x:f>IF('06_Form_Emissions_GES'!$L61="Validé humainement",'06_Form_Emissions_GES'!S61,"")</x:f>
      </x:c>
      <x:c r="T61" t="str">
        <x:f>IF('06_Form_Emissions_GES'!$L61="Validé humainement",'06_Form_Emissions_GES'!T61,"")</x:f>
      </x:c>
      <x:c r="U61" t="str">
        <x:f>IF('06_Form_Emissions_GES'!$L61="Validé humainement",'06_Form_Emissions_GES'!U61,"")</x:f>
      </x:c>
      <x:c r="V61" t="str">
        <x:f>IF('06_Form_Emissions_GES'!$L61="Validé humainement",'06_Form_Emissions_GES'!V61,"")</x:f>
      </x:c>
    </x:row>
    <x:row r="62">
      <x:c r="A62" s="76" t="str">
        <x:f>IF('06_Form_Emissions_GES'!$L62="Validé humainement",'06_Form_Emissions_GES'!A62,"")</x:f>
      </x:c>
      <x:c r="B62" s="76" t="str">
        <x:f>IF('06_Form_Emissions_GES'!$L62="Validé humainement",'06_Form_Emissions_GES'!B62,"")</x:f>
      </x:c>
      <x:c r="C62" s="76" t="str">
        <x:f>IF('06_Form_Emissions_GES'!$L62="Validé humainement",'06_Form_Emissions_GES'!C62,"")</x:f>
      </x:c>
      <x:c r="D62" s="76" t="str">
        <x:f>IF('06_Form_Emissions_GES'!$L62="Validé humainement",'06_Form_Emissions_GES'!D62,"")</x:f>
      </x:c>
      <x:c r="E62" s="77" t="str">
        <x:f>IF('06_Form_Emissions_GES'!$L62="Validé humainement",'06_Form_Emissions_GES'!E62,"")</x:f>
      </x:c>
      <x:c r="F62" s="76" t="str">
        <x:f>IF('06_Form_Emissions_GES'!$L62="Validé humainement",'06_Form_Emissions_GES'!F62,"")</x:f>
      </x:c>
      <x:c r="G62" s="83" t="str">
        <x:f>IF('06_Form_Emissions_GES'!$L62="Validé humainement",'06_Form_Emissions_GES'!G62,"")</x:f>
      </x:c>
      <x:c r="H62" s="77" t="str">
        <x:f>IF('06_Form_Emissions_GES'!$L62="Validé humainement",'06_Form_Emissions_GES'!H62,"")</x:f>
      </x:c>
      <x:c r="I62" s="76" t="str">
        <x:f>IF('06_Form_Emissions_GES'!$L62="Validé humainement",'06_Form_Emissions_GES'!I62,"")</x:f>
      </x:c>
      <x:c r="J62" s="76" t="str">
        <x:f>IF('06_Form_Emissions_GES'!$L62="Validé humainement",'06_Form_Emissions_GES'!J62,"")</x:f>
      </x:c>
      <x:c r="K62" s="76" t="str">
        <x:f>IF('06_Form_Emissions_GES'!$L62="Validé humainement",'06_Form_Emissions_GES'!K62,"")</x:f>
      </x:c>
      <x:c r="L62" s="76" t="str">
        <x:f>IF('06_Form_Emissions_GES'!$L62="Validé humainement",'06_Form_Emissions_GES'!L62,"")</x:f>
      </x:c>
      <x:c r="M62" s="76" t="str">
        <x:f>IF('06_Form_Emissions_GES'!$L62="Validé humainement",'06_Form_Emissions_GES'!M62,"")</x:f>
      </x:c>
      <x:c r="N62" s="78" t="str">
        <x:f>IF('06_Form_Emissions_GES'!$L62="Validé humainement",'06_Form_Emissions_GES'!N62,"")</x:f>
      </x:c>
      <x:c r="O62" s="76" t="str">
        <x:f>IF('06_Form_Emissions_GES'!$L62="Validé humainement",'06_Form_Emissions_GES'!O62,"")</x:f>
      </x:c>
      <x:c r="P62" s="76" t="str">
        <x:f>IF('06_Form_Emissions_GES'!$L62="Validé humainement",'06_Form_Emissions_GES'!P62,"")</x:f>
      </x:c>
      <x:c r="Q62" s="76" t="str">
        <x:f>IF('06_Form_Emissions_GES'!$L62="Validé humainement",'06_Form_Emissions_GES'!Q62,"")</x:f>
      </x:c>
      <x:c r="R62" s="127" t="str">
        <x:f>IF('06_Form_Emissions_GES'!$L62="Validé humainement",'06_Form_Emissions_GES'!R62,"")</x:f>
      </x:c>
      <x:c r="S62" t="str">
        <x:f>IF('06_Form_Emissions_GES'!$L62="Validé humainement",'06_Form_Emissions_GES'!S62,"")</x:f>
      </x:c>
      <x:c r="T62" t="str">
        <x:f>IF('06_Form_Emissions_GES'!$L62="Validé humainement",'06_Form_Emissions_GES'!T62,"")</x:f>
      </x:c>
      <x:c r="U62" t="str">
        <x:f>IF('06_Form_Emissions_GES'!$L62="Validé humainement",'06_Form_Emissions_GES'!U62,"")</x:f>
      </x:c>
      <x:c r="V62" t="str">
        <x:f>IF('06_Form_Emissions_GES'!$L62="Validé humainement",'06_Form_Emissions_GES'!V62,"")</x:f>
      </x:c>
    </x:row>
    <x:row r="63">
      <x:c r="A63" s="76" t="str">
        <x:f>IF('06_Form_Emissions_GES'!$L63="Validé humainement",'06_Form_Emissions_GES'!A63,"")</x:f>
      </x:c>
      <x:c r="B63" s="76" t="str">
        <x:f>IF('06_Form_Emissions_GES'!$L63="Validé humainement",'06_Form_Emissions_GES'!B63,"")</x:f>
      </x:c>
      <x:c r="C63" s="76" t="str">
        <x:f>IF('06_Form_Emissions_GES'!$L63="Validé humainement",'06_Form_Emissions_GES'!C63,"")</x:f>
      </x:c>
      <x:c r="D63" s="76" t="str">
        <x:f>IF('06_Form_Emissions_GES'!$L63="Validé humainement",'06_Form_Emissions_GES'!D63,"")</x:f>
      </x:c>
      <x:c r="E63" s="77" t="str">
        <x:f>IF('06_Form_Emissions_GES'!$L63="Validé humainement",'06_Form_Emissions_GES'!E63,"")</x:f>
      </x:c>
      <x:c r="F63" s="76" t="str">
        <x:f>IF('06_Form_Emissions_GES'!$L63="Validé humainement",'06_Form_Emissions_GES'!F63,"")</x:f>
      </x:c>
      <x:c r="G63" s="83" t="str">
        <x:f>IF('06_Form_Emissions_GES'!$L63="Validé humainement",'06_Form_Emissions_GES'!G63,"")</x:f>
      </x:c>
      <x:c r="H63" s="77" t="str">
        <x:f>IF('06_Form_Emissions_GES'!$L63="Validé humainement",'06_Form_Emissions_GES'!H63,"")</x:f>
      </x:c>
      <x:c r="I63" s="76" t="str">
        <x:f>IF('06_Form_Emissions_GES'!$L63="Validé humainement",'06_Form_Emissions_GES'!I63,"")</x:f>
      </x:c>
      <x:c r="J63" s="76" t="str">
        <x:f>IF('06_Form_Emissions_GES'!$L63="Validé humainement",'06_Form_Emissions_GES'!J63,"")</x:f>
      </x:c>
      <x:c r="K63" s="76" t="str">
        <x:f>IF('06_Form_Emissions_GES'!$L63="Validé humainement",'06_Form_Emissions_GES'!K63,"")</x:f>
      </x:c>
      <x:c r="L63" s="76" t="str">
        <x:f>IF('06_Form_Emissions_GES'!$L63="Validé humainement",'06_Form_Emissions_GES'!L63,"")</x:f>
      </x:c>
      <x:c r="M63" s="76" t="str">
        <x:f>IF('06_Form_Emissions_GES'!$L63="Validé humainement",'06_Form_Emissions_GES'!M63,"")</x:f>
      </x:c>
      <x:c r="N63" s="78" t="str">
        <x:f>IF('06_Form_Emissions_GES'!$L63="Validé humainement",'06_Form_Emissions_GES'!N63,"")</x:f>
      </x:c>
      <x:c r="O63" s="76" t="str">
        <x:f>IF('06_Form_Emissions_GES'!$L63="Validé humainement",'06_Form_Emissions_GES'!O63,"")</x:f>
      </x:c>
      <x:c r="P63" s="76" t="str">
        <x:f>IF('06_Form_Emissions_GES'!$L63="Validé humainement",'06_Form_Emissions_GES'!P63,"")</x:f>
      </x:c>
      <x:c r="Q63" s="76" t="str">
        <x:f>IF('06_Form_Emissions_GES'!$L63="Validé humainement",'06_Form_Emissions_GES'!Q63,"")</x:f>
      </x:c>
      <x:c r="R63" s="127" t="str">
        <x:f>IF('06_Form_Emissions_GES'!$L63="Validé humainement",'06_Form_Emissions_GES'!R63,"")</x:f>
      </x:c>
      <x:c r="S63" t="str">
        <x:f>IF('06_Form_Emissions_GES'!$L63="Validé humainement",'06_Form_Emissions_GES'!S63,"")</x:f>
      </x:c>
      <x:c r="T63" t="str">
        <x:f>IF('06_Form_Emissions_GES'!$L63="Validé humainement",'06_Form_Emissions_GES'!T63,"")</x:f>
      </x:c>
      <x:c r="U63" t="str">
        <x:f>IF('06_Form_Emissions_GES'!$L63="Validé humainement",'06_Form_Emissions_GES'!U63,"")</x:f>
      </x:c>
      <x:c r="V63" t="str">
        <x:f>IF('06_Form_Emissions_GES'!$L63="Validé humainement",'06_Form_Emissions_GES'!V63,"")</x:f>
      </x:c>
    </x:row>
    <x:row r="64">
      <x:c r="A64" s="76" t="str">
        <x:f>IF('06_Form_Emissions_GES'!$L64="Validé humainement",'06_Form_Emissions_GES'!A64,"")</x:f>
      </x:c>
      <x:c r="B64" s="76" t="str">
        <x:f>IF('06_Form_Emissions_GES'!$L64="Validé humainement",'06_Form_Emissions_GES'!B64,"")</x:f>
      </x:c>
      <x:c r="C64" s="76" t="str">
        <x:f>IF('06_Form_Emissions_GES'!$L64="Validé humainement",'06_Form_Emissions_GES'!C64,"")</x:f>
      </x:c>
      <x:c r="D64" s="76" t="str">
        <x:f>IF('06_Form_Emissions_GES'!$L64="Validé humainement",'06_Form_Emissions_GES'!D64,"")</x:f>
      </x:c>
      <x:c r="E64" s="77" t="str">
        <x:f>IF('06_Form_Emissions_GES'!$L64="Validé humainement",'06_Form_Emissions_GES'!E64,"")</x:f>
      </x:c>
      <x:c r="F64" s="76" t="str">
        <x:f>IF('06_Form_Emissions_GES'!$L64="Validé humainement",'06_Form_Emissions_GES'!F64,"")</x:f>
      </x:c>
      <x:c r="G64" s="83" t="str">
        <x:f>IF('06_Form_Emissions_GES'!$L64="Validé humainement",'06_Form_Emissions_GES'!G64,"")</x:f>
      </x:c>
      <x:c r="H64" s="77" t="str">
        <x:f>IF('06_Form_Emissions_GES'!$L64="Validé humainement",'06_Form_Emissions_GES'!H64,"")</x:f>
      </x:c>
      <x:c r="I64" s="76" t="str">
        <x:f>IF('06_Form_Emissions_GES'!$L64="Validé humainement",'06_Form_Emissions_GES'!I64,"")</x:f>
      </x:c>
      <x:c r="J64" s="76" t="str">
        <x:f>IF('06_Form_Emissions_GES'!$L64="Validé humainement",'06_Form_Emissions_GES'!J64,"")</x:f>
      </x:c>
      <x:c r="K64" s="76" t="str">
        <x:f>IF('06_Form_Emissions_GES'!$L64="Validé humainement",'06_Form_Emissions_GES'!K64,"")</x:f>
      </x:c>
      <x:c r="L64" s="76" t="str">
        <x:f>IF('06_Form_Emissions_GES'!$L64="Validé humainement",'06_Form_Emissions_GES'!L64,"")</x:f>
      </x:c>
      <x:c r="M64" s="76" t="str">
        <x:f>IF('06_Form_Emissions_GES'!$L64="Validé humainement",'06_Form_Emissions_GES'!M64,"")</x:f>
      </x:c>
      <x:c r="N64" s="78" t="str">
        <x:f>IF('06_Form_Emissions_GES'!$L64="Validé humainement",'06_Form_Emissions_GES'!N64,"")</x:f>
      </x:c>
      <x:c r="O64" s="76" t="str">
        <x:f>IF('06_Form_Emissions_GES'!$L64="Validé humainement",'06_Form_Emissions_GES'!O64,"")</x:f>
      </x:c>
      <x:c r="P64" s="76" t="str">
        <x:f>IF('06_Form_Emissions_GES'!$L64="Validé humainement",'06_Form_Emissions_GES'!P64,"")</x:f>
      </x:c>
      <x:c r="Q64" s="76" t="str">
        <x:f>IF('06_Form_Emissions_GES'!$L64="Validé humainement",'06_Form_Emissions_GES'!Q64,"")</x:f>
      </x:c>
      <x:c r="R64" s="127" t="str">
        <x:f>IF('06_Form_Emissions_GES'!$L64="Validé humainement",'06_Form_Emissions_GES'!R64,"")</x:f>
      </x:c>
      <x:c r="S64" t="str">
        <x:f>IF('06_Form_Emissions_GES'!$L64="Validé humainement",'06_Form_Emissions_GES'!S64,"")</x:f>
      </x:c>
      <x:c r="T64" t="str">
        <x:f>IF('06_Form_Emissions_GES'!$L64="Validé humainement",'06_Form_Emissions_GES'!T64,"")</x:f>
      </x:c>
      <x:c r="U64" t="str">
        <x:f>IF('06_Form_Emissions_GES'!$L64="Validé humainement",'06_Form_Emissions_GES'!U64,"")</x:f>
      </x:c>
      <x:c r="V64" t="str">
        <x:f>IF('06_Form_Emissions_GES'!$L64="Validé humainement",'06_Form_Emissions_GES'!V64,"")</x:f>
      </x:c>
    </x:row>
    <x:row r="65">
      <x:c r="A65" s="76" t="str">
        <x:f>IF('06_Form_Emissions_GES'!$L65="Validé humainement",'06_Form_Emissions_GES'!A65,"")</x:f>
      </x:c>
      <x:c r="B65" s="76" t="str">
        <x:f>IF('06_Form_Emissions_GES'!$L65="Validé humainement",'06_Form_Emissions_GES'!B65,"")</x:f>
      </x:c>
      <x:c r="C65" s="76" t="str">
        <x:f>IF('06_Form_Emissions_GES'!$L65="Validé humainement",'06_Form_Emissions_GES'!C65,"")</x:f>
      </x:c>
      <x:c r="D65" s="76" t="str">
        <x:f>IF('06_Form_Emissions_GES'!$L65="Validé humainement",'06_Form_Emissions_GES'!D65,"")</x:f>
      </x:c>
      <x:c r="E65" s="77" t="str">
        <x:f>IF('06_Form_Emissions_GES'!$L65="Validé humainement",'06_Form_Emissions_GES'!E65,"")</x:f>
      </x:c>
      <x:c r="F65" s="76" t="str">
        <x:f>IF('06_Form_Emissions_GES'!$L65="Validé humainement",'06_Form_Emissions_GES'!F65,"")</x:f>
      </x:c>
      <x:c r="G65" s="83" t="str">
        <x:f>IF('06_Form_Emissions_GES'!$L65="Validé humainement",'06_Form_Emissions_GES'!G65,"")</x:f>
      </x:c>
      <x:c r="H65" s="77" t="str">
        <x:f>IF('06_Form_Emissions_GES'!$L65="Validé humainement",'06_Form_Emissions_GES'!H65,"")</x:f>
      </x:c>
      <x:c r="I65" s="76" t="str">
        <x:f>IF('06_Form_Emissions_GES'!$L65="Validé humainement",'06_Form_Emissions_GES'!I65,"")</x:f>
      </x:c>
      <x:c r="J65" s="76" t="str">
        <x:f>IF('06_Form_Emissions_GES'!$L65="Validé humainement",'06_Form_Emissions_GES'!J65,"")</x:f>
      </x:c>
      <x:c r="K65" s="76" t="str">
        <x:f>IF('06_Form_Emissions_GES'!$L65="Validé humainement",'06_Form_Emissions_GES'!K65,"")</x:f>
      </x:c>
      <x:c r="L65" s="76" t="str">
        <x:f>IF('06_Form_Emissions_GES'!$L65="Validé humainement",'06_Form_Emissions_GES'!L65,"")</x:f>
      </x:c>
      <x:c r="M65" s="76" t="str">
        <x:f>IF('06_Form_Emissions_GES'!$L65="Validé humainement",'06_Form_Emissions_GES'!M65,"")</x:f>
      </x:c>
      <x:c r="N65" s="78" t="str">
        <x:f>IF('06_Form_Emissions_GES'!$L65="Validé humainement",'06_Form_Emissions_GES'!N65,"")</x:f>
      </x:c>
      <x:c r="O65" s="76" t="str">
        <x:f>IF('06_Form_Emissions_GES'!$L65="Validé humainement",'06_Form_Emissions_GES'!O65,"")</x:f>
      </x:c>
      <x:c r="P65" s="76" t="str">
        <x:f>IF('06_Form_Emissions_GES'!$L65="Validé humainement",'06_Form_Emissions_GES'!P65,"")</x:f>
      </x:c>
      <x:c r="Q65" s="76" t="str">
        <x:f>IF('06_Form_Emissions_GES'!$L65="Validé humainement",'06_Form_Emissions_GES'!Q65,"")</x:f>
      </x:c>
      <x:c r="R65" s="127" t="str">
        <x:f>IF('06_Form_Emissions_GES'!$L65="Validé humainement",'06_Form_Emissions_GES'!R65,"")</x:f>
      </x:c>
      <x:c r="S65" t="str">
        <x:f>IF('06_Form_Emissions_GES'!$L65="Validé humainement",'06_Form_Emissions_GES'!S65,"")</x:f>
      </x:c>
      <x:c r="T65" t="str">
        <x:f>IF('06_Form_Emissions_GES'!$L65="Validé humainement",'06_Form_Emissions_GES'!T65,"")</x:f>
      </x:c>
      <x:c r="U65" t="str">
        <x:f>IF('06_Form_Emissions_GES'!$L65="Validé humainement",'06_Form_Emissions_GES'!U65,"")</x:f>
      </x:c>
      <x:c r="V65" t="str">
        <x:f>IF('06_Form_Emissions_GES'!$L65="Validé humainement",'06_Form_Emissions_GES'!V65,"")</x:f>
      </x:c>
    </x:row>
    <x:row r="66">
      <x:c r="A66" s="76" t="str">
        <x:f>IF('06_Form_Emissions_GES'!$L66="Validé humainement",'06_Form_Emissions_GES'!A66,"")</x:f>
      </x:c>
      <x:c r="B66" s="76" t="str">
        <x:f>IF('06_Form_Emissions_GES'!$L66="Validé humainement",'06_Form_Emissions_GES'!B66,"")</x:f>
      </x:c>
      <x:c r="C66" s="76" t="str">
        <x:f>IF('06_Form_Emissions_GES'!$L66="Validé humainement",'06_Form_Emissions_GES'!C66,"")</x:f>
      </x:c>
      <x:c r="D66" s="76" t="str">
        <x:f>IF('06_Form_Emissions_GES'!$L66="Validé humainement",'06_Form_Emissions_GES'!D66,"")</x:f>
      </x:c>
      <x:c r="E66" s="77" t="str">
        <x:f>IF('06_Form_Emissions_GES'!$L66="Validé humainement",'06_Form_Emissions_GES'!E66,"")</x:f>
      </x:c>
      <x:c r="F66" s="76" t="str">
        <x:f>IF('06_Form_Emissions_GES'!$L66="Validé humainement",'06_Form_Emissions_GES'!F66,"")</x:f>
      </x:c>
      <x:c r="G66" s="83" t="str">
        <x:f>IF('06_Form_Emissions_GES'!$L66="Validé humainement",'06_Form_Emissions_GES'!G66,"")</x:f>
      </x:c>
      <x:c r="H66" s="77" t="str">
        <x:f>IF('06_Form_Emissions_GES'!$L66="Validé humainement",'06_Form_Emissions_GES'!H66,"")</x:f>
      </x:c>
      <x:c r="I66" s="76" t="str">
        <x:f>IF('06_Form_Emissions_GES'!$L66="Validé humainement",'06_Form_Emissions_GES'!I66,"")</x:f>
      </x:c>
      <x:c r="J66" s="76" t="str">
        <x:f>IF('06_Form_Emissions_GES'!$L66="Validé humainement",'06_Form_Emissions_GES'!J66,"")</x:f>
      </x:c>
      <x:c r="K66" s="76" t="str">
        <x:f>IF('06_Form_Emissions_GES'!$L66="Validé humainement",'06_Form_Emissions_GES'!K66,"")</x:f>
      </x:c>
      <x:c r="L66" s="76" t="str">
        <x:f>IF('06_Form_Emissions_GES'!$L66="Validé humainement",'06_Form_Emissions_GES'!L66,"")</x:f>
      </x:c>
      <x:c r="M66" s="76" t="str">
        <x:f>IF('06_Form_Emissions_GES'!$L66="Validé humainement",'06_Form_Emissions_GES'!M66,"")</x:f>
      </x:c>
      <x:c r="N66" s="78" t="str">
        <x:f>IF('06_Form_Emissions_GES'!$L66="Validé humainement",'06_Form_Emissions_GES'!N66,"")</x:f>
      </x:c>
      <x:c r="O66" s="76" t="str">
        <x:f>IF('06_Form_Emissions_GES'!$L66="Validé humainement",'06_Form_Emissions_GES'!O66,"")</x:f>
      </x:c>
      <x:c r="P66" s="76" t="str">
        <x:f>IF('06_Form_Emissions_GES'!$L66="Validé humainement",'06_Form_Emissions_GES'!P66,"")</x:f>
      </x:c>
      <x:c r="Q66" s="76" t="str">
        <x:f>IF('06_Form_Emissions_GES'!$L66="Validé humainement",'06_Form_Emissions_GES'!Q66,"")</x:f>
      </x:c>
      <x:c r="R66" s="127" t="str">
        <x:f>IF('06_Form_Emissions_GES'!$L66="Validé humainement",'06_Form_Emissions_GES'!R66,"")</x:f>
      </x:c>
      <x:c r="S66" t="str">
        <x:f>IF('06_Form_Emissions_GES'!$L66="Validé humainement",'06_Form_Emissions_GES'!S66,"")</x:f>
      </x:c>
      <x:c r="T66" t="str">
        <x:f>IF('06_Form_Emissions_GES'!$L66="Validé humainement",'06_Form_Emissions_GES'!T66,"")</x:f>
      </x:c>
      <x:c r="U66" t="str">
        <x:f>IF('06_Form_Emissions_GES'!$L66="Validé humainement",'06_Form_Emissions_GES'!U66,"")</x:f>
      </x:c>
      <x:c r="V66" t="str">
        <x:f>IF('06_Form_Emissions_GES'!$L66="Validé humainement",'06_Form_Emissions_GES'!V66,"")</x:f>
      </x:c>
    </x:row>
    <x:row r="67">
      <x:c r="A67" s="76" t="str">
        <x:f>IF('06_Form_Emissions_GES'!$L67="Validé humainement",'06_Form_Emissions_GES'!A67,"")</x:f>
      </x:c>
      <x:c r="B67" s="76" t="str">
        <x:f>IF('06_Form_Emissions_GES'!$L67="Validé humainement",'06_Form_Emissions_GES'!B67,"")</x:f>
      </x:c>
      <x:c r="C67" s="76" t="str">
        <x:f>IF('06_Form_Emissions_GES'!$L67="Validé humainement",'06_Form_Emissions_GES'!C67,"")</x:f>
      </x:c>
      <x:c r="D67" s="76" t="str">
        <x:f>IF('06_Form_Emissions_GES'!$L67="Validé humainement",'06_Form_Emissions_GES'!D67,"")</x:f>
      </x:c>
      <x:c r="E67" s="77" t="str">
        <x:f>IF('06_Form_Emissions_GES'!$L67="Validé humainement",'06_Form_Emissions_GES'!E67,"")</x:f>
      </x:c>
      <x:c r="F67" s="76" t="str">
        <x:f>IF('06_Form_Emissions_GES'!$L67="Validé humainement",'06_Form_Emissions_GES'!F67,"")</x:f>
      </x:c>
      <x:c r="G67" s="83" t="str">
        <x:f>IF('06_Form_Emissions_GES'!$L67="Validé humainement",'06_Form_Emissions_GES'!G67,"")</x:f>
      </x:c>
      <x:c r="H67" s="77" t="str">
        <x:f>IF('06_Form_Emissions_GES'!$L67="Validé humainement",'06_Form_Emissions_GES'!H67,"")</x:f>
      </x:c>
      <x:c r="I67" s="76" t="str">
        <x:f>IF('06_Form_Emissions_GES'!$L67="Validé humainement",'06_Form_Emissions_GES'!I67,"")</x:f>
      </x:c>
      <x:c r="J67" s="76" t="str">
        <x:f>IF('06_Form_Emissions_GES'!$L67="Validé humainement",'06_Form_Emissions_GES'!J67,"")</x:f>
      </x:c>
      <x:c r="K67" s="76" t="str">
        <x:f>IF('06_Form_Emissions_GES'!$L67="Validé humainement",'06_Form_Emissions_GES'!K67,"")</x:f>
      </x:c>
      <x:c r="L67" s="76" t="str">
        <x:f>IF('06_Form_Emissions_GES'!$L67="Validé humainement",'06_Form_Emissions_GES'!L67,"")</x:f>
      </x:c>
      <x:c r="M67" s="76" t="str">
        <x:f>IF('06_Form_Emissions_GES'!$L67="Validé humainement",'06_Form_Emissions_GES'!M67,"")</x:f>
      </x:c>
      <x:c r="N67" s="78" t="str">
        <x:f>IF('06_Form_Emissions_GES'!$L67="Validé humainement",'06_Form_Emissions_GES'!N67,"")</x:f>
      </x:c>
      <x:c r="O67" s="76" t="str">
        <x:f>IF('06_Form_Emissions_GES'!$L67="Validé humainement",'06_Form_Emissions_GES'!O67,"")</x:f>
      </x:c>
      <x:c r="P67" s="76" t="str">
        <x:f>IF('06_Form_Emissions_GES'!$L67="Validé humainement",'06_Form_Emissions_GES'!P67,"")</x:f>
      </x:c>
      <x:c r="Q67" s="76" t="str">
        <x:f>IF('06_Form_Emissions_GES'!$L67="Validé humainement",'06_Form_Emissions_GES'!Q67,"")</x:f>
      </x:c>
      <x:c r="R67" s="127" t="str">
        <x:f>IF('06_Form_Emissions_GES'!$L67="Validé humainement",'06_Form_Emissions_GES'!R67,"")</x:f>
      </x:c>
      <x:c r="S67" t="str">
        <x:f>IF('06_Form_Emissions_GES'!$L67="Validé humainement",'06_Form_Emissions_GES'!S67,"")</x:f>
      </x:c>
      <x:c r="T67" t="str">
        <x:f>IF('06_Form_Emissions_GES'!$L67="Validé humainement",'06_Form_Emissions_GES'!T67,"")</x:f>
      </x:c>
      <x:c r="U67" t="str">
        <x:f>IF('06_Form_Emissions_GES'!$L67="Validé humainement",'06_Form_Emissions_GES'!U67,"")</x:f>
      </x:c>
      <x:c r="V67" t="str">
        <x:f>IF('06_Form_Emissions_GES'!$L67="Validé humainement",'06_Form_Emissions_GES'!V67,"")</x:f>
      </x:c>
    </x:row>
    <x:row r="68">
      <x:c r="A68" s="76" t="str">
        <x:f>IF('06_Form_Emissions_GES'!$L68="Validé humainement",'06_Form_Emissions_GES'!A68,"")</x:f>
      </x:c>
      <x:c r="B68" s="76" t="str">
        <x:f>IF('06_Form_Emissions_GES'!$L68="Validé humainement",'06_Form_Emissions_GES'!B68,"")</x:f>
      </x:c>
      <x:c r="C68" s="76" t="str">
        <x:f>IF('06_Form_Emissions_GES'!$L68="Validé humainement",'06_Form_Emissions_GES'!C68,"")</x:f>
      </x:c>
      <x:c r="D68" s="76" t="str">
        <x:f>IF('06_Form_Emissions_GES'!$L68="Validé humainement",'06_Form_Emissions_GES'!D68,"")</x:f>
      </x:c>
      <x:c r="E68" s="77" t="str">
        <x:f>IF('06_Form_Emissions_GES'!$L68="Validé humainement",'06_Form_Emissions_GES'!E68,"")</x:f>
      </x:c>
      <x:c r="F68" s="76" t="str">
        <x:f>IF('06_Form_Emissions_GES'!$L68="Validé humainement",'06_Form_Emissions_GES'!F68,"")</x:f>
      </x:c>
      <x:c r="G68" s="83" t="str">
        <x:f>IF('06_Form_Emissions_GES'!$L68="Validé humainement",'06_Form_Emissions_GES'!G68,"")</x:f>
      </x:c>
      <x:c r="H68" s="77" t="str">
        <x:f>IF('06_Form_Emissions_GES'!$L68="Validé humainement",'06_Form_Emissions_GES'!H68,"")</x:f>
      </x:c>
      <x:c r="I68" s="76" t="str">
        <x:f>IF('06_Form_Emissions_GES'!$L68="Validé humainement",'06_Form_Emissions_GES'!I68,"")</x:f>
      </x:c>
      <x:c r="J68" s="76" t="str">
        <x:f>IF('06_Form_Emissions_GES'!$L68="Validé humainement",'06_Form_Emissions_GES'!J68,"")</x:f>
      </x:c>
      <x:c r="K68" s="76" t="str">
        <x:f>IF('06_Form_Emissions_GES'!$L68="Validé humainement",'06_Form_Emissions_GES'!K68,"")</x:f>
      </x:c>
      <x:c r="L68" s="76" t="str">
        <x:f>IF('06_Form_Emissions_GES'!$L68="Validé humainement",'06_Form_Emissions_GES'!L68,"")</x:f>
      </x:c>
      <x:c r="M68" s="76" t="str">
        <x:f>IF('06_Form_Emissions_GES'!$L68="Validé humainement",'06_Form_Emissions_GES'!M68,"")</x:f>
      </x:c>
      <x:c r="N68" s="78" t="str">
        <x:f>IF('06_Form_Emissions_GES'!$L68="Validé humainement",'06_Form_Emissions_GES'!N68,"")</x:f>
      </x:c>
      <x:c r="O68" s="76" t="str">
        <x:f>IF('06_Form_Emissions_GES'!$L68="Validé humainement",'06_Form_Emissions_GES'!O68,"")</x:f>
      </x:c>
      <x:c r="P68" s="76" t="str">
        <x:f>IF('06_Form_Emissions_GES'!$L68="Validé humainement",'06_Form_Emissions_GES'!P68,"")</x:f>
      </x:c>
      <x:c r="Q68" s="76" t="str">
        <x:f>IF('06_Form_Emissions_GES'!$L68="Validé humainement",'06_Form_Emissions_GES'!Q68,"")</x:f>
      </x:c>
      <x:c r="R68" s="127" t="str">
        <x:f>IF('06_Form_Emissions_GES'!$L68="Validé humainement",'06_Form_Emissions_GES'!R68,"")</x:f>
      </x:c>
      <x:c r="S68" t="str">
        <x:f>IF('06_Form_Emissions_GES'!$L68="Validé humainement",'06_Form_Emissions_GES'!S68,"")</x:f>
      </x:c>
      <x:c r="T68" t="str">
        <x:f>IF('06_Form_Emissions_GES'!$L68="Validé humainement",'06_Form_Emissions_GES'!T68,"")</x:f>
      </x:c>
      <x:c r="U68" t="str">
        <x:f>IF('06_Form_Emissions_GES'!$L68="Validé humainement",'06_Form_Emissions_GES'!U68,"")</x:f>
      </x:c>
      <x:c r="V68" t="str">
        <x:f>IF('06_Form_Emissions_GES'!$L68="Validé humainement",'06_Form_Emissions_GES'!V68,"")</x:f>
      </x:c>
    </x:row>
    <x:row r="69">
      <x:c r="A69" s="76" t="str">
        <x:f>IF('06_Form_Emissions_GES'!$L69="Validé humainement",'06_Form_Emissions_GES'!A69,"")</x:f>
      </x:c>
      <x:c r="B69" s="76" t="str">
        <x:f>IF('06_Form_Emissions_GES'!$L69="Validé humainement",'06_Form_Emissions_GES'!B69,"")</x:f>
      </x:c>
      <x:c r="C69" s="76" t="str">
        <x:f>IF('06_Form_Emissions_GES'!$L69="Validé humainement",'06_Form_Emissions_GES'!C69,"")</x:f>
      </x:c>
      <x:c r="D69" s="76" t="str">
        <x:f>IF('06_Form_Emissions_GES'!$L69="Validé humainement",'06_Form_Emissions_GES'!D69,"")</x:f>
      </x:c>
      <x:c r="E69" s="77" t="str">
        <x:f>IF('06_Form_Emissions_GES'!$L69="Validé humainement",'06_Form_Emissions_GES'!E69,"")</x:f>
      </x:c>
      <x:c r="F69" s="76" t="str">
        <x:f>IF('06_Form_Emissions_GES'!$L69="Validé humainement",'06_Form_Emissions_GES'!F69,"")</x:f>
      </x:c>
      <x:c r="G69" s="83" t="str">
        <x:f>IF('06_Form_Emissions_GES'!$L69="Validé humainement",'06_Form_Emissions_GES'!G69,"")</x:f>
      </x:c>
      <x:c r="H69" s="77" t="str">
        <x:f>IF('06_Form_Emissions_GES'!$L69="Validé humainement",'06_Form_Emissions_GES'!H69,"")</x:f>
      </x:c>
      <x:c r="I69" s="76" t="str">
        <x:f>IF('06_Form_Emissions_GES'!$L69="Validé humainement",'06_Form_Emissions_GES'!I69,"")</x:f>
      </x:c>
      <x:c r="J69" s="76" t="str">
        <x:f>IF('06_Form_Emissions_GES'!$L69="Validé humainement",'06_Form_Emissions_GES'!J69,"")</x:f>
      </x:c>
      <x:c r="K69" s="76" t="str">
        <x:f>IF('06_Form_Emissions_GES'!$L69="Validé humainement",'06_Form_Emissions_GES'!K69,"")</x:f>
      </x:c>
      <x:c r="L69" s="76" t="str">
        <x:f>IF('06_Form_Emissions_GES'!$L69="Validé humainement",'06_Form_Emissions_GES'!L69,"")</x:f>
      </x:c>
      <x:c r="M69" s="76" t="str">
        <x:f>IF('06_Form_Emissions_GES'!$L69="Validé humainement",'06_Form_Emissions_GES'!M69,"")</x:f>
      </x:c>
      <x:c r="N69" s="78" t="str">
        <x:f>IF('06_Form_Emissions_GES'!$L69="Validé humainement",'06_Form_Emissions_GES'!N69,"")</x:f>
      </x:c>
      <x:c r="O69" s="76" t="str">
        <x:f>IF('06_Form_Emissions_GES'!$L69="Validé humainement",'06_Form_Emissions_GES'!O69,"")</x:f>
      </x:c>
      <x:c r="P69" s="76" t="str">
        <x:f>IF('06_Form_Emissions_GES'!$L69="Validé humainement",'06_Form_Emissions_GES'!P69,"")</x:f>
      </x:c>
      <x:c r="Q69" s="76" t="str">
        <x:f>IF('06_Form_Emissions_GES'!$L69="Validé humainement",'06_Form_Emissions_GES'!Q69,"")</x:f>
      </x:c>
      <x:c r="R69" s="127" t="str">
        <x:f>IF('06_Form_Emissions_GES'!$L69="Validé humainement",'06_Form_Emissions_GES'!R69,"")</x:f>
      </x:c>
      <x:c r="S69" t="str">
        <x:f>IF('06_Form_Emissions_GES'!$L69="Validé humainement",'06_Form_Emissions_GES'!S69,"")</x:f>
      </x:c>
      <x:c r="T69" t="str">
        <x:f>IF('06_Form_Emissions_GES'!$L69="Validé humainement",'06_Form_Emissions_GES'!T69,"")</x:f>
      </x:c>
      <x:c r="U69" t="str">
        <x:f>IF('06_Form_Emissions_GES'!$L69="Validé humainement",'06_Form_Emissions_GES'!U69,"")</x:f>
      </x:c>
      <x:c r="V69" t="str">
        <x:f>IF('06_Form_Emissions_GES'!$L69="Validé humainement",'06_Form_Emissions_GES'!V69,"")</x:f>
      </x:c>
    </x:row>
    <x:row r="70">
      <x:c r="A70" s="76" t="str">
        <x:f>IF('06_Form_Emissions_GES'!$L70="Validé humainement",'06_Form_Emissions_GES'!A70,"")</x:f>
      </x:c>
      <x:c r="B70" s="76" t="str">
        <x:f>IF('06_Form_Emissions_GES'!$L70="Validé humainement",'06_Form_Emissions_GES'!B70,"")</x:f>
      </x:c>
      <x:c r="C70" s="76" t="str">
        <x:f>IF('06_Form_Emissions_GES'!$L70="Validé humainement",'06_Form_Emissions_GES'!C70,"")</x:f>
      </x:c>
      <x:c r="D70" s="76" t="str">
        <x:f>IF('06_Form_Emissions_GES'!$L70="Validé humainement",'06_Form_Emissions_GES'!D70,"")</x:f>
      </x:c>
      <x:c r="E70" s="77" t="str">
        <x:f>IF('06_Form_Emissions_GES'!$L70="Validé humainement",'06_Form_Emissions_GES'!E70,"")</x:f>
      </x:c>
      <x:c r="F70" s="76" t="str">
        <x:f>IF('06_Form_Emissions_GES'!$L70="Validé humainement",'06_Form_Emissions_GES'!F70,"")</x:f>
      </x:c>
      <x:c r="G70" s="83" t="str">
        <x:f>IF('06_Form_Emissions_GES'!$L70="Validé humainement",'06_Form_Emissions_GES'!G70,"")</x:f>
      </x:c>
      <x:c r="H70" s="77" t="str">
        <x:f>IF('06_Form_Emissions_GES'!$L70="Validé humainement",'06_Form_Emissions_GES'!H70,"")</x:f>
      </x:c>
      <x:c r="I70" s="76" t="str">
        <x:f>IF('06_Form_Emissions_GES'!$L70="Validé humainement",'06_Form_Emissions_GES'!I70,"")</x:f>
      </x:c>
      <x:c r="J70" s="76" t="str">
        <x:f>IF('06_Form_Emissions_GES'!$L70="Validé humainement",'06_Form_Emissions_GES'!J70,"")</x:f>
      </x:c>
      <x:c r="K70" s="76" t="str">
        <x:f>IF('06_Form_Emissions_GES'!$L70="Validé humainement",'06_Form_Emissions_GES'!K70,"")</x:f>
      </x:c>
      <x:c r="L70" s="76" t="str">
        <x:f>IF('06_Form_Emissions_GES'!$L70="Validé humainement",'06_Form_Emissions_GES'!L70,"")</x:f>
      </x:c>
      <x:c r="M70" s="76" t="str">
        <x:f>IF('06_Form_Emissions_GES'!$L70="Validé humainement",'06_Form_Emissions_GES'!M70,"")</x:f>
      </x:c>
      <x:c r="N70" s="78" t="str">
        <x:f>IF('06_Form_Emissions_GES'!$L70="Validé humainement",'06_Form_Emissions_GES'!N70,"")</x:f>
      </x:c>
      <x:c r="O70" s="76" t="str">
        <x:f>IF('06_Form_Emissions_GES'!$L70="Validé humainement",'06_Form_Emissions_GES'!O70,"")</x:f>
      </x:c>
      <x:c r="P70" s="76" t="str">
        <x:f>IF('06_Form_Emissions_GES'!$L70="Validé humainement",'06_Form_Emissions_GES'!P70,"")</x:f>
      </x:c>
      <x:c r="Q70" s="76" t="str">
        <x:f>IF('06_Form_Emissions_GES'!$L70="Validé humainement",'06_Form_Emissions_GES'!Q70,"")</x:f>
      </x:c>
      <x:c r="R70" s="127" t="str">
        <x:f>IF('06_Form_Emissions_GES'!$L70="Validé humainement",'06_Form_Emissions_GES'!R70,"")</x:f>
      </x:c>
      <x:c r="S70" t="str">
        <x:f>IF('06_Form_Emissions_GES'!$L70="Validé humainement",'06_Form_Emissions_GES'!S70,"")</x:f>
      </x:c>
      <x:c r="T70" t="str">
        <x:f>IF('06_Form_Emissions_GES'!$L70="Validé humainement",'06_Form_Emissions_GES'!T70,"")</x:f>
      </x:c>
      <x:c r="U70" t="str">
        <x:f>IF('06_Form_Emissions_GES'!$L70="Validé humainement",'06_Form_Emissions_GES'!U70,"")</x:f>
      </x:c>
      <x:c r="V70" t="str">
        <x:f>IF('06_Form_Emissions_GES'!$L70="Validé humainement",'06_Form_Emissions_GES'!V70,"")</x:f>
      </x:c>
    </x:row>
    <x:row r="71">
      <x:c r="A71" s="76" t="str">
        <x:f>IF('06_Form_Emissions_GES'!$L71="Validé humainement",'06_Form_Emissions_GES'!A71,"")</x:f>
      </x:c>
      <x:c r="B71" s="76" t="str">
        <x:f>IF('06_Form_Emissions_GES'!$L71="Validé humainement",'06_Form_Emissions_GES'!B71,"")</x:f>
      </x:c>
      <x:c r="C71" s="76" t="str">
        <x:f>IF('06_Form_Emissions_GES'!$L71="Validé humainement",'06_Form_Emissions_GES'!C71,"")</x:f>
      </x:c>
      <x:c r="D71" s="76" t="str">
        <x:f>IF('06_Form_Emissions_GES'!$L71="Validé humainement",'06_Form_Emissions_GES'!D71,"")</x:f>
      </x:c>
      <x:c r="E71" s="77" t="str">
        <x:f>IF('06_Form_Emissions_GES'!$L71="Validé humainement",'06_Form_Emissions_GES'!E71,"")</x:f>
      </x:c>
      <x:c r="F71" s="76" t="str">
        <x:f>IF('06_Form_Emissions_GES'!$L71="Validé humainement",'06_Form_Emissions_GES'!F71,"")</x:f>
      </x:c>
      <x:c r="G71" s="83" t="str">
        <x:f>IF('06_Form_Emissions_GES'!$L71="Validé humainement",'06_Form_Emissions_GES'!G71,"")</x:f>
      </x:c>
      <x:c r="H71" s="77" t="str">
        <x:f>IF('06_Form_Emissions_GES'!$L71="Validé humainement",'06_Form_Emissions_GES'!H71,"")</x:f>
      </x:c>
      <x:c r="I71" s="76" t="str">
        <x:f>IF('06_Form_Emissions_GES'!$L71="Validé humainement",'06_Form_Emissions_GES'!I71,"")</x:f>
      </x:c>
      <x:c r="J71" s="76" t="str">
        <x:f>IF('06_Form_Emissions_GES'!$L71="Validé humainement",'06_Form_Emissions_GES'!J71,"")</x:f>
      </x:c>
      <x:c r="K71" s="76" t="str">
        <x:f>IF('06_Form_Emissions_GES'!$L71="Validé humainement",'06_Form_Emissions_GES'!K71,"")</x:f>
      </x:c>
      <x:c r="L71" s="76" t="str">
        <x:f>IF('06_Form_Emissions_GES'!$L71="Validé humainement",'06_Form_Emissions_GES'!L71,"")</x:f>
      </x:c>
      <x:c r="M71" s="76" t="str">
        <x:f>IF('06_Form_Emissions_GES'!$L71="Validé humainement",'06_Form_Emissions_GES'!M71,"")</x:f>
      </x:c>
      <x:c r="N71" s="78" t="str">
        <x:f>IF('06_Form_Emissions_GES'!$L71="Validé humainement",'06_Form_Emissions_GES'!N71,"")</x:f>
      </x:c>
      <x:c r="O71" s="76" t="str">
        <x:f>IF('06_Form_Emissions_GES'!$L71="Validé humainement",'06_Form_Emissions_GES'!O71,"")</x:f>
      </x:c>
      <x:c r="P71" s="76" t="str">
        <x:f>IF('06_Form_Emissions_GES'!$L71="Validé humainement",'06_Form_Emissions_GES'!P71,"")</x:f>
      </x:c>
      <x:c r="Q71" s="76" t="str">
        <x:f>IF('06_Form_Emissions_GES'!$L71="Validé humainement",'06_Form_Emissions_GES'!Q71,"")</x:f>
      </x:c>
      <x:c r="R71" s="127" t="str">
        <x:f>IF('06_Form_Emissions_GES'!$L71="Validé humainement",'06_Form_Emissions_GES'!R71,"")</x:f>
      </x:c>
      <x:c r="S71" t="str">
        <x:f>IF('06_Form_Emissions_GES'!$L71="Validé humainement",'06_Form_Emissions_GES'!S71,"")</x:f>
      </x:c>
      <x:c r="T71" t="str">
        <x:f>IF('06_Form_Emissions_GES'!$L71="Validé humainement",'06_Form_Emissions_GES'!T71,"")</x:f>
      </x:c>
      <x:c r="U71" t="str">
        <x:f>IF('06_Form_Emissions_GES'!$L71="Validé humainement",'06_Form_Emissions_GES'!U71,"")</x:f>
      </x:c>
      <x:c r="V71" t="str">
        <x:f>IF('06_Form_Emissions_GES'!$L71="Validé humainement",'06_Form_Emissions_GES'!V71,"")</x:f>
      </x:c>
    </x:row>
    <x:row r="72">
      <x:c r="A72" s="76" t="str">
        <x:f>IF('06_Form_Emissions_GES'!$L72="Validé humainement",'06_Form_Emissions_GES'!A72,"")</x:f>
      </x:c>
      <x:c r="B72" s="76" t="str">
        <x:f>IF('06_Form_Emissions_GES'!$L72="Validé humainement",'06_Form_Emissions_GES'!B72,"")</x:f>
      </x:c>
      <x:c r="C72" s="76" t="str">
        <x:f>IF('06_Form_Emissions_GES'!$L72="Validé humainement",'06_Form_Emissions_GES'!C72,"")</x:f>
      </x:c>
      <x:c r="D72" s="76" t="str">
        <x:f>IF('06_Form_Emissions_GES'!$L72="Validé humainement",'06_Form_Emissions_GES'!D72,"")</x:f>
      </x:c>
      <x:c r="E72" s="77" t="str">
        <x:f>IF('06_Form_Emissions_GES'!$L72="Validé humainement",'06_Form_Emissions_GES'!E72,"")</x:f>
      </x:c>
      <x:c r="F72" s="76" t="str">
        <x:f>IF('06_Form_Emissions_GES'!$L72="Validé humainement",'06_Form_Emissions_GES'!F72,"")</x:f>
      </x:c>
      <x:c r="G72" s="83" t="str">
        <x:f>IF('06_Form_Emissions_GES'!$L72="Validé humainement",'06_Form_Emissions_GES'!G72,"")</x:f>
      </x:c>
      <x:c r="H72" s="77" t="str">
        <x:f>IF('06_Form_Emissions_GES'!$L72="Validé humainement",'06_Form_Emissions_GES'!H72,"")</x:f>
      </x:c>
      <x:c r="I72" s="76" t="str">
        <x:f>IF('06_Form_Emissions_GES'!$L72="Validé humainement",'06_Form_Emissions_GES'!I72,"")</x:f>
      </x:c>
      <x:c r="J72" s="76" t="str">
        <x:f>IF('06_Form_Emissions_GES'!$L72="Validé humainement",'06_Form_Emissions_GES'!J72,"")</x:f>
      </x:c>
      <x:c r="K72" s="76" t="str">
        <x:f>IF('06_Form_Emissions_GES'!$L72="Validé humainement",'06_Form_Emissions_GES'!K72,"")</x:f>
      </x:c>
      <x:c r="L72" s="76" t="str">
        <x:f>IF('06_Form_Emissions_GES'!$L72="Validé humainement",'06_Form_Emissions_GES'!L72,"")</x:f>
      </x:c>
      <x:c r="M72" s="76" t="str">
        <x:f>IF('06_Form_Emissions_GES'!$L72="Validé humainement",'06_Form_Emissions_GES'!M72,"")</x:f>
      </x:c>
      <x:c r="N72" s="78" t="str">
        <x:f>IF('06_Form_Emissions_GES'!$L72="Validé humainement",'06_Form_Emissions_GES'!N72,"")</x:f>
      </x:c>
      <x:c r="O72" s="76" t="str">
        <x:f>IF('06_Form_Emissions_GES'!$L72="Validé humainement",'06_Form_Emissions_GES'!O72,"")</x:f>
      </x:c>
      <x:c r="P72" s="76" t="str">
        <x:f>IF('06_Form_Emissions_GES'!$L72="Validé humainement",'06_Form_Emissions_GES'!P72,"")</x:f>
      </x:c>
      <x:c r="Q72" s="76" t="str">
        <x:f>IF('06_Form_Emissions_GES'!$L72="Validé humainement",'06_Form_Emissions_GES'!Q72,"")</x:f>
      </x:c>
      <x:c r="R72" s="127" t="str">
        <x:f>IF('06_Form_Emissions_GES'!$L72="Validé humainement",'06_Form_Emissions_GES'!R72,"")</x:f>
      </x:c>
      <x:c r="S72" t="str">
        <x:f>IF('06_Form_Emissions_GES'!$L72="Validé humainement",'06_Form_Emissions_GES'!S72,"")</x:f>
      </x:c>
      <x:c r="T72" t="str">
        <x:f>IF('06_Form_Emissions_GES'!$L72="Validé humainement",'06_Form_Emissions_GES'!T72,"")</x:f>
      </x:c>
      <x:c r="U72" t="str">
        <x:f>IF('06_Form_Emissions_GES'!$L72="Validé humainement",'06_Form_Emissions_GES'!U72,"")</x:f>
      </x:c>
      <x:c r="V72" t="str">
        <x:f>IF('06_Form_Emissions_GES'!$L72="Validé humainement",'06_Form_Emissions_GES'!V72,"")</x:f>
      </x:c>
    </x:row>
    <x:row r="73">
      <x:c r="A73" s="76" t="str">
        <x:f>IF('06_Form_Emissions_GES'!$L73="Validé humainement",'06_Form_Emissions_GES'!A73,"")</x:f>
      </x:c>
      <x:c r="B73" s="76" t="str">
        <x:f>IF('06_Form_Emissions_GES'!$L73="Validé humainement",'06_Form_Emissions_GES'!B73,"")</x:f>
      </x:c>
      <x:c r="C73" s="76" t="str">
        <x:f>IF('06_Form_Emissions_GES'!$L73="Validé humainement",'06_Form_Emissions_GES'!C73,"")</x:f>
      </x:c>
      <x:c r="D73" s="76" t="str">
        <x:f>IF('06_Form_Emissions_GES'!$L73="Validé humainement",'06_Form_Emissions_GES'!D73,"")</x:f>
      </x:c>
      <x:c r="E73" s="77" t="str">
        <x:f>IF('06_Form_Emissions_GES'!$L73="Validé humainement",'06_Form_Emissions_GES'!E73,"")</x:f>
      </x:c>
      <x:c r="F73" s="76" t="str">
        <x:f>IF('06_Form_Emissions_GES'!$L73="Validé humainement",'06_Form_Emissions_GES'!F73,"")</x:f>
      </x:c>
      <x:c r="G73" s="83" t="str">
        <x:f>IF('06_Form_Emissions_GES'!$L73="Validé humainement",'06_Form_Emissions_GES'!G73,"")</x:f>
      </x:c>
      <x:c r="H73" s="77" t="str">
        <x:f>IF('06_Form_Emissions_GES'!$L73="Validé humainement",'06_Form_Emissions_GES'!H73,"")</x:f>
      </x:c>
      <x:c r="I73" s="76" t="str">
        <x:f>IF('06_Form_Emissions_GES'!$L73="Validé humainement",'06_Form_Emissions_GES'!I73,"")</x:f>
      </x:c>
      <x:c r="J73" s="76" t="str">
        <x:f>IF('06_Form_Emissions_GES'!$L73="Validé humainement",'06_Form_Emissions_GES'!J73,"")</x:f>
      </x:c>
      <x:c r="K73" s="76" t="str">
        <x:f>IF('06_Form_Emissions_GES'!$L73="Validé humainement",'06_Form_Emissions_GES'!K73,"")</x:f>
      </x:c>
      <x:c r="L73" s="76" t="str">
        <x:f>IF('06_Form_Emissions_GES'!$L73="Validé humainement",'06_Form_Emissions_GES'!L73,"")</x:f>
      </x:c>
      <x:c r="M73" s="76" t="str">
        <x:f>IF('06_Form_Emissions_GES'!$L73="Validé humainement",'06_Form_Emissions_GES'!M73,"")</x:f>
      </x:c>
      <x:c r="N73" s="78" t="str">
        <x:f>IF('06_Form_Emissions_GES'!$L73="Validé humainement",'06_Form_Emissions_GES'!N73,"")</x:f>
      </x:c>
      <x:c r="O73" s="76" t="str">
        <x:f>IF('06_Form_Emissions_GES'!$L73="Validé humainement",'06_Form_Emissions_GES'!O73,"")</x:f>
      </x:c>
      <x:c r="P73" s="76" t="str">
        <x:f>IF('06_Form_Emissions_GES'!$L73="Validé humainement",'06_Form_Emissions_GES'!P73,"")</x:f>
      </x:c>
      <x:c r="Q73" s="76" t="str">
        <x:f>IF('06_Form_Emissions_GES'!$L73="Validé humainement",'06_Form_Emissions_GES'!Q73,"")</x:f>
      </x:c>
      <x:c r="R73" s="127" t="str">
        <x:f>IF('06_Form_Emissions_GES'!$L73="Validé humainement",'06_Form_Emissions_GES'!R73,"")</x:f>
      </x:c>
      <x:c r="S73" t="str">
        <x:f>IF('06_Form_Emissions_GES'!$L73="Validé humainement",'06_Form_Emissions_GES'!S73,"")</x:f>
      </x:c>
      <x:c r="T73" t="str">
        <x:f>IF('06_Form_Emissions_GES'!$L73="Validé humainement",'06_Form_Emissions_GES'!T73,"")</x:f>
      </x:c>
      <x:c r="U73" t="str">
        <x:f>IF('06_Form_Emissions_GES'!$L73="Validé humainement",'06_Form_Emissions_GES'!U73,"")</x:f>
      </x:c>
      <x:c r="V73" t="str">
        <x:f>IF('06_Form_Emissions_GES'!$L73="Validé humainement",'06_Form_Emissions_GES'!V73,"")</x:f>
      </x:c>
    </x:row>
    <x:row r="74">
      <x:c r="A74" s="76" t="str">
        <x:f>IF('06_Form_Emissions_GES'!$L74="Validé humainement",'06_Form_Emissions_GES'!A74,"")</x:f>
      </x:c>
      <x:c r="B74" s="76" t="str">
        <x:f>IF('06_Form_Emissions_GES'!$L74="Validé humainement",'06_Form_Emissions_GES'!B74,"")</x:f>
      </x:c>
      <x:c r="C74" s="76" t="str">
        <x:f>IF('06_Form_Emissions_GES'!$L74="Validé humainement",'06_Form_Emissions_GES'!C74,"")</x:f>
      </x:c>
      <x:c r="D74" s="76" t="str">
        <x:f>IF('06_Form_Emissions_GES'!$L74="Validé humainement",'06_Form_Emissions_GES'!D74,"")</x:f>
      </x:c>
      <x:c r="E74" s="77" t="str">
        <x:f>IF('06_Form_Emissions_GES'!$L74="Validé humainement",'06_Form_Emissions_GES'!E74,"")</x:f>
      </x:c>
      <x:c r="F74" s="76" t="str">
        <x:f>IF('06_Form_Emissions_GES'!$L74="Validé humainement",'06_Form_Emissions_GES'!F74,"")</x:f>
      </x:c>
      <x:c r="G74" s="83" t="str">
        <x:f>IF('06_Form_Emissions_GES'!$L74="Validé humainement",'06_Form_Emissions_GES'!G74,"")</x:f>
      </x:c>
      <x:c r="H74" s="77" t="str">
        <x:f>IF('06_Form_Emissions_GES'!$L74="Validé humainement",'06_Form_Emissions_GES'!H74,"")</x:f>
      </x:c>
      <x:c r="I74" s="76" t="str">
        <x:f>IF('06_Form_Emissions_GES'!$L74="Validé humainement",'06_Form_Emissions_GES'!I74,"")</x:f>
      </x:c>
      <x:c r="J74" s="76" t="str">
        <x:f>IF('06_Form_Emissions_GES'!$L74="Validé humainement",'06_Form_Emissions_GES'!J74,"")</x:f>
      </x:c>
      <x:c r="K74" s="76" t="str">
        <x:f>IF('06_Form_Emissions_GES'!$L74="Validé humainement",'06_Form_Emissions_GES'!K74,"")</x:f>
      </x:c>
      <x:c r="L74" s="76" t="str">
        <x:f>IF('06_Form_Emissions_GES'!$L74="Validé humainement",'06_Form_Emissions_GES'!L74,"")</x:f>
      </x:c>
      <x:c r="M74" s="76" t="str">
        <x:f>IF('06_Form_Emissions_GES'!$L74="Validé humainement",'06_Form_Emissions_GES'!M74,"")</x:f>
      </x:c>
      <x:c r="N74" s="78" t="str">
        <x:f>IF('06_Form_Emissions_GES'!$L74="Validé humainement",'06_Form_Emissions_GES'!N74,"")</x:f>
      </x:c>
      <x:c r="O74" s="76" t="str">
        <x:f>IF('06_Form_Emissions_GES'!$L74="Validé humainement",'06_Form_Emissions_GES'!O74,"")</x:f>
      </x:c>
      <x:c r="P74" s="76" t="str">
        <x:f>IF('06_Form_Emissions_GES'!$L74="Validé humainement",'06_Form_Emissions_GES'!P74,"")</x:f>
      </x:c>
      <x:c r="Q74" s="76" t="str">
        <x:f>IF('06_Form_Emissions_GES'!$L74="Validé humainement",'06_Form_Emissions_GES'!Q74,"")</x:f>
      </x:c>
      <x:c r="R74" s="127" t="str">
        <x:f>IF('06_Form_Emissions_GES'!$L74="Validé humainement",'06_Form_Emissions_GES'!R74,"")</x:f>
      </x:c>
      <x:c r="S74" t="str">
        <x:f>IF('06_Form_Emissions_GES'!$L74="Validé humainement",'06_Form_Emissions_GES'!S74,"")</x:f>
      </x:c>
      <x:c r="T74" t="str">
        <x:f>IF('06_Form_Emissions_GES'!$L74="Validé humainement",'06_Form_Emissions_GES'!T74,"")</x:f>
      </x:c>
      <x:c r="U74" t="str">
        <x:f>IF('06_Form_Emissions_GES'!$L74="Validé humainement",'06_Form_Emissions_GES'!U74,"")</x:f>
      </x:c>
      <x:c r="V74" t="str">
        <x:f>IF('06_Form_Emissions_GES'!$L74="Validé humainement",'06_Form_Emissions_GES'!V74,"")</x:f>
      </x:c>
    </x:row>
    <x:row r="75">
      <x:c r="A75" s="76" t="str">
        <x:f>IF('06_Form_Emissions_GES'!$L75="Validé humainement",'06_Form_Emissions_GES'!A75,"")</x:f>
      </x:c>
      <x:c r="B75" s="76" t="str">
        <x:f>IF('06_Form_Emissions_GES'!$L75="Validé humainement",'06_Form_Emissions_GES'!B75,"")</x:f>
      </x:c>
      <x:c r="C75" s="76" t="str">
        <x:f>IF('06_Form_Emissions_GES'!$L75="Validé humainement",'06_Form_Emissions_GES'!C75,"")</x:f>
      </x:c>
      <x:c r="D75" s="76" t="str">
        <x:f>IF('06_Form_Emissions_GES'!$L75="Validé humainement",'06_Form_Emissions_GES'!D75,"")</x:f>
      </x:c>
      <x:c r="E75" s="77" t="str">
        <x:f>IF('06_Form_Emissions_GES'!$L75="Validé humainement",'06_Form_Emissions_GES'!E75,"")</x:f>
      </x:c>
      <x:c r="F75" s="76" t="str">
        <x:f>IF('06_Form_Emissions_GES'!$L75="Validé humainement",'06_Form_Emissions_GES'!F75,"")</x:f>
      </x:c>
      <x:c r="G75" s="83" t="str">
        <x:f>IF('06_Form_Emissions_GES'!$L75="Validé humainement",'06_Form_Emissions_GES'!G75,"")</x:f>
      </x:c>
      <x:c r="H75" s="77" t="str">
        <x:f>IF('06_Form_Emissions_GES'!$L75="Validé humainement",'06_Form_Emissions_GES'!H75,"")</x:f>
      </x:c>
      <x:c r="I75" s="76" t="str">
        <x:f>IF('06_Form_Emissions_GES'!$L75="Validé humainement",'06_Form_Emissions_GES'!I75,"")</x:f>
      </x:c>
      <x:c r="J75" s="76" t="str">
        <x:f>IF('06_Form_Emissions_GES'!$L75="Validé humainement",'06_Form_Emissions_GES'!J75,"")</x:f>
      </x:c>
      <x:c r="K75" s="76" t="str">
        <x:f>IF('06_Form_Emissions_GES'!$L75="Validé humainement",'06_Form_Emissions_GES'!K75,"")</x:f>
      </x:c>
      <x:c r="L75" s="76" t="str">
        <x:f>IF('06_Form_Emissions_GES'!$L75="Validé humainement",'06_Form_Emissions_GES'!L75,"")</x:f>
      </x:c>
      <x:c r="M75" s="76" t="str">
        <x:f>IF('06_Form_Emissions_GES'!$L75="Validé humainement",'06_Form_Emissions_GES'!M75,"")</x:f>
      </x:c>
      <x:c r="N75" s="78" t="str">
        <x:f>IF('06_Form_Emissions_GES'!$L75="Validé humainement",'06_Form_Emissions_GES'!N75,"")</x:f>
      </x:c>
      <x:c r="O75" s="76" t="str">
        <x:f>IF('06_Form_Emissions_GES'!$L75="Validé humainement",'06_Form_Emissions_GES'!O75,"")</x:f>
      </x:c>
      <x:c r="P75" s="76" t="str">
        <x:f>IF('06_Form_Emissions_GES'!$L75="Validé humainement",'06_Form_Emissions_GES'!P75,"")</x:f>
      </x:c>
      <x:c r="Q75" s="76" t="str">
        <x:f>IF('06_Form_Emissions_GES'!$L75="Validé humainement",'06_Form_Emissions_GES'!Q75,"")</x:f>
      </x:c>
      <x:c r="R75" s="127" t="str">
        <x:f>IF('06_Form_Emissions_GES'!$L75="Validé humainement",'06_Form_Emissions_GES'!R75,"")</x:f>
      </x:c>
      <x:c r="S75" t="str">
        <x:f>IF('06_Form_Emissions_GES'!$L75="Validé humainement",'06_Form_Emissions_GES'!S75,"")</x:f>
      </x:c>
      <x:c r="T75" t="str">
        <x:f>IF('06_Form_Emissions_GES'!$L75="Validé humainement",'06_Form_Emissions_GES'!T75,"")</x:f>
      </x:c>
      <x:c r="U75" t="str">
        <x:f>IF('06_Form_Emissions_GES'!$L75="Validé humainement",'06_Form_Emissions_GES'!U75,"")</x:f>
      </x:c>
      <x:c r="V75" t="str">
        <x:f>IF('06_Form_Emissions_GES'!$L75="Validé humainement",'06_Form_Emissions_GES'!V75,"")</x:f>
      </x:c>
    </x:row>
    <x:row r="76">
      <x:c r="A76" s="76" t="str">
        <x:f>IF('06_Form_Emissions_GES'!$L76="Validé humainement",'06_Form_Emissions_GES'!A76,"")</x:f>
      </x:c>
      <x:c r="B76" s="76" t="str">
        <x:f>IF('06_Form_Emissions_GES'!$L76="Validé humainement",'06_Form_Emissions_GES'!B76,"")</x:f>
      </x:c>
      <x:c r="C76" s="76" t="str">
        <x:f>IF('06_Form_Emissions_GES'!$L76="Validé humainement",'06_Form_Emissions_GES'!C76,"")</x:f>
      </x:c>
      <x:c r="D76" s="76" t="str">
        <x:f>IF('06_Form_Emissions_GES'!$L76="Validé humainement",'06_Form_Emissions_GES'!D76,"")</x:f>
      </x:c>
      <x:c r="E76" s="77" t="str">
        <x:f>IF('06_Form_Emissions_GES'!$L76="Validé humainement",'06_Form_Emissions_GES'!E76,"")</x:f>
      </x:c>
      <x:c r="F76" s="76" t="str">
        <x:f>IF('06_Form_Emissions_GES'!$L76="Validé humainement",'06_Form_Emissions_GES'!F76,"")</x:f>
      </x:c>
      <x:c r="G76" s="83" t="str">
        <x:f>IF('06_Form_Emissions_GES'!$L76="Validé humainement",'06_Form_Emissions_GES'!G76,"")</x:f>
      </x:c>
      <x:c r="H76" s="77" t="str">
        <x:f>IF('06_Form_Emissions_GES'!$L76="Validé humainement",'06_Form_Emissions_GES'!H76,"")</x:f>
      </x:c>
      <x:c r="I76" s="76" t="str">
        <x:f>IF('06_Form_Emissions_GES'!$L76="Validé humainement",'06_Form_Emissions_GES'!I76,"")</x:f>
      </x:c>
      <x:c r="J76" s="76" t="str">
        <x:f>IF('06_Form_Emissions_GES'!$L76="Validé humainement",'06_Form_Emissions_GES'!J76,"")</x:f>
      </x:c>
      <x:c r="K76" s="76" t="str">
        <x:f>IF('06_Form_Emissions_GES'!$L76="Validé humainement",'06_Form_Emissions_GES'!K76,"")</x:f>
      </x:c>
      <x:c r="L76" s="76" t="str">
        <x:f>IF('06_Form_Emissions_GES'!$L76="Validé humainement",'06_Form_Emissions_GES'!L76,"")</x:f>
      </x:c>
      <x:c r="M76" s="76" t="str">
        <x:f>IF('06_Form_Emissions_GES'!$L76="Validé humainement",'06_Form_Emissions_GES'!M76,"")</x:f>
      </x:c>
      <x:c r="N76" s="78" t="str">
        <x:f>IF('06_Form_Emissions_GES'!$L76="Validé humainement",'06_Form_Emissions_GES'!N76,"")</x:f>
      </x:c>
      <x:c r="O76" s="76" t="str">
        <x:f>IF('06_Form_Emissions_GES'!$L76="Validé humainement",'06_Form_Emissions_GES'!O76,"")</x:f>
      </x:c>
      <x:c r="P76" s="76" t="str">
        <x:f>IF('06_Form_Emissions_GES'!$L76="Validé humainement",'06_Form_Emissions_GES'!P76,"")</x:f>
      </x:c>
      <x:c r="Q76" s="76" t="str">
        <x:f>IF('06_Form_Emissions_GES'!$L76="Validé humainement",'06_Form_Emissions_GES'!Q76,"")</x:f>
      </x:c>
      <x:c r="R76" s="127" t="str">
        <x:f>IF('06_Form_Emissions_GES'!$L76="Validé humainement",'06_Form_Emissions_GES'!R76,"")</x:f>
      </x:c>
      <x:c r="S76" t="str">
        <x:f>IF('06_Form_Emissions_GES'!$L76="Validé humainement",'06_Form_Emissions_GES'!S76,"")</x:f>
      </x:c>
      <x:c r="T76" t="str">
        <x:f>IF('06_Form_Emissions_GES'!$L76="Validé humainement",'06_Form_Emissions_GES'!T76,"")</x:f>
      </x:c>
      <x:c r="U76" t="str">
        <x:f>IF('06_Form_Emissions_GES'!$L76="Validé humainement",'06_Form_Emissions_GES'!U76,"")</x:f>
      </x:c>
      <x:c r="V76" t="str">
        <x:f>IF('06_Form_Emissions_GES'!$L76="Validé humainement",'06_Form_Emissions_GES'!V76,"")</x:f>
      </x:c>
    </x:row>
    <x:row r="77">
      <x:c r="A77" s="76" t="str">
        <x:f>IF('06_Form_Emissions_GES'!$L77="Validé humainement",'06_Form_Emissions_GES'!A77,"")</x:f>
      </x:c>
      <x:c r="B77" s="76" t="str">
        <x:f>IF('06_Form_Emissions_GES'!$L77="Validé humainement",'06_Form_Emissions_GES'!B77,"")</x:f>
      </x:c>
      <x:c r="C77" s="76" t="str">
        <x:f>IF('06_Form_Emissions_GES'!$L77="Validé humainement",'06_Form_Emissions_GES'!C77,"")</x:f>
      </x:c>
      <x:c r="D77" s="76" t="str">
        <x:f>IF('06_Form_Emissions_GES'!$L77="Validé humainement",'06_Form_Emissions_GES'!D77,"")</x:f>
      </x:c>
      <x:c r="E77" s="77" t="str">
        <x:f>IF('06_Form_Emissions_GES'!$L77="Validé humainement",'06_Form_Emissions_GES'!E77,"")</x:f>
      </x:c>
      <x:c r="F77" s="76" t="str">
        <x:f>IF('06_Form_Emissions_GES'!$L77="Validé humainement",'06_Form_Emissions_GES'!F77,"")</x:f>
      </x:c>
      <x:c r="G77" s="83" t="str">
        <x:f>IF('06_Form_Emissions_GES'!$L77="Validé humainement",'06_Form_Emissions_GES'!G77,"")</x:f>
      </x:c>
      <x:c r="H77" s="77" t="str">
        <x:f>IF('06_Form_Emissions_GES'!$L77="Validé humainement",'06_Form_Emissions_GES'!H77,"")</x:f>
      </x:c>
      <x:c r="I77" s="76" t="str">
        <x:f>IF('06_Form_Emissions_GES'!$L77="Validé humainement",'06_Form_Emissions_GES'!I77,"")</x:f>
      </x:c>
      <x:c r="J77" s="76" t="str">
        <x:f>IF('06_Form_Emissions_GES'!$L77="Validé humainement",'06_Form_Emissions_GES'!J77,"")</x:f>
      </x:c>
      <x:c r="K77" s="76" t="str">
        <x:f>IF('06_Form_Emissions_GES'!$L77="Validé humainement",'06_Form_Emissions_GES'!K77,"")</x:f>
      </x:c>
      <x:c r="L77" s="76" t="str">
        <x:f>IF('06_Form_Emissions_GES'!$L77="Validé humainement",'06_Form_Emissions_GES'!L77,"")</x:f>
      </x:c>
      <x:c r="M77" s="76" t="str">
        <x:f>IF('06_Form_Emissions_GES'!$L77="Validé humainement",'06_Form_Emissions_GES'!M77,"")</x:f>
      </x:c>
      <x:c r="N77" s="78" t="str">
        <x:f>IF('06_Form_Emissions_GES'!$L77="Validé humainement",'06_Form_Emissions_GES'!N77,"")</x:f>
      </x:c>
      <x:c r="O77" s="76" t="str">
        <x:f>IF('06_Form_Emissions_GES'!$L77="Validé humainement",'06_Form_Emissions_GES'!O77,"")</x:f>
      </x:c>
      <x:c r="P77" s="76" t="str">
        <x:f>IF('06_Form_Emissions_GES'!$L77="Validé humainement",'06_Form_Emissions_GES'!P77,"")</x:f>
      </x:c>
      <x:c r="Q77" s="76" t="str">
        <x:f>IF('06_Form_Emissions_GES'!$L77="Validé humainement",'06_Form_Emissions_GES'!Q77,"")</x:f>
      </x:c>
      <x:c r="R77" s="127" t="str">
        <x:f>IF('06_Form_Emissions_GES'!$L77="Validé humainement",'06_Form_Emissions_GES'!R77,"")</x:f>
      </x:c>
      <x:c r="S77" t="str">
        <x:f>IF('06_Form_Emissions_GES'!$L77="Validé humainement",'06_Form_Emissions_GES'!S77,"")</x:f>
      </x:c>
      <x:c r="T77" t="str">
        <x:f>IF('06_Form_Emissions_GES'!$L77="Validé humainement",'06_Form_Emissions_GES'!T77,"")</x:f>
      </x:c>
      <x:c r="U77" t="str">
        <x:f>IF('06_Form_Emissions_GES'!$L77="Validé humainement",'06_Form_Emissions_GES'!U77,"")</x:f>
      </x:c>
      <x:c r="V77" t="str">
        <x:f>IF('06_Form_Emissions_GES'!$L77="Validé humainement",'06_Form_Emissions_GES'!V77,"")</x:f>
      </x:c>
    </x:row>
    <x:row r="78">
      <x:c r="A78" s="76" t="str">
        <x:f>IF('06_Form_Emissions_GES'!$L78="Validé humainement",'06_Form_Emissions_GES'!A78,"")</x:f>
      </x:c>
      <x:c r="B78" s="76" t="str">
        <x:f>IF('06_Form_Emissions_GES'!$L78="Validé humainement",'06_Form_Emissions_GES'!B78,"")</x:f>
      </x:c>
      <x:c r="C78" s="76" t="str">
        <x:f>IF('06_Form_Emissions_GES'!$L78="Validé humainement",'06_Form_Emissions_GES'!C78,"")</x:f>
      </x:c>
      <x:c r="D78" s="76" t="str">
        <x:f>IF('06_Form_Emissions_GES'!$L78="Validé humainement",'06_Form_Emissions_GES'!D78,"")</x:f>
      </x:c>
      <x:c r="E78" s="77" t="str">
        <x:f>IF('06_Form_Emissions_GES'!$L78="Validé humainement",'06_Form_Emissions_GES'!E78,"")</x:f>
      </x:c>
      <x:c r="F78" s="76" t="str">
        <x:f>IF('06_Form_Emissions_GES'!$L78="Validé humainement",'06_Form_Emissions_GES'!F78,"")</x:f>
      </x:c>
      <x:c r="G78" s="83" t="str">
        <x:f>IF('06_Form_Emissions_GES'!$L78="Validé humainement",'06_Form_Emissions_GES'!G78,"")</x:f>
      </x:c>
      <x:c r="H78" s="77" t="str">
        <x:f>IF('06_Form_Emissions_GES'!$L78="Validé humainement",'06_Form_Emissions_GES'!H78,"")</x:f>
      </x:c>
      <x:c r="I78" s="76" t="str">
        <x:f>IF('06_Form_Emissions_GES'!$L78="Validé humainement",'06_Form_Emissions_GES'!I78,"")</x:f>
      </x:c>
      <x:c r="J78" s="76" t="str">
        <x:f>IF('06_Form_Emissions_GES'!$L78="Validé humainement",'06_Form_Emissions_GES'!J78,"")</x:f>
      </x:c>
      <x:c r="K78" s="76" t="str">
        <x:f>IF('06_Form_Emissions_GES'!$L78="Validé humainement",'06_Form_Emissions_GES'!K78,"")</x:f>
      </x:c>
      <x:c r="L78" s="76" t="str">
        <x:f>IF('06_Form_Emissions_GES'!$L78="Validé humainement",'06_Form_Emissions_GES'!L78,"")</x:f>
      </x:c>
      <x:c r="M78" s="76" t="str">
        <x:f>IF('06_Form_Emissions_GES'!$L78="Validé humainement",'06_Form_Emissions_GES'!M78,"")</x:f>
      </x:c>
      <x:c r="N78" s="78" t="str">
        <x:f>IF('06_Form_Emissions_GES'!$L78="Validé humainement",'06_Form_Emissions_GES'!N78,"")</x:f>
      </x:c>
      <x:c r="O78" s="76" t="str">
        <x:f>IF('06_Form_Emissions_GES'!$L78="Validé humainement",'06_Form_Emissions_GES'!O78,"")</x:f>
      </x:c>
      <x:c r="P78" s="76" t="str">
        <x:f>IF('06_Form_Emissions_GES'!$L78="Validé humainement",'06_Form_Emissions_GES'!P78,"")</x:f>
      </x:c>
      <x:c r="Q78" s="76" t="str">
        <x:f>IF('06_Form_Emissions_GES'!$L78="Validé humainement",'06_Form_Emissions_GES'!Q78,"")</x:f>
      </x:c>
      <x:c r="R78" s="127" t="str">
        <x:f>IF('06_Form_Emissions_GES'!$L78="Validé humainement",'06_Form_Emissions_GES'!R78,"")</x:f>
      </x:c>
      <x:c r="S78" t="str">
        <x:f>IF('06_Form_Emissions_GES'!$L78="Validé humainement",'06_Form_Emissions_GES'!S78,"")</x:f>
      </x:c>
      <x:c r="T78" t="str">
        <x:f>IF('06_Form_Emissions_GES'!$L78="Validé humainement",'06_Form_Emissions_GES'!T78,"")</x:f>
      </x:c>
      <x:c r="U78" t="str">
        <x:f>IF('06_Form_Emissions_GES'!$L78="Validé humainement",'06_Form_Emissions_GES'!U78,"")</x:f>
      </x:c>
      <x:c r="V78" t="str">
        <x:f>IF('06_Form_Emissions_GES'!$L78="Validé humainement",'06_Form_Emissions_GES'!V78,"")</x:f>
      </x:c>
    </x:row>
    <x:row r="79">
      <x:c r="A79" s="76" t="str">
        <x:f>IF('06_Form_Emissions_GES'!$L79="Validé humainement",'06_Form_Emissions_GES'!A79,"")</x:f>
      </x:c>
      <x:c r="B79" s="76" t="str">
        <x:f>IF('06_Form_Emissions_GES'!$L79="Validé humainement",'06_Form_Emissions_GES'!B79,"")</x:f>
      </x:c>
      <x:c r="C79" s="76" t="str">
        <x:f>IF('06_Form_Emissions_GES'!$L79="Validé humainement",'06_Form_Emissions_GES'!C79,"")</x:f>
      </x:c>
      <x:c r="D79" s="76" t="str">
        <x:f>IF('06_Form_Emissions_GES'!$L79="Validé humainement",'06_Form_Emissions_GES'!D79,"")</x:f>
      </x:c>
      <x:c r="E79" s="77" t="str">
        <x:f>IF('06_Form_Emissions_GES'!$L79="Validé humainement",'06_Form_Emissions_GES'!E79,"")</x:f>
      </x:c>
      <x:c r="F79" s="76" t="str">
        <x:f>IF('06_Form_Emissions_GES'!$L79="Validé humainement",'06_Form_Emissions_GES'!F79,"")</x:f>
      </x:c>
      <x:c r="G79" s="83" t="str">
        <x:f>IF('06_Form_Emissions_GES'!$L79="Validé humainement",'06_Form_Emissions_GES'!G79,"")</x:f>
      </x:c>
      <x:c r="H79" s="77" t="str">
        <x:f>IF('06_Form_Emissions_GES'!$L79="Validé humainement",'06_Form_Emissions_GES'!H79,"")</x:f>
      </x:c>
      <x:c r="I79" s="76" t="str">
        <x:f>IF('06_Form_Emissions_GES'!$L79="Validé humainement",'06_Form_Emissions_GES'!I79,"")</x:f>
      </x:c>
      <x:c r="J79" s="76" t="str">
        <x:f>IF('06_Form_Emissions_GES'!$L79="Validé humainement",'06_Form_Emissions_GES'!J79,"")</x:f>
      </x:c>
      <x:c r="K79" s="76" t="str">
        <x:f>IF('06_Form_Emissions_GES'!$L79="Validé humainement",'06_Form_Emissions_GES'!K79,"")</x:f>
      </x:c>
      <x:c r="L79" s="76" t="str">
        <x:f>IF('06_Form_Emissions_GES'!$L79="Validé humainement",'06_Form_Emissions_GES'!L79,"")</x:f>
      </x:c>
      <x:c r="M79" s="76" t="str">
        <x:f>IF('06_Form_Emissions_GES'!$L79="Validé humainement",'06_Form_Emissions_GES'!M79,"")</x:f>
      </x:c>
      <x:c r="N79" s="78" t="str">
        <x:f>IF('06_Form_Emissions_GES'!$L79="Validé humainement",'06_Form_Emissions_GES'!N79,"")</x:f>
      </x:c>
      <x:c r="O79" s="76" t="str">
        <x:f>IF('06_Form_Emissions_GES'!$L79="Validé humainement",'06_Form_Emissions_GES'!O79,"")</x:f>
      </x:c>
      <x:c r="P79" s="76" t="str">
        <x:f>IF('06_Form_Emissions_GES'!$L79="Validé humainement",'06_Form_Emissions_GES'!P79,"")</x:f>
      </x:c>
      <x:c r="Q79" s="76" t="str">
        <x:f>IF('06_Form_Emissions_GES'!$L79="Validé humainement",'06_Form_Emissions_GES'!Q79,"")</x:f>
      </x:c>
      <x:c r="R79" s="127" t="str">
        <x:f>IF('06_Form_Emissions_GES'!$L79="Validé humainement",'06_Form_Emissions_GES'!R79,"")</x:f>
      </x:c>
      <x:c r="S79" t="str">
        <x:f>IF('06_Form_Emissions_GES'!$L79="Validé humainement",'06_Form_Emissions_GES'!S79,"")</x:f>
      </x:c>
      <x:c r="T79" t="str">
        <x:f>IF('06_Form_Emissions_GES'!$L79="Validé humainement",'06_Form_Emissions_GES'!T79,"")</x:f>
      </x:c>
      <x:c r="U79" t="str">
        <x:f>IF('06_Form_Emissions_GES'!$L79="Validé humainement",'06_Form_Emissions_GES'!U79,"")</x:f>
      </x:c>
      <x:c r="V79" t="str">
        <x:f>IF('06_Form_Emissions_GES'!$L79="Validé humainement",'06_Form_Emissions_GES'!V79,"")</x:f>
      </x:c>
    </x:row>
    <x:row r="80">
      <x:c r="A80" s="76" t="str">
        <x:f>IF('06_Form_Emissions_GES'!$L80="Validé humainement",'06_Form_Emissions_GES'!A80,"")</x:f>
      </x:c>
      <x:c r="B80" s="76" t="str">
        <x:f>IF('06_Form_Emissions_GES'!$L80="Validé humainement",'06_Form_Emissions_GES'!B80,"")</x:f>
      </x:c>
      <x:c r="C80" s="76" t="str">
        <x:f>IF('06_Form_Emissions_GES'!$L80="Validé humainement",'06_Form_Emissions_GES'!C80,"")</x:f>
      </x:c>
      <x:c r="D80" s="76" t="str">
        <x:f>IF('06_Form_Emissions_GES'!$L80="Validé humainement",'06_Form_Emissions_GES'!D80,"")</x:f>
      </x:c>
      <x:c r="E80" s="77" t="str">
        <x:f>IF('06_Form_Emissions_GES'!$L80="Validé humainement",'06_Form_Emissions_GES'!E80,"")</x:f>
      </x:c>
      <x:c r="F80" s="76" t="str">
        <x:f>IF('06_Form_Emissions_GES'!$L80="Validé humainement",'06_Form_Emissions_GES'!F80,"")</x:f>
      </x:c>
      <x:c r="G80" s="83" t="str">
        <x:f>IF('06_Form_Emissions_GES'!$L80="Validé humainement",'06_Form_Emissions_GES'!G80,"")</x:f>
      </x:c>
      <x:c r="H80" s="77" t="str">
        <x:f>IF('06_Form_Emissions_GES'!$L80="Validé humainement",'06_Form_Emissions_GES'!H80,"")</x:f>
      </x:c>
      <x:c r="I80" s="76" t="str">
        <x:f>IF('06_Form_Emissions_GES'!$L80="Validé humainement",'06_Form_Emissions_GES'!I80,"")</x:f>
      </x:c>
      <x:c r="J80" s="76" t="str">
        <x:f>IF('06_Form_Emissions_GES'!$L80="Validé humainement",'06_Form_Emissions_GES'!J80,"")</x:f>
      </x:c>
      <x:c r="K80" s="76" t="str">
        <x:f>IF('06_Form_Emissions_GES'!$L80="Validé humainement",'06_Form_Emissions_GES'!K80,"")</x:f>
      </x:c>
      <x:c r="L80" s="76" t="str">
        <x:f>IF('06_Form_Emissions_GES'!$L80="Validé humainement",'06_Form_Emissions_GES'!L80,"")</x:f>
      </x:c>
      <x:c r="M80" s="76" t="str">
        <x:f>IF('06_Form_Emissions_GES'!$L80="Validé humainement",'06_Form_Emissions_GES'!M80,"")</x:f>
      </x:c>
      <x:c r="N80" s="78" t="str">
        <x:f>IF('06_Form_Emissions_GES'!$L80="Validé humainement",'06_Form_Emissions_GES'!N80,"")</x:f>
      </x:c>
      <x:c r="O80" s="76" t="str">
        <x:f>IF('06_Form_Emissions_GES'!$L80="Validé humainement",'06_Form_Emissions_GES'!O80,"")</x:f>
      </x:c>
      <x:c r="P80" s="76" t="str">
        <x:f>IF('06_Form_Emissions_GES'!$L80="Validé humainement",'06_Form_Emissions_GES'!P80,"")</x:f>
      </x:c>
      <x:c r="Q80" s="76" t="str">
        <x:f>IF('06_Form_Emissions_GES'!$L80="Validé humainement",'06_Form_Emissions_GES'!Q80,"")</x:f>
      </x:c>
      <x:c r="R80" s="127" t="str">
        <x:f>IF('06_Form_Emissions_GES'!$L80="Validé humainement",'06_Form_Emissions_GES'!R80,"")</x:f>
      </x:c>
      <x:c r="S80" t="str">
        <x:f>IF('06_Form_Emissions_GES'!$L80="Validé humainement",'06_Form_Emissions_GES'!S80,"")</x:f>
      </x:c>
      <x:c r="T80" t="str">
        <x:f>IF('06_Form_Emissions_GES'!$L80="Validé humainement",'06_Form_Emissions_GES'!T80,"")</x:f>
      </x:c>
      <x:c r="U80" t="str">
        <x:f>IF('06_Form_Emissions_GES'!$L80="Validé humainement",'06_Form_Emissions_GES'!U80,"")</x:f>
      </x:c>
      <x:c r="V80" t="str">
        <x:f>IF('06_Form_Emissions_GES'!$L80="Validé humainement",'06_Form_Emissions_GES'!V80,"")</x:f>
      </x:c>
    </x:row>
    <x:row r="81">
      <x:c r="A81" s="76" t="str">
        <x:f>IF('06_Form_Emissions_GES'!$L81="Validé humainement",'06_Form_Emissions_GES'!A81,"")</x:f>
      </x:c>
      <x:c r="B81" s="76" t="str">
        <x:f>IF('06_Form_Emissions_GES'!$L81="Validé humainement",'06_Form_Emissions_GES'!B81,"")</x:f>
      </x:c>
      <x:c r="C81" s="76" t="str">
        <x:f>IF('06_Form_Emissions_GES'!$L81="Validé humainement",'06_Form_Emissions_GES'!C81,"")</x:f>
      </x:c>
      <x:c r="D81" s="76" t="str">
        <x:f>IF('06_Form_Emissions_GES'!$L81="Validé humainement",'06_Form_Emissions_GES'!D81,"")</x:f>
      </x:c>
      <x:c r="E81" s="77" t="str">
        <x:f>IF('06_Form_Emissions_GES'!$L81="Validé humainement",'06_Form_Emissions_GES'!E81,"")</x:f>
      </x:c>
      <x:c r="F81" s="76" t="str">
        <x:f>IF('06_Form_Emissions_GES'!$L81="Validé humainement",'06_Form_Emissions_GES'!F81,"")</x:f>
      </x:c>
      <x:c r="G81" s="83" t="str">
        <x:f>IF('06_Form_Emissions_GES'!$L81="Validé humainement",'06_Form_Emissions_GES'!G81,"")</x:f>
      </x:c>
      <x:c r="H81" s="77" t="str">
        <x:f>IF('06_Form_Emissions_GES'!$L81="Validé humainement",'06_Form_Emissions_GES'!H81,"")</x:f>
      </x:c>
      <x:c r="I81" s="76" t="str">
        <x:f>IF('06_Form_Emissions_GES'!$L81="Validé humainement",'06_Form_Emissions_GES'!I81,"")</x:f>
      </x:c>
      <x:c r="J81" s="76" t="str">
        <x:f>IF('06_Form_Emissions_GES'!$L81="Validé humainement",'06_Form_Emissions_GES'!J81,"")</x:f>
      </x:c>
      <x:c r="K81" s="76" t="str">
        <x:f>IF('06_Form_Emissions_GES'!$L81="Validé humainement",'06_Form_Emissions_GES'!K81,"")</x:f>
      </x:c>
      <x:c r="L81" s="76" t="str">
        <x:f>IF('06_Form_Emissions_GES'!$L81="Validé humainement",'06_Form_Emissions_GES'!L81,"")</x:f>
      </x:c>
      <x:c r="M81" s="76" t="str">
        <x:f>IF('06_Form_Emissions_GES'!$L81="Validé humainement",'06_Form_Emissions_GES'!M81,"")</x:f>
      </x:c>
      <x:c r="N81" s="78" t="str">
        <x:f>IF('06_Form_Emissions_GES'!$L81="Validé humainement",'06_Form_Emissions_GES'!N81,"")</x:f>
      </x:c>
      <x:c r="O81" s="76" t="str">
        <x:f>IF('06_Form_Emissions_GES'!$L81="Validé humainement",'06_Form_Emissions_GES'!O81,"")</x:f>
      </x:c>
      <x:c r="P81" s="76" t="str">
        <x:f>IF('06_Form_Emissions_GES'!$L81="Validé humainement",'06_Form_Emissions_GES'!P81,"")</x:f>
      </x:c>
      <x:c r="Q81" s="76" t="str">
        <x:f>IF('06_Form_Emissions_GES'!$L81="Validé humainement",'06_Form_Emissions_GES'!Q81,"")</x:f>
      </x:c>
      <x:c r="R81" s="127" t="str">
        <x:f>IF('06_Form_Emissions_GES'!$L81="Validé humainement",'06_Form_Emissions_GES'!R81,"")</x:f>
      </x:c>
      <x:c r="S81" t="str">
        <x:f>IF('06_Form_Emissions_GES'!$L81="Validé humainement",'06_Form_Emissions_GES'!S81,"")</x:f>
      </x:c>
      <x:c r="T81" t="str">
        <x:f>IF('06_Form_Emissions_GES'!$L81="Validé humainement",'06_Form_Emissions_GES'!T81,"")</x:f>
      </x:c>
      <x:c r="U81" t="str">
        <x:f>IF('06_Form_Emissions_GES'!$L81="Validé humainement",'06_Form_Emissions_GES'!U81,"")</x:f>
      </x:c>
      <x:c r="V81" t="str">
        <x:f>IF('06_Form_Emissions_GES'!$L81="Validé humainement",'06_Form_Emissions_GES'!V81,"")</x:f>
      </x:c>
    </x:row>
    <x:row r="82">
      <x:c r="A82" s="76" t="str">
        <x:f>IF('06_Form_Emissions_GES'!$L82="Validé humainement",'06_Form_Emissions_GES'!A82,"")</x:f>
      </x:c>
      <x:c r="B82" s="76" t="str">
        <x:f>IF('06_Form_Emissions_GES'!$L82="Validé humainement",'06_Form_Emissions_GES'!B82,"")</x:f>
      </x:c>
      <x:c r="C82" s="76" t="str">
        <x:f>IF('06_Form_Emissions_GES'!$L82="Validé humainement",'06_Form_Emissions_GES'!C82,"")</x:f>
      </x:c>
      <x:c r="D82" s="76" t="str">
        <x:f>IF('06_Form_Emissions_GES'!$L82="Validé humainement",'06_Form_Emissions_GES'!D82,"")</x:f>
      </x:c>
      <x:c r="E82" s="77" t="str">
        <x:f>IF('06_Form_Emissions_GES'!$L82="Validé humainement",'06_Form_Emissions_GES'!E82,"")</x:f>
      </x:c>
      <x:c r="F82" s="76" t="str">
        <x:f>IF('06_Form_Emissions_GES'!$L82="Validé humainement",'06_Form_Emissions_GES'!F82,"")</x:f>
      </x:c>
      <x:c r="G82" s="83" t="str">
        <x:f>IF('06_Form_Emissions_GES'!$L82="Validé humainement",'06_Form_Emissions_GES'!G82,"")</x:f>
      </x:c>
      <x:c r="H82" s="77" t="str">
        <x:f>IF('06_Form_Emissions_GES'!$L82="Validé humainement",'06_Form_Emissions_GES'!H82,"")</x:f>
      </x:c>
      <x:c r="I82" s="76" t="str">
        <x:f>IF('06_Form_Emissions_GES'!$L82="Validé humainement",'06_Form_Emissions_GES'!I82,"")</x:f>
      </x:c>
      <x:c r="J82" s="76" t="str">
        <x:f>IF('06_Form_Emissions_GES'!$L82="Validé humainement",'06_Form_Emissions_GES'!J82,"")</x:f>
      </x:c>
      <x:c r="K82" s="76" t="str">
        <x:f>IF('06_Form_Emissions_GES'!$L82="Validé humainement",'06_Form_Emissions_GES'!K82,"")</x:f>
      </x:c>
      <x:c r="L82" s="76" t="str">
        <x:f>IF('06_Form_Emissions_GES'!$L82="Validé humainement",'06_Form_Emissions_GES'!L82,"")</x:f>
      </x:c>
      <x:c r="M82" s="76" t="str">
        <x:f>IF('06_Form_Emissions_GES'!$L82="Validé humainement",'06_Form_Emissions_GES'!M82,"")</x:f>
      </x:c>
      <x:c r="N82" s="78" t="str">
        <x:f>IF('06_Form_Emissions_GES'!$L82="Validé humainement",'06_Form_Emissions_GES'!N82,"")</x:f>
      </x:c>
      <x:c r="O82" s="76" t="str">
        <x:f>IF('06_Form_Emissions_GES'!$L82="Validé humainement",'06_Form_Emissions_GES'!O82,"")</x:f>
      </x:c>
      <x:c r="P82" s="76" t="str">
        <x:f>IF('06_Form_Emissions_GES'!$L82="Validé humainement",'06_Form_Emissions_GES'!P82,"")</x:f>
      </x:c>
      <x:c r="Q82" s="76" t="str">
        <x:f>IF('06_Form_Emissions_GES'!$L82="Validé humainement",'06_Form_Emissions_GES'!Q82,"")</x:f>
      </x:c>
      <x:c r="R82" s="127" t="str">
        <x:f>IF('06_Form_Emissions_GES'!$L82="Validé humainement",'06_Form_Emissions_GES'!R82,"")</x:f>
      </x:c>
      <x:c r="S82" t="str">
        <x:f>IF('06_Form_Emissions_GES'!$L82="Validé humainement",'06_Form_Emissions_GES'!S82,"")</x:f>
      </x:c>
      <x:c r="T82" t="str">
        <x:f>IF('06_Form_Emissions_GES'!$L82="Validé humainement",'06_Form_Emissions_GES'!T82,"")</x:f>
      </x:c>
      <x:c r="U82" t="str">
        <x:f>IF('06_Form_Emissions_GES'!$L82="Validé humainement",'06_Form_Emissions_GES'!U82,"")</x:f>
      </x:c>
      <x:c r="V82" t="str">
        <x:f>IF('06_Form_Emissions_GES'!$L82="Validé humainement",'06_Form_Emissions_GES'!V82,"")</x:f>
      </x:c>
    </x:row>
    <x:row r="83">
      <x:c r="A83" s="76" t="str">
        <x:f>IF('06_Form_Emissions_GES'!$L83="Validé humainement",'06_Form_Emissions_GES'!A83,"")</x:f>
      </x:c>
      <x:c r="B83" s="76" t="str">
        <x:f>IF('06_Form_Emissions_GES'!$L83="Validé humainement",'06_Form_Emissions_GES'!B83,"")</x:f>
      </x:c>
      <x:c r="C83" s="76" t="str">
        <x:f>IF('06_Form_Emissions_GES'!$L83="Validé humainement",'06_Form_Emissions_GES'!C83,"")</x:f>
      </x:c>
      <x:c r="D83" s="76" t="str">
        <x:f>IF('06_Form_Emissions_GES'!$L83="Validé humainement",'06_Form_Emissions_GES'!D83,"")</x:f>
      </x:c>
      <x:c r="E83" s="77" t="str">
        <x:f>IF('06_Form_Emissions_GES'!$L83="Validé humainement",'06_Form_Emissions_GES'!E83,"")</x:f>
      </x:c>
      <x:c r="F83" s="76" t="str">
        <x:f>IF('06_Form_Emissions_GES'!$L83="Validé humainement",'06_Form_Emissions_GES'!F83,"")</x:f>
      </x:c>
      <x:c r="G83" s="83" t="str">
        <x:f>IF('06_Form_Emissions_GES'!$L83="Validé humainement",'06_Form_Emissions_GES'!G83,"")</x:f>
      </x:c>
      <x:c r="H83" s="77" t="str">
        <x:f>IF('06_Form_Emissions_GES'!$L83="Validé humainement",'06_Form_Emissions_GES'!H83,"")</x:f>
      </x:c>
      <x:c r="I83" s="76" t="str">
        <x:f>IF('06_Form_Emissions_GES'!$L83="Validé humainement",'06_Form_Emissions_GES'!I83,"")</x:f>
      </x:c>
      <x:c r="J83" s="76" t="str">
        <x:f>IF('06_Form_Emissions_GES'!$L83="Validé humainement",'06_Form_Emissions_GES'!J83,"")</x:f>
      </x:c>
      <x:c r="K83" s="76" t="str">
        <x:f>IF('06_Form_Emissions_GES'!$L83="Validé humainement",'06_Form_Emissions_GES'!K83,"")</x:f>
      </x:c>
      <x:c r="L83" s="76" t="str">
        <x:f>IF('06_Form_Emissions_GES'!$L83="Validé humainement",'06_Form_Emissions_GES'!L83,"")</x:f>
      </x:c>
      <x:c r="M83" s="76" t="str">
        <x:f>IF('06_Form_Emissions_GES'!$L83="Validé humainement",'06_Form_Emissions_GES'!M83,"")</x:f>
      </x:c>
      <x:c r="N83" s="78" t="str">
        <x:f>IF('06_Form_Emissions_GES'!$L83="Validé humainement",'06_Form_Emissions_GES'!N83,"")</x:f>
      </x:c>
      <x:c r="O83" s="76" t="str">
        <x:f>IF('06_Form_Emissions_GES'!$L83="Validé humainement",'06_Form_Emissions_GES'!O83,"")</x:f>
      </x:c>
      <x:c r="P83" s="76" t="str">
        <x:f>IF('06_Form_Emissions_GES'!$L83="Validé humainement",'06_Form_Emissions_GES'!P83,"")</x:f>
      </x:c>
      <x:c r="Q83" s="76" t="str">
        <x:f>IF('06_Form_Emissions_GES'!$L83="Validé humainement",'06_Form_Emissions_GES'!Q83,"")</x:f>
      </x:c>
      <x:c r="R83" s="127" t="str">
        <x:f>IF('06_Form_Emissions_GES'!$L83="Validé humainement",'06_Form_Emissions_GES'!R83,"")</x:f>
      </x:c>
      <x:c r="S83" t="str">
        <x:f>IF('06_Form_Emissions_GES'!$L83="Validé humainement",'06_Form_Emissions_GES'!S83,"")</x:f>
      </x:c>
      <x:c r="T83" t="str">
        <x:f>IF('06_Form_Emissions_GES'!$L83="Validé humainement",'06_Form_Emissions_GES'!T83,"")</x:f>
      </x:c>
      <x:c r="U83" t="str">
        <x:f>IF('06_Form_Emissions_GES'!$L83="Validé humainement",'06_Form_Emissions_GES'!U83,"")</x:f>
      </x:c>
      <x:c r="V83" t="str">
        <x:f>IF('06_Form_Emissions_GES'!$L83="Validé humainement",'06_Form_Emissions_GES'!V83,"")</x:f>
      </x:c>
    </x:row>
    <x:row r="84">
      <x:c r="A84" s="76" t="str">
        <x:f>IF('06_Form_Emissions_GES'!$L84="Validé humainement",'06_Form_Emissions_GES'!A84,"")</x:f>
      </x:c>
      <x:c r="B84" s="76" t="str">
        <x:f>IF('06_Form_Emissions_GES'!$L84="Validé humainement",'06_Form_Emissions_GES'!B84,"")</x:f>
      </x:c>
      <x:c r="C84" s="76" t="str">
        <x:f>IF('06_Form_Emissions_GES'!$L84="Validé humainement",'06_Form_Emissions_GES'!C84,"")</x:f>
      </x:c>
      <x:c r="D84" s="76" t="str">
        <x:f>IF('06_Form_Emissions_GES'!$L84="Validé humainement",'06_Form_Emissions_GES'!D84,"")</x:f>
      </x:c>
      <x:c r="E84" s="77" t="str">
        <x:f>IF('06_Form_Emissions_GES'!$L84="Validé humainement",'06_Form_Emissions_GES'!E84,"")</x:f>
      </x:c>
      <x:c r="F84" s="76" t="str">
        <x:f>IF('06_Form_Emissions_GES'!$L84="Validé humainement",'06_Form_Emissions_GES'!F84,"")</x:f>
      </x:c>
      <x:c r="G84" s="83" t="str">
        <x:f>IF('06_Form_Emissions_GES'!$L84="Validé humainement",'06_Form_Emissions_GES'!G84,"")</x:f>
      </x:c>
      <x:c r="H84" s="77" t="str">
        <x:f>IF('06_Form_Emissions_GES'!$L84="Validé humainement",'06_Form_Emissions_GES'!H84,"")</x:f>
      </x:c>
      <x:c r="I84" s="76" t="str">
        <x:f>IF('06_Form_Emissions_GES'!$L84="Validé humainement",'06_Form_Emissions_GES'!I84,"")</x:f>
      </x:c>
      <x:c r="J84" s="76" t="str">
        <x:f>IF('06_Form_Emissions_GES'!$L84="Validé humainement",'06_Form_Emissions_GES'!J84,"")</x:f>
      </x:c>
      <x:c r="K84" s="76" t="str">
        <x:f>IF('06_Form_Emissions_GES'!$L84="Validé humainement",'06_Form_Emissions_GES'!K84,"")</x:f>
      </x:c>
      <x:c r="L84" s="76" t="str">
        <x:f>IF('06_Form_Emissions_GES'!$L84="Validé humainement",'06_Form_Emissions_GES'!L84,"")</x:f>
      </x:c>
      <x:c r="M84" s="76" t="str">
        <x:f>IF('06_Form_Emissions_GES'!$L84="Validé humainement",'06_Form_Emissions_GES'!M84,"")</x:f>
      </x:c>
      <x:c r="N84" s="78" t="str">
        <x:f>IF('06_Form_Emissions_GES'!$L84="Validé humainement",'06_Form_Emissions_GES'!N84,"")</x:f>
      </x:c>
      <x:c r="O84" s="76" t="str">
        <x:f>IF('06_Form_Emissions_GES'!$L84="Validé humainement",'06_Form_Emissions_GES'!O84,"")</x:f>
      </x:c>
      <x:c r="P84" s="76" t="str">
        <x:f>IF('06_Form_Emissions_GES'!$L84="Validé humainement",'06_Form_Emissions_GES'!P84,"")</x:f>
      </x:c>
      <x:c r="Q84" s="76" t="str">
        <x:f>IF('06_Form_Emissions_GES'!$L84="Validé humainement",'06_Form_Emissions_GES'!Q84,"")</x:f>
      </x:c>
      <x:c r="R84" s="127" t="str">
        <x:f>IF('06_Form_Emissions_GES'!$L84="Validé humainement",'06_Form_Emissions_GES'!R84,"")</x:f>
      </x:c>
      <x:c r="S84" t="str">
        <x:f>IF('06_Form_Emissions_GES'!$L84="Validé humainement",'06_Form_Emissions_GES'!S84,"")</x:f>
      </x:c>
      <x:c r="T84" t="str">
        <x:f>IF('06_Form_Emissions_GES'!$L84="Validé humainement",'06_Form_Emissions_GES'!T84,"")</x:f>
      </x:c>
      <x:c r="U84" t="str">
        <x:f>IF('06_Form_Emissions_GES'!$L84="Validé humainement",'06_Form_Emissions_GES'!U84,"")</x:f>
      </x:c>
      <x:c r="V84" t="str">
        <x:f>IF('06_Form_Emissions_GES'!$L84="Validé humainement",'06_Form_Emissions_GES'!V84,"")</x:f>
      </x:c>
    </x:row>
    <x:row r="85">
      <x:c r="A85" s="76" t="str">
        <x:f>IF('06_Form_Emissions_GES'!$L85="Validé humainement",'06_Form_Emissions_GES'!A85,"")</x:f>
      </x:c>
      <x:c r="B85" s="76" t="str">
        <x:f>IF('06_Form_Emissions_GES'!$L85="Validé humainement",'06_Form_Emissions_GES'!B85,"")</x:f>
      </x:c>
      <x:c r="C85" s="76" t="str">
        <x:f>IF('06_Form_Emissions_GES'!$L85="Validé humainement",'06_Form_Emissions_GES'!C85,"")</x:f>
      </x:c>
      <x:c r="D85" s="76" t="str">
        <x:f>IF('06_Form_Emissions_GES'!$L85="Validé humainement",'06_Form_Emissions_GES'!D85,"")</x:f>
      </x:c>
      <x:c r="E85" s="77" t="str">
        <x:f>IF('06_Form_Emissions_GES'!$L85="Validé humainement",'06_Form_Emissions_GES'!E85,"")</x:f>
      </x:c>
      <x:c r="F85" s="76" t="str">
        <x:f>IF('06_Form_Emissions_GES'!$L85="Validé humainement",'06_Form_Emissions_GES'!F85,"")</x:f>
      </x:c>
      <x:c r="G85" s="83" t="str">
        <x:f>IF('06_Form_Emissions_GES'!$L85="Validé humainement",'06_Form_Emissions_GES'!G85,"")</x:f>
      </x:c>
      <x:c r="H85" s="77" t="str">
        <x:f>IF('06_Form_Emissions_GES'!$L85="Validé humainement",'06_Form_Emissions_GES'!H85,"")</x:f>
      </x:c>
      <x:c r="I85" s="76" t="str">
        <x:f>IF('06_Form_Emissions_GES'!$L85="Validé humainement",'06_Form_Emissions_GES'!I85,"")</x:f>
      </x:c>
      <x:c r="J85" s="76" t="str">
        <x:f>IF('06_Form_Emissions_GES'!$L85="Validé humainement",'06_Form_Emissions_GES'!J85,"")</x:f>
      </x:c>
      <x:c r="K85" s="76" t="str">
        <x:f>IF('06_Form_Emissions_GES'!$L85="Validé humainement",'06_Form_Emissions_GES'!K85,"")</x:f>
      </x:c>
      <x:c r="L85" s="76" t="str">
        <x:f>IF('06_Form_Emissions_GES'!$L85="Validé humainement",'06_Form_Emissions_GES'!L85,"")</x:f>
      </x:c>
      <x:c r="M85" s="76" t="str">
        <x:f>IF('06_Form_Emissions_GES'!$L85="Validé humainement",'06_Form_Emissions_GES'!M85,"")</x:f>
      </x:c>
      <x:c r="N85" s="78" t="str">
        <x:f>IF('06_Form_Emissions_GES'!$L85="Validé humainement",'06_Form_Emissions_GES'!N85,"")</x:f>
      </x:c>
      <x:c r="O85" s="76" t="str">
        <x:f>IF('06_Form_Emissions_GES'!$L85="Validé humainement",'06_Form_Emissions_GES'!O85,"")</x:f>
      </x:c>
      <x:c r="P85" s="76" t="str">
        <x:f>IF('06_Form_Emissions_GES'!$L85="Validé humainement",'06_Form_Emissions_GES'!P85,"")</x:f>
      </x:c>
      <x:c r="Q85" s="76" t="str">
        <x:f>IF('06_Form_Emissions_GES'!$L85="Validé humainement",'06_Form_Emissions_GES'!Q85,"")</x:f>
      </x:c>
      <x:c r="R85" s="127" t="str">
        <x:f>IF('06_Form_Emissions_GES'!$L85="Validé humainement",'06_Form_Emissions_GES'!R85,"")</x:f>
      </x:c>
      <x:c r="S85" t="str">
        <x:f>IF('06_Form_Emissions_GES'!$L85="Validé humainement",'06_Form_Emissions_GES'!S85,"")</x:f>
      </x:c>
      <x:c r="T85" t="str">
        <x:f>IF('06_Form_Emissions_GES'!$L85="Validé humainement",'06_Form_Emissions_GES'!T85,"")</x:f>
      </x:c>
      <x:c r="U85" t="str">
        <x:f>IF('06_Form_Emissions_GES'!$L85="Validé humainement",'06_Form_Emissions_GES'!U85,"")</x:f>
      </x:c>
      <x:c r="V85" t="str">
        <x:f>IF('06_Form_Emissions_GES'!$L85="Validé humainement",'06_Form_Emissions_GES'!V85,"")</x:f>
      </x:c>
    </x:row>
    <x:row r="86">
      <x:c r="A86" s="76" t="str">
        <x:f>IF('06_Form_Emissions_GES'!$L86="Validé humainement",'06_Form_Emissions_GES'!A86,"")</x:f>
      </x:c>
      <x:c r="B86" s="76" t="str">
        <x:f>IF('06_Form_Emissions_GES'!$L86="Validé humainement",'06_Form_Emissions_GES'!B86,"")</x:f>
      </x:c>
      <x:c r="C86" s="76" t="str">
        <x:f>IF('06_Form_Emissions_GES'!$L86="Validé humainement",'06_Form_Emissions_GES'!C86,"")</x:f>
      </x:c>
      <x:c r="D86" s="76" t="str">
        <x:f>IF('06_Form_Emissions_GES'!$L86="Validé humainement",'06_Form_Emissions_GES'!D86,"")</x:f>
      </x:c>
      <x:c r="E86" s="77" t="str">
        <x:f>IF('06_Form_Emissions_GES'!$L86="Validé humainement",'06_Form_Emissions_GES'!E86,"")</x:f>
      </x:c>
      <x:c r="F86" s="76" t="str">
        <x:f>IF('06_Form_Emissions_GES'!$L86="Validé humainement",'06_Form_Emissions_GES'!F86,"")</x:f>
      </x:c>
      <x:c r="G86" s="83" t="str">
        <x:f>IF('06_Form_Emissions_GES'!$L86="Validé humainement",'06_Form_Emissions_GES'!G86,"")</x:f>
      </x:c>
      <x:c r="H86" s="77" t="str">
        <x:f>IF('06_Form_Emissions_GES'!$L86="Validé humainement",'06_Form_Emissions_GES'!H86,"")</x:f>
      </x:c>
      <x:c r="I86" s="76" t="str">
        <x:f>IF('06_Form_Emissions_GES'!$L86="Validé humainement",'06_Form_Emissions_GES'!I86,"")</x:f>
      </x:c>
      <x:c r="J86" s="76" t="str">
        <x:f>IF('06_Form_Emissions_GES'!$L86="Validé humainement",'06_Form_Emissions_GES'!J86,"")</x:f>
      </x:c>
      <x:c r="K86" s="76" t="str">
        <x:f>IF('06_Form_Emissions_GES'!$L86="Validé humainement",'06_Form_Emissions_GES'!K86,"")</x:f>
      </x:c>
      <x:c r="L86" s="76" t="str">
        <x:f>IF('06_Form_Emissions_GES'!$L86="Validé humainement",'06_Form_Emissions_GES'!L86,"")</x:f>
      </x:c>
      <x:c r="M86" s="76" t="str">
        <x:f>IF('06_Form_Emissions_GES'!$L86="Validé humainement",'06_Form_Emissions_GES'!M86,"")</x:f>
      </x:c>
      <x:c r="N86" s="78" t="str">
        <x:f>IF('06_Form_Emissions_GES'!$L86="Validé humainement",'06_Form_Emissions_GES'!N86,"")</x:f>
      </x:c>
      <x:c r="O86" s="76" t="str">
        <x:f>IF('06_Form_Emissions_GES'!$L86="Validé humainement",'06_Form_Emissions_GES'!O86,"")</x:f>
      </x:c>
      <x:c r="P86" s="76" t="str">
        <x:f>IF('06_Form_Emissions_GES'!$L86="Validé humainement",'06_Form_Emissions_GES'!P86,"")</x:f>
      </x:c>
      <x:c r="Q86" s="76" t="str">
        <x:f>IF('06_Form_Emissions_GES'!$L86="Validé humainement",'06_Form_Emissions_GES'!Q86,"")</x:f>
      </x:c>
      <x:c r="R86" s="127" t="str">
        <x:f>IF('06_Form_Emissions_GES'!$L86="Validé humainement",'06_Form_Emissions_GES'!R86,"")</x:f>
      </x:c>
      <x:c r="S86" t="str">
        <x:f>IF('06_Form_Emissions_GES'!$L86="Validé humainement",'06_Form_Emissions_GES'!S86,"")</x:f>
      </x:c>
      <x:c r="T86" t="str">
        <x:f>IF('06_Form_Emissions_GES'!$L86="Validé humainement",'06_Form_Emissions_GES'!T86,"")</x:f>
      </x:c>
      <x:c r="U86" t="str">
        <x:f>IF('06_Form_Emissions_GES'!$L86="Validé humainement",'06_Form_Emissions_GES'!U86,"")</x:f>
      </x:c>
      <x:c r="V86" t="str">
        <x:f>IF('06_Form_Emissions_GES'!$L86="Validé humainement",'06_Form_Emissions_GES'!V86,"")</x:f>
      </x:c>
    </x:row>
    <x:row r="87">
      <x:c r="A87" s="76" t="str">
        <x:f>IF('06_Form_Emissions_GES'!$L87="Validé humainement",'06_Form_Emissions_GES'!A87,"")</x:f>
      </x:c>
      <x:c r="B87" s="76" t="str">
        <x:f>IF('06_Form_Emissions_GES'!$L87="Validé humainement",'06_Form_Emissions_GES'!B87,"")</x:f>
      </x:c>
      <x:c r="C87" s="76" t="str">
        <x:f>IF('06_Form_Emissions_GES'!$L87="Validé humainement",'06_Form_Emissions_GES'!C87,"")</x:f>
      </x:c>
      <x:c r="D87" s="76" t="str">
        <x:f>IF('06_Form_Emissions_GES'!$L87="Validé humainement",'06_Form_Emissions_GES'!D87,"")</x:f>
      </x:c>
      <x:c r="E87" s="77" t="str">
        <x:f>IF('06_Form_Emissions_GES'!$L87="Validé humainement",'06_Form_Emissions_GES'!E87,"")</x:f>
      </x:c>
      <x:c r="F87" s="76" t="str">
        <x:f>IF('06_Form_Emissions_GES'!$L87="Validé humainement",'06_Form_Emissions_GES'!F87,"")</x:f>
      </x:c>
      <x:c r="G87" s="83" t="str">
        <x:f>IF('06_Form_Emissions_GES'!$L87="Validé humainement",'06_Form_Emissions_GES'!G87,"")</x:f>
      </x:c>
      <x:c r="H87" s="77" t="str">
        <x:f>IF('06_Form_Emissions_GES'!$L87="Validé humainement",'06_Form_Emissions_GES'!H87,"")</x:f>
      </x:c>
      <x:c r="I87" s="76" t="str">
        <x:f>IF('06_Form_Emissions_GES'!$L87="Validé humainement",'06_Form_Emissions_GES'!I87,"")</x:f>
      </x:c>
      <x:c r="J87" s="76" t="str">
        <x:f>IF('06_Form_Emissions_GES'!$L87="Validé humainement",'06_Form_Emissions_GES'!J87,"")</x:f>
      </x:c>
      <x:c r="K87" s="76" t="str">
        <x:f>IF('06_Form_Emissions_GES'!$L87="Validé humainement",'06_Form_Emissions_GES'!K87,"")</x:f>
      </x:c>
      <x:c r="L87" s="76" t="str">
        <x:f>IF('06_Form_Emissions_GES'!$L87="Validé humainement",'06_Form_Emissions_GES'!L87,"")</x:f>
      </x:c>
      <x:c r="M87" s="76" t="str">
        <x:f>IF('06_Form_Emissions_GES'!$L87="Validé humainement",'06_Form_Emissions_GES'!M87,"")</x:f>
      </x:c>
      <x:c r="N87" s="78" t="str">
        <x:f>IF('06_Form_Emissions_GES'!$L87="Validé humainement",'06_Form_Emissions_GES'!N87,"")</x:f>
      </x:c>
      <x:c r="O87" s="76" t="str">
        <x:f>IF('06_Form_Emissions_GES'!$L87="Validé humainement",'06_Form_Emissions_GES'!O87,"")</x:f>
      </x:c>
      <x:c r="P87" s="76" t="str">
        <x:f>IF('06_Form_Emissions_GES'!$L87="Validé humainement",'06_Form_Emissions_GES'!P87,"")</x:f>
      </x:c>
      <x:c r="Q87" s="76" t="str">
        <x:f>IF('06_Form_Emissions_GES'!$L87="Validé humainement",'06_Form_Emissions_GES'!Q87,"")</x:f>
      </x:c>
      <x:c r="R87" s="127" t="str">
        <x:f>IF('06_Form_Emissions_GES'!$L87="Validé humainement",'06_Form_Emissions_GES'!R87,"")</x:f>
      </x:c>
      <x:c r="S87" t="str">
        <x:f>IF('06_Form_Emissions_GES'!$L87="Validé humainement",'06_Form_Emissions_GES'!S87,"")</x:f>
      </x:c>
      <x:c r="T87" t="str">
        <x:f>IF('06_Form_Emissions_GES'!$L87="Validé humainement",'06_Form_Emissions_GES'!T87,"")</x:f>
      </x:c>
      <x:c r="U87" t="str">
        <x:f>IF('06_Form_Emissions_GES'!$L87="Validé humainement",'06_Form_Emissions_GES'!U87,"")</x:f>
      </x:c>
      <x:c r="V87" t="str">
        <x:f>IF('06_Form_Emissions_GES'!$L87="Validé humainement",'06_Form_Emissions_GES'!V87,"")</x:f>
      </x:c>
    </x:row>
    <x:row r="88">
      <x:c r="A88" s="76" t="str">
        <x:f>IF('06_Form_Emissions_GES'!$L88="Validé humainement",'06_Form_Emissions_GES'!A88,"")</x:f>
      </x:c>
      <x:c r="B88" s="76" t="str">
        <x:f>IF('06_Form_Emissions_GES'!$L88="Validé humainement",'06_Form_Emissions_GES'!B88,"")</x:f>
      </x:c>
      <x:c r="C88" s="76" t="str">
        <x:f>IF('06_Form_Emissions_GES'!$L88="Validé humainement",'06_Form_Emissions_GES'!C88,"")</x:f>
      </x:c>
      <x:c r="D88" s="76" t="str">
        <x:f>IF('06_Form_Emissions_GES'!$L88="Validé humainement",'06_Form_Emissions_GES'!D88,"")</x:f>
      </x:c>
      <x:c r="E88" s="77" t="str">
        <x:f>IF('06_Form_Emissions_GES'!$L88="Validé humainement",'06_Form_Emissions_GES'!E88,"")</x:f>
      </x:c>
      <x:c r="F88" s="76" t="str">
        <x:f>IF('06_Form_Emissions_GES'!$L88="Validé humainement",'06_Form_Emissions_GES'!F88,"")</x:f>
      </x:c>
      <x:c r="G88" s="83" t="str">
        <x:f>IF('06_Form_Emissions_GES'!$L88="Validé humainement",'06_Form_Emissions_GES'!G88,"")</x:f>
      </x:c>
      <x:c r="H88" s="77" t="str">
        <x:f>IF('06_Form_Emissions_GES'!$L88="Validé humainement",'06_Form_Emissions_GES'!H88,"")</x:f>
      </x:c>
      <x:c r="I88" s="76" t="str">
        <x:f>IF('06_Form_Emissions_GES'!$L88="Validé humainement",'06_Form_Emissions_GES'!I88,"")</x:f>
      </x:c>
      <x:c r="J88" s="76" t="str">
        <x:f>IF('06_Form_Emissions_GES'!$L88="Validé humainement",'06_Form_Emissions_GES'!J88,"")</x:f>
      </x:c>
      <x:c r="K88" s="76" t="str">
        <x:f>IF('06_Form_Emissions_GES'!$L88="Validé humainement",'06_Form_Emissions_GES'!K88,"")</x:f>
      </x:c>
      <x:c r="L88" s="76" t="str">
        <x:f>IF('06_Form_Emissions_GES'!$L88="Validé humainement",'06_Form_Emissions_GES'!L88,"")</x:f>
      </x:c>
      <x:c r="M88" s="76" t="str">
        <x:f>IF('06_Form_Emissions_GES'!$L88="Validé humainement",'06_Form_Emissions_GES'!M88,"")</x:f>
      </x:c>
      <x:c r="N88" s="78" t="str">
        <x:f>IF('06_Form_Emissions_GES'!$L88="Validé humainement",'06_Form_Emissions_GES'!N88,"")</x:f>
      </x:c>
      <x:c r="O88" s="76" t="str">
        <x:f>IF('06_Form_Emissions_GES'!$L88="Validé humainement",'06_Form_Emissions_GES'!O88,"")</x:f>
      </x:c>
      <x:c r="P88" s="76" t="str">
        <x:f>IF('06_Form_Emissions_GES'!$L88="Validé humainement",'06_Form_Emissions_GES'!P88,"")</x:f>
      </x:c>
      <x:c r="Q88" s="76" t="str">
        <x:f>IF('06_Form_Emissions_GES'!$L88="Validé humainement",'06_Form_Emissions_GES'!Q88,"")</x:f>
      </x:c>
      <x:c r="R88" s="127" t="str">
        <x:f>IF('06_Form_Emissions_GES'!$L88="Validé humainement",'06_Form_Emissions_GES'!R88,"")</x:f>
      </x:c>
      <x:c r="S88" t="str">
        <x:f>IF('06_Form_Emissions_GES'!$L88="Validé humainement",'06_Form_Emissions_GES'!S88,"")</x:f>
      </x:c>
      <x:c r="T88" t="str">
        <x:f>IF('06_Form_Emissions_GES'!$L88="Validé humainement",'06_Form_Emissions_GES'!T88,"")</x:f>
      </x:c>
      <x:c r="U88" t="str">
        <x:f>IF('06_Form_Emissions_GES'!$L88="Validé humainement",'06_Form_Emissions_GES'!U88,"")</x:f>
      </x:c>
      <x:c r="V88" t="str">
        <x:f>IF('06_Form_Emissions_GES'!$L88="Validé humainement",'06_Form_Emissions_GES'!V88,"")</x:f>
      </x:c>
    </x:row>
    <x:row r="89">
      <x:c r="A89" s="76" t="str">
        <x:f>IF('06_Form_Emissions_GES'!$L89="Validé humainement",'06_Form_Emissions_GES'!A89,"")</x:f>
      </x:c>
      <x:c r="B89" s="76" t="str">
        <x:f>IF('06_Form_Emissions_GES'!$L89="Validé humainement",'06_Form_Emissions_GES'!B89,"")</x:f>
      </x:c>
      <x:c r="C89" s="76" t="str">
        <x:f>IF('06_Form_Emissions_GES'!$L89="Validé humainement",'06_Form_Emissions_GES'!C89,"")</x:f>
      </x:c>
      <x:c r="D89" s="76" t="str">
        <x:f>IF('06_Form_Emissions_GES'!$L89="Validé humainement",'06_Form_Emissions_GES'!D89,"")</x:f>
      </x:c>
      <x:c r="E89" s="77" t="str">
        <x:f>IF('06_Form_Emissions_GES'!$L89="Validé humainement",'06_Form_Emissions_GES'!E89,"")</x:f>
      </x:c>
      <x:c r="F89" s="76" t="str">
        <x:f>IF('06_Form_Emissions_GES'!$L89="Validé humainement",'06_Form_Emissions_GES'!F89,"")</x:f>
      </x:c>
      <x:c r="G89" s="83" t="str">
        <x:f>IF('06_Form_Emissions_GES'!$L89="Validé humainement",'06_Form_Emissions_GES'!G89,"")</x:f>
      </x:c>
      <x:c r="H89" s="77" t="str">
        <x:f>IF('06_Form_Emissions_GES'!$L89="Validé humainement",'06_Form_Emissions_GES'!H89,"")</x:f>
      </x:c>
      <x:c r="I89" s="76" t="str">
        <x:f>IF('06_Form_Emissions_GES'!$L89="Validé humainement",'06_Form_Emissions_GES'!I89,"")</x:f>
      </x:c>
      <x:c r="J89" s="76" t="str">
        <x:f>IF('06_Form_Emissions_GES'!$L89="Validé humainement",'06_Form_Emissions_GES'!J89,"")</x:f>
      </x:c>
      <x:c r="K89" s="76" t="str">
        <x:f>IF('06_Form_Emissions_GES'!$L89="Validé humainement",'06_Form_Emissions_GES'!K89,"")</x:f>
      </x:c>
      <x:c r="L89" s="76" t="str">
        <x:f>IF('06_Form_Emissions_GES'!$L89="Validé humainement",'06_Form_Emissions_GES'!L89,"")</x:f>
      </x:c>
      <x:c r="M89" s="76" t="str">
        <x:f>IF('06_Form_Emissions_GES'!$L89="Validé humainement",'06_Form_Emissions_GES'!M89,"")</x:f>
      </x:c>
      <x:c r="N89" s="78" t="str">
        <x:f>IF('06_Form_Emissions_GES'!$L89="Validé humainement",'06_Form_Emissions_GES'!N89,"")</x:f>
      </x:c>
      <x:c r="O89" s="76" t="str">
        <x:f>IF('06_Form_Emissions_GES'!$L89="Validé humainement",'06_Form_Emissions_GES'!O89,"")</x:f>
      </x:c>
      <x:c r="P89" s="76" t="str">
        <x:f>IF('06_Form_Emissions_GES'!$L89="Validé humainement",'06_Form_Emissions_GES'!P89,"")</x:f>
      </x:c>
      <x:c r="Q89" s="76" t="str">
        <x:f>IF('06_Form_Emissions_GES'!$L89="Validé humainement",'06_Form_Emissions_GES'!Q89,"")</x:f>
      </x:c>
      <x:c r="R89" s="127" t="str">
        <x:f>IF('06_Form_Emissions_GES'!$L89="Validé humainement",'06_Form_Emissions_GES'!R89,"")</x:f>
      </x:c>
      <x:c r="S89" t="str">
        <x:f>IF('06_Form_Emissions_GES'!$L89="Validé humainement",'06_Form_Emissions_GES'!S89,"")</x:f>
      </x:c>
      <x:c r="T89" t="str">
        <x:f>IF('06_Form_Emissions_GES'!$L89="Validé humainement",'06_Form_Emissions_GES'!T89,"")</x:f>
      </x:c>
      <x:c r="U89" t="str">
        <x:f>IF('06_Form_Emissions_GES'!$L89="Validé humainement",'06_Form_Emissions_GES'!U89,"")</x:f>
      </x:c>
      <x:c r="V89" t="str">
        <x:f>IF('06_Form_Emissions_GES'!$L89="Validé humainement",'06_Form_Emissions_GES'!V89,"")</x:f>
      </x:c>
    </x:row>
    <x:row r="90">
      <x:c r="A90" s="76" t="str">
        <x:f>IF('06_Form_Emissions_GES'!$L90="Validé humainement",'06_Form_Emissions_GES'!A90,"")</x:f>
      </x:c>
      <x:c r="B90" s="76" t="str">
        <x:f>IF('06_Form_Emissions_GES'!$L90="Validé humainement",'06_Form_Emissions_GES'!B90,"")</x:f>
      </x:c>
      <x:c r="C90" s="76" t="str">
        <x:f>IF('06_Form_Emissions_GES'!$L90="Validé humainement",'06_Form_Emissions_GES'!C90,"")</x:f>
      </x:c>
      <x:c r="D90" s="76" t="str">
        <x:f>IF('06_Form_Emissions_GES'!$L90="Validé humainement",'06_Form_Emissions_GES'!D90,"")</x:f>
      </x:c>
      <x:c r="E90" s="77" t="str">
        <x:f>IF('06_Form_Emissions_GES'!$L90="Validé humainement",'06_Form_Emissions_GES'!E90,"")</x:f>
      </x:c>
      <x:c r="F90" s="76" t="str">
        <x:f>IF('06_Form_Emissions_GES'!$L90="Validé humainement",'06_Form_Emissions_GES'!F90,"")</x:f>
      </x:c>
      <x:c r="G90" s="83" t="str">
        <x:f>IF('06_Form_Emissions_GES'!$L90="Validé humainement",'06_Form_Emissions_GES'!G90,"")</x:f>
      </x:c>
      <x:c r="H90" s="77" t="str">
        <x:f>IF('06_Form_Emissions_GES'!$L90="Validé humainement",'06_Form_Emissions_GES'!H90,"")</x:f>
      </x:c>
      <x:c r="I90" s="76" t="str">
        <x:f>IF('06_Form_Emissions_GES'!$L90="Validé humainement",'06_Form_Emissions_GES'!I90,"")</x:f>
      </x:c>
      <x:c r="J90" s="76" t="str">
        <x:f>IF('06_Form_Emissions_GES'!$L90="Validé humainement",'06_Form_Emissions_GES'!J90,"")</x:f>
      </x:c>
      <x:c r="K90" s="76" t="str">
        <x:f>IF('06_Form_Emissions_GES'!$L90="Validé humainement",'06_Form_Emissions_GES'!K90,"")</x:f>
      </x:c>
      <x:c r="L90" s="76" t="str">
        <x:f>IF('06_Form_Emissions_GES'!$L90="Validé humainement",'06_Form_Emissions_GES'!L90,"")</x:f>
      </x:c>
      <x:c r="M90" s="76" t="str">
        <x:f>IF('06_Form_Emissions_GES'!$L90="Validé humainement",'06_Form_Emissions_GES'!M90,"")</x:f>
      </x:c>
      <x:c r="N90" s="78" t="str">
        <x:f>IF('06_Form_Emissions_GES'!$L90="Validé humainement",'06_Form_Emissions_GES'!N90,"")</x:f>
      </x:c>
      <x:c r="O90" s="76" t="str">
        <x:f>IF('06_Form_Emissions_GES'!$L90="Validé humainement",'06_Form_Emissions_GES'!O90,"")</x:f>
      </x:c>
      <x:c r="P90" s="76" t="str">
        <x:f>IF('06_Form_Emissions_GES'!$L90="Validé humainement",'06_Form_Emissions_GES'!P90,"")</x:f>
      </x:c>
      <x:c r="Q90" s="76" t="str">
        <x:f>IF('06_Form_Emissions_GES'!$L90="Validé humainement",'06_Form_Emissions_GES'!Q90,"")</x:f>
      </x:c>
      <x:c r="R90" s="127" t="str">
        <x:f>IF('06_Form_Emissions_GES'!$L90="Validé humainement",'06_Form_Emissions_GES'!R90,"")</x:f>
      </x:c>
      <x:c r="S90" t="str">
        <x:f>IF('06_Form_Emissions_GES'!$L90="Validé humainement",'06_Form_Emissions_GES'!S90,"")</x:f>
      </x:c>
      <x:c r="T90" t="str">
        <x:f>IF('06_Form_Emissions_GES'!$L90="Validé humainement",'06_Form_Emissions_GES'!T90,"")</x:f>
      </x:c>
      <x:c r="U90" t="str">
        <x:f>IF('06_Form_Emissions_GES'!$L90="Validé humainement",'06_Form_Emissions_GES'!U90,"")</x:f>
      </x:c>
      <x:c r="V90" t="str">
        <x:f>IF('06_Form_Emissions_GES'!$L90="Validé humainement",'06_Form_Emissions_GES'!V90,"")</x:f>
      </x:c>
    </x:row>
    <x:row r="91">
      <x:c r="A91" s="76" t="str">
        <x:f>IF('06_Form_Emissions_GES'!$L91="Validé humainement",'06_Form_Emissions_GES'!A91,"")</x:f>
      </x:c>
      <x:c r="B91" s="76" t="str">
        <x:f>IF('06_Form_Emissions_GES'!$L91="Validé humainement",'06_Form_Emissions_GES'!B91,"")</x:f>
      </x:c>
      <x:c r="C91" s="76" t="str">
        <x:f>IF('06_Form_Emissions_GES'!$L91="Validé humainement",'06_Form_Emissions_GES'!C91,"")</x:f>
      </x:c>
      <x:c r="D91" s="76" t="str">
        <x:f>IF('06_Form_Emissions_GES'!$L91="Validé humainement",'06_Form_Emissions_GES'!D91,"")</x:f>
      </x:c>
      <x:c r="E91" s="77" t="str">
        <x:f>IF('06_Form_Emissions_GES'!$L91="Validé humainement",'06_Form_Emissions_GES'!E91,"")</x:f>
      </x:c>
      <x:c r="F91" s="76" t="str">
        <x:f>IF('06_Form_Emissions_GES'!$L91="Validé humainement",'06_Form_Emissions_GES'!F91,"")</x:f>
      </x:c>
      <x:c r="G91" s="83" t="str">
        <x:f>IF('06_Form_Emissions_GES'!$L91="Validé humainement",'06_Form_Emissions_GES'!G91,"")</x:f>
      </x:c>
      <x:c r="H91" s="77" t="str">
        <x:f>IF('06_Form_Emissions_GES'!$L91="Validé humainement",'06_Form_Emissions_GES'!H91,"")</x:f>
      </x:c>
      <x:c r="I91" s="76" t="str">
        <x:f>IF('06_Form_Emissions_GES'!$L91="Validé humainement",'06_Form_Emissions_GES'!I91,"")</x:f>
      </x:c>
      <x:c r="J91" s="76" t="str">
        <x:f>IF('06_Form_Emissions_GES'!$L91="Validé humainement",'06_Form_Emissions_GES'!J91,"")</x:f>
      </x:c>
      <x:c r="K91" s="76" t="str">
        <x:f>IF('06_Form_Emissions_GES'!$L91="Validé humainement",'06_Form_Emissions_GES'!K91,"")</x:f>
      </x:c>
      <x:c r="L91" s="76" t="str">
        <x:f>IF('06_Form_Emissions_GES'!$L91="Validé humainement",'06_Form_Emissions_GES'!L91,"")</x:f>
      </x:c>
      <x:c r="M91" s="76" t="str">
        <x:f>IF('06_Form_Emissions_GES'!$L91="Validé humainement",'06_Form_Emissions_GES'!M91,"")</x:f>
      </x:c>
      <x:c r="N91" s="78" t="str">
        <x:f>IF('06_Form_Emissions_GES'!$L91="Validé humainement",'06_Form_Emissions_GES'!N91,"")</x:f>
      </x:c>
      <x:c r="O91" s="76" t="str">
        <x:f>IF('06_Form_Emissions_GES'!$L91="Validé humainement",'06_Form_Emissions_GES'!O91,"")</x:f>
      </x:c>
      <x:c r="P91" s="76" t="str">
        <x:f>IF('06_Form_Emissions_GES'!$L91="Validé humainement",'06_Form_Emissions_GES'!P91,"")</x:f>
      </x:c>
      <x:c r="Q91" s="76" t="str">
        <x:f>IF('06_Form_Emissions_GES'!$L91="Validé humainement",'06_Form_Emissions_GES'!Q91,"")</x:f>
      </x:c>
      <x:c r="R91" s="127" t="str">
        <x:f>IF('06_Form_Emissions_GES'!$L91="Validé humainement",'06_Form_Emissions_GES'!R91,"")</x:f>
      </x:c>
      <x:c r="S91" t="str">
        <x:f>IF('06_Form_Emissions_GES'!$L91="Validé humainement",'06_Form_Emissions_GES'!S91,"")</x:f>
      </x:c>
      <x:c r="T91" t="str">
        <x:f>IF('06_Form_Emissions_GES'!$L91="Validé humainement",'06_Form_Emissions_GES'!T91,"")</x:f>
      </x:c>
      <x:c r="U91" t="str">
        <x:f>IF('06_Form_Emissions_GES'!$L91="Validé humainement",'06_Form_Emissions_GES'!U91,"")</x:f>
      </x:c>
      <x:c r="V91" t="str">
        <x:f>IF('06_Form_Emissions_GES'!$L91="Validé humainement",'06_Form_Emissions_GES'!V91,"")</x:f>
      </x:c>
    </x:row>
    <x:row r="92">
      <x:c r="A92" s="76" t="str">
        <x:f>IF('06_Form_Emissions_GES'!$L92="Validé humainement",'06_Form_Emissions_GES'!A92,"")</x:f>
      </x:c>
      <x:c r="B92" s="76" t="str">
        <x:f>IF('06_Form_Emissions_GES'!$L92="Validé humainement",'06_Form_Emissions_GES'!B92,"")</x:f>
      </x:c>
      <x:c r="C92" s="76" t="str">
        <x:f>IF('06_Form_Emissions_GES'!$L92="Validé humainement",'06_Form_Emissions_GES'!C92,"")</x:f>
      </x:c>
      <x:c r="D92" s="76" t="str">
        <x:f>IF('06_Form_Emissions_GES'!$L92="Validé humainement",'06_Form_Emissions_GES'!D92,"")</x:f>
      </x:c>
      <x:c r="E92" s="77" t="str">
        <x:f>IF('06_Form_Emissions_GES'!$L92="Validé humainement",'06_Form_Emissions_GES'!E92,"")</x:f>
      </x:c>
      <x:c r="F92" s="76" t="str">
        <x:f>IF('06_Form_Emissions_GES'!$L92="Validé humainement",'06_Form_Emissions_GES'!F92,"")</x:f>
      </x:c>
      <x:c r="G92" s="83" t="str">
        <x:f>IF('06_Form_Emissions_GES'!$L92="Validé humainement",'06_Form_Emissions_GES'!G92,"")</x:f>
      </x:c>
      <x:c r="H92" s="77" t="str">
        <x:f>IF('06_Form_Emissions_GES'!$L92="Validé humainement",'06_Form_Emissions_GES'!H92,"")</x:f>
      </x:c>
      <x:c r="I92" s="76" t="str">
        <x:f>IF('06_Form_Emissions_GES'!$L92="Validé humainement",'06_Form_Emissions_GES'!I92,"")</x:f>
      </x:c>
      <x:c r="J92" s="76" t="str">
        <x:f>IF('06_Form_Emissions_GES'!$L92="Validé humainement",'06_Form_Emissions_GES'!J92,"")</x:f>
      </x:c>
      <x:c r="K92" s="76" t="str">
        <x:f>IF('06_Form_Emissions_GES'!$L92="Validé humainement",'06_Form_Emissions_GES'!K92,"")</x:f>
      </x:c>
      <x:c r="L92" s="76" t="str">
        <x:f>IF('06_Form_Emissions_GES'!$L92="Validé humainement",'06_Form_Emissions_GES'!L92,"")</x:f>
      </x:c>
      <x:c r="M92" s="76" t="str">
        <x:f>IF('06_Form_Emissions_GES'!$L92="Validé humainement",'06_Form_Emissions_GES'!M92,"")</x:f>
      </x:c>
      <x:c r="N92" s="78" t="str">
        <x:f>IF('06_Form_Emissions_GES'!$L92="Validé humainement",'06_Form_Emissions_GES'!N92,"")</x:f>
      </x:c>
      <x:c r="O92" s="76" t="str">
        <x:f>IF('06_Form_Emissions_GES'!$L92="Validé humainement",'06_Form_Emissions_GES'!O92,"")</x:f>
      </x:c>
      <x:c r="P92" s="76" t="str">
        <x:f>IF('06_Form_Emissions_GES'!$L92="Validé humainement",'06_Form_Emissions_GES'!P92,"")</x:f>
      </x:c>
      <x:c r="Q92" s="76" t="str">
        <x:f>IF('06_Form_Emissions_GES'!$L92="Validé humainement",'06_Form_Emissions_GES'!Q92,"")</x:f>
      </x:c>
      <x:c r="R92" s="127" t="str">
        <x:f>IF('06_Form_Emissions_GES'!$L92="Validé humainement",'06_Form_Emissions_GES'!R92,"")</x:f>
      </x:c>
      <x:c r="S92" t="str">
        <x:f>IF('06_Form_Emissions_GES'!$L92="Validé humainement",'06_Form_Emissions_GES'!S92,"")</x:f>
      </x:c>
      <x:c r="T92" t="str">
        <x:f>IF('06_Form_Emissions_GES'!$L92="Validé humainement",'06_Form_Emissions_GES'!T92,"")</x:f>
      </x:c>
      <x:c r="U92" t="str">
        <x:f>IF('06_Form_Emissions_GES'!$L92="Validé humainement",'06_Form_Emissions_GES'!U92,"")</x:f>
      </x:c>
      <x:c r="V92" t="str">
        <x:f>IF('06_Form_Emissions_GES'!$L92="Validé humainement",'06_Form_Emissions_GES'!V92,"")</x:f>
      </x:c>
    </x:row>
    <x:row r="93">
      <x:c r="A93" s="76" t="str">
        <x:f>IF('06_Form_Emissions_GES'!$L93="Validé humainement",'06_Form_Emissions_GES'!A93,"")</x:f>
      </x:c>
      <x:c r="B93" s="76" t="str">
        <x:f>IF('06_Form_Emissions_GES'!$L93="Validé humainement",'06_Form_Emissions_GES'!B93,"")</x:f>
      </x:c>
      <x:c r="C93" s="76" t="str">
        <x:f>IF('06_Form_Emissions_GES'!$L93="Validé humainement",'06_Form_Emissions_GES'!C93,"")</x:f>
      </x:c>
      <x:c r="D93" s="76" t="str">
        <x:f>IF('06_Form_Emissions_GES'!$L93="Validé humainement",'06_Form_Emissions_GES'!D93,"")</x:f>
      </x:c>
      <x:c r="E93" s="77" t="str">
        <x:f>IF('06_Form_Emissions_GES'!$L93="Validé humainement",'06_Form_Emissions_GES'!E93,"")</x:f>
      </x:c>
      <x:c r="F93" s="76" t="str">
        <x:f>IF('06_Form_Emissions_GES'!$L93="Validé humainement",'06_Form_Emissions_GES'!F93,"")</x:f>
      </x:c>
      <x:c r="G93" s="83" t="str">
        <x:f>IF('06_Form_Emissions_GES'!$L93="Validé humainement",'06_Form_Emissions_GES'!G93,"")</x:f>
      </x:c>
      <x:c r="H93" s="77" t="str">
        <x:f>IF('06_Form_Emissions_GES'!$L93="Validé humainement",'06_Form_Emissions_GES'!H93,"")</x:f>
      </x:c>
      <x:c r="I93" s="76" t="str">
        <x:f>IF('06_Form_Emissions_GES'!$L93="Validé humainement",'06_Form_Emissions_GES'!I93,"")</x:f>
      </x:c>
      <x:c r="J93" s="76" t="str">
        <x:f>IF('06_Form_Emissions_GES'!$L93="Validé humainement",'06_Form_Emissions_GES'!J93,"")</x:f>
      </x:c>
      <x:c r="K93" s="76" t="str">
        <x:f>IF('06_Form_Emissions_GES'!$L93="Validé humainement",'06_Form_Emissions_GES'!K93,"")</x:f>
      </x:c>
      <x:c r="L93" s="76" t="str">
        <x:f>IF('06_Form_Emissions_GES'!$L93="Validé humainement",'06_Form_Emissions_GES'!L93,"")</x:f>
      </x:c>
      <x:c r="M93" s="76" t="str">
        <x:f>IF('06_Form_Emissions_GES'!$L93="Validé humainement",'06_Form_Emissions_GES'!M93,"")</x:f>
      </x:c>
      <x:c r="N93" s="78" t="str">
        <x:f>IF('06_Form_Emissions_GES'!$L93="Validé humainement",'06_Form_Emissions_GES'!N93,"")</x:f>
      </x:c>
      <x:c r="O93" s="76" t="str">
        <x:f>IF('06_Form_Emissions_GES'!$L93="Validé humainement",'06_Form_Emissions_GES'!O93,"")</x:f>
      </x:c>
      <x:c r="P93" s="76" t="str">
        <x:f>IF('06_Form_Emissions_GES'!$L93="Validé humainement",'06_Form_Emissions_GES'!P93,"")</x:f>
      </x:c>
      <x:c r="Q93" s="76" t="str">
        <x:f>IF('06_Form_Emissions_GES'!$L93="Validé humainement",'06_Form_Emissions_GES'!Q93,"")</x:f>
      </x:c>
      <x:c r="R93" s="127" t="str">
        <x:f>IF('06_Form_Emissions_GES'!$L93="Validé humainement",'06_Form_Emissions_GES'!R93,"")</x:f>
      </x:c>
      <x:c r="S93" t="str">
        <x:f>IF('06_Form_Emissions_GES'!$L93="Validé humainement",'06_Form_Emissions_GES'!S93,"")</x:f>
      </x:c>
      <x:c r="T93" t="str">
        <x:f>IF('06_Form_Emissions_GES'!$L93="Validé humainement",'06_Form_Emissions_GES'!T93,"")</x:f>
      </x:c>
      <x:c r="U93" t="str">
        <x:f>IF('06_Form_Emissions_GES'!$L93="Validé humainement",'06_Form_Emissions_GES'!U93,"")</x:f>
      </x:c>
      <x:c r="V93" t="str">
        <x:f>IF('06_Form_Emissions_GES'!$L93="Validé humainement",'06_Form_Emissions_GES'!V93,"")</x:f>
      </x:c>
    </x:row>
    <x:row r="94">
      <x:c r="A94" s="76" t="str">
        <x:f>IF('06_Form_Emissions_GES'!$L94="Validé humainement",'06_Form_Emissions_GES'!A94,"")</x:f>
      </x:c>
      <x:c r="B94" s="76" t="str">
        <x:f>IF('06_Form_Emissions_GES'!$L94="Validé humainement",'06_Form_Emissions_GES'!B94,"")</x:f>
      </x:c>
      <x:c r="C94" s="76" t="str">
        <x:f>IF('06_Form_Emissions_GES'!$L94="Validé humainement",'06_Form_Emissions_GES'!C94,"")</x:f>
      </x:c>
      <x:c r="D94" s="76" t="str">
        <x:f>IF('06_Form_Emissions_GES'!$L94="Validé humainement",'06_Form_Emissions_GES'!D94,"")</x:f>
      </x:c>
      <x:c r="E94" s="77" t="str">
        <x:f>IF('06_Form_Emissions_GES'!$L94="Validé humainement",'06_Form_Emissions_GES'!E94,"")</x:f>
      </x:c>
      <x:c r="F94" s="76" t="str">
        <x:f>IF('06_Form_Emissions_GES'!$L94="Validé humainement",'06_Form_Emissions_GES'!F94,"")</x:f>
      </x:c>
      <x:c r="G94" s="83" t="str">
        <x:f>IF('06_Form_Emissions_GES'!$L94="Validé humainement",'06_Form_Emissions_GES'!G94,"")</x:f>
      </x:c>
      <x:c r="H94" s="77" t="str">
        <x:f>IF('06_Form_Emissions_GES'!$L94="Validé humainement",'06_Form_Emissions_GES'!H94,"")</x:f>
      </x:c>
      <x:c r="I94" s="76" t="str">
        <x:f>IF('06_Form_Emissions_GES'!$L94="Validé humainement",'06_Form_Emissions_GES'!I94,"")</x:f>
      </x:c>
      <x:c r="J94" s="76" t="str">
        <x:f>IF('06_Form_Emissions_GES'!$L94="Validé humainement",'06_Form_Emissions_GES'!J94,"")</x:f>
      </x:c>
      <x:c r="K94" s="76" t="str">
        <x:f>IF('06_Form_Emissions_GES'!$L94="Validé humainement",'06_Form_Emissions_GES'!K94,"")</x:f>
      </x:c>
      <x:c r="L94" s="76" t="str">
        <x:f>IF('06_Form_Emissions_GES'!$L94="Validé humainement",'06_Form_Emissions_GES'!L94,"")</x:f>
      </x:c>
      <x:c r="M94" s="76" t="str">
        <x:f>IF('06_Form_Emissions_GES'!$L94="Validé humainement",'06_Form_Emissions_GES'!M94,"")</x:f>
      </x:c>
      <x:c r="N94" s="78" t="str">
        <x:f>IF('06_Form_Emissions_GES'!$L94="Validé humainement",'06_Form_Emissions_GES'!N94,"")</x:f>
      </x:c>
      <x:c r="O94" s="76" t="str">
        <x:f>IF('06_Form_Emissions_GES'!$L94="Validé humainement",'06_Form_Emissions_GES'!O94,"")</x:f>
      </x:c>
      <x:c r="P94" s="76" t="str">
        <x:f>IF('06_Form_Emissions_GES'!$L94="Validé humainement",'06_Form_Emissions_GES'!P94,"")</x:f>
      </x:c>
      <x:c r="Q94" s="76" t="str">
        <x:f>IF('06_Form_Emissions_GES'!$L94="Validé humainement",'06_Form_Emissions_GES'!Q94,"")</x:f>
      </x:c>
      <x:c r="R94" s="127" t="str">
        <x:f>IF('06_Form_Emissions_GES'!$L94="Validé humainement",'06_Form_Emissions_GES'!R94,"")</x:f>
      </x:c>
      <x:c r="S94" t="str">
        <x:f>IF('06_Form_Emissions_GES'!$L94="Validé humainement",'06_Form_Emissions_GES'!S94,"")</x:f>
      </x:c>
      <x:c r="T94" t="str">
        <x:f>IF('06_Form_Emissions_GES'!$L94="Validé humainement",'06_Form_Emissions_GES'!T94,"")</x:f>
      </x:c>
      <x:c r="U94" t="str">
        <x:f>IF('06_Form_Emissions_GES'!$L94="Validé humainement",'06_Form_Emissions_GES'!U94,"")</x:f>
      </x:c>
      <x:c r="V94" t="str">
        <x:f>IF('06_Form_Emissions_GES'!$L94="Validé humainement",'06_Form_Emissions_GES'!V94,"")</x:f>
      </x:c>
    </x:row>
    <x:row r="95">
      <x:c r="A95" s="76" t="str">
        <x:f>IF('06_Form_Emissions_GES'!$L95="Validé humainement",'06_Form_Emissions_GES'!A95,"")</x:f>
      </x:c>
      <x:c r="B95" s="76" t="str">
        <x:f>IF('06_Form_Emissions_GES'!$L95="Validé humainement",'06_Form_Emissions_GES'!B95,"")</x:f>
      </x:c>
      <x:c r="C95" s="76" t="str">
        <x:f>IF('06_Form_Emissions_GES'!$L95="Validé humainement",'06_Form_Emissions_GES'!C95,"")</x:f>
      </x:c>
      <x:c r="D95" s="76" t="str">
        <x:f>IF('06_Form_Emissions_GES'!$L95="Validé humainement",'06_Form_Emissions_GES'!D95,"")</x:f>
      </x:c>
      <x:c r="E95" s="77" t="str">
        <x:f>IF('06_Form_Emissions_GES'!$L95="Validé humainement",'06_Form_Emissions_GES'!E95,"")</x:f>
      </x:c>
      <x:c r="F95" s="76" t="str">
        <x:f>IF('06_Form_Emissions_GES'!$L95="Validé humainement",'06_Form_Emissions_GES'!F95,"")</x:f>
      </x:c>
      <x:c r="G95" s="83" t="str">
        <x:f>IF('06_Form_Emissions_GES'!$L95="Validé humainement",'06_Form_Emissions_GES'!G95,"")</x:f>
      </x:c>
      <x:c r="H95" s="77" t="str">
        <x:f>IF('06_Form_Emissions_GES'!$L95="Validé humainement",'06_Form_Emissions_GES'!H95,"")</x:f>
      </x:c>
      <x:c r="I95" s="76" t="str">
        <x:f>IF('06_Form_Emissions_GES'!$L95="Validé humainement",'06_Form_Emissions_GES'!I95,"")</x:f>
      </x:c>
      <x:c r="J95" s="76" t="str">
        <x:f>IF('06_Form_Emissions_GES'!$L95="Validé humainement",'06_Form_Emissions_GES'!J95,"")</x:f>
      </x:c>
      <x:c r="K95" s="76" t="str">
        <x:f>IF('06_Form_Emissions_GES'!$L95="Validé humainement",'06_Form_Emissions_GES'!K95,"")</x:f>
      </x:c>
      <x:c r="L95" s="76" t="str">
        <x:f>IF('06_Form_Emissions_GES'!$L95="Validé humainement",'06_Form_Emissions_GES'!L95,"")</x:f>
      </x:c>
      <x:c r="M95" s="76" t="str">
        <x:f>IF('06_Form_Emissions_GES'!$L95="Validé humainement",'06_Form_Emissions_GES'!M95,"")</x:f>
      </x:c>
      <x:c r="N95" s="78" t="str">
        <x:f>IF('06_Form_Emissions_GES'!$L95="Validé humainement",'06_Form_Emissions_GES'!N95,"")</x:f>
      </x:c>
      <x:c r="O95" s="76" t="str">
        <x:f>IF('06_Form_Emissions_GES'!$L95="Validé humainement",'06_Form_Emissions_GES'!O95,"")</x:f>
      </x:c>
      <x:c r="P95" s="76" t="str">
        <x:f>IF('06_Form_Emissions_GES'!$L95="Validé humainement",'06_Form_Emissions_GES'!P95,"")</x:f>
      </x:c>
      <x:c r="Q95" s="76" t="str">
        <x:f>IF('06_Form_Emissions_GES'!$L95="Validé humainement",'06_Form_Emissions_GES'!Q95,"")</x:f>
      </x:c>
      <x:c r="R95" s="127" t="str">
        <x:f>IF('06_Form_Emissions_GES'!$L95="Validé humainement",'06_Form_Emissions_GES'!R95,"")</x:f>
      </x:c>
      <x:c r="S95" t="str">
        <x:f>IF('06_Form_Emissions_GES'!$L95="Validé humainement",'06_Form_Emissions_GES'!S95,"")</x:f>
      </x:c>
      <x:c r="T95" t="str">
        <x:f>IF('06_Form_Emissions_GES'!$L95="Validé humainement",'06_Form_Emissions_GES'!T95,"")</x:f>
      </x:c>
      <x:c r="U95" t="str">
        <x:f>IF('06_Form_Emissions_GES'!$L95="Validé humainement",'06_Form_Emissions_GES'!U95,"")</x:f>
      </x:c>
      <x:c r="V95" t="str">
        <x:f>IF('06_Form_Emissions_GES'!$L95="Validé humainement",'06_Form_Emissions_GES'!V95,"")</x:f>
      </x:c>
    </x:row>
    <x:row r="96">
      <x:c r="A96" s="76" t="str">
        <x:f>IF('06_Form_Emissions_GES'!$L96="Validé humainement",'06_Form_Emissions_GES'!A96,"")</x:f>
      </x:c>
      <x:c r="B96" s="76" t="str">
        <x:f>IF('06_Form_Emissions_GES'!$L96="Validé humainement",'06_Form_Emissions_GES'!B96,"")</x:f>
      </x:c>
      <x:c r="C96" s="76" t="str">
        <x:f>IF('06_Form_Emissions_GES'!$L96="Validé humainement",'06_Form_Emissions_GES'!C96,"")</x:f>
      </x:c>
      <x:c r="D96" s="76" t="str">
        <x:f>IF('06_Form_Emissions_GES'!$L96="Validé humainement",'06_Form_Emissions_GES'!D96,"")</x:f>
      </x:c>
      <x:c r="E96" s="77" t="str">
        <x:f>IF('06_Form_Emissions_GES'!$L96="Validé humainement",'06_Form_Emissions_GES'!E96,"")</x:f>
      </x:c>
      <x:c r="F96" s="76" t="str">
        <x:f>IF('06_Form_Emissions_GES'!$L96="Validé humainement",'06_Form_Emissions_GES'!F96,"")</x:f>
      </x:c>
      <x:c r="G96" s="83" t="str">
        <x:f>IF('06_Form_Emissions_GES'!$L96="Validé humainement",'06_Form_Emissions_GES'!G96,"")</x:f>
      </x:c>
      <x:c r="H96" s="77" t="str">
        <x:f>IF('06_Form_Emissions_GES'!$L96="Validé humainement",'06_Form_Emissions_GES'!H96,"")</x:f>
      </x:c>
      <x:c r="I96" s="76" t="str">
        <x:f>IF('06_Form_Emissions_GES'!$L96="Validé humainement",'06_Form_Emissions_GES'!I96,"")</x:f>
      </x:c>
      <x:c r="J96" s="76" t="str">
        <x:f>IF('06_Form_Emissions_GES'!$L96="Validé humainement",'06_Form_Emissions_GES'!J96,"")</x:f>
      </x:c>
      <x:c r="K96" s="76" t="str">
        <x:f>IF('06_Form_Emissions_GES'!$L96="Validé humainement",'06_Form_Emissions_GES'!K96,"")</x:f>
      </x:c>
      <x:c r="L96" s="76" t="str">
        <x:f>IF('06_Form_Emissions_GES'!$L96="Validé humainement",'06_Form_Emissions_GES'!L96,"")</x:f>
      </x:c>
      <x:c r="M96" s="76" t="str">
        <x:f>IF('06_Form_Emissions_GES'!$L96="Validé humainement",'06_Form_Emissions_GES'!M96,"")</x:f>
      </x:c>
      <x:c r="N96" s="78" t="str">
        <x:f>IF('06_Form_Emissions_GES'!$L96="Validé humainement",'06_Form_Emissions_GES'!N96,"")</x:f>
      </x:c>
      <x:c r="O96" s="76" t="str">
        <x:f>IF('06_Form_Emissions_GES'!$L96="Validé humainement",'06_Form_Emissions_GES'!O96,"")</x:f>
      </x:c>
      <x:c r="P96" s="76" t="str">
        <x:f>IF('06_Form_Emissions_GES'!$L96="Validé humainement",'06_Form_Emissions_GES'!P96,"")</x:f>
      </x:c>
      <x:c r="Q96" s="76" t="str">
        <x:f>IF('06_Form_Emissions_GES'!$L96="Validé humainement",'06_Form_Emissions_GES'!Q96,"")</x:f>
      </x:c>
      <x:c r="R96" s="127" t="str">
        <x:f>IF('06_Form_Emissions_GES'!$L96="Validé humainement",'06_Form_Emissions_GES'!R96,"")</x:f>
      </x:c>
      <x:c r="S96" t="str">
        <x:f>IF('06_Form_Emissions_GES'!$L96="Validé humainement",'06_Form_Emissions_GES'!S96,"")</x:f>
      </x:c>
      <x:c r="T96" t="str">
        <x:f>IF('06_Form_Emissions_GES'!$L96="Validé humainement",'06_Form_Emissions_GES'!T96,"")</x:f>
      </x:c>
      <x:c r="U96" t="str">
        <x:f>IF('06_Form_Emissions_GES'!$L96="Validé humainement",'06_Form_Emissions_GES'!U96,"")</x:f>
      </x:c>
      <x:c r="V96" t="str">
        <x:f>IF('06_Form_Emissions_GES'!$L96="Validé humainement",'06_Form_Emissions_GES'!V96,"")</x:f>
      </x:c>
    </x:row>
    <x:row r="97">
      <x:c r="A97" s="76" t="str">
        <x:f>IF('06_Form_Emissions_GES'!$L97="Validé humainement",'06_Form_Emissions_GES'!A97,"")</x:f>
      </x:c>
      <x:c r="B97" s="76" t="str">
        <x:f>IF('06_Form_Emissions_GES'!$L97="Validé humainement",'06_Form_Emissions_GES'!B97,"")</x:f>
      </x:c>
      <x:c r="C97" s="76" t="str">
        <x:f>IF('06_Form_Emissions_GES'!$L97="Validé humainement",'06_Form_Emissions_GES'!C97,"")</x:f>
      </x:c>
      <x:c r="D97" s="76" t="str">
        <x:f>IF('06_Form_Emissions_GES'!$L97="Validé humainement",'06_Form_Emissions_GES'!D97,"")</x:f>
      </x:c>
      <x:c r="E97" s="77" t="str">
        <x:f>IF('06_Form_Emissions_GES'!$L97="Validé humainement",'06_Form_Emissions_GES'!E97,"")</x:f>
      </x:c>
      <x:c r="F97" s="76" t="str">
        <x:f>IF('06_Form_Emissions_GES'!$L97="Validé humainement",'06_Form_Emissions_GES'!F97,"")</x:f>
      </x:c>
      <x:c r="G97" s="83" t="str">
        <x:f>IF('06_Form_Emissions_GES'!$L97="Validé humainement",'06_Form_Emissions_GES'!G97,"")</x:f>
      </x:c>
      <x:c r="H97" s="77" t="str">
        <x:f>IF('06_Form_Emissions_GES'!$L97="Validé humainement",'06_Form_Emissions_GES'!H97,"")</x:f>
      </x:c>
      <x:c r="I97" s="76" t="str">
        <x:f>IF('06_Form_Emissions_GES'!$L97="Validé humainement",'06_Form_Emissions_GES'!I97,"")</x:f>
      </x:c>
      <x:c r="J97" s="76" t="str">
        <x:f>IF('06_Form_Emissions_GES'!$L97="Validé humainement",'06_Form_Emissions_GES'!J97,"")</x:f>
      </x:c>
      <x:c r="K97" s="76" t="str">
        <x:f>IF('06_Form_Emissions_GES'!$L97="Validé humainement",'06_Form_Emissions_GES'!K97,"")</x:f>
      </x:c>
      <x:c r="L97" s="76" t="str">
        <x:f>IF('06_Form_Emissions_GES'!$L97="Validé humainement",'06_Form_Emissions_GES'!L97,"")</x:f>
      </x:c>
      <x:c r="M97" s="76" t="str">
        <x:f>IF('06_Form_Emissions_GES'!$L97="Validé humainement",'06_Form_Emissions_GES'!M97,"")</x:f>
      </x:c>
      <x:c r="N97" s="78" t="str">
        <x:f>IF('06_Form_Emissions_GES'!$L97="Validé humainement",'06_Form_Emissions_GES'!N97,"")</x:f>
      </x:c>
      <x:c r="O97" s="76" t="str">
        <x:f>IF('06_Form_Emissions_GES'!$L97="Validé humainement",'06_Form_Emissions_GES'!O97,"")</x:f>
      </x:c>
      <x:c r="P97" s="76" t="str">
        <x:f>IF('06_Form_Emissions_GES'!$L97="Validé humainement",'06_Form_Emissions_GES'!P97,"")</x:f>
      </x:c>
      <x:c r="Q97" s="76" t="str">
        <x:f>IF('06_Form_Emissions_GES'!$L97="Validé humainement",'06_Form_Emissions_GES'!Q97,"")</x:f>
      </x:c>
      <x:c r="R97" s="127" t="str">
        <x:f>IF('06_Form_Emissions_GES'!$L97="Validé humainement",'06_Form_Emissions_GES'!R97,"")</x:f>
      </x:c>
      <x:c r="S97" t="str">
        <x:f>IF('06_Form_Emissions_GES'!$L97="Validé humainement",'06_Form_Emissions_GES'!S97,"")</x:f>
      </x:c>
      <x:c r="T97" t="str">
        <x:f>IF('06_Form_Emissions_GES'!$L97="Validé humainement",'06_Form_Emissions_GES'!T97,"")</x:f>
      </x:c>
      <x:c r="U97" t="str">
        <x:f>IF('06_Form_Emissions_GES'!$L97="Validé humainement",'06_Form_Emissions_GES'!U97,"")</x:f>
      </x:c>
      <x:c r="V97" t="str">
        <x:f>IF('06_Form_Emissions_GES'!$L97="Validé humainement",'06_Form_Emissions_GES'!V97,"")</x:f>
      </x:c>
    </x:row>
    <x:row r="98">
      <x:c r="A98" s="76" t="str">
        <x:f>IF('06_Form_Emissions_GES'!$L98="Validé humainement",'06_Form_Emissions_GES'!A98,"")</x:f>
      </x:c>
      <x:c r="B98" s="76" t="str">
        <x:f>IF('06_Form_Emissions_GES'!$L98="Validé humainement",'06_Form_Emissions_GES'!B98,"")</x:f>
      </x:c>
      <x:c r="C98" s="76" t="str">
        <x:f>IF('06_Form_Emissions_GES'!$L98="Validé humainement",'06_Form_Emissions_GES'!C98,"")</x:f>
      </x:c>
      <x:c r="D98" s="76" t="str">
        <x:f>IF('06_Form_Emissions_GES'!$L98="Validé humainement",'06_Form_Emissions_GES'!D98,"")</x:f>
      </x:c>
      <x:c r="E98" s="77" t="str">
        <x:f>IF('06_Form_Emissions_GES'!$L98="Validé humainement",'06_Form_Emissions_GES'!E98,"")</x:f>
      </x:c>
      <x:c r="F98" s="76" t="str">
        <x:f>IF('06_Form_Emissions_GES'!$L98="Validé humainement",'06_Form_Emissions_GES'!F98,"")</x:f>
      </x:c>
      <x:c r="G98" s="83" t="str">
        <x:f>IF('06_Form_Emissions_GES'!$L98="Validé humainement",'06_Form_Emissions_GES'!G98,"")</x:f>
      </x:c>
      <x:c r="H98" s="77" t="str">
        <x:f>IF('06_Form_Emissions_GES'!$L98="Validé humainement",'06_Form_Emissions_GES'!H98,"")</x:f>
      </x:c>
      <x:c r="I98" s="76" t="str">
        <x:f>IF('06_Form_Emissions_GES'!$L98="Validé humainement",'06_Form_Emissions_GES'!I98,"")</x:f>
      </x:c>
      <x:c r="J98" s="76" t="str">
        <x:f>IF('06_Form_Emissions_GES'!$L98="Validé humainement",'06_Form_Emissions_GES'!J98,"")</x:f>
      </x:c>
      <x:c r="K98" s="76" t="str">
        <x:f>IF('06_Form_Emissions_GES'!$L98="Validé humainement",'06_Form_Emissions_GES'!K98,"")</x:f>
      </x:c>
      <x:c r="L98" s="76" t="str">
        <x:f>IF('06_Form_Emissions_GES'!$L98="Validé humainement",'06_Form_Emissions_GES'!L98,"")</x:f>
      </x:c>
      <x:c r="M98" s="76" t="str">
        <x:f>IF('06_Form_Emissions_GES'!$L98="Validé humainement",'06_Form_Emissions_GES'!M98,"")</x:f>
      </x:c>
      <x:c r="N98" s="78" t="str">
        <x:f>IF('06_Form_Emissions_GES'!$L98="Validé humainement",'06_Form_Emissions_GES'!N98,"")</x:f>
      </x:c>
      <x:c r="O98" s="76" t="str">
        <x:f>IF('06_Form_Emissions_GES'!$L98="Validé humainement",'06_Form_Emissions_GES'!O98,"")</x:f>
      </x:c>
      <x:c r="P98" s="76" t="str">
        <x:f>IF('06_Form_Emissions_GES'!$L98="Validé humainement",'06_Form_Emissions_GES'!P98,"")</x:f>
      </x:c>
      <x:c r="Q98" s="76" t="str">
        <x:f>IF('06_Form_Emissions_GES'!$L98="Validé humainement",'06_Form_Emissions_GES'!Q98,"")</x:f>
      </x:c>
      <x:c r="R98" s="127" t="str">
        <x:f>IF('06_Form_Emissions_GES'!$L98="Validé humainement",'06_Form_Emissions_GES'!R98,"")</x:f>
      </x:c>
      <x:c r="S98" t="str">
        <x:f>IF('06_Form_Emissions_GES'!$L98="Validé humainement",'06_Form_Emissions_GES'!S98,"")</x:f>
      </x:c>
      <x:c r="T98" t="str">
        <x:f>IF('06_Form_Emissions_GES'!$L98="Validé humainement",'06_Form_Emissions_GES'!T98,"")</x:f>
      </x:c>
      <x:c r="U98" t="str">
        <x:f>IF('06_Form_Emissions_GES'!$L98="Validé humainement",'06_Form_Emissions_GES'!U98,"")</x:f>
      </x:c>
      <x:c r="V98" t="str">
        <x:f>IF('06_Form_Emissions_GES'!$L98="Validé humainement",'06_Form_Emissions_GES'!V98,"")</x:f>
      </x:c>
    </x:row>
    <x:row r="99">
      <x:c r="A99" s="76" t="str">
        <x:f>IF('06_Form_Emissions_GES'!$L99="Validé humainement",'06_Form_Emissions_GES'!A99,"")</x:f>
      </x:c>
      <x:c r="B99" s="76" t="str">
        <x:f>IF('06_Form_Emissions_GES'!$L99="Validé humainement",'06_Form_Emissions_GES'!B99,"")</x:f>
      </x:c>
      <x:c r="C99" s="76" t="str">
        <x:f>IF('06_Form_Emissions_GES'!$L99="Validé humainement",'06_Form_Emissions_GES'!C99,"")</x:f>
      </x:c>
      <x:c r="D99" s="76" t="str">
        <x:f>IF('06_Form_Emissions_GES'!$L99="Validé humainement",'06_Form_Emissions_GES'!D99,"")</x:f>
      </x:c>
      <x:c r="E99" s="77" t="str">
        <x:f>IF('06_Form_Emissions_GES'!$L99="Validé humainement",'06_Form_Emissions_GES'!E99,"")</x:f>
      </x:c>
      <x:c r="F99" s="76" t="str">
        <x:f>IF('06_Form_Emissions_GES'!$L99="Validé humainement",'06_Form_Emissions_GES'!F99,"")</x:f>
      </x:c>
      <x:c r="G99" s="83" t="str">
        <x:f>IF('06_Form_Emissions_GES'!$L99="Validé humainement",'06_Form_Emissions_GES'!G99,"")</x:f>
      </x:c>
      <x:c r="H99" s="77" t="str">
        <x:f>IF('06_Form_Emissions_GES'!$L99="Validé humainement",'06_Form_Emissions_GES'!H99,"")</x:f>
      </x:c>
      <x:c r="I99" s="76" t="str">
        <x:f>IF('06_Form_Emissions_GES'!$L99="Validé humainement",'06_Form_Emissions_GES'!I99,"")</x:f>
      </x:c>
      <x:c r="J99" s="76" t="str">
        <x:f>IF('06_Form_Emissions_GES'!$L99="Validé humainement",'06_Form_Emissions_GES'!J99,"")</x:f>
      </x:c>
      <x:c r="K99" s="76" t="str">
        <x:f>IF('06_Form_Emissions_GES'!$L99="Validé humainement",'06_Form_Emissions_GES'!K99,"")</x:f>
      </x:c>
      <x:c r="L99" s="76" t="str">
        <x:f>IF('06_Form_Emissions_GES'!$L99="Validé humainement",'06_Form_Emissions_GES'!L99,"")</x:f>
      </x:c>
      <x:c r="M99" s="76" t="str">
        <x:f>IF('06_Form_Emissions_GES'!$L99="Validé humainement",'06_Form_Emissions_GES'!M99,"")</x:f>
      </x:c>
      <x:c r="N99" s="78" t="str">
        <x:f>IF('06_Form_Emissions_GES'!$L99="Validé humainement",'06_Form_Emissions_GES'!N99,"")</x:f>
      </x:c>
      <x:c r="O99" s="76" t="str">
        <x:f>IF('06_Form_Emissions_GES'!$L99="Validé humainement",'06_Form_Emissions_GES'!O99,"")</x:f>
      </x:c>
      <x:c r="P99" s="76" t="str">
        <x:f>IF('06_Form_Emissions_GES'!$L99="Validé humainement",'06_Form_Emissions_GES'!P99,"")</x:f>
      </x:c>
      <x:c r="Q99" s="76" t="str">
        <x:f>IF('06_Form_Emissions_GES'!$L99="Validé humainement",'06_Form_Emissions_GES'!Q99,"")</x:f>
      </x:c>
      <x:c r="R99" s="127" t="str">
        <x:f>IF('06_Form_Emissions_GES'!$L99="Validé humainement",'06_Form_Emissions_GES'!R99,"")</x:f>
      </x:c>
      <x:c r="S99" t="str">
        <x:f>IF('06_Form_Emissions_GES'!$L99="Validé humainement",'06_Form_Emissions_GES'!S99,"")</x:f>
      </x:c>
      <x:c r="T99" t="str">
        <x:f>IF('06_Form_Emissions_GES'!$L99="Validé humainement",'06_Form_Emissions_GES'!T99,"")</x:f>
      </x:c>
      <x:c r="U99" t="str">
        <x:f>IF('06_Form_Emissions_GES'!$L99="Validé humainement",'06_Form_Emissions_GES'!U99,"")</x:f>
      </x:c>
      <x:c r="V99" t="str">
        <x:f>IF('06_Form_Emissions_GES'!$L99="Validé humainement",'06_Form_Emissions_GES'!V99,"")</x:f>
      </x:c>
    </x:row>
    <x:row r="100">
      <x:c r="A100" s="76" t="str">
        <x:f>IF('06_Form_Emissions_GES'!$L100="Validé humainement",'06_Form_Emissions_GES'!A100,"")</x:f>
      </x:c>
      <x:c r="B100" s="76" t="str">
        <x:f>IF('06_Form_Emissions_GES'!$L100="Validé humainement",'06_Form_Emissions_GES'!B100,"")</x:f>
      </x:c>
      <x:c r="C100" s="76" t="str">
        <x:f>IF('06_Form_Emissions_GES'!$L100="Validé humainement",'06_Form_Emissions_GES'!C100,"")</x:f>
      </x:c>
      <x:c r="D100" s="76" t="str">
        <x:f>IF('06_Form_Emissions_GES'!$L100="Validé humainement",'06_Form_Emissions_GES'!D100,"")</x:f>
      </x:c>
      <x:c r="E100" s="77" t="str">
        <x:f>IF('06_Form_Emissions_GES'!$L100="Validé humainement",'06_Form_Emissions_GES'!E100,"")</x:f>
      </x:c>
      <x:c r="F100" s="76" t="str">
        <x:f>IF('06_Form_Emissions_GES'!$L100="Validé humainement",'06_Form_Emissions_GES'!F100,"")</x:f>
      </x:c>
      <x:c r="G100" s="83" t="str">
        <x:f>IF('06_Form_Emissions_GES'!$L100="Validé humainement",'06_Form_Emissions_GES'!G100,"")</x:f>
      </x:c>
      <x:c r="H100" s="77" t="str">
        <x:f>IF('06_Form_Emissions_GES'!$L100="Validé humainement",'06_Form_Emissions_GES'!H100,"")</x:f>
      </x:c>
      <x:c r="I100" s="76" t="str">
        <x:f>IF('06_Form_Emissions_GES'!$L100="Validé humainement",'06_Form_Emissions_GES'!I100,"")</x:f>
      </x:c>
      <x:c r="J100" s="76" t="str">
        <x:f>IF('06_Form_Emissions_GES'!$L100="Validé humainement",'06_Form_Emissions_GES'!J100,"")</x:f>
      </x:c>
      <x:c r="K100" s="76" t="str">
        <x:f>IF('06_Form_Emissions_GES'!$L100="Validé humainement",'06_Form_Emissions_GES'!K100,"")</x:f>
      </x:c>
      <x:c r="L100" s="76" t="str">
        <x:f>IF('06_Form_Emissions_GES'!$L100="Validé humainement",'06_Form_Emissions_GES'!L100,"")</x:f>
      </x:c>
      <x:c r="M100" s="76" t="str">
        <x:f>IF('06_Form_Emissions_GES'!$L100="Validé humainement",'06_Form_Emissions_GES'!M100,"")</x:f>
      </x:c>
      <x:c r="N100" s="78" t="str">
        <x:f>IF('06_Form_Emissions_GES'!$L100="Validé humainement",'06_Form_Emissions_GES'!N100,"")</x:f>
      </x:c>
      <x:c r="O100" s="76" t="str">
        <x:f>IF('06_Form_Emissions_GES'!$L100="Validé humainement",'06_Form_Emissions_GES'!O100,"")</x:f>
      </x:c>
      <x:c r="P100" s="76" t="str">
        <x:f>IF('06_Form_Emissions_GES'!$L100="Validé humainement",'06_Form_Emissions_GES'!P100,"")</x:f>
      </x:c>
      <x:c r="Q100" s="76" t="str">
        <x:f>IF('06_Form_Emissions_GES'!$L100="Validé humainement",'06_Form_Emissions_GES'!Q100,"")</x:f>
      </x:c>
      <x:c r="R100" s="127" t="str">
        <x:f>IF('06_Form_Emissions_GES'!$L100="Validé humainement",'06_Form_Emissions_GES'!R100,"")</x:f>
      </x:c>
      <x:c r="S100" t="str">
        <x:f>IF('06_Form_Emissions_GES'!$L100="Validé humainement",'06_Form_Emissions_GES'!S100,"")</x:f>
      </x:c>
      <x:c r="T100" t="str">
        <x:f>IF('06_Form_Emissions_GES'!$L100="Validé humainement",'06_Form_Emissions_GES'!T100,"")</x:f>
      </x:c>
      <x:c r="U100" t="str">
        <x:f>IF('06_Form_Emissions_GES'!$L100="Validé humainement",'06_Form_Emissions_GES'!U100,"")</x:f>
      </x:c>
      <x:c r="V100" t="str">
        <x:f>IF('06_Form_Emissions_GES'!$L100="Validé humainement",'06_Form_Emissions_GES'!V100,"")</x:f>
      </x:c>
    </x:row>
    <x:row r="101">
      <x:c r="A101" s="76" t="str">
        <x:f>IF('06_Form_Emissions_GES'!$L101="Validé humainement",'06_Form_Emissions_GES'!A101,"")</x:f>
      </x:c>
      <x:c r="B101" s="76" t="str">
        <x:f>IF('06_Form_Emissions_GES'!$L101="Validé humainement",'06_Form_Emissions_GES'!B101,"")</x:f>
      </x:c>
      <x:c r="C101" s="76" t="str">
        <x:f>IF('06_Form_Emissions_GES'!$L101="Validé humainement",'06_Form_Emissions_GES'!C101,"")</x:f>
      </x:c>
      <x:c r="D101" s="76" t="str">
        <x:f>IF('06_Form_Emissions_GES'!$L101="Validé humainement",'06_Form_Emissions_GES'!D101,"")</x:f>
      </x:c>
      <x:c r="E101" s="77" t="str">
        <x:f>IF('06_Form_Emissions_GES'!$L101="Validé humainement",'06_Form_Emissions_GES'!E101,"")</x:f>
      </x:c>
      <x:c r="F101" s="76" t="str">
        <x:f>IF('06_Form_Emissions_GES'!$L101="Validé humainement",'06_Form_Emissions_GES'!F101,"")</x:f>
      </x:c>
      <x:c r="G101" s="83" t="str">
        <x:f>IF('06_Form_Emissions_GES'!$L101="Validé humainement",'06_Form_Emissions_GES'!G101,"")</x:f>
      </x:c>
      <x:c r="H101" s="77" t="str">
        <x:f>IF('06_Form_Emissions_GES'!$L101="Validé humainement",'06_Form_Emissions_GES'!H101,"")</x:f>
      </x:c>
      <x:c r="I101" s="76" t="str">
        <x:f>IF('06_Form_Emissions_GES'!$L101="Validé humainement",'06_Form_Emissions_GES'!I101,"")</x:f>
      </x:c>
      <x:c r="J101" s="76" t="str">
        <x:f>IF('06_Form_Emissions_GES'!$L101="Validé humainement",'06_Form_Emissions_GES'!J101,"")</x:f>
      </x:c>
      <x:c r="K101" s="76" t="str">
        <x:f>IF('06_Form_Emissions_GES'!$L101="Validé humainement",'06_Form_Emissions_GES'!K101,"")</x:f>
      </x:c>
      <x:c r="L101" s="76" t="str">
        <x:f>IF('06_Form_Emissions_GES'!$L101="Validé humainement",'06_Form_Emissions_GES'!L101,"")</x:f>
      </x:c>
      <x:c r="M101" s="76" t="str">
        <x:f>IF('06_Form_Emissions_GES'!$L101="Validé humainement",'06_Form_Emissions_GES'!M101,"")</x:f>
      </x:c>
      <x:c r="N101" s="78" t="str">
        <x:f>IF('06_Form_Emissions_GES'!$L101="Validé humainement",'06_Form_Emissions_GES'!N101,"")</x:f>
      </x:c>
      <x:c r="O101" s="76" t="str">
        <x:f>IF('06_Form_Emissions_GES'!$L101="Validé humainement",'06_Form_Emissions_GES'!O101,"")</x:f>
      </x:c>
      <x:c r="P101" s="76" t="str">
        <x:f>IF('06_Form_Emissions_GES'!$L101="Validé humainement",'06_Form_Emissions_GES'!P101,"")</x:f>
      </x:c>
      <x:c r="Q101" s="76" t="str">
        <x:f>IF('06_Form_Emissions_GES'!$L101="Validé humainement",'06_Form_Emissions_GES'!Q101,"")</x:f>
      </x:c>
      <x:c r="R101" s="127" t="str">
        <x:f>IF('06_Form_Emissions_GES'!$L101="Validé humainement",'06_Form_Emissions_GES'!R101,"")</x:f>
      </x:c>
      <x:c r="S101" t="str">
        <x:f>IF('06_Form_Emissions_GES'!$L101="Validé humainement",'06_Form_Emissions_GES'!S101,"")</x:f>
      </x:c>
      <x:c r="T101" t="str">
        <x:f>IF('06_Form_Emissions_GES'!$L101="Validé humainement",'06_Form_Emissions_GES'!T101,"")</x:f>
      </x:c>
      <x:c r="U101" t="str">
        <x:f>IF('06_Form_Emissions_GES'!$L101="Validé humainement",'06_Form_Emissions_GES'!U101,"")</x:f>
      </x:c>
      <x:c r="V101" t="str">
        <x:f>IF('06_Form_Emissions_GES'!$L101="Validé humainement",'06_Form_Emissions_GES'!V101,"")</x:f>
      </x:c>
    </x:row>
    <x:row r="102">
      <x:c r="A102" s="76" t="str">
        <x:f>IF('06_Form_Emissions_GES'!$L102="Validé humainement",'06_Form_Emissions_GES'!A102,"")</x:f>
      </x:c>
      <x:c r="B102" s="76" t="str">
        <x:f>IF('06_Form_Emissions_GES'!$L102="Validé humainement",'06_Form_Emissions_GES'!B102,"")</x:f>
      </x:c>
      <x:c r="C102" s="76" t="str">
        <x:f>IF('06_Form_Emissions_GES'!$L102="Validé humainement",'06_Form_Emissions_GES'!C102,"")</x:f>
      </x:c>
      <x:c r="D102" s="76" t="str">
        <x:f>IF('06_Form_Emissions_GES'!$L102="Validé humainement",'06_Form_Emissions_GES'!D102,"")</x:f>
      </x:c>
      <x:c r="E102" s="77" t="str">
        <x:f>IF('06_Form_Emissions_GES'!$L102="Validé humainement",'06_Form_Emissions_GES'!E102,"")</x:f>
      </x:c>
      <x:c r="F102" s="76" t="str">
        <x:f>IF('06_Form_Emissions_GES'!$L102="Validé humainement",'06_Form_Emissions_GES'!F102,"")</x:f>
      </x:c>
      <x:c r="G102" s="83" t="str">
        <x:f>IF('06_Form_Emissions_GES'!$L102="Validé humainement",'06_Form_Emissions_GES'!G102,"")</x:f>
      </x:c>
      <x:c r="H102" s="77" t="str">
        <x:f>IF('06_Form_Emissions_GES'!$L102="Validé humainement",'06_Form_Emissions_GES'!H102,"")</x:f>
      </x:c>
      <x:c r="I102" s="76" t="str">
        <x:f>IF('06_Form_Emissions_GES'!$L102="Validé humainement",'06_Form_Emissions_GES'!I102,"")</x:f>
      </x:c>
      <x:c r="J102" s="76" t="str">
        <x:f>IF('06_Form_Emissions_GES'!$L102="Validé humainement",'06_Form_Emissions_GES'!J102,"")</x:f>
      </x:c>
      <x:c r="K102" s="76" t="str">
        <x:f>IF('06_Form_Emissions_GES'!$L102="Validé humainement",'06_Form_Emissions_GES'!K102,"")</x:f>
      </x:c>
      <x:c r="L102" s="76" t="str">
        <x:f>IF('06_Form_Emissions_GES'!$L102="Validé humainement",'06_Form_Emissions_GES'!L102,"")</x:f>
      </x:c>
      <x:c r="M102" s="76" t="str">
        <x:f>IF('06_Form_Emissions_GES'!$L102="Validé humainement",'06_Form_Emissions_GES'!M102,"")</x:f>
      </x:c>
      <x:c r="N102" s="78" t="str">
        <x:f>IF('06_Form_Emissions_GES'!$L102="Validé humainement",'06_Form_Emissions_GES'!N102,"")</x:f>
      </x:c>
      <x:c r="O102" s="76" t="str">
        <x:f>IF('06_Form_Emissions_GES'!$L102="Validé humainement",'06_Form_Emissions_GES'!O102,"")</x:f>
      </x:c>
      <x:c r="P102" s="76" t="str">
        <x:f>IF('06_Form_Emissions_GES'!$L102="Validé humainement",'06_Form_Emissions_GES'!P102,"")</x:f>
      </x:c>
      <x:c r="Q102" s="76" t="str">
        <x:f>IF('06_Form_Emissions_GES'!$L102="Validé humainement",'06_Form_Emissions_GES'!Q102,"")</x:f>
      </x:c>
      <x:c r="R102" s="127" t="str">
        <x:f>IF('06_Form_Emissions_GES'!$L102="Validé humainement",'06_Form_Emissions_GES'!R102,"")</x:f>
      </x:c>
      <x:c r="S102" t="str">
        <x:f>IF('06_Form_Emissions_GES'!$L102="Validé humainement",'06_Form_Emissions_GES'!S102,"")</x:f>
      </x:c>
      <x:c r="T102" t="str">
        <x:f>IF('06_Form_Emissions_GES'!$L102="Validé humainement",'06_Form_Emissions_GES'!T102,"")</x:f>
      </x:c>
      <x:c r="U102" t="str">
        <x:f>IF('06_Form_Emissions_GES'!$L102="Validé humainement",'06_Form_Emissions_GES'!U102,"")</x:f>
      </x:c>
      <x:c r="V102" t="str">
        <x:f>IF('06_Form_Emissions_GES'!$L102="Validé humainement",'06_Form_Emissions_GES'!V102,"")</x:f>
      </x:c>
    </x:row>
    <x:row r="103">
      <x:c r="A103" s="76" t="str">
        <x:f>IF('06_Form_Emissions_GES'!$L103="Validé humainement",'06_Form_Emissions_GES'!A103,"")</x:f>
      </x:c>
      <x:c r="B103" s="76" t="str">
        <x:f>IF('06_Form_Emissions_GES'!$L103="Validé humainement",'06_Form_Emissions_GES'!B103,"")</x:f>
      </x:c>
      <x:c r="C103" s="76" t="str">
        <x:f>IF('06_Form_Emissions_GES'!$L103="Validé humainement",'06_Form_Emissions_GES'!C103,"")</x:f>
      </x:c>
      <x:c r="D103" s="76" t="str">
        <x:f>IF('06_Form_Emissions_GES'!$L103="Validé humainement",'06_Form_Emissions_GES'!D103,"")</x:f>
      </x:c>
      <x:c r="E103" s="77" t="str">
        <x:f>IF('06_Form_Emissions_GES'!$L103="Validé humainement",'06_Form_Emissions_GES'!E103,"")</x:f>
      </x:c>
      <x:c r="F103" s="76" t="str">
        <x:f>IF('06_Form_Emissions_GES'!$L103="Validé humainement",'06_Form_Emissions_GES'!F103,"")</x:f>
      </x:c>
      <x:c r="G103" s="83" t="str">
        <x:f>IF('06_Form_Emissions_GES'!$L103="Validé humainement",'06_Form_Emissions_GES'!G103,"")</x:f>
      </x:c>
      <x:c r="H103" s="77" t="str">
        <x:f>IF('06_Form_Emissions_GES'!$L103="Validé humainement",'06_Form_Emissions_GES'!H103,"")</x:f>
      </x:c>
      <x:c r="I103" s="76" t="str">
        <x:f>IF('06_Form_Emissions_GES'!$L103="Validé humainement",'06_Form_Emissions_GES'!I103,"")</x:f>
      </x:c>
      <x:c r="J103" s="76" t="str">
        <x:f>IF('06_Form_Emissions_GES'!$L103="Validé humainement",'06_Form_Emissions_GES'!J103,"")</x:f>
      </x:c>
      <x:c r="K103" s="76" t="str">
        <x:f>IF('06_Form_Emissions_GES'!$L103="Validé humainement",'06_Form_Emissions_GES'!K103,"")</x:f>
      </x:c>
      <x:c r="L103" s="76" t="str">
        <x:f>IF('06_Form_Emissions_GES'!$L103="Validé humainement",'06_Form_Emissions_GES'!L103,"")</x:f>
      </x:c>
      <x:c r="M103" s="76" t="str">
        <x:f>IF('06_Form_Emissions_GES'!$L103="Validé humainement",'06_Form_Emissions_GES'!M103,"")</x:f>
      </x:c>
      <x:c r="N103" s="78" t="str">
        <x:f>IF('06_Form_Emissions_GES'!$L103="Validé humainement",'06_Form_Emissions_GES'!N103,"")</x:f>
      </x:c>
      <x:c r="O103" s="76" t="str">
        <x:f>IF('06_Form_Emissions_GES'!$L103="Validé humainement",'06_Form_Emissions_GES'!O103,"")</x:f>
      </x:c>
      <x:c r="P103" s="76" t="str">
        <x:f>IF('06_Form_Emissions_GES'!$L103="Validé humainement",'06_Form_Emissions_GES'!P103,"")</x:f>
      </x:c>
      <x:c r="Q103" s="76" t="str">
        <x:f>IF('06_Form_Emissions_GES'!$L103="Validé humainement",'06_Form_Emissions_GES'!Q103,"")</x:f>
      </x:c>
      <x:c r="R103" s="127" t="str">
        <x:f>IF('06_Form_Emissions_GES'!$L103="Validé humainement",'06_Form_Emissions_GES'!R103,"")</x:f>
      </x:c>
      <x:c r="S103" t="str">
        <x:f>IF('06_Form_Emissions_GES'!$L103="Validé humainement",'06_Form_Emissions_GES'!S103,"")</x:f>
      </x:c>
      <x:c r="T103" t="str">
        <x:f>IF('06_Form_Emissions_GES'!$L103="Validé humainement",'06_Form_Emissions_GES'!T103,"")</x:f>
      </x:c>
      <x:c r="U103" t="str">
        <x:f>IF('06_Form_Emissions_GES'!$L103="Validé humainement",'06_Form_Emissions_GES'!U103,"")</x:f>
      </x:c>
      <x:c r="V103" t="str">
        <x:f>IF('06_Form_Emissions_GES'!$L103="Validé humainement",'06_Form_Emissions_GES'!V103,"")</x:f>
      </x:c>
    </x:row>
    <x:row r="104">
      <x:c r="A104" s="76" t="str">
        <x:f>IF('06_Form_Emissions_GES'!$L104="Validé humainement",'06_Form_Emissions_GES'!A104,"")</x:f>
      </x:c>
      <x:c r="B104" s="76" t="str">
        <x:f>IF('06_Form_Emissions_GES'!$L104="Validé humainement",'06_Form_Emissions_GES'!B104,"")</x:f>
      </x:c>
      <x:c r="C104" s="76" t="str">
        <x:f>IF('06_Form_Emissions_GES'!$L104="Validé humainement",'06_Form_Emissions_GES'!C104,"")</x:f>
      </x:c>
      <x:c r="D104" s="76" t="str">
        <x:f>IF('06_Form_Emissions_GES'!$L104="Validé humainement",'06_Form_Emissions_GES'!D104,"")</x:f>
      </x:c>
      <x:c r="E104" s="77" t="str">
        <x:f>IF('06_Form_Emissions_GES'!$L104="Validé humainement",'06_Form_Emissions_GES'!E104,"")</x:f>
      </x:c>
      <x:c r="F104" s="76" t="str">
        <x:f>IF('06_Form_Emissions_GES'!$L104="Validé humainement",'06_Form_Emissions_GES'!F104,"")</x:f>
      </x:c>
      <x:c r="G104" s="83" t="str">
        <x:f>IF('06_Form_Emissions_GES'!$L104="Validé humainement",'06_Form_Emissions_GES'!G104,"")</x:f>
      </x:c>
      <x:c r="H104" s="77" t="str">
        <x:f>IF('06_Form_Emissions_GES'!$L104="Validé humainement",'06_Form_Emissions_GES'!H104,"")</x:f>
      </x:c>
      <x:c r="I104" s="76" t="str">
        <x:f>IF('06_Form_Emissions_GES'!$L104="Validé humainement",'06_Form_Emissions_GES'!I104,"")</x:f>
      </x:c>
      <x:c r="J104" s="76" t="str">
        <x:f>IF('06_Form_Emissions_GES'!$L104="Validé humainement",'06_Form_Emissions_GES'!J104,"")</x:f>
      </x:c>
      <x:c r="K104" s="76" t="str">
        <x:f>IF('06_Form_Emissions_GES'!$L104="Validé humainement",'06_Form_Emissions_GES'!K104,"")</x:f>
      </x:c>
      <x:c r="L104" s="76" t="str">
        <x:f>IF('06_Form_Emissions_GES'!$L104="Validé humainement",'06_Form_Emissions_GES'!L104,"")</x:f>
      </x:c>
      <x:c r="M104" s="76" t="str">
        <x:f>IF('06_Form_Emissions_GES'!$L104="Validé humainement",'06_Form_Emissions_GES'!M104,"")</x:f>
      </x:c>
      <x:c r="N104" s="78" t="str">
        <x:f>IF('06_Form_Emissions_GES'!$L104="Validé humainement",'06_Form_Emissions_GES'!N104,"")</x:f>
      </x:c>
      <x:c r="O104" s="76" t="str">
        <x:f>IF('06_Form_Emissions_GES'!$L104="Validé humainement",'06_Form_Emissions_GES'!O104,"")</x:f>
      </x:c>
      <x:c r="P104" s="76" t="str">
        <x:f>IF('06_Form_Emissions_GES'!$L104="Validé humainement",'06_Form_Emissions_GES'!P104,"")</x:f>
      </x:c>
      <x:c r="Q104" s="76" t="str">
        <x:f>IF('06_Form_Emissions_GES'!$L104="Validé humainement",'06_Form_Emissions_GES'!Q104,"")</x:f>
      </x:c>
      <x:c r="R104" s="127" t="str">
        <x:f>IF('06_Form_Emissions_GES'!$L104="Validé humainement",'06_Form_Emissions_GES'!R104,"")</x:f>
      </x:c>
      <x:c r="S104" t="str">
        <x:f>IF('06_Form_Emissions_GES'!$L104="Validé humainement",'06_Form_Emissions_GES'!S104,"")</x:f>
      </x:c>
      <x:c r="T104" t="str">
        <x:f>IF('06_Form_Emissions_GES'!$L104="Validé humainement",'06_Form_Emissions_GES'!T104,"")</x:f>
      </x:c>
      <x:c r="U104" t="str">
        <x:f>IF('06_Form_Emissions_GES'!$L104="Validé humainement",'06_Form_Emissions_GES'!U104,"")</x:f>
      </x:c>
      <x:c r="V104" t="str">
        <x:f>IF('06_Form_Emissions_GES'!$L104="Validé humainement",'06_Form_Emissions_GES'!V104,"")</x:f>
      </x:c>
    </x:row>
  </x:sheetData>
  <x:mergeCells>
    <x:mergeCell ref="A1:Q1"/>
    <x:mergeCell ref="A2:Q2"/>
  </x:mergeCells>
  <x:pageMargins left="0.7" right="0.7" top="0.75" bottom="0.75" header="0.3" footer="0.3"/>
  <x:tableParts count="1">
    <x:tablePart xmlns:r="http://schemas.openxmlformats.org/officeDocument/2006/relationships" r:id="Rff60dcd4c5e841a3"/>
  </x:tableParts>
</x:worksheet>
</file>

<file path=xl/worksheets/sheet6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Base validée -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Cette base est alimentée automatiquement depuis 07_Form_Mobilite.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c r="V2" s="71"/>
    </x:row>
    <x:row r="4">
      <x:c r="A4" s="87" t="str">
        <x:v>ID_Saisie</x:v>
      </x:c>
      <x:c r="B4" s="87" t="str">
        <x:v>Année</x:v>
      </x:c>
      <x:c r="C4" s="87" t="str">
        <x:v>Mois</x:v>
      </x:c>
      <x:c r="D4" s="87" t="str">
        <x:v>Zone</x:v>
      </x:c>
      <x:c r="E4" s="87" t="str">
        <x:v>Mode transport</x:v>
      </x:c>
      <x:c r="F4" s="87" t="str">
        <x:v>Nombre trajets</x:v>
      </x:c>
      <x:c r="G4" s="87" t="str">
        <x:v>Distance moyenne km</x:v>
      </x:c>
      <x:c r="H4" s="87" t="str">
        <x:v>Passagers</x:v>
      </x:c>
      <x:c r="I4" s="87" t="str">
        <x:v>Carburant / énergie</x:v>
      </x:c>
      <x:c r="J4" s="87" t="str">
        <x:v>Consommation</x:v>
      </x:c>
      <x:c r="K4" s="87" t="str">
        <x:v>Unité</x:v>
      </x:c>
      <x:c r="L4" s="87" t="str">
        <x:v>Facteur d'émission</x:v>
      </x:c>
      <x:c r="M4" s="87" t="str">
        <x:v>Émissions tCO2e</x:v>
      </x:c>
      <x:c r="N4" s="87" t="str">
        <x:v>Source</x:v>
      </x:c>
      <x:c r="O4" s="87" t="str">
        <x:v>Institution source</x:v>
      </x:c>
      <x:c r="P4" s="87" t="str">
        <x:v>Document source</x:v>
      </x:c>
      <x:c r="Q4" s="87" t="str">
        <x:v>Statut validation</x:v>
      </x:c>
      <x:c r="R4" s="87" t="str">
        <x:v>Observations</x:v>
      </x:c>
      <x:c r="S4" s="87" t="str">
        <x:v>Date de saisie</x:v>
      </x:c>
      <x:c r="T4" s="87" t="str">
        <x:v>Responsable</x:v>
      </x:c>
      <x:c r="U4" s="87" t="str">
        <x:v>Alerte_QC</x:v>
      </x:c>
      <x:c r="V4" s="87" t="str">
        <x:v>Alimente_Rapports</x:v>
      </x:c>
    </x:row>
    <x:row r="5">
      <x:c r="A5" s="76" t="str">
        <x:f>IF('07_Form_Mobilite'!$Q5="Validé humainement",'07_Form_Mobilite'!A5,"")</x:f>
      </x:c>
      <x:c r="B5" s="76" t="str">
        <x:f>IF('07_Form_Mobilite'!$Q5="Validé humainement",'07_Form_Mobilite'!B5,"")</x:f>
      </x:c>
      <x:c r="C5" s="76" t="str">
        <x:f>IF('07_Form_Mobilite'!$Q5="Validé humainement",'07_Form_Mobilite'!C5,"")</x:f>
      </x:c>
      <x:c r="D5" s="76" t="str">
        <x:f>IF('07_Form_Mobilite'!$Q5="Validé humainement",'07_Form_Mobilite'!D5,"")</x:f>
      </x:c>
      <x:c r="E5" s="76" t="str">
        <x:f>IF('07_Form_Mobilite'!$Q5="Validé humainement",'07_Form_Mobilite'!E5,"")</x:f>
      </x:c>
      <x:c r="F5" s="81" t="str">
        <x:f>IF('07_Form_Mobilite'!$Q5="Validé humainement",'07_Form_Mobilite'!F5,"")</x:f>
      </x:c>
      <x:c r="G5" s="80" t="str">
        <x:f>IF('07_Form_Mobilite'!$Q5="Validé humainement",'07_Form_Mobilite'!G5,"")</x:f>
      </x:c>
      <x:c r="H5" s="81" t="str">
        <x:f>IF('07_Form_Mobilite'!$Q5="Validé humainement",'07_Form_Mobilite'!H5,"")</x:f>
      </x:c>
      <x:c r="I5" s="76" t="str">
        <x:f>IF('07_Form_Mobilite'!$Q5="Validé humainement",'07_Form_Mobilite'!I5,"")</x:f>
      </x:c>
      <x:c r="J5" s="77" t="str">
        <x:f>IF('07_Form_Mobilite'!$Q5="Validé humainement",'07_Form_Mobilite'!J5,"")</x:f>
      </x:c>
      <x:c r="K5" s="76" t="str">
        <x:f>IF('07_Form_Mobilite'!$Q5="Validé humainement",'07_Form_Mobilite'!K5,"")</x:f>
      </x:c>
      <x:c r="L5" s="83" t="str">
        <x:f>IF('07_Form_Mobilite'!$Q5="Validé humainement",'07_Form_Mobilite'!L5,"")</x:f>
      </x:c>
      <x:c r="M5" s="77" t="str">
        <x:f>IF('07_Form_Mobilite'!$Q5="Validé humainement",'07_Form_Mobilite'!M5,"")</x:f>
      </x:c>
      <x:c r="N5" s="76" t="str">
        <x:f>IF('07_Form_Mobilite'!$Q5="Validé humainement",'07_Form_Mobilite'!N5,"")</x:f>
      </x:c>
      <x:c r="O5" s="76" t="str">
        <x:f>IF('07_Form_Mobilite'!$Q5="Validé humainement",'07_Form_Mobilite'!O5,"")</x:f>
      </x:c>
      <x:c r="P5" s="76" t="str">
        <x:f>IF('07_Form_Mobilite'!$Q5="Validé humainement",'07_Form_Mobilite'!P5,"")</x:f>
      </x:c>
      <x:c r="Q5" s="76" t="str">
        <x:f>IF('07_Form_Mobilite'!$Q5="Validé humainement",'07_Form_Mobilite'!Q5,"")</x:f>
      </x:c>
      <x:c r="R5" s="76" t="str">
        <x:f>IF('07_Form_Mobilite'!$Q5="Validé humainement",'07_Form_Mobilite'!R5,"")</x:f>
      </x:c>
      <x:c r="S5" s="78" t="str">
        <x:f>IF('07_Form_Mobilite'!$Q5="Validé humainement",'07_Form_Mobilite'!S5,"")</x:f>
      </x:c>
      <x:c r="T5" s="76" t="str">
        <x:f>IF('07_Form_Mobilite'!$Q5="Validé humainement",'07_Form_Mobilite'!T5,"")</x:f>
      </x:c>
      <x:c r="U5" s="76" t="str">
        <x:f>IF('07_Form_Mobilite'!$Q5="Validé humainement",'07_Form_Mobilite'!U5,"")</x:f>
      </x:c>
      <x:c r="V5" s="76" t="str">
        <x:f>IF('07_Form_Mobilite'!$Q5="Validé humainement",'07_Form_Mobilite'!V5,"")</x:f>
      </x:c>
    </x:row>
    <x:row r="6">
      <x:c r="A6" s="76" t="str">
        <x:f>IF('07_Form_Mobilite'!$Q6="Validé humainement",'07_Form_Mobilite'!A6,"")</x:f>
      </x:c>
      <x:c r="B6" s="76" t="str">
        <x:f>IF('07_Form_Mobilite'!$Q6="Validé humainement",'07_Form_Mobilite'!B6,"")</x:f>
      </x:c>
      <x:c r="C6" s="76" t="str">
        <x:f>IF('07_Form_Mobilite'!$Q6="Validé humainement",'07_Form_Mobilite'!C6,"")</x:f>
      </x:c>
      <x:c r="D6" s="76" t="str">
        <x:f>IF('07_Form_Mobilite'!$Q6="Validé humainement",'07_Form_Mobilite'!D6,"")</x:f>
      </x:c>
      <x:c r="E6" s="76" t="str">
        <x:f>IF('07_Form_Mobilite'!$Q6="Validé humainement",'07_Form_Mobilite'!E6,"")</x:f>
      </x:c>
      <x:c r="F6" s="81" t="str">
        <x:f>IF('07_Form_Mobilite'!$Q6="Validé humainement",'07_Form_Mobilite'!F6,"")</x:f>
      </x:c>
      <x:c r="G6" s="80" t="str">
        <x:f>IF('07_Form_Mobilite'!$Q6="Validé humainement",'07_Form_Mobilite'!G6,"")</x:f>
      </x:c>
      <x:c r="H6" s="81" t="str">
        <x:f>IF('07_Form_Mobilite'!$Q6="Validé humainement",'07_Form_Mobilite'!H6,"")</x:f>
      </x:c>
      <x:c r="I6" s="76" t="str">
        <x:f>IF('07_Form_Mobilite'!$Q6="Validé humainement",'07_Form_Mobilite'!I6,"")</x:f>
      </x:c>
      <x:c r="J6" s="77" t="str">
        <x:f>IF('07_Form_Mobilite'!$Q6="Validé humainement",'07_Form_Mobilite'!J6,"")</x:f>
      </x:c>
      <x:c r="K6" s="76" t="str">
        <x:f>IF('07_Form_Mobilite'!$Q6="Validé humainement",'07_Form_Mobilite'!K6,"")</x:f>
      </x:c>
      <x:c r="L6" s="83" t="str">
        <x:f>IF('07_Form_Mobilite'!$Q6="Validé humainement",'07_Form_Mobilite'!L6,"")</x:f>
      </x:c>
      <x:c r="M6" s="77" t="str">
        <x:f>IF('07_Form_Mobilite'!$Q6="Validé humainement",'07_Form_Mobilite'!M6,"")</x:f>
      </x:c>
      <x:c r="N6" s="76" t="str">
        <x:f>IF('07_Form_Mobilite'!$Q6="Validé humainement",'07_Form_Mobilite'!N6,"")</x:f>
      </x:c>
      <x:c r="O6" s="76" t="str">
        <x:f>IF('07_Form_Mobilite'!$Q6="Validé humainement",'07_Form_Mobilite'!O6,"")</x:f>
      </x:c>
      <x:c r="P6" s="76" t="str">
        <x:f>IF('07_Form_Mobilite'!$Q6="Validé humainement",'07_Form_Mobilite'!P6,"")</x:f>
      </x:c>
      <x:c r="Q6" s="76" t="str">
        <x:f>IF('07_Form_Mobilite'!$Q6="Validé humainement",'07_Form_Mobilite'!Q6,"")</x:f>
      </x:c>
      <x:c r="R6" s="76" t="str">
        <x:f>IF('07_Form_Mobilite'!$Q6="Validé humainement",'07_Form_Mobilite'!R6,"")</x:f>
      </x:c>
      <x:c r="S6" s="78" t="str">
        <x:f>IF('07_Form_Mobilite'!$Q6="Validé humainement",'07_Form_Mobilite'!S6,"")</x:f>
      </x:c>
      <x:c r="T6" s="76" t="str">
        <x:f>IF('07_Form_Mobilite'!$Q6="Validé humainement",'07_Form_Mobilite'!T6,"")</x:f>
      </x:c>
      <x:c r="U6" s="76" t="str">
        <x:f>IF('07_Form_Mobilite'!$Q6="Validé humainement",'07_Form_Mobilite'!U6,"")</x:f>
      </x:c>
      <x:c r="V6" s="76" t="str">
        <x:f>IF('07_Form_Mobilite'!$Q6="Validé humainement",'07_Form_Mobilite'!V6,"")</x:f>
      </x:c>
    </x:row>
    <x:row r="7">
      <x:c r="A7" s="76" t="str">
        <x:f>IF('07_Form_Mobilite'!$Q7="Validé humainement",'07_Form_Mobilite'!A7,"")</x:f>
      </x:c>
      <x:c r="B7" s="76" t="str">
        <x:f>IF('07_Form_Mobilite'!$Q7="Validé humainement",'07_Form_Mobilite'!B7,"")</x:f>
      </x:c>
      <x:c r="C7" s="76" t="str">
        <x:f>IF('07_Form_Mobilite'!$Q7="Validé humainement",'07_Form_Mobilite'!C7,"")</x:f>
      </x:c>
      <x:c r="D7" s="76" t="str">
        <x:f>IF('07_Form_Mobilite'!$Q7="Validé humainement",'07_Form_Mobilite'!D7,"")</x:f>
      </x:c>
      <x:c r="E7" s="76" t="str">
        <x:f>IF('07_Form_Mobilite'!$Q7="Validé humainement",'07_Form_Mobilite'!E7,"")</x:f>
      </x:c>
      <x:c r="F7" s="81" t="str">
        <x:f>IF('07_Form_Mobilite'!$Q7="Validé humainement",'07_Form_Mobilite'!F7,"")</x:f>
      </x:c>
      <x:c r="G7" s="80" t="str">
        <x:f>IF('07_Form_Mobilite'!$Q7="Validé humainement",'07_Form_Mobilite'!G7,"")</x:f>
      </x:c>
      <x:c r="H7" s="81" t="str">
        <x:f>IF('07_Form_Mobilite'!$Q7="Validé humainement",'07_Form_Mobilite'!H7,"")</x:f>
      </x:c>
      <x:c r="I7" s="76" t="str">
        <x:f>IF('07_Form_Mobilite'!$Q7="Validé humainement",'07_Form_Mobilite'!I7,"")</x:f>
      </x:c>
      <x:c r="J7" s="77" t="str">
        <x:f>IF('07_Form_Mobilite'!$Q7="Validé humainement",'07_Form_Mobilite'!J7,"")</x:f>
      </x:c>
      <x:c r="K7" s="76" t="str">
        <x:f>IF('07_Form_Mobilite'!$Q7="Validé humainement",'07_Form_Mobilite'!K7,"")</x:f>
      </x:c>
      <x:c r="L7" s="83" t="str">
        <x:f>IF('07_Form_Mobilite'!$Q7="Validé humainement",'07_Form_Mobilite'!L7,"")</x:f>
      </x:c>
      <x:c r="M7" s="77" t="str">
        <x:f>IF('07_Form_Mobilite'!$Q7="Validé humainement",'07_Form_Mobilite'!M7,"")</x:f>
      </x:c>
      <x:c r="N7" s="76" t="str">
        <x:f>IF('07_Form_Mobilite'!$Q7="Validé humainement",'07_Form_Mobilite'!N7,"")</x:f>
      </x:c>
      <x:c r="O7" s="76" t="str">
        <x:f>IF('07_Form_Mobilite'!$Q7="Validé humainement",'07_Form_Mobilite'!O7,"")</x:f>
      </x:c>
      <x:c r="P7" s="76" t="str">
        <x:f>IF('07_Form_Mobilite'!$Q7="Validé humainement",'07_Form_Mobilite'!P7,"")</x:f>
      </x:c>
      <x:c r="Q7" s="76" t="str">
        <x:f>IF('07_Form_Mobilite'!$Q7="Validé humainement",'07_Form_Mobilite'!Q7,"")</x:f>
      </x:c>
      <x:c r="R7" s="76" t="str">
        <x:f>IF('07_Form_Mobilite'!$Q7="Validé humainement",'07_Form_Mobilite'!R7,"")</x:f>
      </x:c>
      <x:c r="S7" s="78" t="str">
        <x:f>IF('07_Form_Mobilite'!$Q7="Validé humainement",'07_Form_Mobilite'!S7,"")</x:f>
      </x:c>
      <x:c r="T7" s="76" t="str">
        <x:f>IF('07_Form_Mobilite'!$Q7="Validé humainement",'07_Form_Mobilite'!T7,"")</x:f>
      </x:c>
      <x:c r="U7" s="76" t="str">
        <x:f>IF('07_Form_Mobilite'!$Q7="Validé humainement",'07_Form_Mobilite'!U7,"")</x:f>
      </x:c>
      <x:c r="V7" s="76" t="str">
        <x:f>IF('07_Form_Mobilite'!$Q7="Validé humainement",'07_Form_Mobilite'!V7,"")</x:f>
      </x:c>
    </x:row>
    <x:row r="8">
      <x:c r="A8" s="76" t="str">
        <x:f>IF('07_Form_Mobilite'!$Q8="Validé humainement",'07_Form_Mobilite'!A8,"")</x:f>
      </x:c>
      <x:c r="B8" s="76" t="str">
        <x:f>IF('07_Form_Mobilite'!$Q8="Validé humainement",'07_Form_Mobilite'!B8,"")</x:f>
      </x:c>
      <x:c r="C8" s="76" t="str">
        <x:f>IF('07_Form_Mobilite'!$Q8="Validé humainement",'07_Form_Mobilite'!C8,"")</x:f>
      </x:c>
      <x:c r="D8" s="76" t="str">
        <x:f>IF('07_Form_Mobilite'!$Q8="Validé humainement",'07_Form_Mobilite'!D8,"")</x:f>
      </x:c>
      <x:c r="E8" s="76" t="str">
        <x:f>IF('07_Form_Mobilite'!$Q8="Validé humainement",'07_Form_Mobilite'!E8,"")</x:f>
      </x:c>
      <x:c r="F8" s="81" t="str">
        <x:f>IF('07_Form_Mobilite'!$Q8="Validé humainement",'07_Form_Mobilite'!F8,"")</x:f>
      </x:c>
      <x:c r="G8" s="80" t="str">
        <x:f>IF('07_Form_Mobilite'!$Q8="Validé humainement",'07_Form_Mobilite'!G8,"")</x:f>
      </x:c>
      <x:c r="H8" s="81" t="str">
        <x:f>IF('07_Form_Mobilite'!$Q8="Validé humainement",'07_Form_Mobilite'!H8,"")</x:f>
      </x:c>
      <x:c r="I8" s="76" t="str">
        <x:f>IF('07_Form_Mobilite'!$Q8="Validé humainement",'07_Form_Mobilite'!I8,"")</x:f>
      </x:c>
      <x:c r="J8" s="77" t="str">
        <x:f>IF('07_Form_Mobilite'!$Q8="Validé humainement",'07_Form_Mobilite'!J8,"")</x:f>
      </x:c>
      <x:c r="K8" s="76" t="str">
        <x:f>IF('07_Form_Mobilite'!$Q8="Validé humainement",'07_Form_Mobilite'!K8,"")</x:f>
      </x:c>
      <x:c r="L8" s="83" t="str">
        <x:f>IF('07_Form_Mobilite'!$Q8="Validé humainement",'07_Form_Mobilite'!L8,"")</x:f>
      </x:c>
      <x:c r="M8" s="77" t="str">
        <x:f>IF('07_Form_Mobilite'!$Q8="Validé humainement",'07_Form_Mobilite'!M8,"")</x:f>
      </x:c>
      <x:c r="N8" s="76" t="str">
        <x:f>IF('07_Form_Mobilite'!$Q8="Validé humainement",'07_Form_Mobilite'!N8,"")</x:f>
      </x:c>
      <x:c r="O8" s="76" t="str">
        <x:f>IF('07_Form_Mobilite'!$Q8="Validé humainement",'07_Form_Mobilite'!O8,"")</x:f>
      </x:c>
      <x:c r="P8" s="76" t="str">
        <x:f>IF('07_Form_Mobilite'!$Q8="Validé humainement",'07_Form_Mobilite'!P8,"")</x:f>
      </x:c>
      <x:c r="Q8" s="76" t="str">
        <x:f>IF('07_Form_Mobilite'!$Q8="Validé humainement",'07_Form_Mobilite'!Q8,"")</x:f>
      </x:c>
      <x:c r="R8" s="76" t="str">
        <x:f>IF('07_Form_Mobilite'!$Q8="Validé humainement",'07_Form_Mobilite'!R8,"")</x:f>
      </x:c>
      <x:c r="S8" s="78" t="str">
        <x:f>IF('07_Form_Mobilite'!$Q8="Validé humainement",'07_Form_Mobilite'!S8,"")</x:f>
      </x:c>
      <x:c r="T8" s="76" t="str">
        <x:f>IF('07_Form_Mobilite'!$Q8="Validé humainement",'07_Form_Mobilite'!T8,"")</x:f>
      </x:c>
      <x:c r="U8" s="76" t="str">
        <x:f>IF('07_Form_Mobilite'!$Q8="Validé humainement",'07_Form_Mobilite'!U8,"")</x:f>
      </x:c>
      <x:c r="V8" s="76" t="str">
        <x:f>IF('07_Form_Mobilite'!$Q8="Validé humainement",'07_Form_Mobilite'!V8,"")</x:f>
      </x:c>
    </x:row>
    <x:row r="9">
      <x:c r="A9" s="76" t="str">
        <x:f>IF('07_Form_Mobilite'!$Q9="Validé humainement",'07_Form_Mobilite'!A9,"")</x:f>
      </x:c>
      <x:c r="B9" s="76" t="str">
        <x:f>IF('07_Form_Mobilite'!$Q9="Validé humainement",'07_Form_Mobilite'!B9,"")</x:f>
      </x:c>
      <x:c r="C9" s="76" t="str">
        <x:f>IF('07_Form_Mobilite'!$Q9="Validé humainement",'07_Form_Mobilite'!C9,"")</x:f>
      </x:c>
      <x:c r="D9" s="76" t="str">
        <x:f>IF('07_Form_Mobilite'!$Q9="Validé humainement",'07_Form_Mobilite'!D9,"")</x:f>
      </x:c>
      <x:c r="E9" s="76" t="str">
        <x:f>IF('07_Form_Mobilite'!$Q9="Validé humainement",'07_Form_Mobilite'!E9,"")</x:f>
      </x:c>
      <x:c r="F9" s="81" t="str">
        <x:f>IF('07_Form_Mobilite'!$Q9="Validé humainement",'07_Form_Mobilite'!F9,"")</x:f>
      </x:c>
      <x:c r="G9" s="80" t="str">
        <x:f>IF('07_Form_Mobilite'!$Q9="Validé humainement",'07_Form_Mobilite'!G9,"")</x:f>
      </x:c>
      <x:c r="H9" s="81" t="str">
        <x:f>IF('07_Form_Mobilite'!$Q9="Validé humainement",'07_Form_Mobilite'!H9,"")</x:f>
      </x:c>
      <x:c r="I9" s="76" t="str">
        <x:f>IF('07_Form_Mobilite'!$Q9="Validé humainement",'07_Form_Mobilite'!I9,"")</x:f>
      </x:c>
      <x:c r="J9" s="77" t="str">
        <x:f>IF('07_Form_Mobilite'!$Q9="Validé humainement",'07_Form_Mobilite'!J9,"")</x:f>
      </x:c>
      <x:c r="K9" s="76" t="str">
        <x:f>IF('07_Form_Mobilite'!$Q9="Validé humainement",'07_Form_Mobilite'!K9,"")</x:f>
      </x:c>
      <x:c r="L9" s="83" t="str">
        <x:f>IF('07_Form_Mobilite'!$Q9="Validé humainement",'07_Form_Mobilite'!L9,"")</x:f>
      </x:c>
      <x:c r="M9" s="77" t="str">
        <x:f>IF('07_Form_Mobilite'!$Q9="Validé humainement",'07_Form_Mobilite'!M9,"")</x:f>
      </x:c>
      <x:c r="N9" s="76" t="str">
        <x:f>IF('07_Form_Mobilite'!$Q9="Validé humainement",'07_Form_Mobilite'!N9,"")</x:f>
      </x:c>
      <x:c r="O9" s="76" t="str">
        <x:f>IF('07_Form_Mobilite'!$Q9="Validé humainement",'07_Form_Mobilite'!O9,"")</x:f>
      </x:c>
      <x:c r="P9" s="76" t="str">
        <x:f>IF('07_Form_Mobilite'!$Q9="Validé humainement",'07_Form_Mobilite'!P9,"")</x:f>
      </x:c>
      <x:c r="Q9" s="76" t="str">
        <x:f>IF('07_Form_Mobilite'!$Q9="Validé humainement",'07_Form_Mobilite'!Q9,"")</x:f>
      </x:c>
      <x:c r="R9" s="76" t="str">
        <x:f>IF('07_Form_Mobilite'!$Q9="Validé humainement",'07_Form_Mobilite'!R9,"")</x:f>
      </x:c>
      <x:c r="S9" s="78" t="str">
        <x:f>IF('07_Form_Mobilite'!$Q9="Validé humainement",'07_Form_Mobilite'!S9,"")</x:f>
      </x:c>
      <x:c r="T9" s="76" t="str">
        <x:f>IF('07_Form_Mobilite'!$Q9="Validé humainement",'07_Form_Mobilite'!T9,"")</x:f>
      </x:c>
      <x:c r="U9" s="76" t="str">
        <x:f>IF('07_Form_Mobilite'!$Q9="Validé humainement",'07_Form_Mobilite'!U9,"")</x:f>
      </x:c>
      <x:c r="V9" s="76" t="str">
        <x:f>IF('07_Form_Mobilite'!$Q9="Validé humainement",'07_Form_Mobilite'!V9,"")</x:f>
      </x:c>
    </x:row>
    <x:row r="10">
      <x:c r="A10" s="76" t="str">
        <x:f>IF('07_Form_Mobilite'!$Q10="Validé humainement",'07_Form_Mobilite'!A10,"")</x:f>
      </x:c>
      <x:c r="B10" s="76" t="str">
        <x:f>IF('07_Form_Mobilite'!$Q10="Validé humainement",'07_Form_Mobilite'!B10,"")</x:f>
      </x:c>
      <x:c r="C10" s="76" t="str">
        <x:f>IF('07_Form_Mobilite'!$Q10="Validé humainement",'07_Form_Mobilite'!C10,"")</x:f>
      </x:c>
      <x:c r="D10" s="76" t="str">
        <x:f>IF('07_Form_Mobilite'!$Q10="Validé humainement",'07_Form_Mobilite'!D10,"")</x:f>
      </x:c>
      <x:c r="E10" s="76" t="str">
        <x:f>IF('07_Form_Mobilite'!$Q10="Validé humainement",'07_Form_Mobilite'!E10,"")</x:f>
      </x:c>
      <x:c r="F10" s="81" t="str">
        <x:f>IF('07_Form_Mobilite'!$Q10="Validé humainement",'07_Form_Mobilite'!F10,"")</x:f>
      </x:c>
      <x:c r="G10" s="80" t="str">
        <x:f>IF('07_Form_Mobilite'!$Q10="Validé humainement",'07_Form_Mobilite'!G10,"")</x:f>
      </x:c>
      <x:c r="H10" s="81" t="str">
        <x:f>IF('07_Form_Mobilite'!$Q10="Validé humainement",'07_Form_Mobilite'!H10,"")</x:f>
      </x:c>
      <x:c r="I10" s="76" t="str">
        <x:f>IF('07_Form_Mobilite'!$Q10="Validé humainement",'07_Form_Mobilite'!I10,"")</x:f>
      </x:c>
      <x:c r="J10" s="77" t="str">
        <x:f>IF('07_Form_Mobilite'!$Q10="Validé humainement",'07_Form_Mobilite'!J10,"")</x:f>
      </x:c>
      <x:c r="K10" s="76" t="str">
        <x:f>IF('07_Form_Mobilite'!$Q10="Validé humainement",'07_Form_Mobilite'!K10,"")</x:f>
      </x:c>
      <x:c r="L10" s="83" t="str">
        <x:f>IF('07_Form_Mobilite'!$Q10="Validé humainement",'07_Form_Mobilite'!L10,"")</x:f>
      </x:c>
      <x:c r="M10" s="77" t="str">
        <x:f>IF('07_Form_Mobilite'!$Q10="Validé humainement",'07_Form_Mobilite'!M10,"")</x:f>
      </x:c>
      <x:c r="N10" s="76" t="str">
        <x:f>IF('07_Form_Mobilite'!$Q10="Validé humainement",'07_Form_Mobilite'!N10,"")</x:f>
      </x:c>
      <x:c r="O10" s="76" t="str">
        <x:f>IF('07_Form_Mobilite'!$Q10="Validé humainement",'07_Form_Mobilite'!O10,"")</x:f>
      </x:c>
      <x:c r="P10" s="76" t="str">
        <x:f>IF('07_Form_Mobilite'!$Q10="Validé humainement",'07_Form_Mobilite'!P10,"")</x:f>
      </x:c>
      <x:c r="Q10" s="76" t="str">
        <x:f>IF('07_Form_Mobilite'!$Q10="Validé humainement",'07_Form_Mobilite'!Q10,"")</x:f>
      </x:c>
      <x:c r="R10" s="76" t="str">
        <x:f>IF('07_Form_Mobilite'!$Q10="Validé humainement",'07_Form_Mobilite'!R10,"")</x:f>
      </x:c>
      <x:c r="S10" s="78" t="str">
        <x:f>IF('07_Form_Mobilite'!$Q10="Validé humainement",'07_Form_Mobilite'!S10,"")</x:f>
      </x:c>
      <x:c r="T10" s="76" t="str">
        <x:f>IF('07_Form_Mobilite'!$Q10="Validé humainement",'07_Form_Mobilite'!T10,"")</x:f>
      </x:c>
      <x:c r="U10" s="76" t="str">
        <x:f>IF('07_Form_Mobilite'!$Q10="Validé humainement",'07_Form_Mobilite'!U10,"")</x:f>
      </x:c>
      <x:c r="V10" s="76" t="str">
        <x:f>IF('07_Form_Mobilite'!$Q10="Validé humainement",'07_Form_Mobilite'!V10,"")</x:f>
      </x:c>
    </x:row>
    <x:row r="11">
      <x:c r="A11" s="76" t="str">
        <x:f>IF('07_Form_Mobilite'!$Q11="Validé humainement",'07_Form_Mobilite'!A11,"")</x:f>
      </x:c>
      <x:c r="B11" s="76" t="str">
        <x:f>IF('07_Form_Mobilite'!$Q11="Validé humainement",'07_Form_Mobilite'!B11,"")</x:f>
      </x:c>
      <x:c r="C11" s="76" t="str">
        <x:f>IF('07_Form_Mobilite'!$Q11="Validé humainement",'07_Form_Mobilite'!C11,"")</x:f>
      </x:c>
      <x:c r="D11" s="76" t="str">
        <x:f>IF('07_Form_Mobilite'!$Q11="Validé humainement",'07_Form_Mobilite'!D11,"")</x:f>
      </x:c>
      <x:c r="E11" s="76" t="str">
        <x:f>IF('07_Form_Mobilite'!$Q11="Validé humainement",'07_Form_Mobilite'!E11,"")</x:f>
      </x:c>
      <x:c r="F11" s="81" t="str">
        <x:f>IF('07_Form_Mobilite'!$Q11="Validé humainement",'07_Form_Mobilite'!F11,"")</x:f>
      </x:c>
      <x:c r="G11" s="80" t="str">
        <x:f>IF('07_Form_Mobilite'!$Q11="Validé humainement",'07_Form_Mobilite'!G11,"")</x:f>
      </x:c>
      <x:c r="H11" s="81" t="str">
        <x:f>IF('07_Form_Mobilite'!$Q11="Validé humainement",'07_Form_Mobilite'!H11,"")</x:f>
      </x:c>
      <x:c r="I11" s="76" t="str">
        <x:f>IF('07_Form_Mobilite'!$Q11="Validé humainement",'07_Form_Mobilite'!I11,"")</x:f>
      </x:c>
      <x:c r="J11" s="77" t="str">
        <x:f>IF('07_Form_Mobilite'!$Q11="Validé humainement",'07_Form_Mobilite'!J11,"")</x:f>
      </x:c>
      <x:c r="K11" s="76" t="str">
        <x:f>IF('07_Form_Mobilite'!$Q11="Validé humainement",'07_Form_Mobilite'!K11,"")</x:f>
      </x:c>
      <x:c r="L11" s="83" t="str">
        <x:f>IF('07_Form_Mobilite'!$Q11="Validé humainement",'07_Form_Mobilite'!L11,"")</x:f>
      </x:c>
      <x:c r="M11" s="77" t="str">
        <x:f>IF('07_Form_Mobilite'!$Q11="Validé humainement",'07_Form_Mobilite'!M11,"")</x:f>
      </x:c>
      <x:c r="N11" s="76" t="str">
        <x:f>IF('07_Form_Mobilite'!$Q11="Validé humainement",'07_Form_Mobilite'!N11,"")</x:f>
      </x:c>
      <x:c r="O11" s="76" t="str">
        <x:f>IF('07_Form_Mobilite'!$Q11="Validé humainement",'07_Form_Mobilite'!O11,"")</x:f>
      </x:c>
      <x:c r="P11" s="76" t="str">
        <x:f>IF('07_Form_Mobilite'!$Q11="Validé humainement",'07_Form_Mobilite'!P11,"")</x:f>
      </x:c>
      <x:c r="Q11" s="76" t="str">
        <x:f>IF('07_Form_Mobilite'!$Q11="Validé humainement",'07_Form_Mobilite'!Q11,"")</x:f>
      </x:c>
      <x:c r="R11" s="76" t="str">
        <x:f>IF('07_Form_Mobilite'!$Q11="Validé humainement",'07_Form_Mobilite'!R11,"")</x:f>
      </x:c>
      <x:c r="S11" s="78" t="str">
        <x:f>IF('07_Form_Mobilite'!$Q11="Validé humainement",'07_Form_Mobilite'!S11,"")</x:f>
      </x:c>
      <x:c r="T11" s="76" t="str">
        <x:f>IF('07_Form_Mobilite'!$Q11="Validé humainement",'07_Form_Mobilite'!T11,"")</x:f>
      </x:c>
      <x:c r="U11" s="76" t="str">
        <x:f>IF('07_Form_Mobilite'!$Q11="Validé humainement",'07_Form_Mobilite'!U11,"")</x:f>
      </x:c>
      <x:c r="V11" s="76" t="str">
        <x:f>IF('07_Form_Mobilite'!$Q11="Validé humainement",'07_Form_Mobilite'!V11,"")</x:f>
      </x:c>
    </x:row>
    <x:row r="12">
      <x:c r="A12" s="76" t="str">
        <x:f>IF('07_Form_Mobilite'!$Q12="Validé humainement",'07_Form_Mobilite'!A12,"")</x:f>
      </x:c>
      <x:c r="B12" s="76" t="str">
        <x:f>IF('07_Form_Mobilite'!$Q12="Validé humainement",'07_Form_Mobilite'!B12,"")</x:f>
      </x:c>
      <x:c r="C12" s="76" t="str">
        <x:f>IF('07_Form_Mobilite'!$Q12="Validé humainement",'07_Form_Mobilite'!C12,"")</x:f>
      </x:c>
      <x:c r="D12" s="76" t="str">
        <x:f>IF('07_Form_Mobilite'!$Q12="Validé humainement",'07_Form_Mobilite'!D12,"")</x:f>
      </x:c>
      <x:c r="E12" s="76" t="str">
        <x:f>IF('07_Form_Mobilite'!$Q12="Validé humainement",'07_Form_Mobilite'!E12,"")</x:f>
      </x:c>
      <x:c r="F12" s="81" t="str">
        <x:f>IF('07_Form_Mobilite'!$Q12="Validé humainement",'07_Form_Mobilite'!F12,"")</x:f>
      </x:c>
      <x:c r="G12" s="80" t="str">
        <x:f>IF('07_Form_Mobilite'!$Q12="Validé humainement",'07_Form_Mobilite'!G12,"")</x:f>
      </x:c>
      <x:c r="H12" s="81" t="str">
        <x:f>IF('07_Form_Mobilite'!$Q12="Validé humainement",'07_Form_Mobilite'!H12,"")</x:f>
      </x:c>
      <x:c r="I12" s="76" t="str">
        <x:f>IF('07_Form_Mobilite'!$Q12="Validé humainement",'07_Form_Mobilite'!I12,"")</x:f>
      </x:c>
      <x:c r="J12" s="77" t="str">
        <x:f>IF('07_Form_Mobilite'!$Q12="Validé humainement",'07_Form_Mobilite'!J12,"")</x:f>
      </x:c>
      <x:c r="K12" s="76" t="str">
        <x:f>IF('07_Form_Mobilite'!$Q12="Validé humainement",'07_Form_Mobilite'!K12,"")</x:f>
      </x:c>
      <x:c r="L12" s="83" t="str">
        <x:f>IF('07_Form_Mobilite'!$Q12="Validé humainement",'07_Form_Mobilite'!L12,"")</x:f>
      </x:c>
      <x:c r="M12" s="77" t="str">
        <x:f>IF('07_Form_Mobilite'!$Q12="Validé humainement",'07_Form_Mobilite'!M12,"")</x:f>
      </x:c>
      <x:c r="N12" s="76" t="str">
        <x:f>IF('07_Form_Mobilite'!$Q12="Validé humainement",'07_Form_Mobilite'!N12,"")</x:f>
      </x:c>
      <x:c r="O12" s="76" t="str">
        <x:f>IF('07_Form_Mobilite'!$Q12="Validé humainement",'07_Form_Mobilite'!O12,"")</x:f>
      </x:c>
      <x:c r="P12" s="76" t="str">
        <x:f>IF('07_Form_Mobilite'!$Q12="Validé humainement",'07_Form_Mobilite'!P12,"")</x:f>
      </x:c>
      <x:c r="Q12" s="76" t="str">
        <x:f>IF('07_Form_Mobilite'!$Q12="Validé humainement",'07_Form_Mobilite'!Q12,"")</x:f>
      </x:c>
      <x:c r="R12" s="76" t="str">
        <x:f>IF('07_Form_Mobilite'!$Q12="Validé humainement",'07_Form_Mobilite'!R12,"")</x:f>
      </x:c>
      <x:c r="S12" s="78" t="str">
        <x:f>IF('07_Form_Mobilite'!$Q12="Validé humainement",'07_Form_Mobilite'!S12,"")</x:f>
      </x:c>
      <x:c r="T12" s="76" t="str">
        <x:f>IF('07_Form_Mobilite'!$Q12="Validé humainement",'07_Form_Mobilite'!T12,"")</x:f>
      </x:c>
      <x:c r="U12" s="76" t="str">
        <x:f>IF('07_Form_Mobilite'!$Q12="Validé humainement",'07_Form_Mobilite'!U12,"")</x:f>
      </x:c>
      <x:c r="V12" s="76" t="str">
        <x:f>IF('07_Form_Mobilite'!$Q12="Validé humainement",'07_Form_Mobilite'!V12,"")</x:f>
      </x:c>
    </x:row>
    <x:row r="13">
      <x:c r="A13" s="76" t="str">
        <x:f>IF('07_Form_Mobilite'!$Q13="Validé humainement",'07_Form_Mobilite'!A13,"")</x:f>
      </x:c>
      <x:c r="B13" s="76" t="str">
        <x:f>IF('07_Form_Mobilite'!$Q13="Validé humainement",'07_Form_Mobilite'!B13,"")</x:f>
      </x:c>
      <x:c r="C13" s="76" t="str">
        <x:f>IF('07_Form_Mobilite'!$Q13="Validé humainement",'07_Form_Mobilite'!C13,"")</x:f>
      </x:c>
      <x:c r="D13" s="76" t="str">
        <x:f>IF('07_Form_Mobilite'!$Q13="Validé humainement",'07_Form_Mobilite'!D13,"")</x:f>
      </x:c>
      <x:c r="E13" s="76" t="str">
        <x:f>IF('07_Form_Mobilite'!$Q13="Validé humainement",'07_Form_Mobilite'!E13,"")</x:f>
      </x:c>
      <x:c r="F13" s="81" t="str">
        <x:f>IF('07_Form_Mobilite'!$Q13="Validé humainement",'07_Form_Mobilite'!F13,"")</x:f>
      </x:c>
      <x:c r="G13" s="80" t="str">
        <x:f>IF('07_Form_Mobilite'!$Q13="Validé humainement",'07_Form_Mobilite'!G13,"")</x:f>
      </x:c>
      <x:c r="H13" s="81" t="str">
        <x:f>IF('07_Form_Mobilite'!$Q13="Validé humainement",'07_Form_Mobilite'!H13,"")</x:f>
      </x:c>
      <x:c r="I13" s="76" t="str">
        <x:f>IF('07_Form_Mobilite'!$Q13="Validé humainement",'07_Form_Mobilite'!I13,"")</x:f>
      </x:c>
      <x:c r="J13" s="77" t="str">
        <x:f>IF('07_Form_Mobilite'!$Q13="Validé humainement",'07_Form_Mobilite'!J13,"")</x:f>
      </x:c>
      <x:c r="K13" s="76" t="str">
        <x:f>IF('07_Form_Mobilite'!$Q13="Validé humainement",'07_Form_Mobilite'!K13,"")</x:f>
      </x:c>
      <x:c r="L13" s="83" t="str">
        <x:f>IF('07_Form_Mobilite'!$Q13="Validé humainement",'07_Form_Mobilite'!L13,"")</x:f>
      </x:c>
      <x:c r="M13" s="77" t="str">
        <x:f>IF('07_Form_Mobilite'!$Q13="Validé humainement",'07_Form_Mobilite'!M13,"")</x:f>
      </x:c>
      <x:c r="N13" s="76" t="str">
        <x:f>IF('07_Form_Mobilite'!$Q13="Validé humainement",'07_Form_Mobilite'!N13,"")</x:f>
      </x:c>
      <x:c r="O13" s="76" t="str">
        <x:f>IF('07_Form_Mobilite'!$Q13="Validé humainement",'07_Form_Mobilite'!O13,"")</x:f>
      </x:c>
      <x:c r="P13" s="76" t="str">
        <x:f>IF('07_Form_Mobilite'!$Q13="Validé humainement",'07_Form_Mobilite'!P13,"")</x:f>
      </x:c>
      <x:c r="Q13" s="76" t="str">
        <x:f>IF('07_Form_Mobilite'!$Q13="Validé humainement",'07_Form_Mobilite'!Q13,"")</x:f>
      </x:c>
      <x:c r="R13" s="76" t="str">
        <x:f>IF('07_Form_Mobilite'!$Q13="Validé humainement",'07_Form_Mobilite'!R13,"")</x:f>
      </x:c>
      <x:c r="S13" s="78" t="str">
        <x:f>IF('07_Form_Mobilite'!$Q13="Validé humainement",'07_Form_Mobilite'!S13,"")</x:f>
      </x:c>
      <x:c r="T13" s="76" t="str">
        <x:f>IF('07_Form_Mobilite'!$Q13="Validé humainement",'07_Form_Mobilite'!T13,"")</x:f>
      </x:c>
      <x:c r="U13" s="76" t="str">
        <x:f>IF('07_Form_Mobilite'!$Q13="Validé humainement",'07_Form_Mobilite'!U13,"")</x:f>
      </x:c>
      <x:c r="V13" s="76" t="str">
        <x:f>IF('07_Form_Mobilite'!$Q13="Validé humainement",'07_Form_Mobilite'!V13,"")</x:f>
      </x:c>
    </x:row>
    <x:row r="14">
      <x:c r="A14" s="76" t="str">
        <x:f>IF('07_Form_Mobilite'!$Q14="Validé humainement",'07_Form_Mobilite'!A14,"")</x:f>
      </x:c>
      <x:c r="B14" s="76" t="str">
        <x:f>IF('07_Form_Mobilite'!$Q14="Validé humainement",'07_Form_Mobilite'!B14,"")</x:f>
      </x:c>
      <x:c r="C14" s="76" t="str">
        <x:f>IF('07_Form_Mobilite'!$Q14="Validé humainement",'07_Form_Mobilite'!C14,"")</x:f>
      </x:c>
      <x:c r="D14" s="76" t="str">
        <x:f>IF('07_Form_Mobilite'!$Q14="Validé humainement",'07_Form_Mobilite'!D14,"")</x:f>
      </x:c>
      <x:c r="E14" s="76" t="str">
        <x:f>IF('07_Form_Mobilite'!$Q14="Validé humainement",'07_Form_Mobilite'!E14,"")</x:f>
      </x:c>
      <x:c r="F14" s="81" t="str">
        <x:f>IF('07_Form_Mobilite'!$Q14="Validé humainement",'07_Form_Mobilite'!F14,"")</x:f>
      </x:c>
      <x:c r="G14" s="80" t="str">
        <x:f>IF('07_Form_Mobilite'!$Q14="Validé humainement",'07_Form_Mobilite'!G14,"")</x:f>
      </x:c>
      <x:c r="H14" s="81" t="str">
        <x:f>IF('07_Form_Mobilite'!$Q14="Validé humainement",'07_Form_Mobilite'!H14,"")</x:f>
      </x:c>
      <x:c r="I14" s="76" t="str">
        <x:f>IF('07_Form_Mobilite'!$Q14="Validé humainement",'07_Form_Mobilite'!I14,"")</x:f>
      </x:c>
      <x:c r="J14" s="77" t="str">
        <x:f>IF('07_Form_Mobilite'!$Q14="Validé humainement",'07_Form_Mobilite'!J14,"")</x:f>
      </x:c>
      <x:c r="K14" s="76" t="str">
        <x:f>IF('07_Form_Mobilite'!$Q14="Validé humainement",'07_Form_Mobilite'!K14,"")</x:f>
      </x:c>
      <x:c r="L14" s="83" t="str">
        <x:f>IF('07_Form_Mobilite'!$Q14="Validé humainement",'07_Form_Mobilite'!L14,"")</x:f>
      </x:c>
      <x:c r="M14" s="77" t="str">
        <x:f>IF('07_Form_Mobilite'!$Q14="Validé humainement",'07_Form_Mobilite'!M14,"")</x:f>
      </x:c>
      <x:c r="N14" s="76" t="str">
        <x:f>IF('07_Form_Mobilite'!$Q14="Validé humainement",'07_Form_Mobilite'!N14,"")</x:f>
      </x:c>
      <x:c r="O14" s="76" t="str">
        <x:f>IF('07_Form_Mobilite'!$Q14="Validé humainement",'07_Form_Mobilite'!O14,"")</x:f>
      </x:c>
      <x:c r="P14" s="76" t="str">
        <x:f>IF('07_Form_Mobilite'!$Q14="Validé humainement",'07_Form_Mobilite'!P14,"")</x:f>
      </x:c>
      <x:c r="Q14" s="76" t="str">
        <x:f>IF('07_Form_Mobilite'!$Q14="Validé humainement",'07_Form_Mobilite'!Q14,"")</x:f>
      </x:c>
      <x:c r="R14" s="76" t="str">
        <x:f>IF('07_Form_Mobilite'!$Q14="Validé humainement",'07_Form_Mobilite'!R14,"")</x:f>
      </x:c>
      <x:c r="S14" s="78" t="str">
        <x:f>IF('07_Form_Mobilite'!$Q14="Validé humainement",'07_Form_Mobilite'!S14,"")</x:f>
      </x:c>
      <x:c r="T14" s="76" t="str">
        <x:f>IF('07_Form_Mobilite'!$Q14="Validé humainement",'07_Form_Mobilite'!T14,"")</x:f>
      </x:c>
      <x:c r="U14" s="76" t="str">
        <x:f>IF('07_Form_Mobilite'!$Q14="Validé humainement",'07_Form_Mobilite'!U14,"")</x:f>
      </x:c>
      <x:c r="V14" s="76" t="str">
        <x:f>IF('07_Form_Mobilite'!$Q14="Validé humainement",'07_Form_Mobilite'!V14,"")</x:f>
      </x:c>
    </x:row>
    <x:row r="15">
      <x:c r="A15" s="76" t="str">
        <x:f>IF('07_Form_Mobilite'!$Q15="Validé humainement",'07_Form_Mobilite'!A15,"")</x:f>
      </x:c>
      <x:c r="B15" s="76" t="str">
        <x:f>IF('07_Form_Mobilite'!$Q15="Validé humainement",'07_Form_Mobilite'!B15,"")</x:f>
      </x:c>
      <x:c r="C15" s="76" t="str">
        <x:f>IF('07_Form_Mobilite'!$Q15="Validé humainement",'07_Form_Mobilite'!C15,"")</x:f>
      </x:c>
      <x:c r="D15" s="76" t="str">
        <x:f>IF('07_Form_Mobilite'!$Q15="Validé humainement",'07_Form_Mobilite'!D15,"")</x:f>
      </x:c>
      <x:c r="E15" s="76" t="str">
        <x:f>IF('07_Form_Mobilite'!$Q15="Validé humainement",'07_Form_Mobilite'!E15,"")</x:f>
      </x:c>
      <x:c r="F15" s="81" t="str">
        <x:f>IF('07_Form_Mobilite'!$Q15="Validé humainement",'07_Form_Mobilite'!F15,"")</x:f>
      </x:c>
      <x:c r="G15" s="80" t="str">
        <x:f>IF('07_Form_Mobilite'!$Q15="Validé humainement",'07_Form_Mobilite'!G15,"")</x:f>
      </x:c>
      <x:c r="H15" s="81" t="str">
        <x:f>IF('07_Form_Mobilite'!$Q15="Validé humainement",'07_Form_Mobilite'!H15,"")</x:f>
      </x:c>
      <x:c r="I15" s="76" t="str">
        <x:f>IF('07_Form_Mobilite'!$Q15="Validé humainement",'07_Form_Mobilite'!I15,"")</x:f>
      </x:c>
      <x:c r="J15" s="77" t="str">
        <x:f>IF('07_Form_Mobilite'!$Q15="Validé humainement",'07_Form_Mobilite'!J15,"")</x:f>
      </x:c>
      <x:c r="K15" s="76" t="str">
        <x:f>IF('07_Form_Mobilite'!$Q15="Validé humainement",'07_Form_Mobilite'!K15,"")</x:f>
      </x:c>
      <x:c r="L15" s="83" t="str">
        <x:f>IF('07_Form_Mobilite'!$Q15="Validé humainement",'07_Form_Mobilite'!L15,"")</x:f>
      </x:c>
      <x:c r="M15" s="77" t="str">
        <x:f>IF('07_Form_Mobilite'!$Q15="Validé humainement",'07_Form_Mobilite'!M15,"")</x:f>
      </x:c>
      <x:c r="N15" s="76" t="str">
        <x:f>IF('07_Form_Mobilite'!$Q15="Validé humainement",'07_Form_Mobilite'!N15,"")</x:f>
      </x:c>
      <x:c r="O15" s="76" t="str">
        <x:f>IF('07_Form_Mobilite'!$Q15="Validé humainement",'07_Form_Mobilite'!O15,"")</x:f>
      </x:c>
      <x:c r="P15" s="76" t="str">
        <x:f>IF('07_Form_Mobilite'!$Q15="Validé humainement",'07_Form_Mobilite'!P15,"")</x:f>
      </x:c>
      <x:c r="Q15" s="76" t="str">
        <x:f>IF('07_Form_Mobilite'!$Q15="Validé humainement",'07_Form_Mobilite'!Q15,"")</x:f>
      </x:c>
      <x:c r="R15" s="76" t="str">
        <x:f>IF('07_Form_Mobilite'!$Q15="Validé humainement",'07_Form_Mobilite'!R15,"")</x:f>
      </x:c>
      <x:c r="S15" s="78" t="str">
        <x:f>IF('07_Form_Mobilite'!$Q15="Validé humainement",'07_Form_Mobilite'!S15,"")</x:f>
      </x:c>
      <x:c r="T15" s="76" t="str">
        <x:f>IF('07_Form_Mobilite'!$Q15="Validé humainement",'07_Form_Mobilite'!T15,"")</x:f>
      </x:c>
      <x:c r="U15" s="76" t="str">
        <x:f>IF('07_Form_Mobilite'!$Q15="Validé humainement",'07_Form_Mobilite'!U15,"")</x:f>
      </x:c>
      <x:c r="V15" s="76" t="str">
        <x:f>IF('07_Form_Mobilite'!$Q15="Validé humainement",'07_Form_Mobilite'!V15,"")</x:f>
      </x:c>
    </x:row>
    <x:row r="16">
      <x:c r="A16" s="76" t="str">
        <x:f>IF('07_Form_Mobilite'!$Q16="Validé humainement",'07_Form_Mobilite'!A16,"")</x:f>
      </x:c>
      <x:c r="B16" s="76" t="str">
        <x:f>IF('07_Form_Mobilite'!$Q16="Validé humainement",'07_Form_Mobilite'!B16,"")</x:f>
      </x:c>
      <x:c r="C16" s="76" t="str">
        <x:f>IF('07_Form_Mobilite'!$Q16="Validé humainement",'07_Form_Mobilite'!C16,"")</x:f>
      </x:c>
      <x:c r="D16" s="76" t="str">
        <x:f>IF('07_Form_Mobilite'!$Q16="Validé humainement",'07_Form_Mobilite'!D16,"")</x:f>
      </x:c>
      <x:c r="E16" s="76" t="str">
        <x:f>IF('07_Form_Mobilite'!$Q16="Validé humainement",'07_Form_Mobilite'!E16,"")</x:f>
      </x:c>
      <x:c r="F16" s="81" t="str">
        <x:f>IF('07_Form_Mobilite'!$Q16="Validé humainement",'07_Form_Mobilite'!F16,"")</x:f>
      </x:c>
      <x:c r="G16" s="80" t="str">
        <x:f>IF('07_Form_Mobilite'!$Q16="Validé humainement",'07_Form_Mobilite'!G16,"")</x:f>
      </x:c>
      <x:c r="H16" s="81" t="str">
        <x:f>IF('07_Form_Mobilite'!$Q16="Validé humainement",'07_Form_Mobilite'!H16,"")</x:f>
      </x:c>
      <x:c r="I16" s="76" t="str">
        <x:f>IF('07_Form_Mobilite'!$Q16="Validé humainement",'07_Form_Mobilite'!I16,"")</x:f>
      </x:c>
      <x:c r="J16" s="77" t="str">
        <x:f>IF('07_Form_Mobilite'!$Q16="Validé humainement",'07_Form_Mobilite'!J16,"")</x:f>
      </x:c>
      <x:c r="K16" s="76" t="str">
        <x:f>IF('07_Form_Mobilite'!$Q16="Validé humainement",'07_Form_Mobilite'!K16,"")</x:f>
      </x:c>
      <x:c r="L16" s="83" t="str">
        <x:f>IF('07_Form_Mobilite'!$Q16="Validé humainement",'07_Form_Mobilite'!L16,"")</x:f>
      </x:c>
      <x:c r="M16" s="77" t="str">
        <x:f>IF('07_Form_Mobilite'!$Q16="Validé humainement",'07_Form_Mobilite'!M16,"")</x:f>
      </x:c>
      <x:c r="N16" s="76" t="str">
        <x:f>IF('07_Form_Mobilite'!$Q16="Validé humainement",'07_Form_Mobilite'!N16,"")</x:f>
      </x:c>
      <x:c r="O16" s="76" t="str">
        <x:f>IF('07_Form_Mobilite'!$Q16="Validé humainement",'07_Form_Mobilite'!O16,"")</x:f>
      </x:c>
      <x:c r="P16" s="76" t="str">
        <x:f>IF('07_Form_Mobilite'!$Q16="Validé humainement",'07_Form_Mobilite'!P16,"")</x:f>
      </x:c>
      <x:c r="Q16" s="76" t="str">
        <x:f>IF('07_Form_Mobilite'!$Q16="Validé humainement",'07_Form_Mobilite'!Q16,"")</x:f>
      </x:c>
      <x:c r="R16" s="76" t="str">
        <x:f>IF('07_Form_Mobilite'!$Q16="Validé humainement",'07_Form_Mobilite'!R16,"")</x:f>
      </x:c>
      <x:c r="S16" s="78" t="str">
        <x:f>IF('07_Form_Mobilite'!$Q16="Validé humainement",'07_Form_Mobilite'!S16,"")</x:f>
      </x:c>
      <x:c r="T16" s="76" t="str">
        <x:f>IF('07_Form_Mobilite'!$Q16="Validé humainement",'07_Form_Mobilite'!T16,"")</x:f>
      </x:c>
      <x:c r="U16" s="76" t="str">
        <x:f>IF('07_Form_Mobilite'!$Q16="Validé humainement",'07_Form_Mobilite'!U16,"")</x:f>
      </x:c>
      <x:c r="V16" s="76" t="str">
        <x:f>IF('07_Form_Mobilite'!$Q16="Validé humainement",'07_Form_Mobilite'!V16,"")</x:f>
      </x:c>
    </x:row>
    <x:row r="17">
      <x:c r="A17" s="76" t="str">
        <x:f>IF('07_Form_Mobilite'!$Q17="Validé humainement",'07_Form_Mobilite'!A17,"")</x:f>
      </x:c>
      <x:c r="B17" s="76" t="str">
        <x:f>IF('07_Form_Mobilite'!$Q17="Validé humainement",'07_Form_Mobilite'!B17,"")</x:f>
      </x:c>
      <x:c r="C17" s="76" t="str">
        <x:f>IF('07_Form_Mobilite'!$Q17="Validé humainement",'07_Form_Mobilite'!C17,"")</x:f>
      </x:c>
      <x:c r="D17" s="76" t="str">
        <x:f>IF('07_Form_Mobilite'!$Q17="Validé humainement",'07_Form_Mobilite'!D17,"")</x:f>
      </x:c>
      <x:c r="E17" s="76" t="str">
        <x:f>IF('07_Form_Mobilite'!$Q17="Validé humainement",'07_Form_Mobilite'!E17,"")</x:f>
      </x:c>
      <x:c r="F17" s="81" t="str">
        <x:f>IF('07_Form_Mobilite'!$Q17="Validé humainement",'07_Form_Mobilite'!F17,"")</x:f>
      </x:c>
      <x:c r="G17" s="80" t="str">
        <x:f>IF('07_Form_Mobilite'!$Q17="Validé humainement",'07_Form_Mobilite'!G17,"")</x:f>
      </x:c>
      <x:c r="H17" s="81" t="str">
        <x:f>IF('07_Form_Mobilite'!$Q17="Validé humainement",'07_Form_Mobilite'!H17,"")</x:f>
      </x:c>
      <x:c r="I17" s="76" t="str">
        <x:f>IF('07_Form_Mobilite'!$Q17="Validé humainement",'07_Form_Mobilite'!I17,"")</x:f>
      </x:c>
      <x:c r="J17" s="77" t="str">
        <x:f>IF('07_Form_Mobilite'!$Q17="Validé humainement",'07_Form_Mobilite'!J17,"")</x:f>
      </x:c>
      <x:c r="K17" s="76" t="str">
        <x:f>IF('07_Form_Mobilite'!$Q17="Validé humainement",'07_Form_Mobilite'!K17,"")</x:f>
      </x:c>
      <x:c r="L17" s="83" t="str">
        <x:f>IF('07_Form_Mobilite'!$Q17="Validé humainement",'07_Form_Mobilite'!L17,"")</x:f>
      </x:c>
      <x:c r="M17" s="77" t="str">
        <x:f>IF('07_Form_Mobilite'!$Q17="Validé humainement",'07_Form_Mobilite'!M17,"")</x:f>
      </x:c>
      <x:c r="N17" s="76" t="str">
        <x:f>IF('07_Form_Mobilite'!$Q17="Validé humainement",'07_Form_Mobilite'!N17,"")</x:f>
      </x:c>
      <x:c r="O17" s="76" t="str">
        <x:f>IF('07_Form_Mobilite'!$Q17="Validé humainement",'07_Form_Mobilite'!O17,"")</x:f>
      </x:c>
      <x:c r="P17" s="76" t="str">
        <x:f>IF('07_Form_Mobilite'!$Q17="Validé humainement",'07_Form_Mobilite'!P17,"")</x:f>
      </x:c>
      <x:c r="Q17" s="76" t="str">
        <x:f>IF('07_Form_Mobilite'!$Q17="Validé humainement",'07_Form_Mobilite'!Q17,"")</x:f>
      </x:c>
      <x:c r="R17" s="76" t="str">
        <x:f>IF('07_Form_Mobilite'!$Q17="Validé humainement",'07_Form_Mobilite'!R17,"")</x:f>
      </x:c>
      <x:c r="S17" s="78" t="str">
        <x:f>IF('07_Form_Mobilite'!$Q17="Validé humainement",'07_Form_Mobilite'!S17,"")</x:f>
      </x:c>
      <x:c r="T17" s="76" t="str">
        <x:f>IF('07_Form_Mobilite'!$Q17="Validé humainement",'07_Form_Mobilite'!T17,"")</x:f>
      </x:c>
      <x:c r="U17" s="76" t="str">
        <x:f>IF('07_Form_Mobilite'!$Q17="Validé humainement",'07_Form_Mobilite'!U17,"")</x:f>
      </x:c>
      <x:c r="V17" s="76" t="str">
        <x:f>IF('07_Form_Mobilite'!$Q17="Validé humainement",'07_Form_Mobilite'!V17,"")</x:f>
      </x:c>
    </x:row>
    <x:row r="18">
      <x:c r="A18" s="76" t="str">
        <x:f>IF('07_Form_Mobilite'!$Q18="Validé humainement",'07_Form_Mobilite'!A18,"")</x:f>
      </x:c>
      <x:c r="B18" s="76" t="str">
        <x:f>IF('07_Form_Mobilite'!$Q18="Validé humainement",'07_Form_Mobilite'!B18,"")</x:f>
      </x:c>
      <x:c r="C18" s="76" t="str">
        <x:f>IF('07_Form_Mobilite'!$Q18="Validé humainement",'07_Form_Mobilite'!C18,"")</x:f>
      </x:c>
      <x:c r="D18" s="76" t="str">
        <x:f>IF('07_Form_Mobilite'!$Q18="Validé humainement",'07_Form_Mobilite'!D18,"")</x:f>
      </x:c>
      <x:c r="E18" s="76" t="str">
        <x:f>IF('07_Form_Mobilite'!$Q18="Validé humainement",'07_Form_Mobilite'!E18,"")</x:f>
      </x:c>
      <x:c r="F18" s="81" t="str">
        <x:f>IF('07_Form_Mobilite'!$Q18="Validé humainement",'07_Form_Mobilite'!F18,"")</x:f>
      </x:c>
      <x:c r="G18" s="80" t="str">
        <x:f>IF('07_Form_Mobilite'!$Q18="Validé humainement",'07_Form_Mobilite'!G18,"")</x:f>
      </x:c>
      <x:c r="H18" s="81" t="str">
        <x:f>IF('07_Form_Mobilite'!$Q18="Validé humainement",'07_Form_Mobilite'!H18,"")</x:f>
      </x:c>
      <x:c r="I18" s="76" t="str">
        <x:f>IF('07_Form_Mobilite'!$Q18="Validé humainement",'07_Form_Mobilite'!I18,"")</x:f>
      </x:c>
      <x:c r="J18" s="77" t="str">
        <x:f>IF('07_Form_Mobilite'!$Q18="Validé humainement",'07_Form_Mobilite'!J18,"")</x:f>
      </x:c>
      <x:c r="K18" s="76" t="str">
        <x:f>IF('07_Form_Mobilite'!$Q18="Validé humainement",'07_Form_Mobilite'!K18,"")</x:f>
      </x:c>
      <x:c r="L18" s="83" t="str">
        <x:f>IF('07_Form_Mobilite'!$Q18="Validé humainement",'07_Form_Mobilite'!L18,"")</x:f>
      </x:c>
      <x:c r="M18" s="77" t="str">
        <x:f>IF('07_Form_Mobilite'!$Q18="Validé humainement",'07_Form_Mobilite'!M18,"")</x:f>
      </x:c>
      <x:c r="N18" s="76" t="str">
        <x:f>IF('07_Form_Mobilite'!$Q18="Validé humainement",'07_Form_Mobilite'!N18,"")</x:f>
      </x:c>
      <x:c r="O18" s="76" t="str">
        <x:f>IF('07_Form_Mobilite'!$Q18="Validé humainement",'07_Form_Mobilite'!O18,"")</x:f>
      </x:c>
      <x:c r="P18" s="76" t="str">
        <x:f>IF('07_Form_Mobilite'!$Q18="Validé humainement",'07_Form_Mobilite'!P18,"")</x:f>
      </x:c>
      <x:c r="Q18" s="76" t="str">
        <x:f>IF('07_Form_Mobilite'!$Q18="Validé humainement",'07_Form_Mobilite'!Q18,"")</x:f>
      </x:c>
      <x:c r="R18" s="76" t="str">
        <x:f>IF('07_Form_Mobilite'!$Q18="Validé humainement",'07_Form_Mobilite'!R18,"")</x:f>
      </x:c>
      <x:c r="S18" s="78" t="str">
        <x:f>IF('07_Form_Mobilite'!$Q18="Validé humainement",'07_Form_Mobilite'!S18,"")</x:f>
      </x:c>
      <x:c r="T18" s="76" t="str">
        <x:f>IF('07_Form_Mobilite'!$Q18="Validé humainement",'07_Form_Mobilite'!T18,"")</x:f>
      </x:c>
      <x:c r="U18" s="76" t="str">
        <x:f>IF('07_Form_Mobilite'!$Q18="Validé humainement",'07_Form_Mobilite'!U18,"")</x:f>
      </x:c>
      <x:c r="V18" s="76" t="str">
        <x:f>IF('07_Form_Mobilite'!$Q18="Validé humainement",'07_Form_Mobilite'!V18,"")</x:f>
      </x:c>
    </x:row>
    <x:row r="19">
      <x:c r="A19" s="76" t="str">
        <x:f>IF('07_Form_Mobilite'!$Q19="Validé humainement",'07_Form_Mobilite'!A19,"")</x:f>
      </x:c>
      <x:c r="B19" s="76" t="str">
        <x:f>IF('07_Form_Mobilite'!$Q19="Validé humainement",'07_Form_Mobilite'!B19,"")</x:f>
      </x:c>
      <x:c r="C19" s="76" t="str">
        <x:f>IF('07_Form_Mobilite'!$Q19="Validé humainement",'07_Form_Mobilite'!C19,"")</x:f>
      </x:c>
      <x:c r="D19" s="76" t="str">
        <x:f>IF('07_Form_Mobilite'!$Q19="Validé humainement",'07_Form_Mobilite'!D19,"")</x:f>
      </x:c>
      <x:c r="E19" s="76" t="str">
        <x:f>IF('07_Form_Mobilite'!$Q19="Validé humainement",'07_Form_Mobilite'!E19,"")</x:f>
      </x:c>
      <x:c r="F19" s="81" t="str">
        <x:f>IF('07_Form_Mobilite'!$Q19="Validé humainement",'07_Form_Mobilite'!F19,"")</x:f>
      </x:c>
      <x:c r="G19" s="80" t="str">
        <x:f>IF('07_Form_Mobilite'!$Q19="Validé humainement",'07_Form_Mobilite'!G19,"")</x:f>
      </x:c>
      <x:c r="H19" s="81" t="str">
        <x:f>IF('07_Form_Mobilite'!$Q19="Validé humainement",'07_Form_Mobilite'!H19,"")</x:f>
      </x:c>
      <x:c r="I19" s="76" t="str">
        <x:f>IF('07_Form_Mobilite'!$Q19="Validé humainement",'07_Form_Mobilite'!I19,"")</x:f>
      </x:c>
      <x:c r="J19" s="77" t="str">
        <x:f>IF('07_Form_Mobilite'!$Q19="Validé humainement",'07_Form_Mobilite'!J19,"")</x:f>
      </x:c>
      <x:c r="K19" s="76" t="str">
        <x:f>IF('07_Form_Mobilite'!$Q19="Validé humainement",'07_Form_Mobilite'!K19,"")</x:f>
      </x:c>
      <x:c r="L19" s="83" t="str">
        <x:f>IF('07_Form_Mobilite'!$Q19="Validé humainement",'07_Form_Mobilite'!L19,"")</x:f>
      </x:c>
      <x:c r="M19" s="77" t="str">
        <x:f>IF('07_Form_Mobilite'!$Q19="Validé humainement",'07_Form_Mobilite'!M19,"")</x:f>
      </x:c>
      <x:c r="N19" s="76" t="str">
        <x:f>IF('07_Form_Mobilite'!$Q19="Validé humainement",'07_Form_Mobilite'!N19,"")</x:f>
      </x:c>
      <x:c r="O19" s="76" t="str">
        <x:f>IF('07_Form_Mobilite'!$Q19="Validé humainement",'07_Form_Mobilite'!O19,"")</x:f>
      </x:c>
      <x:c r="P19" s="76" t="str">
        <x:f>IF('07_Form_Mobilite'!$Q19="Validé humainement",'07_Form_Mobilite'!P19,"")</x:f>
      </x:c>
      <x:c r="Q19" s="76" t="str">
        <x:f>IF('07_Form_Mobilite'!$Q19="Validé humainement",'07_Form_Mobilite'!Q19,"")</x:f>
      </x:c>
      <x:c r="R19" s="76" t="str">
        <x:f>IF('07_Form_Mobilite'!$Q19="Validé humainement",'07_Form_Mobilite'!R19,"")</x:f>
      </x:c>
      <x:c r="S19" s="78" t="str">
        <x:f>IF('07_Form_Mobilite'!$Q19="Validé humainement",'07_Form_Mobilite'!S19,"")</x:f>
      </x:c>
      <x:c r="T19" s="76" t="str">
        <x:f>IF('07_Form_Mobilite'!$Q19="Validé humainement",'07_Form_Mobilite'!T19,"")</x:f>
      </x:c>
      <x:c r="U19" s="76" t="str">
        <x:f>IF('07_Form_Mobilite'!$Q19="Validé humainement",'07_Form_Mobilite'!U19,"")</x:f>
      </x:c>
      <x:c r="V19" s="76" t="str">
        <x:f>IF('07_Form_Mobilite'!$Q19="Validé humainement",'07_Form_Mobilite'!V19,"")</x:f>
      </x:c>
    </x:row>
    <x:row r="20">
      <x:c r="A20" s="76" t="str">
        <x:f>IF('07_Form_Mobilite'!$Q20="Validé humainement",'07_Form_Mobilite'!A20,"")</x:f>
      </x:c>
      <x:c r="B20" s="76" t="str">
        <x:f>IF('07_Form_Mobilite'!$Q20="Validé humainement",'07_Form_Mobilite'!B20,"")</x:f>
      </x:c>
      <x:c r="C20" s="76" t="str">
        <x:f>IF('07_Form_Mobilite'!$Q20="Validé humainement",'07_Form_Mobilite'!C20,"")</x:f>
      </x:c>
      <x:c r="D20" s="76" t="str">
        <x:f>IF('07_Form_Mobilite'!$Q20="Validé humainement",'07_Form_Mobilite'!D20,"")</x:f>
      </x:c>
      <x:c r="E20" s="76" t="str">
        <x:f>IF('07_Form_Mobilite'!$Q20="Validé humainement",'07_Form_Mobilite'!E20,"")</x:f>
      </x:c>
      <x:c r="F20" s="81" t="str">
        <x:f>IF('07_Form_Mobilite'!$Q20="Validé humainement",'07_Form_Mobilite'!F20,"")</x:f>
      </x:c>
      <x:c r="G20" s="80" t="str">
        <x:f>IF('07_Form_Mobilite'!$Q20="Validé humainement",'07_Form_Mobilite'!G20,"")</x:f>
      </x:c>
      <x:c r="H20" s="81" t="str">
        <x:f>IF('07_Form_Mobilite'!$Q20="Validé humainement",'07_Form_Mobilite'!H20,"")</x:f>
      </x:c>
      <x:c r="I20" s="76" t="str">
        <x:f>IF('07_Form_Mobilite'!$Q20="Validé humainement",'07_Form_Mobilite'!I20,"")</x:f>
      </x:c>
      <x:c r="J20" s="77" t="str">
        <x:f>IF('07_Form_Mobilite'!$Q20="Validé humainement",'07_Form_Mobilite'!J20,"")</x:f>
      </x:c>
      <x:c r="K20" s="76" t="str">
        <x:f>IF('07_Form_Mobilite'!$Q20="Validé humainement",'07_Form_Mobilite'!K20,"")</x:f>
      </x:c>
      <x:c r="L20" s="83" t="str">
        <x:f>IF('07_Form_Mobilite'!$Q20="Validé humainement",'07_Form_Mobilite'!L20,"")</x:f>
      </x:c>
      <x:c r="M20" s="77" t="str">
        <x:f>IF('07_Form_Mobilite'!$Q20="Validé humainement",'07_Form_Mobilite'!M20,"")</x:f>
      </x:c>
      <x:c r="N20" s="76" t="str">
        <x:f>IF('07_Form_Mobilite'!$Q20="Validé humainement",'07_Form_Mobilite'!N20,"")</x:f>
      </x:c>
      <x:c r="O20" s="76" t="str">
        <x:f>IF('07_Form_Mobilite'!$Q20="Validé humainement",'07_Form_Mobilite'!O20,"")</x:f>
      </x:c>
      <x:c r="P20" s="76" t="str">
        <x:f>IF('07_Form_Mobilite'!$Q20="Validé humainement",'07_Form_Mobilite'!P20,"")</x:f>
      </x:c>
      <x:c r="Q20" s="76" t="str">
        <x:f>IF('07_Form_Mobilite'!$Q20="Validé humainement",'07_Form_Mobilite'!Q20,"")</x:f>
      </x:c>
      <x:c r="R20" s="76" t="str">
        <x:f>IF('07_Form_Mobilite'!$Q20="Validé humainement",'07_Form_Mobilite'!R20,"")</x:f>
      </x:c>
      <x:c r="S20" s="78" t="str">
        <x:f>IF('07_Form_Mobilite'!$Q20="Validé humainement",'07_Form_Mobilite'!S20,"")</x:f>
      </x:c>
      <x:c r="T20" s="76" t="str">
        <x:f>IF('07_Form_Mobilite'!$Q20="Validé humainement",'07_Form_Mobilite'!T20,"")</x:f>
      </x:c>
      <x:c r="U20" s="76" t="str">
        <x:f>IF('07_Form_Mobilite'!$Q20="Validé humainement",'07_Form_Mobilite'!U20,"")</x:f>
      </x:c>
      <x:c r="V20" s="76" t="str">
        <x:f>IF('07_Form_Mobilite'!$Q20="Validé humainement",'07_Form_Mobilite'!V20,"")</x:f>
      </x:c>
    </x:row>
    <x:row r="21">
      <x:c r="A21" s="76" t="str">
        <x:f>IF('07_Form_Mobilite'!$Q21="Validé humainement",'07_Form_Mobilite'!A21,"")</x:f>
      </x:c>
      <x:c r="B21" s="76" t="str">
        <x:f>IF('07_Form_Mobilite'!$Q21="Validé humainement",'07_Form_Mobilite'!B21,"")</x:f>
      </x:c>
      <x:c r="C21" s="76" t="str">
        <x:f>IF('07_Form_Mobilite'!$Q21="Validé humainement",'07_Form_Mobilite'!C21,"")</x:f>
      </x:c>
      <x:c r="D21" s="76" t="str">
        <x:f>IF('07_Form_Mobilite'!$Q21="Validé humainement",'07_Form_Mobilite'!D21,"")</x:f>
      </x:c>
      <x:c r="E21" s="76" t="str">
        <x:f>IF('07_Form_Mobilite'!$Q21="Validé humainement",'07_Form_Mobilite'!E21,"")</x:f>
      </x:c>
      <x:c r="F21" s="81" t="str">
        <x:f>IF('07_Form_Mobilite'!$Q21="Validé humainement",'07_Form_Mobilite'!F21,"")</x:f>
      </x:c>
      <x:c r="G21" s="80" t="str">
        <x:f>IF('07_Form_Mobilite'!$Q21="Validé humainement",'07_Form_Mobilite'!G21,"")</x:f>
      </x:c>
      <x:c r="H21" s="81" t="str">
        <x:f>IF('07_Form_Mobilite'!$Q21="Validé humainement",'07_Form_Mobilite'!H21,"")</x:f>
      </x:c>
      <x:c r="I21" s="76" t="str">
        <x:f>IF('07_Form_Mobilite'!$Q21="Validé humainement",'07_Form_Mobilite'!I21,"")</x:f>
      </x:c>
      <x:c r="J21" s="77" t="str">
        <x:f>IF('07_Form_Mobilite'!$Q21="Validé humainement",'07_Form_Mobilite'!J21,"")</x:f>
      </x:c>
      <x:c r="K21" s="76" t="str">
        <x:f>IF('07_Form_Mobilite'!$Q21="Validé humainement",'07_Form_Mobilite'!K21,"")</x:f>
      </x:c>
      <x:c r="L21" s="83" t="str">
        <x:f>IF('07_Form_Mobilite'!$Q21="Validé humainement",'07_Form_Mobilite'!L21,"")</x:f>
      </x:c>
      <x:c r="M21" s="77" t="str">
        <x:f>IF('07_Form_Mobilite'!$Q21="Validé humainement",'07_Form_Mobilite'!M21,"")</x:f>
      </x:c>
      <x:c r="N21" s="76" t="str">
        <x:f>IF('07_Form_Mobilite'!$Q21="Validé humainement",'07_Form_Mobilite'!N21,"")</x:f>
      </x:c>
      <x:c r="O21" s="76" t="str">
        <x:f>IF('07_Form_Mobilite'!$Q21="Validé humainement",'07_Form_Mobilite'!O21,"")</x:f>
      </x:c>
      <x:c r="P21" s="76" t="str">
        <x:f>IF('07_Form_Mobilite'!$Q21="Validé humainement",'07_Form_Mobilite'!P21,"")</x:f>
      </x:c>
      <x:c r="Q21" s="76" t="str">
        <x:f>IF('07_Form_Mobilite'!$Q21="Validé humainement",'07_Form_Mobilite'!Q21,"")</x:f>
      </x:c>
      <x:c r="R21" s="76" t="str">
        <x:f>IF('07_Form_Mobilite'!$Q21="Validé humainement",'07_Form_Mobilite'!R21,"")</x:f>
      </x:c>
      <x:c r="S21" s="78" t="str">
        <x:f>IF('07_Form_Mobilite'!$Q21="Validé humainement",'07_Form_Mobilite'!S21,"")</x:f>
      </x:c>
      <x:c r="T21" s="76" t="str">
        <x:f>IF('07_Form_Mobilite'!$Q21="Validé humainement",'07_Form_Mobilite'!T21,"")</x:f>
      </x:c>
      <x:c r="U21" s="76" t="str">
        <x:f>IF('07_Form_Mobilite'!$Q21="Validé humainement",'07_Form_Mobilite'!U21,"")</x:f>
      </x:c>
      <x:c r="V21" s="76" t="str">
        <x:f>IF('07_Form_Mobilite'!$Q21="Validé humainement",'07_Form_Mobilite'!V21,"")</x:f>
      </x:c>
    </x:row>
    <x:row r="22">
      <x:c r="A22" s="76" t="str">
        <x:f>IF('07_Form_Mobilite'!$Q22="Validé humainement",'07_Form_Mobilite'!A22,"")</x:f>
      </x:c>
      <x:c r="B22" s="76" t="str">
        <x:f>IF('07_Form_Mobilite'!$Q22="Validé humainement",'07_Form_Mobilite'!B22,"")</x:f>
      </x:c>
      <x:c r="C22" s="76" t="str">
        <x:f>IF('07_Form_Mobilite'!$Q22="Validé humainement",'07_Form_Mobilite'!C22,"")</x:f>
      </x:c>
      <x:c r="D22" s="76" t="str">
        <x:f>IF('07_Form_Mobilite'!$Q22="Validé humainement",'07_Form_Mobilite'!D22,"")</x:f>
      </x:c>
      <x:c r="E22" s="76" t="str">
        <x:f>IF('07_Form_Mobilite'!$Q22="Validé humainement",'07_Form_Mobilite'!E22,"")</x:f>
      </x:c>
      <x:c r="F22" s="81" t="str">
        <x:f>IF('07_Form_Mobilite'!$Q22="Validé humainement",'07_Form_Mobilite'!F22,"")</x:f>
      </x:c>
      <x:c r="G22" s="80" t="str">
        <x:f>IF('07_Form_Mobilite'!$Q22="Validé humainement",'07_Form_Mobilite'!G22,"")</x:f>
      </x:c>
      <x:c r="H22" s="81" t="str">
        <x:f>IF('07_Form_Mobilite'!$Q22="Validé humainement",'07_Form_Mobilite'!H22,"")</x:f>
      </x:c>
      <x:c r="I22" s="76" t="str">
        <x:f>IF('07_Form_Mobilite'!$Q22="Validé humainement",'07_Form_Mobilite'!I22,"")</x:f>
      </x:c>
      <x:c r="J22" s="77" t="str">
        <x:f>IF('07_Form_Mobilite'!$Q22="Validé humainement",'07_Form_Mobilite'!J22,"")</x:f>
      </x:c>
      <x:c r="K22" s="76" t="str">
        <x:f>IF('07_Form_Mobilite'!$Q22="Validé humainement",'07_Form_Mobilite'!K22,"")</x:f>
      </x:c>
      <x:c r="L22" s="83" t="str">
        <x:f>IF('07_Form_Mobilite'!$Q22="Validé humainement",'07_Form_Mobilite'!L22,"")</x:f>
      </x:c>
      <x:c r="M22" s="77" t="str">
        <x:f>IF('07_Form_Mobilite'!$Q22="Validé humainement",'07_Form_Mobilite'!M22,"")</x:f>
      </x:c>
      <x:c r="N22" s="76" t="str">
        <x:f>IF('07_Form_Mobilite'!$Q22="Validé humainement",'07_Form_Mobilite'!N22,"")</x:f>
      </x:c>
      <x:c r="O22" s="76" t="str">
        <x:f>IF('07_Form_Mobilite'!$Q22="Validé humainement",'07_Form_Mobilite'!O22,"")</x:f>
      </x:c>
      <x:c r="P22" s="76" t="str">
        <x:f>IF('07_Form_Mobilite'!$Q22="Validé humainement",'07_Form_Mobilite'!P22,"")</x:f>
      </x:c>
      <x:c r="Q22" s="76" t="str">
        <x:f>IF('07_Form_Mobilite'!$Q22="Validé humainement",'07_Form_Mobilite'!Q22,"")</x:f>
      </x:c>
      <x:c r="R22" s="76" t="str">
        <x:f>IF('07_Form_Mobilite'!$Q22="Validé humainement",'07_Form_Mobilite'!R22,"")</x:f>
      </x:c>
      <x:c r="S22" s="78" t="str">
        <x:f>IF('07_Form_Mobilite'!$Q22="Validé humainement",'07_Form_Mobilite'!S22,"")</x:f>
      </x:c>
      <x:c r="T22" s="76" t="str">
        <x:f>IF('07_Form_Mobilite'!$Q22="Validé humainement",'07_Form_Mobilite'!T22,"")</x:f>
      </x:c>
      <x:c r="U22" s="76" t="str">
        <x:f>IF('07_Form_Mobilite'!$Q22="Validé humainement",'07_Form_Mobilite'!U22,"")</x:f>
      </x:c>
      <x:c r="V22" s="76" t="str">
        <x:f>IF('07_Form_Mobilite'!$Q22="Validé humainement",'07_Form_Mobilite'!V22,"")</x:f>
      </x:c>
    </x:row>
    <x:row r="23">
      <x:c r="A23" s="76" t="str">
        <x:f>IF('07_Form_Mobilite'!$Q23="Validé humainement",'07_Form_Mobilite'!A23,"")</x:f>
      </x:c>
      <x:c r="B23" s="76" t="str">
        <x:f>IF('07_Form_Mobilite'!$Q23="Validé humainement",'07_Form_Mobilite'!B23,"")</x:f>
      </x:c>
      <x:c r="C23" s="76" t="str">
        <x:f>IF('07_Form_Mobilite'!$Q23="Validé humainement",'07_Form_Mobilite'!C23,"")</x:f>
      </x:c>
      <x:c r="D23" s="76" t="str">
        <x:f>IF('07_Form_Mobilite'!$Q23="Validé humainement",'07_Form_Mobilite'!D23,"")</x:f>
      </x:c>
      <x:c r="E23" s="76" t="str">
        <x:f>IF('07_Form_Mobilite'!$Q23="Validé humainement",'07_Form_Mobilite'!E23,"")</x:f>
      </x:c>
      <x:c r="F23" s="81" t="str">
        <x:f>IF('07_Form_Mobilite'!$Q23="Validé humainement",'07_Form_Mobilite'!F23,"")</x:f>
      </x:c>
      <x:c r="G23" s="80" t="str">
        <x:f>IF('07_Form_Mobilite'!$Q23="Validé humainement",'07_Form_Mobilite'!G23,"")</x:f>
      </x:c>
      <x:c r="H23" s="81" t="str">
        <x:f>IF('07_Form_Mobilite'!$Q23="Validé humainement",'07_Form_Mobilite'!H23,"")</x:f>
      </x:c>
      <x:c r="I23" s="76" t="str">
        <x:f>IF('07_Form_Mobilite'!$Q23="Validé humainement",'07_Form_Mobilite'!I23,"")</x:f>
      </x:c>
      <x:c r="J23" s="77" t="str">
        <x:f>IF('07_Form_Mobilite'!$Q23="Validé humainement",'07_Form_Mobilite'!J23,"")</x:f>
      </x:c>
      <x:c r="K23" s="76" t="str">
        <x:f>IF('07_Form_Mobilite'!$Q23="Validé humainement",'07_Form_Mobilite'!K23,"")</x:f>
      </x:c>
      <x:c r="L23" s="83" t="str">
        <x:f>IF('07_Form_Mobilite'!$Q23="Validé humainement",'07_Form_Mobilite'!L23,"")</x:f>
      </x:c>
      <x:c r="M23" s="77" t="str">
        <x:f>IF('07_Form_Mobilite'!$Q23="Validé humainement",'07_Form_Mobilite'!M23,"")</x:f>
      </x:c>
      <x:c r="N23" s="76" t="str">
        <x:f>IF('07_Form_Mobilite'!$Q23="Validé humainement",'07_Form_Mobilite'!N23,"")</x:f>
      </x:c>
      <x:c r="O23" s="76" t="str">
        <x:f>IF('07_Form_Mobilite'!$Q23="Validé humainement",'07_Form_Mobilite'!O23,"")</x:f>
      </x:c>
      <x:c r="P23" s="76" t="str">
        <x:f>IF('07_Form_Mobilite'!$Q23="Validé humainement",'07_Form_Mobilite'!P23,"")</x:f>
      </x:c>
      <x:c r="Q23" s="76" t="str">
        <x:f>IF('07_Form_Mobilite'!$Q23="Validé humainement",'07_Form_Mobilite'!Q23,"")</x:f>
      </x:c>
      <x:c r="R23" s="76" t="str">
        <x:f>IF('07_Form_Mobilite'!$Q23="Validé humainement",'07_Form_Mobilite'!R23,"")</x:f>
      </x:c>
      <x:c r="S23" s="78" t="str">
        <x:f>IF('07_Form_Mobilite'!$Q23="Validé humainement",'07_Form_Mobilite'!S23,"")</x:f>
      </x:c>
      <x:c r="T23" s="76" t="str">
        <x:f>IF('07_Form_Mobilite'!$Q23="Validé humainement",'07_Form_Mobilite'!T23,"")</x:f>
      </x:c>
      <x:c r="U23" s="76" t="str">
        <x:f>IF('07_Form_Mobilite'!$Q23="Validé humainement",'07_Form_Mobilite'!U23,"")</x:f>
      </x:c>
      <x:c r="V23" s="76" t="str">
        <x:f>IF('07_Form_Mobilite'!$Q23="Validé humainement",'07_Form_Mobilite'!V23,"")</x:f>
      </x:c>
    </x:row>
    <x:row r="24">
      <x:c r="A24" s="76" t="str">
        <x:f>IF('07_Form_Mobilite'!$Q24="Validé humainement",'07_Form_Mobilite'!A24,"")</x:f>
      </x:c>
      <x:c r="B24" s="76" t="str">
        <x:f>IF('07_Form_Mobilite'!$Q24="Validé humainement",'07_Form_Mobilite'!B24,"")</x:f>
      </x:c>
      <x:c r="C24" s="76" t="str">
        <x:f>IF('07_Form_Mobilite'!$Q24="Validé humainement",'07_Form_Mobilite'!C24,"")</x:f>
      </x:c>
      <x:c r="D24" s="76" t="str">
        <x:f>IF('07_Form_Mobilite'!$Q24="Validé humainement",'07_Form_Mobilite'!D24,"")</x:f>
      </x:c>
      <x:c r="E24" s="76" t="str">
        <x:f>IF('07_Form_Mobilite'!$Q24="Validé humainement",'07_Form_Mobilite'!E24,"")</x:f>
      </x:c>
      <x:c r="F24" s="81" t="str">
        <x:f>IF('07_Form_Mobilite'!$Q24="Validé humainement",'07_Form_Mobilite'!F24,"")</x:f>
      </x:c>
      <x:c r="G24" s="80" t="str">
        <x:f>IF('07_Form_Mobilite'!$Q24="Validé humainement",'07_Form_Mobilite'!G24,"")</x:f>
      </x:c>
      <x:c r="H24" s="81" t="str">
        <x:f>IF('07_Form_Mobilite'!$Q24="Validé humainement",'07_Form_Mobilite'!H24,"")</x:f>
      </x:c>
      <x:c r="I24" s="76" t="str">
        <x:f>IF('07_Form_Mobilite'!$Q24="Validé humainement",'07_Form_Mobilite'!I24,"")</x:f>
      </x:c>
      <x:c r="J24" s="77" t="str">
        <x:f>IF('07_Form_Mobilite'!$Q24="Validé humainement",'07_Form_Mobilite'!J24,"")</x:f>
      </x:c>
      <x:c r="K24" s="76" t="str">
        <x:f>IF('07_Form_Mobilite'!$Q24="Validé humainement",'07_Form_Mobilite'!K24,"")</x:f>
      </x:c>
      <x:c r="L24" s="83" t="str">
        <x:f>IF('07_Form_Mobilite'!$Q24="Validé humainement",'07_Form_Mobilite'!L24,"")</x:f>
      </x:c>
      <x:c r="M24" s="77" t="str">
        <x:f>IF('07_Form_Mobilite'!$Q24="Validé humainement",'07_Form_Mobilite'!M24,"")</x:f>
      </x:c>
      <x:c r="N24" s="76" t="str">
        <x:f>IF('07_Form_Mobilite'!$Q24="Validé humainement",'07_Form_Mobilite'!N24,"")</x:f>
      </x:c>
      <x:c r="O24" s="76" t="str">
        <x:f>IF('07_Form_Mobilite'!$Q24="Validé humainement",'07_Form_Mobilite'!O24,"")</x:f>
      </x:c>
      <x:c r="P24" s="76" t="str">
        <x:f>IF('07_Form_Mobilite'!$Q24="Validé humainement",'07_Form_Mobilite'!P24,"")</x:f>
      </x:c>
      <x:c r="Q24" s="76" t="str">
        <x:f>IF('07_Form_Mobilite'!$Q24="Validé humainement",'07_Form_Mobilite'!Q24,"")</x:f>
      </x:c>
      <x:c r="R24" s="76" t="str">
        <x:f>IF('07_Form_Mobilite'!$Q24="Validé humainement",'07_Form_Mobilite'!R24,"")</x:f>
      </x:c>
      <x:c r="S24" s="78" t="str">
        <x:f>IF('07_Form_Mobilite'!$Q24="Validé humainement",'07_Form_Mobilite'!S24,"")</x:f>
      </x:c>
      <x:c r="T24" s="76" t="str">
        <x:f>IF('07_Form_Mobilite'!$Q24="Validé humainement",'07_Form_Mobilite'!T24,"")</x:f>
      </x:c>
      <x:c r="U24" s="76" t="str">
        <x:f>IF('07_Form_Mobilite'!$Q24="Validé humainement",'07_Form_Mobilite'!U24,"")</x:f>
      </x:c>
      <x:c r="V24" s="76" t="str">
        <x:f>IF('07_Form_Mobilite'!$Q24="Validé humainement",'07_Form_Mobilite'!V24,"")</x:f>
      </x:c>
    </x:row>
    <x:row r="25">
      <x:c r="A25" s="76" t="str">
        <x:f>IF('07_Form_Mobilite'!$Q25="Validé humainement",'07_Form_Mobilite'!A25,"")</x:f>
      </x:c>
      <x:c r="B25" s="76" t="str">
        <x:f>IF('07_Form_Mobilite'!$Q25="Validé humainement",'07_Form_Mobilite'!B25,"")</x:f>
      </x:c>
      <x:c r="C25" s="76" t="str">
        <x:f>IF('07_Form_Mobilite'!$Q25="Validé humainement",'07_Form_Mobilite'!C25,"")</x:f>
      </x:c>
      <x:c r="D25" s="76" t="str">
        <x:f>IF('07_Form_Mobilite'!$Q25="Validé humainement",'07_Form_Mobilite'!D25,"")</x:f>
      </x:c>
      <x:c r="E25" s="76" t="str">
        <x:f>IF('07_Form_Mobilite'!$Q25="Validé humainement",'07_Form_Mobilite'!E25,"")</x:f>
      </x:c>
      <x:c r="F25" s="81" t="str">
        <x:f>IF('07_Form_Mobilite'!$Q25="Validé humainement",'07_Form_Mobilite'!F25,"")</x:f>
      </x:c>
      <x:c r="G25" s="80" t="str">
        <x:f>IF('07_Form_Mobilite'!$Q25="Validé humainement",'07_Form_Mobilite'!G25,"")</x:f>
      </x:c>
      <x:c r="H25" s="81" t="str">
        <x:f>IF('07_Form_Mobilite'!$Q25="Validé humainement",'07_Form_Mobilite'!H25,"")</x:f>
      </x:c>
      <x:c r="I25" s="76" t="str">
        <x:f>IF('07_Form_Mobilite'!$Q25="Validé humainement",'07_Form_Mobilite'!I25,"")</x:f>
      </x:c>
      <x:c r="J25" s="77" t="str">
        <x:f>IF('07_Form_Mobilite'!$Q25="Validé humainement",'07_Form_Mobilite'!J25,"")</x:f>
      </x:c>
      <x:c r="K25" s="76" t="str">
        <x:f>IF('07_Form_Mobilite'!$Q25="Validé humainement",'07_Form_Mobilite'!K25,"")</x:f>
      </x:c>
      <x:c r="L25" s="83" t="str">
        <x:f>IF('07_Form_Mobilite'!$Q25="Validé humainement",'07_Form_Mobilite'!L25,"")</x:f>
      </x:c>
      <x:c r="M25" s="77" t="str">
        <x:f>IF('07_Form_Mobilite'!$Q25="Validé humainement",'07_Form_Mobilite'!M25,"")</x:f>
      </x:c>
      <x:c r="N25" s="76" t="str">
        <x:f>IF('07_Form_Mobilite'!$Q25="Validé humainement",'07_Form_Mobilite'!N25,"")</x:f>
      </x:c>
      <x:c r="O25" s="76" t="str">
        <x:f>IF('07_Form_Mobilite'!$Q25="Validé humainement",'07_Form_Mobilite'!O25,"")</x:f>
      </x:c>
      <x:c r="P25" s="76" t="str">
        <x:f>IF('07_Form_Mobilite'!$Q25="Validé humainement",'07_Form_Mobilite'!P25,"")</x:f>
      </x:c>
      <x:c r="Q25" s="76" t="str">
        <x:f>IF('07_Form_Mobilite'!$Q25="Validé humainement",'07_Form_Mobilite'!Q25,"")</x:f>
      </x:c>
      <x:c r="R25" s="76" t="str">
        <x:f>IF('07_Form_Mobilite'!$Q25="Validé humainement",'07_Form_Mobilite'!R25,"")</x:f>
      </x:c>
      <x:c r="S25" s="78" t="str">
        <x:f>IF('07_Form_Mobilite'!$Q25="Validé humainement",'07_Form_Mobilite'!S25,"")</x:f>
      </x:c>
      <x:c r="T25" s="76" t="str">
        <x:f>IF('07_Form_Mobilite'!$Q25="Validé humainement",'07_Form_Mobilite'!T25,"")</x:f>
      </x:c>
      <x:c r="U25" s="76" t="str">
        <x:f>IF('07_Form_Mobilite'!$Q25="Validé humainement",'07_Form_Mobilite'!U25,"")</x:f>
      </x:c>
      <x:c r="V25" s="76" t="str">
        <x:f>IF('07_Form_Mobilite'!$Q25="Validé humainement",'07_Form_Mobilite'!V25,"")</x:f>
      </x:c>
    </x:row>
    <x:row r="26">
      <x:c r="A26" s="76" t="str">
        <x:f>IF('07_Form_Mobilite'!$Q26="Validé humainement",'07_Form_Mobilite'!A26,"")</x:f>
      </x:c>
      <x:c r="B26" s="76" t="str">
        <x:f>IF('07_Form_Mobilite'!$Q26="Validé humainement",'07_Form_Mobilite'!B26,"")</x:f>
      </x:c>
      <x:c r="C26" s="76" t="str">
        <x:f>IF('07_Form_Mobilite'!$Q26="Validé humainement",'07_Form_Mobilite'!C26,"")</x:f>
      </x:c>
      <x:c r="D26" s="76" t="str">
        <x:f>IF('07_Form_Mobilite'!$Q26="Validé humainement",'07_Form_Mobilite'!D26,"")</x:f>
      </x:c>
      <x:c r="E26" s="76" t="str">
        <x:f>IF('07_Form_Mobilite'!$Q26="Validé humainement",'07_Form_Mobilite'!E26,"")</x:f>
      </x:c>
      <x:c r="F26" s="81" t="str">
        <x:f>IF('07_Form_Mobilite'!$Q26="Validé humainement",'07_Form_Mobilite'!F26,"")</x:f>
      </x:c>
      <x:c r="G26" s="80" t="str">
        <x:f>IF('07_Form_Mobilite'!$Q26="Validé humainement",'07_Form_Mobilite'!G26,"")</x:f>
      </x:c>
      <x:c r="H26" s="81" t="str">
        <x:f>IF('07_Form_Mobilite'!$Q26="Validé humainement",'07_Form_Mobilite'!H26,"")</x:f>
      </x:c>
      <x:c r="I26" s="76" t="str">
        <x:f>IF('07_Form_Mobilite'!$Q26="Validé humainement",'07_Form_Mobilite'!I26,"")</x:f>
      </x:c>
      <x:c r="J26" s="77" t="str">
        <x:f>IF('07_Form_Mobilite'!$Q26="Validé humainement",'07_Form_Mobilite'!J26,"")</x:f>
      </x:c>
      <x:c r="K26" s="76" t="str">
        <x:f>IF('07_Form_Mobilite'!$Q26="Validé humainement",'07_Form_Mobilite'!K26,"")</x:f>
      </x:c>
      <x:c r="L26" s="83" t="str">
        <x:f>IF('07_Form_Mobilite'!$Q26="Validé humainement",'07_Form_Mobilite'!L26,"")</x:f>
      </x:c>
      <x:c r="M26" s="77" t="str">
        <x:f>IF('07_Form_Mobilite'!$Q26="Validé humainement",'07_Form_Mobilite'!M26,"")</x:f>
      </x:c>
      <x:c r="N26" s="76" t="str">
        <x:f>IF('07_Form_Mobilite'!$Q26="Validé humainement",'07_Form_Mobilite'!N26,"")</x:f>
      </x:c>
      <x:c r="O26" s="76" t="str">
        <x:f>IF('07_Form_Mobilite'!$Q26="Validé humainement",'07_Form_Mobilite'!O26,"")</x:f>
      </x:c>
      <x:c r="P26" s="76" t="str">
        <x:f>IF('07_Form_Mobilite'!$Q26="Validé humainement",'07_Form_Mobilite'!P26,"")</x:f>
      </x:c>
      <x:c r="Q26" s="76" t="str">
        <x:f>IF('07_Form_Mobilite'!$Q26="Validé humainement",'07_Form_Mobilite'!Q26,"")</x:f>
      </x:c>
      <x:c r="R26" s="76" t="str">
        <x:f>IF('07_Form_Mobilite'!$Q26="Validé humainement",'07_Form_Mobilite'!R26,"")</x:f>
      </x:c>
      <x:c r="S26" s="78" t="str">
        <x:f>IF('07_Form_Mobilite'!$Q26="Validé humainement",'07_Form_Mobilite'!S26,"")</x:f>
      </x:c>
      <x:c r="T26" s="76" t="str">
        <x:f>IF('07_Form_Mobilite'!$Q26="Validé humainement",'07_Form_Mobilite'!T26,"")</x:f>
      </x:c>
      <x:c r="U26" s="76" t="str">
        <x:f>IF('07_Form_Mobilite'!$Q26="Validé humainement",'07_Form_Mobilite'!U26,"")</x:f>
      </x:c>
      <x:c r="V26" s="76" t="str">
        <x:f>IF('07_Form_Mobilite'!$Q26="Validé humainement",'07_Form_Mobilite'!V26,"")</x:f>
      </x:c>
    </x:row>
    <x:row r="27">
      <x:c r="A27" s="76" t="str">
        <x:f>IF('07_Form_Mobilite'!$Q27="Validé humainement",'07_Form_Mobilite'!A27,"")</x:f>
      </x:c>
      <x:c r="B27" s="76" t="str">
        <x:f>IF('07_Form_Mobilite'!$Q27="Validé humainement",'07_Form_Mobilite'!B27,"")</x:f>
      </x:c>
      <x:c r="C27" s="76" t="str">
        <x:f>IF('07_Form_Mobilite'!$Q27="Validé humainement",'07_Form_Mobilite'!C27,"")</x:f>
      </x:c>
      <x:c r="D27" s="76" t="str">
        <x:f>IF('07_Form_Mobilite'!$Q27="Validé humainement",'07_Form_Mobilite'!D27,"")</x:f>
      </x:c>
      <x:c r="E27" s="76" t="str">
        <x:f>IF('07_Form_Mobilite'!$Q27="Validé humainement",'07_Form_Mobilite'!E27,"")</x:f>
      </x:c>
      <x:c r="F27" s="81" t="str">
        <x:f>IF('07_Form_Mobilite'!$Q27="Validé humainement",'07_Form_Mobilite'!F27,"")</x:f>
      </x:c>
      <x:c r="G27" s="80" t="str">
        <x:f>IF('07_Form_Mobilite'!$Q27="Validé humainement",'07_Form_Mobilite'!G27,"")</x:f>
      </x:c>
      <x:c r="H27" s="81" t="str">
        <x:f>IF('07_Form_Mobilite'!$Q27="Validé humainement",'07_Form_Mobilite'!H27,"")</x:f>
      </x:c>
      <x:c r="I27" s="76" t="str">
        <x:f>IF('07_Form_Mobilite'!$Q27="Validé humainement",'07_Form_Mobilite'!I27,"")</x:f>
      </x:c>
      <x:c r="J27" s="77" t="str">
        <x:f>IF('07_Form_Mobilite'!$Q27="Validé humainement",'07_Form_Mobilite'!J27,"")</x:f>
      </x:c>
      <x:c r="K27" s="76" t="str">
        <x:f>IF('07_Form_Mobilite'!$Q27="Validé humainement",'07_Form_Mobilite'!K27,"")</x:f>
      </x:c>
      <x:c r="L27" s="83" t="str">
        <x:f>IF('07_Form_Mobilite'!$Q27="Validé humainement",'07_Form_Mobilite'!L27,"")</x:f>
      </x:c>
      <x:c r="M27" s="77" t="str">
        <x:f>IF('07_Form_Mobilite'!$Q27="Validé humainement",'07_Form_Mobilite'!M27,"")</x:f>
      </x:c>
      <x:c r="N27" s="76" t="str">
        <x:f>IF('07_Form_Mobilite'!$Q27="Validé humainement",'07_Form_Mobilite'!N27,"")</x:f>
      </x:c>
      <x:c r="O27" s="76" t="str">
        <x:f>IF('07_Form_Mobilite'!$Q27="Validé humainement",'07_Form_Mobilite'!O27,"")</x:f>
      </x:c>
      <x:c r="P27" s="76" t="str">
        <x:f>IF('07_Form_Mobilite'!$Q27="Validé humainement",'07_Form_Mobilite'!P27,"")</x:f>
      </x:c>
      <x:c r="Q27" s="76" t="str">
        <x:f>IF('07_Form_Mobilite'!$Q27="Validé humainement",'07_Form_Mobilite'!Q27,"")</x:f>
      </x:c>
      <x:c r="R27" s="76" t="str">
        <x:f>IF('07_Form_Mobilite'!$Q27="Validé humainement",'07_Form_Mobilite'!R27,"")</x:f>
      </x:c>
      <x:c r="S27" s="78" t="str">
        <x:f>IF('07_Form_Mobilite'!$Q27="Validé humainement",'07_Form_Mobilite'!S27,"")</x:f>
      </x:c>
      <x:c r="T27" s="76" t="str">
        <x:f>IF('07_Form_Mobilite'!$Q27="Validé humainement",'07_Form_Mobilite'!T27,"")</x:f>
      </x:c>
      <x:c r="U27" s="76" t="str">
        <x:f>IF('07_Form_Mobilite'!$Q27="Validé humainement",'07_Form_Mobilite'!U27,"")</x:f>
      </x:c>
      <x:c r="V27" s="76" t="str">
        <x:f>IF('07_Form_Mobilite'!$Q27="Validé humainement",'07_Form_Mobilite'!V27,"")</x:f>
      </x:c>
    </x:row>
    <x:row r="28">
      <x:c r="A28" s="76" t="str">
        <x:f>IF('07_Form_Mobilite'!$Q28="Validé humainement",'07_Form_Mobilite'!A28,"")</x:f>
      </x:c>
      <x:c r="B28" s="76" t="str">
        <x:f>IF('07_Form_Mobilite'!$Q28="Validé humainement",'07_Form_Mobilite'!B28,"")</x:f>
      </x:c>
      <x:c r="C28" s="76" t="str">
        <x:f>IF('07_Form_Mobilite'!$Q28="Validé humainement",'07_Form_Mobilite'!C28,"")</x:f>
      </x:c>
      <x:c r="D28" s="76" t="str">
        <x:f>IF('07_Form_Mobilite'!$Q28="Validé humainement",'07_Form_Mobilite'!D28,"")</x:f>
      </x:c>
      <x:c r="E28" s="76" t="str">
        <x:f>IF('07_Form_Mobilite'!$Q28="Validé humainement",'07_Form_Mobilite'!E28,"")</x:f>
      </x:c>
      <x:c r="F28" s="81" t="str">
        <x:f>IF('07_Form_Mobilite'!$Q28="Validé humainement",'07_Form_Mobilite'!F28,"")</x:f>
      </x:c>
      <x:c r="G28" s="80" t="str">
        <x:f>IF('07_Form_Mobilite'!$Q28="Validé humainement",'07_Form_Mobilite'!G28,"")</x:f>
      </x:c>
      <x:c r="H28" s="81" t="str">
        <x:f>IF('07_Form_Mobilite'!$Q28="Validé humainement",'07_Form_Mobilite'!H28,"")</x:f>
      </x:c>
      <x:c r="I28" s="76" t="str">
        <x:f>IF('07_Form_Mobilite'!$Q28="Validé humainement",'07_Form_Mobilite'!I28,"")</x:f>
      </x:c>
      <x:c r="J28" s="77" t="str">
        <x:f>IF('07_Form_Mobilite'!$Q28="Validé humainement",'07_Form_Mobilite'!J28,"")</x:f>
      </x:c>
      <x:c r="K28" s="76" t="str">
        <x:f>IF('07_Form_Mobilite'!$Q28="Validé humainement",'07_Form_Mobilite'!K28,"")</x:f>
      </x:c>
      <x:c r="L28" s="83" t="str">
        <x:f>IF('07_Form_Mobilite'!$Q28="Validé humainement",'07_Form_Mobilite'!L28,"")</x:f>
      </x:c>
      <x:c r="M28" s="77" t="str">
        <x:f>IF('07_Form_Mobilite'!$Q28="Validé humainement",'07_Form_Mobilite'!M28,"")</x:f>
      </x:c>
      <x:c r="N28" s="76" t="str">
        <x:f>IF('07_Form_Mobilite'!$Q28="Validé humainement",'07_Form_Mobilite'!N28,"")</x:f>
      </x:c>
      <x:c r="O28" s="76" t="str">
        <x:f>IF('07_Form_Mobilite'!$Q28="Validé humainement",'07_Form_Mobilite'!O28,"")</x:f>
      </x:c>
      <x:c r="P28" s="76" t="str">
        <x:f>IF('07_Form_Mobilite'!$Q28="Validé humainement",'07_Form_Mobilite'!P28,"")</x:f>
      </x:c>
      <x:c r="Q28" s="76" t="str">
        <x:f>IF('07_Form_Mobilite'!$Q28="Validé humainement",'07_Form_Mobilite'!Q28,"")</x:f>
      </x:c>
      <x:c r="R28" s="76" t="str">
        <x:f>IF('07_Form_Mobilite'!$Q28="Validé humainement",'07_Form_Mobilite'!R28,"")</x:f>
      </x:c>
      <x:c r="S28" s="78" t="str">
        <x:f>IF('07_Form_Mobilite'!$Q28="Validé humainement",'07_Form_Mobilite'!S28,"")</x:f>
      </x:c>
      <x:c r="T28" s="76" t="str">
        <x:f>IF('07_Form_Mobilite'!$Q28="Validé humainement",'07_Form_Mobilite'!T28,"")</x:f>
      </x:c>
      <x:c r="U28" s="76" t="str">
        <x:f>IF('07_Form_Mobilite'!$Q28="Validé humainement",'07_Form_Mobilite'!U28,"")</x:f>
      </x:c>
      <x:c r="V28" s="76" t="str">
        <x:f>IF('07_Form_Mobilite'!$Q28="Validé humainement",'07_Form_Mobilite'!V28,"")</x:f>
      </x:c>
    </x:row>
    <x:row r="29">
      <x:c r="A29" s="76" t="str">
        <x:f>IF('07_Form_Mobilite'!$Q29="Validé humainement",'07_Form_Mobilite'!A29,"")</x:f>
      </x:c>
      <x:c r="B29" s="76" t="str">
        <x:f>IF('07_Form_Mobilite'!$Q29="Validé humainement",'07_Form_Mobilite'!B29,"")</x:f>
      </x:c>
      <x:c r="C29" s="76" t="str">
        <x:f>IF('07_Form_Mobilite'!$Q29="Validé humainement",'07_Form_Mobilite'!C29,"")</x:f>
      </x:c>
      <x:c r="D29" s="76" t="str">
        <x:f>IF('07_Form_Mobilite'!$Q29="Validé humainement",'07_Form_Mobilite'!D29,"")</x:f>
      </x:c>
      <x:c r="E29" s="76" t="str">
        <x:f>IF('07_Form_Mobilite'!$Q29="Validé humainement",'07_Form_Mobilite'!E29,"")</x:f>
      </x:c>
      <x:c r="F29" s="81" t="str">
        <x:f>IF('07_Form_Mobilite'!$Q29="Validé humainement",'07_Form_Mobilite'!F29,"")</x:f>
      </x:c>
      <x:c r="G29" s="80" t="str">
        <x:f>IF('07_Form_Mobilite'!$Q29="Validé humainement",'07_Form_Mobilite'!G29,"")</x:f>
      </x:c>
      <x:c r="H29" s="81" t="str">
        <x:f>IF('07_Form_Mobilite'!$Q29="Validé humainement",'07_Form_Mobilite'!H29,"")</x:f>
      </x:c>
      <x:c r="I29" s="76" t="str">
        <x:f>IF('07_Form_Mobilite'!$Q29="Validé humainement",'07_Form_Mobilite'!I29,"")</x:f>
      </x:c>
      <x:c r="J29" s="77" t="str">
        <x:f>IF('07_Form_Mobilite'!$Q29="Validé humainement",'07_Form_Mobilite'!J29,"")</x:f>
      </x:c>
      <x:c r="K29" s="76" t="str">
        <x:f>IF('07_Form_Mobilite'!$Q29="Validé humainement",'07_Form_Mobilite'!K29,"")</x:f>
      </x:c>
      <x:c r="L29" s="83" t="str">
        <x:f>IF('07_Form_Mobilite'!$Q29="Validé humainement",'07_Form_Mobilite'!L29,"")</x:f>
      </x:c>
      <x:c r="M29" s="77" t="str">
        <x:f>IF('07_Form_Mobilite'!$Q29="Validé humainement",'07_Form_Mobilite'!M29,"")</x:f>
      </x:c>
      <x:c r="N29" s="76" t="str">
        <x:f>IF('07_Form_Mobilite'!$Q29="Validé humainement",'07_Form_Mobilite'!N29,"")</x:f>
      </x:c>
      <x:c r="O29" s="76" t="str">
        <x:f>IF('07_Form_Mobilite'!$Q29="Validé humainement",'07_Form_Mobilite'!O29,"")</x:f>
      </x:c>
      <x:c r="P29" s="76" t="str">
        <x:f>IF('07_Form_Mobilite'!$Q29="Validé humainement",'07_Form_Mobilite'!P29,"")</x:f>
      </x:c>
      <x:c r="Q29" s="76" t="str">
        <x:f>IF('07_Form_Mobilite'!$Q29="Validé humainement",'07_Form_Mobilite'!Q29,"")</x:f>
      </x:c>
      <x:c r="R29" s="76" t="str">
        <x:f>IF('07_Form_Mobilite'!$Q29="Validé humainement",'07_Form_Mobilite'!R29,"")</x:f>
      </x:c>
      <x:c r="S29" s="78" t="str">
        <x:f>IF('07_Form_Mobilite'!$Q29="Validé humainement",'07_Form_Mobilite'!S29,"")</x:f>
      </x:c>
      <x:c r="T29" s="76" t="str">
        <x:f>IF('07_Form_Mobilite'!$Q29="Validé humainement",'07_Form_Mobilite'!T29,"")</x:f>
      </x:c>
      <x:c r="U29" s="76" t="str">
        <x:f>IF('07_Form_Mobilite'!$Q29="Validé humainement",'07_Form_Mobilite'!U29,"")</x:f>
      </x:c>
      <x:c r="V29" s="76" t="str">
        <x:f>IF('07_Form_Mobilite'!$Q29="Validé humainement",'07_Form_Mobilite'!V29,"")</x:f>
      </x:c>
    </x:row>
    <x:row r="30">
      <x:c r="A30" s="76" t="str">
        <x:f>IF('07_Form_Mobilite'!$Q30="Validé humainement",'07_Form_Mobilite'!A30,"")</x:f>
      </x:c>
      <x:c r="B30" s="76" t="str">
        <x:f>IF('07_Form_Mobilite'!$Q30="Validé humainement",'07_Form_Mobilite'!B30,"")</x:f>
      </x:c>
      <x:c r="C30" s="76" t="str">
        <x:f>IF('07_Form_Mobilite'!$Q30="Validé humainement",'07_Form_Mobilite'!C30,"")</x:f>
      </x:c>
      <x:c r="D30" s="76" t="str">
        <x:f>IF('07_Form_Mobilite'!$Q30="Validé humainement",'07_Form_Mobilite'!D30,"")</x:f>
      </x:c>
      <x:c r="E30" s="76" t="str">
        <x:f>IF('07_Form_Mobilite'!$Q30="Validé humainement",'07_Form_Mobilite'!E30,"")</x:f>
      </x:c>
      <x:c r="F30" s="81" t="str">
        <x:f>IF('07_Form_Mobilite'!$Q30="Validé humainement",'07_Form_Mobilite'!F30,"")</x:f>
      </x:c>
      <x:c r="G30" s="80" t="str">
        <x:f>IF('07_Form_Mobilite'!$Q30="Validé humainement",'07_Form_Mobilite'!G30,"")</x:f>
      </x:c>
      <x:c r="H30" s="81" t="str">
        <x:f>IF('07_Form_Mobilite'!$Q30="Validé humainement",'07_Form_Mobilite'!H30,"")</x:f>
      </x:c>
      <x:c r="I30" s="76" t="str">
        <x:f>IF('07_Form_Mobilite'!$Q30="Validé humainement",'07_Form_Mobilite'!I30,"")</x:f>
      </x:c>
      <x:c r="J30" s="77" t="str">
        <x:f>IF('07_Form_Mobilite'!$Q30="Validé humainement",'07_Form_Mobilite'!J30,"")</x:f>
      </x:c>
      <x:c r="K30" s="76" t="str">
        <x:f>IF('07_Form_Mobilite'!$Q30="Validé humainement",'07_Form_Mobilite'!K30,"")</x:f>
      </x:c>
      <x:c r="L30" s="83" t="str">
        <x:f>IF('07_Form_Mobilite'!$Q30="Validé humainement",'07_Form_Mobilite'!L30,"")</x:f>
      </x:c>
      <x:c r="M30" s="77" t="str">
        <x:f>IF('07_Form_Mobilite'!$Q30="Validé humainement",'07_Form_Mobilite'!M30,"")</x:f>
      </x:c>
      <x:c r="N30" s="76" t="str">
        <x:f>IF('07_Form_Mobilite'!$Q30="Validé humainement",'07_Form_Mobilite'!N30,"")</x:f>
      </x:c>
      <x:c r="O30" s="76" t="str">
        <x:f>IF('07_Form_Mobilite'!$Q30="Validé humainement",'07_Form_Mobilite'!O30,"")</x:f>
      </x:c>
      <x:c r="P30" s="76" t="str">
        <x:f>IF('07_Form_Mobilite'!$Q30="Validé humainement",'07_Form_Mobilite'!P30,"")</x:f>
      </x:c>
      <x:c r="Q30" s="76" t="str">
        <x:f>IF('07_Form_Mobilite'!$Q30="Validé humainement",'07_Form_Mobilite'!Q30,"")</x:f>
      </x:c>
      <x:c r="R30" s="76" t="str">
        <x:f>IF('07_Form_Mobilite'!$Q30="Validé humainement",'07_Form_Mobilite'!R30,"")</x:f>
      </x:c>
      <x:c r="S30" s="78" t="str">
        <x:f>IF('07_Form_Mobilite'!$Q30="Validé humainement",'07_Form_Mobilite'!S30,"")</x:f>
      </x:c>
      <x:c r="T30" s="76" t="str">
        <x:f>IF('07_Form_Mobilite'!$Q30="Validé humainement",'07_Form_Mobilite'!T30,"")</x:f>
      </x:c>
      <x:c r="U30" s="76" t="str">
        <x:f>IF('07_Form_Mobilite'!$Q30="Validé humainement",'07_Form_Mobilite'!U30,"")</x:f>
      </x:c>
      <x:c r="V30" s="76" t="str">
        <x:f>IF('07_Form_Mobilite'!$Q30="Validé humainement",'07_Form_Mobilite'!V30,"")</x:f>
      </x:c>
    </x:row>
    <x:row r="31">
      <x:c r="A31" s="76" t="str">
        <x:f>IF('07_Form_Mobilite'!$Q31="Validé humainement",'07_Form_Mobilite'!A31,"")</x:f>
      </x:c>
      <x:c r="B31" s="76" t="str">
        <x:f>IF('07_Form_Mobilite'!$Q31="Validé humainement",'07_Form_Mobilite'!B31,"")</x:f>
      </x:c>
      <x:c r="C31" s="76" t="str">
        <x:f>IF('07_Form_Mobilite'!$Q31="Validé humainement",'07_Form_Mobilite'!C31,"")</x:f>
      </x:c>
      <x:c r="D31" s="76" t="str">
        <x:f>IF('07_Form_Mobilite'!$Q31="Validé humainement",'07_Form_Mobilite'!D31,"")</x:f>
      </x:c>
      <x:c r="E31" s="76" t="str">
        <x:f>IF('07_Form_Mobilite'!$Q31="Validé humainement",'07_Form_Mobilite'!E31,"")</x:f>
      </x:c>
      <x:c r="F31" s="81" t="str">
        <x:f>IF('07_Form_Mobilite'!$Q31="Validé humainement",'07_Form_Mobilite'!F31,"")</x:f>
      </x:c>
      <x:c r="G31" s="80" t="str">
        <x:f>IF('07_Form_Mobilite'!$Q31="Validé humainement",'07_Form_Mobilite'!G31,"")</x:f>
      </x:c>
      <x:c r="H31" s="81" t="str">
        <x:f>IF('07_Form_Mobilite'!$Q31="Validé humainement",'07_Form_Mobilite'!H31,"")</x:f>
      </x:c>
      <x:c r="I31" s="76" t="str">
        <x:f>IF('07_Form_Mobilite'!$Q31="Validé humainement",'07_Form_Mobilite'!I31,"")</x:f>
      </x:c>
      <x:c r="J31" s="77" t="str">
        <x:f>IF('07_Form_Mobilite'!$Q31="Validé humainement",'07_Form_Mobilite'!J31,"")</x:f>
      </x:c>
      <x:c r="K31" s="76" t="str">
        <x:f>IF('07_Form_Mobilite'!$Q31="Validé humainement",'07_Form_Mobilite'!K31,"")</x:f>
      </x:c>
      <x:c r="L31" s="83" t="str">
        <x:f>IF('07_Form_Mobilite'!$Q31="Validé humainement",'07_Form_Mobilite'!L31,"")</x:f>
      </x:c>
      <x:c r="M31" s="77" t="str">
        <x:f>IF('07_Form_Mobilite'!$Q31="Validé humainement",'07_Form_Mobilite'!M31,"")</x:f>
      </x:c>
      <x:c r="N31" s="76" t="str">
        <x:f>IF('07_Form_Mobilite'!$Q31="Validé humainement",'07_Form_Mobilite'!N31,"")</x:f>
      </x:c>
      <x:c r="O31" s="76" t="str">
        <x:f>IF('07_Form_Mobilite'!$Q31="Validé humainement",'07_Form_Mobilite'!O31,"")</x:f>
      </x:c>
      <x:c r="P31" s="76" t="str">
        <x:f>IF('07_Form_Mobilite'!$Q31="Validé humainement",'07_Form_Mobilite'!P31,"")</x:f>
      </x:c>
      <x:c r="Q31" s="76" t="str">
        <x:f>IF('07_Form_Mobilite'!$Q31="Validé humainement",'07_Form_Mobilite'!Q31,"")</x:f>
      </x:c>
      <x:c r="R31" s="76" t="str">
        <x:f>IF('07_Form_Mobilite'!$Q31="Validé humainement",'07_Form_Mobilite'!R31,"")</x:f>
      </x:c>
      <x:c r="S31" s="78" t="str">
        <x:f>IF('07_Form_Mobilite'!$Q31="Validé humainement",'07_Form_Mobilite'!S31,"")</x:f>
      </x:c>
      <x:c r="T31" s="76" t="str">
        <x:f>IF('07_Form_Mobilite'!$Q31="Validé humainement",'07_Form_Mobilite'!T31,"")</x:f>
      </x:c>
      <x:c r="U31" s="76" t="str">
        <x:f>IF('07_Form_Mobilite'!$Q31="Validé humainement",'07_Form_Mobilite'!U31,"")</x:f>
      </x:c>
      <x:c r="V31" s="76" t="str">
        <x:f>IF('07_Form_Mobilite'!$Q31="Validé humainement",'07_Form_Mobilite'!V31,"")</x:f>
      </x:c>
    </x:row>
    <x:row r="32">
      <x:c r="A32" s="76" t="str">
        <x:f>IF('07_Form_Mobilite'!$Q32="Validé humainement",'07_Form_Mobilite'!A32,"")</x:f>
      </x:c>
      <x:c r="B32" s="76" t="str">
        <x:f>IF('07_Form_Mobilite'!$Q32="Validé humainement",'07_Form_Mobilite'!B32,"")</x:f>
      </x:c>
      <x:c r="C32" s="76" t="str">
        <x:f>IF('07_Form_Mobilite'!$Q32="Validé humainement",'07_Form_Mobilite'!C32,"")</x:f>
      </x:c>
      <x:c r="D32" s="76" t="str">
        <x:f>IF('07_Form_Mobilite'!$Q32="Validé humainement",'07_Form_Mobilite'!D32,"")</x:f>
      </x:c>
      <x:c r="E32" s="76" t="str">
        <x:f>IF('07_Form_Mobilite'!$Q32="Validé humainement",'07_Form_Mobilite'!E32,"")</x:f>
      </x:c>
      <x:c r="F32" s="81" t="str">
        <x:f>IF('07_Form_Mobilite'!$Q32="Validé humainement",'07_Form_Mobilite'!F32,"")</x:f>
      </x:c>
      <x:c r="G32" s="80" t="str">
        <x:f>IF('07_Form_Mobilite'!$Q32="Validé humainement",'07_Form_Mobilite'!G32,"")</x:f>
      </x:c>
      <x:c r="H32" s="81" t="str">
        <x:f>IF('07_Form_Mobilite'!$Q32="Validé humainement",'07_Form_Mobilite'!H32,"")</x:f>
      </x:c>
      <x:c r="I32" s="76" t="str">
        <x:f>IF('07_Form_Mobilite'!$Q32="Validé humainement",'07_Form_Mobilite'!I32,"")</x:f>
      </x:c>
      <x:c r="J32" s="77" t="str">
        <x:f>IF('07_Form_Mobilite'!$Q32="Validé humainement",'07_Form_Mobilite'!J32,"")</x:f>
      </x:c>
      <x:c r="K32" s="76" t="str">
        <x:f>IF('07_Form_Mobilite'!$Q32="Validé humainement",'07_Form_Mobilite'!K32,"")</x:f>
      </x:c>
      <x:c r="L32" s="83" t="str">
        <x:f>IF('07_Form_Mobilite'!$Q32="Validé humainement",'07_Form_Mobilite'!L32,"")</x:f>
      </x:c>
      <x:c r="M32" s="77" t="str">
        <x:f>IF('07_Form_Mobilite'!$Q32="Validé humainement",'07_Form_Mobilite'!M32,"")</x:f>
      </x:c>
      <x:c r="N32" s="76" t="str">
        <x:f>IF('07_Form_Mobilite'!$Q32="Validé humainement",'07_Form_Mobilite'!N32,"")</x:f>
      </x:c>
      <x:c r="O32" s="76" t="str">
        <x:f>IF('07_Form_Mobilite'!$Q32="Validé humainement",'07_Form_Mobilite'!O32,"")</x:f>
      </x:c>
      <x:c r="P32" s="76" t="str">
        <x:f>IF('07_Form_Mobilite'!$Q32="Validé humainement",'07_Form_Mobilite'!P32,"")</x:f>
      </x:c>
      <x:c r="Q32" s="76" t="str">
        <x:f>IF('07_Form_Mobilite'!$Q32="Validé humainement",'07_Form_Mobilite'!Q32,"")</x:f>
      </x:c>
      <x:c r="R32" s="76" t="str">
        <x:f>IF('07_Form_Mobilite'!$Q32="Validé humainement",'07_Form_Mobilite'!R32,"")</x:f>
      </x:c>
      <x:c r="S32" s="78" t="str">
        <x:f>IF('07_Form_Mobilite'!$Q32="Validé humainement",'07_Form_Mobilite'!S32,"")</x:f>
      </x:c>
      <x:c r="T32" s="76" t="str">
        <x:f>IF('07_Form_Mobilite'!$Q32="Validé humainement",'07_Form_Mobilite'!T32,"")</x:f>
      </x:c>
      <x:c r="U32" s="76" t="str">
        <x:f>IF('07_Form_Mobilite'!$Q32="Validé humainement",'07_Form_Mobilite'!U32,"")</x:f>
      </x:c>
      <x:c r="V32" s="76" t="str">
        <x:f>IF('07_Form_Mobilite'!$Q32="Validé humainement",'07_Form_Mobilite'!V32,"")</x:f>
      </x:c>
    </x:row>
    <x:row r="33">
      <x:c r="A33" s="76" t="str">
        <x:f>IF('07_Form_Mobilite'!$Q33="Validé humainement",'07_Form_Mobilite'!A33,"")</x:f>
      </x:c>
      <x:c r="B33" s="76" t="str">
        <x:f>IF('07_Form_Mobilite'!$Q33="Validé humainement",'07_Form_Mobilite'!B33,"")</x:f>
      </x:c>
      <x:c r="C33" s="76" t="str">
        <x:f>IF('07_Form_Mobilite'!$Q33="Validé humainement",'07_Form_Mobilite'!C33,"")</x:f>
      </x:c>
      <x:c r="D33" s="76" t="str">
        <x:f>IF('07_Form_Mobilite'!$Q33="Validé humainement",'07_Form_Mobilite'!D33,"")</x:f>
      </x:c>
      <x:c r="E33" s="76" t="str">
        <x:f>IF('07_Form_Mobilite'!$Q33="Validé humainement",'07_Form_Mobilite'!E33,"")</x:f>
      </x:c>
      <x:c r="F33" s="81" t="str">
        <x:f>IF('07_Form_Mobilite'!$Q33="Validé humainement",'07_Form_Mobilite'!F33,"")</x:f>
      </x:c>
      <x:c r="G33" s="80" t="str">
        <x:f>IF('07_Form_Mobilite'!$Q33="Validé humainement",'07_Form_Mobilite'!G33,"")</x:f>
      </x:c>
      <x:c r="H33" s="81" t="str">
        <x:f>IF('07_Form_Mobilite'!$Q33="Validé humainement",'07_Form_Mobilite'!H33,"")</x:f>
      </x:c>
      <x:c r="I33" s="76" t="str">
        <x:f>IF('07_Form_Mobilite'!$Q33="Validé humainement",'07_Form_Mobilite'!I33,"")</x:f>
      </x:c>
      <x:c r="J33" s="77" t="str">
        <x:f>IF('07_Form_Mobilite'!$Q33="Validé humainement",'07_Form_Mobilite'!J33,"")</x:f>
      </x:c>
      <x:c r="K33" s="76" t="str">
        <x:f>IF('07_Form_Mobilite'!$Q33="Validé humainement",'07_Form_Mobilite'!K33,"")</x:f>
      </x:c>
      <x:c r="L33" s="83" t="str">
        <x:f>IF('07_Form_Mobilite'!$Q33="Validé humainement",'07_Form_Mobilite'!L33,"")</x:f>
      </x:c>
      <x:c r="M33" s="77" t="str">
        <x:f>IF('07_Form_Mobilite'!$Q33="Validé humainement",'07_Form_Mobilite'!M33,"")</x:f>
      </x:c>
      <x:c r="N33" s="76" t="str">
        <x:f>IF('07_Form_Mobilite'!$Q33="Validé humainement",'07_Form_Mobilite'!N33,"")</x:f>
      </x:c>
      <x:c r="O33" s="76" t="str">
        <x:f>IF('07_Form_Mobilite'!$Q33="Validé humainement",'07_Form_Mobilite'!O33,"")</x:f>
      </x:c>
      <x:c r="P33" s="76" t="str">
        <x:f>IF('07_Form_Mobilite'!$Q33="Validé humainement",'07_Form_Mobilite'!P33,"")</x:f>
      </x:c>
      <x:c r="Q33" s="76" t="str">
        <x:f>IF('07_Form_Mobilite'!$Q33="Validé humainement",'07_Form_Mobilite'!Q33,"")</x:f>
      </x:c>
      <x:c r="R33" s="76" t="str">
        <x:f>IF('07_Form_Mobilite'!$Q33="Validé humainement",'07_Form_Mobilite'!R33,"")</x:f>
      </x:c>
      <x:c r="S33" s="78" t="str">
        <x:f>IF('07_Form_Mobilite'!$Q33="Validé humainement",'07_Form_Mobilite'!S33,"")</x:f>
      </x:c>
      <x:c r="T33" s="76" t="str">
        <x:f>IF('07_Form_Mobilite'!$Q33="Validé humainement",'07_Form_Mobilite'!T33,"")</x:f>
      </x:c>
      <x:c r="U33" s="76" t="str">
        <x:f>IF('07_Form_Mobilite'!$Q33="Validé humainement",'07_Form_Mobilite'!U33,"")</x:f>
      </x:c>
      <x:c r="V33" s="76" t="str">
        <x:f>IF('07_Form_Mobilite'!$Q33="Validé humainement",'07_Form_Mobilite'!V33,"")</x:f>
      </x:c>
    </x:row>
    <x:row r="34">
      <x:c r="A34" s="76" t="str">
        <x:f>IF('07_Form_Mobilite'!$Q34="Validé humainement",'07_Form_Mobilite'!A34,"")</x:f>
      </x:c>
      <x:c r="B34" s="76" t="str">
        <x:f>IF('07_Form_Mobilite'!$Q34="Validé humainement",'07_Form_Mobilite'!B34,"")</x:f>
      </x:c>
      <x:c r="C34" s="76" t="str">
        <x:f>IF('07_Form_Mobilite'!$Q34="Validé humainement",'07_Form_Mobilite'!C34,"")</x:f>
      </x:c>
      <x:c r="D34" s="76" t="str">
        <x:f>IF('07_Form_Mobilite'!$Q34="Validé humainement",'07_Form_Mobilite'!D34,"")</x:f>
      </x:c>
      <x:c r="E34" s="76" t="str">
        <x:f>IF('07_Form_Mobilite'!$Q34="Validé humainement",'07_Form_Mobilite'!E34,"")</x:f>
      </x:c>
      <x:c r="F34" s="81" t="str">
        <x:f>IF('07_Form_Mobilite'!$Q34="Validé humainement",'07_Form_Mobilite'!F34,"")</x:f>
      </x:c>
      <x:c r="G34" s="80" t="str">
        <x:f>IF('07_Form_Mobilite'!$Q34="Validé humainement",'07_Form_Mobilite'!G34,"")</x:f>
      </x:c>
      <x:c r="H34" s="81" t="str">
        <x:f>IF('07_Form_Mobilite'!$Q34="Validé humainement",'07_Form_Mobilite'!H34,"")</x:f>
      </x:c>
      <x:c r="I34" s="76" t="str">
        <x:f>IF('07_Form_Mobilite'!$Q34="Validé humainement",'07_Form_Mobilite'!I34,"")</x:f>
      </x:c>
      <x:c r="J34" s="77" t="str">
        <x:f>IF('07_Form_Mobilite'!$Q34="Validé humainement",'07_Form_Mobilite'!J34,"")</x:f>
      </x:c>
      <x:c r="K34" s="76" t="str">
        <x:f>IF('07_Form_Mobilite'!$Q34="Validé humainement",'07_Form_Mobilite'!K34,"")</x:f>
      </x:c>
      <x:c r="L34" s="83" t="str">
        <x:f>IF('07_Form_Mobilite'!$Q34="Validé humainement",'07_Form_Mobilite'!L34,"")</x:f>
      </x:c>
      <x:c r="M34" s="77" t="str">
        <x:f>IF('07_Form_Mobilite'!$Q34="Validé humainement",'07_Form_Mobilite'!M34,"")</x:f>
      </x:c>
      <x:c r="N34" s="76" t="str">
        <x:f>IF('07_Form_Mobilite'!$Q34="Validé humainement",'07_Form_Mobilite'!N34,"")</x:f>
      </x:c>
      <x:c r="O34" s="76" t="str">
        <x:f>IF('07_Form_Mobilite'!$Q34="Validé humainement",'07_Form_Mobilite'!O34,"")</x:f>
      </x:c>
      <x:c r="P34" s="76" t="str">
        <x:f>IF('07_Form_Mobilite'!$Q34="Validé humainement",'07_Form_Mobilite'!P34,"")</x:f>
      </x:c>
      <x:c r="Q34" s="76" t="str">
        <x:f>IF('07_Form_Mobilite'!$Q34="Validé humainement",'07_Form_Mobilite'!Q34,"")</x:f>
      </x:c>
      <x:c r="R34" s="76" t="str">
        <x:f>IF('07_Form_Mobilite'!$Q34="Validé humainement",'07_Form_Mobilite'!R34,"")</x:f>
      </x:c>
      <x:c r="S34" s="78" t="str">
        <x:f>IF('07_Form_Mobilite'!$Q34="Validé humainement",'07_Form_Mobilite'!S34,"")</x:f>
      </x:c>
      <x:c r="T34" s="76" t="str">
        <x:f>IF('07_Form_Mobilite'!$Q34="Validé humainement",'07_Form_Mobilite'!T34,"")</x:f>
      </x:c>
      <x:c r="U34" s="76" t="str">
        <x:f>IF('07_Form_Mobilite'!$Q34="Validé humainement",'07_Form_Mobilite'!U34,"")</x:f>
      </x:c>
      <x:c r="V34" s="76" t="str">
        <x:f>IF('07_Form_Mobilite'!$Q34="Validé humainement",'07_Form_Mobilite'!V34,"")</x:f>
      </x:c>
    </x:row>
    <x:row r="35">
      <x:c r="A35" s="76" t="str">
        <x:f>IF('07_Form_Mobilite'!$Q35="Validé humainement",'07_Form_Mobilite'!A35,"")</x:f>
      </x:c>
      <x:c r="B35" s="76" t="str">
        <x:f>IF('07_Form_Mobilite'!$Q35="Validé humainement",'07_Form_Mobilite'!B35,"")</x:f>
      </x:c>
      <x:c r="C35" s="76" t="str">
        <x:f>IF('07_Form_Mobilite'!$Q35="Validé humainement",'07_Form_Mobilite'!C35,"")</x:f>
      </x:c>
      <x:c r="D35" s="76" t="str">
        <x:f>IF('07_Form_Mobilite'!$Q35="Validé humainement",'07_Form_Mobilite'!D35,"")</x:f>
      </x:c>
      <x:c r="E35" s="76" t="str">
        <x:f>IF('07_Form_Mobilite'!$Q35="Validé humainement",'07_Form_Mobilite'!E35,"")</x:f>
      </x:c>
      <x:c r="F35" s="81" t="str">
        <x:f>IF('07_Form_Mobilite'!$Q35="Validé humainement",'07_Form_Mobilite'!F35,"")</x:f>
      </x:c>
      <x:c r="G35" s="80" t="str">
        <x:f>IF('07_Form_Mobilite'!$Q35="Validé humainement",'07_Form_Mobilite'!G35,"")</x:f>
      </x:c>
      <x:c r="H35" s="81" t="str">
        <x:f>IF('07_Form_Mobilite'!$Q35="Validé humainement",'07_Form_Mobilite'!H35,"")</x:f>
      </x:c>
      <x:c r="I35" s="76" t="str">
        <x:f>IF('07_Form_Mobilite'!$Q35="Validé humainement",'07_Form_Mobilite'!I35,"")</x:f>
      </x:c>
      <x:c r="J35" s="77" t="str">
        <x:f>IF('07_Form_Mobilite'!$Q35="Validé humainement",'07_Form_Mobilite'!J35,"")</x:f>
      </x:c>
      <x:c r="K35" s="76" t="str">
        <x:f>IF('07_Form_Mobilite'!$Q35="Validé humainement",'07_Form_Mobilite'!K35,"")</x:f>
      </x:c>
      <x:c r="L35" s="83" t="str">
        <x:f>IF('07_Form_Mobilite'!$Q35="Validé humainement",'07_Form_Mobilite'!L35,"")</x:f>
      </x:c>
      <x:c r="M35" s="77" t="str">
        <x:f>IF('07_Form_Mobilite'!$Q35="Validé humainement",'07_Form_Mobilite'!M35,"")</x:f>
      </x:c>
      <x:c r="N35" s="76" t="str">
        <x:f>IF('07_Form_Mobilite'!$Q35="Validé humainement",'07_Form_Mobilite'!N35,"")</x:f>
      </x:c>
      <x:c r="O35" s="76" t="str">
        <x:f>IF('07_Form_Mobilite'!$Q35="Validé humainement",'07_Form_Mobilite'!O35,"")</x:f>
      </x:c>
      <x:c r="P35" s="76" t="str">
        <x:f>IF('07_Form_Mobilite'!$Q35="Validé humainement",'07_Form_Mobilite'!P35,"")</x:f>
      </x:c>
      <x:c r="Q35" s="76" t="str">
        <x:f>IF('07_Form_Mobilite'!$Q35="Validé humainement",'07_Form_Mobilite'!Q35,"")</x:f>
      </x:c>
      <x:c r="R35" s="76" t="str">
        <x:f>IF('07_Form_Mobilite'!$Q35="Validé humainement",'07_Form_Mobilite'!R35,"")</x:f>
      </x:c>
      <x:c r="S35" s="78" t="str">
        <x:f>IF('07_Form_Mobilite'!$Q35="Validé humainement",'07_Form_Mobilite'!S35,"")</x:f>
      </x:c>
      <x:c r="T35" s="76" t="str">
        <x:f>IF('07_Form_Mobilite'!$Q35="Validé humainement",'07_Form_Mobilite'!T35,"")</x:f>
      </x:c>
      <x:c r="U35" s="76" t="str">
        <x:f>IF('07_Form_Mobilite'!$Q35="Validé humainement",'07_Form_Mobilite'!U35,"")</x:f>
      </x:c>
      <x:c r="V35" s="76" t="str">
        <x:f>IF('07_Form_Mobilite'!$Q35="Validé humainement",'07_Form_Mobilite'!V35,"")</x:f>
      </x:c>
    </x:row>
    <x:row r="36">
      <x:c r="A36" s="76" t="str">
        <x:f>IF('07_Form_Mobilite'!$Q36="Validé humainement",'07_Form_Mobilite'!A36,"")</x:f>
      </x:c>
      <x:c r="B36" s="76" t="str">
        <x:f>IF('07_Form_Mobilite'!$Q36="Validé humainement",'07_Form_Mobilite'!B36,"")</x:f>
      </x:c>
      <x:c r="C36" s="76" t="str">
        <x:f>IF('07_Form_Mobilite'!$Q36="Validé humainement",'07_Form_Mobilite'!C36,"")</x:f>
      </x:c>
      <x:c r="D36" s="76" t="str">
        <x:f>IF('07_Form_Mobilite'!$Q36="Validé humainement",'07_Form_Mobilite'!D36,"")</x:f>
      </x:c>
      <x:c r="E36" s="76" t="str">
        <x:f>IF('07_Form_Mobilite'!$Q36="Validé humainement",'07_Form_Mobilite'!E36,"")</x:f>
      </x:c>
      <x:c r="F36" s="81" t="str">
        <x:f>IF('07_Form_Mobilite'!$Q36="Validé humainement",'07_Form_Mobilite'!F36,"")</x:f>
      </x:c>
      <x:c r="G36" s="80" t="str">
        <x:f>IF('07_Form_Mobilite'!$Q36="Validé humainement",'07_Form_Mobilite'!G36,"")</x:f>
      </x:c>
      <x:c r="H36" s="81" t="str">
        <x:f>IF('07_Form_Mobilite'!$Q36="Validé humainement",'07_Form_Mobilite'!H36,"")</x:f>
      </x:c>
      <x:c r="I36" s="76" t="str">
        <x:f>IF('07_Form_Mobilite'!$Q36="Validé humainement",'07_Form_Mobilite'!I36,"")</x:f>
      </x:c>
      <x:c r="J36" s="77" t="str">
        <x:f>IF('07_Form_Mobilite'!$Q36="Validé humainement",'07_Form_Mobilite'!J36,"")</x:f>
      </x:c>
      <x:c r="K36" s="76" t="str">
        <x:f>IF('07_Form_Mobilite'!$Q36="Validé humainement",'07_Form_Mobilite'!K36,"")</x:f>
      </x:c>
      <x:c r="L36" s="83" t="str">
        <x:f>IF('07_Form_Mobilite'!$Q36="Validé humainement",'07_Form_Mobilite'!L36,"")</x:f>
      </x:c>
      <x:c r="M36" s="77" t="str">
        <x:f>IF('07_Form_Mobilite'!$Q36="Validé humainement",'07_Form_Mobilite'!M36,"")</x:f>
      </x:c>
      <x:c r="N36" s="76" t="str">
        <x:f>IF('07_Form_Mobilite'!$Q36="Validé humainement",'07_Form_Mobilite'!N36,"")</x:f>
      </x:c>
      <x:c r="O36" s="76" t="str">
        <x:f>IF('07_Form_Mobilite'!$Q36="Validé humainement",'07_Form_Mobilite'!O36,"")</x:f>
      </x:c>
      <x:c r="P36" s="76" t="str">
        <x:f>IF('07_Form_Mobilite'!$Q36="Validé humainement",'07_Form_Mobilite'!P36,"")</x:f>
      </x:c>
      <x:c r="Q36" s="76" t="str">
        <x:f>IF('07_Form_Mobilite'!$Q36="Validé humainement",'07_Form_Mobilite'!Q36,"")</x:f>
      </x:c>
      <x:c r="R36" s="76" t="str">
        <x:f>IF('07_Form_Mobilite'!$Q36="Validé humainement",'07_Form_Mobilite'!R36,"")</x:f>
      </x:c>
      <x:c r="S36" s="78" t="str">
        <x:f>IF('07_Form_Mobilite'!$Q36="Validé humainement",'07_Form_Mobilite'!S36,"")</x:f>
      </x:c>
      <x:c r="T36" s="76" t="str">
        <x:f>IF('07_Form_Mobilite'!$Q36="Validé humainement",'07_Form_Mobilite'!T36,"")</x:f>
      </x:c>
      <x:c r="U36" s="76" t="str">
        <x:f>IF('07_Form_Mobilite'!$Q36="Validé humainement",'07_Form_Mobilite'!U36,"")</x:f>
      </x:c>
      <x:c r="V36" s="76" t="str">
        <x:f>IF('07_Form_Mobilite'!$Q36="Validé humainement",'07_Form_Mobilite'!V36,"")</x:f>
      </x:c>
    </x:row>
    <x:row r="37">
      <x:c r="A37" s="76" t="str">
        <x:f>IF('07_Form_Mobilite'!$Q37="Validé humainement",'07_Form_Mobilite'!A37,"")</x:f>
      </x:c>
      <x:c r="B37" s="76" t="str">
        <x:f>IF('07_Form_Mobilite'!$Q37="Validé humainement",'07_Form_Mobilite'!B37,"")</x:f>
      </x:c>
      <x:c r="C37" s="76" t="str">
        <x:f>IF('07_Form_Mobilite'!$Q37="Validé humainement",'07_Form_Mobilite'!C37,"")</x:f>
      </x:c>
      <x:c r="D37" s="76" t="str">
        <x:f>IF('07_Form_Mobilite'!$Q37="Validé humainement",'07_Form_Mobilite'!D37,"")</x:f>
      </x:c>
      <x:c r="E37" s="76" t="str">
        <x:f>IF('07_Form_Mobilite'!$Q37="Validé humainement",'07_Form_Mobilite'!E37,"")</x:f>
      </x:c>
      <x:c r="F37" s="81" t="str">
        <x:f>IF('07_Form_Mobilite'!$Q37="Validé humainement",'07_Form_Mobilite'!F37,"")</x:f>
      </x:c>
      <x:c r="G37" s="80" t="str">
        <x:f>IF('07_Form_Mobilite'!$Q37="Validé humainement",'07_Form_Mobilite'!G37,"")</x:f>
      </x:c>
      <x:c r="H37" s="81" t="str">
        <x:f>IF('07_Form_Mobilite'!$Q37="Validé humainement",'07_Form_Mobilite'!H37,"")</x:f>
      </x:c>
      <x:c r="I37" s="76" t="str">
        <x:f>IF('07_Form_Mobilite'!$Q37="Validé humainement",'07_Form_Mobilite'!I37,"")</x:f>
      </x:c>
      <x:c r="J37" s="77" t="str">
        <x:f>IF('07_Form_Mobilite'!$Q37="Validé humainement",'07_Form_Mobilite'!J37,"")</x:f>
      </x:c>
      <x:c r="K37" s="76" t="str">
        <x:f>IF('07_Form_Mobilite'!$Q37="Validé humainement",'07_Form_Mobilite'!K37,"")</x:f>
      </x:c>
      <x:c r="L37" s="83" t="str">
        <x:f>IF('07_Form_Mobilite'!$Q37="Validé humainement",'07_Form_Mobilite'!L37,"")</x:f>
      </x:c>
      <x:c r="M37" s="77" t="str">
        <x:f>IF('07_Form_Mobilite'!$Q37="Validé humainement",'07_Form_Mobilite'!M37,"")</x:f>
      </x:c>
      <x:c r="N37" s="76" t="str">
        <x:f>IF('07_Form_Mobilite'!$Q37="Validé humainement",'07_Form_Mobilite'!N37,"")</x:f>
      </x:c>
      <x:c r="O37" s="76" t="str">
        <x:f>IF('07_Form_Mobilite'!$Q37="Validé humainement",'07_Form_Mobilite'!O37,"")</x:f>
      </x:c>
      <x:c r="P37" s="76" t="str">
        <x:f>IF('07_Form_Mobilite'!$Q37="Validé humainement",'07_Form_Mobilite'!P37,"")</x:f>
      </x:c>
      <x:c r="Q37" s="76" t="str">
        <x:f>IF('07_Form_Mobilite'!$Q37="Validé humainement",'07_Form_Mobilite'!Q37,"")</x:f>
      </x:c>
      <x:c r="R37" s="76" t="str">
        <x:f>IF('07_Form_Mobilite'!$Q37="Validé humainement",'07_Form_Mobilite'!R37,"")</x:f>
      </x:c>
      <x:c r="S37" s="78" t="str">
        <x:f>IF('07_Form_Mobilite'!$Q37="Validé humainement",'07_Form_Mobilite'!S37,"")</x:f>
      </x:c>
      <x:c r="T37" s="76" t="str">
        <x:f>IF('07_Form_Mobilite'!$Q37="Validé humainement",'07_Form_Mobilite'!T37,"")</x:f>
      </x:c>
      <x:c r="U37" s="76" t="str">
        <x:f>IF('07_Form_Mobilite'!$Q37="Validé humainement",'07_Form_Mobilite'!U37,"")</x:f>
      </x:c>
      <x:c r="V37" s="76" t="str">
        <x:f>IF('07_Form_Mobilite'!$Q37="Validé humainement",'07_Form_Mobilite'!V37,"")</x:f>
      </x:c>
    </x:row>
    <x:row r="38">
      <x:c r="A38" s="76" t="str">
        <x:f>IF('07_Form_Mobilite'!$Q38="Validé humainement",'07_Form_Mobilite'!A38,"")</x:f>
      </x:c>
      <x:c r="B38" s="76" t="str">
        <x:f>IF('07_Form_Mobilite'!$Q38="Validé humainement",'07_Form_Mobilite'!B38,"")</x:f>
      </x:c>
      <x:c r="C38" s="76" t="str">
        <x:f>IF('07_Form_Mobilite'!$Q38="Validé humainement",'07_Form_Mobilite'!C38,"")</x:f>
      </x:c>
      <x:c r="D38" s="76" t="str">
        <x:f>IF('07_Form_Mobilite'!$Q38="Validé humainement",'07_Form_Mobilite'!D38,"")</x:f>
      </x:c>
      <x:c r="E38" s="76" t="str">
        <x:f>IF('07_Form_Mobilite'!$Q38="Validé humainement",'07_Form_Mobilite'!E38,"")</x:f>
      </x:c>
      <x:c r="F38" s="81" t="str">
        <x:f>IF('07_Form_Mobilite'!$Q38="Validé humainement",'07_Form_Mobilite'!F38,"")</x:f>
      </x:c>
      <x:c r="G38" s="80" t="str">
        <x:f>IF('07_Form_Mobilite'!$Q38="Validé humainement",'07_Form_Mobilite'!G38,"")</x:f>
      </x:c>
      <x:c r="H38" s="81" t="str">
        <x:f>IF('07_Form_Mobilite'!$Q38="Validé humainement",'07_Form_Mobilite'!H38,"")</x:f>
      </x:c>
      <x:c r="I38" s="76" t="str">
        <x:f>IF('07_Form_Mobilite'!$Q38="Validé humainement",'07_Form_Mobilite'!I38,"")</x:f>
      </x:c>
      <x:c r="J38" s="77" t="str">
        <x:f>IF('07_Form_Mobilite'!$Q38="Validé humainement",'07_Form_Mobilite'!J38,"")</x:f>
      </x:c>
      <x:c r="K38" s="76" t="str">
        <x:f>IF('07_Form_Mobilite'!$Q38="Validé humainement",'07_Form_Mobilite'!K38,"")</x:f>
      </x:c>
      <x:c r="L38" s="83" t="str">
        <x:f>IF('07_Form_Mobilite'!$Q38="Validé humainement",'07_Form_Mobilite'!L38,"")</x:f>
      </x:c>
      <x:c r="M38" s="77" t="str">
        <x:f>IF('07_Form_Mobilite'!$Q38="Validé humainement",'07_Form_Mobilite'!M38,"")</x:f>
      </x:c>
      <x:c r="N38" s="76" t="str">
        <x:f>IF('07_Form_Mobilite'!$Q38="Validé humainement",'07_Form_Mobilite'!N38,"")</x:f>
      </x:c>
      <x:c r="O38" s="76" t="str">
        <x:f>IF('07_Form_Mobilite'!$Q38="Validé humainement",'07_Form_Mobilite'!O38,"")</x:f>
      </x:c>
      <x:c r="P38" s="76" t="str">
        <x:f>IF('07_Form_Mobilite'!$Q38="Validé humainement",'07_Form_Mobilite'!P38,"")</x:f>
      </x:c>
      <x:c r="Q38" s="76" t="str">
        <x:f>IF('07_Form_Mobilite'!$Q38="Validé humainement",'07_Form_Mobilite'!Q38,"")</x:f>
      </x:c>
      <x:c r="R38" s="76" t="str">
        <x:f>IF('07_Form_Mobilite'!$Q38="Validé humainement",'07_Form_Mobilite'!R38,"")</x:f>
      </x:c>
      <x:c r="S38" s="78" t="str">
        <x:f>IF('07_Form_Mobilite'!$Q38="Validé humainement",'07_Form_Mobilite'!S38,"")</x:f>
      </x:c>
      <x:c r="T38" s="76" t="str">
        <x:f>IF('07_Form_Mobilite'!$Q38="Validé humainement",'07_Form_Mobilite'!T38,"")</x:f>
      </x:c>
      <x:c r="U38" s="76" t="str">
        <x:f>IF('07_Form_Mobilite'!$Q38="Validé humainement",'07_Form_Mobilite'!U38,"")</x:f>
      </x:c>
      <x:c r="V38" s="76" t="str">
        <x:f>IF('07_Form_Mobilite'!$Q38="Validé humainement",'07_Form_Mobilite'!V38,"")</x:f>
      </x:c>
    </x:row>
    <x:row r="39">
      <x:c r="A39" s="76" t="str">
        <x:f>IF('07_Form_Mobilite'!$Q39="Validé humainement",'07_Form_Mobilite'!A39,"")</x:f>
      </x:c>
      <x:c r="B39" s="76" t="str">
        <x:f>IF('07_Form_Mobilite'!$Q39="Validé humainement",'07_Form_Mobilite'!B39,"")</x:f>
      </x:c>
      <x:c r="C39" s="76" t="str">
        <x:f>IF('07_Form_Mobilite'!$Q39="Validé humainement",'07_Form_Mobilite'!C39,"")</x:f>
      </x:c>
      <x:c r="D39" s="76" t="str">
        <x:f>IF('07_Form_Mobilite'!$Q39="Validé humainement",'07_Form_Mobilite'!D39,"")</x:f>
      </x:c>
      <x:c r="E39" s="76" t="str">
        <x:f>IF('07_Form_Mobilite'!$Q39="Validé humainement",'07_Form_Mobilite'!E39,"")</x:f>
      </x:c>
      <x:c r="F39" s="81" t="str">
        <x:f>IF('07_Form_Mobilite'!$Q39="Validé humainement",'07_Form_Mobilite'!F39,"")</x:f>
      </x:c>
      <x:c r="G39" s="80" t="str">
        <x:f>IF('07_Form_Mobilite'!$Q39="Validé humainement",'07_Form_Mobilite'!G39,"")</x:f>
      </x:c>
      <x:c r="H39" s="81" t="str">
        <x:f>IF('07_Form_Mobilite'!$Q39="Validé humainement",'07_Form_Mobilite'!H39,"")</x:f>
      </x:c>
      <x:c r="I39" s="76" t="str">
        <x:f>IF('07_Form_Mobilite'!$Q39="Validé humainement",'07_Form_Mobilite'!I39,"")</x:f>
      </x:c>
      <x:c r="J39" s="77" t="str">
        <x:f>IF('07_Form_Mobilite'!$Q39="Validé humainement",'07_Form_Mobilite'!J39,"")</x:f>
      </x:c>
      <x:c r="K39" s="76" t="str">
        <x:f>IF('07_Form_Mobilite'!$Q39="Validé humainement",'07_Form_Mobilite'!K39,"")</x:f>
      </x:c>
      <x:c r="L39" s="83" t="str">
        <x:f>IF('07_Form_Mobilite'!$Q39="Validé humainement",'07_Form_Mobilite'!L39,"")</x:f>
      </x:c>
      <x:c r="M39" s="77" t="str">
        <x:f>IF('07_Form_Mobilite'!$Q39="Validé humainement",'07_Form_Mobilite'!M39,"")</x:f>
      </x:c>
      <x:c r="N39" s="76" t="str">
        <x:f>IF('07_Form_Mobilite'!$Q39="Validé humainement",'07_Form_Mobilite'!N39,"")</x:f>
      </x:c>
      <x:c r="O39" s="76" t="str">
        <x:f>IF('07_Form_Mobilite'!$Q39="Validé humainement",'07_Form_Mobilite'!O39,"")</x:f>
      </x:c>
      <x:c r="P39" s="76" t="str">
        <x:f>IF('07_Form_Mobilite'!$Q39="Validé humainement",'07_Form_Mobilite'!P39,"")</x:f>
      </x:c>
      <x:c r="Q39" s="76" t="str">
        <x:f>IF('07_Form_Mobilite'!$Q39="Validé humainement",'07_Form_Mobilite'!Q39,"")</x:f>
      </x:c>
      <x:c r="R39" s="76" t="str">
        <x:f>IF('07_Form_Mobilite'!$Q39="Validé humainement",'07_Form_Mobilite'!R39,"")</x:f>
      </x:c>
      <x:c r="S39" s="78" t="str">
        <x:f>IF('07_Form_Mobilite'!$Q39="Validé humainement",'07_Form_Mobilite'!S39,"")</x:f>
      </x:c>
      <x:c r="T39" s="76" t="str">
        <x:f>IF('07_Form_Mobilite'!$Q39="Validé humainement",'07_Form_Mobilite'!T39,"")</x:f>
      </x:c>
      <x:c r="U39" s="76" t="str">
        <x:f>IF('07_Form_Mobilite'!$Q39="Validé humainement",'07_Form_Mobilite'!U39,"")</x:f>
      </x:c>
      <x:c r="V39" s="76" t="str">
        <x:f>IF('07_Form_Mobilite'!$Q39="Validé humainement",'07_Form_Mobilite'!V39,"")</x:f>
      </x:c>
    </x:row>
    <x:row r="40">
      <x:c r="A40" s="76" t="str">
        <x:f>IF('07_Form_Mobilite'!$Q40="Validé humainement",'07_Form_Mobilite'!A40,"")</x:f>
      </x:c>
      <x:c r="B40" s="76" t="str">
        <x:f>IF('07_Form_Mobilite'!$Q40="Validé humainement",'07_Form_Mobilite'!B40,"")</x:f>
      </x:c>
      <x:c r="C40" s="76" t="str">
        <x:f>IF('07_Form_Mobilite'!$Q40="Validé humainement",'07_Form_Mobilite'!C40,"")</x:f>
      </x:c>
      <x:c r="D40" s="76" t="str">
        <x:f>IF('07_Form_Mobilite'!$Q40="Validé humainement",'07_Form_Mobilite'!D40,"")</x:f>
      </x:c>
      <x:c r="E40" s="76" t="str">
        <x:f>IF('07_Form_Mobilite'!$Q40="Validé humainement",'07_Form_Mobilite'!E40,"")</x:f>
      </x:c>
      <x:c r="F40" s="81" t="str">
        <x:f>IF('07_Form_Mobilite'!$Q40="Validé humainement",'07_Form_Mobilite'!F40,"")</x:f>
      </x:c>
      <x:c r="G40" s="80" t="str">
        <x:f>IF('07_Form_Mobilite'!$Q40="Validé humainement",'07_Form_Mobilite'!G40,"")</x:f>
      </x:c>
      <x:c r="H40" s="81" t="str">
        <x:f>IF('07_Form_Mobilite'!$Q40="Validé humainement",'07_Form_Mobilite'!H40,"")</x:f>
      </x:c>
      <x:c r="I40" s="76" t="str">
        <x:f>IF('07_Form_Mobilite'!$Q40="Validé humainement",'07_Form_Mobilite'!I40,"")</x:f>
      </x:c>
      <x:c r="J40" s="77" t="str">
        <x:f>IF('07_Form_Mobilite'!$Q40="Validé humainement",'07_Form_Mobilite'!J40,"")</x:f>
      </x:c>
      <x:c r="K40" s="76" t="str">
        <x:f>IF('07_Form_Mobilite'!$Q40="Validé humainement",'07_Form_Mobilite'!K40,"")</x:f>
      </x:c>
      <x:c r="L40" s="83" t="str">
        <x:f>IF('07_Form_Mobilite'!$Q40="Validé humainement",'07_Form_Mobilite'!L40,"")</x:f>
      </x:c>
      <x:c r="M40" s="77" t="str">
        <x:f>IF('07_Form_Mobilite'!$Q40="Validé humainement",'07_Form_Mobilite'!M40,"")</x:f>
      </x:c>
      <x:c r="N40" s="76" t="str">
        <x:f>IF('07_Form_Mobilite'!$Q40="Validé humainement",'07_Form_Mobilite'!N40,"")</x:f>
      </x:c>
      <x:c r="O40" s="76" t="str">
        <x:f>IF('07_Form_Mobilite'!$Q40="Validé humainement",'07_Form_Mobilite'!O40,"")</x:f>
      </x:c>
      <x:c r="P40" s="76" t="str">
        <x:f>IF('07_Form_Mobilite'!$Q40="Validé humainement",'07_Form_Mobilite'!P40,"")</x:f>
      </x:c>
      <x:c r="Q40" s="76" t="str">
        <x:f>IF('07_Form_Mobilite'!$Q40="Validé humainement",'07_Form_Mobilite'!Q40,"")</x:f>
      </x:c>
      <x:c r="R40" s="76" t="str">
        <x:f>IF('07_Form_Mobilite'!$Q40="Validé humainement",'07_Form_Mobilite'!R40,"")</x:f>
      </x:c>
      <x:c r="S40" s="78" t="str">
        <x:f>IF('07_Form_Mobilite'!$Q40="Validé humainement",'07_Form_Mobilite'!S40,"")</x:f>
      </x:c>
      <x:c r="T40" s="76" t="str">
        <x:f>IF('07_Form_Mobilite'!$Q40="Validé humainement",'07_Form_Mobilite'!T40,"")</x:f>
      </x:c>
      <x:c r="U40" s="76" t="str">
        <x:f>IF('07_Form_Mobilite'!$Q40="Validé humainement",'07_Form_Mobilite'!U40,"")</x:f>
      </x:c>
      <x:c r="V40" s="76" t="str">
        <x:f>IF('07_Form_Mobilite'!$Q40="Validé humainement",'07_Form_Mobilite'!V40,"")</x:f>
      </x:c>
    </x:row>
    <x:row r="41">
      <x:c r="A41" s="76" t="str">
        <x:f>IF('07_Form_Mobilite'!$Q41="Validé humainement",'07_Form_Mobilite'!A41,"")</x:f>
      </x:c>
      <x:c r="B41" s="76" t="str">
        <x:f>IF('07_Form_Mobilite'!$Q41="Validé humainement",'07_Form_Mobilite'!B41,"")</x:f>
      </x:c>
      <x:c r="C41" s="76" t="str">
        <x:f>IF('07_Form_Mobilite'!$Q41="Validé humainement",'07_Form_Mobilite'!C41,"")</x:f>
      </x:c>
      <x:c r="D41" s="76" t="str">
        <x:f>IF('07_Form_Mobilite'!$Q41="Validé humainement",'07_Form_Mobilite'!D41,"")</x:f>
      </x:c>
      <x:c r="E41" s="76" t="str">
        <x:f>IF('07_Form_Mobilite'!$Q41="Validé humainement",'07_Form_Mobilite'!E41,"")</x:f>
      </x:c>
      <x:c r="F41" s="81" t="str">
        <x:f>IF('07_Form_Mobilite'!$Q41="Validé humainement",'07_Form_Mobilite'!F41,"")</x:f>
      </x:c>
      <x:c r="G41" s="80" t="str">
        <x:f>IF('07_Form_Mobilite'!$Q41="Validé humainement",'07_Form_Mobilite'!G41,"")</x:f>
      </x:c>
      <x:c r="H41" s="81" t="str">
        <x:f>IF('07_Form_Mobilite'!$Q41="Validé humainement",'07_Form_Mobilite'!H41,"")</x:f>
      </x:c>
      <x:c r="I41" s="76" t="str">
        <x:f>IF('07_Form_Mobilite'!$Q41="Validé humainement",'07_Form_Mobilite'!I41,"")</x:f>
      </x:c>
      <x:c r="J41" s="77" t="str">
        <x:f>IF('07_Form_Mobilite'!$Q41="Validé humainement",'07_Form_Mobilite'!J41,"")</x:f>
      </x:c>
      <x:c r="K41" s="76" t="str">
        <x:f>IF('07_Form_Mobilite'!$Q41="Validé humainement",'07_Form_Mobilite'!K41,"")</x:f>
      </x:c>
      <x:c r="L41" s="83" t="str">
        <x:f>IF('07_Form_Mobilite'!$Q41="Validé humainement",'07_Form_Mobilite'!L41,"")</x:f>
      </x:c>
      <x:c r="M41" s="77" t="str">
        <x:f>IF('07_Form_Mobilite'!$Q41="Validé humainement",'07_Form_Mobilite'!M41,"")</x:f>
      </x:c>
      <x:c r="N41" s="76" t="str">
        <x:f>IF('07_Form_Mobilite'!$Q41="Validé humainement",'07_Form_Mobilite'!N41,"")</x:f>
      </x:c>
      <x:c r="O41" s="76" t="str">
        <x:f>IF('07_Form_Mobilite'!$Q41="Validé humainement",'07_Form_Mobilite'!O41,"")</x:f>
      </x:c>
      <x:c r="P41" s="76" t="str">
        <x:f>IF('07_Form_Mobilite'!$Q41="Validé humainement",'07_Form_Mobilite'!P41,"")</x:f>
      </x:c>
      <x:c r="Q41" s="76" t="str">
        <x:f>IF('07_Form_Mobilite'!$Q41="Validé humainement",'07_Form_Mobilite'!Q41,"")</x:f>
      </x:c>
      <x:c r="R41" s="76" t="str">
        <x:f>IF('07_Form_Mobilite'!$Q41="Validé humainement",'07_Form_Mobilite'!R41,"")</x:f>
      </x:c>
      <x:c r="S41" s="78" t="str">
        <x:f>IF('07_Form_Mobilite'!$Q41="Validé humainement",'07_Form_Mobilite'!S41,"")</x:f>
      </x:c>
      <x:c r="T41" s="76" t="str">
        <x:f>IF('07_Form_Mobilite'!$Q41="Validé humainement",'07_Form_Mobilite'!T41,"")</x:f>
      </x:c>
      <x:c r="U41" s="76" t="str">
        <x:f>IF('07_Form_Mobilite'!$Q41="Validé humainement",'07_Form_Mobilite'!U41,"")</x:f>
      </x:c>
      <x:c r="V41" s="76" t="str">
        <x:f>IF('07_Form_Mobilite'!$Q41="Validé humainement",'07_Form_Mobilite'!V41,"")</x:f>
      </x:c>
    </x:row>
    <x:row r="42">
      <x:c r="A42" s="76" t="str">
        <x:f>IF('07_Form_Mobilite'!$Q42="Validé humainement",'07_Form_Mobilite'!A42,"")</x:f>
      </x:c>
      <x:c r="B42" s="76" t="str">
        <x:f>IF('07_Form_Mobilite'!$Q42="Validé humainement",'07_Form_Mobilite'!B42,"")</x:f>
      </x:c>
      <x:c r="C42" s="76" t="str">
        <x:f>IF('07_Form_Mobilite'!$Q42="Validé humainement",'07_Form_Mobilite'!C42,"")</x:f>
      </x:c>
      <x:c r="D42" s="76" t="str">
        <x:f>IF('07_Form_Mobilite'!$Q42="Validé humainement",'07_Form_Mobilite'!D42,"")</x:f>
      </x:c>
      <x:c r="E42" s="76" t="str">
        <x:f>IF('07_Form_Mobilite'!$Q42="Validé humainement",'07_Form_Mobilite'!E42,"")</x:f>
      </x:c>
      <x:c r="F42" s="81" t="str">
        <x:f>IF('07_Form_Mobilite'!$Q42="Validé humainement",'07_Form_Mobilite'!F42,"")</x:f>
      </x:c>
      <x:c r="G42" s="80" t="str">
        <x:f>IF('07_Form_Mobilite'!$Q42="Validé humainement",'07_Form_Mobilite'!G42,"")</x:f>
      </x:c>
      <x:c r="H42" s="81" t="str">
        <x:f>IF('07_Form_Mobilite'!$Q42="Validé humainement",'07_Form_Mobilite'!H42,"")</x:f>
      </x:c>
      <x:c r="I42" s="76" t="str">
        <x:f>IF('07_Form_Mobilite'!$Q42="Validé humainement",'07_Form_Mobilite'!I42,"")</x:f>
      </x:c>
      <x:c r="J42" s="77" t="str">
        <x:f>IF('07_Form_Mobilite'!$Q42="Validé humainement",'07_Form_Mobilite'!J42,"")</x:f>
      </x:c>
      <x:c r="K42" s="76" t="str">
        <x:f>IF('07_Form_Mobilite'!$Q42="Validé humainement",'07_Form_Mobilite'!K42,"")</x:f>
      </x:c>
      <x:c r="L42" s="83" t="str">
        <x:f>IF('07_Form_Mobilite'!$Q42="Validé humainement",'07_Form_Mobilite'!L42,"")</x:f>
      </x:c>
      <x:c r="M42" s="77" t="str">
        <x:f>IF('07_Form_Mobilite'!$Q42="Validé humainement",'07_Form_Mobilite'!M42,"")</x:f>
      </x:c>
      <x:c r="N42" s="76" t="str">
        <x:f>IF('07_Form_Mobilite'!$Q42="Validé humainement",'07_Form_Mobilite'!N42,"")</x:f>
      </x:c>
      <x:c r="O42" s="76" t="str">
        <x:f>IF('07_Form_Mobilite'!$Q42="Validé humainement",'07_Form_Mobilite'!O42,"")</x:f>
      </x:c>
      <x:c r="P42" s="76" t="str">
        <x:f>IF('07_Form_Mobilite'!$Q42="Validé humainement",'07_Form_Mobilite'!P42,"")</x:f>
      </x:c>
      <x:c r="Q42" s="76" t="str">
        <x:f>IF('07_Form_Mobilite'!$Q42="Validé humainement",'07_Form_Mobilite'!Q42,"")</x:f>
      </x:c>
      <x:c r="R42" s="76" t="str">
        <x:f>IF('07_Form_Mobilite'!$Q42="Validé humainement",'07_Form_Mobilite'!R42,"")</x:f>
      </x:c>
      <x:c r="S42" s="78" t="str">
        <x:f>IF('07_Form_Mobilite'!$Q42="Validé humainement",'07_Form_Mobilite'!S42,"")</x:f>
      </x:c>
      <x:c r="T42" s="76" t="str">
        <x:f>IF('07_Form_Mobilite'!$Q42="Validé humainement",'07_Form_Mobilite'!T42,"")</x:f>
      </x:c>
      <x:c r="U42" s="76" t="str">
        <x:f>IF('07_Form_Mobilite'!$Q42="Validé humainement",'07_Form_Mobilite'!U42,"")</x:f>
      </x:c>
      <x:c r="V42" s="76" t="str">
        <x:f>IF('07_Form_Mobilite'!$Q42="Validé humainement",'07_Form_Mobilite'!V42,"")</x:f>
      </x:c>
    </x:row>
    <x:row r="43">
      <x:c r="A43" s="76" t="str">
        <x:f>IF('07_Form_Mobilite'!$Q43="Validé humainement",'07_Form_Mobilite'!A43,"")</x:f>
      </x:c>
      <x:c r="B43" s="76" t="str">
        <x:f>IF('07_Form_Mobilite'!$Q43="Validé humainement",'07_Form_Mobilite'!B43,"")</x:f>
      </x:c>
      <x:c r="C43" s="76" t="str">
        <x:f>IF('07_Form_Mobilite'!$Q43="Validé humainement",'07_Form_Mobilite'!C43,"")</x:f>
      </x:c>
      <x:c r="D43" s="76" t="str">
        <x:f>IF('07_Form_Mobilite'!$Q43="Validé humainement",'07_Form_Mobilite'!D43,"")</x:f>
      </x:c>
      <x:c r="E43" s="76" t="str">
        <x:f>IF('07_Form_Mobilite'!$Q43="Validé humainement",'07_Form_Mobilite'!E43,"")</x:f>
      </x:c>
      <x:c r="F43" s="81" t="str">
        <x:f>IF('07_Form_Mobilite'!$Q43="Validé humainement",'07_Form_Mobilite'!F43,"")</x:f>
      </x:c>
      <x:c r="G43" s="80" t="str">
        <x:f>IF('07_Form_Mobilite'!$Q43="Validé humainement",'07_Form_Mobilite'!G43,"")</x:f>
      </x:c>
      <x:c r="H43" s="81" t="str">
        <x:f>IF('07_Form_Mobilite'!$Q43="Validé humainement",'07_Form_Mobilite'!H43,"")</x:f>
      </x:c>
      <x:c r="I43" s="76" t="str">
        <x:f>IF('07_Form_Mobilite'!$Q43="Validé humainement",'07_Form_Mobilite'!I43,"")</x:f>
      </x:c>
      <x:c r="J43" s="77" t="str">
        <x:f>IF('07_Form_Mobilite'!$Q43="Validé humainement",'07_Form_Mobilite'!J43,"")</x:f>
      </x:c>
      <x:c r="K43" s="76" t="str">
        <x:f>IF('07_Form_Mobilite'!$Q43="Validé humainement",'07_Form_Mobilite'!K43,"")</x:f>
      </x:c>
      <x:c r="L43" s="83" t="str">
        <x:f>IF('07_Form_Mobilite'!$Q43="Validé humainement",'07_Form_Mobilite'!L43,"")</x:f>
      </x:c>
      <x:c r="M43" s="77" t="str">
        <x:f>IF('07_Form_Mobilite'!$Q43="Validé humainement",'07_Form_Mobilite'!M43,"")</x:f>
      </x:c>
      <x:c r="N43" s="76" t="str">
        <x:f>IF('07_Form_Mobilite'!$Q43="Validé humainement",'07_Form_Mobilite'!N43,"")</x:f>
      </x:c>
      <x:c r="O43" s="76" t="str">
        <x:f>IF('07_Form_Mobilite'!$Q43="Validé humainement",'07_Form_Mobilite'!O43,"")</x:f>
      </x:c>
      <x:c r="P43" s="76" t="str">
        <x:f>IF('07_Form_Mobilite'!$Q43="Validé humainement",'07_Form_Mobilite'!P43,"")</x:f>
      </x:c>
      <x:c r="Q43" s="76" t="str">
        <x:f>IF('07_Form_Mobilite'!$Q43="Validé humainement",'07_Form_Mobilite'!Q43,"")</x:f>
      </x:c>
      <x:c r="R43" s="76" t="str">
        <x:f>IF('07_Form_Mobilite'!$Q43="Validé humainement",'07_Form_Mobilite'!R43,"")</x:f>
      </x:c>
      <x:c r="S43" s="78" t="str">
        <x:f>IF('07_Form_Mobilite'!$Q43="Validé humainement",'07_Form_Mobilite'!S43,"")</x:f>
      </x:c>
      <x:c r="T43" s="76" t="str">
        <x:f>IF('07_Form_Mobilite'!$Q43="Validé humainement",'07_Form_Mobilite'!T43,"")</x:f>
      </x:c>
      <x:c r="U43" s="76" t="str">
        <x:f>IF('07_Form_Mobilite'!$Q43="Validé humainement",'07_Form_Mobilite'!U43,"")</x:f>
      </x:c>
      <x:c r="V43" s="76" t="str">
        <x:f>IF('07_Form_Mobilite'!$Q43="Validé humainement",'07_Form_Mobilite'!V43,"")</x:f>
      </x:c>
    </x:row>
    <x:row r="44">
      <x:c r="A44" s="76" t="str">
        <x:f>IF('07_Form_Mobilite'!$Q44="Validé humainement",'07_Form_Mobilite'!A44,"")</x:f>
      </x:c>
      <x:c r="B44" s="76" t="str">
        <x:f>IF('07_Form_Mobilite'!$Q44="Validé humainement",'07_Form_Mobilite'!B44,"")</x:f>
      </x:c>
      <x:c r="C44" s="76" t="str">
        <x:f>IF('07_Form_Mobilite'!$Q44="Validé humainement",'07_Form_Mobilite'!C44,"")</x:f>
      </x:c>
      <x:c r="D44" s="76" t="str">
        <x:f>IF('07_Form_Mobilite'!$Q44="Validé humainement",'07_Form_Mobilite'!D44,"")</x:f>
      </x:c>
      <x:c r="E44" s="76" t="str">
        <x:f>IF('07_Form_Mobilite'!$Q44="Validé humainement",'07_Form_Mobilite'!E44,"")</x:f>
      </x:c>
      <x:c r="F44" s="81" t="str">
        <x:f>IF('07_Form_Mobilite'!$Q44="Validé humainement",'07_Form_Mobilite'!F44,"")</x:f>
      </x:c>
      <x:c r="G44" s="80" t="str">
        <x:f>IF('07_Form_Mobilite'!$Q44="Validé humainement",'07_Form_Mobilite'!G44,"")</x:f>
      </x:c>
      <x:c r="H44" s="81" t="str">
        <x:f>IF('07_Form_Mobilite'!$Q44="Validé humainement",'07_Form_Mobilite'!H44,"")</x:f>
      </x:c>
      <x:c r="I44" s="76" t="str">
        <x:f>IF('07_Form_Mobilite'!$Q44="Validé humainement",'07_Form_Mobilite'!I44,"")</x:f>
      </x:c>
      <x:c r="J44" s="77" t="str">
        <x:f>IF('07_Form_Mobilite'!$Q44="Validé humainement",'07_Form_Mobilite'!J44,"")</x:f>
      </x:c>
      <x:c r="K44" s="76" t="str">
        <x:f>IF('07_Form_Mobilite'!$Q44="Validé humainement",'07_Form_Mobilite'!K44,"")</x:f>
      </x:c>
      <x:c r="L44" s="83" t="str">
        <x:f>IF('07_Form_Mobilite'!$Q44="Validé humainement",'07_Form_Mobilite'!L44,"")</x:f>
      </x:c>
      <x:c r="M44" s="77" t="str">
        <x:f>IF('07_Form_Mobilite'!$Q44="Validé humainement",'07_Form_Mobilite'!M44,"")</x:f>
      </x:c>
      <x:c r="N44" s="76" t="str">
        <x:f>IF('07_Form_Mobilite'!$Q44="Validé humainement",'07_Form_Mobilite'!N44,"")</x:f>
      </x:c>
      <x:c r="O44" s="76" t="str">
        <x:f>IF('07_Form_Mobilite'!$Q44="Validé humainement",'07_Form_Mobilite'!O44,"")</x:f>
      </x:c>
      <x:c r="P44" s="76" t="str">
        <x:f>IF('07_Form_Mobilite'!$Q44="Validé humainement",'07_Form_Mobilite'!P44,"")</x:f>
      </x:c>
      <x:c r="Q44" s="76" t="str">
        <x:f>IF('07_Form_Mobilite'!$Q44="Validé humainement",'07_Form_Mobilite'!Q44,"")</x:f>
      </x:c>
      <x:c r="R44" s="76" t="str">
        <x:f>IF('07_Form_Mobilite'!$Q44="Validé humainement",'07_Form_Mobilite'!R44,"")</x:f>
      </x:c>
      <x:c r="S44" s="78" t="str">
        <x:f>IF('07_Form_Mobilite'!$Q44="Validé humainement",'07_Form_Mobilite'!S44,"")</x:f>
      </x:c>
      <x:c r="T44" s="76" t="str">
        <x:f>IF('07_Form_Mobilite'!$Q44="Validé humainement",'07_Form_Mobilite'!T44,"")</x:f>
      </x:c>
      <x:c r="U44" s="76" t="str">
        <x:f>IF('07_Form_Mobilite'!$Q44="Validé humainement",'07_Form_Mobilite'!U44,"")</x:f>
      </x:c>
      <x:c r="V44" s="76" t="str">
        <x:f>IF('07_Form_Mobilite'!$Q44="Validé humainement",'07_Form_Mobilite'!V44,"")</x:f>
      </x:c>
    </x:row>
    <x:row r="45">
      <x:c r="A45" s="76" t="str">
        <x:f>IF('07_Form_Mobilite'!$Q45="Validé humainement",'07_Form_Mobilite'!A45,"")</x:f>
      </x:c>
      <x:c r="B45" s="76" t="str">
        <x:f>IF('07_Form_Mobilite'!$Q45="Validé humainement",'07_Form_Mobilite'!B45,"")</x:f>
      </x:c>
      <x:c r="C45" s="76" t="str">
        <x:f>IF('07_Form_Mobilite'!$Q45="Validé humainement",'07_Form_Mobilite'!C45,"")</x:f>
      </x:c>
      <x:c r="D45" s="76" t="str">
        <x:f>IF('07_Form_Mobilite'!$Q45="Validé humainement",'07_Form_Mobilite'!D45,"")</x:f>
      </x:c>
      <x:c r="E45" s="76" t="str">
        <x:f>IF('07_Form_Mobilite'!$Q45="Validé humainement",'07_Form_Mobilite'!E45,"")</x:f>
      </x:c>
      <x:c r="F45" s="81" t="str">
        <x:f>IF('07_Form_Mobilite'!$Q45="Validé humainement",'07_Form_Mobilite'!F45,"")</x:f>
      </x:c>
      <x:c r="G45" s="80" t="str">
        <x:f>IF('07_Form_Mobilite'!$Q45="Validé humainement",'07_Form_Mobilite'!G45,"")</x:f>
      </x:c>
      <x:c r="H45" s="81" t="str">
        <x:f>IF('07_Form_Mobilite'!$Q45="Validé humainement",'07_Form_Mobilite'!H45,"")</x:f>
      </x:c>
      <x:c r="I45" s="76" t="str">
        <x:f>IF('07_Form_Mobilite'!$Q45="Validé humainement",'07_Form_Mobilite'!I45,"")</x:f>
      </x:c>
      <x:c r="J45" s="77" t="str">
        <x:f>IF('07_Form_Mobilite'!$Q45="Validé humainement",'07_Form_Mobilite'!J45,"")</x:f>
      </x:c>
      <x:c r="K45" s="76" t="str">
        <x:f>IF('07_Form_Mobilite'!$Q45="Validé humainement",'07_Form_Mobilite'!K45,"")</x:f>
      </x:c>
      <x:c r="L45" s="83" t="str">
        <x:f>IF('07_Form_Mobilite'!$Q45="Validé humainement",'07_Form_Mobilite'!L45,"")</x:f>
      </x:c>
      <x:c r="M45" s="77" t="str">
        <x:f>IF('07_Form_Mobilite'!$Q45="Validé humainement",'07_Form_Mobilite'!M45,"")</x:f>
      </x:c>
      <x:c r="N45" s="76" t="str">
        <x:f>IF('07_Form_Mobilite'!$Q45="Validé humainement",'07_Form_Mobilite'!N45,"")</x:f>
      </x:c>
      <x:c r="O45" s="76" t="str">
        <x:f>IF('07_Form_Mobilite'!$Q45="Validé humainement",'07_Form_Mobilite'!O45,"")</x:f>
      </x:c>
      <x:c r="P45" s="76" t="str">
        <x:f>IF('07_Form_Mobilite'!$Q45="Validé humainement",'07_Form_Mobilite'!P45,"")</x:f>
      </x:c>
      <x:c r="Q45" s="76" t="str">
        <x:f>IF('07_Form_Mobilite'!$Q45="Validé humainement",'07_Form_Mobilite'!Q45,"")</x:f>
      </x:c>
      <x:c r="R45" s="76" t="str">
        <x:f>IF('07_Form_Mobilite'!$Q45="Validé humainement",'07_Form_Mobilite'!R45,"")</x:f>
      </x:c>
      <x:c r="S45" s="78" t="str">
        <x:f>IF('07_Form_Mobilite'!$Q45="Validé humainement",'07_Form_Mobilite'!S45,"")</x:f>
      </x:c>
      <x:c r="T45" s="76" t="str">
        <x:f>IF('07_Form_Mobilite'!$Q45="Validé humainement",'07_Form_Mobilite'!T45,"")</x:f>
      </x:c>
      <x:c r="U45" s="76" t="str">
        <x:f>IF('07_Form_Mobilite'!$Q45="Validé humainement",'07_Form_Mobilite'!U45,"")</x:f>
      </x:c>
      <x:c r="V45" s="76" t="str">
        <x:f>IF('07_Form_Mobilite'!$Q45="Validé humainement",'07_Form_Mobilite'!V45,"")</x:f>
      </x:c>
    </x:row>
    <x:row r="46">
      <x:c r="A46" s="76" t="str">
        <x:f>IF('07_Form_Mobilite'!$Q46="Validé humainement",'07_Form_Mobilite'!A46,"")</x:f>
      </x:c>
      <x:c r="B46" s="76" t="str">
        <x:f>IF('07_Form_Mobilite'!$Q46="Validé humainement",'07_Form_Mobilite'!B46,"")</x:f>
      </x:c>
      <x:c r="C46" s="76" t="str">
        <x:f>IF('07_Form_Mobilite'!$Q46="Validé humainement",'07_Form_Mobilite'!C46,"")</x:f>
      </x:c>
      <x:c r="D46" s="76" t="str">
        <x:f>IF('07_Form_Mobilite'!$Q46="Validé humainement",'07_Form_Mobilite'!D46,"")</x:f>
      </x:c>
      <x:c r="E46" s="76" t="str">
        <x:f>IF('07_Form_Mobilite'!$Q46="Validé humainement",'07_Form_Mobilite'!E46,"")</x:f>
      </x:c>
      <x:c r="F46" s="81" t="str">
        <x:f>IF('07_Form_Mobilite'!$Q46="Validé humainement",'07_Form_Mobilite'!F46,"")</x:f>
      </x:c>
      <x:c r="G46" s="80" t="str">
        <x:f>IF('07_Form_Mobilite'!$Q46="Validé humainement",'07_Form_Mobilite'!G46,"")</x:f>
      </x:c>
      <x:c r="H46" s="81" t="str">
        <x:f>IF('07_Form_Mobilite'!$Q46="Validé humainement",'07_Form_Mobilite'!H46,"")</x:f>
      </x:c>
      <x:c r="I46" s="76" t="str">
        <x:f>IF('07_Form_Mobilite'!$Q46="Validé humainement",'07_Form_Mobilite'!I46,"")</x:f>
      </x:c>
      <x:c r="J46" s="77" t="str">
        <x:f>IF('07_Form_Mobilite'!$Q46="Validé humainement",'07_Form_Mobilite'!J46,"")</x:f>
      </x:c>
      <x:c r="K46" s="76" t="str">
        <x:f>IF('07_Form_Mobilite'!$Q46="Validé humainement",'07_Form_Mobilite'!K46,"")</x:f>
      </x:c>
      <x:c r="L46" s="83" t="str">
        <x:f>IF('07_Form_Mobilite'!$Q46="Validé humainement",'07_Form_Mobilite'!L46,"")</x:f>
      </x:c>
      <x:c r="M46" s="77" t="str">
        <x:f>IF('07_Form_Mobilite'!$Q46="Validé humainement",'07_Form_Mobilite'!M46,"")</x:f>
      </x:c>
      <x:c r="N46" s="76" t="str">
        <x:f>IF('07_Form_Mobilite'!$Q46="Validé humainement",'07_Form_Mobilite'!N46,"")</x:f>
      </x:c>
      <x:c r="O46" s="76" t="str">
        <x:f>IF('07_Form_Mobilite'!$Q46="Validé humainement",'07_Form_Mobilite'!O46,"")</x:f>
      </x:c>
      <x:c r="P46" s="76" t="str">
        <x:f>IF('07_Form_Mobilite'!$Q46="Validé humainement",'07_Form_Mobilite'!P46,"")</x:f>
      </x:c>
      <x:c r="Q46" s="76" t="str">
        <x:f>IF('07_Form_Mobilite'!$Q46="Validé humainement",'07_Form_Mobilite'!Q46,"")</x:f>
      </x:c>
      <x:c r="R46" s="76" t="str">
        <x:f>IF('07_Form_Mobilite'!$Q46="Validé humainement",'07_Form_Mobilite'!R46,"")</x:f>
      </x:c>
      <x:c r="S46" s="78" t="str">
        <x:f>IF('07_Form_Mobilite'!$Q46="Validé humainement",'07_Form_Mobilite'!S46,"")</x:f>
      </x:c>
      <x:c r="T46" s="76" t="str">
        <x:f>IF('07_Form_Mobilite'!$Q46="Validé humainement",'07_Form_Mobilite'!T46,"")</x:f>
      </x:c>
      <x:c r="U46" s="76" t="str">
        <x:f>IF('07_Form_Mobilite'!$Q46="Validé humainement",'07_Form_Mobilite'!U46,"")</x:f>
      </x:c>
      <x:c r="V46" s="76" t="str">
        <x:f>IF('07_Form_Mobilite'!$Q46="Validé humainement",'07_Form_Mobilite'!V46,"")</x:f>
      </x:c>
    </x:row>
    <x:row r="47">
      <x:c r="A47" s="76" t="str">
        <x:f>IF('07_Form_Mobilite'!$Q47="Validé humainement",'07_Form_Mobilite'!A47,"")</x:f>
      </x:c>
      <x:c r="B47" s="76" t="str">
        <x:f>IF('07_Form_Mobilite'!$Q47="Validé humainement",'07_Form_Mobilite'!B47,"")</x:f>
      </x:c>
      <x:c r="C47" s="76" t="str">
        <x:f>IF('07_Form_Mobilite'!$Q47="Validé humainement",'07_Form_Mobilite'!C47,"")</x:f>
      </x:c>
      <x:c r="D47" s="76" t="str">
        <x:f>IF('07_Form_Mobilite'!$Q47="Validé humainement",'07_Form_Mobilite'!D47,"")</x:f>
      </x:c>
      <x:c r="E47" s="76" t="str">
        <x:f>IF('07_Form_Mobilite'!$Q47="Validé humainement",'07_Form_Mobilite'!E47,"")</x:f>
      </x:c>
      <x:c r="F47" s="81" t="str">
        <x:f>IF('07_Form_Mobilite'!$Q47="Validé humainement",'07_Form_Mobilite'!F47,"")</x:f>
      </x:c>
      <x:c r="G47" s="80" t="str">
        <x:f>IF('07_Form_Mobilite'!$Q47="Validé humainement",'07_Form_Mobilite'!G47,"")</x:f>
      </x:c>
      <x:c r="H47" s="81" t="str">
        <x:f>IF('07_Form_Mobilite'!$Q47="Validé humainement",'07_Form_Mobilite'!H47,"")</x:f>
      </x:c>
      <x:c r="I47" s="76" t="str">
        <x:f>IF('07_Form_Mobilite'!$Q47="Validé humainement",'07_Form_Mobilite'!I47,"")</x:f>
      </x:c>
      <x:c r="J47" s="77" t="str">
        <x:f>IF('07_Form_Mobilite'!$Q47="Validé humainement",'07_Form_Mobilite'!J47,"")</x:f>
      </x:c>
      <x:c r="K47" s="76" t="str">
        <x:f>IF('07_Form_Mobilite'!$Q47="Validé humainement",'07_Form_Mobilite'!K47,"")</x:f>
      </x:c>
      <x:c r="L47" s="83" t="str">
        <x:f>IF('07_Form_Mobilite'!$Q47="Validé humainement",'07_Form_Mobilite'!L47,"")</x:f>
      </x:c>
      <x:c r="M47" s="77" t="str">
        <x:f>IF('07_Form_Mobilite'!$Q47="Validé humainement",'07_Form_Mobilite'!M47,"")</x:f>
      </x:c>
      <x:c r="N47" s="76" t="str">
        <x:f>IF('07_Form_Mobilite'!$Q47="Validé humainement",'07_Form_Mobilite'!N47,"")</x:f>
      </x:c>
      <x:c r="O47" s="76" t="str">
        <x:f>IF('07_Form_Mobilite'!$Q47="Validé humainement",'07_Form_Mobilite'!O47,"")</x:f>
      </x:c>
      <x:c r="P47" s="76" t="str">
        <x:f>IF('07_Form_Mobilite'!$Q47="Validé humainement",'07_Form_Mobilite'!P47,"")</x:f>
      </x:c>
      <x:c r="Q47" s="76" t="str">
        <x:f>IF('07_Form_Mobilite'!$Q47="Validé humainement",'07_Form_Mobilite'!Q47,"")</x:f>
      </x:c>
      <x:c r="R47" s="76" t="str">
        <x:f>IF('07_Form_Mobilite'!$Q47="Validé humainement",'07_Form_Mobilite'!R47,"")</x:f>
      </x:c>
      <x:c r="S47" s="78" t="str">
        <x:f>IF('07_Form_Mobilite'!$Q47="Validé humainement",'07_Form_Mobilite'!S47,"")</x:f>
      </x:c>
      <x:c r="T47" s="76" t="str">
        <x:f>IF('07_Form_Mobilite'!$Q47="Validé humainement",'07_Form_Mobilite'!T47,"")</x:f>
      </x:c>
      <x:c r="U47" s="76" t="str">
        <x:f>IF('07_Form_Mobilite'!$Q47="Validé humainement",'07_Form_Mobilite'!U47,"")</x:f>
      </x:c>
      <x:c r="V47" s="76" t="str">
        <x:f>IF('07_Form_Mobilite'!$Q47="Validé humainement",'07_Form_Mobilite'!V47,"")</x:f>
      </x:c>
    </x:row>
    <x:row r="48">
      <x:c r="A48" s="76" t="str">
        <x:f>IF('07_Form_Mobilite'!$Q48="Validé humainement",'07_Form_Mobilite'!A48,"")</x:f>
      </x:c>
      <x:c r="B48" s="76" t="str">
        <x:f>IF('07_Form_Mobilite'!$Q48="Validé humainement",'07_Form_Mobilite'!B48,"")</x:f>
      </x:c>
      <x:c r="C48" s="76" t="str">
        <x:f>IF('07_Form_Mobilite'!$Q48="Validé humainement",'07_Form_Mobilite'!C48,"")</x:f>
      </x:c>
      <x:c r="D48" s="76" t="str">
        <x:f>IF('07_Form_Mobilite'!$Q48="Validé humainement",'07_Form_Mobilite'!D48,"")</x:f>
      </x:c>
      <x:c r="E48" s="76" t="str">
        <x:f>IF('07_Form_Mobilite'!$Q48="Validé humainement",'07_Form_Mobilite'!E48,"")</x:f>
      </x:c>
      <x:c r="F48" s="81" t="str">
        <x:f>IF('07_Form_Mobilite'!$Q48="Validé humainement",'07_Form_Mobilite'!F48,"")</x:f>
      </x:c>
      <x:c r="G48" s="80" t="str">
        <x:f>IF('07_Form_Mobilite'!$Q48="Validé humainement",'07_Form_Mobilite'!G48,"")</x:f>
      </x:c>
      <x:c r="H48" s="81" t="str">
        <x:f>IF('07_Form_Mobilite'!$Q48="Validé humainement",'07_Form_Mobilite'!H48,"")</x:f>
      </x:c>
      <x:c r="I48" s="76" t="str">
        <x:f>IF('07_Form_Mobilite'!$Q48="Validé humainement",'07_Form_Mobilite'!I48,"")</x:f>
      </x:c>
      <x:c r="J48" s="77" t="str">
        <x:f>IF('07_Form_Mobilite'!$Q48="Validé humainement",'07_Form_Mobilite'!J48,"")</x:f>
      </x:c>
      <x:c r="K48" s="76" t="str">
        <x:f>IF('07_Form_Mobilite'!$Q48="Validé humainement",'07_Form_Mobilite'!K48,"")</x:f>
      </x:c>
      <x:c r="L48" s="83" t="str">
        <x:f>IF('07_Form_Mobilite'!$Q48="Validé humainement",'07_Form_Mobilite'!L48,"")</x:f>
      </x:c>
      <x:c r="M48" s="77" t="str">
        <x:f>IF('07_Form_Mobilite'!$Q48="Validé humainement",'07_Form_Mobilite'!M48,"")</x:f>
      </x:c>
      <x:c r="N48" s="76" t="str">
        <x:f>IF('07_Form_Mobilite'!$Q48="Validé humainement",'07_Form_Mobilite'!N48,"")</x:f>
      </x:c>
      <x:c r="O48" s="76" t="str">
        <x:f>IF('07_Form_Mobilite'!$Q48="Validé humainement",'07_Form_Mobilite'!O48,"")</x:f>
      </x:c>
      <x:c r="P48" s="76" t="str">
        <x:f>IF('07_Form_Mobilite'!$Q48="Validé humainement",'07_Form_Mobilite'!P48,"")</x:f>
      </x:c>
      <x:c r="Q48" s="76" t="str">
        <x:f>IF('07_Form_Mobilite'!$Q48="Validé humainement",'07_Form_Mobilite'!Q48,"")</x:f>
      </x:c>
      <x:c r="R48" s="76" t="str">
        <x:f>IF('07_Form_Mobilite'!$Q48="Validé humainement",'07_Form_Mobilite'!R48,"")</x:f>
      </x:c>
      <x:c r="S48" s="78" t="str">
        <x:f>IF('07_Form_Mobilite'!$Q48="Validé humainement",'07_Form_Mobilite'!S48,"")</x:f>
      </x:c>
      <x:c r="T48" s="76" t="str">
        <x:f>IF('07_Form_Mobilite'!$Q48="Validé humainement",'07_Form_Mobilite'!T48,"")</x:f>
      </x:c>
      <x:c r="U48" s="76" t="str">
        <x:f>IF('07_Form_Mobilite'!$Q48="Validé humainement",'07_Form_Mobilite'!U48,"")</x:f>
      </x:c>
      <x:c r="V48" s="76" t="str">
        <x:f>IF('07_Form_Mobilite'!$Q48="Validé humainement",'07_Form_Mobilite'!V48,"")</x:f>
      </x:c>
    </x:row>
    <x:row r="49">
      <x:c r="A49" s="76" t="str">
        <x:f>IF('07_Form_Mobilite'!$Q49="Validé humainement",'07_Form_Mobilite'!A49,"")</x:f>
      </x:c>
      <x:c r="B49" s="76" t="str">
        <x:f>IF('07_Form_Mobilite'!$Q49="Validé humainement",'07_Form_Mobilite'!B49,"")</x:f>
      </x:c>
      <x:c r="C49" s="76" t="str">
        <x:f>IF('07_Form_Mobilite'!$Q49="Validé humainement",'07_Form_Mobilite'!C49,"")</x:f>
      </x:c>
      <x:c r="D49" s="76" t="str">
        <x:f>IF('07_Form_Mobilite'!$Q49="Validé humainement",'07_Form_Mobilite'!D49,"")</x:f>
      </x:c>
      <x:c r="E49" s="76" t="str">
        <x:f>IF('07_Form_Mobilite'!$Q49="Validé humainement",'07_Form_Mobilite'!E49,"")</x:f>
      </x:c>
      <x:c r="F49" s="81" t="str">
        <x:f>IF('07_Form_Mobilite'!$Q49="Validé humainement",'07_Form_Mobilite'!F49,"")</x:f>
      </x:c>
      <x:c r="G49" s="80" t="str">
        <x:f>IF('07_Form_Mobilite'!$Q49="Validé humainement",'07_Form_Mobilite'!G49,"")</x:f>
      </x:c>
      <x:c r="H49" s="81" t="str">
        <x:f>IF('07_Form_Mobilite'!$Q49="Validé humainement",'07_Form_Mobilite'!H49,"")</x:f>
      </x:c>
      <x:c r="I49" s="76" t="str">
        <x:f>IF('07_Form_Mobilite'!$Q49="Validé humainement",'07_Form_Mobilite'!I49,"")</x:f>
      </x:c>
      <x:c r="J49" s="77" t="str">
        <x:f>IF('07_Form_Mobilite'!$Q49="Validé humainement",'07_Form_Mobilite'!J49,"")</x:f>
      </x:c>
      <x:c r="K49" s="76" t="str">
        <x:f>IF('07_Form_Mobilite'!$Q49="Validé humainement",'07_Form_Mobilite'!K49,"")</x:f>
      </x:c>
      <x:c r="L49" s="83" t="str">
        <x:f>IF('07_Form_Mobilite'!$Q49="Validé humainement",'07_Form_Mobilite'!L49,"")</x:f>
      </x:c>
      <x:c r="M49" s="77" t="str">
        <x:f>IF('07_Form_Mobilite'!$Q49="Validé humainement",'07_Form_Mobilite'!M49,"")</x:f>
      </x:c>
      <x:c r="N49" s="76" t="str">
        <x:f>IF('07_Form_Mobilite'!$Q49="Validé humainement",'07_Form_Mobilite'!N49,"")</x:f>
      </x:c>
      <x:c r="O49" s="76" t="str">
        <x:f>IF('07_Form_Mobilite'!$Q49="Validé humainement",'07_Form_Mobilite'!O49,"")</x:f>
      </x:c>
      <x:c r="P49" s="76" t="str">
        <x:f>IF('07_Form_Mobilite'!$Q49="Validé humainement",'07_Form_Mobilite'!P49,"")</x:f>
      </x:c>
      <x:c r="Q49" s="76" t="str">
        <x:f>IF('07_Form_Mobilite'!$Q49="Validé humainement",'07_Form_Mobilite'!Q49,"")</x:f>
      </x:c>
      <x:c r="R49" s="76" t="str">
        <x:f>IF('07_Form_Mobilite'!$Q49="Validé humainement",'07_Form_Mobilite'!R49,"")</x:f>
      </x:c>
      <x:c r="S49" s="78" t="str">
        <x:f>IF('07_Form_Mobilite'!$Q49="Validé humainement",'07_Form_Mobilite'!S49,"")</x:f>
      </x:c>
      <x:c r="T49" s="76" t="str">
        <x:f>IF('07_Form_Mobilite'!$Q49="Validé humainement",'07_Form_Mobilite'!T49,"")</x:f>
      </x:c>
      <x:c r="U49" s="76" t="str">
        <x:f>IF('07_Form_Mobilite'!$Q49="Validé humainement",'07_Form_Mobilite'!U49,"")</x:f>
      </x:c>
      <x:c r="V49" s="76" t="str">
        <x:f>IF('07_Form_Mobilite'!$Q49="Validé humainement",'07_Form_Mobilite'!V49,"")</x:f>
      </x:c>
    </x:row>
    <x:row r="50">
      <x:c r="A50" s="76" t="str">
        <x:f>IF('07_Form_Mobilite'!$Q50="Validé humainement",'07_Form_Mobilite'!A50,"")</x:f>
      </x:c>
      <x:c r="B50" s="76" t="str">
        <x:f>IF('07_Form_Mobilite'!$Q50="Validé humainement",'07_Form_Mobilite'!B50,"")</x:f>
      </x:c>
      <x:c r="C50" s="76" t="str">
        <x:f>IF('07_Form_Mobilite'!$Q50="Validé humainement",'07_Form_Mobilite'!C50,"")</x:f>
      </x:c>
      <x:c r="D50" s="76" t="str">
        <x:f>IF('07_Form_Mobilite'!$Q50="Validé humainement",'07_Form_Mobilite'!D50,"")</x:f>
      </x:c>
      <x:c r="E50" s="76" t="str">
        <x:f>IF('07_Form_Mobilite'!$Q50="Validé humainement",'07_Form_Mobilite'!E50,"")</x:f>
      </x:c>
      <x:c r="F50" s="81" t="str">
        <x:f>IF('07_Form_Mobilite'!$Q50="Validé humainement",'07_Form_Mobilite'!F50,"")</x:f>
      </x:c>
      <x:c r="G50" s="80" t="str">
        <x:f>IF('07_Form_Mobilite'!$Q50="Validé humainement",'07_Form_Mobilite'!G50,"")</x:f>
      </x:c>
      <x:c r="H50" s="81" t="str">
        <x:f>IF('07_Form_Mobilite'!$Q50="Validé humainement",'07_Form_Mobilite'!H50,"")</x:f>
      </x:c>
      <x:c r="I50" s="76" t="str">
        <x:f>IF('07_Form_Mobilite'!$Q50="Validé humainement",'07_Form_Mobilite'!I50,"")</x:f>
      </x:c>
      <x:c r="J50" s="77" t="str">
        <x:f>IF('07_Form_Mobilite'!$Q50="Validé humainement",'07_Form_Mobilite'!J50,"")</x:f>
      </x:c>
      <x:c r="K50" s="76" t="str">
        <x:f>IF('07_Form_Mobilite'!$Q50="Validé humainement",'07_Form_Mobilite'!K50,"")</x:f>
      </x:c>
      <x:c r="L50" s="83" t="str">
        <x:f>IF('07_Form_Mobilite'!$Q50="Validé humainement",'07_Form_Mobilite'!L50,"")</x:f>
      </x:c>
      <x:c r="M50" s="77" t="str">
        <x:f>IF('07_Form_Mobilite'!$Q50="Validé humainement",'07_Form_Mobilite'!M50,"")</x:f>
      </x:c>
      <x:c r="N50" s="76" t="str">
        <x:f>IF('07_Form_Mobilite'!$Q50="Validé humainement",'07_Form_Mobilite'!N50,"")</x:f>
      </x:c>
      <x:c r="O50" s="76" t="str">
        <x:f>IF('07_Form_Mobilite'!$Q50="Validé humainement",'07_Form_Mobilite'!O50,"")</x:f>
      </x:c>
      <x:c r="P50" s="76" t="str">
        <x:f>IF('07_Form_Mobilite'!$Q50="Validé humainement",'07_Form_Mobilite'!P50,"")</x:f>
      </x:c>
      <x:c r="Q50" s="76" t="str">
        <x:f>IF('07_Form_Mobilite'!$Q50="Validé humainement",'07_Form_Mobilite'!Q50,"")</x:f>
      </x:c>
      <x:c r="R50" s="76" t="str">
        <x:f>IF('07_Form_Mobilite'!$Q50="Validé humainement",'07_Form_Mobilite'!R50,"")</x:f>
      </x:c>
      <x:c r="S50" s="78" t="str">
        <x:f>IF('07_Form_Mobilite'!$Q50="Validé humainement",'07_Form_Mobilite'!S50,"")</x:f>
      </x:c>
      <x:c r="T50" s="76" t="str">
        <x:f>IF('07_Form_Mobilite'!$Q50="Validé humainement",'07_Form_Mobilite'!T50,"")</x:f>
      </x:c>
      <x:c r="U50" s="76" t="str">
        <x:f>IF('07_Form_Mobilite'!$Q50="Validé humainement",'07_Form_Mobilite'!U50,"")</x:f>
      </x:c>
      <x:c r="V50" s="76" t="str">
        <x:f>IF('07_Form_Mobilite'!$Q50="Validé humainement",'07_Form_Mobilite'!V50,"")</x:f>
      </x:c>
    </x:row>
    <x:row r="51">
      <x:c r="A51" s="76" t="str">
        <x:f>IF('07_Form_Mobilite'!$Q51="Validé humainement",'07_Form_Mobilite'!A51,"")</x:f>
      </x:c>
      <x:c r="B51" s="76" t="str">
        <x:f>IF('07_Form_Mobilite'!$Q51="Validé humainement",'07_Form_Mobilite'!B51,"")</x:f>
      </x:c>
      <x:c r="C51" s="76" t="str">
        <x:f>IF('07_Form_Mobilite'!$Q51="Validé humainement",'07_Form_Mobilite'!C51,"")</x:f>
      </x:c>
      <x:c r="D51" s="76" t="str">
        <x:f>IF('07_Form_Mobilite'!$Q51="Validé humainement",'07_Form_Mobilite'!D51,"")</x:f>
      </x:c>
      <x:c r="E51" s="76" t="str">
        <x:f>IF('07_Form_Mobilite'!$Q51="Validé humainement",'07_Form_Mobilite'!E51,"")</x:f>
      </x:c>
      <x:c r="F51" s="81" t="str">
        <x:f>IF('07_Form_Mobilite'!$Q51="Validé humainement",'07_Form_Mobilite'!F51,"")</x:f>
      </x:c>
      <x:c r="G51" s="80" t="str">
        <x:f>IF('07_Form_Mobilite'!$Q51="Validé humainement",'07_Form_Mobilite'!G51,"")</x:f>
      </x:c>
      <x:c r="H51" s="81" t="str">
        <x:f>IF('07_Form_Mobilite'!$Q51="Validé humainement",'07_Form_Mobilite'!H51,"")</x:f>
      </x:c>
      <x:c r="I51" s="76" t="str">
        <x:f>IF('07_Form_Mobilite'!$Q51="Validé humainement",'07_Form_Mobilite'!I51,"")</x:f>
      </x:c>
      <x:c r="J51" s="77" t="str">
        <x:f>IF('07_Form_Mobilite'!$Q51="Validé humainement",'07_Form_Mobilite'!J51,"")</x:f>
      </x:c>
      <x:c r="K51" s="76" t="str">
        <x:f>IF('07_Form_Mobilite'!$Q51="Validé humainement",'07_Form_Mobilite'!K51,"")</x:f>
      </x:c>
      <x:c r="L51" s="83" t="str">
        <x:f>IF('07_Form_Mobilite'!$Q51="Validé humainement",'07_Form_Mobilite'!L51,"")</x:f>
      </x:c>
      <x:c r="M51" s="77" t="str">
        <x:f>IF('07_Form_Mobilite'!$Q51="Validé humainement",'07_Form_Mobilite'!M51,"")</x:f>
      </x:c>
      <x:c r="N51" s="76" t="str">
        <x:f>IF('07_Form_Mobilite'!$Q51="Validé humainement",'07_Form_Mobilite'!N51,"")</x:f>
      </x:c>
      <x:c r="O51" s="76" t="str">
        <x:f>IF('07_Form_Mobilite'!$Q51="Validé humainement",'07_Form_Mobilite'!O51,"")</x:f>
      </x:c>
      <x:c r="P51" s="76" t="str">
        <x:f>IF('07_Form_Mobilite'!$Q51="Validé humainement",'07_Form_Mobilite'!P51,"")</x:f>
      </x:c>
      <x:c r="Q51" s="76" t="str">
        <x:f>IF('07_Form_Mobilite'!$Q51="Validé humainement",'07_Form_Mobilite'!Q51,"")</x:f>
      </x:c>
      <x:c r="R51" s="76" t="str">
        <x:f>IF('07_Form_Mobilite'!$Q51="Validé humainement",'07_Form_Mobilite'!R51,"")</x:f>
      </x:c>
      <x:c r="S51" s="78" t="str">
        <x:f>IF('07_Form_Mobilite'!$Q51="Validé humainement",'07_Form_Mobilite'!S51,"")</x:f>
      </x:c>
      <x:c r="T51" s="76" t="str">
        <x:f>IF('07_Form_Mobilite'!$Q51="Validé humainement",'07_Form_Mobilite'!T51,"")</x:f>
      </x:c>
      <x:c r="U51" s="76" t="str">
        <x:f>IF('07_Form_Mobilite'!$Q51="Validé humainement",'07_Form_Mobilite'!U51,"")</x:f>
      </x:c>
      <x:c r="V51" s="76" t="str">
        <x:f>IF('07_Form_Mobilite'!$Q51="Validé humainement",'07_Form_Mobilite'!V51,"")</x:f>
      </x:c>
    </x:row>
    <x:row r="52">
      <x:c r="A52" s="76" t="str">
        <x:f>IF('07_Form_Mobilite'!$Q52="Validé humainement",'07_Form_Mobilite'!A52,"")</x:f>
      </x:c>
      <x:c r="B52" s="76" t="str">
        <x:f>IF('07_Form_Mobilite'!$Q52="Validé humainement",'07_Form_Mobilite'!B52,"")</x:f>
      </x:c>
      <x:c r="C52" s="76" t="str">
        <x:f>IF('07_Form_Mobilite'!$Q52="Validé humainement",'07_Form_Mobilite'!C52,"")</x:f>
      </x:c>
      <x:c r="D52" s="76" t="str">
        <x:f>IF('07_Form_Mobilite'!$Q52="Validé humainement",'07_Form_Mobilite'!D52,"")</x:f>
      </x:c>
      <x:c r="E52" s="76" t="str">
        <x:f>IF('07_Form_Mobilite'!$Q52="Validé humainement",'07_Form_Mobilite'!E52,"")</x:f>
      </x:c>
      <x:c r="F52" s="81" t="str">
        <x:f>IF('07_Form_Mobilite'!$Q52="Validé humainement",'07_Form_Mobilite'!F52,"")</x:f>
      </x:c>
      <x:c r="G52" s="80" t="str">
        <x:f>IF('07_Form_Mobilite'!$Q52="Validé humainement",'07_Form_Mobilite'!G52,"")</x:f>
      </x:c>
      <x:c r="H52" s="81" t="str">
        <x:f>IF('07_Form_Mobilite'!$Q52="Validé humainement",'07_Form_Mobilite'!H52,"")</x:f>
      </x:c>
      <x:c r="I52" s="76" t="str">
        <x:f>IF('07_Form_Mobilite'!$Q52="Validé humainement",'07_Form_Mobilite'!I52,"")</x:f>
      </x:c>
      <x:c r="J52" s="77" t="str">
        <x:f>IF('07_Form_Mobilite'!$Q52="Validé humainement",'07_Form_Mobilite'!J52,"")</x:f>
      </x:c>
      <x:c r="K52" s="76" t="str">
        <x:f>IF('07_Form_Mobilite'!$Q52="Validé humainement",'07_Form_Mobilite'!K52,"")</x:f>
      </x:c>
      <x:c r="L52" s="83" t="str">
        <x:f>IF('07_Form_Mobilite'!$Q52="Validé humainement",'07_Form_Mobilite'!L52,"")</x:f>
      </x:c>
      <x:c r="M52" s="77" t="str">
        <x:f>IF('07_Form_Mobilite'!$Q52="Validé humainement",'07_Form_Mobilite'!M52,"")</x:f>
      </x:c>
      <x:c r="N52" s="76" t="str">
        <x:f>IF('07_Form_Mobilite'!$Q52="Validé humainement",'07_Form_Mobilite'!N52,"")</x:f>
      </x:c>
      <x:c r="O52" s="76" t="str">
        <x:f>IF('07_Form_Mobilite'!$Q52="Validé humainement",'07_Form_Mobilite'!O52,"")</x:f>
      </x:c>
      <x:c r="P52" s="76" t="str">
        <x:f>IF('07_Form_Mobilite'!$Q52="Validé humainement",'07_Form_Mobilite'!P52,"")</x:f>
      </x:c>
      <x:c r="Q52" s="76" t="str">
        <x:f>IF('07_Form_Mobilite'!$Q52="Validé humainement",'07_Form_Mobilite'!Q52,"")</x:f>
      </x:c>
      <x:c r="R52" s="76" t="str">
        <x:f>IF('07_Form_Mobilite'!$Q52="Validé humainement",'07_Form_Mobilite'!R52,"")</x:f>
      </x:c>
      <x:c r="S52" s="78" t="str">
        <x:f>IF('07_Form_Mobilite'!$Q52="Validé humainement",'07_Form_Mobilite'!S52,"")</x:f>
      </x:c>
      <x:c r="T52" s="76" t="str">
        <x:f>IF('07_Form_Mobilite'!$Q52="Validé humainement",'07_Form_Mobilite'!T52,"")</x:f>
      </x:c>
      <x:c r="U52" s="76" t="str">
        <x:f>IF('07_Form_Mobilite'!$Q52="Validé humainement",'07_Form_Mobilite'!U52,"")</x:f>
      </x:c>
      <x:c r="V52" s="76" t="str">
        <x:f>IF('07_Form_Mobilite'!$Q52="Validé humainement",'07_Form_Mobilite'!V52,"")</x:f>
      </x:c>
    </x:row>
    <x:row r="53">
      <x:c r="A53" s="76" t="str">
        <x:f>IF('07_Form_Mobilite'!$Q53="Validé humainement",'07_Form_Mobilite'!A53,"")</x:f>
      </x:c>
      <x:c r="B53" s="76" t="str">
        <x:f>IF('07_Form_Mobilite'!$Q53="Validé humainement",'07_Form_Mobilite'!B53,"")</x:f>
      </x:c>
      <x:c r="C53" s="76" t="str">
        <x:f>IF('07_Form_Mobilite'!$Q53="Validé humainement",'07_Form_Mobilite'!C53,"")</x:f>
      </x:c>
      <x:c r="D53" s="76" t="str">
        <x:f>IF('07_Form_Mobilite'!$Q53="Validé humainement",'07_Form_Mobilite'!D53,"")</x:f>
      </x:c>
      <x:c r="E53" s="76" t="str">
        <x:f>IF('07_Form_Mobilite'!$Q53="Validé humainement",'07_Form_Mobilite'!E53,"")</x:f>
      </x:c>
      <x:c r="F53" s="81" t="str">
        <x:f>IF('07_Form_Mobilite'!$Q53="Validé humainement",'07_Form_Mobilite'!F53,"")</x:f>
      </x:c>
      <x:c r="G53" s="80" t="str">
        <x:f>IF('07_Form_Mobilite'!$Q53="Validé humainement",'07_Form_Mobilite'!G53,"")</x:f>
      </x:c>
      <x:c r="H53" s="81" t="str">
        <x:f>IF('07_Form_Mobilite'!$Q53="Validé humainement",'07_Form_Mobilite'!H53,"")</x:f>
      </x:c>
      <x:c r="I53" s="76" t="str">
        <x:f>IF('07_Form_Mobilite'!$Q53="Validé humainement",'07_Form_Mobilite'!I53,"")</x:f>
      </x:c>
      <x:c r="J53" s="77" t="str">
        <x:f>IF('07_Form_Mobilite'!$Q53="Validé humainement",'07_Form_Mobilite'!J53,"")</x:f>
      </x:c>
      <x:c r="K53" s="76" t="str">
        <x:f>IF('07_Form_Mobilite'!$Q53="Validé humainement",'07_Form_Mobilite'!K53,"")</x:f>
      </x:c>
      <x:c r="L53" s="83" t="str">
        <x:f>IF('07_Form_Mobilite'!$Q53="Validé humainement",'07_Form_Mobilite'!L53,"")</x:f>
      </x:c>
      <x:c r="M53" s="77" t="str">
        <x:f>IF('07_Form_Mobilite'!$Q53="Validé humainement",'07_Form_Mobilite'!M53,"")</x:f>
      </x:c>
      <x:c r="N53" s="76" t="str">
        <x:f>IF('07_Form_Mobilite'!$Q53="Validé humainement",'07_Form_Mobilite'!N53,"")</x:f>
      </x:c>
      <x:c r="O53" s="76" t="str">
        <x:f>IF('07_Form_Mobilite'!$Q53="Validé humainement",'07_Form_Mobilite'!O53,"")</x:f>
      </x:c>
      <x:c r="P53" s="76" t="str">
        <x:f>IF('07_Form_Mobilite'!$Q53="Validé humainement",'07_Form_Mobilite'!P53,"")</x:f>
      </x:c>
      <x:c r="Q53" s="76" t="str">
        <x:f>IF('07_Form_Mobilite'!$Q53="Validé humainement",'07_Form_Mobilite'!Q53,"")</x:f>
      </x:c>
      <x:c r="R53" s="76" t="str">
        <x:f>IF('07_Form_Mobilite'!$Q53="Validé humainement",'07_Form_Mobilite'!R53,"")</x:f>
      </x:c>
      <x:c r="S53" s="78" t="str">
        <x:f>IF('07_Form_Mobilite'!$Q53="Validé humainement",'07_Form_Mobilite'!S53,"")</x:f>
      </x:c>
      <x:c r="T53" s="76" t="str">
        <x:f>IF('07_Form_Mobilite'!$Q53="Validé humainement",'07_Form_Mobilite'!T53,"")</x:f>
      </x:c>
      <x:c r="U53" s="76" t="str">
        <x:f>IF('07_Form_Mobilite'!$Q53="Validé humainement",'07_Form_Mobilite'!U53,"")</x:f>
      </x:c>
      <x:c r="V53" s="76" t="str">
        <x:f>IF('07_Form_Mobilite'!$Q53="Validé humainement",'07_Form_Mobilite'!V53,"")</x:f>
      </x:c>
    </x:row>
    <x:row r="54">
      <x:c r="A54" s="76" t="str">
        <x:f>IF('07_Form_Mobilite'!$Q54="Validé humainement",'07_Form_Mobilite'!A54,"")</x:f>
      </x:c>
      <x:c r="B54" s="76" t="str">
        <x:f>IF('07_Form_Mobilite'!$Q54="Validé humainement",'07_Form_Mobilite'!B54,"")</x:f>
      </x:c>
      <x:c r="C54" s="76" t="str">
        <x:f>IF('07_Form_Mobilite'!$Q54="Validé humainement",'07_Form_Mobilite'!C54,"")</x:f>
      </x:c>
      <x:c r="D54" s="76" t="str">
        <x:f>IF('07_Form_Mobilite'!$Q54="Validé humainement",'07_Form_Mobilite'!D54,"")</x:f>
      </x:c>
      <x:c r="E54" s="76" t="str">
        <x:f>IF('07_Form_Mobilite'!$Q54="Validé humainement",'07_Form_Mobilite'!E54,"")</x:f>
      </x:c>
      <x:c r="F54" s="81" t="str">
        <x:f>IF('07_Form_Mobilite'!$Q54="Validé humainement",'07_Form_Mobilite'!F54,"")</x:f>
      </x:c>
      <x:c r="G54" s="80" t="str">
        <x:f>IF('07_Form_Mobilite'!$Q54="Validé humainement",'07_Form_Mobilite'!G54,"")</x:f>
      </x:c>
      <x:c r="H54" s="81" t="str">
        <x:f>IF('07_Form_Mobilite'!$Q54="Validé humainement",'07_Form_Mobilite'!H54,"")</x:f>
      </x:c>
      <x:c r="I54" s="76" t="str">
        <x:f>IF('07_Form_Mobilite'!$Q54="Validé humainement",'07_Form_Mobilite'!I54,"")</x:f>
      </x:c>
      <x:c r="J54" s="77" t="str">
        <x:f>IF('07_Form_Mobilite'!$Q54="Validé humainement",'07_Form_Mobilite'!J54,"")</x:f>
      </x:c>
      <x:c r="K54" s="76" t="str">
        <x:f>IF('07_Form_Mobilite'!$Q54="Validé humainement",'07_Form_Mobilite'!K54,"")</x:f>
      </x:c>
      <x:c r="L54" s="83" t="str">
        <x:f>IF('07_Form_Mobilite'!$Q54="Validé humainement",'07_Form_Mobilite'!L54,"")</x:f>
      </x:c>
      <x:c r="M54" s="77" t="str">
        <x:f>IF('07_Form_Mobilite'!$Q54="Validé humainement",'07_Form_Mobilite'!M54,"")</x:f>
      </x:c>
      <x:c r="N54" s="76" t="str">
        <x:f>IF('07_Form_Mobilite'!$Q54="Validé humainement",'07_Form_Mobilite'!N54,"")</x:f>
      </x:c>
      <x:c r="O54" s="76" t="str">
        <x:f>IF('07_Form_Mobilite'!$Q54="Validé humainement",'07_Form_Mobilite'!O54,"")</x:f>
      </x:c>
      <x:c r="P54" s="76" t="str">
        <x:f>IF('07_Form_Mobilite'!$Q54="Validé humainement",'07_Form_Mobilite'!P54,"")</x:f>
      </x:c>
      <x:c r="Q54" s="76" t="str">
        <x:f>IF('07_Form_Mobilite'!$Q54="Validé humainement",'07_Form_Mobilite'!Q54,"")</x:f>
      </x:c>
      <x:c r="R54" s="76" t="str">
        <x:f>IF('07_Form_Mobilite'!$Q54="Validé humainement",'07_Form_Mobilite'!R54,"")</x:f>
      </x:c>
      <x:c r="S54" s="78" t="str">
        <x:f>IF('07_Form_Mobilite'!$Q54="Validé humainement",'07_Form_Mobilite'!S54,"")</x:f>
      </x:c>
      <x:c r="T54" s="76" t="str">
        <x:f>IF('07_Form_Mobilite'!$Q54="Validé humainement",'07_Form_Mobilite'!T54,"")</x:f>
      </x:c>
      <x:c r="U54" s="76" t="str">
        <x:f>IF('07_Form_Mobilite'!$Q54="Validé humainement",'07_Form_Mobilite'!U54,"")</x:f>
      </x:c>
      <x:c r="V54" s="76" t="str">
        <x:f>IF('07_Form_Mobilite'!$Q54="Validé humainement",'07_Form_Mobilite'!V54,"")</x:f>
      </x:c>
    </x:row>
    <x:row r="55">
      <x:c r="A55" s="76" t="str">
        <x:f>IF('07_Form_Mobilite'!$Q55="Validé humainement",'07_Form_Mobilite'!A55,"")</x:f>
      </x:c>
      <x:c r="B55" s="76" t="str">
        <x:f>IF('07_Form_Mobilite'!$Q55="Validé humainement",'07_Form_Mobilite'!B55,"")</x:f>
      </x:c>
      <x:c r="C55" s="76" t="str">
        <x:f>IF('07_Form_Mobilite'!$Q55="Validé humainement",'07_Form_Mobilite'!C55,"")</x:f>
      </x:c>
      <x:c r="D55" s="76" t="str">
        <x:f>IF('07_Form_Mobilite'!$Q55="Validé humainement",'07_Form_Mobilite'!D55,"")</x:f>
      </x:c>
      <x:c r="E55" s="76" t="str">
        <x:f>IF('07_Form_Mobilite'!$Q55="Validé humainement",'07_Form_Mobilite'!E55,"")</x:f>
      </x:c>
      <x:c r="F55" s="81" t="str">
        <x:f>IF('07_Form_Mobilite'!$Q55="Validé humainement",'07_Form_Mobilite'!F55,"")</x:f>
      </x:c>
      <x:c r="G55" s="80" t="str">
        <x:f>IF('07_Form_Mobilite'!$Q55="Validé humainement",'07_Form_Mobilite'!G55,"")</x:f>
      </x:c>
      <x:c r="H55" s="81" t="str">
        <x:f>IF('07_Form_Mobilite'!$Q55="Validé humainement",'07_Form_Mobilite'!H55,"")</x:f>
      </x:c>
      <x:c r="I55" s="76" t="str">
        <x:f>IF('07_Form_Mobilite'!$Q55="Validé humainement",'07_Form_Mobilite'!I55,"")</x:f>
      </x:c>
      <x:c r="J55" s="77" t="str">
        <x:f>IF('07_Form_Mobilite'!$Q55="Validé humainement",'07_Form_Mobilite'!J55,"")</x:f>
      </x:c>
      <x:c r="K55" s="76" t="str">
        <x:f>IF('07_Form_Mobilite'!$Q55="Validé humainement",'07_Form_Mobilite'!K55,"")</x:f>
      </x:c>
      <x:c r="L55" s="83" t="str">
        <x:f>IF('07_Form_Mobilite'!$Q55="Validé humainement",'07_Form_Mobilite'!L55,"")</x:f>
      </x:c>
      <x:c r="M55" s="77" t="str">
        <x:f>IF('07_Form_Mobilite'!$Q55="Validé humainement",'07_Form_Mobilite'!M55,"")</x:f>
      </x:c>
      <x:c r="N55" s="76" t="str">
        <x:f>IF('07_Form_Mobilite'!$Q55="Validé humainement",'07_Form_Mobilite'!N55,"")</x:f>
      </x:c>
      <x:c r="O55" s="76" t="str">
        <x:f>IF('07_Form_Mobilite'!$Q55="Validé humainement",'07_Form_Mobilite'!O55,"")</x:f>
      </x:c>
      <x:c r="P55" s="76" t="str">
        <x:f>IF('07_Form_Mobilite'!$Q55="Validé humainement",'07_Form_Mobilite'!P55,"")</x:f>
      </x:c>
      <x:c r="Q55" s="76" t="str">
        <x:f>IF('07_Form_Mobilite'!$Q55="Validé humainement",'07_Form_Mobilite'!Q55,"")</x:f>
      </x:c>
      <x:c r="R55" s="76" t="str">
        <x:f>IF('07_Form_Mobilite'!$Q55="Validé humainement",'07_Form_Mobilite'!R55,"")</x:f>
      </x:c>
      <x:c r="S55" s="78" t="str">
        <x:f>IF('07_Form_Mobilite'!$Q55="Validé humainement",'07_Form_Mobilite'!S55,"")</x:f>
      </x:c>
      <x:c r="T55" s="76" t="str">
        <x:f>IF('07_Form_Mobilite'!$Q55="Validé humainement",'07_Form_Mobilite'!T55,"")</x:f>
      </x:c>
      <x:c r="U55" s="76" t="str">
        <x:f>IF('07_Form_Mobilite'!$Q55="Validé humainement",'07_Form_Mobilite'!U55,"")</x:f>
      </x:c>
      <x:c r="V55" s="76" t="str">
        <x:f>IF('07_Form_Mobilite'!$Q55="Validé humainement",'07_Form_Mobilite'!V55,"")</x:f>
      </x:c>
    </x:row>
    <x:row r="56">
      <x:c r="A56" s="76" t="str">
        <x:f>IF('07_Form_Mobilite'!$Q56="Validé humainement",'07_Form_Mobilite'!A56,"")</x:f>
      </x:c>
      <x:c r="B56" s="76" t="str">
        <x:f>IF('07_Form_Mobilite'!$Q56="Validé humainement",'07_Form_Mobilite'!B56,"")</x:f>
      </x:c>
      <x:c r="C56" s="76" t="str">
        <x:f>IF('07_Form_Mobilite'!$Q56="Validé humainement",'07_Form_Mobilite'!C56,"")</x:f>
      </x:c>
      <x:c r="D56" s="76" t="str">
        <x:f>IF('07_Form_Mobilite'!$Q56="Validé humainement",'07_Form_Mobilite'!D56,"")</x:f>
      </x:c>
      <x:c r="E56" s="76" t="str">
        <x:f>IF('07_Form_Mobilite'!$Q56="Validé humainement",'07_Form_Mobilite'!E56,"")</x:f>
      </x:c>
      <x:c r="F56" s="81" t="str">
        <x:f>IF('07_Form_Mobilite'!$Q56="Validé humainement",'07_Form_Mobilite'!F56,"")</x:f>
      </x:c>
      <x:c r="G56" s="80" t="str">
        <x:f>IF('07_Form_Mobilite'!$Q56="Validé humainement",'07_Form_Mobilite'!G56,"")</x:f>
      </x:c>
      <x:c r="H56" s="81" t="str">
        <x:f>IF('07_Form_Mobilite'!$Q56="Validé humainement",'07_Form_Mobilite'!H56,"")</x:f>
      </x:c>
      <x:c r="I56" s="76" t="str">
        <x:f>IF('07_Form_Mobilite'!$Q56="Validé humainement",'07_Form_Mobilite'!I56,"")</x:f>
      </x:c>
      <x:c r="J56" s="77" t="str">
        <x:f>IF('07_Form_Mobilite'!$Q56="Validé humainement",'07_Form_Mobilite'!J56,"")</x:f>
      </x:c>
      <x:c r="K56" s="76" t="str">
        <x:f>IF('07_Form_Mobilite'!$Q56="Validé humainement",'07_Form_Mobilite'!K56,"")</x:f>
      </x:c>
      <x:c r="L56" s="83" t="str">
        <x:f>IF('07_Form_Mobilite'!$Q56="Validé humainement",'07_Form_Mobilite'!L56,"")</x:f>
      </x:c>
      <x:c r="M56" s="77" t="str">
        <x:f>IF('07_Form_Mobilite'!$Q56="Validé humainement",'07_Form_Mobilite'!M56,"")</x:f>
      </x:c>
      <x:c r="N56" s="76" t="str">
        <x:f>IF('07_Form_Mobilite'!$Q56="Validé humainement",'07_Form_Mobilite'!N56,"")</x:f>
      </x:c>
      <x:c r="O56" s="76" t="str">
        <x:f>IF('07_Form_Mobilite'!$Q56="Validé humainement",'07_Form_Mobilite'!O56,"")</x:f>
      </x:c>
      <x:c r="P56" s="76" t="str">
        <x:f>IF('07_Form_Mobilite'!$Q56="Validé humainement",'07_Form_Mobilite'!P56,"")</x:f>
      </x:c>
      <x:c r="Q56" s="76" t="str">
        <x:f>IF('07_Form_Mobilite'!$Q56="Validé humainement",'07_Form_Mobilite'!Q56,"")</x:f>
      </x:c>
      <x:c r="R56" s="76" t="str">
        <x:f>IF('07_Form_Mobilite'!$Q56="Validé humainement",'07_Form_Mobilite'!R56,"")</x:f>
      </x:c>
      <x:c r="S56" s="78" t="str">
        <x:f>IF('07_Form_Mobilite'!$Q56="Validé humainement",'07_Form_Mobilite'!S56,"")</x:f>
      </x:c>
      <x:c r="T56" s="76" t="str">
        <x:f>IF('07_Form_Mobilite'!$Q56="Validé humainement",'07_Form_Mobilite'!T56,"")</x:f>
      </x:c>
      <x:c r="U56" s="76" t="str">
        <x:f>IF('07_Form_Mobilite'!$Q56="Validé humainement",'07_Form_Mobilite'!U56,"")</x:f>
      </x:c>
      <x:c r="V56" s="76" t="str">
        <x:f>IF('07_Form_Mobilite'!$Q56="Validé humainement",'07_Form_Mobilite'!V56,"")</x:f>
      </x:c>
    </x:row>
    <x:row r="57">
      <x:c r="A57" s="76" t="str">
        <x:f>IF('07_Form_Mobilite'!$Q57="Validé humainement",'07_Form_Mobilite'!A57,"")</x:f>
      </x:c>
      <x:c r="B57" s="76" t="str">
        <x:f>IF('07_Form_Mobilite'!$Q57="Validé humainement",'07_Form_Mobilite'!B57,"")</x:f>
      </x:c>
      <x:c r="C57" s="76" t="str">
        <x:f>IF('07_Form_Mobilite'!$Q57="Validé humainement",'07_Form_Mobilite'!C57,"")</x:f>
      </x:c>
      <x:c r="D57" s="76" t="str">
        <x:f>IF('07_Form_Mobilite'!$Q57="Validé humainement",'07_Form_Mobilite'!D57,"")</x:f>
      </x:c>
      <x:c r="E57" s="76" t="str">
        <x:f>IF('07_Form_Mobilite'!$Q57="Validé humainement",'07_Form_Mobilite'!E57,"")</x:f>
      </x:c>
      <x:c r="F57" s="81" t="str">
        <x:f>IF('07_Form_Mobilite'!$Q57="Validé humainement",'07_Form_Mobilite'!F57,"")</x:f>
      </x:c>
      <x:c r="G57" s="80" t="str">
        <x:f>IF('07_Form_Mobilite'!$Q57="Validé humainement",'07_Form_Mobilite'!G57,"")</x:f>
      </x:c>
      <x:c r="H57" s="81" t="str">
        <x:f>IF('07_Form_Mobilite'!$Q57="Validé humainement",'07_Form_Mobilite'!H57,"")</x:f>
      </x:c>
      <x:c r="I57" s="76" t="str">
        <x:f>IF('07_Form_Mobilite'!$Q57="Validé humainement",'07_Form_Mobilite'!I57,"")</x:f>
      </x:c>
      <x:c r="J57" s="77" t="str">
        <x:f>IF('07_Form_Mobilite'!$Q57="Validé humainement",'07_Form_Mobilite'!J57,"")</x:f>
      </x:c>
      <x:c r="K57" s="76" t="str">
        <x:f>IF('07_Form_Mobilite'!$Q57="Validé humainement",'07_Form_Mobilite'!K57,"")</x:f>
      </x:c>
      <x:c r="L57" s="83" t="str">
        <x:f>IF('07_Form_Mobilite'!$Q57="Validé humainement",'07_Form_Mobilite'!L57,"")</x:f>
      </x:c>
      <x:c r="M57" s="77" t="str">
        <x:f>IF('07_Form_Mobilite'!$Q57="Validé humainement",'07_Form_Mobilite'!M57,"")</x:f>
      </x:c>
      <x:c r="N57" s="76" t="str">
        <x:f>IF('07_Form_Mobilite'!$Q57="Validé humainement",'07_Form_Mobilite'!N57,"")</x:f>
      </x:c>
      <x:c r="O57" s="76" t="str">
        <x:f>IF('07_Form_Mobilite'!$Q57="Validé humainement",'07_Form_Mobilite'!O57,"")</x:f>
      </x:c>
      <x:c r="P57" s="76" t="str">
        <x:f>IF('07_Form_Mobilite'!$Q57="Validé humainement",'07_Form_Mobilite'!P57,"")</x:f>
      </x:c>
      <x:c r="Q57" s="76" t="str">
        <x:f>IF('07_Form_Mobilite'!$Q57="Validé humainement",'07_Form_Mobilite'!Q57,"")</x:f>
      </x:c>
      <x:c r="R57" s="76" t="str">
        <x:f>IF('07_Form_Mobilite'!$Q57="Validé humainement",'07_Form_Mobilite'!R57,"")</x:f>
      </x:c>
      <x:c r="S57" s="78" t="str">
        <x:f>IF('07_Form_Mobilite'!$Q57="Validé humainement",'07_Form_Mobilite'!S57,"")</x:f>
      </x:c>
      <x:c r="T57" s="76" t="str">
        <x:f>IF('07_Form_Mobilite'!$Q57="Validé humainement",'07_Form_Mobilite'!T57,"")</x:f>
      </x:c>
      <x:c r="U57" s="76" t="str">
        <x:f>IF('07_Form_Mobilite'!$Q57="Validé humainement",'07_Form_Mobilite'!U57,"")</x:f>
      </x:c>
      <x:c r="V57" s="76" t="str">
        <x:f>IF('07_Form_Mobilite'!$Q57="Validé humainement",'07_Form_Mobilite'!V57,"")</x:f>
      </x:c>
    </x:row>
    <x:row r="58">
      <x:c r="A58" s="76" t="str">
        <x:f>IF('07_Form_Mobilite'!$Q58="Validé humainement",'07_Form_Mobilite'!A58,"")</x:f>
      </x:c>
      <x:c r="B58" s="76" t="str">
        <x:f>IF('07_Form_Mobilite'!$Q58="Validé humainement",'07_Form_Mobilite'!B58,"")</x:f>
      </x:c>
      <x:c r="C58" s="76" t="str">
        <x:f>IF('07_Form_Mobilite'!$Q58="Validé humainement",'07_Form_Mobilite'!C58,"")</x:f>
      </x:c>
      <x:c r="D58" s="76" t="str">
        <x:f>IF('07_Form_Mobilite'!$Q58="Validé humainement",'07_Form_Mobilite'!D58,"")</x:f>
      </x:c>
      <x:c r="E58" s="76" t="str">
        <x:f>IF('07_Form_Mobilite'!$Q58="Validé humainement",'07_Form_Mobilite'!E58,"")</x:f>
      </x:c>
      <x:c r="F58" s="81" t="str">
        <x:f>IF('07_Form_Mobilite'!$Q58="Validé humainement",'07_Form_Mobilite'!F58,"")</x:f>
      </x:c>
      <x:c r="G58" s="80" t="str">
        <x:f>IF('07_Form_Mobilite'!$Q58="Validé humainement",'07_Form_Mobilite'!G58,"")</x:f>
      </x:c>
      <x:c r="H58" s="81" t="str">
        <x:f>IF('07_Form_Mobilite'!$Q58="Validé humainement",'07_Form_Mobilite'!H58,"")</x:f>
      </x:c>
      <x:c r="I58" s="76" t="str">
        <x:f>IF('07_Form_Mobilite'!$Q58="Validé humainement",'07_Form_Mobilite'!I58,"")</x:f>
      </x:c>
      <x:c r="J58" s="77" t="str">
        <x:f>IF('07_Form_Mobilite'!$Q58="Validé humainement",'07_Form_Mobilite'!J58,"")</x:f>
      </x:c>
      <x:c r="K58" s="76" t="str">
        <x:f>IF('07_Form_Mobilite'!$Q58="Validé humainement",'07_Form_Mobilite'!K58,"")</x:f>
      </x:c>
      <x:c r="L58" s="83" t="str">
        <x:f>IF('07_Form_Mobilite'!$Q58="Validé humainement",'07_Form_Mobilite'!L58,"")</x:f>
      </x:c>
      <x:c r="M58" s="77" t="str">
        <x:f>IF('07_Form_Mobilite'!$Q58="Validé humainement",'07_Form_Mobilite'!M58,"")</x:f>
      </x:c>
      <x:c r="N58" s="76" t="str">
        <x:f>IF('07_Form_Mobilite'!$Q58="Validé humainement",'07_Form_Mobilite'!N58,"")</x:f>
      </x:c>
      <x:c r="O58" s="76" t="str">
        <x:f>IF('07_Form_Mobilite'!$Q58="Validé humainement",'07_Form_Mobilite'!O58,"")</x:f>
      </x:c>
      <x:c r="P58" s="76" t="str">
        <x:f>IF('07_Form_Mobilite'!$Q58="Validé humainement",'07_Form_Mobilite'!P58,"")</x:f>
      </x:c>
      <x:c r="Q58" s="76" t="str">
        <x:f>IF('07_Form_Mobilite'!$Q58="Validé humainement",'07_Form_Mobilite'!Q58,"")</x:f>
      </x:c>
      <x:c r="R58" s="76" t="str">
        <x:f>IF('07_Form_Mobilite'!$Q58="Validé humainement",'07_Form_Mobilite'!R58,"")</x:f>
      </x:c>
      <x:c r="S58" s="78" t="str">
        <x:f>IF('07_Form_Mobilite'!$Q58="Validé humainement",'07_Form_Mobilite'!S58,"")</x:f>
      </x:c>
      <x:c r="T58" s="76" t="str">
        <x:f>IF('07_Form_Mobilite'!$Q58="Validé humainement",'07_Form_Mobilite'!T58,"")</x:f>
      </x:c>
      <x:c r="U58" s="76" t="str">
        <x:f>IF('07_Form_Mobilite'!$Q58="Validé humainement",'07_Form_Mobilite'!U58,"")</x:f>
      </x:c>
      <x:c r="V58" s="76" t="str">
        <x:f>IF('07_Form_Mobilite'!$Q58="Validé humainement",'07_Form_Mobilite'!V58,"")</x:f>
      </x:c>
    </x:row>
    <x:row r="59">
      <x:c r="A59" s="76" t="str">
        <x:f>IF('07_Form_Mobilite'!$Q59="Validé humainement",'07_Form_Mobilite'!A59,"")</x:f>
      </x:c>
      <x:c r="B59" s="76" t="str">
        <x:f>IF('07_Form_Mobilite'!$Q59="Validé humainement",'07_Form_Mobilite'!B59,"")</x:f>
      </x:c>
      <x:c r="C59" s="76" t="str">
        <x:f>IF('07_Form_Mobilite'!$Q59="Validé humainement",'07_Form_Mobilite'!C59,"")</x:f>
      </x:c>
      <x:c r="D59" s="76" t="str">
        <x:f>IF('07_Form_Mobilite'!$Q59="Validé humainement",'07_Form_Mobilite'!D59,"")</x:f>
      </x:c>
      <x:c r="E59" s="76" t="str">
        <x:f>IF('07_Form_Mobilite'!$Q59="Validé humainement",'07_Form_Mobilite'!E59,"")</x:f>
      </x:c>
      <x:c r="F59" s="81" t="str">
        <x:f>IF('07_Form_Mobilite'!$Q59="Validé humainement",'07_Form_Mobilite'!F59,"")</x:f>
      </x:c>
      <x:c r="G59" s="80" t="str">
        <x:f>IF('07_Form_Mobilite'!$Q59="Validé humainement",'07_Form_Mobilite'!G59,"")</x:f>
      </x:c>
      <x:c r="H59" s="81" t="str">
        <x:f>IF('07_Form_Mobilite'!$Q59="Validé humainement",'07_Form_Mobilite'!H59,"")</x:f>
      </x:c>
      <x:c r="I59" s="76" t="str">
        <x:f>IF('07_Form_Mobilite'!$Q59="Validé humainement",'07_Form_Mobilite'!I59,"")</x:f>
      </x:c>
      <x:c r="J59" s="77" t="str">
        <x:f>IF('07_Form_Mobilite'!$Q59="Validé humainement",'07_Form_Mobilite'!J59,"")</x:f>
      </x:c>
      <x:c r="K59" s="76" t="str">
        <x:f>IF('07_Form_Mobilite'!$Q59="Validé humainement",'07_Form_Mobilite'!K59,"")</x:f>
      </x:c>
      <x:c r="L59" s="83" t="str">
        <x:f>IF('07_Form_Mobilite'!$Q59="Validé humainement",'07_Form_Mobilite'!L59,"")</x:f>
      </x:c>
      <x:c r="M59" s="77" t="str">
        <x:f>IF('07_Form_Mobilite'!$Q59="Validé humainement",'07_Form_Mobilite'!M59,"")</x:f>
      </x:c>
      <x:c r="N59" s="76" t="str">
        <x:f>IF('07_Form_Mobilite'!$Q59="Validé humainement",'07_Form_Mobilite'!N59,"")</x:f>
      </x:c>
      <x:c r="O59" s="76" t="str">
        <x:f>IF('07_Form_Mobilite'!$Q59="Validé humainement",'07_Form_Mobilite'!O59,"")</x:f>
      </x:c>
      <x:c r="P59" s="76" t="str">
        <x:f>IF('07_Form_Mobilite'!$Q59="Validé humainement",'07_Form_Mobilite'!P59,"")</x:f>
      </x:c>
      <x:c r="Q59" s="76" t="str">
        <x:f>IF('07_Form_Mobilite'!$Q59="Validé humainement",'07_Form_Mobilite'!Q59,"")</x:f>
      </x:c>
      <x:c r="R59" s="76" t="str">
        <x:f>IF('07_Form_Mobilite'!$Q59="Validé humainement",'07_Form_Mobilite'!R59,"")</x:f>
      </x:c>
      <x:c r="S59" s="78" t="str">
        <x:f>IF('07_Form_Mobilite'!$Q59="Validé humainement",'07_Form_Mobilite'!S59,"")</x:f>
      </x:c>
      <x:c r="T59" s="76" t="str">
        <x:f>IF('07_Form_Mobilite'!$Q59="Validé humainement",'07_Form_Mobilite'!T59,"")</x:f>
      </x:c>
      <x:c r="U59" s="76" t="str">
        <x:f>IF('07_Form_Mobilite'!$Q59="Validé humainement",'07_Form_Mobilite'!U59,"")</x:f>
      </x:c>
      <x:c r="V59" s="76" t="str">
        <x:f>IF('07_Form_Mobilite'!$Q59="Validé humainement",'07_Form_Mobilite'!V59,"")</x:f>
      </x:c>
    </x:row>
    <x:row r="60">
      <x:c r="A60" s="76" t="str">
        <x:f>IF('07_Form_Mobilite'!$Q60="Validé humainement",'07_Form_Mobilite'!A60,"")</x:f>
      </x:c>
      <x:c r="B60" s="76" t="str">
        <x:f>IF('07_Form_Mobilite'!$Q60="Validé humainement",'07_Form_Mobilite'!B60,"")</x:f>
      </x:c>
      <x:c r="C60" s="76" t="str">
        <x:f>IF('07_Form_Mobilite'!$Q60="Validé humainement",'07_Form_Mobilite'!C60,"")</x:f>
      </x:c>
      <x:c r="D60" s="76" t="str">
        <x:f>IF('07_Form_Mobilite'!$Q60="Validé humainement",'07_Form_Mobilite'!D60,"")</x:f>
      </x:c>
      <x:c r="E60" s="76" t="str">
        <x:f>IF('07_Form_Mobilite'!$Q60="Validé humainement",'07_Form_Mobilite'!E60,"")</x:f>
      </x:c>
      <x:c r="F60" s="81" t="str">
        <x:f>IF('07_Form_Mobilite'!$Q60="Validé humainement",'07_Form_Mobilite'!F60,"")</x:f>
      </x:c>
      <x:c r="G60" s="80" t="str">
        <x:f>IF('07_Form_Mobilite'!$Q60="Validé humainement",'07_Form_Mobilite'!G60,"")</x:f>
      </x:c>
      <x:c r="H60" s="81" t="str">
        <x:f>IF('07_Form_Mobilite'!$Q60="Validé humainement",'07_Form_Mobilite'!H60,"")</x:f>
      </x:c>
      <x:c r="I60" s="76" t="str">
        <x:f>IF('07_Form_Mobilite'!$Q60="Validé humainement",'07_Form_Mobilite'!I60,"")</x:f>
      </x:c>
      <x:c r="J60" s="77" t="str">
        <x:f>IF('07_Form_Mobilite'!$Q60="Validé humainement",'07_Form_Mobilite'!J60,"")</x:f>
      </x:c>
      <x:c r="K60" s="76" t="str">
        <x:f>IF('07_Form_Mobilite'!$Q60="Validé humainement",'07_Form_Mobilite'!K60,"")</x:f>
      </x:c>
      <x:c r="L60" s="83" t="str">
        <x:f>IF('07_Form_Mobilite'!$Q60="Validé humainement",'07_Form_Mobilite'!L60,"")</x:f>
      </x:c>
      <x:c r="M60" s="77" t="str">
        <x:f>IF('07_Form_Mobilite'!$Q60="Validé humainement",'07_Form_Mobilite'!M60,"")</x:f>
      </x:c>
      <x:c r="N60" s="76" t="str">
        <x:f>IF('07_Form_Mobilite'!$Q60="Validé humainement",'07_Form_Mobilite'!N60,"")</x:f>
      </x:c>
      <x:c r="O60" s="76" t="str">
        <x:f>IF('07_Form_Mobilite'!$Q60="Validé humainement",'07_Form_Mobilite'!O60,"")</x:f>
      </x:c>
      <x:c r="P60" s="76" t="str">
        <x:f>IF('07_Form_Mobilite'!$Q60="Validé humainement",'07_Form_Mobilite'!P60,"")</x:f>
      </x:c>
      <x:c r="Q60" s="76" t="str">
        <x:f>IF('07_Form_Mobilite'!$Q60="Validé humainement",'07_Form_Mobilite'!Q60,"")</x:f>
      </x:c>
      <x:c r="R60" s="76" t="str">
        <x:f>IF('07_Form_Mobilite'!$Q60="Validé humainement",'07_Form_Mobilite'!R60,"")</x:f>
      </x:c>
      <x:c r="S60" s="78" t="str">
        <x:f>IF('07_Form_Mobilite'!$Q60="Validé humainement",'07_Form_Mobilite'!S60,"")</x:f>
      </x:c>
      <x:c r="T60" s="76" t="str">
        <x:f>IF('07_Form_Mobilite'!$Q60="Validé humainement",'07_Form_Mobilite'!T60,"")</x:f>
      </x:c>
      <x:c r="U60" s="76" t="str">
        <x:f>IF('07_Form_Mobilite'!$Q60="Validé humainement",'07_Form_Mobilite'!U60,"")</x:f>
      </x:c>
      <x:c r="V60" s="76" t="str">
        <x:f>IF('07_Form_Mobilite'!$Q60="Validé humainement",'07_Form_Mobilite'!V60,"")</x:f>
      </x:c>
    </x:row>
    <x:row r="61">
      <x:c r="A61" s="76" t="str">
        <x:f>IF('07_Form_Mobilite'!$Q61="Validé humainement",'07_Form_Mobilite'!A61,"")</x:f>
      </x:c>
      <x:c r="B61" s="76" t="str">
        <x:f>IF('07_Form_Mobilite'!$Q61="Validé humainement",'07_Form_Mobilite'!B61,"")</x:f>
      </x:c>
      <x:c r="C61" s="76" t="str">
        <x:f>IF('07_Form_Mobilite'!$Q61="Validé humainement",'07_Form_Mobilite'!C61,"")</x:f>
      </x:c>
      <x:c r="D61" s="76" t="str">
        <x:f>IF('07_Form_Mobilite'!$Q61="Validé humainement",'07_Form_Mobilite'!D61,"")</x:f>
      </x:c>
      <x:c r="E61" s="76" t="str">
        <x:f>IF('07_Form_Mobilite'!$Q61="Validé humainement",'07_Form_Mobilite'!E61,"")</x:f>
      </x:c>
      <x:c r="F61" s="81" t="str">
        <x:f>IF('07_Form_Mobilite'!$Q61="Validé humainement",'07_Form_Mobilite'!F61,"")</x:f>
      </x:c>
      <x:c r="G61" s="80" t="str">
        <x:f>IF('07_Form_Mobilite'!$Q61="Validé humainement",'07_Form_Mobilite'!G61,"")</x:f>
      </x:c>
      <x:c r="H61" s="81" t="str">
        <x:f>IF('07_Form_Mobilite'!$Q61="Validé humainement",'07_Form_Mobilite'!H61,"")</x:f>
      </x:c>
      <x:c r="I61" s="76" t="str">
        <x:f>IF('07_Form_Mobilite'!$Q61="Validé humainement",'07_Form_Mobilite'!I61,"")</x:f>
      </x:c>
      <x:c r="J61" s="77" t="str">
        <x:f>IF('07_Form_Mobilite'!$Q61="Validé humainement",'07_Form_Mobilite'!J61,"")</x:f>
      </x:c>
      <x:c r="K61" s="76" t="str">
        <x:f>IF('07_Form_Mobilite'!$Q61="Validé humainement",'07_Form_Mobilite'!K61,"")</x:f>
      </x:c>
      <x:c r="L61" s="83" t="str">
        <x:f>IF('07_Form_Mobilite'!$Q61="Validé humainement",'07_Form_Mobilite'!L61,"")</x:f>
      </x:c>
      <x:c r="M61" s="77" t="str">
        <x:f>IF('07_Form_Mobilite'!$Q61="Validé humainement",'07_Form_Mobilite'!M61,"")</x:f>
      </x:c>
      <x:c r="N61" s="76" t="str">
        <x:f>IF('07_Form_Mobilite'!$Q61="Validé humainement",'07_Form_Mobilite'!N61,"")</x:f>
      </x:c>
      <x:c r="O61" s="76" t="str">
        <x:f>IF('07_Form_Mobilite'!$Q61="Validé humainement",'07_Form_Mobilite'!O61,"")</x:f>
      </x:c>
      <x:c r="P61" s="76" t="str">
        <x:f>IF('07_Form_Mobilite'!$Q61="Validé humainement",'07_Form_Mobilite'!P61,"")</x:f>
      </x:c>
      <x:c r="Q61" s="76" t="str">
        <x:f>IF('07_Form_Mobilite'!$Q61="Validé humainement",'07_Form_Mobilite'!Q61,"")</x:f>
      </x:c>
      <x:c r="R61" s="76" t="str">
        <x:f>IF('07_Form_Mobilite'!$Q61="Validé humainement",'07_Form_Mobilite'!R61,"")</x:f>
      </x:c>
      <x:c r="S61" s="78" t="str">
        <x:f>IF('07_Form_Mobilite'!$Q61="Validé humainement",'07_Form_Mobilite'!S61,"")</x:f>
      </x:c>
      <x:c r="T61" s="76" t="str">
        <x:f>IF('07_Form_Mobilite'!$Q61="Validé humainement",'07_Form_Mobilite'!T61,"")</x:f>
      </x:c>
      <x:c r="U61" s="76" t="str">
        <x:f>IF('07_Form_Mobilite'!$Q61="Validé humainement",'07_Form_Mobilite'!U61,"")</x:f>
      </x:c>
      <x:c r="V61" s="76" t="str">
        <x:f>IF('07_Form_Mobilite'!$Q61="Validé humainement",'07_Form_Mobilite'!V61,"")</x:f>
      </x:c>
    </x:row>
    <x:row r="62">
      <x:c r="A62" s="76" t="str">
        <x:f>IF('07_Form_Mobilite'!$Q62="Validé humainement",'07_Form_Mobilite'!A62,"")</x:f>
      </x:c>
      <x:c r="B62" s="76" t="str">
        <x:f>IF('07_Form_Mobilite'!$Q62="Validé humainement",'07_Form_Mobilite'!B62,"")</x:f>
      </x:c>
      <x:c r="C62" s="76" t="str">
        <x:f>IF('07_Form_Mobilite'!$Q62="Validé humainement",'07_Form_Mobilite'!C62,"")</x:f>
      </x:c>
      <x:c r="D62" s="76" t="str">
        <x:f>IF('07_Form_Mobilite'!$Q62="Validé humainement",'07_Form_Mobilite'!D62,"")</x:f>
      </x:c>
      <x:c r="E62" s="76" t="str">
        <x:f>IF('07_Form_Mobilite'!$Q62="Validé humainement",'07_Form_Mobilite'!E62,"")</x:f>
      </x:c>
      <x:c r="F62" s="81" t="str">
        <x:f>IF('07_Form_Mobilite'!$Q62="Validé humainement",'07_Form_Mobilite'!F62,"")</x:f>
      </x:c>
      <x:c r="G62" s="80" t="str">
        <x:f>IF('07_Form_Mobilite'!$Q62="Validé humainement",'07_Form_Mobilite'!G62,"")</x:f>
      </x:c>
      <x:c r="H62" s="81" t="str">
        <x:f>IF('07_Form_Mobilite'!$Q62="Validé humainement",'07_Form_Mobilite'!H62,"")</x:f>
      </x:c>
      <x:c r="I62" s="76" t="str">
        <x:f>IF('07_Form_Mobilite'!$Q62="Validé humainement",'07_Form_Mobilite'!I62,"")</x:f>
      </x:c>
      <x:c r="J62" s="77" t="str">
        <x:f>IF('07_Form_Mobilite'!$Q62="Validé humainement",'07_Form_Mobilite'!J62,"")</x:f>
      </x:c>
      <x:c r="K62" s="76" t="str">
        <x:f>IF('07_Form_Mobilite'!$Q62="Validé humainement",'07_Form_Mobilite'!K62,"")</x:f>
      </x:c>
      <x:c r="L62" s="83" t="str">
        <x:f>IF('07_Form_Mobilite'!$Q62="Validé humainement",'07_Form_Mobilite'!L62,"")</x:f>
      </x:c>
      <x:c r="M62" s="77" t="str">
        <x:f>IF('07_Form_Mobilite'!$Q62="Validé humainement",'07_Form_Mobilite'!M62,"")</x:f>
      </x:c>
      <x:c r="N62" s="76" t="str">
        <x:f>IF('07_Form_Mobilite'!$Q62="Validé humainement",'07_Form_Mobilite'!N62,"")</x:f>
      </x:c>
      <x:c r="O62" s="76" t="str">
        <x:f>IF('07_Form_Mobilite'!$Q62="Validé humainement",'07_Form_Mobilite'!O62,"")</x:f>
      </x:c>
      <x:c r="P62" s="76" t="str">
        <x:f>IF('07_Form_Mobilite'!$Q62="Validé humainement",'07_Form_Mobilite'!P62,"")</x:f>
      </x:c>
      <x:c r="Q62" s="76" t="str">
        <x:f>IF('07_Form_Mobilite'!$Q62="Validé humainement",'07_Form_Mobilite'!Q62,"")</x:f>
      </x:c>
      <x:c r="R62" s="76" t="str">
        <x:f>IF('07_Form_Mobilite'!$Q62="Validé humainement",'07_Form_Mobilite'!R62,"")</x:f>
      </x:c>
      <x:c r="S62" s="78" t="str">
        <x:f>IF('07_Form_Mobilite'!$Q62="Validé humainement",'07_Form_Mobilite'!S62,"")</x:f>
      </x:c>
      <x:c r="T62" s="76" t="str">
        <x:f>IF('07_Form_Mobilite'!$Q62="Validé humainement",'07_Form_Mobilite'!T62,"")</x:f>
      </x:c>
      <x:c r="U62" s="76" t="str">
        <x:f>IF('07_Form_Mobilite'!$Q62="Validé humainement",'07_Form_Mobilite'!U62,"")</x:f>
      </x:c>
      <x:c r="V62" s="76" t="str">
        <x:f>IF('07_Form_Mobilite'!$Q62="Validé humainement",'07_Form_Mobilite'!V62,"")</x:f>
      </x:c>
    </x:row>
    <x:row r="63">
      <x:c r="A63" s="76" t="str">
        <x:f>IF('07_Form_Mobilite'!$Q63="Validé humainement",'07_Form_Mobilite'!A63,"")</x:f>
      </x:c>
      <x:c r="B63" s="76" t="str">
        <x:f>IF('07_Form_Mobilite'!$Q63="Validé humainement",'07_Form_Mobilite'!B63,"")</x:f>
      </x:c>
      <x:c r="C63" s="76" t="str">
        <x:f>IF('07_Form_Mobilite'!$Q63="Validé humainement",'07_Form_Mobilite'!C63,"")</x:f>
      </x:c>
      <x:c r="D63" s="76" t="str">
        <x:f>IF('07_Form_Mobilite'!$Q63="Validé humainement",'07_Form_Mobilite'!D63,"")</x:f>
      </x:c>
      <x:c r="E63" s="76" t="str">
        <x:f>IF('07_Form_Mobilite'!$Q63="Validé humainement",'07_Form_Mobilite'!E63,"")</x:f>
      </x:c>
      <x:c r="F63" s="81" t="str">
        <x:f>IF('07_Form_Mobilite'!$Q63="Validé humainement",'07_Form_Mobilite'!F63,"")</x:f>
      </x:c>
      <x:c r="G63" s="80" t="str">
        <x:f>IF('07_Form_Mobilite'!$Q63="Validé humainement",'07_Form_Mobilite'!G63,"")</x:f>
      </x:c>
      <x:c r="H63" s="81" t="str">
        <x:f>IF('07_Form_Mobilite'!$Q63="Validé humainement",'07_Form_Mobilite'!H63,"")</x:f>
      </x:c>
      <x:c r="I63" s="76" t="str">
        <x:f>IF('07_Form_Mobilite'!$Q63="Validé humainement",'07_Form_Mobilite'!I63,"")</x:f>
      </x:c>
      <x:c r="J63" s="77" t="str">
        <x:f>IF('07_Form_Mobilite'!$Q63="Validé humainement",'07_Form_Mobilite'!J63,"")</x:f>
      </x:c>
      <x:c r="K63" s="76" t="str">
        <x:f>IF('07_Form_Mobilite'!$Q63="Validé humainement",'07_Form_Mobilite'!K63,"")</x:f>
      </x:c>
      <x:c r="L63" s="83" t="str">
        <x:f>IF('07_Form_Mobilite'!$Q63="Validé humainement",'07_Form_Mobilite'!L63,"")</x:f>
      </x:c>
      <x:c r="M63" s="77" t="str">
        <x:f>IF('07_Form_Mobilite'!$Q63="Validé humainement",'07_Form_Mobilite'!M63,"")</x:f>
      </x:c>
      <x:c r="N63" s="76" t="str">
        <x:f>IF('07_Form_Mobilite'!$Q63="Validé humainement",'07_Form_Mobilite'!N63,"")</x:f>
      </x:c>
      <x:c r="O63" s="76" t="str">
        <x:f>IF('07_Form_Mobilite'!$Q63="Validé humainement",'07_Form_Mobilite'!O63,"")</x:f>
      </x:c>
      <x:c r="P63" s="76" t="str">
        <x:f>IF('07_Form_Mobilite'!$Q63="Validé humainement",'07_Form_Mobilite'!P63,"")</x:f>
      </x:c>
      <x:c r="Q63" s="76" t="str">
        <x:f>IF('07_Form_Mobilite'!$Q63="Validé humainement",'07_Form_Mobilite'!Q63,"")</x:f>
      </x:c>
      <x:c r="R63" s="76" t="str">
        <x:f>IF('07_Form_Mobilite'!$Q63="Validé humainement",'07_Form_Mobilite'!R63,"")</x:f>
      </x:c>
      <x:c r="S63" s="78" t="str">
        <x:f>IF('07_Form_Mobilite'!$Q63="Validé humainement",'07_Form_Mobilite'!S63,"")</x:f>
      </x:c>
      <x:c r="T63" s="76" t="str">
        <x:f>IF('07_Form_Mobilite'!$Q63="Validé humainement",'07_Form_Mobilite'!T63,"")</x:f>
      </x:c>
      <x:c r="U63" s="76" t="str">
        <x:f>IF('07_Form_Mobilite'!$Q63="Validé humainement",'07_Form_Mobilite'!U63,"")</x:f>
      </x:c>
      <x:c r="V63" s="76" t="str">
        <x:f>IF('07_Form_Mobilite'!$Q63="Validé humainement",'07_Form_Mobilite'!V63,"")</x:f>
      </x:c>
    </x:row>
    <x:row r="64">
      <x:c r="A64" s="76" t="str">
        <x:f>IF('07_Form_Mobilite'!$Q64="Validé humainement",'07_Form_Mobilite'!A64,"")</x:f>
      </x:c>
      <x:c r="B64" s="76" t="str">
        <x:f>IF('07_Form_Mobilite'!$Q64="Validé humainement",'07_Form_Mobilite'!B64,"")</x:f>
      </x:c>
      <x:c r="C64" s="76" t="str">
        <x:f>IF('07_Form_Mobilite'!$Q64="Validé humainement",'07_Form_Mobilite'!C64,"")</x:f>
      </x:c>
      <x:c r="D64" s="76" t="str">
        <x:f>IF('07_Form_Mobilite'!$Q64="Validé humainement",'07_Form_Mobilite'!D64,"")</x:f>
      </x:c>
      <x:c r="E64" s="76" t="str">
        <x:f>IF('07_Form_Mobilite'!$Q64="Validé humainement",'07_Form_Mobilite'!E64,"")</x:f>
      </x:c>
      <x:c r="F64" s="81" t="str">
        <x:f>IF('07_Form_Mobilite'!$Q64="Validé humainement",'07_Form_Mobilite'!F64,"")</x:f>
      </x:c>
      <x:c r="G64" s="80" t="str">
        <x:f>IF('07_Form_Mobilite'!$Q64="Validé humainement",'07_Form_Mobilite'!G64,"")</x:f>
      </x:c>
      <x:c r="H64" s="81" t="str">
        <x:f>IF('07_Form_Mobilite'!$Q64="Validé humainement",'07_Form_Mobilite'!H64,"")</x:f>
      </x:c>
      <x:c r="I64" s="76" t="str">
        <x:f>IF('07_Form_Mobilite'!$Q64="Validé humainement",'07_Form_Mobilite'!I64,"")</x:f>
      </x:c>
      <x:c r="J64" s="77" t="str">
        <x:f>IF('07_Form_Mobilite'!$Q64="Validé humainement",'07_Form_Mobilite'!J64,"")</x:f>
      </x:c>
      <x:c r="K64" s="76" t="str">
        <x:f>IF('07_Form_Mobilite'!$Q64="Validé humainement",'07_Form_Mobilite'!K64,"")</x:f>
      </x:c>
      <x:c r="L64" s="83" t="str">
        <x:f>IF('07_Form_Mobilite'!$Q64="Validé humainement",'07_Form_Mobilite'!L64,"")</x:f>
      </x:c>
      <x:c r="M64" s="77" t="str">
        <x:f>IF('07_Form_Mobilite'!$Q64="Validé humainement",'07_Form_Mobilite'!M64,"")</x:f>
      </x:c>
      <x:c r="N64" s="76" t="str">
        <x:f>IF('07_Form_Mobilite'!$Q64="Validé humainement",'07_Form_Mobilite'!N64,"")</x:f>
      </x:c>
      <x:c r="O64" s="76" t="str">
        <x:f>IF('07_Form_Mobilite'!$Q64="Validé humainement",'07_Form_Mobilite'!O64,"")</x:f>
      </x:c>
      <x:c r="P64" s="76" t="str">
        <x:f>IF('07_Form_Mobilite'!$Q64="Validé humainement",'07_Form_Mobilite'!P64,"")</x:f>
      </x:c>
      <x:c r="Q64" s="76" t="str">
        <x:f>IF('07_Form_Mobilite'!$Q64="Validé humainement",'07_Form_Mobilite'!Q64,"")</x:f>
      </x:c>
      <x:c r="R64" s="76" t="str">
        <x:f>IF('07_Form_Mobilite'!$Q64="Validé humainement",'07_Form_Mobilite'!R64,"")</x:f>
      </x:c>
      <x:c r="S64" s="78" t="str">
        <x:f>IF('07_Form_Mobilite'!$Q64="Validé humainement",'07_Form_Mobilite'!S64,"")</x:f>
      </x:c>
      <x:c r="T64" s="76" t="str">
        <x:f>IF('07_Form_Mobilite'!$Q64="Validé humainement",'07_Form_Mobilite'!T64,"")</x:f>
      </x:c>
      <x:c r="U64" s="76" t="str">
        <x:f>IF('07_Form_Mobilite'!$Q64="Validé humainement",'07_Form_Mobilite'!U64,"")</x:f>
      </x:c>
      <x:c r="V64" s="76" t="str">
        <x:f>IF('07_Form_Mobilite'!$Q64="Validé humainement",'07_Form_Mobilite'!V64,"")</x:f>
      </x:c>
    </x:row>
    <x:row r="65">
      <x:c r="A65" s="76" t="str">
        <x:f>IF('07_Form_Mobilite'!$Q65="Validé humainement",'07_Form_Mobilite'!A65,"")</x:f>
      </x:c>
      <x:c r="B65" s="76" t="str">
        <x:f>IF('07_Form_Mobilite'!$Q65="Validé humainement",'07_Form_Mobilite'!B65,"")</x:f>
      </x:c>
      <x:c r="C65" s="76" t="str">
        <x:f>IF('07_Form_Mobilite'!$Q65="Validé humainement",'07_Form_Mobilite'!C65,"")</x:f>
      </x:c>
      <x:c r="D65" s="76" t="str">
        <x:f>IF('07_Form_Mobilite'!$Q65="Validé humainement",'07_Form_Mobilite'!D65,"")</x:f>
      </x:c>
      <x:c r="E65" s="76" t="str">
        <x:f>IF('07_Form_Mobilite'!$Q65="Validé humainement",'07_Form_Mobilite'!E65,"")</x:f>
      </x:c>
      <x:c r="F65" s="81" t="str">
        <x:f>IF('07_Form_Mobilite'!$Q65="Validé humainement",'07_Form_Mobilite'!F65,"")</x:f>
      </x:c>
      <x:c r="G65" s="80" t="str">
        <x:f>IF('07_Form_Mobilite'!$Q65="Validé humainement",'07_Form_Mobilite'!G65,"")</x:f>
      </x:c>
      <x:c r="H65" s="81" t="str">
        <x:f>IF('07_Form_Mobilite'!$Q65="Validé humainement",'07_Form_Mobilite'!H65,"")</x:f>
      </x:c>
      <x:c r="I65" s="76" t="str">
        <x:f>IF('07_Form_Mobilite'!$Q65="Validé humainement",'07_Form_Mobilite'!I65,"")</x:f>
      </x:c>
      <x:c r="J65" s="77" t="str">
        <x:f>IF('07_Form_Mobilite'!$Q65="Validé humainement",'07_Form_Mobilite'!J65,"")</x:f>
      </x:c>
      <x:c r="K65" s="76" t="str">
        <x:f>IF('07_Form_Mobilite'!$Q65="Validé humainement",'07_Form_Mobilite'!K65,"")</x:f>
      </x:c>
      <x:c r="L65" s="83" t="str">
        <x:f>IF('07_Form_Mobilite'!$Q65="Validé humainement",'07_Form_Mobilite'!L65,"")</x:f>
      </x:c>
      <x:c r="M65" s="77" t="str">
        <x:f>IF('07_Form_Mobilite'!$Q65="Validé humainement",'07_Form_Mobilite'!M65,"")</x:f>
      </x:c>
      <x:c r="N65" s="76" t="str">
        <x:f>IF('07_Form_Mobilite'!$Q65="Validé humainement",'07_Form_Mobilite'!N65,"")</x:f>
      </x:c>
      <x:c r="O65" s="76" t="str">
        <x:f>IF('07_Form_Mobilite'!$Q65="Validé humainement",'07_Form_Mobilite'!O65,"")</x:f>
      </x:c>
      <x:c r="P65" s="76" t="str">
        <x:f>IF('07_Form_Mobilite'!$Q65="Validé humainement",'07_Form_Mobilite'!P65,"")</x:f>
      </x:c>
      <x:c r="Q65" s="76" t="str">
        <x:f>IF('07_Form_Mobilite'!$Q65="Validé humainement",'07_Form_Mobilite'!Q65,"")</x:f>
      </x:c>
      <x:c r="R65" s="76" t="str">
        <x:f>IF('07_Form_Mobilite'!$Q65="Validé humainement",'07_Form_Mobilite'!R65,"")</x:f>
      </x:c>
      <x:c r="S65" s="78" t="str">
        <x:f>IF('07_Form_Mobilite'!$Q65="Validé humainement",'07_Form_Mobilite'!S65,"")</x:f>
      </x:c>
      <x:c r="T65" s="76" t="str">
        <x:f>IF('07_Form_Mobilite'!$Q65="Validé humainement",'07_Form_Mobilite'!T65,"")</x:f>
      </x:c>
      <x:c r="U65" s="76" t="str">
        <x:f>IF('07_Form_Mobilite'!$Q65="Validé humainement",'07_Form_Mobilite'!U65,"")</x:f>
      </x:c>
      <x:c r="V65" s="76" t="str">
        <x:f>IF('07_Form_Mobilite'!$Q65="Validé humainement",'07_Form_Mobilite'!V65,"")</x:f>
      </x:c>
    </x:row>
    <x:row r="66">
      <x:c r="A66" s="76" t="str">
        <x:f>IF('07_Form_Mobilite'!$Q66="Validé humainement",'07_Form_Mobilite'!A66,"")</x:f>
      </x:c>
      <x:c r="B66" s="76" t="str">
        <x:f>IF('07_Form_Mobilite'!$Q66="Validé humainement",'07_Form_Mobilite'!B66,"")</x:f>
      </x:c>
      <x:c r="C66" s="76" t="str">
        <x:f>IF('07_Form_Mobilite'!$Q66="Validé humainement",'07_Form_Mobilite'!C66,"")</x:f>
      </x:c>
      <x:c r="D66" s="76" t="str">
        <x:f>IF('07_Form_Mobilite'!$Q66="Validé humainement",'07_Form_Mobilite'!D66,"")</x:f>
      </x:c>
      <x:c r="E66" s="76" t="str">
        <x:f>IF('07_Form_Mobilite'!$Q66="Validé humainement",'07_Form_Mobilite'!E66,"")</x:f>
      </x:c>
      <x:c r="F66" s="81" t="str">
        <x:f>IF('07_Form_Mobilite'!$Q66="Validé humainement",'07_Form_Mobilite'!F66,"")</x:f>
      </x:c>
      <x:c r="G66" s="80" t="str">
        <x:f>IF('07_Form_Mobilite'!$Q66="Validé humainement",'07_Form_Mobilite'!G66,"")</x:f>
      </x:c>
      <x:c r="H66" s="81" t="str">
        <x:f>IF('07_Form_Mobilite'!$Q66="Validé humainement",'07_Form_Mobilite'!H66,"")</x:f>
      </x:c>
      <x:c r="I66" s="76" t="str">
        <x:f>IF('07_Form_Mobilite'!$Q66="Validé humainement",'07_Form_Mobilite'!I66,"")</x:f>
      </x:c>
      <x:c r="J66" s="77" t="str">
        <x:f>IF('07_Form_Mobilite'!$Q66="Validé humainement",'07_Form_Mobilite'!J66,"")</x:f>
      </x:c>
      <x:c r="K66" s="76" t="str">
        <x:f>IF('07_Form_Mobilite'!$Q66="Validé humainement",'07_Form_Mobilite'!K66,"")</x:f>
      </x:c>
      <x:c r="L66" s="83" t="str">
        <x:f>IF('07_Form_Mobilite'!$Q66="Validé humainement",'07_Form_Mobilite'!L66,"")</x:f>
      </x:c>
      <x:c r="M66" s="77" t="str">
        <x:f>IF('07_Form_Mobilite'!$Q66="Validé humainement",'07_Form_Mobilite'!M66,"")</x:f>
      </x:c>
      <x:c r="N66" s="76" t="str">
        <x:f>IF('07_Form_Mobilite'!$Q66="Validé humainement",'07_Form_Mobilite'!N66,"")</x:f>
      </x:c>
      <x:c r="O66" s="76" t="str">
        <x:f>IF('07_Form_Mobilite'!$Q66="Validé humainement",'07_Form_Mobilite'!O66,"")</x:f>
      </x:c>
      <x:c r="P66" s="76" t="str">
        <x:f>IF('07_Form_Mobilite'!$Q66="Validé humainement",'07_Form_Mobilite'!P66,"")</x:f>
      </x:c>
      <x:c r="Q66" s="76" t="str">
        <x:f>IF('07_Form_Mobilite'!$Q66="Validé humainement",'07_Form_Mobilite'!Q66,"")</x:f>
      </x:c>
      <x:c r="R66" s="76" t="str">
        <x:f>IF('07_Form_Mobilite'!$Q66="Validé humainement",'07_Form_Mobilite'!R66,"")</x:f>
      </x:c>
      <x:c r="S66" s="78" t="str">
        <x:f>IF('07_Form_Mobilite'!$Q66="Validé humainement",'07_Form_Mobilite'!S66,"")</x:f>
      </x:c>
      <x:c r="T66" s="76" t="str">
        <x:f>IF('07_Form_Mobilite'!$Q66="Validé humainement",'07_Form_Mobilite'!T66,"")</x:f>
      </x:c>
      <x:c r="U66" s="76" t="str">
        <x:f>IF('07_Form_Mobilite'!$Q66="Validé humainement",'07_Form_Mobilite'!U66,"")</x:f>
      </x:c>
      <x:c r="V66" s="76" t="str">
        <x:f>IF('07_Form_Mobilite'!$Q66="Validé humainement",'07_Form_Mobilite'!V66,"")</x:f>
      </x:c>
    </x:row>
    <x:row r="67">
      <x:c r="A67" s="76" t="str">
        <x:f>IF('07_Form_Mobilite'!$Q67="Validé humainement",'07_Form_Mobilite'!A67,"")</x:f>
      </x:c>
      <x:c r="B67" s="76" t="str">
        <x:f>IF('07_Form_Mobilite'!$Q67="Validé humainement",'07_Form_Mobilite'!B67,"")</x:f>
      </x:c>
      <x:c r="C67" s="76" t="str">
        <x:f>IF('07_Form_Mobilite'!$Q67="Validé humainement",'07_Form_Mobilite'!C67,"")</x:f>
      </x:c>
      <x:c r="D67" s="76" t="str">
        <x:f>IF('07_Form_Mobilite'!$Q67="Validé humainement",'07_Form_Mobilite'!D67,"")</x:f>
      </x:c>
      <x:c r="E67" s="76" t="str">
        <x:f>IF('07_Form_Mobilite'!$Q67="Validé humainement",'07_Form_Mobilite'!E67,"")</x:f>
      </x:c>
      <x:c r="F67" s="81" t="str">
        <x:f>IF('07_Form_Mobilite'!$Q67="Validé humainement",'07_Form_Mobilite'!F67,"")</x:f>
      </x:c>
      <x:c r="G67" s="80" t="str">
        <x:f>IF('07_Form_Mobilite'!$Q67="Validé humainement",'07_Form_Mobilite'!G67,"")</x:f>
      </x:c>
      <x:c r="H67" s="81" t="str">
        <x:f>IF('07_Form_Mobilite'!$Q67="Validé humainement",'07_Form_Mobilite'!H67,"")</x:f>
      </x:c>
      <x:c r="I67" s="76" t="str">
        <x:f>IF('07_Form_Mobilite'!$Q67="Validé humainement",'07_Form_Mobilite'!I67,"")</x:f>
      </x:c>
      <x:c r="J67" s="77" t="str">
        <x:f>IF('07_Form_Mobilite'!$Q67="Validé humainement",'07_Form_Mobilite'!J67,"")</x:f>
      </x:c>
      <x:c r="K67" s="76" t="str">
        <x:f>IF('07_Form_Mobilite'!$Q67="Validé humainement",'07_Form_Mobilite'!K67,"")</x:f>
      </x:c>
      <x:c r="L67" s="83" t="str">
        <x:f>IF('07_Form_Mobilite'!$Q67="Validé humainement",'07_Form_Mobilite'!L67,"")</x:f>
      </x:c>
      <x:c r="M67" s="77" t="str">
        <x:f>IF('07_Form_Mobilite'!$Q67="Validé humainement",'07_Form_Mobilite'!M67,"")</x:f>
      </x:c>
      <x:c r="N67" s="76" t="str">
        <x:f>IF('07_Form_Mobilite'!$Q67="Validé humainement",'07_Form_Mobilite'!N67,"")</x:f>
      </x:c>
      <x:c r="O67" s="76" t="str">
        <x:f>IF('07_Form_Mobilite'!$Q67="Validé humainement",'07_Form_Mobilite'!O67,"")</x:f>
      </x:c>
      <x:c r="P67" s="76" t="str">
        <x:f>IF('07_Form_Mobilite'!$Q67="Validé humainement",'07_Form_Mobilite'!P67,"")</x:f>
      </x:c>
      <x:c r="Q67" s="76" t="str">
        <x:f>IF('07_Form_Mobilite'!$Q67="Validé humainement",'07_Form_Mobilite'!Q67,"")</x:f>
      </x:c>
      <x:c r="R67" s="76" t="str">
        <x:f>IF('07_Form_Mobilite'!$Q67="Validé humainement",'07_Form_Mobilite'!R67,"")</x:f>
      </x:c>
      <x:c r="S67" s="78" t="str">
        <x:f>IF('07_Form_Mobilite'!$Q67="Validé humainement",'07_Form_Mobilite'!S67,"")</x:f>
      </x:c>
      <x:c r="T67" s="76" t="str">
        <x:f>IF('07_Form_Mobilite'!$Q67="Validé humainement",'07_Form_Mobilite'!T67,"")</x:f>
      </x:c>
      <x:c r="U67" s="76" t="str">
        <x:f>IF('07_Form_Mobilite'!$Q67="Validé humainement",'07_Form_Mobilite'!U67,"")</x:f>
      </x:c>
      <x:c r="V67" s="76" t="str">
        <x:f>IF('07_Form_Mobilite'!$Q67="Validé humainement",'07_Form_Mobilite'!V67,"")</x:f>
      </x:c>
    </x:row>
    <x:row r="68">
      <x:c r="A68" s="76" t="str">
        <x:f>IF('07_Form_Mobilite'!$Q68="Validé humainement",'07_Form_Mobilite'!A68,"")</x:f>
      </x:c>
      <x:c r="B68" s="76" t="str">
        <x:f>IF('07_Form_Mobilite'!$Q68="Validé humainement",'07_Form_Mobilite'!B68,"")</x:f>
      </x:c>
      <x:c r="C68" s="76" t="str">
        <x:f>IF('07_Form_Mobilite'!$Q68="Validé humainement",'07_Form_Mobilite'!C68,"")</x:f>
      </x:c>
      <x:c r="D68" s="76" t="str">
        <x:f>IF('07_Form_Mobilite'!$Q68="Validé humainement",'07_Form_Mobilite'!D68,"")</x:f>
      </x:c>
      <x:c r="E68" s="76" t="str">
        <x:f>IF('07_Form_Mobilite'!$Q68="Validé humainement",'07_Form_Mobilite'!E68,"")</x:f>
      </x:c>
      <x:c r="F68" s="81" t="str">
        <x:f>IF('07_Form_Mobilite'!$Q68="Validé humainement",'07_Form_Mobilite'!F68,"")</x:f>
      </x:c>
      <x:c r="G68" s="80" t="str">
        <x:f>IF('07_Form_Mobilite'!$Q68="Validé humainement",'07_Form_Mobilite'!G68,"")</x:f>
      </x:c>
      <x:c r="H68" s="81" t="str">
        <x:f>IF('07_Form_Mobilite'!$Q68="Validé humainement",'07_Form_Mobilite'!H68,"")</x:f>
      </x:c>
      <x:c r="I68" s="76" t="str">
        <x:f>IF('07_Form_Mobilite'!$Q68="Validé humainement",'07_Form_Mobilite'!I68,"")</x:f>
      </x:c>
      <x:c r="J68" s="77" t="str">
        <x:f>IF('07_Form_Mobilite'!$Q68="Validé humainement",'07_Form_Mobilite'!J68,"")</x:f>
      </x:c>
      <x:c r="K68" s="76" t="str">
        <x:f>IF('07_Form_Mobilite'!$Q68="Validé humainement",'07_Form_Mobilite'!K68,"")</x:f>
      </x:c>
      <x:c r="L68" s="83" t="str">
        <x:f>IF('07_Form_Mobilite'!$Q68="Validé humainement",'07_Form_Mobilite'!L68,"")</x:f>
      </x:c>
      <x:c r="M68" s="77" t="str">
        <x:f>IF('07_Form_Mobilite'!$Q68="Validé humainement",'07_Form_Mobilite'!M68,"")</x:f>
      </x:c>
      <x:c r="N68" s="76" t="str">
        <x:f>IF('07_Form_Mobilite'!$Q68="Validé humainement",'07_Form_Mobilite'!N68,"")</x:f>
      </x:c>
      <x:c r="O68" s="76" t="str">
        <x:f>IF('07_Form_Mobilite'!$Q68="Validé humainement",'07_Form_Mobilite'!O68,"")</x:f>
      </x:c>
      <x:c r="P68" s="76" t="str">
        <x:f>IF('07_Form_Mobilite'!$Q68="Validé humainement",'07_Form_Mobilite'!P68,"")</x:f>
      </x:c>
      <x:c r="Q68" s="76" t="str">
        <x:f>IF('07_Form_Mobilite'!$Q68="Validé humainement",'07_Form_Mobilite'!Q68,"")</x:f>
      </x:c>
      <x:c r="R68" s="76" t="str">
        <x:f>IF('07_Form_Mobilite'!$Q68="Validé humainement",'07_Form_Mobilite'!R68,"")</x:f>
      </x:c>
      <x:c r="S68" s="78" t="str">
        <x:f>IF('07_Form_Mobilite'!$Q68="Validé humainement",'07_Form_Mobilite'!S68,"")</x:f>
      </x:c>
      <x:c r="T68" s="76" t="str">
        <x:f>IF('07_Form_Mobilite'!$Q68="Validé humainement",'07_Form_Mobilite'!T68,"")</x:f>
      </x:c>
      <x:c r="U68" s="76" t="str">
        <x:f>IF('07_Form_Mobilite'!$Q68="Validé humainement",'07_Form_Mobilite'!U68,"")</x:f>
      </x:c>
      <x:c r="V68" s="76" t="str">
        <x:f>IF('07_Form_Mobilite'!$Q68="Validé humainement",'07_Form_Mobilite'!V68,"")</x:f>
      </x:c>
    </x:row>
    <x:row r="69">
      <x:c r="A69" s="76" t="str">
        <x:f>IF('07_Form_Mobilite'!$Q69="Validé humainement",'07_Form_Mobilite'!A69,"")</x:f>
      </x:c>
      <x:c r="B69" s="76" t="str">
        <x:f>IF('07_Form_Mobilite'!$Q69="Validé humainement",'07_Form_Mobilite'!B69,"")</x:f>
      </x:c>
      <x:c r="C69" s="76" t="str">
        <x:f>IF('07_Form_Mobilite'!$Q69="Validé humainement",'07_Form_Mobilite'!C69,"")</x:f>
      </x:c>
      <x:c r="D69" s="76" t="str">
        <x:f>IF('07_Form_Mobilite'!$Q69="Validé humainement",'07_Form_Mobilite'!D69,"")</x:f>
      </x:c>
      <x:c r="E69" s="76" t="str">
        <x:f>IF('07_Form_Mobilite'!$Q69="Validé humainement",'07_Form_Mobilite'!E69,"")</x:f>
      </x:c>
      <x:c r="F69" s="81" t="str">
        <x:f>IF('07_Form_Mobilite'!$Q69="Validé humainement",'07_Form_Mobilite'!F69,"")</x:f>
      </x:c>
      <x:c r="G69" s="80" t="str">
        <x:f>IF('07_Form_Mobilite'!$Q69="Validé humainement",'07_Form_Mobilite'!G69,"")</x:f>
      </x:c>
      <x:c r="H69" s="81" t="str">
        <x:f>IF('07_Form_Mobilite'!$Q69="Validé humainement",'07_Form_Mobilite'!H69,"")</x:f>
      </x:c>
      <x:c r="I69" s="76" t="str">
        <x:f>IF('07_Form_Mobilite'!$Q69="Validé humainement",'07_Form_Mobilite'!I69,"")</x:f>
      </x:c>
      <x:c r="J69" s="77" t="str">
        <x:f>IF('07_Form_Mobilite'!$Q69="Validé humainement",'07_Form_Mobilite'!J69,"")</x:f>
      </x:c>
      <x:c r="K69" s="76" t="str">
        <x:f>IF('07_Form_Mobilite'!$Q69="Validé humainement",'07_Form_Mobilite'!K69,"")</x:f>
      </x:c>
      <x:c r="L69" s="83" t="str">
        <x:f>IF('07_Form_Mobilite'!$Q69="Validé humainement",'07_Form_Mobilite'!L69,"")</x:f>
      </x:c>
      <x:c r="M69" s="77" t="str">
        <x:f>IF('07_Form_Mobilite'!$Q69="Validé humainement",'07_Form_Mobilite'!M69,"")</x:f>
      </x:c>
      <x:c r="N69" s="76" t="str">
        <x:f>IF('07_Form_Mobilite'!$Q69="Validé humainement",'07_Form_Mobilite'!N69,"")</x:f>
      </x:c>
      <x:c r="O69" s="76" t="str">
        <x:f>IF('07_Form_Mobilite'!$Q69="Validé humainement",'07_Form_Mobilite'!O69,"")</x:f>
      </x:c>
      <x:c r="P69" s="76" t="str">
        <x:f>IF('07_Form_Mobilite'!$Q69="Validé humainement",'07_Form_Mobilite'!P69,"")</x:f>
      </x:c>
      <x:c r="Q69" s="76" t="str">
        <x:f>IF('07_Form_Mobilite'!$Q69="Validé humainement",'07_Form_Mobilite'!Q69,"")</x:f>
      </x:c>
      <x:c r="R69" s="76" t="str">
        <x:f>IF('07_Form_Mobilite'!$Q69="Validé humainement",'07_Form_Mobilite'!R69,"")</x:f>
      </x:c>
      <x:c r="S69" s="78" t="str">
        <x:f>IF('07_Form_Mobilite'!$Q69="Validé humainement",'07_Form_Mobilite'!S69,"")</x:f>
      </x:c>
      <x:c r="T69" s="76" t="str">
        <x:f>IF('07_Form_Mobilite'!$Q69="Validé humainement",'07_Form_Mobilite'!T69,"")</x:f>
      </x:c>
      <x:c r="U69" s="76" t="str">
        <x:f>IF('07_Form_Mobilite'!$Q69="Validé humainement",'07_Form_Mobilite'!U69,"")</x:f>
      </x:c>
      <x:c r="V69" s="76" t="str">
        <x:f>IF('07_Form_Mobilite'!$Q69="Validé humainement",'07_Form_Mobilite'!V69,"")</x:f>
      </x:c>
    </x:row>
    <x:row r="70">
      <x:c r="A70" s="76" t="str">
        <x:f>IF('07_Form_Mobilite'!$Q70="Validé humainement",'07_Form_Mobilite'!A70,"")</x:f>
      </x:c>
      <x:c r="B70" s="76" t="str">
        <x:f>IF('07_Form_Mobilite'!$Q70="Validé humainement",'07_Form_Mobilite'!B70,"")</x:f>
      </x:c>
      <x:c r="C70" s="76" t="str">
        <x:f>IF('07_Form_Mobilite'!$Q70="Validé humainement",'07_Form_Mobilite'!C70,"")</x:f>
      </x:c>
      <x:c r="D70" s="76" t="str">
        <x:f>IF('07_Form_Mobilite'!$Q70="Validé humainement",'07_Form_Mobilite'!D70,"")</x:f>
      </x:c>
      <x:c r="E70" s="76" t="str">
        <x:f>IF('07_Form_Mobilite'!$Q70="Validé humainement",'07_Form_Mobilite'!E70,"")</x:f>
      </x:c>
      <x:c r="F70" s="81" t="str">
        <x:f>IF('07_Form_Mobilite'!$Q70="Validé humainement",'07_Form_Mobilite'!F70,"")</x:f>
      </x:c>
      <x:c r="G70" s="80" t="str">
        <x:f>IF('07_Form_Mobilite'!$Q70="Validé humainement",'07_Form_Mobilite'!G70,"")</x:f>
      </x:c>
      <x:c r="H70" s="81" t="str">
        <x:f>IF('07_Form_Mobilite'!$Q70="Validé humainement",'07_Form_Mobilite'!H70,"")</x:f>
      </x:c>
      <x:c r="I70" s="76" t="str">
        <x:f>IF('07_Form_Mobilite'!$Q70="Validé humainement",'07_Form_Mobilite'!I70,"")</x:f>
      </x:c>
      <x:c r="J70" s="77" t="str">
        <x:f>IF('07_Form_Mobilite'!$Q70="Validé humainement",'07_Form_Mobilite'!J70,"")</x:f>
      </x:c>
      <x:c r="K70" s="76" t="str">
        <x:f>IF('07_Form_Mobilite'!$Q70="Validé humainement",'07_Form_Mobilite'!K70,"")</x:f>
      </x:c>
      <x:c r="L70" s="83" t="str">
        <x:f>IF('07_Form_Mobilite'!$Q70="Validé humainement",'07_Form_Mobilite'!L70,"")</x:f>
      </x:c>
      <x:c r="M70" s="77" t="str">
        <x:f>IF('07_Form_Mobilite'!$Q70="Validé humainement",'07_Form_Mobilite'!M70,"")</x:f>
      </x:c>
      <x:c r="N70" s="76" t="str">
        <x:f>IF('07_Form_Mobilite'!$Q70="Validé humainement",'07_Form_Mobilite'!N70,"")</x:f>
      </x:c>
      <x:c r="O70" s="76" t="str">
        <x:f>IF('07_Form_Mobilite'!$Q70="Validé humainement",'07_Form_Mobilite'!O70,"")</x:f>
      </x:c>
      <x:c r="P70" s="76" t="str">
        <x:f>IF('07_Form_Mobilite'!$Q70="Validé humainement",'07_Form_Mobilite'!P70,"")</x:f>
      </x:c>
      <x:c r="Q70" s="76" t="str">
        <x:f>IF('07_Form_Mobilite'!$Q70="Validé humainement",'07_Form_Mobilite'!Q70,"")</x:f>
      </x:c>
      <x:c r="R70" s="76" t="str">
        <x:f>IF('07_Form_Mobilite'!$Q70="Validé humainement",'07_Form_Mobilite'!R70,"")</x:f>
      </x:c>
      <x:c r="S70" s="78" t="str">
        <x:f>IF('07_Form_Mobilite'!$Q70="Validé humainement",'07_Form_Mobilite'!S70,"")</x:f>
      </x:c>
      <x:c r="T70" s="76" t="str">
        <x:f>IF('07_Form_Mobilite'!$Q70="Validé humainement",'07_Form_Mobilite'!T70,"")</x:f>
      </x:c>
      <x:c r="U70" s="76" t="str">
        <x:f>IF('07_Form_Mobilite'!$Q70="Validé humainement",'07_Form_Mobilite'!U70,"")</x:f>
      </x:c>
      <x:c r="V70" s="76" t="str">
        <x:f>IF('07_Form_Mobilite'!$Q70="Validé humainement",'07_Form_Mobilite'!V70,"")</x:f>
      </x:c>
    </x:row>
    <x:row r="71">
      <x:c r="A71" s="76" t="str">
        <x:f>IF('07_Form_Mobilite'!$Q71="Validé humainement",'07_Form_Mobilite'!A71,"")</x:f>
      </x:c>
      <x:c r="B71" s="76" t="str">
        <x:f>IF('07_Form_Mobilite'!$Q71="Validé humainement",'07_Form_Mobilite'!B71,"")</x:f>
      </x:c>
      <x:c r="C71" s="76" t="str">
        <x:f>IF('07_Form_Mobilite'!$Q71="Validé humainement",'07_Form_Mobilite'!C71,"")</x:f>
      </x:c>
      <x:c r="D71" s="76" t="str">
        <x:f>IF('07_Form_Mobilite'!$Q71="Validé humainement",'07_Form_Mobilite'!D71,"")</x:f>
      </x:c>
      <x:c r="E71" s="76" t="str">
        <x:f>IF('07_Form_Mobilite'!$Q71="Validé humainement",'07_Form_Mobilite'!E71,"")</x:f>
      </x:c>
      <x:c r="F71" s="81" t="str">
        <x:f>IF('07_Form_Mobilite'!$Q71="Validé humainement",'07_Form_Mobilite'!F71,"")</x:f>
      </x:c>
      <x:c r="G71" s="80" t="str">
        <x:f>IF('07_Form_Mobilite'!$Q71="Validé humainement",'07_Form_Mobilite'!G71,"")</x:f>
      </x:c>
      <x:c r="H71" s="81" t="str">
        <x:f>IF('07_Form_Mobilite'!$Q71="Validé humainement",'07_Form_Mobilite'!H71,"")</x:f>
      </x:c>
      <x:c r="I71" s="76" t="str">
        <x:f>IF('07_Form_Mobilite'!$Q71="Validé humainement",'07_Form_Mobilite'!I71,"")</x:f>
      </x:c>
      <x:c r="J71" s="77" t="str">
        <x:f>IF('07_Form_Mobilite'!$Q71="Validé humainement",'07_Form_Mobilite'!J71,"")</x:f>
      </x:c>
      <x:c r="K71" s="76" t="str">
        <x:f>IF('07_Form_Mobilite'!$Q71="Validé humainement",'07_Form_Mobilite'!K71,"")</x:f>
      </x:c>
      <x:c r="L71" s="83" t="str">
        <x:f>IF('07_Form_Mobilite'!$Q71="Validé humainement",'07_Form_Mobilite'!L71,"")</x:f>
      </x:c>
      <x:c r="M71" s="77" t="str">
        <x:f>IF('07_Form_Mobilite'!$Q71="Validé humainement",'07_Form_Mobilite'!M71,"")</x:f>
      </x:c>
      <x:c r="N71" s="76" t="str">
        <x:f>IF('07_Form_Mobilite'!$Q71="Validé humainement",'07_Form_Mobilite'!N71,"")</x:f>
      </x:c>
      <x:c r="O71" s="76" t="str">
        <x:f>IF('07_Form_Mobilite'!$Q71="Validé humainement",'07_Form_Mobilite'!O71,"")</x:f>
      </x:c>
      <x:c r="P71" s="76" t="str">
        <x:f>IF('07_Form_Mobilite'!$Q71="Validé humainement",'07_Form_Mobilite'!P71,"")</x:f>
      </x:c>
      <x:c r="Q71" s="76" t="str">
        <x:f>IF('07_Form_Mobilite'!$Q71="Validé humainement",'07_Form_Mobilite'!Q71,"")</x:f>
      </x:c>
      <x:c r="R71" s="76" t="str">
        <x:f>IF('07_Form_Mobilite'!$Q71="Validé humainement",'07_Form_Mobilite'!R71,"")</x:f>
      </x:c>
      <x:c r="S71" s="78" t="str">
        <x:f>IF('07_Form_Mobilite'!$Q71="Validé humainement",'07_Form_Mobilite'!S71,"")</x:f>
      </x:c>
      <x:c r="T71" s="76" t="str">
        <x:f>IF('07_Form_Mobilite'!$Q71="Validé humainement",'07_Form_Mobilite'!T71,"")</x:f>
      </x:c>
      <x:c r="U71" s="76" t="str">
        <x:f>IF('07_Form_Mobilite'!$Q71="Validé humainement",'07_Form_Mobilite'!U71,"")</x:f>
      </x:c>
      <x:c r="V71" s="76" t="str">
        <x:f>IF('07_Form_Mobilite'!$Q71="Validé humainement",'07_Form_Mobilite'!V71,"")</x:f>
      </x:c>
    </x:row>
    <x:row r="72">
      <x:c r="A72" s="76" t="str">
        <x:f>IF('07_Form_Mobilite'!$Q72="Validé humainement",'07_Form_Mobilite'!A72,"")</x:f>
      </x:c>
      <x:c r="B72" s="76" t="str">
        <x:f>IF('07_Form_Mobilite'!$Q72="Validé humainement",'07_Form_Mobilite'!B72,"")</x:f>
      </x:c>
      <x:c r="C72" s="76" t="str">
        <x:f>IF('07_Form_Mobilite'!$Q72="Validé humainement",'07_Form_Mobilite'!C72,"")</x:f>
      </x:c>
      <x:c r="D72" s="76" t="str">
        <x:f>IF('07_Form_Mobilite'!$Q72="Validé humainement",'07_Form_Mobilite'!D72,"")</x:f>
      </x:c>
      <x:c r="E72" s="76" t="str">
        <x:f>IF('07_Form_Mobilite'!$Q72="Validé humainement",'07_Form_Mobilite'!E72,"")</x:f>
      </x:c>
      <x:c r="F72" s="81" t="str">
        <x:f>IF('07_Form_Mobilite'!$Q72="Validé humainement",'07_Form_Mobilite'!F72,"")</x:f>
      </x:c>
      <x:c r="G72" s="80" t="str">
        <x:f>IF('07_Form_Mobilite'!$Q72="Validé humainement",'07_Form_Mobilite'!G72,"")</x:f>
      </x:c>
      <x:c r="H72" s="81" t="str">
        <x:f>IF('07_Form_Mobilite'!$Q72="Validé humainement",'07_Form_Mobilite'!H72,"")</x:f>
      </x:c>
      <x:c r="I72" s="76" t="str">
        <x:f>IF('07_Form_Mobilite'!$Q72="Validé humainement",'07_Form_Mobilite'!I72,"")</x:f>
      </x:c>
      <x:c r="J72" s="77" t="str">
        <x:f>IF('07_Form_Mobilite'!$Q72="Validé humainement",'07_Form_Mobilite'!J72,"")</x:f>
      </x:c>
      <x:c r="K72" s="76" t="str">
        <x:f>IF('07_Form_Mobilite'!$Q72="Validé humainement",'07_Form_Mobilite'!K72,"")</x:f>
      </x:c>
      <x:c r="L72" s="83" t="str">
        <x:f>IF('07_Form_Mobilite'!$Q72="Validé humainement",'07_Form_Mobilite'!L72,"")</x:f>
      </x:c>
      <x:c r="M72" s="77" t="str">
        <x:f>IF('07_Form_Mobilite'!$Q72="Validé humainement",'07_Form_Mobilite'!M72,"")</x:f>
      </x:c>
      <x:c r="N72" s="76" t="str">
        <x:f>IF('07_Form_Mobilite'!$Q72="Validé humainement",'07_Form_Mobilite'!N72,"")</x:f>
      </x:c>
      <x:c r="O72" s="76" t="str">
        <x:f>IF('07_Form_Mobilite'!$Q72="Validé humainement",'07_Form_Mobilite'!O72,"")</x:f>
      </x:c>
      <x:c r="P72" s="76" t="str">
        <x:f>IF('07_Form_Mobilite'!$Q72="Validé humainement",'07_Form_Mobilite'!P72,"")</x:f>
      </x:c>
      <x:c r="Q72" s="76" t="str">
        <x:f>IF('07_Form_Mobilite'!$Q72="Validé humainement",'07_Form_Mobilite'!Q72,"")</x:f>
      </x:c>
      <x:c r="R72" s="76" t="str">
        <x:f>IF('07_Form_Mobilite'!$Q72="Validé humainement",'07_Form_Mobilite'!R72,"")</x:f>
      </x:c>
      <x:c r="S72" s="78" t="str">
        <x:f>IF('07_Form_Mobilite'!$Q72="Validé humainement",'07_Form_Mobilite'!S72,"")</x:f>
      </x:c>
      <x:c r="T72" s="76" t="str">
        <x:f>IF('07_Form_Mobilite'!$Q72="Validé humainement",'07_Form_Mobilite'!T72,"")</x:f>
      </x:c>
      <x:c r="U72" s="76" t="str">
        <x:f>IF('07_Form_Mobilite'!$Q72="Validé humainement",'07_Form_Mobilite'!U72,"")</x:f>
      </x:c>
      <x:c r="V72" s="76" t="str">
        <x:f>IF('07_Form_Mobilite'!$Q72="Validé humainement",'07_Form_Mobilite'!V72,"")</x:f>
      </x:c>
    </x:row>
    <x:row r="73">
      <x:c r="A73" s="76" t="str">
        <x:f>IF('07_Form_Mobilite'!$Q73="Validé humainement",'07_Form_Mobilite'!A73,"")</x:f>
      </x:c>
      <x:c r="B73" s="76" t="str">
        <x:f>IF('07_Form_Mobilite'!$Q73="Validé humainement",'07_Form_Mobilite'!B73,"")</x:f>
      </x:c>
      <x:c r="C73" s="76" t="str">
        <x:f>IF('07_Form_Mobilite'!$Q73="Validé humainement",'07_Form_Mobilite'!C73,"")</x:f>
      </x:c>
      <x:c r="D73" s="76" t="str">
        <x:f>IF('07_Form_Mobilite'!$Q73="Validé humainement",'07_Form_Mobilite'!D73,"")</x:f>
      </x:c>
      <x:c r="E73" s="76" t="str">
        <x:f>IF('07_Form_Mobilite'!$Q73="Validé humainement",'07_Form_Mobilite'!E73,"")</x:f>
      </x:c>
      <x:c r="F73" s="81" t="str">
        <x:f>IF('07_Form_Mobilite'!$Q73="Validé humainement",'07_Form_Mobilite'!F73,"")</x:f>
      </x:c>
      <x:c r="G73" s="80" t="str">
        <x:f>IF('07_Form_Mobilite'!$Q73="Validé humainement",'07_Form_Mobilite'!G73,"")</x:f>
      </x:c>
      <x:c r="H73" s="81" t="str">
        <x:f>IF('07_Form_Mobilite'!$Q73="Validé humainement",'07_Form_Mobilite'!H73,"")</x:f>
      </x:c>
      <x:c r="I73" s="76" t="str">
        <x:f>IF('07_Form_Mobilite'!$Q73="Validé humainement",'07_Form_Mobilite'!I73,"")</x:f>
      </x:c>
      <x:c r="J73" s="77" t="str">
        <x:f>IF('07_Form_Mobilite'!$Q73="Validé humainement",'07_Form_Mobilite'!J73,"")</x:f>
      </x:c>
      <x:c r="K73" s="76" t="str">
        <x:f>IF('07_Form_Mobilite'!$Q73="Validé humainement",'07_Form_Mobilite'!K73,"")</x:f>
      </x:c>
      <x:c r="L73" s="83" t="str">
        <x:f>IF('07_Form_Mobilite'!$Q73="Validé humainement",'07_Form_Mobilite'!L73,"")</x:f>
      </x:c>
      <x:c r="M73" s="77" t="str">
        <x:f>IF('07_Form_Mobilite'!$Q73="Validé humainement",'07_Form_Mobilite'!M73,"")</x:f>
      </x:c>
      <x:c r="N73" s="76" t="str">
        <x:f>IF('07_Form_Mobilite'!$Q73="Validé humainement",'07_Form_Mobilite'!N73,"")</x:f>
      </x:c>
      <x:c r="O73" s="76" t="str">
        <x:f>IF('07_Form_Mobilite'!$Q73="Validé humainement",'07_Form_Mobilite'!O73,"")</x:f>
      </x:c>
      <x:c r="P73" s="76" t="str">
        <x:f>IF('07_Form_Mobilite'!$Q73="Validé humainement",'07_Form_Mobilite'!P73,"")</x:f>
      </x:c>
      <x:c r="Q73" s="76" t="str">
        <x:f>IF('07_Form_Mobilite'!$Q73="Validé humainement",'07_Form_Mobilite'!Q73,"")</x:f>
      </x:c>
      <x:c r="R73" s="76" t="str">
        <x:f>IF('07_Form_Mobilite'!$Q73="Validé humainement",'07_Form_Mobilite'!R73,"")</x:f>
      </x:c>
      <x:c r="S73" s="78" t="str">
        <x:f>IF('07_Form_Mobilite'!$Q73="Validé humainement",'07_Form_Mobilite'!S73,"")</x:f>
      </x:c>
      <x:c r="T73" s="76" t="str">
        <x:f>IF('07_Form_Mobilite'!$Q73="Validé humainement",'07_Form_Mobilite'!T73,"")</x:f>
      </x:c>
      <x:c r="U73" s="76" t="str">
        <x:f>IF('07_Form_Mobilite'!$Q73="Validé humainement",'07_Form_Mobilite'!U73,"")</x:f>
      </x:c>
      <x:c r="V73" s="76" t="str">
        <x:f>IF('07_Form_Mobilite'!$Q73="Validé humainement",'07_Form_Mobilite'!V73,"")</x:f>
      </x:c>
    </x:row>
    <x:row r="74">
      <x:c r="A74" s="76" t="str">
        <x:f>IF('07_Form_Mobilite'!$Q74="Validé humainement",'07_Form_Mobilite'!A74,"")</x:f>
      </x:c>
      <x:c r="B74" s="76" t="str">
        <x:f>IF('07_Form_Mobilite'!$Q74="Validé humainement",'07_Form_Mobilite'!B74,"")</x:f>
      </x:c>
      <x:c r="C74" s="76" t="str">
        <x:f>IF('07_Form_Mobilite'!$Q74="Validé humainement",'07_Form_Mobilite'!C74,"")</x:f>
      </x:c>
      <x:c r="D74" s="76" t="str">
        <x:f>IF('07_Form_Mobilite'!$Q74="Validé humainement",'07_Form_Mobilite'!D74,"")</x:f>
      </x:c>
      <x:c r="E74" s="76" t="str">
        <x:f>IF('07_Form_Mobilite'!$Q74="Validé humainement",'07_Form_Mobilite'!E74,"")</x:f>
      </x:c>
      <x:c r="F74" s="81" t="str">
        <x:f>IF('07_Form_Mobilite'!$Q74="Validé humainement",'07_Form_Mobilite'!F74,"")</x:f>
      </x:c>
      <x:c r="G74" s="80" t="str">
        <x:f>IF('07_Form_Mobilite'!$Q74="Validé humainement",'07_Form_Mobilite'!G74,"")</x:f>
      </x:c>
      <x:c r="H74" s="81" t="str">
        <x:f>IF('07_Form_Mobilite'!$Q74="Validé humainement",'07_Form_Mobilite'!H74,"")</x:f>
      </x:c>
      <x:c r="I74" s="76" t="str">
        <x:f>IF('07_Form_Mobilite'!$Q74="Validé humainement",'07_Form_Mobilite'!I74,"")</x:f>
      </x:c>
      <x:c r="J74" s="77" t="str">
        <x:f>IF('07_Form_Mobilite'!$Q74="Validé humainement",'07_Form_Mobilite'!J74,"")</x:f>
      </x:c>
      <x:c r="K74" s="76" t="str">
        <x:f>IF('07_Form_Mobilite'!$Q74="Validé humainement",'07_Form_Mobilite'!K74,"")</x:f>
      </x:c>
      <x:c r="L74" s="83" t="str">
        <x:f>IF('07_Form_Mobilite'!$Q74="Validé humainement",'07_Form_Mobilite'!L74,"")</x:f>
      </x:c>
      <x:c r="M74" s="77" t="str">
        <x:f>IF('07_Form_Mobilite'!$Q74="Validé humainement",'07_Form_Mobilite'!M74,"")</x:f>
      </x:c>
      <x:c r="N74" s="76" t="str">
        <x:f>IF('07_Form_Mobilite'!$Q74="Validé humainement",'07_Form_Mobilite'!N74,"")</x:f>
      </x:c>
      <x:c r="O74" s="76" t="str">
        <x:f>IF('07_Form_Mobilite'!$Q74="Validé humainement",'07_Form_Mobilite'!O74,"")</x:f>
      </x:c>
      <x:c r="P74" s="76" t="str">
        <x:f>IF('07_Form_Mobilite'!$Q74="Validé humainement",'07_Form_Mobilite'!P74,"")</x:f>
      </x:c>
      <x:c r="Q74" s="76" t="str">
        <x:f>IF('07_Form_Mobilite'!$Q74="Validé humainement",'07_Form_Mobilite'!Q74,"")</x:f>
      </x:c>
      <x:c r="R74" s="76" t="str">
        <x:f>IF('07_Form_Mobilite'!$Q74="Validé humainement",'07_Form_Mobilite'!R74,"")</x:f>
      </x:c>
      <x:c r="S74" s="78" t="str">
        <x:f>IF('07_Form_Mobilite'!$Q74="Validé humainement",'07_Form_Mobilite'!S74,"")</x:f>
      </x:c>
      <x:c r="T74" s="76" t="str">
        <x:f>IF('07_Form_Mobilite'!$Q74="Validé humainement",'07_Form_Mobilite'!T74,"")</x:f>
      </x:c>
      <x:c r="U74" s="76" t="str">
        <x:f>IF('07_Form_Mobilite'!$Q74="Validé humainement",'07_Form_Mobilite'!U74,"")</x:f>
      </x:c>
      <x:c r="V74" s="76" t="str">
        <x:f>IF('07_Form_Mobilite'!$Q74="Validé humainement",'07_Form_Mobilite'!V74,"")</x:f>
      </x:c>
    </x:row>
    <x:row r="75">
      <x:c r="A75" s="76" t="str">
        <x:f>IF('07_Form_Mobilite'!$Q75="Validé humainement",'07_Form_Mobilite'!A75,"")</x:f>
      </x:c>
      <x:c r="B75" s="76" t="str">
        <x:f>IF('07_Form_Mobilite'!$Q75="Validé humainement",'07_Form_Mobilite'!B75,"")</x:f>
      </x:c>
      <x:c r="C75" s="76" t="str">
        <x:f>IF('07_Form_Mobilite'!$Q75="Validé humainement",'07_Form_Mobilite'!C75,"")</x:f>
      </x:c>
      <x:c r="D75" s="76" t="str">
        <x:f>IF('07_Form_Mobilite'!$Q75="Validé humainement",'07_Form_Mobilite'!D75,"")</x:f>
      </x:c>
      <x:c r="E75" s="76" t="str">
        <x:f>IF('07_Form_Mobilite'!$Q75="Validé humainement",'07_Form_Mobilite'!E75,"")</x:f>
      </x:c>
      <x:c r="F75" s="81" t="str">
        <x:f>IF('07_Form_Mobilite'!$Q75="Validé humainement",'07_Form_Mobilite'!F75,"")</x:f>
      </x:c>
      <x:c r="G75" s="80" t="str">
        <x:f>IF('07_Form_Mobilite'!$Q75="Validé humainement",'07_Form_Mobilite'!G75,"")</x:f>
      </x:c>
      <x:c r="H75" s="81" t="str">
        <x:f>IF('07_Form_Mobilite'!$Q75="Validé humainement",'07_Form_Mobilite'!H75,"")</x:f>
      </x:c>
      <x:c r="I75" s="76" t="str">
        <x:f>IF('07_Form_Mobilite'!$Q75="Validé humainement",'07_Form_Mobilite'!I75,"")</x:f>
      </x:c>
      <x:c r="J75" s="77" t="str">
        <x:f>IF('07_Form_Mobilite'!$Q75="Validé humainement",'07_Form_Mobilite'!J75,"")</x:f>
      </x:c>
      <x:c r="K75" s="76" t="str">
        <x:f>IF('07_Form_Mobilite'!$Q75="Validé humainement",'07_Form_Mobilite'!K75,"")</x:f>
      </x:c>
      <x:c r="L75" s="83" t="str">
        <x:f>IF('07_Form_Mobilite'!$Q75="Validé humainement",'07_Form_Mobilite'!L75,"")</x:f>
      </x:c>
      <x:c r="M75" s="77" t="str">
        <x:f>IF('07_Form_Mobilite'!$Q75="Validé humainement",'07_Form_Mobilite'!M75,"")</x:f>
      </x:c>
      <x:c r="N75" s="76" t="str">
        <x:f>IF('07_Form_Mobilite'!$Q75="Validé humainement",'07_Form_Mobilite'!N75,"")</x:f>
      </x:c>
      <x:c r="O75" s="76" t="str">
        <x:f>IF('07_Form_Mobilite'!$Q75="Validé humainement",'07_Form_Mobilite'!O75,"")</x:f>
      </x:c>
      <x:c r="P75" s="76" t="str">
        <x:f>IF('07_Form_Mobilite'!$Q75="Validé humainement",'07_Form_Mobilite'!P75,"")</x:f>
      </x:c>
      <x:c r="Q75" s="76" t="str">
        <x:f>IF('07_Form_Mobilite'!$Q75="Validé humainement",'07_Form_Mobilite'!Q75,"")</x:f>
      </x:c>
      <x:c r="R75" s="76" t="str">
        <x:f>IF('07_Form_Mobilite'!$Q75="Validé humainement",'07_Form_Mobilite'!R75,"")</x:f>
      </x:c>
      <x:c r="S75" s="78" t="str">
        <x:f>IF('07_Form_Mobilite'!$Q75="Validé humainement",'07_Form_Mobilite'!S75,"")</x:f>
      </x:c>
      <x:c r="T75" s="76" t="str">
        <x:f>IF('07_Form_Mobilite'!$Q75="Validé humainement",'07_Form_Mobilite'!T75,"")</x:f>
      </x:c>
      <x:c r="U75" s="76" t="str">
        <x:f>IF('07_Form_Mobilite'!$Q75="Validé humainement",'07_Form_Mobilite'!U75,"")</x:f>
      </x:c>
      <x:c r="V75" s="76" t="str">
        <x:f>IF('07_Form_Mobilite'!$Q75="Validé humainement",'07_Form_Mobilite'!V75,"")</x:f>
      </x:c>
    </x:row>
    <x:row r="76">
      <x:c r="A76" s="76" t="str">
        <x:f>IF('07_Form_Mobilite'!$Q76="Validé humainement",'07_Form_Mobilite'!A76,"")</x:f>
      </x:c>
      <x:c r="B76" s="76" t="str">
        <x:f>IF('07_Form_Mobilite'!$Q76="Validé humainement",'07_Form_Mobilite'!B76,"")</x:f>
      </x:c>
      <x:c r="C76" s="76" t="str">
        <x:f>IF('07_Form_Mobilite'!$Q76="Validé humainement",'07_Form_Mobilite'!C76,"")</x:f>
      </x:c>
      <x:c r="D76" s="76" t="str">
        <x:f>IF('07_Form_Mobilite'!$Q76="Validé humainement",'07_Form_Mobilite'!D76,"")</x:f>
      </x:c>
      <x:c r="E76" s="76" t="str">
        <x:f>IF('07_Form_Mobilite'!$Q76="Validé humainement",'07_Form_Mobilite'!E76,"")</x:f>
      </x:c>
      <x:c r="F76" s="81" t="str">
        <x:f>IF('07_Form_Mobilite'!$Q76="Validé humainement",'07_Form_Mobilite'!F76,"")</x:f>
      </x:c>
      <x:c r="G76" s="80" t="str">
        <x:f>IF('07_Form_Mobilite'!$Q76="Validé humainement",'07_Form_Mobilite'!G76,"")</x:f>
      </x:c>
      <x:c r="H76" s="81" t="str">
        <x:f>IF('07_Form_Mobilite'!$Q76="Validé humainement",'07_Form_Mobilite'!H76,"")</x:f>
      </x:c>
      <x:c r="I76" s="76" t="str">
        <x:f>IF('07_Form_Mobilite'!$Q76="Validé humainement",'07_Form_Mobilite'!I76,"")</x:f>
      </x:c>
      <x:c r="J76" s="77" t="str">
        <x:f>IF('07_Form_Mobilite'!$Q76="Validé humainement",'07_Form_Mobilite'!J76,"")</x:f>
      </x:c>
      <x:c r="K76" s="76" t="str">
        <x:f>IF('07_Form_Mobilite'!$Q76="Validé humainement",'07_Form_Mobilite'!K76,"")</x:f>
      </x:c>
      <x:c r="L76" s="83" t="str">
        <x:f>IF('07_Form_Mobilite'!$Q76="Validé humainement",'07_Form_Mobilite'!L76,"")</x:f>
      </x:c>
      <x:c r="M76" s="77" t="str">
        <x:f>IF('07_Form_Mobilite'!$Q76="Validé humainement",'07_Form_Mobilite'!M76,"")</x:f>
      </x:c>
      <x:c r="N76" s="76" t="str">
        <x:f>IF('07_Form_Mobilite'!$Q76="Validé humainement",'07_Form_Mobilite'!N76,"")</x:f>
      </x:c>
      <x:c r="O76" s="76" t="str">
        <x:f>IF('07_Form_Mobilite'!$Q76="Validé humainement",'07_Form_Mobilite'!O76,"")</x:f>
      </x:c>
      <x:c r="P76" s="76" t="str">
        <x:f>IF('07_Form_Mobilite'!$Q76="Validé humainement",'07_Form_Mobilite'!P76,"")</x:f>
      </x:c>
      <x:c r="Q76" s="76" t="str">
        <x:f>IF('07_Form_Mobilite'!$Q76="Validé humainement",'07_Form_Mobilite'!Q76,"")</x:f>
      </x:c>
      <x:c r="R76" s="76" t="str">
        <x:f>IF('07_Form_Mobilite'!$Q76="Validé humainement",'07_Form_Mobilite'!R76,"")</x:f>
      </x:c>
      <x:c r="S76" s="78" t="str">
        <x:f>IF('07_Form_Mobilite'!$Q76="Validé humainement",'07_Form_Mobilite'!S76,"")</x:f>
      </x:c>
      <x:c r="T76" s="76" t="str">
        <x:f>IF('07_Form_Mobilite'!$Q76="Validé humainement",'07_Form_Mobilite'!T76,"")</x:f>
      </x:c>
      <x:c r="U76" s="76" t="str">
        <x:f>IF('07_Form_Mobilite'!$Q76="Validé humainement",'07_Form_Mobilite'!U76,"")</x:f>
      </x:c>
      <x:c r="V76" s="76" t="str">
        <x:f>IF('07_Form_Mobilite'!$Q76="Validé humainement",'07_Form_Mobilite'!V76,"")</x:f>
      </x:c>
    </x:row>
    <x:row r="77">
      <x:c r="A77" s="76" t="str">
        <x:f>IF('07_Form_Mobilite'!$Q77="Validé humainement",'07_Form_Mobilite'!A77,"")</x:f>
      </x:c>
      <x:c r="B77" s="76" t="str">
        <x:f>IF('07_Form_Mobilite'!$Q77="Validé humainement",'07_Form_Mobilite'!B77,"")</x:f>
      </x:c>
      <x:c r="C77" s="76" t="str">
        <x:f>IF('07_Form_Mobilite'!$Q77="Validé humainement",'07_Form_Mobilite'!C77,"")</x:f>
      </x:c>
      <x:c r="D77" s="76" t="str">
        <x:f>IF('07_Form_Mobilite'!$Q77="Validé humainement",'07_Form_Mobilite'!D77,"")</x:f>
      </x:c>
      <x:c r="E77" s="76" t="str">
        <x:f>IF('07_Form_Mobilite'!$Q77="Validé humainement",'07_Form_Mobilite'!E77,"")</x:f>
      </x:c>
      <x:c r="F77" s="81" t="str">
        <x:f>IF('07_Form_Mobilite'!$Q77="Validé humainement",'07_Form_Mobilite'!F77,"")</x:f>
      </x:c>
      <x:c r="G77" s="80" t="str">
        <x:f>IF('07_Form_Mobilite'!$Q77="Validé humainement",'07_Form_Mobilite'!G77,"")</x:f>
      </x:c>
      <x:c r="H77" s="81" t="str">
        <x:f>IF('07_Form_Mobilite'!$Q77="Validé humainement",'07_Form_Mobilite'!H77,"")</x:f>
      </x:c>
      <x:c r="I77" s="76" t="str">
        <x:f>IF('07_Form_Mobilite'!$Q77="Validé humainement",'07_Form_Mobilite'!I77,"")</x:f>
      </x:c>
      <x:c r="J77" s="77" t="str">
        <x:f>IF('07_Form_Mobilite'!$Q77="Validé humainement",'07_Form_Mobilite'!J77,"")</x:f>
      </x:c>
      <x:c r="K77" s="76" t="str">
        <x:f>IF('07_Form_Mobilite'!$Q77="Validé humainement",'07_Form_Mobilite'!K77,"")</x:f>
      </x:c>
      <x:c r="L77" s="83" t="str">
        <x:f>IF('07_Form_Mobilite'!$Q77="Validé humainement",'07_Form_Mobilite'!L77,"")</x:f>
      </x:c>
      <x:c r="M77" s="77" t="str">
        <x:f>IF('07_Form_Mobilite'!$Q77="Validé humainement",'07_Form_Mobilite'!M77,"")</x:f>
      </x:c>
      <x:c r="N77" s="76" t="str">
        <x:f>IF('07_Form_Mobilite'!$Q77="Validé humainement",'07_Form_Mobilite'!N77,"")</x:f>
      </x:c>
      <x:c r="O77" s="76" t="str">
        <x:f>IF('07_Form_Mobilite'!$Q77="Validé humainement",'07_Form_Mobilite'!O77,"")</x:f>
      </x:c>
      <x:c r="P77" s="76" t="str">
        <x:f>IF('07_Form_Mobilite'!$Q77="Validé humainement",'07_Form_Mobilite'!P77,"")</x:f>
      </x:c>
      <x:c r="Q77" s="76" t="str">
        <x:f>IF('07_Form_Mobilite'!$Q77="Validé humainement",'07_Form_Mobilite'!Q77,"")</x:f>
      </x:c>
      <x:c r="R77" s="76" t="str">
        <x:f>IF('07_Form_Mobilite'!$Q77="Validé humainement",'07_Form_Mobilite'!R77,"")</x:f>
      </x:c>
      <x:c r="S77" s="78" t="str">
        <x:f>IF('07_Form_Mobilite'!$Q77="Validé humainement",'07_Form_Mobilite'!S77,"")</x:f>
      </x:c>
      <x:c r="T77" s="76" t="str">
        <x:f>IF('07_Form_Mobilite'!$Q77="Validé humainement",'07_Form_Mobilite'!T77,"")</x:f>
      </x:c>
      <x:c r="U77" s="76" t="str">
        <x:f>IF('07_Form_Mobilite'!$Q77="Validé humainement",'07_Form_Mobilite'!U77,"")</x:f>
      </x:c>
      <x:c r="V77" s="76" t="str">
        <x:f>IF('07_Form_Mobilite'!$Q77="Validé humainement",'07_Form_Mobilite'!V77,"")</x:f>
      </x:c>
    </x:row>
    <x:row r="78">
      <x:c r="A78" s="76" t="str">
        <x:f>IF('07_Form_Mobilite'!$Q78="Validé humainement",'07_Form_Mobilite'!A78,"")</x:f>
      </x:c>
      <x:c r="B78" s="76" t="str">
        <x:f>IF('07_Form_Mobilite'!$Q78="Validé humainement",'07_Form_Mobilite'!B78,"")</x:f>
      </x:c>
      <x:c r="C78" s="76" t="str">
        <x:f>IF('07_Form_Mobilite'!$Q78="Validé humainement",'07_Form_Mobilite'!C78,"")</x:f>
      </x:c>
      <x:c r="D78" s="76" t="str">
        <x:f>IF('07_Form_Mobilite'!$Q78="Validé humainement",'07_Form_Mobilite'!D78,"")</x:f>
      </x:c>
      <x:c r="E78" s="76" t="str">
        <x:f>IF('07_Form_Mobilite'!$Q78="Validé humainement",'07_Form_Mobilite'!E78,"")</x:f>
      </x:c>
      <x:c r="F78" s="81" t="str">
        <x:f>IF('07_Form_Mobilite'!$Q78="Validé humainement",'07_Form_Mobilite'!F78,"")</x:f>
      </x:c>
      <x:c r="G78" s="80" t="str">
        <x:f>IF('07_Form_Mobilite'!$Q78="Validé humainement",'07_Form_Mobilite'!G78,"")</x:f>
      </x:c>
      <x:c r="H78" s="81" t="str">
        <x:f>IF('07_Form_Mobilite'!$Q78="Validé humainement",'07_Form_Mobilite'!H78,"")</x:f>
      </x:c>
      <x:c r="I78" s="76" t="str">
        <x:f>IF('07_Form_Mobilite'!$Q78="Validé humainement",'07_Form_Mobilite'!I78,"")</x:f>
      </x:c>
      <x:c r="J78" s="77" t="str">
        <x:f>IF('07_Form_Mobilite'!$Q78="Validé humainement",'07_Form_Mobilite'!J78,"")</x:f>
      </x:c>
      <x:c r="K78" s="76" t="str">
        <x:f>IF('07_Form_Mobilite'!$Q78="Validé humainement",'07_Form_Mobilite'!K78,"")</x:f>
      </x:c>
      <x:c r="L78" s="83" t="str">
        <x:f>IF('07_Form_Mobilite'!$Q78="Validé humainement",'07_Form_Mobilite'!L78,"")</x:f>
      </x:c>
      <x:c r="M78" s="77" t="str">
        <x:f>IF('07_Form_Mobilite'!$Q78="Validé humainement",'07_Form_Mobilite'!M78,"")</x:f>
      </x:c>
      <x:c r="N78" s="76" t="str">
        <x:f>IF('07_Form_Mobilite'!$Q78="Validé humainement",'07_Form_Mobilite'!N78,"")</x:f>
      </x:c>
      <x:c r="O78" s="76" t="str">
        <x:f>IF('07_Form_Mobilite'!$Q78="Validé humainement",'07_Form_Mobilite'!O78,"")</x:f>
      </x:c>
      <x:c r="P78" s="76" t="str">
        <x:f>IF('07_Form_Mobilite'!$Q78="Validé humainement",'07_Form_Mobilite'!P78,"")</x:f>
      </x:c>
      <x:c r="Q78" s="76" t="str">
        <x:f>IF('07_Form_Mobilite'!$Q78="Validé humainement",'07_Form_Mobilite'!Q78,"")</x:f>
      </x:c>
      <x:c r="R78" s="76" t="str">
        <x:f>IF('07_Form_Mobilite'!$Q78="Validé humainement",'07_Form_Mobilite'!R78,"")</x:f>
      </x:c>
      <x:c r="S78" s="78" t="str">
        <x:f>IF('07_Form_Mobilite'!$Q78="Validé humainement",'07_Form_Mobilite'!S78,"")</x:f>
      </x:c>
      <x:c r="T78" s="76" t="str">
        <x:f>IF('07_Form_Mobilite'!$Q78="Validé humainement",'07_Form_Mobilite'!T78,"")</x:f>
      </x:c>
      <x:c r="U78" s="76" t="str">
        <x:f>IF('07_Form_Mobilite'!$Q78="Validé humainement",'07_Form_Mobilite'!U78,"")</x:f>
      </x:c>
      <x:c r="V78" s="76" t="str">
        <x:f>IF('07_Form_Mobilite'!$Q78="Validé humainement",'07_Form_Mobilite'!V78,"")</x:f>
      </x:c>
    </x:row>
    <x:row r="79">
      <x:c r="A79" s="76" t="str">
        <x:f>IF('07_Form_Mobilite'!$Q79="Validé humainement",'07_Form_Mobilite'!A79,"")</x:f>
      </x:c>
      <x:c r="B79" s="76" t="str">
        <x:f>IF('07_Form_Mobilite'!$Q79="Validé humainement",'07_Form_Mobilite'!B79,"")</x:f>
      </x:c>
      <x:c r="C79" s="76" t="str">
        <x:f>IF('07_Form_Mobilite'!$Q79="Validé humainement",'07_Form_Mobilite'!C79,"")</x:f>
      </x:c>
      <x:c r="D79" s="76" t="str">
        <x:f>IF('07_Form_Mobilite'!$Q79="Validé humainement",'07_Form_Mobilite'!D79,"")</x:f>
      </x:c>
      <x:c r="E79" s="76" t="str">
        <x:f>IF('07_Form_Mobilite'!$Q79="Validé humainement",'07_Form_Mobilite'!E79,"")</x:f>
      </x:c>
      <x:c r="F79" s="81" t="str">
        <x:f>IF('07_Form_Mobilite'!$Q79="Validé humainement",'07_Form_Mobilite'!F79,"")</x:f>
      </x:c>
      <x:c r="G79" s="80" t="str">
        <x:f>IF('07_Form_Mobilite'!$Q79="Validé humainement",'07_Form_Mobilite'!G79,"")</x:f>
      </x:c>
      <x:c r="H79" s="81" t="str">
        <x:f>IF('07_Form_Mobilite'!$Q79="Validé humainement",'07_Form_Mobilite'!H79,"")</x:f>
      </x:c>
      <x:c r="I79" s="76" t="str">
        <x:f>IF('07_Form_Mobilite'!$Q79="Validé humainement",'07_Form_Mobilite'!I79,"")</x:f>
      </x:c>
      <x:c r="J79" s="77" t="str">
        <x:f>IF('07_Form_Mobilite'!$Q79="Validé humainement",'07_Form_Mobilite'!J79,"")</x:f>
      </x:c>
      <x:c r="K79" s="76" t="str">
        <x:f>IF('07_Form_Mobilite'!$Q79="Validé humainement",'07_Form_Mobilite'!K79,"")</x:f>
      </x:c>
      <x:c r="L79" s="83" t="str">
        <x:f>IF('07_Form_Mobilite'!$Q79="Validé humainement",'07_Form_Mobilite'!L79,"")</x:f>
      </x:c>
      <x:c r="M79" s="77" t="str">
        <x:f>IF('07_Form_Mobilite'!$Q79="Validé humainement",'07_Form_Mobilite'!M79,"")</x:f>
      </x:c>
      <x:c r="N79" s="76" t="str">
        <x:f>IF('07_Form_Mobilite'!$Q79="Validé humainement",'07_Form_Mobilite'!N79,"")</x:f>
      </x:c>
      <x:c r="O79" s="76" t="str">
        <x:f>IF('07_Form_Mobilite'!$Q79="Validé humainement",'07_Form_Mobilite'!O79,"")</x:f>
      </x:c>
      <x:c r="P79" s="76" t="str">
        <x:f>IF('07_Form_Mobilite'!$Q79="Validé humainement",'07_Form_Mobilite'!P79,"")</x:f>
      </x:c>
      <x:c r="Q79" s="76" t="str">
        <x:f>IF('07_Form_Mobilite'!$Q79="Validé humainement",'07_Form_Mobilite'!Q79,"")</x:f>
      </x:c>
      <x:c r="R79" s="76" t="str">
        <x:f>IF('07_Form_Mobilite'!$Q79="Validé humainement",'07_Form_Mobilite'!R79,"")</x:f>
      </x:c>
      <x:c r="S79" s="78" t="str">
        <x:f>IF('07_Form_Mobilite'!$Q79="Validé humainement",'07_Form_Mobilite'!S79,"")</x:f>
      </x:c>
      <x:c r="T79" s="76" t="str">
        <x:f>IF('07_Form_Mobilite'!$Q79="Validé humainement",'07_Form_Mobilite'!T79,"")</x:f>
      </x:c>
      <x:c r="U79" s="76" t="str">
        <x:f>IF('07_Form_Mobilite'!$Q79="Validé humainement",'07_Form_Mobilite'!U79,"")</x:f>
      </x:c>
      <x:c r="V79" s="76" t="str">
        <x:f>IF('07_Form_Mobilite'!$Q79="Validé humainement",'07_Form_Mobilite'!V79,"")</x:f>
      </x:c>
    </x:row>
    <x:row r="80">
      <x:c r="A80" s="76" t="str">
        <x:f>IF('07_Form_Mobilite'!$Q80="Validé humainement",'07_Form_Mobilite'!A80,"")</x:f>
      </x:c>
      <x:c r="B80" s="76" t="str">
        <x:f>IF('07_Form_Mobilite'!$Q80="Validé humainement",'07_Form_Mobilite'!B80,"")</x:f>
      </x:c>
      <x:c r="C80" s="76" t="str">
        <x:f>IF('07_Form_Mobilite'!$Q80="Validé humainement",'07_Form_Mobilite'!C80,"")</x:f>
      </x:c>
      <x:c r="D80" s="76" t="str">
        <x:f>IF('07_Form_Mobilite'!$Q80="Validé humainement",'07_Form_Mobilite'!D80,"")</x:f>
      </x:c>
      <x:c r="E80" s="76" t="str">
        <x:f>IF('07_Form_Mobilite'!$Q80="Validé humainement",'07_Form_Mobilite'!E80,"")</x:f>
      </x:c>
      <x:c r="F80" s="81" t="str">
        <x:f>IF('07_Form_Mobilite'!$Q80="Validé humainement",'07_Form_Mobilite'!F80,"")</x:f>
      </x:c>
      <x:c r="G80" s="80" t="str">
        <x:f>IF('07_Form_Mobilite'!$Q80="Validé humainement",'07_Form_Mobilite'!G80,"")</x:f>
      </x:c>
      <x:c r="H80" s="81" t="str">
        <x:f>IF('07_Form_Mobilite'!$Q80="Validé humainement",'07_Form_Mobilite'!H80,"")</x:f>
      </x:c>
      <x:c r="I80" s="76" t="str">
        <x:f>IF('07_Form_Mobilite'!$Q80="Validé humainement",'07_Form_Mobilite'!I80,"")</x:f>
      </x:c>
      <x:c r="J80" s="77" t="str">
        <x:f>IF('07_Form_Mobilite'!$Q80="Validé humainement",'07_Form_Mobilite'!J80,"")</x:f>
      </x:c>
      <x:c r="K80" s="76" t="str">
        <x:f>IF('07_Form_Mobilite'!$Q80="Validé humainement",'07_Form_Mobilite'!K80,"")</x:f>
      </x:c>
      <x:c r="L80" s="83" t="str">
        <x:f>IF('07_Form_Mobilite'!$Q80="Validé humainement",'07_Form_Mobilite'!L80,"")</x:f>
      </x:c>
      <x:c r="M80" s="77" t="str">
        <x:f>IF('07_Form_Mobilite'!$Q80="Validé humainement",'07_Form_Mobilite'!M80,"")</x:f>
      </x:c>
      <x:c r="N80" s="76" t="str">
        <x:f>IF('07_Form_Mobilite'!$Q80="Validé humainement",'07_Form_Mobilite'!N80,"")</x:f>
      </x:c>
      <x:c r="O80" s="76" t="str">
        <x:f>IF('07_Form_Mobilite'!$Q80="Validé humainement",'07_Form_Mobilite'!O80,"")</x:f>
      </x:c>
      <x:c r="P80" s="76" t="str">
        <x:f>IF('07_Form_Mobilite'!$Q80="Validé humainement",'07_Form_Mobilite'!P80,"")</x:f>
      </x:c>
      <x:c r="Q80" s="76" t="str">
        <x:f>IF('07_Form_Mobilite'!$Q80="Validé humainement",'07_Form_Mobilite'!Q80,"")</x:f>
      </x:c>
      <x:c r="R80" s="76" t="str">
        <x:f>IF('07_Form_Mobilite'!$Q80="Validé humainement",'07_Form_Mobilite'!R80,"")</x:f>
      </x:c>
      <x:c r="S80" s="78" t="str">
        <x:f>IF('07_Form_Mobilite'!$Q80="Validé humainement",'07_Form_Mobilite'!S80,"")</x:f>
      </x:c>
      <x:c r="T80" s="76" t="str">
        <x:f>IF('07_Form_Mobilite'!$Q80="Validé humainement",'07_Form_Mobilite'!T80,"")</x:f>
      </x:c>
      <x:c r="U80" s="76" t="str">
        <x:f>IF('07_Form_Mobilite'!$Q80="Validé humainement",'07_Form_Mobilite'!U80,"")</x:f>
      </x:c>
      <x:c r="V80" s="76" t="str">
        <x:f>IF('07_Form_Mobilite'!$Q80="Validé humainement",'07_Form_Mobilite'!V80,"")</x:f>
      </x:c>
    </x:row>
    <x:row r="81">
      <x:c r="A81" s="76" t="str">
        <x:f>IF('07_Form_Mobilite'!$Q81="Validé humainement",'07_Form_Mobilite'!A81,"")</x:f>
      </x:c>
      <x:c r="B81" s="76" t="str">
        <x:f>IF('07_Form_Mobilite'!$Q81="Validé humainement",'07_Form_Mobilite'!B81,"")</x:f>
      </x:c>
      <x:c r="C81" s="76" t="str">
        <x:f>IF('07_Form_Mobilite'!$Q81="Validé humainement",'07_Form_Mobilite'!C81,"")</x:f>
      </x:c>
      <x:c r="D81" s="76" t="str">
        <x:f>IF('07_Form_Mobilite'!$Q81="Validé humainement",'07_Form_Mobilite'!D81,"")</x:f>
      </x:c>
      <x:c r="E81" s="76" t="str">
        <x:f>IF('07_Form_Mobilite'!$Q81="Validé humainement",'07_Form_Mobilite'!E81,"")</x:f>
      </x:c>
      <x:c r="F81" s="81" t="str">
        <x:f>IF('07_Form_Mobilite'!$Q81="Validé humainement",'07_Form_Mobilite'!F81,"")</x:f>
      </x:c>
      <x:c r="G81" s="80" t="str">
        <x:f>IF('07_Form_Mobilite'!$Q81="Validé humainement",'07_Form_Mobilite'!G81,"")</x:f>
      </x:c>
      <x:c r="H81" s="81" t="str">
        <x:f>IF('07_Form_Mobilite'!$Q81="Validé humainement",'07_Form_Mobilite'!H81,"")</x:f>
      </x:c>
      <x:c r="I81" s="76" t="str">
        <x:f>IF('07_Form_Mobilite'!$Q81="Validé humainement",'07_Form_Mobilite'!I81,"")</x:f>
      </x:c>
      <x:c r="J81" s="77" t="str">
        <x:f>IF('07_Form_Mobilite'!$Q81="Validé humainement",'07_Form_Mobilite'!J81,"")</x:f>
      </x:c>
      <x:c r="K81" s="76" t="str">
        <x:f>IF('07_Form_Mobilite'!$Q81="Validé humainement",'07_Form_Mobilite'!K81,"")</x:f>
      </x:c>
      <x:c r="L81" s="83" t="str">
        <x:f>IF('07_Form_Mobilite'!$Q81="Validé humainement",'07_Form_Mobilite'!L81,"")</x:f>
      </x:c>
      <x:c r="M81" s="77" t="str">
        <x:f>IF('07_Form_Mobilite'!$Q81="Validé humainement",'07_Form_Mobilite'!M81,"")</x:f>
      </x:c>
      <x:c r="N81" s="76" t="str">
        <x:f>IF('07_Form_Mobilite'!$Q81="Validé humainement",'07_Form_Mobilite'!N81,"")</x:f>
      </x:c>
      <x:c r="O81" s="76" t="str">
        <x:f>IF('07_Form_Mobilite'!$Q81="Validé humainement",'07_Form_Mobilite'!O81,"")</x:f>
      </x:c>
      <x:c r="P81" s="76" t="str">
        <x:f>IF('07_Form_Mobilite'!$Q81="Validé humainement",'07_Form_Mobilite'!P81,"")</x:f>
      </x:c>
      <x:c r="Q81" s="76" t="str">
        <x:f>IF('07_Form_Mobilite'!$Q81="Validé humainement",'07_Form_Mobilite'!Q81,"")</x:f>
      </x:c>
      <x:c r="R81" s="76" t="str">
        <x:f>IF('07_Form_Mobilite'!$Q81="Validé humainement",'07_Form_Mobilite'!R81,"")</x:f>
      </x:c>
      <x:c r="S81" s="78" t="str">
        <x:f>IF('07_Form_Mobilite'!$Q81="Validé humainement",'07_Form_Mobilite'!S81,"")</x:f>
      </x:c>
      <x:c r="T81" s="76" t="str">
        <x:f>IF('07_Form_Mobilite'!$Q81="Validé humainement",'07_Form_Mobilite'!T81,"")</x:f>
      </x:c>
      <x:c r="U81" s="76" t="str">
        <x:f>IF('07_Form_Mobilite'!$Q81="Validé humainement",'07_Form_Mobilite'!U81,"")</x:f>
      </x:c>
      <x:c r="V81" s="76" t="str">
        <x:f>IF('07_Form_Mobilite'!$Q81="Validé humainement",'07_Form_Mobilite'!V81,"")</x:f>
      </x:c>
    </x:row>
    <x:row r="82">
      <x:c r="A82" s="76" t="str">
        <x:f>IF('07_Form_Mobilite'!$Q82="Validé humainement",'07_Form_Mobilite'!A82,"")</x:f>
      </x:c>
      <x:c r="B82" s="76" t="str">
        <x:f>IF('07_Form_Mobilite'!$Q82="Validé humainement",'07_Form_Mobilite'!B82,"")</x:f>
      </x:c>
      <x:c r="C82" s="76" t="str">
        <x:f>IF('07_Form_Mobilite'!$Q82="Validé humainement",'07_Form_Mobilite'!C82,"")</x:f>
      </x:c>
      <x:c r="D82" s="76" t="str">
        <x:f>IF('07_Form_Mobilite'!$Q82="Validé humainement",'07_Form_Mobilite'!D82,"")</x:f>
      </x:c>
      <x:c r="E82" s="76" t="str">
        <x:f>IF('07_Form_Mobilite'!$Q82="Validé humainement",'07_Form_Mobilite'!E82,"")</x:f>
      </x:c>
      <x:c r="F82" s="81" t="str">
        <x:f>IF('07_Form_Mobilite'!$Q82="Validé humainement",'07_Form_Mobilite'!F82,"")</x:f>
      </x:c>
      <x:c r="G82" s="80" t="str">
        <x:f>IF('07_Form_Mobilite'!$Q82="Validé humainement",'07_Form_Mobilite'!G82,"")</x:f>
      </x:c>
      <x:c r="H82" s="81" t="str">
        <x:f>IF('07_Form_Mobilite'!$Q82="Validé humainement",'07_Form_Mobilite'!H82,"")</x:f>
      </x:c>
      <x:c r="I82" s="76" t="str">
        <x:f>IF('07_Form_Mobilite'!$Q82="Validé humainement",'07_Form_Mobilite'!I82,"")</x:f>
      </x:c>
      <x:c r="J82" s="77" t="str">
        <x:f>IF('07_Form_Mobilite'!$Q82="Validé humainement",'07_Form_Mobilite'!J82,"")</x:f>
      </x:c>
      <x:c r="K82" s="76" t="str">
        <x:f>IF('07_Form_Mobilite'!$Q82="Validé humainement",'07_Form_Mobilite'!K82,"")</x:f>
      </x:c>
      <x:c r="L82" s="83" t="str">
        <x:f>IF('07_Form_Mobilite'!$Q82="Validé humainement",'07_Form_Mobilite'!L82,"")</x:f>
      </x:c>
      <x:c r="M82" s="77" t="str">
        <x:f>IF('07_Form_Mobilite'!$Q82="Validé humainement",'07_Form_Mobilite'!M82,"")</x:f>
      </x:c>
      <x:c r="N82" s="76" t="str">
        <x:f>IF('07_Form_Mobilite'!$Q82="Validé humainement",'07_Form_Mobilite'!N82,"")</x:f>
      </x:c>
      <x:c r="O82" s="76" t="str">
        <x:f>IF('07_Form_Mobilite'!$Q82="Validé humainement",'07_Form_Mobilite'!O82,"")</x:f>
      </x:c>
      <x:c r="P82" s="76" t="str">
        <x:f>IF('07_Form_Mobilite'!$Q82="Validé humainement",'07_Form_Mobilite'!P82,"")</x:f>
      </x:c>
      <x:c r="Q82" s="76" t="str">
        <x:f>IF('07_Form_Mobilite'!$Q82="Validé humainement",'07_Form_Mobilite'!Q82,"")</x:f>
      </x:c>
      <x:c r="R82" s="76" t="str">
        <x:f>IF('07_Form_Mobilite'!$Q82="Validé humainement",'07_Form_Mobilite'!R82,"")</x:f>
      </x:c>
      <x:c r="S82" s="78" t="str">
        <x:f>IF('07_Form_Mobilite'!$Q82="Validé humainement",'07_Form_Mobilite'!S82,"")</x:f>
      </x:c>
      <x:c r="T82" s="76" t="str">
        <x:f>IF('07_Form_Mobilite'!$Q82="Validé humainement",'07_Form_Mobilite'!T82,"")</x:f>
      </x:c>
      <x:c r="U82" s="76" t="str">
        <x:f>IF('07_Form_Mobilite'!$Q82="Validé humainement",'07_Form_Mobilite'!U82,"")</x:f>
      </x:c>
      <x:c r="V82" s="76" t="str">
        <x:f>IF('07_Form_Mobilite'!$Q82="Validé humainement",'07_Form_Mobilite'!V82,"")</x:f>
      </x:c>
    </x:row>
    <x:row r="83">
      <x:c r="A83" s="76" t="str">
        <x:f>IF('07_Form_Mobilite'!$Q83="Validé humainement",'07_Form_Mobilite'!A83,"")</x:f>
      </x:c>
      <x:c r="B83" s="76" t="str">
        <x:f>IF('07_Form_Mobilite'!$Q83="Validé humainement",'07_Form_Mobilite'!B83,"")</x:f>
      </x:c>
      <x:c r="C83" s="76" t="str">
        <x:f>IF('07_Form_Mobilite'!$Q83="Validé humainement",'07_Form_Mobilite'!C83,"")</x:f>
      </x:c>
      <x:c r="D83" s="76" t="str">
        <x:f>IF('07_Form_Mobilite'!$Q83="Validé humainement",'07_Form_Mobilite'!D83,"")</x:f>
      </x:c>
      <x:c r="E83" s="76" t="str">
        <x:f>IF('07_Form_Mobilite'!$Q83="Validé humainement",'07_Form_Mobilite'!E83,"")</x:f>
      </x:c>
      <x:c r="F83" s="81" t="str">
        <x:f>IF('07_Form_Mobilite'!$Q83="Validé humainement",'07_Form_Mobilite'!F83,"")</x:f>
      </x:c>
      <x:c r="G83" s="80" t="str">
        <x:f>IF('07_Form_Mobilite'!$Q83="Validé humainement",'07_Form_Mobilite'!G83,"")</x:f>
      </x:c>
      <x:c r="H83" s="81" t="str">
        <x:f>IF('07_Form_Mobilite'!$Q83="Validé humainement",'07_Form_Mobilite'!H83,"")</x:f>
      </x:c>
      <x:c r="I83" s="76" t="str">
        <x:f>IF('07_Form_Mobilite'!$Q83="Validé humainement",'07_Form_Mobilite'!I83,"")</x:f>
      </x:c>
      <x:c r="J83" s="77" t="str">
        <x:f>IF('07_Form_Mobilite'!$Q83="Validé humainement",'07_Form_Mobilite'!J83,"")</x:f>
      </x:c>
      <x:c r="K83" s="76" t="str">
        <x:f>IF('07_Form_Mobilite'!$Q83="Validé humainement",'07_Form_Mobilite'!K83,"")</x:f>
      </x:c>
      <x:c r="L83" s="83" t="str">
        <x:f>IF('07_Form_Mobilite'!$Q83="Validé humainement",'07_Form_Mobilite'!L83,"")</x:f>
      </x:c>
      <x:c r="M83" s="77" t="str">
        <x:f>IF('07_Form_Mobilite'!$Q83="Validé humainement",'07_Form_Mobilite'!M83,"")</x:f>
      </x:c>
      <x:c r="N83" s="76" t="str">
        <x:f>IF('07_Form_Mobilite'!$Q83="Validé humainement",'07_Form_Mobilite'!N83,"")</x:f>
      </x:c>
      <x:c r="O83" s="76" t="str">
        <x:f>IF('07_Form_Mobilite'!$Q83="Validé humainement",'07_Form_Mobilite'!O83,"")</x:f>
      </x:c>
      <x:c r="P83" s="76" t="str">
        <x:f>IF('07_Form_Mobilite'!$Q83="Validé humainement",'07_Form_Mobilite'!P83,"")</x:f>
      </x:c>
      <x:c r="Q83" s="76" t="str">
        <x:f>IF('07_Form_Mobilite'!$Q83="Validé humainement",'07_Form_Mobilite'!Q83,"")</x:f>
      </x:c>
      <x:c r="R83" s="76" t="str">
        <x:f>IF('07_Form_Mobilite'!$Q83="Validé humainement",'07_Form_Mobilite'!R83,"")</x:f>
      </x:c>
      <x:c r="S83" s="78" t="str">
        <x:f>IF('07_Form_Mobilite'!$Q83="Validé humainement",'07_Form_Mobilite'!S83,"")</x:f>
      </x:c>
      <x:c r="T83" s="76" t="str">
        <x:f>IF('07_Form_Mobilite'!$Q83="Validé humainement",'07_Form_Mobilite'!T83,"")</x:f>
      </x:c>
      <x:c r="U83" s="76" t="str">
        <x:f>IF('07_Form_Mobilite'!$Q83="Validé humainement",'07_Form_Mobilite'!U83,"")</x:f>
      </x:c>
      <x:c r="V83" s="76" t="str">
        <x:f>IF('07_Form_Mobilite'!$Q83="Validé humainement",'07_Form_Mobilite'!V83,"")</x:f>
      </x:c>
    </x:row>
    <x:row r="84">
      <x:c r="A84" s="76" t="str">
        <x:f>IF('07_Form_Mobilite'!$Q84="Validé humainement",'07_Form_Mobilite'!A84,"")</x:f>
      </x:c>
      <x:c r="B84" s="76" t="str">
        <x:f>IF('07_Form_Mobilite'!$Q84="Validé humainement",'07_Form_Mobilite'!B84,"")</x:f>
      </x:c>
      <x:c r="C84" s="76" t="str">
        <x:f>IF('07_Form_Mobilite'!$Q84="Validé humainement",'07_Form_Mobilite'!C84,"")</x:f>
      </x:c>
      <x:c r="D84" s="76" t="str">
        <x:f>IF('07_Form_Mobilite'!$Q84="Validé humainement",'07_Form_Mobilite'!D84,"")</x:f>
      </x:c>
      <x:c r="E84" s="76" t="str">
        <x:f>IF('07_Form_Mobilite'!$Q84="Validé humainement",'07_Form_Mobilite'!E84,"")</x:f>
      </x:c>
      <x:c r="F84" s="81" t="str">
        <x:f>IF('07_Form_Mobilite'!$Q84="Validé humainement",'07_Form_Mobilite'!F84,"")</x:f>
      </x:c>
      <x:c r="G84" s="80" t="str">
        <x:f>IF('07_Form_Mobilite'!$Q84="Validé humainement",'07_Form_Mobilite'!G84,"")</x:f>
      </x:c>
      <x:c r="H84" s="81" t="str">
        <x:f>IF('07_Form_Mobilite'!$Q84="Validé humainement",'07_Form_Mobilite'!H84,"")</x:f>
      </x:c>
      <x:c r="I84" s="76" t="str">
        <x:f>IF('07_Form_Mobilite'!$Q84="Validé humainement",'07_Form_Mobilite'!I84,"")</x:f>
      </x:c>
      <x:c r="J84" s="77" t="str">
        <x:f>IF('07_Form_Mobilite'!$Q84="Validé humainement",'07_Form_Mobilite'!J84,"")</x:f>
      </x:c>
      <x:c r="K84" s="76" t="str">
        <x:f>IF('07_Form_Mobilite'!$Q84="Validé humainement",'07_Form_Mobilite'!K84,"")</x:f>
      </x:c>
      <x:c r="L84" s="83" t="str">
        <x:f>IF('07_Form_Mobilite'!$Q84="Validé humainement",'07_Form_Mobilite'!L84,"")</x:f>
      </x:c>
      <x:c r="M84" s="77" t="str">
        <x:f>IF('07_Form_Mobilite'!$Q84="Validé humainement",'07_Form_Mobilite'!M84,"")</x:f>
      </x:c>
      <x:c r="N84" s="76" t="str">
        <x:f>IF('07_Form_Mobilite'!$Q84="Validé humainement",'07_Form_Mobilite'!N84,"")</x:f>
      </x:c>
      <x:c r="O84" s="76" t="str">
        <x:f>IF('07_Form_Mobilite'!$Q84="Validé humainement",'07_Form_Mobilite'!O84,"")</x:f>
      </x:c>
      <x:c r="P84" s="76" t="str">
        <x:f>IF('07_Form_Mobilite'!$Q84="Validé humainement",'07_Form_Mobilite'!P84,"")</x:f>
      </x:c>
      <x:c r="Q84" s="76" t="str">
        <x:f>IF('07_Form_Mobilite'!$Q84="Validé humainement",'07_Form_Mobilite'!Q84,"")</x:f>
      </x:c>
      <x:c r="R84" s="76" t="str">
        <x:f>IF('07_Form_Mobilite'!$Q84="Validé humainement",'07_Form_Mobilite'!R84,"")</x:f>
      </x:c>
      <x:c r="S84" s="78" t="str">
        <x:f>IF('07_Form_Mobilite'!$Q84="Validé humainement",'07_Form_Mobilite'!S84,"")</x:f>
      </x:c>
      <x:c r="T84" s="76" t="str">
        <x:f>IF('07_Form_Mobilite'!$Q84="Validé humainement",'07_Form_Mobilite'!T84,"")</x:f>
      </x:c>
      <x:c r="U84" s="76" t="str">
        <x:f>IF('07_Form_Mobilite'!$Q84="Validé humainement",'07_Form_Mobilite'!U84,"")</x:f>
      </x:c>
      <x:c r="V84" s="76" t="str">
        <x:f>IF('07_Form_Mobilite'!$Q84="Validé humainement",'07_Form_Mobilite'!V84,"")</x:f>
      </x:c>
    </x:row>
    <x:row r="85">
      <x:c r="A85" s="76" t="str">
        <x:f>IF('07_Form_Mobilite'!$Q85="Validé humainement",'07_Form_Mobilite'!A85,"")</x:f>
      </x:c>
      <x:c r="B85" s="76" t="str">
        <x:f>IF('07_Form_Mobilite'!$Q85="Validé humainement",'07_Form_Mobilite'!B85,"")</x:f>
      </x:c>
      <x:c r="C85" s="76" t="str">
        <x:f>IF('07_Form_Mobilite'!$Q85="Validé humainement",'07_Form_Mobilite'!C85,"")</x:f>
      </x:c>
      <x:c r="D85" s="76" t="str">
        <x:f>IF('07_Form_Mobilite'!$Q85="Validé humainement",'07_Form_Mobilite'!D85,"")</x:f>
      </x:c>
      <x:c r="E85" s="76" t="str">
        <x:f>IF('07_Form_Mobilite'!$Q85="Validé humainement",'07_Form_Mobilite'!E85,"")</x:f>
      </x:c>
      <x:c r="F85" s="81" t="str">
        <x:f>IF('07_Form_Mobilite'!$Q85="Validé humainement",'07_Form_Mobilite'!F85,"")</x:f>
      </x:c>
      <x:c r="G85" s="80" t="str">
        <x:f>IF('07_Form_Mobilite'!$Q85="Validé humainement",'07_Form_Mobilite'!G85,"")</x:f>
      </x:c>
      <x:c r="H85" s="81" t="str">
        <x:f>IF('07_Form_Mobilite'!$Q85="Validé humainement",'07_Form_Mobilite'!H85,"")</x:f>
      </x:c>
      <x:c r="I85" s="76" t="str">
        <x:f>IF('07_Form_Mobilite'!$Q85="Validé humainement",'07_Form_Mobilite'!I85,"")</x:f>
      </x:c>
      <x:c r="J85" s="77" t="str">
        <x:f>IF('07_Form_Mobilite'!$Q85="Validé humainement",'07_Form_Mobilite'!J85,"")</x:f>
      </x:c>
      <x:c r="K85" s="76" t="str">
        <x:f>IF('07_Form_Mobilite'!$Q85="Validé humainement",'07_Form_Mobilite'!K85,"")</x:f>
      </x:c>
      <x:c r="L85" s="83" t="str">
        <x:f>IF('07_Form_Mobilite'!$Q85="Validé humainement",'07_Form_Mobilite'!L85,"")</x:f>
      </x:c>
      <x:c r="M85" s="77" t="str">
        <x:f>IF('07_Form_Mobilite'!$Q85="Validé humainement",'07_Form_Mobilite'!M85,"")</x:f>
      </x:c>
      <x:c r="N85" s="76" t="str">
        <x:f>IF('07_Form_Mobilite'!$Q85="Validé humainement",'07_Form_Mobilite'!N85,"")</x:f>
      </x:c>
      <x:c r="O85" s="76" t="str">
        <x:f>IF('07_Form_Mobilite'!$Q85="Validé humainement",'07_Form_Mobilite'!O85,"")</x:f>
      </x:c>
      <x:c r="P85" s="76" t="str">
        <x:f>IF('07_Form_Mobilite'!$Q85="Validé humainement",'07_Form_Mobilite'!P85,"")</x:f>
      </x:c>
      <x:c r="Q85" s="76" t="str">
        <x:f>IF('07_Form_Mobilite'!$Q85="Validé humainement",'07_Form_Mobilite'!Q85,"")</x:f>
      </x:c>
      <x:c r="R85" s="76" t="str">
        <x:f>IF('07_Form_Mobilite'!$Q85="Validé humainement",'07_Form_Mobilite'!R85,"")</x:f>
      </x:c>
      <x:c r="S85" s="78" t="str">
        <x:f>IF('07_Form_Mobilite'!$Q85="Validé humainement",'07_Form_Mobilite'!S85,"")</x:f>
      </x:c>
      <x:c r="T85" s="76" t="str">
        <x:f>IF('07_Form_Mobilite'!$Q85="Validé humainement",'07_Form_Mobilite'!T85,"")</x:f>
      </x:c>
      <x:c r="U85" s="76" t="str">
        <x:f>IF('07_Form_Mobilite'!$Q85="Validé humainement",'07_Form_Mobilite'!U85,"")</x:f>
      </x:c>
      <x:c r="V85" s="76" t="str">
        <x:f>IF('07_Form_Mobilite'!$Q85="Validé humainement",'07_Form_Mobilite'!V85,"")</x:f>
      </x:c>
    </x:row>
    <x:row r="86">
      <x:c r="A86" s="76" t="str">
        <x:f>IF('07_Form_Mobilite'!$Q86="Validé humainement",'07_Form_Mobilite'!A86,"")</x:f>
      </x:c>
      <x:c r="B86" s="76" t="str">
        <x:f>IF('07_Form_Mobilite'!$Q86="Validé humainement",'07_Form_Mobilite'!B86,"")</x:f>
      </x:c>
      <x:c r="C86" s="76" t="str">
        <x:f>IF('07_Form_Mobilite'!$Q86="Validé humainement",'07_Form_Mobilite'!C86,"")</x:f>
      </x:c>
      <x:c r="D86" s="76" t="str">
        <x:f>IF('07_Form_Mobilite'!$Q86="Validé humainement",'07_Form_Mobilite'!D86,"")</x:f>
      </x:c>
      <x:c r="E86" s="76" t="str">
        <x:f>IF('07_Form_Mobilite'!$Q86="Validé humainement",'07_Form_Mobilite'!E86,"")</x:f>
      </x:c>
      <x:c r="F86" s="81" t="str">
        <x:f>IF('07_Form_Mobilite'!$Q86="Validé humainement",'07_Form_Mobilite'!F86,"")</x:f>
      </x:c>
      <x:c r="G86" s="80" t="str">
        <x:f>IF('07_Form_Mobilite'!$Q86="Validé humainement",'07_Form_Mobilite'!G86,"")</x:f>
      </x:c>
      <x:c r="H86" s="81" t="str">
        <x:f>IF('07_Form_Mobilite'!$Q86="Validé humainement",'07_Form_Mobilite'!H86,"")</x:f>
      </x:c>
      <x:c r="I86" s="76" t="str">
        <x:f>IF('07_Form_Mobilite'!$Q86="Validé humainement",'07_Form_Mobilite'!I86,"")</x:f>
      </x:c>
      <x:c r="J86" s="77" t="str">
        <x:f>IF('07_Form_Mobilite'!$Q86="Validé humainement",'07_Form_Mobilite'!J86,"")</x:f>
      </x:c>
      <x:c r="K86" s="76" t="str">
        <x:f>IF('07_Form_Mobilite'!$Q86="Validé humainement",'07_Form_Mobilite'!K86,"")</x:f>
      </x:c>
      <x:c r="L86" s="83" t="str">
        <x:f>IF('07_Form_Mobilite'!$Q86="Validé humainement",'07_Form_Mobilite'!L86,"")</x:f>
      </x:c>
      <x:c r="M86" s="77" t="str">
        <x:f>IF('07_Form_Mobilite'!$Q86="Validé humainement",'07_Form_Mobilite'!M86,"")</x:f>
      </x:c>
      <x:c r="N86" s="76" t="str">
        <x:f>IF('07_Form_Mobilite'!$Q86="Validé humainement",'07_Form_Mobilite'!N86,"")</x:f>
      </x:c>
      <x:c r="O86" s="76" t="str">
        <x:f>IF('07_Form_Mobilite'!$Q86="Validé humainement",'07_Form_Mobilite'!O86,"")</x:f>
      </x:c>
      <x:c r="P86" s="76" t="str">
        <x:f>IF('07_Form_Mobilite'!$Q86="Validé humainement",'07_Form_Mobilite'!P86,"")</x:f>
      </x:c>
      <x:c r="Q86" s="76" t="str">
        <x:f>IF('07_Form_Mobilite'!$Q86="Validé humainement",'07_Form_Mobilite'!Q86,"")</x:f>
      </x:c>
      <x:c r="R86" s="76" t="str">
        <x:f>IF('07_Form_Mobilite'!$Q86="Validé humainement",'07_Form_Mobilite'!R86,"")</x:f>
      </x:c>
      <x:c r="S86" s="78" t="str">
        <x:f>IF('07_Form_Mobilite'!$Q86="Validé humainement",'07_Form_Mobilite'!S86,"")</x:f>
      </x:c>
      <x:c r="T86" s="76" t="str">
        <x:f>IF('07_Form_Mobilite'!$Q86="Validé humainement",'07_Form_Mobilite'!T86,"")</x:f>
      </x:c>
      <x:c r="U86" s="76" t="str">
        <x:f>IF('07_Form_Mobilite'!$Q86="Validé humainement",'07_Form_Mobilite'!U86,"")</x:f>
      </x:c>
      <x:c r="V86" s="76" t="str">
        <x:f>IF('07_Form_Mobilite'!$Q86="Validé humainement",'07_Form_Mobilite'!V86,"")</x:f>
      </x:c>
    </x:row>
    <x:row r="87">
      <x:c r="A87" s="76" t="str">
        <x:f>IF('07_Form_Mobilite'!$Q87="Validé humainement",'07_Form_Mobilite'!A87,"")</x:f>
      </x:c>
      <x:c r="B87" s="76" t="str">
        <x:f>IF('07_Form_Mobilite'!$Q87="Validé humainement",'07_Form_Mobilite'!B87,"")</x:f>
      </x:c>
      <x:c r="C87" s="76" t="str">
        <x:f>IF('07_Form_Mobilite'!$Q87="Validé humainement",'07_Form_Mobilite'!C87,"")</x:f>
      </x:c>
      <x:c r="D87" s="76" t="str">
        <x:f>IF('07_Form_Mobilite'!$Q87="Validé humainement",'07_Form_Mobilite'!D87,"")</x:f>
      </x:c>
      <x:c r="E87" s="76" t="str">
        <x:f>IF('07_Form_Mobilite'!$Q87="Validé humainement",'07_Form_Mobilite'!E87,"")</x:f>
      </x:c>
      <x:c r="F87" s="81" t="str">
        <x:f>IF('07_Form_Mobilite'!$Q87="Validé humainement",'07_Form_Mobilite'!F87,"")</x:f>
      </x:c>
      <x:c r="G87" s="80" t="str">
        <x:f>IF('07_Form_Mobilite'!$Q87="Validé humainement",'07_Form_Mobilite'!G87,"")</x:f>
      </x:c>
      <x:c r="H87" s="81" t="str">
        <x:f>IF('07_Form_Mobilite'!$Q87="Validé humainement",'07_Form_Mobilite'!H87,"")</x:f>
      </x:c>
      <x:c r="I87" s="76" t="str">
        <x:f>IF('07_Form_Mobilite'!$Q87="Validé humainement",'07_Form_Mobilite'!I87,"")</x:f>
      </x:c>
      <x:c r="J87" s="77" t="str">
        <x:f>IF('07_Form_Mobilite'!$Q87="Validé humainement",'07_Form_Mobilite'!J87,"")</x:f>
      </x:c>
      <x:c r="K87" s="76" t="str">
        <x:f>IF('07_Form_Mobilite'!$Q87="Validé humainement",'07_Form_Mobilite'!K87,"")</x:f>
      </x:c>
      <x:c r="L87" s="83" t="str">
        <x:f>IF('07_Form_Mobilite'!$Q87="Validé humainement",'07_Form_Mobilite'!L87,"")</x:f>
      </x:c>
      <x:c r="M87" s="77" t="str">
        <x:f>IF('07_Form_Mobilite'!$Q87="Validé humainement",'07_Form_Mobilite'!M87,"")</x:f>
      </x:c>
      <x:c r="N87" s="76" t="str">
        <x:f>IF('07_Form_Mobilite'!$Q87="Validé humainement",'07_Form_Mobilite'!N87,"")</x:f>
      </x:c>
      <x:c r="O87" s="76" t="str">
        <x:f>IF('07_Form_Mobilite'!$Q87="Validé humainement",'07_Form_Mobilite'!O87,"")</x:f>
      </x:c>
      <x:c r="P87" s="76" t="str">
        <x:f>IF('07_Form_Mobilite'!$Q87="Validé humainement",'07_Form_Mobilite'!P87,"")</x:f>
      </x:c>
      <x:c r="Q87" s="76" t="str">
        <x:f>IF('07_Form_Mobilite'!$Q87="Validé humainement",'07_Form_Mobilite'!Q87,"")</x:f>
      </x:c>
      <x:c r="R87" s="76" t="str">
        <x:f>IF('07_Form_Mobilite'!$Q87="Validé humainement",'07_Form_Mobilite'!R87,"")</x:f>
      </x:c>
      <x:c r="S87" s="78" t="str">
        <x:f>IF('07_Form_Mobilite'!$Q87="Validé humainement",'07_Form_Mobilite'!S87,"")</x:f>
      </x:c>
      <x:c r="T87" s="76" t="str">
        <x:f>IF('07_Form_Mobilite'!$Q87="Validé humainement",'07_Form_Mobilite'!T87,"")</x:f>
      </x:c>
      <x:c r="U87" s="76" t="str">
        <x:f>IF('07_Form_Mobilite'!$Q87="Validé humainement",'07_Form_Mobilite'!U87,"")</x:f>
      </x:c>
      <x:c r="V87" s="76" t="str">
        <x:f>IF('07_Form_Mobilite'!$Q87="Validé humainement",'07_Form_Mobilite'!V87,"")</x:f>
      </x:c>
    </x:row>
    <x:row r="88">
      <x:c r="A88" s="76" t="str">
        <x:f>IF('07_Form_Mobilite'!$Q88="Validé humainement",'07_Form_Mobilite'!A88,"")</x:f>
      </x:c>
      <x:c r="B88" s="76" t="str">
        <x:f>IF('07_Form_Mobilite'!$Q88="Validé humainement",'07_Form_Mobilite'!B88,"")</x:f>
      </x:c>
      <x:c r="C88" s="76" t="str">
        <x:f>IF('07_Form_Mobilite'!$Q88="Validé humainement",'07_Form_Mobilite'!C88,"")</x:f>
      </x:c>
      <x:c r="D88" s="76" t="str">
        <x:f>IF('07_Form_Mobilite'!$Q88="Validé humainement",'07_Form_Mobilite'!D88,"")</x:f>
      </x:c>
      <x:c r="E88" s="76" t="str">
        <x:f>IF('07_Form_Mobilite'!$Q88="Validé humainement",'07_Form_Mobilite'!E88,"")</x:f>
      </x:c>
      <x:c r="F88" s="81" t="str">
        <x:f>IF('07_Form_Mobilite'!$Q88="Validé humainement",'07_Form_Mobilite'!F88,"")</x:f>
      </x:c>
      <x:c r="G88" s="80" t="str">
        <x:f>IF('07_Form_Mobilite'!$Q88="Validé humainement",'07_Form_Mobilite'!G88,"")</x:f>
      </x:c>
      <x:c r="H88" s="81" t="str">
        <x:f>IF('07_Form_Mobilite'!$Q88="Validé humainement",'07_Form_Mobilite'!H88,"")</x:f>
      </x:c>
      <x:c r="I88" s="76" t="str">
        <x:f>IF('07_Form_Mobilite'!$Q88="Validé humainement",'07_Form_Mobilite'!I88,"")</x:f>
      </x:c>
      <x:c r="J88" s="77" t="str">
        <x:f>IF('07_Form_Mobilite'!$Q88="Validé humainement",'07_Form_Mobilite'!J88,"")</x:f>
      </x:c>
      <x:c r="K88" s="76" t="str">
        <x:f>IF('07_Form_Mobilite'!$Q88="Validé humainement",'07_Form_Mobilite'!K88,"")</x:f>
      </x:c>
      <x:c r="L88" s="83" t="str">
        <x:f>IF('07_Form_Mobilite'!$Q88="Validé humainement",'07_Form_Mobilite'!L88,"")</x:f>
      </x:c>
      <x:c r="M88" s="77" t="str">
        <x:f>IF('07_Form_Mobilite'!$Q88="Validé humainement",'07_Form_Mobilite'!M88,"")</x:f>
      </x:c>
      <x:c r="N88" s="76" t="str">
        <x:f>IF('07_Form_Mobilite'!$Q88="Validé humainement",'07_Form_Mobilite'!N88,"")</x:f>
      </x:c>
      <x:c r="O88" s="76" t="str">
        <x:f>IF('07_Form_Mobilite'!$Q88="Validé humainement",'07_Form_Mobilite'!O88,"")</x:f>
      </x:c>
      <x:c r="P88" s="76" t="str">
        <x:f>IF('07_Form_Mobilite'!$Q88="Validé humainement",'07_Form_Mobilite'!P88,"")</x:f>
      </x:c>
      <x:c r="Q88" s="76" t="str">
        <x:f>IF('07_Form_Mobilite'!$Q88="Validé humainement",'07_Form_Mobilite'!Q88,"")</x:f>
      </x:c>
      <x:c r="R88" s="76" t="str">
        <x:f>IF('07_Form_Mobilite'!$Q88="Validé humainement",'07_Form_Mobilite'!R88,"")</x:f>
      </x:c>
      <x:c r="S88" s="78" t="str">
        <x:f>IF('07_Form_Mobilite'!$Q88="Validé humainement",'07_Form_Mobilite'!S88,"")</x:f>
      </x:c>
      <x:c r="T88" s="76" t="str">
        <x:f>IF('07_Form_Mobilite'!$Q88="Validé humainement",'07_Form_Mobilite'!T88,"")</x:f>
      </x:c>
      <x:c r="U88" s="76" t="str">
        <x:f>IF('07_Form_Mobilite'!$Q88="Validé humainement",'07_Form_Mobilite'!U88,"")</x:f>
      </x:c>
      <x:c r="V88" s="76" t="str">
        <x:f>IF('07_Form_Mobilite'!$Q88="Validé humainement",'07_Form_Mobilite'!V88,"")</x:f>
      </x:c>
    </x:row>
    <x:row r="89">
      <x:c r="A89" s="76" t="str">
        <x:f>IF('07_Form_Mobilite'!$Q89="Validé humainement",'07_Form_Mobilite'!A89,"")</x:f>
      </x:c>
      <x:c r="B89" s="76" t="str">
        <x:f>IF('07_Form_Mobilite'!$Q89="Validé humainement",'07_Form_Mobilite'!B89,"")</x:f>
      </x:c>
      <x:c r="C89" s="76" t="str">
        <x:f>IF('07_Form_Mobilite'!$Q89="Validé humainement",'07_Form_Mobilite'!C89,"")</x:f>
      </x:c>
      <x:c r="D89" s="76" t="str">
        <x:f>IF('07_Form_Mobilite'!$Q89="Validé humainement",'07_Form_Mobilite'!D89,"")</x:f>
      </x:c>
      <x:c r="E89" s="76" t="str">
        <x:f>IF('07_Form_Mobilite'!$Q89="Validé humainement",'07_Form_Mobilite'!E89,"")</x:f>
      </x:c>
      <x:c r="F89" s="81" t="str">
        <x:f>IF('07_Form_Mobilite'!$Q89="Validé humainement",'07_Form_Mobilite'!F89,"")</x:f>
      </x:c>
      <x:c r="G89" s="80" t="str">
        <x:f>IF('07_Form_Mobilite'!$Q89="Validé humainement",'07_Form_Mobilite'!G89,"")</x:f>
      </x:c>
      <x:c r="H89" s="81" t="str">
        <x:f>IF('07_Form_Mobilite'!$Q89="Validé humainement",'07_Form_Mobilite'!H89,"")</x:f>
      </x:c>
      <x:c r="I89" s="76" t="str">
        <x:f>IF('07_Form_Mobilite'!$Q89="Validé humainement",'07_Form_Mobilite'!I89,"")</x:f>
      </x:c>
      <x:c r="J89" s="77" t="str">
        <x:f>IF('07_Form_Mobilite'!$Q89="Validé humainement",'07_Form_Mobilite'!J89,"")</x:f>
      </x:c>
      <x:c r="K89" s="76" t="str">
        <x:f>IF('07_Form_Mobilite'!$Q89="Validé humainement",'07_Form_Mobilite'!K89,"")</x:f>
      </x:c>
      <x:c r="L89" s="83" t="str">
        <x:f>IF('07_Form_Mobilite'!$Q89="Validé humainement",'07_Form_Mobilite'!L89,"")</x:f>
      </x:c>
      <x:c r="M89" s="77" t="str">
        <x:f>IF('07_Form_Mobilite'!$Q89="Validé humainement",'07_Form_Mobilite'!M89,"")</x:f>
      </x:c>
      <x:c r="N89" s="76" t="str">
        <x:f>IF('07_Form_Mobilite'!$Q89="Validé humainement",'07_Form_Mobilite'!N89,"")</x:f>
      </x:c>
      <x:c r="O89" s="76" t="str">
        <x:f>IF('07_Form_Mobilite'!$Q89="Validé humainement",'07_Form_Mobilite'!O89,"")</x:f>
      </x:c>
      <x:c r="P89" s="76" t="str">
        <x:f>IF('07_Form_Mobilite'!$Q89="Validé humainement",'07_Form_Mobilite'!P89,"")</x:f>
      </x:c>
      <x:c r="Q89" s="76" t="str">
        <x:f>IF('07_Form_Mobilite'!$Q89="Validé humainement",'07_Form_Mobilite'!Q89,"")</x:f>
      </x:c>
      <x:c r="R89" s="76" t="str">
        <x:f>IF('07_Form_Mobilite'!$Q89="Validé humainement",'07_Form_Mobilite'!R89,"")</x:f>
      </x:c>
      <x:c r="S89" s="78" t="str">
        <x:f>IF('07_Form_Mobilite'!$Q89="Validé humainement",'07_Form_Mobilite'!S89,"")</x:f>
      </x:c>
      <x:c r="T89" s="76" t="str">
        <x:f>IF('07_Form_Mobilite'!$Q89="Validé humainement",'07_Form_Mobilite'!T89,"")</x:f>
      </x:c>
      <x:c r="U89" s="76" t="str">
        <x:f>IF('07_Form_Mobilite'!$Q89="Validé humainement",'07_Form_Mobilite'!U89,"")</x:f>
      </x:c>
      <x:c r="V89" s="76" t="str">
        <x:f>IF('07_Form_Mobilite'!$Q89="Validé humainement",'07_Form_Mobilite'!V89,"")</x:f>
      </x:c>
    </x:row>
    <x:row r="90">
      <x:c r="A90" s="76" t="str">
        <x:f>IF('07_Form_Mobilite'!$Q90="Validé humainement",'07_Form_Mobilite'!A90,"")</x:f>
      </x:c>
      <x:c r="B90" s="76" t="str">
        <x:f>IF('07_Form_Mobilite'!$Q90="Validé humainement",'07_Form_Mobilite'!B90,"")</x:f>
      </x:c>
      <x:c r="C90" s="76" t="str">
        <x:f>IF('07_Form_Mobilite'!$Q90="Validé humainement",'07_Form_Mobilite'!C90,"")</x:f>
      </x:c>
      <x:c r="D90" s="76" t="str">
        <x:f>IF('07_Form_Mobilite'!$Q90="Validé humainement",'07_Form_Mobilite'!D90,"")</x:f>
      </x:c>
      <x:c r="E90" s="76" t="str">
        <x:f>IF('07_Form_Mobilite'!$Q90="Validé humainement",'07_Form_Mobilite'!E90,"")</x:f>
      </x:c>
      <x:c r="F90" s="81" t="str">
        <x:f>IF('07_Form_Mobilite'!$Q90="Validé humainement",'07_Form_Mobilite'!F90,"")</x:f>
      </x:c>
      <x:c r="G90" s="80" t="str">
        <x:f>IF('07_Form_Mobilite'!$Q90="Validé humainement",'07_Form_Mobilite'!G90,"")</x:f>
      </x:c>
      <x:c r="H90" s="81" t="str">
        <x:f>IF('07_Form_Mobilite'!$Q90="Validé humainement",'07_Form_Mobilite'!H90,"")</x:f>
      </x:c>
      <x:c r="I90" s="76" t="str">
        <x:f>IF('07_Form_Mobilite'!$Q90="Validé humainement",'07_Form_Mobilite'!I90,"")</x:f>
      </x:c>
      <x:c r="J90" s="77" t="str">
        <x:f>IF('07_Form_Mobilite'!$Q90="Validé humainement",'07_Form_Mobilite'!J90,"")</x:f>
      </x:c>
      <x:c r="K90" s="76" t="str">
        <x:f>IF('07_Form_Mobilite'!$Q90="Validé humainement",'07_Form_Mobilite'!K90,"")</x:f>
      </x:c>
      <x:c r="L90" s="83" t="str">
        <x:f>IF('07_Form_Mobilite'!$Q90="Validé humainement",'07_Form_Mobilite'!L90,"")</x:f>
      </x:c>
      <x:c r="M90" s="77" t="str">
        <x:f>IF('07_Form_Mobilite'!$Q90="Validé humainement",'07_Form_Mobilite'!M90,"")</x:f>
      </x:c>
      <x:c r="N90" s="76" t="str">
        <x:f>IF('07_Form_Mobilite'!$Q90="Validé humainement",'07_Form_Mobilite'!N90,"")</x:f>
      </x:c>
      <x:c r="O90" s="76" t="str">
        <x:f>IF('07_Form_Mobilite'!$Q90="Validé humainement",'07_Form_Mobilite'!O90,"")</x:f>
      </x:c>
      <x:c r="P90" s="76" t="str">
        <x:f>IF('07_Form_Mobilite'!$Q90="Validé humainement",'07_Form_Mobilite'!P90,"")</x:f>
      </x:c>
      <x:c r="Q90" s="76" t="str">
        <x:f>IF('07_Form_Mobilite'!$Q90="Validé humainement",'07_Form_Mobilite'!Q90,"")</x:f>
      </x:c>
      <x:c r="R90" s="76" t="str">
        <x:f>IF('07_Form_Mobilite'!$Q90="Validé humainement",'07_Form_Mobilite'!R90,"")</x:f>
      </x:c>
      <x:c r="S90" s="78" t="str">
        <x:f>IF('07_Form_Mobilite'!$Q90="Validé humainement",'07_Form_Mobilite'!S90,"")</x:f>
      </x:c>
      <x:c r="T90" s="76" t="str">
        <x:f>IF('07_Form_Mobilite'!$Q90="Validé humainement",'07_Form_Mobilite'!T90,"")</x:f>
      </x:c>
      <x:c r="U90" s="76" t="str">
        <x:f>IF('07_Form_Mobilite'!$Q90="Validé humainement",'07_Form_Mobilite'!U90,"")</x:f>
      </x:c>
      <x:c r="V90" s="76" t="str">
        <x:f>IF('07_Form_Mobilite'!$Q90="Validé humainement",'07_Form_Mobilite'!V90,"")</x:f>
      </x:c>
    </x:row>
    <x:row r="91">
      <x:c r="A91" s="76" t="str">
        <x:f>IF('07_Form_Mobilite'!$Q91="Validé humainement",'07_Form_Mobilite'!A91,"")</x:f>
      </x:c>
      <x:c r="B91" s="76" t="str">
        <x:f>IF('07_Form_Mobilite'!$Q91="Validé humainement",'07_Form_Mobilite'!B91,"")</x:f>
      </x:c>
      <x:c r="C91" s="76" t="str">
        <x:f>IF('07_Form_Mobilite'!$Q91="Validé humainement",'07_Form_Mobilite'!C91,"")</x:f>
      </x:c>
      <x:c r="D91" s="76" t="str">
        <x:f>IF('07_Form_Mobilite'!$Q91="Validé humainement",'07_Form_Mobilite'!D91,"")</x:f>
      </x:c>
      <x:c r="E91" s="76" t="str">
        <x:f>IF('07_Form_Mobilite'!$Q91="Validé humainement",'07_Form_Mobilite'!E91,"")</x:f>
      </x:c>
      <x:c r="F91" s="81" t="str">
        <x:f>IF('07_Form_Mobilite'!$Q91="Validé humainement",'07_Form_Mobilite'!F91,"")</x:f>
      </x:c>
      <x:c r="G91" s="80" t="str">
        <x:f>IF('07_Form_Mobilite'!$Q91="Validé humainement",'07_Form_Mobilite'!G91,"")</x:f>
      </x:c>
      <x:c r="H91" s="81" t="str">
        <x:f>IF('07_Form_Mobilite'!$Q91="Validé humainement",'07_Form_Mobilite'!H91,"")</x:f>
      </x:c>
      <x:c r="I91" s="76" t="str">
        <x:f>IF('07_Form_Mobilite'!$Q91="Validé humainement",'07_Form_Mobilite'!I91,"")</x:f>
      </x:c>
      <x:c r="J91" s="77" t="str">
        <x:f>IF('07_Form_Mobilite'!$Q91="Validé humainement",'07_Form_Mobilite'!J91,"")</x:f>
      </x:c>
      <x:c r="K91" s="76" t="str">
        <x:f>IF('07_Form_Mobilite'!$Q91="Validé humainement",'07_Form_Mobilite'!K91,"")</x:f>
      </x:c>
      <x:c r="L91" s="83" t="str">
        <x:f>IF('07_Form_Mobilite'!$Q91="Validé humainement",'07_Form_Mobilite'!L91,"")</x:f>
      </x:c>
      <x:c r="M91" s="77" t="str">
        <x:f>IF('07_Form_Mobilite'!$Q91="Validé humainement",'07_Form_Mobilite'!M91,"")</x:f>
      </x:c>
      <x:c r="N91" s="76" t="str">
        <x:f>IF('07_Form_Mobilite'!$Q91="Validé humainement",'07_Form_Mobilite'!N91,"")</x:f>
      </x:c>
      <x:c r="O91" s="76" t="str">
        <x:f>IF('07_Form_Mobilite'!$Q91="Validé humainement",'07_Form_Mobilite'!O91,"")</x:f>
      </x:c>
      <x:c r="P91" s="76" t="str">
        <x:f>IF('07_Form_Mobilite'!$Q91="Validé humainement",'07_Form_Mobilite'!P91,"")</x:f>
      </x:c>
      <x:c r="Q91" s="76" t="str">
        <x:f>IF('07_Form_Mobilite'!$Q91="Validé humainement",'07_Form_Mobilite'!Q91,"")</x:f>
      </x:c>
      <x:c r="R91" s="76" t="str">
        <x:f>IF('07_Form_Mobilite'!$Q91="Validé humainement",'07_Form_Mobilite'!R91,"")</x:f>
      </x:c>
      <x:c r="S91" s="78" t="str">
        <x:f>IF('07_Form_Mobilite'!$Q91="Validé humainement",'07_Form_Mobilite'!S91,"")</x:f>
      </x:c>
      <x:c r="T91" s="76" t="str">
        <x:f>IF('07_Form_Mobilite'!$Q91="Validé humainement",'07_Form_Mobilite'!T91,"")</x:f>
      </x:c>
      <x:c r="U91" s="76" t="str">
        <x:f>IF('07_Form_Mobilite'!$Q91="Validé humainement",'07_Form_Mobilite'!U91,"")</x:f>
      </x:c>
      <x:c r="V91" s="76" t="str">
        <x:f>IF('07_Form_Mobilite'!$Q91="Validé humainement",'07_Form_Mobilite'!V91,"")</x:f>
      </x:c>
    </x:row>
    <x:row r="92">
      <x:c r="A92" s="76" t="str">
        <x:f>IF('07_Form_Mobilite'!$Q92="Validé humainement",'07_Form_Mobilite'!A92,"")</x:f>
      </x:c>
      <x:c r="B92" s="76" t="str">
        <x:f>IF('07_Form_Mobilite'!$Q92="Validé humainement",'07_Form_Mobilite'!B92,"")</x:f>
      </x:c>
      <x:c r="C92" s="76" t="str">
        <x:f>IF('07_Form_Mobilite'!$Q92="Validé humainement",'07_Form_Mobilite'!C92,"")</x:f>
      </x:c>
      <x:c r="D92" s="76" t="str">
        <x:f>IF('07_Form_Mobilite'!$Q92="Validé humainement",'07_Form_Mobilite'!D92,"")</x:f>
      </x:c>
      <x:c r="E92" s="76" t="str">
        <x:f>IF('07_Form_Mobilite'!$Q92="Validé humainement",'07_Form_Mobilite'!E92,"")</x:f>
      </x:c>
      <x:c r="F92" s="81" t="str">
        <x:f>IF('07_Form_Mobilite'!$Q92="Validé humainement",'07_Form_Mobilite'!F92,"")</x:f>
      </x:c>
      <x:c r="G92" s="80" t="str">
        <x:f>IF('07_Form_Mobilite'!$Q92="Validé humainement",'07_Form_Mobilite'!G92,"")</x:f>
      </x:c>
      <x:c r="H92" s="81" t="str">
        <x:f>IF('07_Form_Mobilite'!$Q92="Validé humainement",'07_Form_Mobilite'!H92,"")</x:f>
      </x:c>
      <x:c r="I92" s="76" t="str">
        <x:f>IF('07_Form_Mobilite'!$Q92="Validé humainement",'07_Form_Mobilite'!I92,"")</x:f>
      </x:c>
      <x:c r="J92" s="77" t="str">
        <x:f>IF('07_Form_Mobilite'!$Q92="Validé humainement",'07_Form_Mobilite'!J92,"")</x:f>
      </x:c>
      <x:c r="K92" s="76" t="str">
        <x:f>IF('07_Form_Mobilite'!$Q92="Validé humainement",'07_Form_Mobilite'!K92,"")</x:f>
      </x:c>
      <x:c r="L92" s="83" t="str">
        <x:f>IF('07_Form_Mobilite'!$Q92="Validé humainement",'07_Form_Mobilite'!L92,"")</x:f>
      </x:c>
      <x:c r="M92" s="77" t="str">
        <x:f>IF('07_Form_Mobilite'!$Q92="Validé humainement",'07_Form_Mobilite'!M92,"")</x:f>
      </x:c>
      <x:c r="N92" s="76" t="str">
        <x:f>IF('07_Form_Mobilite'!$Q92="Validé humainement",'07_Form_Mobilite'!N92,"")</x:f>
      </x:c>
      <x:c r="O92" s="76" t="str">
        <x:f>IF('07_Form_Mobilite'!$Q92="Validé humainement",'07_Form_Mobilite'!O92,"")</x:f>
      </x:c>
      <x:c r="P92" s="76" t="str">
        <x:f>IF('07_Form_Mobilite'!$Q92="Validé humainement",'07_Form_Mobilite'!P92,"")</x:f>
      </x:c>
      <x:c r="Q92" s="76" t="str">
        <x:f>IF('07_Form_Mobilite'!$Q92="Validé humainement",'07_Form_Mobilite'!Q92,"")</x:f>
      </x:c>
      <x:c r="R92" s="76" t="str">
        <x:f>IF('07_Form_Mobilite'!$Q92="Validé humainement",'07_Form_Mobilite'!R92,"")</x:f>
      </x:c>
      <x:c r="S92" s="78" t="str">
        <x:f>IF('07_Form_Mobilite'!$Q92="Validé humainement",'07_Form_Mobilite'!S92,"")</x:f>
      </x:c>
      <x:c r="T92" s="76" t="str">
        <x:f>IF('07_Form_Mobilite'!$Q92="Validé humainement",'07_Form_Mobilite'!T92,"")</x:f>
      </x:c>
      <x:c r="U92" s="76" t="str">
        <x:f>IF('07_Form_Mobilite'!$Q92="Validé humainement",'07_Form_Mobilite'!U92,"")</x:f>
      </x:c>
      <x:c r="V92" s="76" t="str">
        <x:f>IF('07_Form_Mobilite'!$Q92="Validé humainement",'07_Form_Mobilite'!V92,"")</x:f>
      </x:c>
    </x:row>
    <x:row r="93">
      <x:c r="A93" s="76" t="str">
        <x:f>IF('07_Form_Mobilite'!$Q93="Validé humainement",'07_Form_Mobilite'!A93,"")</x:f>
      </x:c>
      <x:c r="B93" s="76" t="str">
        <x:f>IF('07_Form_Mobilite'!$Q93="Validé humainement",'07_Form_Mobilite'!B93,"")</x:f>
      </x:c>
      <x:c r="C93" s="76" t="str">
        <x:f>IF('07_Form_Mobilite'!$Q93="Validé humainement",'07_Form_Mobilite'!C93,"")</x:f>
      </x:c>
      <x:c r="D93" s="76" t="str">
        <x:f>IF('07_Form_Mobilite'!$Q93="Validé humainement",'07_Form_Mobilite'!D93,"")</x:f>
      </x:c>
      <x:c r="E93" s="76" t="str">
        <x:f>IF('07_Form_Mobilite'!$Q93="Validé humainement",'07_Form_Mobilite'!E93,"")</x:f>
      </x:c>
      <x:c r="F93" s="81" t="str">
        <x:f>IF('07_Form_Mobilite'!$Q93="Validé humainement",'07_Form_Mobilite'!F93,"")</x:f>
      </x:c>
      <x:c r="G93" s="80" t="str">
        <x:f>IF('07_Form_Mobilite'!$Q93="Validé humainement",'07_Form_Mobilite'!G93,"")</x:f>
      </x:c>
      <x:c r="H93" s="81" t="str">
        <x:f>IF('07_Form_Mobilite'!$Q93="Validé humainement",'07_Form_Mobilite'!H93,"")</x:f>
      </x:c>
      <x:c r="I93" s="76" t="str">
        <x:f>IF('07_Form_Mobilite'!$Q93="Validé humainement",'07_Form_Mobilite'!I93,"")</x:f>
      </x:c>
      <x:c r="J93" s="77" t="str">
        <x:f>IF('07_Form_Mobilite'!$Q93="Validé humainement",'07_Form_Mobilite'!J93,"")</x:f>
      </x:c>
      <x:c r="K93" s="76" t="str">
        <x:f>IF('07_Form_Mobilite'!$Q93="Validé humainement",'07_Form_Mobilite'!K93,"")</x:f>
      </x:c>
      <x:c r="L93" s="83" t="str">
        <x:f>IF('07_Form_Mobilite'!$Q93="Validé humainement",'07_Form_Mobilite'!L93,"")</x:f>
      </x:c>
      <x:c r="M93" s="77" t="str">
        <x:f>IF('07_Form_Mobilite'!$Q93="Validé humainement",'07_Form_Mobilite'!M93,"")</x:f>
      </x:c>
      <x:c r="N93" s="76" t="str">
        <x:f>IF('07_Form_Mobilite'!$Q93="Validé humainement",'07_Form_Mobilite'!N93,"")</x:f>
      </x:c>
      <x:c r="O93" s="76" t="str">
        <x:f>IF('07_Form_Mobilite'!$Q93="Validé humainement",'07_Form_Mobilite'!O93,"")</x:f>
      </x:c>
      <x:c r="P93" s="76" t="str">
        <x:f>IF('07_Form_Mobilite'!$Q93="Validé humainement",'07_Form_Mobilite'!P93,"")</x:f>
      </x:c>
      <x:c r="Q93" s="76" t="str">
        <x:f>IF('07_Form_Mobilite'!$Q93="Validé humainement",'07_Form_Mobilite'!Q93,"")</x:f>
      </x:c>
      <x:c r="R93" s="76" t="str">
        <x:f>IF('07_Form_Mobilite'!$Q93="Validé humainement",'07_Form_Mobilite'!R93,"")</x:f>
      </x:c>
      <x:c r="S93" s="78" t="str">
        <x:f>IF('07_Form_Mobilite'!$Q93="Validé humainement",'07_Form_Mobilite'!S93,"")</x:f>
      </x:c>
      <x:c r="T93" s="76" t="str">
        <x:f>IF('07_Form_Mobilite'!$Q93="Validé humainement",'07_Form_Mobilite'!T93,"")</x:f>
      </x:c>
      <x:c r="U93" s="76" t="str">
        <x:f>IF('07_Form_Mobilite'!$Q93="Validé humainement",'07_Form_Mobilite'!U93,"")</x:f>
      </x:c>
      <x:c r="V93" s="76" t="str">
        <x:f>IF('07_Form_Mobilite'!$Q93="Validé humainement",'07_Form_Mobilite'!V93,"")</x:f>
      </x:c>
    </x:row>
    <x:row r="94">
      <x:c r="A94" s="76" t="str">
        <x:f>IF('07_Form_Mobilite'!$Q94="Validé humainement",'07_Form_Mobilite'!A94,"")</x:f>
      </x:c>
      <x:c r="B94" s="76" t="str">
        <x:f>IF('07_Form_Mobilite'!$Q94="Validé humainement",'07_Form_Mobilite'!B94,"")</x:f>
      </x:c>
      <x:c r="C94" s="76" t="str">
        <x:f>IF('07_Form_Mobilite'!$Q94="Validé humainement",'07_Form_Mobilite'!C94,"")</x:f>
      </x:c>
      <x:c r="D94" s="76" t="str">
        <x:f>IF('07_Form_Mobilite'!$Q94="Validé humainement",'07_Form_Mobilite'!D94,"")</x:f>
      </x:c>
      <x:c r="E94" s="76" t="str">
        <x:f>IF('07_Form_Mobilite'!$Q94="Validé humainement",'07_Form_Mobilite'!E94,"")</x:f>
      </x:c>
      <x:c r="F94" s="81" t="str">
        <x:f>IF('07_Form_Mobilite'!$Q94="Validé humainement",'07_Form_Mobilite'!F94,"")</x:f>
      </x:c>
      <x:c r="G94" s="80" t="str">
        <x:f>IF('07_Form_Mobilite'!$Q94="Validé humainement",'07_Form_Mobilite'!G94,"")</x:f>
      </x:c>
      <x:c r="H94" s="81" t="str">
        <x:f>IF('07_Form_Mobilite'!$Q94="Validé humainement",'07_Form_Mobilite'!H94,"")</x:f>
      </x:c>
      <x:c r="I94" s="76" t="str">
        <x:f>IF('07_Form_Mobilite'!$Q94="Validé humainement",'07_Form_Mobilite'!I94,"")</x:f>
      </x:c>
      <x:c r="J94" s="77" t="str">
        <x:f>IF('07_Form_Mobilite'!$Q94="Validé humainement",'07_Form_Mobilite'!J94,"")</x:f>
      </x:c>
      <x:c r="K94" s="76" t="str">
        <x:f>IF('07_Form_Mobilite'!$Q94="Validé humainement",'07_Form_Mobilite'!K94,"")</x:f>
      </x:c>
      <x:c r="L94" s="83" t="str">
        <x:f>IF('07_Form_Mobilite'!$Q94="Validé humainement",'07_Form_Mobilite'!L94,"")</x:f>
      </x:c>
      <x:c r="M94" s="77" t="str">
        <x:f>IF('07_Form_Mobilite'!$Q94="Validé humainement",'07_Form_Mobilite'!M94,"")</x:f>
      </x:c>
      <x:c r="N94" s="76" t="str">
        <x:f>IF('07_Form_Mobilite'!$Q94="Validé humainement",'07_Form_Mobilite'!N94,"")</x:f>
      </x:c>
      <x:c r="O94" s="76" t="str">
        <x:f>IF('07_Form_Mobilite'!$Q94="Validé humainement",'07_Form_Mobilite'!O94,"")</x:f>
      </x:c>
      <x:c r="P94" s="76" t="str">
        <x:f>IF('07_Form_Mobilite'!$Q94="Validé humainement",'07_Form_Mobilite'!P94,"")</x:f>
      </x:c>
      <x:c r="Q94" s="76" t="str">
        <x:f>IF('07_Form_Mobilite'!$Q94="Validé humainement",'07_Form_Mobilite'!Q94,"")</x:f>
      </x:c>
      <x:c r="R94" s="76" t="str">
        <x:f>IF('07_Form_Mobilite'!$Q94="Validé humainement",'07_Form_Mobilite'!R94,"")</x:f>
      </x:c>
      <x:c r="S94" s="78" t="str">
        <x:f>IF('07_Form_Mobilite'!$Q94="Validé humainement",'07_Form_Mobilite'!S94,"")</x:f>
      </x:c>
      <x:c r="T94" s="76" t="str">
        <x:f>IF('07_Form_Mobilite'!$Q94="Validé humainement",'07_Form_Mobilite'!T94,"")</x:f>
      </x:c>
      <x:c r="U94" s="76" t="str">
        <x:f>IF('07_Form_Mobilite'!$Q94="Validé humainement",'07_Form_Mobilite'!U94,"")</x:f>
      </x:c>
      <x:c r="V94" s="76" t="str">
        <x:f>IF('07_Form_Mobilite'!$Q94="Validé humainement",'07_Form_Mobilite'!V94,"")</x:f>
      </x:c>
    </x:row>
    <x:row r="95">
      <x:c r="A95" s="76" t="str">
        <x:f>IF('07_Form_Mobilite'!$Q95="Validé humainement",'07_Form_Mobilite'!A95,"")</x:f>
      </x:c>
      <x:c r="B95" s="76" t="str">
        <x:f>IF('07_Form_Mobilite'!$Q95="Validé humainement",'07_Form_Mobilite'!B95,"")</x:f>
      </x:c>
      <x:c r="C95" s="76" t="str">
        <x:f>IF('07_Form_Mobilite'!$Q95="Validé humainement",'07_Form_Mobilite'!C95,"")</x:f>
      </x:c>
      <x:c r="D95" s="76" t="str">
        <x:f>IF('07_Form_Mobilite'!$Q95="Validé humainement",'07_Form_Mobilite'!D95,"")</x:f>
      </x:c>
      <x:c r="E95" s="76" t="str">
        <x:f>IF('07_Form_Mobilite'!$Q95="Validé humainement",'07_Form_Mobilite'!E95,"")</x:f>
      </x:c>
      <x:c r="F95" s="81" t="str">
        <x:f>IF('07_Form_Mobilite'!$Q95="Validé humainement",'07_Form_Mobilite'!F95,"")</x:f>
      </x:c>
      <x:c r="G95" s="80" t="str">
        <x:f>IF('07_Form_Mobilite'!$Q95="Validé humainement",'07_Form_Mobilite'!G95,"")</x:f>
      </x:c>
      <x:c r="H95" s="81" t="str">
        <x:f>IF('07_Form_Mobilite'!$Q95="Validé humainement",'07_Form_Mobilite'!H95,"")</x:f>
      </x:c>
      <x:c r="I95" s="76" t="str">
        <x:f>IF('07_Form_Mobilite'!$Q95="Validé humainement",'07_Form_Mobilite'!I95,"")</x:f>
      </x:c>
      <x:c r="J95" s="77" t="str">
        <x:f>IF('07_Form_Mobilite'!$Q95="Validé humainement",'07_Form_Mobilite'!J95,"")</x:f>
      </x:c>
      <x:c r="K95" s="76" t="str">
        <x:f>IF('07_Form_Mobilite'!$Q95="Validé humainement",'07_Form_Mobilite'!K95,"")</x:f>
      </x:c>
      <x:c r="L95" s="83" t="str">
        <x:f>IF('07_Form_Mobilite'!$Q95="Validé humainement",'07_Form_Mobilite'!L95,"")</x:f>
      </x:c>
      <x:c r="M95" s="77" t="str">
        <x:f>IF('07_Form_Mobilite'!$Q95="Validé humainement",'07_Form_Mobilite'!M95,"")</x:f>
      </x:c>
      <x:c r="N95" s="76" t="str">
        <x:f>IF('07_Form_Mobilite'!$Q95="Validé humainement",'07_Form_Mobilite'!N95,"")</x:f>
      </x:c>
      <x:c r="O95" s="76" t="str">
        <x:f>IF('07_Form_Mobilite'!$Q95="Validé humainement",'07_Form_Mobilite'!O95,"")</x:f>
      </x:c>
      <x:c r="P95" s="76" t="str">
        <x:f>IF('07_Form_Mobilite'!$Q95="Validé humainement",'07_Form_Mobilite'!P95,"")</x:f>
      </x:c>
      <x:c r="Q95" s="76" t="str">
        <x:f>IF('07_Form_Mobilite'!$Q95="Validé humainement",'07_Form_Mobilite'!Q95,"")</x:f>
      </x:c>
      <x:c r="R95" s="76" t="str">
        <x:f>IF('07_Form_Mobilite'!$Q95="Validé humainement",'07_Form_Mobilite'!R95,"")</x:f>
      </x:c>
      <x:c r="S95" s="78" t="str">
        <x:f>IF('07_Form_Mobilite'!$Q95="Validé humainement",'07_Form_Mobilite'!S95,"")</x:f>
      </x:c>
      <x:c r="T95" s="76" t="str">
        <x:f>IF('07_Form_Mobilite'!$Q95="Validé humainement",'07_Form_Mobilite'!T95,"")</x:f>
      </x:c>
      <x:c r="U95" s="76" t="str">
        <x:f>IF('07_Form_Mobilite'!$Q95="Validé humainement",'07_Form_Mobilite'!U95,"")</x:f>
      </x:c>
      <x:c r="V95" s="76" t="str">
        <x:f>IF('07_Form_Mobilite'!$Q95="Validé humainement",'07_Form_Mobilite'!V95,"")</x:f>
      </x:c>
    </x:row>
    <x:row r="96">
      <x:c r="A96" s="76" t="str">
        <x:f>IF('07_Form_Mobilite'!$Q96="Validé humainement",'07_Form_Mobilite'!A96,"")</x:f>
      </x:c>
      <x:c r="B96" s="76" t="str">
        <x:f>IF('07_Form_Mobilite'!$Q96="Validé humainement",'07_Form_Mobilite'!B96,"")</x:f>
      </x:c>
      <x:c r="C96" s="76" t="str">
        <x:f>IF('07_Form_Mobilite'!$Q96="Validé humainement",'07_Form_Mobilite'!C96,"")</x:f>
      </x:c>
      <x:c r="D96" s="76" t="str">
        <x:f>IF('07_Form_Mobilite'!$Q96="Validé humainement",'07_Form_Mobilite'!D96,"")</x:f>
      </x:c>
      <x:c r="E96" s="76" t="str">
        <x:f>IF('07_Form_Mobilite'!$Q96="Validé humainement",'07_Form_Mobilite'!E96,"")</x:f>
      </x:c>
      <x:c r="F96" s="81" t="str">
        <x:f>IF('07_Form_Mobilite'!$Q96="Validé humainement",'07_Form_Mobilite'!F96,"")</x:f>
      </x:c>
      <x:c r="G96" s="80" t="str">
        <x:f>IF('07_Form_Mobilite'!$Q96="Validé humainement",'07_Form_Mobilite'!G96,"")</x:f>
      </x:c>
      <x:c r="H96" s="81" t="str">
        <x:f>IF('07_Form_Mobilite'!$Q96="Validé humainement",'07_Form_Mobilite'!H96,"")</x:f>
      </x:c>
      <x:c r="I96" s="76" t="str">
        <x:f>IF('07_Form_Mobilite'!$Q96="Validé humainement",'07_Form_Mobilite'!I96,"")</x:f>
      </x:c>
      <x:c r="J96" s="77" t="str">
        <x:f>IF('07_Form_Mobilite'!$Q96="Validé humainement",'07_Form_Mobilite'!J96,"")</x:f>
      </x:c>
      <x:c r="K96" s="76" t="str">
        <x:f>IF('07_Form_Mobilite'!$Q96="Validé humainement",'07_Form_Mobilite'!K96,"")</x:f>
      </x:c>
      <x:c r="L96" s="83" t="str">
        <x:f>IF('07_Form_Mobilite'!$Q96="Validé humainement",'07_Form_Mobilite'!L96,"")</x:f>
      </x:c>
      <x:c r="M96" s="77" t="str">
        <x:f>IF('07_Form_Mobilite'!$Q96="Validé humainement",'07_Form_Mobilite'!M96,"")</x:f>
      </x:c>
      <x:c r="N96" s="76" t="str">
        <x:f>IF('07_Form_Mobilite'!$Q96="Validé humainement",'07_Form_Mobilite'!N96,"")</x:f>
      </x:c>
      <x:c r="O96" s="76" t="str">
        <x:f>IF('07_Form_Mobilite'!$Q96="Validé humainement",'07_Form_Mobilite'!O96,"")</x:f>
      </x:c>
      <x:c r="P96" s="76" t="str">
        <x:f>IF('07_Form_Mobilite'!$Q96="Validé humainement",'07_Form_Mobilite'!P96,"")</x:f>
      </x:c>
      <x:c r="Q96" s="76" t="str">
        <x:f>IF('07_Form_Mobilite'!$Q96="Validé humainement",'07_Form_Mobilite'!Q96,"")</x:f>
      </x:c>
      <x:c r="R96" s="76" t="str">
        <x:f>IF('07_Form_Mobilite'!$Q96="Validé humainement",'07_Form_Mobilite'!R96,"")</x:f>
      </x:c>
      <x:c r="S96" s="78" t="str">
        <x:f>IF('07_Form_Mobilite'!$Q96="Validé humainement",'07_Form_Mobilite'!S96,"")</x:f>
      </x:c>
      <x:c r="T96" s="76" t="str">
        <x:f>IF('07_Form_Mobilite'!$Q96="Validé humainement",'07_Form_Mobilite'!T96,"")</x:f>
      </x:c>
      <x:c r="U96" s="76" t="str">
        <x:f>IF('07_Form_Mobilite'!$Q96="Validé humainement",'07_Form_Mobilite'!U96,"")</x:f>
      </x:c>
      <x:c r="V96" s="76" t="str">
        <x:f>IF('07_Form_Mobilite'!$Q96="Validé humainement",'07_Form_Mobilite'!V96,"")</x:f>
      </x:c>
    </x:row>
    <x:row r="97">
      <x:c r="A97" s="76" t="str">
        <x:f>IF('07_Form_Mobilite'!$Q97="Validé humainement",'07_Form_Mobilite'!A97,"")</x:f>
      </x:c>
      <x:c r="B97" s="76" t="str">
        <x:f>IF('07_Form_Mobilite'!$Q97="Validé humainement",'07_Form_Mobilite'!B97,"")</x:f>
      </x:c>
      <x:c r="C97" s="76" t="str">
        <x:f>IF('07_Form_Mobilite'!$Q97="Validé humainement",'07_Form_Mobilite'!C97,"")</x:f>
      </x:c>
      <x:c r="D97" s="76" t="str">
        <x:f>IF('07_Form_Mobilite'!$Q97="Validé humainement",'07_Form_Mobilite'!D97,"")</x:f>
      </x:c>
      <x:c r="E97" s="76" t="str">
        <x:f>IF('07_Form_Mobilite'!$Q97="Validé humainement",'07_Form_Mobilite'!E97,"")</x:f>
      </x:c>
      <x:c r="F97" s="81" t="str">
        <x:f>IF('07_Form_Mobilite'!$Q97="Validé humainement",'07_Form_Mobilite'!F97,"")</x:f>
      </x:c>
      <x:c r="G97" s="80" t="str">
        <x:f>IF('07_Form_Mobilite'!$Q97="Validé humainement",'07_Form_Mobilite'!G97,"")</x:f>
      </x:c>
      <x:c r="H97" s="81" t="str">
        <x:f>IF('07_Form_Mobilite'!$Q97="Validé humainement",'07_Form_Mobilite'!H97,"")</x:f>
      </x:c>
      <x:c r="I97" s="76" t="str">
        <x:f>IF('07_Form_Mobilite'!$Q97="Validé humainement",'07_Form_Mobilite'!I97,"")</x:f>
      </x:c>
      <x:c r="J97" s="77" t="str">
        <x:f>IF('07_Form_Mobilite'!$Q97="Validé humainement",'07_Form_Mobilite'!J97,"")</x:f>
      </x:c>
      <x:c r="K97" s="76" t="str">
        <x:f>IF('07_Form_Mobilite'!$Q97="Validé humainement",'07_Form_Mobilite'!K97,"")</x:f>
      </x:c>
      <x:c r="L97" s="83" t="str">
        <x:f>IF('07_Form_Mobilite'!$Q97="Validé humainement",'07_Form_Mobilite'!L97,"")</x:f>
      </x:c>
      <x:c r="M97" s="77" t="str">
        <x:f>IF('07_Form_Mobilite'!$Q97="Validé humainement",'07_Form_Mobilite'!M97,"")</x:f>
      </x:c>
      <x:c r="N97" s="76" t="str">
        <x:f>IF('07_Form_Mobilite'!$Q97="Validé humainement",'07_Form_Mobilite'!N97,"")</x:f>
      </x:c>
      <x:c r="O97" s="76" t="str">
        <x:f>IF('07_Form_Mobilite'!$Q97="Validé humainement",'07_Form_Mobilite'!O97,"")</x:f>
      </x:c>
      <x:c r="P97" s="76" t="str">
        <x:f>IF('07_Form_Mobilite'!$Q97="Validé humainement",'07_Form_Mobilite'!P97,"")</x:f>
      </x:c>
      <x:c r="Q97" s="76" t="str">
        <x:f>IF('07_Form_Mobilite'!$Q97="Validé humainement",'07_Form_Mobilite'!Q97,"")</x:f>
      </x:c>
      <x:c r="R97" s="76" t="str">
        <x:f>IF('07_Form_Mobilite'!$Q97="Validé humainement",'07_Form_Mobilite'!R97,"")</x:f>
      </x:c>
      <x:c r="S97" s="78" t="str">
        <x:f>IF('07_Form_Mobilite'!$Q97="Validé humainement",'07_Form_Mobilite'!S97,"")</x:f>
      </x:c>
      <x:c r="T97" s="76" t="str">
        <x:f>IF('07_Form_Mobilite'!$Q97="Validé humainement",'07_Form_Mobilite'!T97,"")</x:f>
      </x:c>
      <x:c r="U97" s="76" t="str">
        <x:f>IF('07_Form_Mobilite'!$Q97="Validé humainement",'07_Form_Mobilite'!U97,"")</x:f>
      </x:c>
      <x:c r="V97" s="76" t="str">
        <x:f>IF('07_Form_Mobilite'!$Q97="Validé humainement",'07_Form_Mobilite'!V97,"")</x:f>
      </x:c>
    </x:row>
    <x:row r="98">
      <x:c r="A98" s="76" t="str">
        <x:f>IF('07_Form_Mobilite'!$Q98="Validé humainement",'07_Form_Mobilite'!A98,"")</x:f>
      </x:c>
      <x:c r="B98" s="76" t="str">
        <x:f>IF('07_Form_Mobilite'!$Q98="Validé humainement",'07_Form_Mobilite'!B98,"")</x:f>
      </x:c>
      <x:c r="C98" s="76" t="str">
        <x:f>IF('07_Form_Mobilite'!$Q98="Validé humainement",'07_Form_Mobilite'!C98,"")</x:f>
      </x:c>
      <x:c r="D98" s="76" t="str">
        <x:f>IF('07_Form_Mobilite'!$Q98="Validé humainement",'07_Form_Mobilite'!D98,"")</x:f>
      </x:c>
      <x:c r="E98" s="76" t="str">
        <x:f>IF('07_Form_Mobilite'!$Q98="Validé humainement",'07_Form_Mobilite'!E98,"")</x:f>
      </x:c>
      <x:c r="F98" s="81" t="str">
        <x:f>IF('07_Form_Mobilite'!$Q98="Validé humainement",'07_Form_Mobilite'!F98,"")</x:f>
      </x:c>
      <x:c r="G98" s="80" t="str">
        <x:f>IF('07_Form_Mobilite'!$Q98="Validé humainement",'07_Form_Mobilite'!G98,"")</x:f>
      </x:c>
      <x:c r="H98" s="81" t="str">
        <x:f>IF('07_Form_Mobilite'!$Q98="Validé humainement",'07_Form_Mobilite'!H98,"")</x:f>
      </x:c>
      <x:c r="I98" s="76" t="str">
        <x:f>IF('07_Form_Mobilite'!$Q98="Validé humainement",'07_Form_Mobilite'!I98,"")</x:f>
      </x:c>
      <x:c r="J98" s="77" t="str">
        <x:f>IF('07_Form_Mobilite'!$Q98="Validé humainement",'07_Form_Mobilite'!J98,"")</x:f>
      </x:c>
      <x:c r="K98" s="76" t="str">
        <x:f>IF('07_Form_Mobilite'!$Q98="Validé humainement",'07_Form_Mobilite'!K98,"")</x:f>
      </x:c>
      <x:c r="L98" s="83" t="str">
        <x:f>IF('07_Form_Mobilite'!$Q98="Validé humainement",'07_Form_Mobilite'!L98,"")</x:f>
      </x:c>
      <x:c r="M98" s="77" t="str">
        <x:f>IF('07_Form_Mobilite'!$Q98="Validé humainement",'07_Form_Mobilite'!M98,"")</x:f>
      </x:c>
      <x:c r="N98" s="76" t="str">
        <x:f>IF('07_Form_Mobilite'!$Q98="Validé humainement",'07_Form_Mobilite'!N98,"")</x:f>
      </x:c>
      <x:c r="O98" s="76" t="str">
        <x:f>IF('07_Form_Mobilite'!$Q98="Validé humainement",'07_Form_Mobilite'!O98,"")</x:f>
      </x:c>
      <x:c r="P98" s="76" t="str">
        <x:f>IF('07_Form_Mobilite'!$Q98="Validé humainement",'07_Form_Mobilite'!P98,"")</x:f>
      </x:c>
      <x:c r="Q98" s="76" t="str">
        <x:f>IF('07_Form_Mobilite'!$Q98="Validé humainement",'07_Form_Mobilite'!Q98,"")</x:f>
      </x:c>
      <x:c r="R98" s="76" t="str">
        <x:f>IF('07_Form_Mobilite'!$Q98="Validé humainement",'07_Form_Mobilite'!R98,"")</x:f>
      </x:c>
      <x:c r="S98" s="78" t="str">
        <x:f>IF('07_Form_Mobilite'!$Q98="Validé humainement",'07_Form_Mobilite'!S98,"")</x:f>
      </x:c>
      <x:c r="T98" s="76" t="str">
        <x:f>IF('07_Form_Mobilite'!$Q98="Validé humainement",'07_Form_Mobilite'!T98,"")</x:f>
      </x:c>
      <x:c r="U98" s="76" t="str">
        <x:f>IF('07_Form_Mobilite'!$Q98="Validé humainement",'07_Form_Mobilite'!U98,"")</x:f>
      </x:c>
      <x:c r="V98" s="76" t="str">
        <x:f>IF('07_Form_Mobilite'!$Q98="Validé humainement",'07_Form_Mobilite'!V98,"")</x:f>
      </x:c>
    </x:row>
    <x:row r="99">
      <x:c r="A99" s="76" t="str">
        <x:f>IF('07_Form_Mobilite'!$Q99="Validé humainement",'07_Form_Mobilite'!A99,"")</x:f>
      </x:c>
      <x:c r="B99" s="76" t="str">
        <x:f>IF('07_Form_Mobilite'!$Q99="Validé humainement",'07_Form_Mobilite'!B99,"")</x:f>
      </x:c>
      <x:c r="C99" s="76" t="str">
        <x:f>IF('07_Form_Mobilite'!$Q99="Validé humainement",'07_Form_Mobilite'!C99,"")</x:f>
      </x:c>
      <x:c r="D99" s="76" t="str">
        <x:f>IF('07_Form_Mobilite'!$Q99="Validé humainement",'07_Form_Mobilite'!D99,"")</x:f>
      </x:c>
      <x:c r="E99" s="76" t="str">
        <x:f>IF('07_Form_Mobilite'!$Q99="Validé humainement",'07_Form_Mobilite'!E99,"")</x:f>
      </x:c>
      <x:c r="F99" s="81" t="str">
        <x:f>IF('07_Form_Mobilite'!$Q99="Validé humainement",'07_Form_Mobilite'!F99,"")</x:f>
      </x:c>
      <x:c r="G99" s="80" t="str">
        <x:f>IF('07_Form_Mobilite'!$Q99="Validé humainement",'07_Form_Mobilite'!G99,"")</x:f>
      </x:c>
      <x:c r="H99" s="81" t="str">
        <x:f>IF('07_Form_Mobilite'!$Q99="Validé humainement",'07_Form_Mobilite'!H99,"")</x:f>
      </x:c>
      <x:c r="I99" s="76" t="str">
        <x:f>IF('07_Form_Mobilite'!$Q99="Validé humainement",'07_Form_Mobilite'!I99,"")</x:f>
      </x:c>
      <x:c r="J99" s="77" t="str">
        <x:f>IF('07_Form_Mobilite'!$Q99="Validé humainement",'07_Form_Mobilite'!J99,"")</x:f>
      </x:c>
      <x:c r="K99" s="76" t="str">
        <x:f>IF('07_Form_Mobilite'!$Q99="Validé humainement",'07_Form_Mobilite'!K99,"")</x:f>
      </x:c>
      <x:c r="L99" s="83" t="str">
        <x:f>IF('07_Form_Mobilite'!$Q99="Validé humainement",'07_Form_Mobilite'!L99,"")</x:f>
      </x:c>
      <x:c r="M99" s="77" t="str">
        <x:f>IF('07_Form_Mobilite'!$Q99="Validé humainement",'07_Form_Mobilite'!M99,"")</x:f>
      </x:c>
      <x:c r="N99" s="76" t="str">
        <x:f>IF('07_Form_Mobilite'!$Q99="Validé humainement",'07_Form_Mobilite'!N99,"")</x:f>
      </x:c>
      <x:c r="O99" s="76" t="str">
        <x:f>IF('07_Form_Mobilite'!$Q99="Validé humainement",'07_Form_Mobilite'!O99,"")</x:f>
      </x:c>
      <x:c r="P99" s="76" t="str">
        <x:f>IF('07_Form_Mobilite'!$Q99="Validé humainement",'07_Form_Mobilite'!P99,"")</x:f>
      </x:c>
      <x:c r="Q99" s="76" t="str">
        <x:f>IF('07_Form_Mobilite'!$Q99="Validé humainement",'07_Form_Mobilite'!Q99,"")</x:f>
      </x:c>
      <x:c r="R99" s="76" t="str">
        <x:f>IF('07_Form_Mobilite'!$Q99="Validé humainement",'07_Form_Mobilite'!R99,"")</x:f>
      </x:c>
      <x:c r="S99" s="78" t="str">
        <x:f>IF('07_Form_Mobilite'!$Q99="Validé humainement",'07_Form_Mobilite'!S99,"")</x:f>
      </x:c>
      <x:c r="T99" s="76" t="str">
        <x:f>IF('07_Form_Mobilite'!$Q99="Validé humainement",'07_Form_Mobilite'!T99,"")</x:f>
      </x:c>
      <x:c r="U99" s="76" t="str">
        <x:f>IF('07_Form_Mobilite'!$Q99="Validé humainement",'07_Form_Mobilite'!U99,"")</x:f>
      </x:c>
      <x:c r="V99" s="76" t="str">
        <x:f>IF('07_Form_Mobilite'!$Q99="Validé humainement",'07_Form_Mobilite'!V99,"")</x:f>
      </x:c>
    </x:row>
    <x:row r="100">
      <x:c r="A100" s="76" t="str">
        <x:f>IF('07_Form_Mobilite'!$Q100="Validé humainement",'07_Form_Mobilite'!A100,"")</x:f>
      </x:c>
      <x:c r="B100" s="76" t="str">
        <x:f>IF('07_Form_Mobilite'!$Q100="Validé humainement",'07_Form_Mobilite'!B100,"")</x:f>
      </x:c>
      <x:c r="C100" s="76" t="str">
        <x:f>IF('07_Form_Mobilite'!$Q100="Validé humainement",'07_Form_Mobilite'!C100,"")</x:f>
      </x:c>
      <x:c r="D100" s="76" t="str">
        <x:f>IF('07_Form_Mobilite'!$Q100="Validé humainement",'07_Form_Mobilite'!D100,"")</x:f>
      </x:c>
      <x:c r="E100" s="76" t="str">
        <x:f>IF('07_Form_Mobilite'!$Q100="Validé humainement",'07_Form_Mobilite'!E100,"")</x:f>
      </x:c>
      <x:c r="F100" s="81" t="str">
        <x:f>IF('07_Form_Mobilite'!$Q100="Validé humainement",'07_Form_Mobilite'!F100,"")</x:f>
      </x:c>
      <x:c r="G100" s="80" t="str">
        <x:f>IF('07_Form_Mobilite'!$Q100="Validé humainement",'07_Form_Mobilite'!G100,"")</x:f>
      </x:c>
      <x:c r="H100" s="81" t="str">
        <x:f>IF('07_Form_Mobilite'!$Q100="Validé humainement",'07_Form_Mobilite'!H100,"")</x:f>
      </x:c>
      <x:c r="I100" s="76" t="str">
        <x:f>IF('07_Form_Mobilite'!$Q100="Validé humainement",'07_Form_Mobilite'!I100,"")</x:f>
      </x:c>
      <x:c r="J100" s="77" t="str">
        <x:f>IF('07_Form_Mobilite'!$Q100="Validé humainement",'07_Form_Mobilite'!J100,"")</x:f>
      </x:c>
      <x:c r="K100" s="76" t="str">
        <x:f>IF('07_Form_Mobilite'!$Q100="Validé humainement",'07_Form_Mobilite'!K100,"")</x:f>
      </x:c>
      <x:c r="L100" s="83" t="str">
        <x:f>IF('07_Form_Mobilite'!$Q100="Validé humainement",'07_Form_Mobilite'!L100,"")</x:f>
      </x:c>
      <x:c r="M100" s="77" t="str">
        <x:f>IF('07_Form_Mobilite'!$Q100="Validé humainement",'07_Form_Mobilite'!M100,"")</x:f>
      </x:c>
      <x:c r="N100" s="76" t="str">
        <x:f>IF('07_Form_Mobilite'!$Q100="Validé humainement",'07_Form_Mobilite'!N100,"")</x:f>
      </x:c>
      <x:c r="O100" s="76" t="str">
        <x:f>IF('07_Form_Mobilite'!$Q100="Validé humainement",'07_Form_Mobilite'!O100,"")</x:f>
      </x:c>
      <x:c r="P100" s="76" t="str">
        <x:f>IF('07_Form_Mobilite'!$Q100="Validé humainement",'07_Form_Mobilite'!P100,"")</x:f>
      </x:c>
      <x:c r="Q100" s="76" t="str">
        <x:f>IF('07_Form_Mobilite'!$Q100="Validé humainement",'07_Form_Mobilite'!Q100,"")</x:f>
      </x:c>
      <x:c r="R100" s="76" t="str">
        <x:f>IF('07_Form_Mobilite'!$Q100="Validé humainement",'07_Form_Mobilite'!R100,"")</x:f>
      </x:c>
      <x:c r="S100" s="78" t="str">
        <x:f>IF('07_Form_Mobilite'!$Q100="Validé humainement",'07_Form_Mobilite'!S100,"")</x:f>
      </x:c>
      <x:c r="T100" s="76" t="str">
        <x:f>IF('07_Form_Mobilite'!$Q100="Validé humainement",'07_Form_Mobilite'!T100,"")</x:f>
      </x:c>
      <x:c r="U100" s="76" t="str">
        <x:f>IF('07_Form_Mobilite'!$Q100="Validé humainement",'07_Form_Mobilite'!U100,"")</x:f>
      </x:c>
      <x:c r="V100" s="76" t="str">
        <x:f>IF('07_Form_Mobilite'!$Q100="Validé humainement",'07_Form_Mobilite'!V100,"")</x:f>
      </x:c>
    </x:row>
    <x:row r="101">
      <x:c r="A101" s="76" t="str">
        <x:f>IF('07_Form_Mobilite'!$Q101="Validé humainement",'07_Form_Mobilite'!A101,"")</x:f>
      </x:c>
      <x:c r="B101" s="76" t="str">
        <x:f>IF('07_Form_Mobilite'!$Q101="Validé humainement",'07_Form_Mobilite'!B101,"")</x:f>
      </x:c>
      <x:c r="C101" s="76" t="str">
        <x:f>IF('07_Form_Mobilite'!$Q101="Validé humainement",'07_Form_Mobilite'!C101,"")</x:f>
      </x:c>
      <x:c r="D101" s="76" t="str">
        <x:f>IF('07_Form_Mobilite'!$Q101="Validé humainement",'07_Form_Mobilite'!D101,"")</x:f>
      </x:c>
      <x:c r="E101" s="76" t="str">
        <x:f>IF('07_Form_Mobilite'!$Q101="Validé humainement",'07_Form_Mobilite'!E101,"")</x:f>
      </x:c>
      <x:c r="F101" s="81" t="str">
        <x:f>IF('07_Form_Mobilite'!$Q101="Validé humainement",'07_Form_Mobilite'!F101,"")</x:f>
      </x:c>
      <x:c r="G101" s="80" t="str">
        <x:f>IF('07_Form_Mobilite'!$Q101="Validé humainement",'07_Form_Mobilite'!G101,"")</x:f>
      </x:c>
      <x:c r="H101" s="81" t="str">
        <x:f>IF('07_Form_Mobilite'!$Q101="Validé humainement",'07_Form_Mobilite'!H101,"")</x:f>
      </x:c>
      <x:c r="I101" s="76" t="str">
        <x:f>IF('07_Form_Mobilite'!$Q101="Validé humainement",'07_Form_Mobilite'!I101,"")</x:f>
      </x:c>
      <x:c r="J101" s="77" t="str">
        <x:f>IF('07_Form_Mobilite'!$Q101="Validé humainement",'07_Form_Mobilite'!J101,"")</x:f>
      </x:c>
      <x:c r="K101" s="76" t="str">
        <x:f>IF('07_Form_Mobilite'!$Q101="Validé humainement",'07_Form_Mobilite'!K101,"")</x:f>
      </x:c>
      <x:c r="L101" s="83" t="str">
        <x:f>IF('07_Form_Mobilite'!$Q101="Validé humainement",'07_Form_Mobilite'!L101,"")</x:f>
      </x:c>
      <x:c r="M101" s="77" t="str">
        <x:f>IF('07_Form_Mobilite'!$Q101="Validé humainement",'07_Form_Mobilite'!M101,"")</x:f>
      </x:c>
      <x:c r="N101" s="76" t="str">
        <x:f>IF('07_Form_Mobilite'!$Q101="Validé humainement",'07_Form_Mobilite'!N101,"")</x:f>
      </x:c>
      <x:c r="O101" s="76" t="str">
        <x:f>IF('07_Form_Mobilite'!$Q101="Validé humainement",'07_Form_Mobilite'!O101,"")</x:f>
      </x:c>
      <x:c r="P101" s="76" t="str">
        <x:f>IF('07_Form_Mobilite'!$Q101="Validé humainement",'07_Form_Mobilite'!P101,"")</x:f>
      </x:c>
      <x:c r="Q101" s="76" t="str">
        <x:f>IF('07_Form_Mobilite'!$Q101="Validé humainement",'07_Form_Mobilite'!Q101,"")</x:f>
      </x:c>
      <x:c r="R101" s="76" t="str">
        <x:f>IF('07_Form_Mobilite'!$Q101="Validé humainement",'07_Form_Mobilite'!R101,"")</x:f>
      </x:c>
      <x:c r="S101" s="78" t="str">
        <x:f>IF('07_Form_Mobilite'!$Q101="Validé humainement",'07_Form_Mobilite'!S101,"")</x:f>
      </x:c>
      <x:c r="T101" s="76" t="str">
        <x:f>IF('07_Form_Mobilite'!$Q101="Validé humainement",'07_Form_Mobilite'!T101,"")</x:f>
      </x:c>
      <x:c r="U101" s="76" t="str">
        <x:f>IF('07_Form_Mobilite'!$Q101="Validé humainement",'07_Form_Mobilite'!U101,"")</x:f>
      </x:c>
      <x:c r="V101" s="76" t="str">
        <x:f>IF('07_Form_Mobilite'!$Q101="Validé humainement",'07_Form_Mobilite'!V101,"")</x:f>
      </x:c>
    </x:row>
    <x:row r="102">
      <x:c r="A102" s="76" t="str">
        <x:f>IF('07_Form_Mobilite'!$Q102="Validé humainement",'07_Form_Mobilite'!A102,"")</x:f>
      </x:c>
      <x:c r="B102" s="76" t="str">
        <x:f>IF('07_Form_Mobilite'!$Q102="Validé humainement",'07_Form_Mobilite'!B102,"")</x:f>
      </x:c>
      <x:c r="C102" s="76" t="str">
        <x:f>IF('07_Form_Mobilite'!$Q102="Validé humainement",'07_Form_Mobilite'!C102,"")</x:f>
      </x:c>
      <x:c r="D102" s="76" t="str">
        <x:f>IF('07_Form_Mobilite'!$Q102="Validé humainement",'07_Form_Mobilite'!D102,"")</x:f>
      </x:c>
      <x:c r="E102" s="76" t="str">
        <x:f>IF('07_Form_Mobilite'!$Q102="Validé humainement",'07_Form_Mobilite'!E102,"")</x:f>
      </x:c>
      <x:c r="F102" s="81" t="str">
        <x:f>IF('07_Form_Mobilite'!$Q102="Validé humainement",'07_Form_Mobilite'!F102,"")</x:f>
      </x:c>
      <x:c r="G102" s="80" t="str">
        <x:f>IF('07_Form_Mobilite'!$Q102="Validé humainement",'07_Form_Mobilite'!G102,"")</x:f>
      </x:c>
      <x:c r="H102" s="81" t="str">
        <x:f>IF('07_Form_Mobilite'!$Q102="Validé humainement",'07_Form_Mobilite'!H102,"")</x:f>
      </x:c>
      <x:c r="I102" s="76" t="str">
        <x:f>IF('07_Form_Mobilite'!$Q102="Validé humainement",'07_Form_Mobilite'!I102,"")</x:f>
      </x:c>
      <x:c r="J102" s="77" t="str">
        <x:f>IF('07_Form_Mobilite'!$Q102="Validé humainement",'07_Form_Mobilite'!J102,"")</x:f>
      </x:c>
      <x:c r="K102" s="76" t="str">
        <x:f>IF('07_Form_Mobilite'!$Q102="Validé humainement",'07_Form_Mobilite'!K102,"")</x:f>
      </x:c>
      <x:c r="L102" s="83" t="str">
        <x:f>IF('07_Form_Mobilite'!$Q102="Validé humainement",'07_Form_Mobilite'!L102,"")</x:f>
      </x:c>
      <x:c r="M102" s="77" t="str">
        <x:f>IF('07_Form_Mobilite'!$Q102="Validé humainement",'07_Form_Mobilite'!M102,"")</x:f>
      </x:c>
      <x:c r="N102" s="76" t="str">
        <x:f>IF('07_Form_Mobilite'!$Q102="Validé humainement",'07_Form_Mobilite'!N102,"")</x:f>
      </x:c>
      <x:c r="O102" s="76" t="str">
        <x:f>IF('07_Form_Mobilite'!$Q102="Validé humainement",'07_Form_Mobilite'!O102,"")</x:f>
      </x:c>
      <x:c r="P102" s="76" t="str">
        <x:f>IF('07_Form_Mobilite'!$Q102="Validé humainement",'07_Form_Mobilite'!P102,"")</x:f>
      </x:c>
      <x:c r="Q102" s="76" t="str">
        <x:f>IF('07_Form_Mobilite'!$Q102="Validé humainement",'07_Form_Mobilite'!Q102,"")</x:f>
      </x:c>
      <x:c r="R102" s="76" t="str">
        <x:f>IF('07_Form_Mobilite'!$Q102="Validé humainement",'07_Form_Mobilite'!R102,"")</x:f>
      </x:c>
      <x:c r="S102" s="78" t="str">
        <x:f>IF('07_Form_Mobilite'!$Q102="Validé humainement",'07_Form_Mobilite'!S102,"")</x:f>
      </x:c>
      <x:c r="T102" s="76" t="str">
        <x:f>IF('07_Form_Mobilite'!$Q102="Validé humainement",'07_Form_Mobilite'!T102,"")</x:f>
      </x:c>
      <x:c r="U102" s="76" t="str">
        <x:f>IF('07_Form_Mobilite'!$Q102="Validé humainement",'07_Form_Mobilite'!U102,"")</x:f>
      </x:c>
      <x:c r="V102" s="76" t="str">
        <x:f>IF('07_Form_Mobilite'!$Q102="Validé humainement",'07_Form_Mobilite'!V102,"")</x:f>
      </x:c>
    </x:row>
    <x:row r="103">
      <x:c r="A103" s="76" t="str">
        <x:f>IF('07_Form_Mobilite'!$Q103="Validé humainement",'07_Form_Mobilite'!A103,"")</x:f>
      </x:c>
      <x:c r="B103" s="76" t="str">
        <x:f>IF('07_Form_Mobilite'!$Q103="Validé humainement",'07_Form_Mobilite'!B103,"")</x:f>
      </x:c>
      <x:c r="C103" s="76" t="str">
        <x:f>IF('07_Form_Mobilite'!$Q103="Validé humainement",'07_Form_Mobilite'!C103,"")</x:f>
      </x:c>
      <x:c r="D103" s="76" t="str">
        <x:f>IF('07_Form_Mobilite'!$Q103="Validé humainement",'07_Form_Mobilite'!D103,"")</x:f>
      </x:c>
      <x:c r="E103" s="76" t="str">
        <x:f>IF('07_Form_Mobilite'!$Q103="Validé humainement",'07_Form_Mobilite'!E103,"")</x:f>
      </x:c>
      <x:c r="F103" s="81" t="str">
        <x:f>IF('07_Form_Mobilite'!$Q103="Validé humainement",'07_Form_Mobilite'!F103,"")</x:f>
      </x:c>
      <x:c r="G103" s="80" t="str">
        <x:f>IF('07_Form_Mobilite'!$Q103="Validé humainement",'07_Form_Mobilite'!G103,"")</x:f>
      </x:c>
      <x:c r="H103" s="81" t="str">
        <x:f>IF('07_Form_Mobilite'!$Q103="Validé humainement",'07_Form_Mobilite'!H103,"")</x:f>
      </x:c>
      <x:c r="I103" s="76" t="str">
        <x:f>IF('07_Form_Mobilite'!$Q103="Validé humainement",'07_Form_Mobilite'!I103,"")</x:f>
      </x:c>
      <x:c r="J103" s="77" t="str">
        <x:f>IF('07_Form_Mobilite'!$Q103="Validé humainement",'07_Form_Mobilite'!J103,"")</x:f>
      </x:c>
      <x:c r="K103" s="76" t="str">
        <x:f>IF('07_Form_Mobilite'!$Q103="Validé humainement",'07_Form_Mobilite'!K103,"")</x:f>
      </x:c>
      <x:c r="L103" s="83" t="str">
        <x:f>IF('07_Form_Mobilite'!$Q103="Validé humainement",'07_Form_Mobilite'!L103,"")</x:f>
      </x:c>
      <x:c r="M103" s="77" t="str">
        <x:f>IF('07_Form_Mobilite'!$Q103="Validé humainement",'07_Form_Mobilite'!M103,"")</x:f>
      </x:c>
      <x:c r="N103" s="76" t="str">
        <x:f>IF('07_Form_Mobilite'!$Q103="Validé humainement",'07_Form_Mobilite'!N103,"")</x:f>
      </x:c>
      <x:c r="O103" s="76" t="str">
        <x:f>IF('07_Form_Mobilite'!$Q103="Validé humainement",'07_Form_Mobilite'!O103,"")</x:f>
      </x:c>
      <x:c r="P103" s="76" t="str">
        <x:f>IF('07_Form_Mobilite'!$Q103="Validé humainement",'07_Form_Mobilite'!P103,"")</x:f>
      </x:c>
      <x:c r="Q103" s="76" t="str">
        <x:f>IF('07_Form_Mobilite'!$Q103="Validé humainement",'07_Form_Mobilite'!Q103,"")</x:f>
      </x:c>
      <x:c r="R103" s="76" t="str">
        <x:f>IF('07_Form_Mobilite'!$Q103="Validé humainement",'07_Form_Mobilite'!R103,"")</x:f>
      </x:c>
      <x:c r="S103" s="78" t="str">
        <x:f>IF('07_Form_Mobilite'!$Q103="Validé humainement",'07_Form_Mobilite'!S103,"")</x:f>
      </x:c>
      <x:c r="T103" s="76" t="str">
        <x:f>IF('07_Form_Mobilite'!$Q103="Validé humainement",'07_Form_Mobilite'!T103,"")</x:f>
      </x:c>
      <x:c r="U103" s="76" t="str">
        <x:f>IF('07_Form_Mobilite'!$Q103="Validé humainement",'07_Form_Mobilite'!U103,"")</x:f>
      </x:c>
      <x:c r="V103" s="76" t="str">
        <x:f>IF('07_Form_Mobilite'!$Q103="Validé humainement",'07_Form_Mobilite'!V103,"")</x:f>
      </x:c>
    </x:row>
    <x:row r="104">
      <x:c r="A104" s="76" t="str">
        <x:f>IF('07_Form_Mobilite'!$Q104="Validé humainement",'07_Form_Mobilite'!A104,"")</x:f>
      </x:c>
      <x:c r="B104" s="76" t="str">
        <x:f>IF('07_Form_Mobilite'!$Q104="Validé humainement",'07_Form_Mobilite'!B104,"")</x:f>
      </x:c>
      <x:c r="C104" s="76" t="str">
        <x:f>IF('07_Form_Mobilite'!$Q104="Validé humainement",'07_Form_Mobilite'!C104,"")</x:f>
      </x:c>
      <x:c r="D104" s="76" t="str">
        <x:f>IF('07_Form_Mobilite'!$Q104="Validé humainement",'07_Form_Mobilite'!D104,"")</x:f>
      </x:c>
      <x:c r="E104" s="76" t="str">
        <x:f>IF('07_Form_Mobilite'!$Q104="Validé humainement",'07_Form_Mobilite'!E104,"")</x:f>
      </x:c>
      <x:c r="F104" s="81" t="str">
        <x:f>IF('07_Form_Mobilite'!$Q104="Validé humainement",'07_Form_Mobilite'!F104,"")</x:f>
      </x:c>
      <x:c r="G104" s="80" t="str">
        <x:f>IF('07_Form_Mobilite'!$Q104="Validé humainement",'07_Form_Mobilite'!G104,"")</x:f>
      </x:c>
      <x:c r="H104" s="81" t="str">
        <x:f>IF('07_Form_Mobilite'!$Q104="Validé humainement",'07_Form_Mobilite'!H104,"")</x:f>
      </x:c>
      <x:c r="I104" s="76" t="str">
        <x:f>IF('07_Form_Mobilite'!$Q104="Validé humainement",'07_Form_Mobilite'!I104,"")</x:f>
      </x:c>
      <x:c r="J104" s="77" t="str">
        <x:f>IF('07_Form_Mobilite'!$Q104="Validé humainement",'07_Form_Mobilite'!J104,"")</x:f>
      </x:c>
      <x:c r="K104" s="76" t="str">
        <x:f>IF('07_Form_Mobilite'!$Q104="Validé humainement",'07_Form_Mobilite'!K104,"")</x:f>
      </x:c>
      <x:c r="L104" s="83" t="str">
        <x:f>IF('07_Form_Mobilite'!$Q104="Validé humainement",'07_Form_Mobilite'!L104,"")</x:f>
      </x:c>
      <x:c r="M104" s="77" t="str">
        <x:f>IF('07_Form_Mobilite'!$Q104="Validé humainement",'07_Form_Mobilite'!M104,"")</x:f>
      </x:c>
      <x:c r="N104" s="76" t="str">
        <x:f>IF('07_Form_Mobilite'!$Q104="Validé humainement",'07_Form_Mobilite'!N104,"")</x:f>
      </x:c>
      <x:c r="O104" s="76" t="str">
        <x:f>IF('07_Form_Mobilite'!$Q104="Validé humainement",'07_Form_Mobilite'!O104,"")</x:f>
      </x:c>
      <x:c r="P104" s="76" t="str">
        <x:f>IF('07_Form_Mobilite'!$Q104="Validé humainement",'07_Form_Mobilite'!P104,"")</x:f>
      </x:c>
      <x:c r="Q104" s="76" t="str">
        <x:f>IF('07_Form_Mobilite'!$Q104="Validé humainement",'07_Form_Mobilite'!Q104,"")</x:f>
      </x:c>
      <x:c r="R104" s="76" t="str">
        <x:f>IF('07_Form_Mobilite'!$Q104="Validé humainement",'07_Form_Mobilite'!R104,"")</x:f>
      </x:c>
      <x:c r="S104" s="78" t="str">
        <x:f>IF('07_Form_Mobilite'!$Q104="Validé humainement",'07_Form_Mobilite'!S104,"")</x:f>
      </x:c>
      <x:c r="T104" s="76" t="str">
        <x:f>IF('07_Form_Mobilite'!$Q104="Validé humainement",'07_Form_Mobilite'!T104,"")</x:f>
      </x:c>
      <x:c r="U104" s="76" t="str">
        <x:f>IF('07_Form_Mobilite'!$Q104="Validé humainement",'07_Form_Mobilite'!U104,"")</x:f>
      </x:c>
      <x:c r="V104" s="76" t="str">
        <x:f>IF('07_Form_Mobilite'!$Q104="Validé humainement",'07_Form_Mobilite'!V104,"")</x:f>
      </x:c>
    </x:row>
  </x:sheetData>
  <x:mergeCells>
    <x:mergeCell ref="A1:V1"/>
    <x:mergeCell ref="A2:V2"/>
  </x:mergeCells>
  <x:pageMargins left="0.7" right="0.7" top="0.75" bottom="0.75" header="0.3" footer="0.3"/>
  <x:tableParts count="1">
    <x:tablePart xmlns:r="http://schemas.openxmlformats.org/officeDocument/2006/relationships" r:id="R529bc1fe6ed94652"/>
  </x:tableParts>
</x:worksheet>
</file>

<file path=xl/worksheets/sheet6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érosion côtière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08_Form_Erosion_Cotiere.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Mois</x:v>
      </x:c>
      <x:c r="D4" s="87" t="str">
        <x:v>Zone côtière</x:v>
      </x:c>
      <x:c r="E4" s="87" t="str">
        <x:v>Recul du trait de côte</x:v>
      </x:c>
      <x:c r="F4" s="87" t="str">
        <x:v>Unité</x:v>
      </x:c>
      <x:c r="G4" s="87" t="str">
        <x:v>Infrastructure exposée</x:v>
      </x:c>
      <x:c r="H4" s="87" t="str">
        <x:v>Population exposée</x:v>
      </x:c>
      <x:c r="I4" s="87" t="str">
        <x:v>Niveau de risque</x:v>
      </x:c>
      <x:c r="J4" s="87" t="str">
        <x:v>Source</x:v>
      </x:c>
      <x:c r="K4" s="87" t="str">
        <x:v>Document source</x:v>
      </x:c>
      <x:c r="L4" s="87" t="str">
        <x:v>Observations</x:v>
      </x:c>
      <x:c r="M4" s="87" t="str">
        <x:v>Statut validation</x:v>
      </x:c>
      <x:c r="N4" s="87" t="str">
        <x:v>Date de saisie</x:v>
      </x:c>
      <x:c r="O4" s="87" t="str">
        <x:v>Responsable</x:v>
      </x:c>
      <x:c r="P4" s="87" t="str">
        <x:v>Alerte_QC</x:v>
      </x:c>
      <x:c r="Q4" s="87" t="str">
        <x:v>Alimente_Rapports</x:v>
      </x:c>
    </x:row>
    <x:row r="5">
      <x:c r="A5" s="76" t="str">
        <x:f>IF('08_Form_Erosion_Cotiere'!$M5="Validé humainement",'08_Form_Erosion_Cotiere'!A5,"")</x:f>
      </x:c>
      <x:c r="B5" s="76" t="str">
        <x:f>IF('08_Form_Erosion_Cotiere'!$M5="Validé humainement",'08_Form_Erosion_Cotiere'!B5,"")</x:f>
      </x:c>
      <x:c r="C5" s="76" t="str">
        <x:f>IF('08_Form_Erosion_Cotiere'!$M5="Validé humainement",'08_Form_Erosion_Cotiere'!C5,"")</x:f>
      </x:c>
      <x:c r="D5" s="76" t="str">
        <x:f>IF('08_Form_Erosion_Cotiere'!$M5="Validé humainement",'08_Form_Erosion_Cotiere'!D5,"")</x:f>
      </x:c>
      <x:c r="E5" s="77" t="str">
        <x:f>IF('08_Form_Erosion_Cotiere'!$M5="Validé humainement",'08_Form_Erosion_Cotiere'!E5,"")</x:f>
      </x:c>
      <x:c r="F5" s="76" t="str">
        <x:f>IF('08_Form_Erosion_Cotiere'!$M5="Validé humainement",'08_Form_Erosion_Cotiere'!F5,"")</x:f>
      </x:c>
      <x:c r="G5" s="76" t="str">
        <x:f>IF('08_Form_Erosion_Cotiere'!$M5="Validé humainement",'08_Form_Erosion_Cotiere'!G5,"")</x:f>
      </x:c>
      <x:c r="H5" s="81" t="str">
        <x:f>IF('08_Form_Erosion_Cotiere'!$M5="Validé humainement",'08_Form_Erosion_Cotiere'!H5,"")</x:f>
      </x:c>
      <x:c r="I5" s="76" t="str">
        <x:f>IF('08_Form_Erosion_Cotiere'!$M5="Validé humainement",'08_Form_Erosion_Cotiere'!I5,"")</x:f>
      </x:c>
      <x:c r="J5" s="76" t="str">
        <x:f>IF('08_Form_Erosion_Cotiere'!$M5="Validé humainement",'08_Form_Erosion_Cotiere'!J5,"")</x:f>
      </x:c>
      <x:c r="K5" s="76" t="str">
        <x:f>IF('08_Form_Erosion_Cotiere'!$M5="Validé humainement",'08_Form_Erosion_Cotiere'!K5,"")</x:f>
      </x:c>
      <x:c r="L5" s="76" t="str">
        <x:f>IF('08_Form_Erosion_Cotiere'!$M5="Validé humainement",'08_Form_Erosion_Cotiere'!L5,"")</x:f>
      </x:c>
      <x:c r="M5" s="76" t="str">
        <x:f>IF('08_Form_Erosion_Cotiere'!$M5="Validé humainement",'08_Form_Erosion_Cotiere'!M5,"")</x:f>
      </x:c>
      <x:c r="N5" s="78" t="str">
        <x:f>IF('08_Form_Erosion_Cotiere'!$M5="Validé humainement",'08_Form_Erosion_Cotiere'!N5,"")</x:f>
      </x:c>
      <x:c r="O5" s="76" t="str">
        <x:f>IF('08_Form_Erosion_Cotiere'!$M5="Validé humainement",'08_Form_Erosion_Cotiere'!O5,"")</x:f>
      </x:c>
      <x:c r="P5" s="76" t="str">
        <x:f>IF('08_Form_Erosion_Cotiere'!$M5="Validé humainement",'08_Form_Erosion_Cotiere'!P5,"")</x:f>
      </x:c>
      <x:c r="Q5" s="76" t="str">
        <x:f>IF('08_Form_Erosion_Cotiere'!$M5="Validé humainement",'08_Form_Erosion_Cotiere'!Q5,"")</x:f>
      </x:c>
    </x:row>
    <x:row r="6">
      <x:c r="A6" s="76" t="str">
        <x:f>IF('08_Form_Erosion_Cotiere'!$M6="Validé humainement",'08_Form_Erosion_Cotiere'!A6,"")</x:f>
      </x:c>
      <x:c r="B6" s="76" t="str">
        <x:f>IF('08_Form_Erosion_Cotiere'!$M6="Validé humainement",'08_Form_Erosion_Cotiere'!B6,"")</x:f>
      </x:c>
      <x:c r="C6" s="76" t="str">
        <x:f>IF('08_Form_Erosion_Cotiere'!$M6="Validé humainement",'08_Form_Erosion_Cotiere'!C6,"")</x:f>
      </x:c>
      <x:c r="D6" s="76" t="str">
        <x:f>IF('08_Form_Erosion_Cotiere'!$M6="Validé humainement",'08_Form_Erosion_Cotiere'!D6,"")</x:f>
      </x:c>
      <x:c r="E6" s="77" t="str">
        <x:f>IF('08_Form_Erosion_Cotiere'!$M6="Validé humainement",'08_Form_Erosion_Cotiere'!E6,"")</x:f>
      </x:c>
      <x:c r="F6" s="76" t="str">
        <x:f>IF('08_Form_Erosion_Cotiere'!$M6="Validé humainement",'08_Form_Erosion_Cotiere'!F6,"")</x:f>
      </x:c>
      <x:c r="G6" s="76" t="str">
        <x:f>IF('08_Form_Erosion_Cotiere'!$M6="Validé humainement",'08_Form_Erosion_Cotiere'!G6,"")</x:f>
      </x:c>
      <x:c r="H6" s="81" t="str">
        <x:f>IF('08_Form_Erosion_Cotiere'!$M6="Validé humainement",'08_Form_Erosion_Cotiere'!H6,"")</x:f>
      </x:c>
      <x:c r="I6" s="76" t="str">
        <x:f>IF('08_Form_Erosion_Cotiere'!$M6="Validé humainement",'08_Form_Erosion_Cotiere'!I6,"")</x:f>
      </x:c>
      <x:c r="J6" s="76" t="str">
        <x:f>IF('08_Form_Erosion_Cotiere'!$M6="Validé humainement",'08_Form_Erosion_Cotiere'!J6,"")</x:f>
      </x:c>
      <x:c r="K6" s="76" t="str">
        <x:f>IF('08_Form_Erosion_Cotiere'!$M6="Validé humainement",'08_Form_Erosion_Cotiere'!K6,"")</x:f>
      </x:c>
      <x:c r="L6" s="76" t="str">
        <x:f>IF('08_Form_Erosion_Cotiere'!$M6="Validé humainement",'08_Form_Erosion_Cotiere'!L6,"")</x:f>
      </x:c>
      <x:c r="M6" s="76" t="str">
        <x:f>IF('08_Form_Erosion_Cotiere'!$M6="Validé humainement",'08_Form_Erosion_Cotiere'!M6,"")</x:f>
      </x:c>
      <x:c r="N6" s="78" t="str">
        <x:f>IF('08_Form_Erosion_Cotiere'!$M6="Validé humainement",'08_Form_Erosion_Cotiere'!N6,"")</x:f>
      </x:c>
      <x:c r="O6" s="76" t="str">
        <x:f>IF('08_Form_Erosion_Cotiere'!$M6="Validé humainement",'08_Form_Erosion_Cotiere'!O6,"")</x:f>
      </x:c>
      <x:c r="P6" s="76" t="str">
        <x:f>IF('08_Form_Erosion_Cotiere'!$M6="Validé humainement",'08_Form_Erosion_Cotiere'!P6,"")</x:f>
      </x:c>
      <x:c r="Q6" s="76" t="str">
        <x:f>IF('08_Form_Erosion_Cotiere'!$M6="Validé humainement",'08_Form_Erosion_Cotiere'!Q6,"")</x:f>
      </x:c>
    </x:row>
    <x:row r="7">
      <x:c r="A7" s="76" t="str">
        <x:f>IF('08_Form_Erosion_Cotiere'!$M7="Validé humainement",'08_Form_Erosion_Cotiere'!A7,"")</x:f>
      </x:c>
      <x:c r="B7" s="76" t="str">
        <x:f>IF('08_Form_Erosion_Cotiere'!$M7="Validé humainement",'08_Form_Erosion_Cotiere'!B7,"")</x:f>
      </x:c>
      <x:c r="C7" s="76" t="str">
        <x:f>IF('08_Form_Erosion_Cotiere'!$M7="Validé humainement",'08_Form_Erosion_Cotiere'!C7,"")</x:f>
      </x:c>
      <x:c r="D7" s="76" t="str">
        <x:f>IF('08_Form_Erosion_Cotiere'!$M7="Validé humainement",'08_Form_Erosion_Cotiere'!D7,"")</x:f>
      </x:c>
      <x:c r="E7" s="77" t="str">
        <x:f>IF('08_Form_Erosion_Cotiere'!$M7="Validé humainement",'08_Form_Erosion_Cotiere'!E7,"")</x:f>
      </x:c>
      <x:c r="F7" s="76" t="str">
        <x:f>IF('08_Form_Erosion_Cotiere'!$M7="Validé humainement",'08_Form_Erosion_Cotiere'!F7,"")</x:f>
      </x:c>
      <x:c r="G7" s="76" t="str">
        <x:f>IF('08_Form_Erosion_Cotiere'!$M7="Validé humainement",'08_Form_Erosion_Cotiere'!G7,"")</x:f>
      </x:c>
      <x:c r="H7" s="81" t="str">
        <x:f>IF('08_Form_Erosion_Cotiere'!$M7="Validé humainement",'08_Form_Erosion_Cotiere'!H7,"")</x:f>
      </x:c>
      <x:c r="I7" s="76" t="str">
        <x:f>IF('08_Form_Erosion_Cotiere'!$M7="Validé humainement",'08_Form_Erosion_Cotiere'!I7,"")</x:f>
      </x:c>
      <x:c r="J7" s="76" t="str">
        <x:f>IF('08_Form_Erosion_Cotiere'!$M7="Validé humainement",'08_Form_Erosion_Cotiere'!J7,"")</x:f>
      </x:c>
      <x:c r="K7" s="76" t="str">
        <x:f>IF('08_Form_Erosion_Cotiere'!$M7="Validé humainement",'08_Form_Erosion_Cotiere'!K7,"")</x:f>
      </x:c>
      <x:c r="L7" s="76" t="str">
        <x:f>IF('08_Form_Erosion_Cotiere'!$M7="Validé humainement",'08_Form_Erosion_Cotiere'!L7,"")</x:f>
      </x:c>
      <x:c r="M7" s="76" t="str">
        <x:f>IF('08_Form_Erosion_Cotiere'!$M7="Validé humainement",'08_Form_Erosion_Cotiere'!M7,"")</x:f>
      </x:c>
      <x:c r="N7" s="78" t="str">
        <x:f>IF('08_Form_Erosion_Cotiere'!$M7="Validé humainement",'08_Form_Erosion_Cotiere'!N7,"")</x:f>
      </x:c>
      <x:c r="O7" s="76" t="str">
        <x:f>IF('08_Form_Erosion_Cotiere'!$M7="Validé humainement",'08_Form_Erosion_Cotiere'!O7,"")</x:f>
      </x:c>
      <x:c r="P7" s="76" t="str">
        <x:f>IF('08_Form_Erosion_Cotiere'!$M7="Validé humainement",'08_Form_Erosion_Cotiere'!P7,"")</x:f>
      </x:c>
      <x:c r="Q7" s="76" t="str">
        <x:f>IF('08_Form_Erosion_Cotiere'!$M7="Validé humainement",'08_Form_Erosion_Cotiere'!Q7,"")</x:f>
      </x:c>
    </x:row>
    <x:row r="8">
      <x:c r="A8" s="76" t="str">
        <x:f>IF('08_Form_Erosion_Cotiere'!$M8="Validé humainement",'08_Form_Erosion_Cotiere'!A8,"")</x:f>
      </x:c>
      <x:c r="B8" s="76" t="str">
        <x:f>IF('08_Form_Erosion_Cotiere'!$M8="Validé humainement",'08_Form_Erosion_Cotiere'!B8,"")</x:f>
      </x:c>
      <x:c r="C8" s="76" t="str">
        <x:f>IF('08_Form_Erosion_Cotiere'!$M8="Validé humainement",'08_Form_Erosion_Cotiere'!C8,"")</x:f>
      </x:c>
      <x:c r="D8" s="76" t="str">
        <x:f>IF('08_Form_Erosion_Cotiere'!$M8="Validé humainement",'08_Form_Erosion_Cotiere'!D8,"")</x:f>
      </x:c>
      <x:c r="E8" s="77" t="str">
        <x:f>IF('08_Form_Erosion_Cotiere'!$M8="Validé humainement",'08_Form_Erosion_Cotiere'!E8,"")</x:f>
      </x:c>
      <x:c r="F8" s="76" t="str">
        <x:f>IF('08_Form_Erosion_Cotiere'!$M8="Validé humainement",'08_Form_Erosion_Cotiere'!F8,"")</x:f>
      </x:c>
      <x:c r="G8" s="76" t="str">
        <x:f>IF('08_Form_Erosion_Cotiere'!$M8="Validé humainement",'08_Form_Erosion_Cotiere'!G8,"")</x:f>
      </x:c>
      <x:c r="H8" s="81" t="str">
        <x:f>IF('08_Form_Erosion_Cotiere'!$M8="Validé humainement",'08_Form_Erosion_Cotiere'!H8,"")</x:f>
      </x:c>
      <x:c r="I8" s="76" t="str">
        <x:f>IF('08_Form_Erosion_Cotiere'!$M8="Validé humainement",'08_Form_Erosion_Cotiere'!I8,"")</x:f>
      </x:c>
      <x:c r="J8" s="76" t="str">
        <x:f>IF('08_Form_Erosion_Cotiere'!$M8="Validé humainement",'08_Form_Erosion_Cotiere'!J8,"")</x:f>
      </x:c>
      <x:c r="K8" s="76" t="str">
        <x:f>IF('08_Form_Erosion_Cotiere'!$M8="Validé humainement",'08_Form_Erosion_Cotiere'!K8,"")</x:f>
      </x:c>
      <x:c r="L8" s="76" t="str">
        <x:f>IF('08_Form_Erosion_Cotiere'!$M8="Validé humainement",'08_Form_Erosion_Cotiere'!L8,"")</x:f>
      </x:c>
      <x:c r="M8" s="76" t="str">
        <x:f>IF('08_Form_Erosion_Cotiere'!$M8="Validé humainement",'08_Form_Erosion_Cotiere'!M8,"")</x:f>
      </x:c>
      <x:c r="N8" s="78" t="str">
        <x:f>IF('08_Form_Erosion_Cotiere'!$M8="Validé humainement",'08_Form_Erosion_Cotiere'!N8,"")</x:f>
      </x:c>
      <x:c r="O8" s="76" t="str">
        <x:f>IF('08_Form_Erosion_Cotiere'!$M8="Validé humainement",'08_Form_Erosion_Cotiere'!O8,"")</x:f>
      </x:c>
      <x:c r="P8" s="76" t="str">
        <x:f>IF('08_Form_Erosion_Cotiere'!$M8="Validé humainement",'08_Form_Erosion_Cotiere'!P8,"")</x:f>
      </x:c>
      <x:c r="Q8" s="76" t="str">
        <x:f>IF('08_Form_Erosion_Cotiere'!$M8="Validé humainement",'08_Form_Erosion_Cotiere'!Q8,"")</x:f>
      </x:c>
    </x:row>
    <x:row r="9">
      <x:c r="A9" s="76" t="str">
        <x:f>IF('08_Form_Erosion_Cotiere'!$M9="Validé humainement",'08_Form_Erosion_Cotiere'!A9,"")</x:f>
      </x:c>
      <x:c r="B9" s="76" t="str">
        <x:f>IF('08_Form_Erosion_Cotiere'!$M9="Validé humainement",'08_Form_Erosion_Cotiere'!B9,"")</x:f>
      </x:c>
      <x:c r="C9" s="76" t="str">
        <x:f>IF('08_Form_Erosion_Cotiere'!$M9="Validé humainement",'08_Form_Erosion_Cotiere'!C9,"")</x:f>
      </x:c>
      <x:c r="D9" s="76" t="str">
        <x:f>IF('08_Form_Erosion_Cotiere'!$M9="Validé humainement",'08_Form_Erosion_Cotiere'!D9,"")</x:f>
      </x:c>
      <x:c r="E9" s="77" t="str">
        <x:f>IF('08_Form_Erosion_Cotiere'!$M9="Validé humainement",'08_Form_Erosion_Cotiere'!E9,"")</x:f>
      </x:c>
      <x:c r="F9" s="76" t="str">
        <x:f>IF('08_Form_Erosion_Cotiere'!$M9="Validé humainement",'08_Form_Erosion_Cotiere'!F9,"")</x:f>
      </x:c>
      <x:c r="G9" s="76" t="str">
        <x:f>IF('08_Form_Erosion_Cotiere'!$M9="Validé humainement",'08_Form_Erosion_Cotiere'!G9,"")</x:f>
      </x:c>
      <x:c r="H9" s="81" t="str">
        <x:f>IF('08_Form_Erosion_Cotiere'!$M9="Validé humainement",'08_Form_Erosion_Cotiere'!H9,"")</x:f>
      </x:c>
      <x:c r="I9" s="76" t="str">
        <x:f>IF('08_Form_Erosion_Cotiere'!$M9="Validé humainement",'08_Form_Erosion_Cotiere'!I9,"")</x:f>
      </x:c>
      <x:c r="J9" s="76" t="str">
        <x:f>IF('08_Form_Erosion_Cotiere'!$M9="Validé humainement",'08_Form_Erosion_Cotiere'!J9,"")</x:f>
      </x:c>
      <x:c r="K9" s="76" t="str">
        <x:f>IF('08_Form_Erosion_Cotiere'!$M9="Validé humainement",'08_Form_Erosion_Cotiere'!K9,"")</x:f>
      </x:c>
      <x:c r="L9" s="76" t="str">
        <x:f>IF('08_Form_Erosion_Cotiere'!$M9="Validé humainement",'08_Form_Erosion_Cotiere'!L9,"")</x:f>
      </x:c>
      <x:c r="M9" s="76" t="str">
        <x:f>IF('08_Form_Erosion_Cotiere'!$M9="Validé humainement",'08_Form_Erosion_Cotiere'!M9,"")</x:f>
      </x:c>
      <x:c r="N9" s="78" t="str">
        <x:f>IF('08_Form_Erosion_Cotiere'!$M9="Validé humainement",'08_Form_Erosion_Cotiere'!N9,"")</x:f>
      </x:c>
      <x:c r="O9" s="76" t="str">
        <x:f>IF('08_Form_Erosion_Cotiere'!$M9="Validé humainement",'08_Form_Erosion_Cotiere'!O9,"")</x:f>
      </x:c>
      <x:c r="P9" s="76" t="str">
        <x:f>IF('08_Form_Erosion_Cotiere'!$M9="Validé humainement",'08_Form_Erosion_Cotiere'!P9,"")</x:f>
      </x:c>
      <x:c r="Q9" s="76" t="str">
        <x:f>IF('08_Form_Erosion_Cotiere'!$M9="Validé humainement",'08_Form_Erosion_Cotiere'!Q9,"")</x:f>
      </x:c>
    </x:row>
    <x:row r="10">
      <x:c r="A10" s="76" t="str">
        <x:f>IF('08_Form_Erosion_Cotiere'!$M10="Validé humainement",'08_Form_Erosion_Cotiere'!A10,"")</x:f>
      </x:c>
      <x:c r="B10" s="76" t="str">
        <x:f>IF('08_Form_Erosion_Cotiere'!$M10="Validé humainement",'08_Form_Erosion_Cotiere'!B10,"")</x:f>
      </x:c>
      <x:c r="C10" s="76" t="str">
        <x:f>IF('08_Form_Erosion_Cotiere'!$M10="Validé humainement",'08_Form_Erosion_Cotiere'!C10,"")</x:f>
      </x:c>
      <x:c r="D10" s="76" t="str">
        <x:f>IF('08_Form_Erosion_Cotiere'!$M10="Validé humainement",'08_Form_Erosion_Cotiere'!D10,"")</x:f>
      </x:c>
      <x:c r="E10" s="77" t="str">
        <x:f>IF('08_Form_Erosion_Cotiere'!$M10="Validé humainement",'08_Form_Erosion_Cotiere'!E10,"")</x:f>
      </x:c>
      <x:c r="F10" s="76" t="str">
        <x:f>IF('08_Form_Erosion_Cotiere'!$M10="Validé humainement",'08_Form_Erosion_Cotiere'!F10,"")</x:f>
      </x:c>
      <x:c r="G10" s="76" t="str">
        <x:f>IF('08_Form_Erosion_Cotiere'!$M10="Validé humainement",'08_Form_Erosion_Cotiere'!G10,"")</x:f>
      </x:c>
      <x:c r="H10" s="81" t="str">
        <x:f>IF('08_Form_Erosion_Cotiere'!$M10="Validé humainement",'08_Form_Erosion_Cotiere'!H10,"")</x:f>
      </x:c>
      <x:c r="I10" s="76" t="str">
        <x:f>IF('08_Form_Erosion_Cotiere'!$M10="Validé humainement",'08_Form_Erosion_Cotiere'!I10,"")</x:f>
      </x:c>
      <x:c r="J10" s="76" t="str">
        <x:f>IF('08_Form_Erosion_Cotiere'!$M10="Validé humainement",'08_Form_Erosion_Cotiere'!J10,"")</x:f>
      </x:c>
      <x:c r="K10" s="76" t="str">
        <x:f>IF('08_Form_Erosion_Cotiere'!$M10="Validé humainement",'08_Form_Erosion_Cotiere'!K10,"")</x:f>
      </x:c>
      <x:c r="L10" s="76" t="str">
        <x:f>IF('08_Form_Erosion_Cotiere'!$M10="Validé humainement",'08_Form_Erosion_Cotiere'!L10,"")</x:f>
      </x:c>
      <x:c r="M10" s="76" t="str">
        <x:f>IF('08_Form_Erosion_Cotiere'!$M10="Validé humainement",'08_Form_Erosion_Cotiere'!M10,"")</x:f>
      </x:c>
      <x:c r="N10" s="78" t="str">
        <x:f>IF('08_Form_Erosion_Cotiere'!$M10="Validé humainement",'08_Form_Erosion_Cotiere'!N10,"")</x:f>
      </x:c>
      <x:c r="O10" s="76" t="str">
        <x:f>IF('08_Form_Erosion_Cotiere'!$M10="Validé humainement",'08_Form_Erosion_Cotiere'!O10,"")</x:f>
      </x:c>
      <x:c r="P10" s="76" t="str">
        <x:f>IF('08_Form_Erosion_Cotiere'!$M10="Validé humainement",'08_Form_Erosion_Cotiere'!P10,"")</x:f>
      </x:c>
      <x:c r="Q10" s="76" t="str">
        <x:f>IF('08_Form_Erosion_Cotiere'!$M10="Validé humainement",'08_Form_Erosion_Cotiere'!Q10,"")</x:f>
      </x:c>
    </x:row>
    <x:row r="11">
      <x:c r="A11" s="76" t="str">
        <x:f>IF('08_Form_Erosion_Cotiere'!$M11="Validé humainement",'08_Form_Erosion_Cotiere'!A11,"")</x:f>
      </x:c>
      <x:c r="B11" s="76" t="str">
        <x:f>IF('08_Form_Erosion_Cotiere'!$M11="Validé humainement",'08_Form_Erosion_Cotiere'!B11,"")</x:f>
      </x:c>
      <x:c r="C11" s="76" t="str">
        <x:f>IF('08_Form_Erosion_Cotiere'!$M11="Validé humainement",'08_Form_Erosion_Cotiere'!C11,"")</x:f>
      </x:c>
      <x:c r="D11" s="76" t="str">
        <x:f>IF('08_Form_Erosion_Cotiere'!$M11="Validé humainement",'08_Form_Erosion_Cotiere'!D11,"")</x:f>
      </x:c>
      <x:c r="E11" s="77" t="str">
        <x:f>IF('08_Form_Erosion_Cotiere'!$M11="Validé humainement",'08_Form_Erosion_Cotiere'!E11,"")</x:f>
      </x:c>
      <x:c r="F11" s="76" t="str">
        <x:f>IF('08_Form_Erosion_Cotiere'!$M11="Validé humainement",'08_Form_Erosion_Cotiere'!F11,"")</x:f>
      </x:c>
      <x:c r="G11" s="76" t="str">
        <x:f>IF('08_Form_Erosion_Cotiere'!$M11="Validé humainement",'08_Form_Erosion_Cotiere'!G11,"")</x:f>
      </x:c>
      <x:c r="H11" s="81" t="str">
        <x:f>IF('08_Form_Erosion_Cotiere'!$M11="Validé humainement",'08_Form_Erosion_Cotiere'!H11,"")</x:f>
      </x:c>
      <x:c r="I11" s="76" t="str">
        <x:f>IF('08_Form_Erosion_Cotiere'!$M11="Validé humainement",'08_Form_Erosion_Cotiere'!I11,"")</x:f>
      </x:c>
      <x:c r="J11" s="76" t="str">
        <x:f>IF('08_Form_Erosion_Cotiere'!$M11="Validé humainement",'08_Form_Erosion_Cotiere'!J11,"")</x:f>
      </x:c>
      <x:c r="K11" s="76" t="str">
        <x:f>IF('08_Form_Erosion_Cotiere'!$M11="Validé humainement",'08_Form_Erosion_Cotiere'!K11,"")</x:f>
      </x:c>
      <x:c r="L11" s="76" t="str">
        <x:f>IF('08_Form_Erosion_Cotiere'!$M11="Validé humainement",'08_Form_Erosion_Cotiere'!L11,"")</x:f>
      </x:c>
      <x:c r="M11" s="76" t="str">
        <x:f>IF('08_Form_Erosion_Cotiere'!$M11="Validé humainement",'08_Form_Erosion_Cotiere'!M11,"")</x:f>
      </x:c>
      <x:c r="N11" s="78" t="str">
        <x:f>IF('08_Form_Erosion_Cotiere'!$M11="Validé humainement",'08_Form_Erosion_Cotiere'!N11,"")</x:f>
      </x:c>
      <x:c r="O11" s="76" t="str">
        <x:f>IF('08_Form_Erosion_Cotiere'!$M11="Validé humainement",'08_Form_Erosion_Cotiere'!O11,"")</x:f>
      </x:c>
      <x:c r="P11" s="76" t="str">
        <x:f>IF('08_Form_Erosion_Cotiere'!$M11="Validé humainement",'08_Form_Erosion_Cotiere'!P11,"")</x:f>
      </x:c>
      <x:c r="Q11" s="76" t="str">
        <x:f>IF('08_Form_Erosion_Cotiere'!$M11="Validé humainement",'08_Form_Erosion_Cotiere'!Q11,"")</x:f>
      </x:c>
    </x:row>
    <x:row r="12">
      <x:c r="A12" s="76" t="str">
        <x:f>IF('08_Form_Erosion_Cotiere'!$M12="Validé humainement",'08_Form_Erosion_Cotiere'!A12,"")</x:f>
      </x:c>
      <x:c r="B12" s="76" t="str">
        <x:f>IF('08_Form_Erosion_Cotiere'!$M12="Validé humainement",'08_Form_Erosion_Cotiere'!B12,"")</x:f>
      </x:c>
      <x:c r="C12" s="76" t="str">
        <x:f>IF('08_Form_Erosion_Cotiere'!$M12="Validé humainement",'08_Form_Erosion_Cotiere'!C12,"")</x:f>
      </x:c>
      <x:c r="D12" s="76" t="str">
        <x:f>IF('08_Form_Erosion_Cotiere'!$M12="Validé humainement",'08_Form_Erosion_Cotiere'!D12,"")</x:f>
      </x:c>
      <x:c r="E12" s="77" t="str">
        <x:f>IF('08_Form_Erosion_Cotiere'!$M12="Validé humainement",'08_Form_Erosion_Cotiere'!E12,"")</x:f>
      </x:c>
      <x:c r="F12" s="76" t="str">
        <x:f>IF('08_Form_Erosion_Cotiere'!$M12="Validé humainement",'08_Form_Erosion_Cotiere'!F12,"")</x:f>
      </x:c>
      <x:c r="G12" s="76" t="str">
        <x:f>IF('08_Form_Erosion_Cotiere'!$M12="Validé humainement",'08_Form_Erosion_Cotiere'!G12,"")</x:f>
      </x:c>
      <x:c r="H12" s="81" t="str">
        <x:f>IF('08_Form_Erosion_Cotiere'!$M12="Validé humainement",'08_Form_Erosion_Cotiere'!H12,"")</x:f>
      </x:c>
      <x:c r="I12" s="76" t="str">
        <x:f>IF('08_Form_Erosion_Cotiere'!$M12="Validé humainement",'08_Form_Erosion_Cotiere'!I12,"")</x:f>
      </x:c>
      <x:c r="J12" s="76" t="str">
        <x:f>IF('08_Form_Erosion_Cotiere'!$M12="Validé humainement",'08_Form_Erosion_Cotiere'!J12,"")</x:f>
      </x:c>
      <x:c r="K12" s="76" t="str">
        <x:f>IF('08_Form_Erosion_Cotiere'!$M12="Validé humainement",'08_Form_Erosion_Cotiere'!K12,"")</x:f>
      </x:c>
      <x:c r="L12" s="76" t="str">
        <x:f>IF('08_Form_Erosion_Cotiere'!$M12="Validé humainement",'08_Form_Erosion_Cotiere'!L12,"")</x:f>
      </x:c>
      <x:c r="M12" s="76" t="str">
        <x:f>IF('08_Form_Erosion_Cotiere'!$M12="Validé humainement",'08_Form_Erosion_Cotiere'!M12,"")</x:f>
      </x:c>
      <x:c r="N12" s="78" t="str">
        <x:f>IF('08_Form_Erosion_Cotiere'!$M12="Validé humainement",'08_Form_Erosion_Cotiere'!N12,"")</x:f>
      </x:c>
      <x:c r="O12" s="76" t="str">
        <x:f>IF('08_Form_Erosion_Cotiere'!$M12="Validé humainement",'08_Form_Erosion_Cotiere'!O12,"")</x:f>
      </x:c>
      <x:c r="P12" s="76" t="str">
        <x:f>IF('08_Form_Erosion_Cotiere'!$M12="Validé humainement",'08_Form_Erosion_Cotiere'!P12,"")</x:f>
      </x:c>
      <x:c r="Q12" s="76" t="str">
        <x:f>IF('08_Form_Erosion_Cotiere'!$M12="Validé humainement",'08_Form_Erosion_Cotiere'!Q12,"")</x:f>
      </x:c>
    </x:row>
    <x:row r="13">
      <x:c r="A13" s="76" t="str">
        <x:f>IF('08_Form_Erosion_Cotiere'!$M13="Validé humainement",'08_Form_Erosion_Cotiere'!A13,"")</x:f>
      </x:c>
      <x:c r="B13" s="76" t="str">
        <x:f>IF('08_Form_Erosion_Cotiere'!$M13="Validé humainement",'08_Form_Erosion_Cotiere'!B13,"")</x:f>
      </x:c>
      <x:c r="C13" s="76" t="str">
        <x:f>IF('08_Form_Erosion_Cotiere'!$M13="Validé humainement",'08_Form_Erosion_Cotiere'!C13,"")</x:f>
      </x:c>
      <x:c r="D13" s="76" t="str">
        <x:f>IF('08_Form_Erosion_Cotiere'!$M13="Validé humainement",'08_Form_Erosion_Cotiere'!D13,"")</x:f>
      </x:c>
      <x:c r="E13" s="77" t="str">
        <x:f>IF('08_Form_Erosion_Cotiere'!$M13="Validé humainement",'08_Form_Erosion_Cotiere'!E13,"")</x:f>
      </x:c>
      <x:c r="F13" s="76" t="str">
        <x:f>IF('08_Form_Erosion_Cotiere'!$M13="Validé humainement",'08_Form_Erosion_Cotiere'!F13,"")</x:f>
      </x:c>
      <x:c r="G13" s="76" t="str">
        <x:f>IF('08_Form_Erosion_Cotiere'!$M13="Validé humainement",'08_Form_Erosion_Cotiere'!G13,"")</x:f>
      </x:c>
      <x:c r="H13" s="81" t="str">
        <x:f>IF('08_Form_Erosion_Cotiere'!$M13="Validé humainement",'08_Form_Erosion_Cotiere'!H13,"")</x:f>
      </x:c>
      <x:c r="I13" s="76" t="str">
        <x:f>IF('08_Form_Erosion_Cotiere'!$M13="Validé humainement",'08_Form_Erosion_Cotiere'!I13,"")</x:f>
      </x:c>
      <x:c r="J13" s="76" t="str">
        <x:f>IF('08_Form_Erosion_Cotiere'!$M13="Validé humainement",'08_Form_Erosion_Cotiere'!J13,"")</x:f>
      </x:c>
      <x:c r="K13" s="76" t="str">
        <x:f>IF('08_Form_Erosion_Cotiere'!$M13="Validé humainement",'08_Form_Erosion_Cotiere'!K13,"")</x:f>
      </x:c>
      <x:c r="L13" s="76" t="str">
        <x:f>IF('08_Form_Erosion_Cotiere'!$M13="Validé humainement",'08_Form_Erosion_Cotiere'!L13,"")</x:f>
      </x:c>
      <x:c r="M13" s="76" t="str">
        <x:f>IF('08_Form_Erosion_Cotiere'!$M13="Validé humainement",'08_Form_Erosion_Cotiere'!M13,"")</x:f>
      </x:c>
      <x:c r="N13" s="78" t="str">
        <x:f>IF('08_Form_Erosion_Cotiere'!$M13="Validé humainement",'08_Form_Erosion_Cotiere'!N13,"")</x:f>
      </x:c>
      <x:c r="O13" s="76" t="str">
        <x:f>IF('08_Form_Erosion_Cotiere'!$M13="Validé humainement",'08_Form_Erosion_Cotiere'!O13,"")</x:f>
      </x:c>
      <x:c r="P13" s="76" t="str">
        <x:f>IF('08_Form_Erosion_Cotiere'!$M13="Validé humainement",'08_Form_Erosion_Cotiere'!P13,"")</x:f>
      </x:c>
      <x:c r="Q13" s="76" t="str">
        <x:f>IF('08_Form_Erosion_Cotiere'!$M13="Validé humainement",'08_Form_Erosion_Cotiere'!Q13,"")</x:f>
      </x:c>
    </x:row>
    <x:row r="14">
      <x:c r="A14" s="76" t="str">
        <x:f>IF('08_Form_Erosion_Cotiere'!$M14="Validé humainement",'08_Form_Erosion_Cotiere'!A14,"")</x:f>
      </x:c>
      <x:c r="B14" s="76" t="str">
        <x:f>IF('08_Form_Erosion_Cotiere'!$M14="Validé humainement",'08_Form_Erosion_Cotiere'!B14,"")</x:f>
      </x:c>
      <x:c r="C14" s="76" t="str">
        <x:f>IF('08_Form_Erosion_Cotiere'!$M14="Validé humainement",'08_Form_Erosion_Cotiere'!C14,"")</x:f>
      </x:c>
      <x:c r="D14" s="76" t="str">
        <x:f>IF('08_Form_Erosion_Cotiere'!$M14="Validé humainement",'08_Form_Erosion_Cotiere'!D14,"")</x:f>
      </x:c>
      <x:c r="E14" s="77" t="str">
        <x:f>IF('08_Form_Erosion_Cotiere'!$M14="Validé humainement",'08_Form_Erosion_Cotiere'!E14,"")</x:f>
      </x:c>
      <x:c r="F14" s="76" t="str">
        <x:f>IF('08_Form_Erosion_Cotiere'!$M14="Validé humainement",'08_Form_Erosion_Cotiere'!F14,"")</x:f>
      </x:c>
      <x:c r="G14" s="76" t="str">
        <x:f>IF('08_Form_Erosion_Cotiere'!$M14="Validé humainement",'08_Form_Erosion_Cotiere'!G14,"")</x:f>
      </x:c>
      <x:c r="H14" s="81" t="str">
        <x:f>IF('08_Form_Erosion_Cotiere'!$M14="Validé humainement",'08_Form_Erosion_Cotiere'!H14,"")</x:f>
      </x:c>
      <x:c r="I14" s="76" t="str">
        <x:f>IF('08_Form_Erosion_Cotiere'!$M14="Validé humainement",'08_Form_Erosion_Cotiere'!I14,"")</x:f>
      </x:c>
      <x:c r="J14" s="76" t="str">
        <x:f>IF('08_Form_Erosion_Cotiere'!$M14="Validé humainement",'08_Form_Erosion_Cotiere'!J14,"")</x:f>
      </x:c>
      <x:c r="K14" s="76" t="str">
        <x:f>IF('08_Form_Erosion_Cotiere'!$M14="Validé humainement",'08_Form_Erosion_Cotiere'!K14,"")</x:f>
      </x:c>
      <x:c r="L14" s="76" t="str">
        <x:f>IF('08_Form_Erosion_Cotiere'!$M14="Validé humainement",'08_Form_Erosion_Cotiere'!L14,"")</x:f>
      </x:c>
      <x:c r="M14" s="76" t="str">
        <x:f>IF('08_Form_Erosion_Cotiere'!$M14="Validé humainement",'08_Form_Erosion_Cotiere'!M14,"")</x:f>
      </x:c>
      <x:c r="N14" s="78" t="str">
        <x:f>IF('08_Form_Erosion_Cotiere'!$M14="Validé humainement",'08_Form_Erosion_Cotiere'!N14,"")</x:f>
      </x:c>
      <x:c r="O14" s="76" t="str">
        <x:f>IF('08_Form_Erosion_Cotiere'!$M14="Validé humainement",'08_Form_Erosion_Cotiere'!O14,"")</x:f>
      </x:c>
      <x:c r="P14" s="76" t="str">
        <x:f>IF('08_Form_Erosion_Cotiere'!$M14="Validé humainement",'08_Form_Erosion_Cotiere'!P14,"")</x:f>
      </x:c>
      <x:c r="Q14" s="76" t="str">
        <x:f>IF('08_Form_Erosion_Cotiere'!$M14="Validé humainement",'08_Form_Erosion_Cotiere'!Q14,"")</x:f>
      </x:c>
    </x:row>
    <x:row r="15">
      <x:c r="A15" s="76" t="str">
        <x:f>IF('08_Form_Erosion_Cotiere'!$M15="Validé humainement",'08_Form_Erosion_Cotiere'!A15,"")</x:f>
      </x:c>
      <x:c r="B15" s="76" t="str">
        <x:f>IF('08_Form_Erosion_Cotiere'!$M15="Validé humainement",'08_Form_Erosion_Cotiere'!B15,"")</x:f>
      </x:c>
      <x:c r="C15" s="76" t="str">
        <x:f>IF('08_Form_Erosion_Cotiere'!$M15="Validé humainement",'08_Form_Erosion_Cotiere'!C15,"")</x:f>
      </x:c>
      <x:c r="D15" s="76" t="str">
        <x:f>IF('08_Form_Erosion_Cotiere'!$M15="Validé humainement",'08_Form_Erosion_Cotiere'!D15,"")</x:f>
      </x:c>
      <x:c r="E15" s="77" t="str">
        <x:f>IF('08_Form_Erosion_Cotiere'!$M15="Validé humainement",'08_Form_Erosion_Cotiere'!E15,"")</x:f>
      </x:c>
      <x:c r="F15" s="76" t="str">
        <x:f>IF('08_Form_Erosion_Cotiere'!$M15="Validé humainement",'08_Form_Erosion_Cotiere'!F15,"")</x:f>
      </x:c>
      <x:c r="G15" s="76" t="str">
        <x:f>IF('08_Form_Erosion_Cotiere'!$M15="Validé humainement",'08_Form_Erosion_Cotiere'!G15,"")</x:f>
      </x:c>
      <x:c r="H15" s="81" t="str">
        <x:f>IF('08_Form_Erosion_Cotiere'!$M15="Validé humainement",'08_Form_Erosion_Cotiere'!H15,"")</x:f>
      </x:c>
      <x:c r="I15" s="76" t="str">
        <x:f>IF('08_Form_Erosion_Cotiere'!$M15="Validé humainement",'08_Form_Erosion_Cotiere'!I15,"")</x:f>
      </x:c>
      <x:c r="J15" s="76" t="str">
        <x:f>IF('08_Form_Erosion_Cotiere'!$M15="Validé humainement",'08_Form_Erosion_Cotiere'!J15,"")</x:f>
      </x:c>
      <x:c r="K15" s="76" t="str">
        <x:f>IF('08_Form_Erosion_Cotiere'!$M15="Validé humainement",'08_Form_Erosion_Cotiere'!K15,"")</x:f>
      </x:c>
      <x:c r="L15" s="76" t="str">
        <x:f>IF('08_Form_Erosion_Cotiere'!$M15="Validé humainement",'08_Form_Erosion_Cotiere'!L15,"")</x:f>
      </x:c>
      <x:c r="M15" s="76" t="str">
        <x:f>IF('08_Form_Erosion_Cotiere'!$M15="Validé humainement",'08_Form_Erosion_Cotiere'!M15,"")</x:f>
      </x:c>
      <x:c r="N15" s="78" t="str">
        <x:f>IF('08_Form_Erosion_Cotiere'!$M15="Validé humainement",'08_Form_Erosion_Cotiere'!N15,"")</x:f>
      </x:c>
      <x:c r="O15" s="76" t="str">
        <x:f>IF('08_Form_Erosion_Cotiere'!$M15="Validé humainement",'08_Form_Erosion_Cotiere'!O15,"")</x:f>
      </x:c>
      <x:c r="P15" s="76" t="str">
        <x:f>IF('08_Form_Erosion_Cotiere'!$M15="Validé humainement",'08_Form_Erosion_Cotiere'!P15,"")</x:f>
      </x:c>
      <x:c r="Q15" s="76" t="str">
        <x:f>IF('08_Form_Erosion_Cotiere'!$M15="Validé humainement",'08_Form_Erosion_Cotiere'!Q15,"")</x:f>
      </x:c>
    </x:row>
    <x:row r="16">
      <x:c r="A16" s="76" t="str">
        <x:f>IF('08_Form_Erosion_Cotiere'!$M16="Validé humainement",'08_Form_Erosion_Cotiere'!A16,"")</x:f>
      </x:c>
      <x:c r="B16" s="76" t="str">
        <x:f>IF('08_Form_Erosion_Cotiere'!$M16="Validé humainement",'08_Form_Erosion_Cotiere'!B16,"")</x:f>
      </x:c>
      <x:c r="C16" s="76" t="str">
        <x:f>IF('08_Form_Erosion_Cotiere'!$M16="Validé humainement",'08_Form_Erosion_Cotiere'!C16,"")</x:f>
      </x:c>
      <x:c r="D16" s="76" t="str">
        <x:f>IF('08_Form_Erosion_Cotiere'!$M16="Validé humainement",'08_Form_Erosion_Cotiere'!D16,"")</x:f>
      </x:c>
      <x:c r="E16" s="77" t="str">
        <x:f>IF('08_Form_Erosion_Cotiere'!$M16="Validé humainement",'08_Form_Erosion_Cotiere'!E16,"")</x:f>
      </x:c>
      <x:c r="F16" s="76" t="str">
        <x:f>IF('08_Form_Erosion_Cotiere'!$M16="Validé humainement",'08_Form_Erosion_Cotiere'!F16,"")</x:f>
      </x:c>
      <x:c r="G16" s="76" t="str">
        <x:f>IF('08_Form_Erosion_Cotiere'!$M16="Validé humainement",'08_Form_Erosion_Cotiere'!G16,"")</x:f>
      </x:c>
      <x:c r="H16" s="81" t="str">
        <x:f>IF('08_Form_Erosion_Cotiere'!$M16="Validé humainement",'08_Form_Erosion_Cotiere'!H16,"")</x:f>
      </x:c>
      <x:c r="I16" s="76" t="str">
        <x:f>IF('08_Form_Erosion_Cotiere'!$M16="Validé humainement",'08_Form_Erosion_Cotiere'!I16,"")</x:f>
      </x:c>
      <x:c r="J16" s="76" t="str">
        <x:f>IF('08_Form_Erosion_Cotiere'!$M16="Validé humainement",'08_Form_Erosion_Cotiere'!J16,"")</x:f>
      </x:c>
      <x:c r="K16" s="76" t="str">
        <x:f>IF('08_Form_Erosion_Cotiere'!$M16="Validé humainement",'08_Form_Erosion_Cotiere'!K16,"")</x:f>
      </x:c>
      <x:c r="L16" s="76" t="str">
        <x:f>IF('08_Form_Erosion_Cotiere'!$M16="Validé humainement",'08_Form_Erosion_Cotiere'!L16,"")</x:f>
      </x:c>
      <x:c r="M16" s="76" t="str">
        <x:f>IF('08_Form_Erosion_Cotiere'!$M16="Validé humainement",'08_Form_Erosion_Cotiere'!M16,"")</x:f>
      </x:c>
      <x:c r="N16" s="78" t="str">
        <x:f>IF('08_Form_Erosion_Cotiere'!$M16="Validé humainement",'08_Form_Erosion_Cotiere'!N16,"")</x:f>
      </x:c>
      <x:c r="O16" s="76" t="str">
        <x:f>IF('08_Form_Erosion_Cotiere'!$M16="Validé humainement",'08_Form_Erosion_Cotiere'!O16,"")</x:f>
      </x:c>
      <x:c r="P16" s="76" t="str">
        <x:f>IF('08_Form_Erosion_Cotiere'!$M16="Validé humainement",'08_Form_Erosion_Cotiere'!P16,"")</x:f>
      </x:c>
      <x:c r="Q16" s="76" t="str">
        <x:f>IF('08_Form_Erosion_Cotiere'!$M16="Validé humainement",'08_Form_Erosion_Cotiere'!Q16,"")</x:f>
      </x:c>
    </x:row>
    <x:row r="17">
      <x:c r="A17" s="76" t="str">
        <x:f>IF('08_Form_Erosion_Cotiere'!$M17="Validé humainement",'08_Form_Erosion_Cotiere'!A17,"")</x:f>
      </x:c>
      <x:c r="B17" s="76" t="str">
        <x:f>IF('08_Form_Erosion_Cotiere'!$M17="Validé humainement",'08_Form_Erosion_Cotiere'!B17,"")</x:f>
      </x:c>
      <x:c r="C17" s="76" t="str">
        <x:f>IF('08_Form_Erosion_Cotiere'!$M17="Validé humainement",'08_Form_Erosion_Cotiere'!C17,"")</x:f>
      </x:c>
      <x:c r="D17" s="76" t="str">
        <x:f>IF('08_Form_Erosion_Cotiere'!$M17="Validé humainement",'08_Form_Erosion_Cotiere'!D17,"")</x:f>
      </x:c>
      <x:c r="E17" s="77" t="str">
        <x:f>IF('08_Form_Erosion_Cotiere'!$M17="Validé humainement",'08_Form_Erosion_Cotiere'!E17,"")</x:f>
      </x:c>
      <x:c r="F17" s="76" t="str">
        <x:f>IF('08_Form_Erosion_Cotiere'!$M17="Validé humainement",'08_Form_Erosion_Cotiere'!F17,"")</x:f>
      </x:c>
      <x:c r="G17" s="76" t="str">
        <x:f>IF('08_Form_Erosion_Cotiere'!$M17="Validé humainement",'08_Form_Erosion_Cotiere'!G17,"")</x:f>
      </x:c>
      <x:c r="H17" s="81" t="str">
        <x:f>IF('08_Form_Erosion_Cotiere'!$M17="Validé humainement",'08_Form_Erosion_Cotiere'!H17,"")</x:f>
      </x:c>
      <x:c r="I17" s="76" t="str">
        <x:f>IF('08_Form_Erosion_Cotiere'!$M17="Validé humainement",'08_Form_Erosion_Cotiere'!I17,"")</x:f>
      </x:c>
      <x:c r="J17" s="76" t="str">
        <x:f>IF('08_Form_Erosion_Cotiere'!$M17="Validé humainement",'08_Form_Erosion_Cotiere'!J17,"")</x:f>
      </x:c>
      <x:c r="K17" s="76" t="str">
        <x:f>IF('08_Form_Erosion_Cotiere'!$M17="Validé humainement",'08_Form_Erosion_Cotiere'!K17,"")</x:f>
      </x:c>
      <x:c r="L17" s="76" t="str">
        <x:f>IF('08_Form_Erosion_Cotiere'!$M17="Validé humainement",'08_Form_Erosion_Cotiere'!L17,"")</x:f>
      </x:c>
      <x:c r="M17" s="76" t="str">
        <x:f>IF('08_Form_Erosion_Cotiere'!$M17="Validé humainement",'08_Form_Erosion_Cotiere'!M17,"")</x:f>
      </x:c>
      <x:c r="N17" s="78" t="str">
        <x:f>IF('08_Form_Erosion_Cotiere'!$M17="Validé humainement",'08_Form_Erosion_Cotiere'!N17,"")</x:f>
      </x:c>
      <x:c r="O17" s="76" t="str">
        <x:f>IF('08_Form_Erosion_Cotiere'!$M17="Validé humainement",'08_Form_Erosion_Cotiere'!O17,"")</x:f>
      </x:c>
      <x:c r="P17" s="76" t="str">
        <x:f>IF('08_Form_Erosion_Cotiere'!$M17="Validé humainement",'08_Form_Erosion_Cotiere'!P17,"")</x:f>
      </x:c>
      <x:c r="Q17" s="76" t="str">
        <x:f>IF('08_Form_Erosion_Cotiere'!$M17="Validé humainement",'08_Form_Erosion_Cotiere'!Q17,"")</x:f>
      </x:c>
    </x:row>
    <x:row r="18">
      <x:c r="A18" s="76" t="str">
        <x:f>IF('08_Form_Erosion_Cotiere'!$M18="Validé humainement",'08_Form_Erosion_Cotiere'!A18,"")</x:f>
      </x:c>
      <x:c r="B18" s="76" t="str">
        <x:f>IF('08_Form_Erosion_Cotiere'!$M18="Validé humainement",'08_Form_Erosion_Cotiere'!B18,"")</x:f>
      </x:c>
      <x:c r="C18" s="76" t="str">
        <x:f>IF('08_Form_Erosion_Cotiere'!$M18="Validé humainement",'08_Form_Erosion_Cotiere'!C18,"")</x:f>
      </x:c>
      <x:c r="D18" s="76" t="str">
        <x:f>IF('08_Form_Erosion_Cotiere'!$M18="Validé humainement",'08_Form_Erosion_Cotiere'!D18,"")</x:f>
      </x:c>
      <x:c r="E18" s="77" t="str">
        <x:f>IF('08_Form_Erosion_Cotiere'!$M18="Validé humainement",'08_Form_Erosion_Cotiere'!E18,"")</x:f>
      </x:c>
      <x:c r="F18" s="76" t="str">
        <x:f>IF('08_Form_Erosion_Cotiere'!$M18="Validé humainement",'08_Form_Erosion_Cotiere'!F18,"")</x:f>
      </x:c>
      <x:c r="G18" s="76" t="str">
        <x:f>IF('08_Form_Erosion_Cotiere'!$M18="Validé humainement",'08_Form_Erosion_Cotiere'!G18,"")</x:f>
      </x:c>
      <x:c r="H18" s="81" t="str">
        <x:f>IF('08_Form_Erosion_Cotiere'!$M18="Validé humainement",'08_Form_Erosion_Cotiere'!H18,"")</x:f>
      </x:c>
      <x:c r="I18" s="76" t="str">
        <x:f>IF('08_Form_Erosion_Cotiere'!$M18="Validé humainement",'08_Form_Erosion_Cotiere'!I18,"")</x:f>
      </x:c>
      <x:c r="J18" s="76" t="str">
        <x:f>IF('08_Form_Erosion_Cotiere'!$M18="Validé humainement",'08_Form_Erosion_Cotiere'!J18,"")</x:f>
      </x:c>
      <x:c r="K18" s="76" t="str">
        <x:f>IF('08_Form_Erosion_Cotiere'!$M18="Validé humainement",'08_Form_Erosion_Cotiere'!K18,"")</x:f>
      </x:c>
      <x:c r="L18" s="76" t="str">
        <x:f>IF('08_Form_Erosion_Cotiere'!$M18="Validé humainement",'08_Form_Erosion_Cotiere'!L18,"")</x:f>
      </x:c>
      <x:c r="M18" s="76" t="str">
        <x:f>IF('08_Form_Erosion_Cotiere'!$M18="Validé humainement",'08_Form_Erosion_Cotiere'!M18,"")</x:f>
      </x:c>
      <x:c r="N18" s="78" t="str">
        <x:f>IF('08_Form_Erosion_Cotiere'!$M18="Validé humainement",'08_Form_Erosion_Cotiere'!N18,"")</x:f>
      </x:c>
      <x:c r="O18" s="76" t="str">
        <x:f>IF('08_Form_Erosion_Cotiere'!$M18="Validé humainement",'08_Form_Erosion_Cotiere'!O18,"")</x:f>
      </x:c>
      <x:c r="P18" s="76" t="str">
        <x:f>IF('08_Form_Erosion_Cotiere'!$M18="Validé humainement",'08_Form_Erosion_Cotiere'!P18,"")</x:f>
      </x:c>
      <x:c r="Q18" s="76" t="str">
        <x:f>IF('08_Form_Erosion_Cotiere'!$M18="Validé humainement",'08_Form_Erosion_Cotiere'!Q18,"")</x:f>
      </x:c>
    </x:row>
    <x:row r="19">
      <x:c r="A19" s="76" t="str">
        <x:f>IF('08_Form_Erosion_Cotiere'!$M19="Validé humainement",'08_Form_Erosion_Cotiere'!A19,"")</x:f>
      </x:c>
      <x:c r="B19" s="76" t="str">
        <x:f>IF('08_Form_Erosion_Cotiere'!$M19="Validé humainement",'08_Form_Erosion_Cotiere'!B19,"")</x:f>
      </x:c>
      <x:c r="C19" s="76" t="str">
        <x:f>IF('08_Form_Erosion_Cotiere'!$M19="Validé humainement",'08_Form_Erosion_Cotiere'!C19,"")</x:f>
      </x:c>
      <x:c r="D19" s="76" t="str">
        <x:f>IF('08_Form_Erosion_Cotiere'!$M19="Validé humainement",'08_Form_Erosion_Cotiere'!D19,"")</x:f>
      </x:c>
      <x:c r="E19" s="77" t="str">
        <x:f>IF('08_Form_Erosion_Cotiere'!$M19="Validé humainement",'08_Form_Erosion_Cotiere'!E19,"")</x:f>
      </x:c>
      <x:c r="F19" s="76" t="str">
        <x:f>IF('08_Form_Erosion_Cotiere'!$M19="Validé humainement",'08_Form_Erosion_Cotiere'!F19,"")</x:f>
      </x:c>
      <x:c r="G19" s="76" t="str">
        <x:f>IF('08_Form_Erosion_Cotiere'!$M19="Validé humainement",'08_Form_Erosion_Cotiere'!G19,"")</x:f>
      </x:c>
      <x:c r="H19" s="81" t="str">
        <x:f>IF('08_Form_Erosion_Cotiere'!$M19="Validé humainement",'08_Form_Erosion_Cotiere'!H19,"")</x:f>
      </x:c>
      <x:c r="I19" s="76" t="str">
        <x:f>IF('08_Form_Erosion_Cotiere'!$M19="Validé humainement",'08_Form_Erosion_Cotiere'!I19,"")</x:f>
      </x:c>
      <x:c r="J19" s="76" t="str">
        <x:f>IF('08_Form_Erosion_Cotiere'!$M19="Validé humainement",'08_Form_Erosion_Cotiere'!J19,"")</x:f>
      </x:c>
      <x:c r="K19" s="76" t="str">
        <x:f>IF('08_Form_Erosion_Cotiere'!$M19="Validé humainement",'08_Form_Erosion_Cotiere'!K19,"")</x:f>
      </x:c>
      <x:c r="L19" s="76" t="str">
        <x:f>IF('08_Form_Erosion_Cotiere'!$M19="Validé humainement",'08_Form_Erosion_Cotiere'!L19,"")</x:f>
      </x:c>
      <x:c r="M19" s="76" t="str">
        <x:f>IF('08_Form_Erosion_Cotiere'!$M19="Validé humainement",'08_Form_Erosion_Cotiere'!M19,"")</x:f>
      </x:c>
      <x:c r="N19" s="78" t="str">
        <x:f>IF('08_Form_Erosion_Cotiere'!$M19="Validé humainement",'08_Form_Erosion_Cotiere'!N19,"")</x:f>
      </x:c>
      <x:c r="O19" s="76" t="str">
        <x:f>IF('08_Form_Erosion_Cotiere'!$M19="Validé humainement",'08_Form_Erosion_Cotiere'!O19,"")</x:f>
      </x:c>
      <x:c r="P19" s="76" t="str">
        <x:f>IF('08_Form_Erosion_Cotiere'!$M19="Validé humainement",'08_Form_Erosion_Cotiere'!P19,"")</x:f>
      </x:c>
      <x:c r="Q19" s="76" t="str">
        <x:f>IF('08_Form_Erosion_Cotiere'!$M19="Validé humainement",'08_Form_Erosion_Cotiere'!Q19,"")</x:f>
      </x:c>
    </x:row>
    <x:row r="20">
      <x:c r="A20" s="76" t="str">
        <x:f>IF('08_Form_Erosion_Cotiere'!$M20="Validé humainement",'08_Form_Erosion_Cotiere'!A20,"")</x:f>
      </x:c>
      <x:c r="B20" s="76" t="str">
        <x:f>IF('08_Form_Erosion_Cotiere'!$M20="Validé humainement",'08_Form_Erosion_Cotiere'!B20,"")</x:f>
      </x:c>
      <x:c r="C20" s="76" t="str">
        <x:f>IF('08_Form_Erosion_Cotiere'!$M20="Validé humainement",'08_Form_Erosion_Cotiere'!C20,"")</x:f>
      </x:c>
      <x:c r="D20" s="76" t="str">
        <x:f>IF('08_Form_Erosion_Cotiere'!$M20="Validé humainement",'08_Form_Erosion_Cotiere'!D20,"")</x:f>
      </x:c>
      <x:c r="E20" s="77" t="str">
        <x:f>IF('08_Form_Erosion_Cotiere'!$M20="Validé humainement",'08_Form_Erosion_Cotiere'!E20,"")</x:f>
      </x:c>
      <x:c r="F20" s="76" t="str">
        <x:f>IF('08_Form_Erosion_Cotiere'!$M20="Validé humainement",'08_Form_Erosion_Cotiere'!F20,"")</x:f>
      </x:c>
      <x:c r="G20" s="76" t="str">
        <x:f>IF('08_Form_Erosion_Cotiere'!$M20="Validé humainement",'08_Form_Erosion_Cotiere'!G20,"")</x:f>
      </x:c>
      <x:c r="H20" s="81" t="str">
        <x:f>IF('08_Form_Erosion_Cotiere'!$M20="Validé humainement",'08_Form_Erosion_Cotiere'!H20,"")</x:f>
      </x:c>
      <x:c r="I20" s="76" t="str">
        <x:f>IF('08_Form_Erosion_Cotiere'!$M20="Validé humainement",'08_Form_Erosion_Cotiere'!I20,"")</x:f>
      </x:c>
      <x:c r="J20" s="76" t="str">
        <x:f>IF('08_Form_Erosion_Cotiere'!$M20="Validé humainement",'08_Form_Erosion_Cotiere'!J20,"")</x:f>
      </x:c>
      <x:c r="K20" s="76" t="str">
        <x:f>IF('08_Form_Erosion_Cotiere'!$M20="Validé humainement",'08_Form_Erosion_Cotiere'!K20,"")</x:f>
      </x:c>
      <x:c r="L20" s="76" t="str">
        <x:f>IF('08_Form_Erosion_Cotiere'!$M20="Validé humainement",'08_Form_Erosion_Cotiere'!L20,"")</x:f>
      </x:c>
      <x:c r="M20" s="76" t="str">
        <x:f>IF('08_Form_Erosion_Cotiere'!$M20="Validé humainement",'08_Form_Erosion_Cotiere'!M20,"")</x:f>
      </x:c>
      <x:c r="N20" s="78" t="str">
        <x:f>IF('08_Form_Erosion_Cotiere'!$M20="Validé humainement",'08_Form_Erosion_Cotiere'!N20,"")</x:f>
      </x:c>
      <x:c r="O20" s="76" t="str">
        <x:f>IF('08_Form_Erosion_Cotiere'!$M20="Validé humainement",'08_Form_Erosion_Cotiere'!O20,"")</x:f>
      </x:c>
      <x:c r="P20" s="76" t="str">
        <x:f>IF('08_Form_Erosion_Cotiere'!$M20="Validé humainement",'08_Form_Erosion_Cotiere'!P20,"")</x:f>
      </x:c>
      <x:c r="Q20" s="76" t="str">
        <x:f>IF('08_Form_Erosion_Cotiere'!$M20="Validé humainement",'08_Form_Erosion_Cotiere'!Q20,"")</x:f>
      </x:c>
    </x:row>
    <x:row r="21">
      <x:c r="A21" s="76" t="str">
        <x:f>IF('08_Form_Erosion_Cotiere'!$M21="Validé humainement",'08_Form_Erosion_Cotiere'!A21,"")</x:f>
      </x:c>
      <x:c r="B21" s="76" t="str">
        <x:f>IF('08_Form_Erosion_Cotiere'!$M21="Validé humainement",'08_Form_Erosion_Cotiere'!B21,"")</x:f>
      </x:c>
      <x:c r="C21" s="76" t="str">
        <x:f>IF('08_Form_Erosion_Cotiere'!$M21="Validé humainement",'08_Form_Erosion_Cotiere'!C21,"")</x:f>
      </x:c>
      <x:c r="D21" s="76" t="str">
        <x:f>IF('08_Form_Erosion_Cotiere'!$M21="Validé humainement",'08_Form_Erosion_Cotiere'!D21,"")</x:f>
      </x:c>
      <x:c r="E21" s="77" t="str">
        <x:f>IF('08_Form_Erosion_Cotiere'!$M21="Validé humainement",'08_Form_Erosion_Cotiere'!E21,"")</x:f>
      </x:c>
      <x:c r="F21" s="76" t="str">
        <x:f>IF('08_Form_Erosion_Cotiere'!$M21="Validé humainement",'08_Form_Erosion_Cotiere'!F21,"")</x:f>
      </x:c>
      <x:c r="G21" s="76" t="str">
        <x:f>IF('08_Form_Erosion_Cotiere'!$M21="Validé humainement",'08_Form_Erosion_Cotiere'!G21,"")</x:f>
      </x:c>
      <x:c r="H21" s="81" t="str">
        <x:f>IF('08_Form_Erosion_Cotiere'!$M21="Validé humainement",'08_Form_Erosion_Cotiere'!H21,"")</x:f>
      </x:c>
      <x:c r="I21" s="76" t="str">
        <x:f>IF('08_Form_Erosion_Cotiere'!$M21="Validé humainement",'08_Form_Erosion_Cotiere'!I21,"")</x:f>
      </x:c>
      <x:c r="J21" s="76" t="str">
        <x:f>IF('08_Form_Erosion_Cotiere'!$M21="Validé humainement",'08_Form_Erosion_Cotiere'!J21,"")</x:f>
      </x:c>
      <x:c r="K21" s="76" t="str">
        <x:f>IF('08_Form_Erosion_Cotiere'!$M21="Validé humainement",'08_Form_Erosion_Cotiere'!K21,"")</x:f>
      </x:c>
      <x:c r="L21" s="76" t="str">
        <x:f>IF('08_Form_Erosion_Cotiere'!$M21="Validé humainement",'08_Form_Erosion_Cotiere'!L21,"")</x:f>
      </x:c>
      <x:c r="M21" s="76" t="str">
        <x:f>IF('08_Form_Erosion_Cotiere'!$M21="Validé humainement",'08_Form_Erosion_Cotiere'!M21,"")</x:f>
      </x:c>
      <x:c r="N21" s="78" t="str">
        <x:f>IF('08_Form_Erosion_Cotiere'!$M21="Validé humainement",'08_Form_Erosion_Cotiere'!N21,"")</x:f>
      </x:c>
      <x:c r="O21" s="76" t="str">
        <x:f>IF('08_Form_Erosion_Cotiere'!$M21="Validé humainement",'08_Form_Erosion_Cotiere'!O21,"")</x:f>
      </x:c>
      <x:c r="P21" s="76" t="str">
        <x:f>IF('08_Form_Erosion_Cotiere'!$M21="Validé humainement",'08_Form_Erosion_Cotiere'!P21,"")</x:f>
      </x:c>
      <x:c r="Q21" s="76" t="str">
        <x:f>IF('08_Form_Erosion_Cotiere'!$M21="Validé humainement",'08_Form_Erosion_Cotiere'!Q21,"")</x:f>
      </x:c>
    </x:row>
    <x:row r="22">
      <x:c r="A22" s="76" t="str">
        <x:f>IF('08_Form_Erosion_Cotiere'!$M22="Validé humainement",'08_Form_Erosion_Cotiere'!A22,"")</x:f>
      </x:c>
      <x:c r="B22" s="76" t="str">
        <x:f>IF('08_Form_Erosion_Cotiere'!$M22="Validé humainement",'08_Form_Erosion_Cotiere'!B22,"")</x:f>
      </x:c>
      <x:c r="C22" s="76" t="str">
        <x:f>IF('08_Form_Erosion_Cotiere'!$M22="Validé humainement",'08_Form_Erosion_Cotiere'!C22,"")</x:f>
      </x:c>
      <x:c r="D22" s="76" t="str">
        <x:f>IF('08_Form_Erosion_Cotiere'!$M22="Validé humainement",'08_Form_Erosion_Cotiere'!D22,"")</x:f>
      </x:c>
      <x:c r="E22" s="77" t="str">
        <x:f>IF('08_Form_Erosion_Cotiere'!$M22="Validé humainement",'08_Form_Erosion_Cotiere'!E22,"")</x:f>
      </x:c>
      <x:c r="F22" s="76" t="str">
        <x:f>IF('08_Form_Erosion_Cotiere'!$M22="Validé humainement",'08_Form_Erosion_Cotiere'!F22,"")</x:f>
      </x:c>
      <x:c r="G22" s="76" t="str">
        <x:f>IF('08_Form_Erosion_Cotiere'!$M22="Validé humainement",'08_Form_Erosion_Cotiere'!G22,"")</x:f>
      </x:c>
      <x:c r="H22" s="81" t="str">
        <x:f>IF('08_Form_Erosion_Cotiere'!$M22="Validé humainement",'08_Form_Erosion_Cotiere'!H22,"")</x:f>
      </x:c>
      <x:c r="I22" s="76" t="str">
        <x:f>IF('08_Form_Erosion_Cotiere'!$M22="Validé humainement",'08_Form_Erosion_Cotiere'!I22,"")</x:f>
      </x:c>
      <x:c r="J22" s="76" t="str">
        <x:f>IF('08_Form_Erosion_Cotiere'!$M22="Validé humainement",'08_Form_Erosion_Cotiere'!J22,"")</x:f>
      </x:c>
      <x:c r="K22" s="76" t="str">
        <x:f>IF('08_Form_Erosion_Cotiere'!$M22="Validé humainement",'08_Form_Erosion_Cotiere'!K22,"")</x:f>
      </x:c>
      <x:c r="L22" s="76" t="str">
        <x:f>IF('08_Form_Erosion_Cotiere'!$M22="Validé humainement",'08_Form_Erosion_Cotiere'!L22,"")</x:f>
      </x:c>
      <x:c r="M22" s="76" t="str">
        <x:f>IF('08_Form_Erosion_Cotiere'!$M22="Validé humainement",'08_Form_Erosion_Cotiere'!M22,"")</x:f>
      </x:c>
      <x:c r="N22" s="78" t="str">
        <x:f>IF('08_Form_Erosion_Cotiere'!$M22="Validé humainement",'08_Form_Erosion_Cotiere'!N22,"")</x:f>
      </x:c>
      <x:c r="O22" s="76" t="str">
        <x:f>IF('08_Form_Erosion_Cotiere'!$M22="Validé humainement",'08_Form_Erosion_Cotiere'!O22,"")</x:f>
      </x:c>
      <x:c r="P22" s="76" t="str">
        <x:f>IF('08_Form_Erosion_Cotiere'!$M22="Validé humainement",'08_Form_Erosion_Cotiere'!P22,"")</x:f>
      </x:c>
      <x:c r="Q22" s="76" t="str">
        <x:f>IF('08_Form_Erosion_Cotiere'!$M22="Validé humainement",'08_Form_Erosion_Cotiere'!Q22,"")</x:f>
      </x:c>
    </x:row>
    <x:row r="23">
      <x:c r="A23" s="76" t="str">
        <x:f>IF('08_Form_Erosion_Cotiere'!$M23="Validé humainement",'08_Form_Erosion_Cotiere'!A23,"")</x:f>
      </x:c>
      <x:c r="B23" s="76" t="str">
        <x:f>IF('08_Form_Erosion_Cotiere'!$M23="Validé humainement",'08_Form_Erosion_Cotiere'!B23,"")</x:f>
      </x:c>
      <x:c r="C23" s="76" t="str">
        <x:f>IF('08_Form_Erosion_Cotiere'!$M23="Validé humainement",'08_Form_Erosion_Cotiere'!C23,"")</x:f>
      </x:c>
      <x:c r="D23" s="76" t="str">
        <x:f>IF('08_Form_Erosion_Cotiere'!$M23="Validé humainement",'08_Form_Erosion_Cotiere'!D23,"")</x:f>
      </x:c>
      <x:c r="E23" s="77" t="str">
        <x:f>IF('08_Form_Erosion_Cotiere'!$M23="Validé humainement",'08_Form_Erosion_Cotiere'!E23,"")</x:f>
      </x:c>
      <x:c r="F23" s="76" t="str">
        <x:f>IF('08_Form_Erosion_Cotiere'!$M23="Validé humainement",'08_Form_Erosion_Cotiere'!F23,"")</x:f>
      </x:c>
      <x:c r="G23" s="76" t="str">
        <x:f>IF('08_Form_Erosion_Cotiere'!$M23="Validé humainement",'08_Form_Erosion_Cotiere'!G23,"")</x:f>
      </x:c>
      <x:c r="H23" s="81" t="str">
        <x:f>IF('08_Form_Erosion_Cotiere'!$M23="Validé humainement",'08_Form_Erosion_Cotiere'!H23,"")</x:f>
      </x:c>
      <x:c r="I23" s="76" t="str">
        <x:f>IF('08_Form_Erosion_Cotiere'!$M23="Validé humainement",'08_Form_Erosion_Cotiere'!I23,"")</x:f>
      </x:c>
      <x:c r="J23" s="76" t="str">
        <x:f>IF('08_Form_Erosion_Cotiere'!$M23="Validé humainement",'08_Form_Erosion_Cotiere'!J23,"")</x:f>
      </x:c>
      <x:c r="K23" s="76" t="str">
        <x:f>IF('08_Form_Erosion_Cotiere'!$M23="Validé humainement",'08_Form_Erosion_Cotiere'!K23,"")</x:f>
      </x:c>
      <x:c r="L23" s="76" t="str">
        <x:f>IF('08_Form_Erosion_Cotiere'!$M23="Validé humainement",'08_Form_Erosion_Cotiere'!L23,"")</x:f>
      </x:c>
      <x:c r="M23" s="76" t="str">
        <x:f>IF('08_Form_Erosion_Cotiere'!$M23="Validé humainement",'08_Form_Erosion_Cotiere'!M23,"")</x:f>
      </x:c>
      <x:c r="N23" s="78" t="str">
        <x:f>IF('08_Form_Erosion_Cotiere'!$M23="Validé humainement",'08_Form_Erosion_Cotiere'!N23,"")</x:f>
      </x:c>
      <x:c r="O23" s="76" t="str">
        <x:f>IF('08_Form_Erosion_Cotiere'!$M23="Validé humainement",'08_Form_Erosion_Cotiere'!O23,"")</x:f>
      </x:c>
      <x:c r="P23" s="76" t="str">
        <x:f>IF('08_Form_Erosion_Cotiere'!$M23="Validé humainement",'08_Form_Erosion_Cotiere'!P23,"")</x:f>
      </x:c>
      <x:c r="Q23" s="76" t="str">
        <x:f>IF('08_Form_Erosion_Cotiere'!$M23="Validé humainement",'08_Form_Erosion_Cotiere'!Q23,"")</x:f>
      </x:c>
    </x:row>
    <x:row r="24">
      <x:c r="A24" s="76" t="str">
        <x:f>IF('08_Form_Erosion_Cotiere'!$M24="Validé humainement",'08_Form_Erosion_Cotiere'!A24,"")</x:f>
      </x:c>
      <x:c r="B24" s="76" t="str">
        <x:f>IF('08_Form_Erosion_Cotiere'!$M24="Validé humainement",'08_Form_Erosion_Cotiere'!B24,"")</x:f>
      </x:c>
      <x:c r="C24" s="76" t="str">
        <x:f>IF('08_Form_Erosion_Cotiere'!$M24="Validé humainement",'08_Form_Erosion_Cotiere'!C24,"")</x:f>
      </x:c>
      <x:c r="D24" s="76" t="str">
        <x:f>IF('08_Form_Erosion_Cotiere'!$M24="Validé humainement",'08_Form_Erosion_Cotiere'!D24,"")</x:f>
      </x:c>
      <x:c r="E24" s="77" t="str">
        <x:f>IF('08_Form_Erosion_Cotiere'!$M24="Validé humainement",'08_Form_Erosion_Cotiere'!E24,"")</x:f>
      </x:c>
      <x:c r="F24" s="76" t="str">
        <x:f>IF('08_Form_Erosion_Cotiere'!$M24="Validé humainement",'08_Form_Erosion_Cotiere'!F24,"")</x:f>
      </x:c>
      <x:c r="G24" s="76" t="str">
        <x:f>IF('08_Form_Erosion_Cotiere'!$M24="Validé humainement",'08_Form_Erosion_Cotiere'!G24,"")</x:f>
      </x:c>
      <x:c r="H24" s="81" t="str">
        <x:f>IF('08_Form_Erosion_Cotiere'!$M24="Validé humainement",'08_Form_Erosion_Cotiere'!H24,"")</x:f>
      </x:c>
      <x:c r="I24" s="76" t="str">
        <x:f>IF('08_Form_Erosion_Cotiere'!$M24="Validé humainement",'08_Form_Erosion_Cotiere'!I24,"")</x:f>
      </x:c>
      <x:c r="J24" s="76" t="str">
        <x:f>IF('08_Form_Erosion_Cotiere'!$M24="Validé humainement",'08_Form_Erosion_Cotiere'!J24,"")</x:f>
      </x:c>
      <x:c r="K24" s="76" t="str">
        <x:f>IF('08_Form_Erosion_Cotiere'!$M24="Validé humainement",'08_Form_Erosion_Cotiere'!K24,"")</x:f>
      </x:c>
      <x:c r="L24" s="76" t="str">
        <x:f>IF('08_Form_Erosion_Cotiere'!$M24="Validé humainement",'08_Form_Erosion_Cotiere'!L24,"")</x:f>
      </x:c>
      <x:c r="M24" s="76" t="str">
        <x:f>IF('08_Form_Erosion_Cotiere'!$M24="Validé humainement",'08_Form_Erosion_Cotiere'!M24,"")</x:f>
      </x:c>
      <x:c r="N24" s="78" t="str">
        <x:f>IF('08_Form_Erosion_Cotiere'!$M24="Validé humainement",'08_Form_Erosion_Cotiere'!N24,"")</x:f>
      </x:c>
      <x:c r="O24" s="76" t="str">
        <x:f>IF('08_Form_Erosion_Cotiere'!$M24="Validé humainement",'08_Form_Erosion_Cotiere'!O24,"")</x:f>
      </x:c>
      <x:c r="P24" s="76" t="str">
        <x:f>IF('08_Form_Erosion_Cotiere'!$M24="Validé humainement",'08_Form_Erosion_Cotiere'!P24,"")</x:f>
      </x:c>
      <x:c r="Q24" s="76" t="str">
        <x:f>IF('08_Form_Erosion_Cotiere'!$M24="Validé humainement",'08_Form_Erosion_Cotiere'!Q24,"")</x:f>
      </x:c>
    </x:row>
    <x:row r="25">
      <x:c r="A25" s="76" t="str">
        <x:f>IF('08_Form_Erosion_Cotiere'!$M25="Validé humainement",'08_Form_Erosion_Cotiere'!A25,"")</x:f>
      </x:c>
      <x:c r="B25" s="76" t="str">
        <x:f>IF('08_Form_Erosion_Cotiere'!$M25="Validé humainement",'08_Form_Erosion_Cotiere'!B25,"")</x:f>
      </x:c>
      <x:c r="C25" s="76" t="str">
        <x:f>IF('08_Form_Erosion_Cotiere'!$M25="Validé humainement",'08_Form_Erosion_Cotiere'!C25,"")</x:f>
      </x:c>
      <x:c r="D25" s="76" t="str">
        <x:f>IF('08_Form_Erosion_Cotiere'!$M25="Validé humainement",'08_Form_Erosion_Cotiere'!D25,"")</x:f>
      </x:c>
      <x:c r="E25" s="77" t="str">
        <x:f>IF('08_Form_Erosion_Cotiere'!$M25="Validé humainement",'08_Form_Erosion_Cotiere'!E25,"")</x:f>
      </x:c>
      <x:c r="F25" s="76" t="str">
        <x:f>IF('08_Form_Erosion_Cotiere'!$M25="Validé humainement",'08_Form_Erosion_Cotiere'!F25,"")</x:f>
      </x:c>
      <x:c r="G25" s="76" t="str">
        <x:f>IF('08_Form_Erosion_Cotiere'!$M25="Validé humainement",'08_Form_Erosion_Cotiere'!G25,"")</x:f>
      </x:c>
      <x:c r="H25" s="81" t="str">
        <x:f>IF('08_Form_Erosion_Cotiere'!$M25="Validé humainement",'08_Form_Erosion_Cotiere'!H25,"")</x:f>
      </x:c>
      <x:c r="I25" s="76" t="str">
        <x:f>IF('08_Form_Erosion_Cotiere'!$M25="Validé humainement",'08_Form_Erosion_Cotiere'!I25,"")</x:f>
      </x:c>
      <x:c r="J25" s="76" t="str">
        <x:f>IF('08_Form_Erosion_Cotiere'!$M25="Validé humainement",'08_Form_Erosion_Cotiere'!J25,"")</x:f>
      </x:c>
      <x:c r="K25" s="76" t="str">
        <x:f>IF('08_Form_Erosion_Cotiere'!$M25="Validé humainement",'08_Form_Erosion_Cotiere'!K25,"")</x:f>
      </x:c>
      <x:c r="L25" s="76" t="str">
        <x:f>IF('08_Form_Erosion_Cotiere'!$M25="Validé humainement",'08_Form_Erosion_Cotiere'!L25,"")</x:f>
      </x:c>
      <x:c r="M25" s="76" t="str">
        <x:f>IF('08_Form_Erosion_Cotiere'!$M25="Validé humainement",'08_Form_Erosion_Cotiere'!M25,"")</x:f>
      </x:c>
      <x:c r="N25" s="78" t="str">
        <x:f>IF('08_Form_Erosion_Cotiere'!$M25="Validé humainement",'08_Form_Erosion_Cotiere'!N25,"")</x:f>
      </x:c>
      <x:c r="O25" s="76" t="str">
        <x:f>IF('08_Form_Erosion_Cotiere'!$M25="Validé humainement",'08_Form_Erosion_Cotiere'!O25,"")</x:f>
      </x:c>
      <x:c r="P25" s="76" t="str">
        <x:f>IF('08_Form_Erosion_Cotiere'!$M25="Validé humainement",'08_Form_Erosion_Cotiere'!P25,"")</x:f>
      </x:c>
      <x:c r="Q25" s="76" t="str">
        <x:f>IF('08_Form_Erosion_Cotiere'!$M25="Validé humainement",'08_Form_Erosion_Cotiere'!Q25,"")</x:f>
      </x:c>
    </x:row>
    <x:row r="26">
      <x:c r="A26" s="76" t="str">
        <x:f>IF('08_Form_Erosion_Cotiere'!$M26="Validé humainement",'08_Form_Erosion_Cotiere'!A26,"")</x:f>
      </x:c>
      <x:c r="B26" s="76" t="str">
        <x:f>IF('08_Form_Erosion_Cotiere'!$M26="Validé humainement",'08_Form_Erosion_Cotiere'!B26,"")</x:f>
      </x:c>
      <x:c r="C26" s="76" t="str">
        <x:f>IF('08_Form_Erosion_Cotiere'!$M26="Validé humainement",'08_Form_Erosion_Cotiere'!C26,"")</x:f>
      </x:c>
      <x:c r="D26" s="76" t="str">
        <x:f>IF('08_Form_Erosion_Cotiere'!$M26="Validé humainement",'08_Form_Erosion_Cotiere'!D26,"")</x:f>
      </x:c>
      <x:c r="E26" s="77" t="str">
        <x:f>IF('08_Form_Erosion_Cotiere'!$M26="Validé humainement",'08_Form_Erosion_Cotiere'!E26,"")</x:f>
      </x:c>
      <x:c r="F26" s="76" t="str">
        <x:f>IF('08_Form_Erosion_Cotiere'!$M26="Validé humainement",'08_Form_Erosion_Cotiere'!F26,"")</x:f>
      </x:c>
      <x:c r="G26" s="76" t="str">
        <x:f>IF('08_Form_Erosion_Cotiere'!$M26="Validé humainement",'08_Form_Erosion_Cotiere'!G26,"")</x:f>
      </x:c>
      <x:c r="H26" s="81" t="str">
        <x:f>IF('08_Form_Erosion_Cotiere'!$M26="Validé humainement",'08_Form_Erosion_Cotiere'!H26,"")</x:f>
      </x:c>
      <x:c r="I26" s="76" t="str">
        <x:f>IF('08_Form_Erosion_Cotiere'!$M26="Validé humainement",'08_Form_Erosion_Cotiere'!I26,"")</x:f>
      </x:c>
      <x:c r="J26" s="76" t="str">
        <x:f>IF('08_Form_Erosion_Cotiere'!$M26="Validé humainement",'08_Form_Erosion_Cotiere'!J26,"")</x:f>
      </x:c>
      <x:c r="K26" s="76" t="str">
        <x:f>IF('08_Form_Erosion_Cotiere'!$M26="Validé humainement",'08_Form_Erosion_Cotiere'!K26,"")</x:f>
      </x:c>
      <x:c r="L26" s="76" t="str">
        <x:f>IF('08_Form_Erosion_Cotiere'!$M26="Validé humainement",'08_Form_Erosion_Cotiere'!L26,"")</x:f>
      </x:c>
      <x:c r="M26" s="76" t="str">
        <x:f>IF('08_Form_Erosion_Cotiere'!$M26="Validé humainement",'08_Form_Erosion_Cotiere'!M26,"")</x:f>
      </x:c>
      <x:c r="N26" s="78" t="str">
        <x:f>IF('08_Form_Erosion_Cotiere'!$M26="Validé humainement",'08_Form_Erosion_Cotiere'!N26,"")</x:f>
      </x:c>
      <x:c r="O26" s="76" t="str">
        <x:f>IF('08_Form_Erosion_Cotiere'!$M26="Validé humainement",'08_Form_Erosion_Cotiere'!O26,"")</x:f>
      </x:c>
      <x:c r="P26" s="76" t="str">
        <x:f>IF('08_Form_Erosion_Cotiere'!$M26="Validé humainement",'08_Form_Erosion_Cotiere'!P26,"")</x:f>
      </x:c>
      <x:c r="Q26" s="76" t="str">
        <x:f>IF('08_Form_Erosion_Cotiere'!$M26="Validé humainement",'08_Form_Erosion_Cotiere'!Q26,"")</x:f>
      </x:c>
    </x:row>
    <x:row r="27">
      <x:c r="A27" s="76" t="str">
        <x:f>IF('08_Form_Erosion_Cotiere'!$M27="Validé humainement",'08_Form_Erosion_Cotiere'!A27,"")</x:f>
      </x:c>
      <x:c r="B27" s="76" t="str">
        <x:f>IF('08_Form_Erosion_Cotiere'!$M27="Validé humainement",'08_Form_Erosion_Cotiere'!B27,"")</x:f>
      </x:c>
      <x:c r="C27" s="76" t="str">
        <x:f>IF('08_Form_Erosion_Cotiere'!$M27="Validé humainement",'08_Form_Erosion_Cotiere'!C27,"")</x:f>
      </x:c>
      <x:c r="D27" s="76" t="str">
        <x:f>IF('08_Form_Erosion_Cotiere'!$M27="Validé humainement",'08_Form_Erosion_Cotiere'!D27,"")</x:f>
      </x:c>
      <x:c r="E27" s="77" t="str">
        <x:f>IF('08_Form_Erosion_Cotiere'!$M27="Validé humainement",'08_Form_Erosion_Cotiere'!E27,"")</x:f>
      </x:c>
      <x:c r="F27" s="76" t="str">
        <x:f>IF('08_Form_Erosion_Cotiere'!$M27="Validé humainement",'08_Form_Erosion_Cotiere'!F27,"")</x:f>
      </x:c>
      <x:c r="G27" s="76" t="str">
        <x:f>IF('08_Form_Erosion_Cotiere'!$M27="Validé humainement",'08_Form_Erosion_Cotiere'!G27,"")</x:f>
      </x:c>
      <x:c r="H27" s="81" t="str">
        <x:f>IF('08_Form_Erosion_Cotiere'!$M27="Validé humainement",'08_Form_Erosion_Cotiere'!H27,"")</x:f>
      </x:c>
      <x:c r="I27" s="76" t="str">
        <x:f>IF('08_Form_Erosion_Cotiere'!$M27="Validé humainement",'08_Form_Erosion_Cotiere'!I27,"")</x:f>
      </x:c>
      <x:c r="J27" s="76" t="str">
        <x:f>IF('08_Form_Erosion_Cotiere'!$M27="Validé humainement",'08_Form_Erosion_Cotiere'!J27,"")</x:f>
      </x:c>
      <x:c r="K27" s="76" t="str">
        <x:f>IF('08_Form_Erosion_Cotiere'!$M27="Validé humainement",'08_Form_Erosion_Cotiere'!K27,"")</x:f>
      </x:c>
      <x:c r="L27" s="76" t="str">
        <x:f>IF('08_Form_Erosion_Cotiere'!$M27="Validé humainement",'08_Form_Erosion_Cotiere'!L27,"")</x:f>
      </x:c>
      <x:c r="M27" s="76" t="str">
        <x:f>IF('08_Form_Erosion_Cotiere'!$M27="Validé humainement",'08_Form_Erosion_Cotiere'!M27,"")</x:f>
      </x:c>
      <x:c r="N27" s="78" t="str">
        <x:f>IF('08_Form_Erosion_Cotiere'!$M27="Validé humainement",'08_Form_Erosion_Cotiere'!N27,"")</x:f>
      </x:c>
      <x:c r="O27" s="76" t="str">
        <x:f>IF('08_Form_Erosion_Cotiere'!$M27="Validé humainement",'08_Form_Erosion_Cotiere'!O27,"")</x:f>
      </x:c>
      <x:c r="P27" s="76" t="str">
        <x:f>IF('08_Form_Erosion_Cotiere'!$M27="Validé humainement",'08_Form_Erosion_Cotiere'!P27,"")</x:f>
      </x:c>
      <x:c r="Q27" s="76" t="str">
        <x:f>IF('08_Form_Erosion_Cotiere'!$M27="Validé humainement",'08_Form_Erosion_Cotiere'!Q27,"")</x:f>
      </x:c>
    </x:row>
    <x:row r="28">
      <x:c r="A28" s="76" t="str">
        <x:f>IF('08_Form_Erosion_Cotiere'!$M28="Validé humainement",'08_Form_Erosion_Cotiere'!A28,"")</x:f>
      </x:c>
      <x:c r="B28" s="76" t="str">
        <x:f>IF('08_Form_Erosion_Cotiere'!$M28="Validé humainement",'08_Form_Erosion_Cotiere'!B28,"")</x:f>
      </x:c>
      <x:c r="C28" s="76" t="str">
        <x:f>IF('08_Form_Erosion_Cotiere'!$M28="Validé humainement",'08_Form_Erosion_Cotiere'!C28,"")</x:f>
      </x:c>
      <x:c r="D28" s="76" t="str">
        <x:f>IF('08_Form_Erosion_Cotiere'!$M28="Validé humainement",'08_Form_Erosion_Cotiere'!D28,"")</x:f>
      </x:c>
      <x:c r="E28" s="77" t="str">
        <x:f>IF('08_Form_Erosion_Cotiere'!$M28="Validé humainement",'08_Form_Erosion_Cotiere'!E28,"")</x:f>
      </x:c>
      <x:c r="F28" s="76" t="str">
        <x:f>IF('08_Form_Erosion_Cotiere'!$M28="Validé humainement",'08_Form_Erosion_Cotiere'!F28,"")</x:f>
      </x:c>
      <x:c r="G28" s="76" t="str">
        <x:f>IF('08_Form_Erosion_Cotiere'!$M28="Validé humainement",'08_Form_Erosion_Cotiere'!G28,"")</x:f>
      </x:c>
      <x:c r="H28" s="81" t="str">
        <x:f>IF('08_Form_Erosion_Cotiere'!$M28="Validé humainement",'08_Form_Erosion_Cotiere'!H28,"")</x:f>
      </x:c>
      <x:c r="I28" s="76" t="str">
        <x:f>IF('08_Form_Erosion_Cotiere'!$M28="Validé humainement",'08_Form_Erosion_Cotiere'!I28,"")</x:f>
      </x:c>
      <x:c r="J28" s="76" t="str">
        <x:f>IF('08_Form_Erosion_Cotiere'!$M28="Validé humainement",'08_Form_Erosion_Cotiere'!J28,"")</x:f>
      </x:c>
      <x:c r="K28" s="76" t="str">
        <x:f>IF('08_Form_Erosion_Cotiere'!$M28="Validé humainement",'08_Form_Erosion_Cotiere'!K28,"")</x:f>
      </x:c>
      <x:c r="L28" s="76" t="str">
        <x:f>IF('08_Form_Erosion_Cotiere'!$M28="Validé humainement",'08_Form_Erosion_Cotiere'!L28,"")</x:f>
      </x:c>
      <x:c r="M28" s="76" t="str">
        <x:f>IF('08_Form_Erosion_Cotiere'!$M28="Validé humainement",'08_Form_Erosion_Cotiere'!M28,"")</x:f>
      </x:c>
      <x:c r="N28" s="78" t="str">
        <x:f>IF('08_Form_Erosion_Cotiere'!$M28="Validé humainement",'08_Form_Erosion_Cotiere'!N28,"")</x:f>
      </x:c>
      <x:c r="O28" s="76" t="str">
        <x:f>IF('08_Form_Erosion_Cotiere'!$M28="Validé humainement",'08_Form_Erosion_Cotiere'!O28,"")</x:f>
      </x:c>
      <x:c r="P28" s="76" t="str">
        <x:f>IF('08_Form_Erosion_Cotiere'!$M28="Validé humainement",'08_Form_Erosion_Cotiere'!P28,"")</x:f>
      </x:c>
      <x:c r="Q28" s="76" t="str">
        <x:f>IF('08_Form_Erosion_Cotiere'!$M28="Validé humainement",'08_Form_Erosion_Cotiere'!Q28,"")</x:f>
      </x:c>
    </x:row>
    <x:row r="29">
      <x:c r="A29" s="76" t="str">
        <x:f>IF('08_Form_Erosion_Cotiere'!$M29="Validé humainement",'08_Form_Erosion_Cotiere'!A29,"")</x:f>
      </x:c>
      <x:c r="B29" s="76" t="str">
        <x:f>IF('08_Form_Erosion_Cotiere'!$M29="Validé humainement",'08_Form_Erosion_Cotiere'!B29,"")</x:f>
      </x:c>
      <x:c r="C29" s="76" t="str">
        <x:f>IF('08_Form_Erosion_Cotiere'!$M29="Validé humainement",'08_Form_Erosion_Cotiere'!C29,"")</x:f>
      </x:c>
      <x:c r="D29" s="76" t="str">
        <x:f>IF('08_Form_Erosion_Cotiere'!$M29="Validé humainement",'08_Form_Erosion_Cotiere'!D29,"")</x:f>
      </x:c>
      <x:c r="E29" s="77" t="str">
        <x:f>IF('08_Form_Erosion_Cotiere'!$M29="Validé humainement",'08_Form_Erosion_Cotiere'!E29,"")</x:f>
      </x:c>
      <x:c r="F29" s="76" t="str">
        <x:f>IF('08_Form_Erosion_Cotiere'!$M29="Validé humainement",'08_Form_Erosion_Cotiere'!F29,"")</x:f>
      </x:c>
      <x:c r="G29" s="76" t="str">
        <x:f>IF('08_Form_Erosion_Cotiere'!$M29="Validé humainement",'08_Form_Erosion_Cotiere'!G29,"")</x:f>
      </x:c>
      <x:c r="H29" s="81" t="str">
        <x:f>IF('08_Form_Erosion_Cotiere'!$M29="Validé humainement",'08_Form_Erosion_Cotiere'!H29,"")</x:f>
      </x:c>
      <x:c r="I29" s="76" t="str">
        <x:f>IF('08_Form_Erosion_Cotiere'!$M29="Validé humainement",'08_Form_Erosion_Cotiere'!I29,"")</x:f>
      </x:c>
      <x:c r="J29" s="76" t="str">
        <x:f>IF('08_Form_Erosion_Cotiere'!$M29="Validé humainement",'08_Form_Erosion_Cotiere'!J29,"")</x:f>
      </x:c>
      <x:c r="K29" s="76" t="str">
        <x:f>IF('08_Form_Erosion_Cotiere'!$M29="Validé humainement",'08_Form_Erosion_Cotiere'!K29,"")</x:f>
      </x:c>
      <x:c r="L29" s="76" t="str">
        <x:f>IF('08_Form_Erosion_Cotiere'!$M29="Validé humainement",'08_Form_Erosion_Cotiere'!L29,"")</x:f>
      </x:c>
      <x:c r="M29" s="76" t="str">
        <x:f>IF('08_Form_Erosion_Cotiere'!$M29="Validé humainement",'08_Form_Erosion_Cotiere'!M29,"")</x:f>
      </x:c>
      <x:c r="N29" s="78" t="str">
        <x:f>IF('08_Form_Erosion_Cotiere'!$M29="Validé humainement",'08_Form_Erosion_Cotiere'!N29,"")</x:f>
      </x:c>
      <x:c r="O29" s="76" t="str">
        <x:f>IF('08_Form_Erosion_Cotiere'!$M29="Validé humainement",'08_Form_Erosion_Cotiere'!O29,"")</x:f>
      </x:c>
      <x:c r="P29" s="76" t="str">
        <x:f>IF('08_Form_Erosion_Cotiere'!$M29="Validé humainement",'08_Form_Erosion_Cotiere'!P29,"")</x:f>
      </x:c>
      <x:c r="Q29" s="76" t="str">
        <x:f>IF('08_Form_Erosion_Cotiere'!$M29="Validé humainement",'08_Form_Erosion_Cotiere'!Q29,"")</x:f>
      </x:c>
    </x:row>
    <x:row r="30">
      <x:c r="A30" s="76" t="str">
        <x:f>IF('08_Form_Erosion_Cotiere'!$M30="Validé humainement",'08_Form_Erosion_Cotiere'!A30,"")</x:f>
      </x:c>
      <x:c r="B30" s="76" t="str">
        <x:f>IF('08_Form_Erosion_Cotiere'!$M30="Validé humainement",'08_Form_Erosion_Cotiere'!B30,"")</x:f>
      </x:c>
      <x:c r="C30" s="76" t="str">
        <x:f>IF('08_Form_Erosion_Cotiere'!$M30="Validé humainement",'08_Form_Erosion_Cotiere'!C30,"")</x:f>
      </x:c>
      <x:c r="D30" s="76" t="str">
        <x:f>IF('08_Form_Erosion_Cotiere'!$M30="Validé humainement",'08_Form_Erosion_Cotiere'!D30,"")</x:f>
      </x:c>
      <x:c r="E30" s="77" t="str">
        <x:f>IF('08_Form_Erosion_Cotiere'!$M30="Validé humainement",'08_Form_Erosion_Cotiere'!E30,"")</x:f>
      </x:c>
      <x:c r="F30" s="76" t="str">
        <x:f>IF('08_Form_Erosion_Cotiere'!$M30="Validé humainement",'08_Form_Erosion_Cotiere'!F30,"")</x:f>
      </x:c>
      <x:c r="G30" s="76" t="str">
        <x:f>IF('08_Form_Erosion_Cotiere'!$M30="Validé humainement",'08_Form_Erosion_Cotiere'!G30,"")</x:f>
      </x:c>
      <x:c r="H30" s="81" t="str">
        <x:f>IF('08_Form_Erosion_Cotiere'!$M30="Validé humainement",'08_Form_Erosion_Cotiere'!H30,"")</x:f>
      </x:c>
      <x:c r="I30" s="76" t="str">
        <x:f>IF('08_Form_Erosion_Cotiere'!$M30="Validé humainement",'08_Form_Erosion_Cotiere'!I30,"")</x:f>
      </x:c>
      <x:c r="J30" s="76" t="str">
        <x:f>IF('08_Form_Erosion_Cotiere'!$M30="Validé humainement",'08_Form_Erosion_Cotiere'!J30,"")</x:f>
      </x:c>
      <x:c r="K30" s="76" t="str">
        <x:f>IF('08_Form_Erosion_Cotiere'!$M30="Validé humainement",'08_Form_Erosion_Cotiere'!K30,"")</x:f>
      </x:c>
      <x:c r="L30" s="76" t="str">
        <x:f>IF('08_Form_Erosion_Cotiere'!$M30="Validé humainement",'08_Form_Erosion_Cotiere'!L30,"")</x:f>
      </x:c>
      <x:c r="M30" s="76" t="str">
        <x:f>IF('08_Form_Erosion_Cotiere'!$M30="Validé humainement",'08_Form_Erosion_Cotiere'!M30,"")</x:f>
      </x:c>
      <x:c r="N30" s="78" t="str">
        <x:f>IF('08_Form_Erosion_Cotiere'!$M30="Validé humainement",'08_Form_Erosion_Cotiere'!N30,"")</x:f>
      </x:c>
      <x:c r="O30" s="76" t="str">
        <x:f>IF('08_Form_Erosion_Cotiere'!$M30="Validé humainement",'08_Form_Erosion_Cotiere'!O30,"")</x:f>
      </x:c>
      <x:c r="P30" s="76" t="str">
        <x:f>IF('08_Form_Erosion_Cotiere'!$M30="Validé humainement",'08_Form_Erosion_Cotiere'!P30,"")</x:f>
      </x:c>
      <x:c r="Q30" s="76" t="str">
        <x:f>IF('08_Form_Erosion_Cotiere'!$M30="Validé humainement",'08_Form_Erosion_Cotiere'!Q30,"")</x:f>
      </x:c>
    </x:row>
    <x:row r="31">
      <x:c r="A31" s="76" t="str">
        <x:f>IF('08_Form_Erosion_Cotiere'!$M31="Validé humainement",'08_Form_Erosion_Cotiere'!A31,"")</x:f>
      </x:c>
      <x:c r="B31" s="76" t="str">
        <x:f>IF('08_Form_Erosion_Cotiere'!$M31="Validé humainement",'08_Form_Erosion_Cotiere'!B31,"")</x:f>
      </x:c>
      <x:c r="C31" s="76" t="str">
        <x:f>IF('08_Form_Erosion_Cotiere'!$M31="Validé humainement",'08_Form_Erosion_Cotiere'!C31,"")</x:f>
      </x:c>
      <x:c r="D31" s="76" t="str">
        <x:f>IF('08_Form_Erosion_Cotiere'!$M31="Validé humainement",'08_Form_Erosion_Cotiere'!D31,"")</x:f>
      </x:c>
      <x:c r="E31" s="77" t="str">
        <x:f>IF('08_Form_Erosion_Cotiere'!$M31="Validé humainement",'08_Form_Erosion_Cotiere'!E31,"")</x:f>
      </x:c>
      <x:c r="F31" s="76" t="str">
        <x:f>IF('08_Form_Erosion_Cotiere'!$M31="Validé humainement",'08_Form_Erosion_Cotiere'!F31,"")</x:f>
      </x:c>
      <x:c r="G31" s="76" t="str">
        <x:f>IF('08_Form_Erosion_Cotiere'!$M31="Validé humainement",'08_Form_Erosion_Cotiere'!G31,"")</x:f>
      </x:c>
      <x:c r="H31" s="81" t="str">
        <x:f>IF('08_Form_Erosion_Cotiere'!$M31="Validé humainement",'08_Form_Erosion_Cotiere'!H31,"")</x:f>
      </x:c>
      <x:c r="I31" s="76" t="str">
        <x:f>IF('08_Form_Erosion_Cotiere'!$M31="Validé humainement",'08_Form_Erosion_Cotiere'!I31,"")</x:f>
      </x:c>
      <x:c r="J31" s="76" t="str">
        <x:f>IF('08_Form_Erosion_Cotiere'!$M31="Validé humainement",'08_Form_Erosion_Cotiere'!J31,"")</x:f>
      </x:c>
      <x:c r="K31" s="76" t="str">
        <x:f>IF('08_Form_Erosion_Cotiere'!$M31="Validé humainement",'08_Form_Erosion_Cotiere'!K31,"")</x:f>
      </x:c>
      <x:c r="L31" s="76" t="str">
        <x:f>IF('08_Form_Erosion_Cotiere'!$M31="Validé humainement",'08_Form_Erosion_Cotiere'!L31,"")</x:f>
      </x:c>
      <x:c r="M31" s="76" t="str">
        <x:f>IF('08_Form_Erosion_Cotiere'!$M31="Validé humainement",'08_Form_Erosion_Cotiere'!M31,"")</x:f>
      </x:c>
      <x:c r="N31" s="78" t="str">
        <x:f>IF('08_Form_Erosion_Cotiere'!$M31="Validé humainement",'08_Form_Erosion_Cotiere'!N31,"")</x:f>
      </x:c>
      <x:c r="O31" s="76" t="str">
        <x:f>IF('08_Form_Erosion_Cotiere'!$M31="Validé humainement",'08_Form_Erosion_Cotiere'!O31,"")</x:f>
      </x:c>
      <x:c r="P31" s="76" t="str">
        <x:f>IF('08_Form_Erosion_Cotiere'!$M31="Validé humainement",'08_Form_Erosion_Cotiere'!P31,"")</x:f>
      </x:c>
      <x:c r="Q31" s="76" t="str">
        <x:f>IF('08_Form_Erosion_Cotiere'!$M31="Validé humainement",'08_Form_Erosion_Cotiere'!Q31,"")</x:f>
      </x:c>
    </x:row>
    <x:row r="32">
      <x:c r="A32" s="76" t="str">
        <x:f>IF('08_Form_Erosion_Cotiere'!$M32="Validé humainement",'08_Form_Erosion_Cotiere'!A32,"")</x:f>
      </x:c>
      <x:c r="B32" s="76" t="str">
        <x:f>IF('08_Form_Erosion_Cotiere'!$M32="Validé humainement",'08_Form_Erosion_Cotiere'!B32,"")</x:f>
      </x:c>
      <x:c r="C32" s="76" t="str">
        <x:f>IF('08_Form_Erosion_Cotiere'!$M32="Validé humainement",'08_Form_Erosion_Cotiere'!C32,"")</x:f>
      </x:c>
      <x:c r="D32" s="76" t="str">
        <x:f>IF('08_Form_Erosion_Cotiere'!$M32="Validé humainement",'08_Form_Erosion_Cotiere'!D32,"")</x:f>
      </x:c>
      <x:c r="E32" s="77" t="str">
        <x:f>IF('08_Form_Erosion_Cotiere'!$M32="Validé humainement",'08_Form_Erosion_Cotiere'!E32,"")</x:f>
      </x:c>
      <x:c r="F32" s="76" t="str">
        <x:f>IF('08_Form_Erosion_Cotiere'!$M32="Validé humainement",'08_Form_Erosion_Cotiere'!F32,"")</x:f>
      </x:c>
      <x:c r="G32" s="76" t="str">
        <x:f>IF('08_Form_Erosion_Cotiere'!$M32="Validé humainement",'08_Form_Erosion_Cotiere'!G32,"")</x:f>
      </x:c>
      <x:c r="H32" s="81" t="str">
        <x:f>IF('08_Form_Erosion_Cotiere'!$M32="Validé humainement",'08_Form_Erosion_Cotiere'!H32,"")</x:f>
      </x:c>
      <x:c r="I32" s="76" t="str">
        <x:f>IF('08_Form_Erosion_Cotiere'!$M32="Validé humainement",'08_Form_Erosion_Cotiere'!I32,"")</x:f>
      </x:c>
      <x:c r="J32" s="76" t="str">
        <x:f>IF('08_Form_Erosion_Cotiere'!$M32="Validé humainement",'08_Form_Erosion_Cotiere'!J32,"")</x:f>
      </x:c>
      <x:c r="K32" s="76" t="str">
        <x:f>IF('08_Form_Erosion_Cotiere'!$M32="Validé humainement",'08_Form_Erosion_Cotiere'!K32,"")</x:f>
      </x:c>
      <x:c r="L32" s="76" t="str">
        <x:f>IF('08_Form_Erosion_Cotiere'!$M32="Validé humainement",'08_Form_Erosion_Cotiere'!L32,"")</x:f>
      </x:c>
      <x:c r="M32" s="76" t="str">
        <x:f>IF('08_Form_Erosion_Cotiere'!$M32="Validé humainement",'08_Form_Erosion_Cotiere'!M32,"")</x:f>
      </x:c>
      <x:c r="N32" s="78" t="str">
        <x:f>IF('08_Form_Erosion_Cotiere'!$M32="Validé humainement",'08_Form_Erosion_Cotiere'!N32,"")</x:f>
      </x:c>
      <x:c r="O32" s="76" t="str">
        <x:f>IF('08_Form_Erosion_Cotiere'!$M32="Validé humainement",'08_Form_Erosion_Cotiere'!O32,"")</x:f>
      </x:c>
      <x:c r="P32" s="76" t="str">
        <x:f>IF('08_Form_Erosion_Cotiere'!$M32="Validé humainement",'08_Form_Erosion_Cotiere'!P32,"")</x:f>
      </x:c>
      <x:c r="Q32" s="76" t="str">
        <x:f>IF('08_Form_Erosion_Cotiere'!$M32="Validé humainement",'08_Form_Erosion_Cotiere'!Q32,"")</x:f>
      </x:c>
    </x:row>
    <x:row r="33">
      <x:c r="A33" s="76" t="str">
        <x:f>IF('08_Form_Erosion_Cotiere'!$M33="Validé humainement",'08_Form_Erosion_Cotiere'!A33,"")</x:f>
      </x:c>
      <x:c r="B33" s="76" t="str">
        <x:f>IF('08_Form_Erosion_Cotiere'!$M33="Validé humainement",'08_Form_Erosion_Cotiere'!B33,"")</x:f>
      </x:c>
      <x:c r="C33" s="76" t="str">
        <x:f>IF('08_Form_Erosion_Cotiere'!$M33="Validé humainement",'08_Form_Erosion_Cotiere'!C33,"")</x:f>
      </x:c>
      <x:c r="D33" s="76" t="str">
        <x:f>IF('08_Form_Erosion_Cotiere'!$M33="Validé humainement",'08_Form_Erosion_Cotiere'!D33,"")</x:f>
      </x:c>
      <x:c r="E33" s="77" t="str">
        <x:f>IF('08_Form_Erosion_Cotiere'!$M33="Validé humainement",'08_Form_Erosion_Cotiere'!E33,"")</x:f>
      </x:c>
      <x:c r="F33" s="76" t="str">
        <x:f>IF('08_Form_Erosion_Cotiere'!$M33="Validé humainement",'08_Form_Erosion_Cotiere'!F33,"")</x:f>
      </x:c>
      <x:c r="G33" s="76" t="str">
        <x:f>IF('08_Form_Erosion_Cotiere'!$M33="Validé humainement",'08_Form_Erosion_Cotiere'!G33,"")</x:f>
      </x:c>
      <x:c r="H33" s="81" t="str">
        <x:f>IF('08_Form_Erosion_Cotiere'!$M33="Validé humainement",'08_Form_Erosion_Cotiere'!H33,"")</x:f>
      </x:c>
      <x:c r="I33" s="76" t="str">
        <x:f>IF('08_Form_Erosion_Cotiere'!$M33="Validé humainement",'08_Form_Erosion_Cotiere'!I33,"")</x:f>
      </x:c>
      <x:c r="J33" s="76" t="str">
        <x:f>IF('08_Form_Erosion_Cotiere'!$M33="Validé humainement",'08_Form_Erosion_Cotiere'!J33,"")</x:f>
      </x:c>
      <x:c r="K33" s="76" t="str">
        <x:f>IF('08_Form_Erosion_Cotiere'!$M33="Validé humainement",'08_Form_Erosion_Cotiere'!K33,"")</x:f>
      </x:c>
      <x:c r="L33" s="76" t="str">
        <x:f>IF('08_Form_Erosion_Cotiere'!$M33="Validé humainement",'08_Form_Erosion_Cotiere'!L33,"")</x:f>
      </x:c>
      <x:c r="M33" s="76" t="str">
        <x:f>IF('08_Form_Erosion_Cotiere'!$M33="Validé humainement",'08_Form_Erosion_Cotiere'!M33,"")</x:f>
      </x:c>
      <x:c r="N33" s="78" t="str">
        <x:f>IF('08_Form_Erosion_Cotiere'!$M33="Validé humainement",'08_Form_Erosion_Cotiere'!N33,"")</x:f>
      </x:c>
      <x:c r="O33" s="76" t="str">
        <x:f>IF('08_Form_Erosion_Cotiere'!$M33="Validé humainement",'08_Form_Erosion_Cotiere'!O33,"")</x:f>
      </x:c>
      <x:c r="P33" s="76" t="str">
        <x:f>IF('08_Form_Erosion_Cotiere'!$M33="Validé humainement",'08_Form_Erosion_Cotiere'!P33,"")</x:f>
      </x:c>
      <x:c r="Q33" s="76" t="str">
        <x:f>IF('08_Form_Erosion_Cotiere'!$M33="Validé humainement",'08_Form_Erosion_Cotiere'!Q33,"")</x:f>
      </x:c>
    </x:row>
    <x:row r="34">
      <x:c r="A34" s="76" t="str">
        <x:f>IF('08_Form_Erosion_Cotiere'!$M34="Validé humainement",'08_Form_Erosion_Cotiere'!A34,"")</x:f>
      </x:c>
      <x:c r="B34" s="76" t="str">
        <x:f>IF('08_Form_Erosion_Cotiere'!$M34="Validé humainement",'08_Form_Erosion_Cotiere'!B34,"")</x:f>
      </x:c>
      <x:c r="C34" s="76" t="str">
        <x:f>IF('08_Form_Erosion_Cotiere'!$M34="Validé humainement",'08_Form_Erosion_Cotiere'!C34,"")</x:f>
      </x:c>
      <x:c r="D34" s="76" t="str">
        <x:f>IF('08_Form_Erosion_Cotiere'!$M34="Validé humainement",'08_Form_Erosion_Cotiere'!D34,"")</x:f>
      </x:c>
      <x:c r="E34" s="77" t="str">
        <x:f>IF('08_Form_Erosion_Cotiere'!$M34="Validé humainement",'08_Form_Erosion_Cotiere'!E34,"")</x:f>
      </x:c>
      <x:c r="F34" s="76" t="str">
        <x:f>IF('08_Form_Erosion_Cotiere'!$M34="Validé humainement",'08_Form_Erosion_Cotiere'!F34,"")</x:f>
      </x:c>
      <x:c r="G34" s="76" t="str">
        <x:f>IF('08_Form_Erosion_Cotiere'!$M34="Validé humainement",'08_Form_Erosion_Cotiere'!G34,"")</x:f>
      </x:c>
      <x:c r="H34" s="81" t="str">
        <x:f>IF('08_Form_Erosion_Cotiere'!$M34="Validé humainement",'08_Form_Erosion_Cotiere'!H34,"")</x:f>
      </x:c>
      <x:c r="I34" s="76" t="str">
        <x:f>IF('08_Form_Erosion_Cotiere'!$M34="Validé humainement",'08_Form_Erosion_Cotiere'!I34,"")</x:f>
      </x:c>
      <x:c r="J34" s="76" t="str">
        <x:f>IF('08_Form_Erosion_Cotiere'!$M34="Validé humainement",'08_Form_Erosion_Cotiere'!J34,"")</x:f>
      </x:c>
      <x:c r="K34" s="76" t="str">
        <x:f>IF('08_Form_Erosion_Cotiere'!$M34="Validé humainement",'08_Form_Erosion_Cotiere'!K34,"")</x:f>
      </x:c>
      <x:c r="L34" s="76" t="str">
        <x:f>IF('08_Form_Erosion_Cotiere'!$M34="Validé humainement",'08_Form_Erosion_Cotiere'!L34,"")</x:f>
      </x:c>
      <x:c r="M34" s="76" t="str">
        <x:f>IF('08_Form_Erosion_Cotiere'!$M34="Validé humainement",'08_Form_Erosion_Cotiere'!M34,"")</x:f>
      </x:c>
      <x:c r="N34" s="78" t="str">
        <x:f>IF('08_Form_Erosion_Cotiere'!$M34="Validé humainement",'08_Form_Erosion_Cotiere'!N34,"")</x:f>
      </x:c>
      <x:c r="O34" s="76" t="str">
        <x:f>IF('08_Form_Erosion_Cotiere'!$M34="Validé humainement",'08_Form_Erosion_Cotiere'!O34,"")</x:f>
      </x:c>
      <x:c r="P34" s="76" t="str">
        <x:f>IF('08_Form_Erosion_Cotiere'!$M34="Validé humainement",'08_Form_Erosion_Cotiere'!P34,"")</x:f>
      </x:c>
      <x:c r="Q34" s="76" t="str">
        <x:f>IF('08_Form_Erosion_Cotiere'!$M34="Validé humainement",'08_Form_Erosion_Cotiere'!Q34,"")</x:f>
      </x:c>
    </x:row>
    <x:row r="35">
      <x:c r="A35" s="76" t="str">
        <x:f>IF('08_Form_Erosion_Cotiere'!$M35="Validé humainement",'08_Form_Erosion_Cotiere'!A35,"")</x:f>
      </x:c>
      <x:c r="B35" s="76" t="str">
        <x:f>IF('08_Form_Erosion_Cotiere'!$M35="Validé humainement",'08_Form_Erosion_Cotiere'!B35,"")</x:f>
      </x:c>
      <x:c r="C35" s="76" t="str">
        <x:f>IF('08_Form_Erosion_Cotiere'!$M35="Validé humainement",'08_Form_Erosion_Cotiere'!C35,"")</x:f>
      </x:c>
      <x:c r="D35" s="76" t="str">
        <x:f>IF('08_Form_Erosion_Cotiere'!$M35="Validé humainement",'08_Form_Erosion_Cotiere'!D35,"")</x:f>
      </x:c>
      <x:c r="E35" s="77" t="str">
        <x:f>IF('08_Form_Erosion_Cotiere'!$M35="Validé humainement",'08_Form_Erosion_Cotiere'!E35,"")</x:f>
      </x:c>
      <x:c r="F35" s="76" t="str">
        <x:f>IF('08_Form_Erosion_Cotiere'!$M35="Validé humainement",'08_Form_Erosion_Cotiere'!F35,"")</x:f>
      </x:c>
      <x:c r="G35" s="76" t="str">
        <x:f>IF('08_Form_Erosion_Cotiere'!$M35="Validé humainement",'08_Form_Erosion_Cotiere'!G35,"")</x:f>
      </x:c>
      <x:c r="H35" s="81" t="str">
        <x:f>IF('08_Form_Erosion_Cotiere'!$M35="Validé humainement",'08_Form_Erosion_Cotiere'!H35,"")</x:f>
      </x:c>
      <x:c r="I35" s="76" t="str">
        <x:f>IF('08_Form_Erosion_Cotiere'!$M35="Validé humainement",'08_Form_Erosion_Cotiere'!I35,"")</x:f>
      </x:c>
      <x:c r="J35" s="76" t="str">
        <x:f>IF('08_Form_Erosion_Cotiere'!$M35="Validé humainement",'08_Form_Erosion_Cotiere'!J35,"")</x:f>
      </x:c>
      <x:c r="K35" s="76" t="str">
        <x:f>IF('08_Form_Erosion_Cotiere'!$M35="Validé humainement",'08_Form_Erosion_Cotiere'!K35,"")</x:f>
      </x:c>
      <x:c r="L35" s="76" t="str">
        <x:f>IF('08_Form_Erosion_Cotiere'!$M35="Validé humainement",'08_Form_Erosion_Cotiere'!L35,"")</x:f>
      </x:c>
      <x:c r="M35" s="76" t="str">
        <x:f>IF('08_Form_Erosion_Cotiere'!$M35="Validé humainement",'08_Form_Erosion_Cotiere'!M35,"")</x:f>
      </x:c>
      <x:c r="N35" s="78" t="str">
        <x:f>IF('08_Form_Erosion_Cotiere'!$M35="Validé humainement",'08_Form_Erosion_Cotiere'!N35,"")</x:f>
      </x:c>
      <x:c r="O35" s="76" t="str">
        <x:f>IF('08_Form_Erosion_Cotiere'!$M35="Validé humainement",'08_Form_Erosion_Cotiere'!O35,"")</x:f>
      </x:c>
      <x:c r="P35" s="76" t="str">
        <x:f>IF('08_Form_Erosion_Cotiere'!$M35="Validé humainement",'08_Form_Erosion_Cotiere'!P35,"")</x:f>
      </x:c>
      <x:c r="Q35" s="76" t="str">
        <x:f>IF('08_Form_Erosion_Cotiere'!$M35="Validé humainement",'08_Form_Erosion_Cotiere'!Q35,"")</x:f>
      </x:c>
    </x:row>
    <x:row r="36">
      <x:c r="A36" s="76" t="str">
        <x:f>IF('08_Form_Erosion_Cotiere'!$M36="Validé humainement",'08_Form_Erosion_Cotiere'!A36,"")</x:f>
      </x:c>
      <x:c r="B36" s="76" t="str">
        <x:f>IF('08_Form_Erosion_Cotiere'!$M36="Validé humainement",'08_Form_Erosion_Cotiere'!B36,"")</x:f>
      </x:c>
      <x:c r="C36" s="76" t="str">
        <x:f>IF('08_Form_Erosion_Cotiere'!$M36="Validé humainement",'08_Form_Erosion_Cotiere'!C36,"")</x:f>
      </x:c>
      <x:c r="D36" s="76" t="str">
        <x:f>IF('08_Form_Erosion_Cotiere'!$M36="Validé humainement",'08_Form_Erosion_Cotiere'!D36,"")</x:f>
      </x:c>
      <x:c r="E36" s="77" t="str">
        <x:f>IF('08_Form_Erosion_Cotiere'!$M36="Validé humainement",'08_Form_Erosion_Cotiere'!E36,"")</x:f>
      </x:c>
      <x:c r="F36" s="76" t="str">
        <x:f>IF('08_Form_Erosion_Cotiere'!$M36="Validé humainement",'08_Form_Erosion_Cotiere'!F36,"")</x:f>
      </x:c>
      <x:c r="G36" s="76" t="str">
        <x:f>IF('08_Form_Erosion_Cotiere'!$M36="Validé humainement",'08_Form_Erosion_Cotiere'!G36,"")</x:f>
      </x:c>
      <x:c r="H36" s="81" t="str">
        <x:f>IF('08_Form_Erosion_Cotiere'!$M36="Validé humainement",'08_Form_Erosion_Cotiere'!H36,"")</x:f>
      </x:c>
      <x:c r="I36" s="76" t="str">
        <x:f>IF('08_Form_Erosion_Cotiere'!$M36="Validé humainement",'08_Form_Erosion_Cotiere'!I36,"")</x:f>
      </x:c>
      <x:c r="J36" s="76" t="str">
        <x:f>IF('08_Form_Erosion_Cotiere'!$M36="Validé humainement",'08_Form_Erosion_Cotiere'!J36,"")</x:f>
      </x:c>
      <x:c r="K36" s="76" t="str">
        <x:f>IF('08_Form_Erosion_Cotiere'!$M36="Validé humainement",'08_Form_Erosion_Cotiere'!K36,"")</x:f>
      </x:c>
      <x:c r="L36" s="76" t="str">
        <x:f>IF('08_Form_Erosion_Cotiere'!$M36="Validé humainement",'08_Form_Erosion_Cotiere'!L36,"")</x:f>
      </x:c>
      <x:c r="M36" s="76" t="str">
        <x:f>IF('08_Form_Erosion_Cotiere'!$M36="Validé humainement",'08_Form_Erosion_Cotiere'!M36,"")</x:f>
      </x:c>
      <x:c r="N36" s="78" t="str">
        <x:f>IF('08_Form_Erosion_Cotiere'!$M36="Validé humainement",'08_Form_Erosion_Cotiere'!N36,"")</x:f>
      </x:c>
      <x:c r="O36" s="76" t="str">
        <x:f>IF('08_Form_Erosion_Cotiere'!$M36="Validé humainement",'08_Form_Erosion_Cotiere'!O36,"")</x:f>
      </x:c>
      <x:c r="P36" s="76" t="str">
        <x:f>IF('08_Form_Erosion_Cotiere'!$M36="Validé humainement",'08_Form_Erosion_Cotiere'!P36,"")</x:f>
      </x:c>
      <x:c r="Q36" s="76" t="str">
        <x:f>IF('08_Form_Erosion_Cotiere'!$M36="Validé humainement",'08_Form_Erosion_Cotiere'!Q36,"")</x:f>
      </x:c>
    </x:row>
    <x:row r="37">
      <x:c r="A37" s="76" t="str">
        <x:f>IF('08_Form_Erosion_Cotiere'!$M37="Validé humainement",'08_Form_Erosion_Cotiere'!A37,"")</x:f>
      </x:c>
      <x:c r="B37" s="76" t="str">
        <x:f>IF('08_Form_Erosion_Cotiere'!$M37="Validé humainement",'08_Form_Erosion_Cotiere'!B37,"")</x:f>
      </x:c>
      <x:c r="C37" s="76" t="str">
        <x:f>IF('08_Form_Erosion_Cotiere'!$M37="Validé humainement",'08_Form_Erosion_Cotiere'!C37,"")</x:f>
      </x:c>
      <x:c r="D37" s="76" t="str">
        <x:f>IF('08_Form_Erosion_Cotiere'!$M37="Validé humainement",'08_Form_Erosion_Cotiere'!D37,"")</x:f>
      </x:c>
      <x:c r="E37" s="77" t="str">
        <x:f>IF('08_Form_Erosion_Cotiere'!$M37="Validé humainement",'08_Form_Erosion_Cotiere'!E37,"")</x:f>
      </x:c>
      <x:c r="F37" s="76" t="str">
        <x:f>IF('08_Form_Erosion_Cotiere'!$M37="Validé humainement",'08_Form_Erosion_Cotiere'!F37,"")</x:f>
      </x:c>
      <x:c r="G37" s="76" t="str">
        <x:f>IF('08_Form_Erosion_Cotiere'!$M37="Validé humainement",'08_Form_Erosion_Cotiere'!G37,"")</x:f>
      </x:c>
      <x:c r="H37" s="81" t="str">
        <x:f>IF('08_Form_Erosion_Cotiere'!$M37="Validé humainement",'08_Form_Erosion_Cotiere'!H37,"")</x:f>
      </x:c>
      <x:c r="I37" s="76" t="str">
        <x:f>IF('08_Form_Erosion_Cotiere'!$M37="Validé humainement",'08_Form_Erosion_Cotiere'!I37,"")</x:f>
      </x:c>
      <x:c r="J37" s="76" t="str">
        <x:f>IF('08_Form_Erosion_Cotiere'!$M37="Validé humainement",'08_Form_Erosion_Cotiere'!J37,"")</x:f>
      </x:c>
      <x:c r="K37" s="76" t="str">
        <x:f>IF('08_Form_Erosion_Cotiere'!$M37="Validé humainement",'08_Form_Erosion_Cotiere'!K37,"")</x:f>
      </x:c>
      <x:c r="L37" s="76" t="str">
        <x:f>IF('08_Form_Erosion_Cotiere'!$M37="Validé humainement",'08_Form_Erosion_Cotiere'!L37,"")</x:f>
      </x:c>
      <x:c r="M37" s="76" t="str">
        <x:f>IF('08_Form_Erosion_Cotiere'!$M37="Validé humainement",'08_Form_Erosion_Cotiere'!M37,"")</x:f>
      </x:c>
      <x:c r="N37" s="78" t="str">
        <x:f>IF('08_Form_Erosion_Cotiere'!$M37="Validé humainement",'08_Form_Erosion_Cotiere'!N37,"")</x:f>
      </x:c>
      <x:c r="O37" s="76" t="str">
        <x:f>IF('08_Form_Erosion_Cotiere'!$M37="Validé humainement",'08_Form_Erosion_Cotiere'!O37,"")</x:f>
      </x:c>
      <x:c r="P37" s="76" t="str">
        <x:f>IF('08_Form_Erosion_Cotiere'!$M37="Validé humainement",'08_Form_Erosion_Cotiere'!P37,"")</x:f>
      </x:c>
      <x:c r="Q37" s="76" t="str">
        <x:f>IF('08_Form_Erosion_Cotiere'!$M37="Validé humainement",'08_Form_Erosion_Cotiere'!Q37,"")</x:f>
      </x:c>
    </x:row>
    <x:row r="38">
      <x:c r="A38" s="76" t="str">
        <x:f>IF('08_Form_Erosion_Cotiere'!$M38="Validé humainement",'08_Form_Erosion_Cotiere'!A38,"")</x:f>
      </x:c>
      <x:c r="B38" s="76" t="str">
        <x:f>IF('08_Form_Erosion_Cotiere'!$M38="Validé humainement",'08_Form_Erosion_Cotiere'!B38,"")</x:f>
      </x:c>
      <x:c r="C38" s="76" t="str">
        <x:f>IF('08_Form_Erosion_Cotiere'!$M38="Validé humainement",'08_Form_Erosion_Cotiere'!C38,"")</x:f>
      </x:c>
      <x:c r="D38" s="76" t="str">
        <x:f>IF('08_Form_Erosion_Cotiere'!$M38="Validé humainement",'08_Form_Erosion_Cotiere'!D38,"")</x:f>
      </x:c>
      <x:c r="E38" s="77" t="str">
        <x:f>IF('08_Form_Erosion_Cotiere'!$M38="Validé humainement",'08_Form_Erosion_Cotiere'!E38,"")</x:f>
      </x:c>
      <x:c r="F38" s="76" t="str">
        <x:f>IF('08_Form_Erosion_Cotiere'!$M38="Validé humainement",'08_Form_Erosion_Cotiere'!F38,"")</x:f>
      </x:c>
      <x:c r="G38" s="76" t="str">
        <x:f>IF('08_Form_Erosion_Cotiere'!$M38="Validé humainement",'08_Form_Erosion_Cotiere'!G38,"")</x:f>
      </x:c>
      <x:c r="H38" s="81" t="str">
        <x:f>IF('08_Form_Erosion_Cotiere'!$M38="Validé humainement",'08_Form_Erosion_Cotiere'!H38,"")</x:f>
      </x:c>
      <x:c r="I38" s="76" t="str">
        <x:f>IF('08_Form_Erosion_Cotiere'!$M38="Validé humainement",'08_Form_Erosion_Cotiere'!I38,"")</x:f>
      </x:c>
      <x:c r="J38" s="76" t="str">
        <x:f>IF('08_Form_Erosion_Cotiere'!$M38="Validé humainement",'08_Form_Erosion_Cotiere'!J38,"")</x:f>
      </x:c>
      <x:c r="K38" s="76" t="str">
        <x:f>IF('08_Form_Erosion_Cotiere'!$M38="Validé humainement",'08_Form_Erosion_Cotiere'!K38,"")</x:f>
      </x:c>
      <x:c r="L38" s="76" t="str">
        <x:f>IF('08_Form_Erosion_Cotiere'!$M38="Validé humainement",'08_Form_Erosion_Cotiere'!L38,"")</x:f>
      </x:c>
      <x:c r="M38" s="76" t="str">
        <x:f>IF('08_Form_Erosion_Cotiere'!$M38="Validé humainement",'08_Form_Erosion_Cotiere'!M38,"")</x:f>
      </x:c>
      <x:c r="N38" s="78" t="str">
        <x:f>IF('08_Form_Erosion_Cotiere'!$M38="Validé humainement",'08_Form_Erosion_Cotiere'!N38,"")</x:f>
      </x:c>
      <x:c r="O38" s="76" t="str">
        <x:f>IF('08_Form_Erosion_Cotiere'!$M38="Validé humainement",'08_Form_Erosion_Cotiere'!O38,"")</x:f>
      </x:c>
      <x:c r="P38" s="76" t="str">
        <x:f>IF('08_Form_Erosion_Cotiere'!$M38="Validé humainement",'08_Form_Erosion_Cotiere'!P38,"")</x:f>
      </x:c>
      <x:c r="Q38" s="76" t="str">
        <x:f>IF('08_Form_Erosion_Cotiere'!$M38="Validé humainement",'08_Form_Erosion_Cotiere'!Q38,"")</x:f>
      </x:c>
    </x:row>
    <x:row r="39">
      <x:c r="A39" s="76" t="str">
        <x:f>IF('08_Form_Erosion_Cotiere'!$M39="Validé humainement",'08_Form_Erosion_Cotiere'!A39,"")</x:f>
      </x:c>
      <x:c r="B39" s="76" t="str">
        <x:f>IF('08_Form_Erosion_Cotiere'!$M39="Validé humainement",'08_Form_Erosion_Cotiere'!B39,"")</x:f>
      </x:c>
      <x:c r="C39" s="76" t="str">
        <x:f>IF('08_Form_Erosion_Cotiere'!$M39="Validé humainement",'08_Form_Erosion_Cotiere'!C39,"")</x:f>
      </x:c>
      <x:c r="D39" s="76" t="str">
        <x:f>IF('08_Form_Erosion_Cotiere'!$M39="Validé humainement",'08_Form_Erosion_Cotiere'!D39,"")</x:f>
      </x:c>
      <x:c r="E39" s="77" t="str">
        <x:f>IF('08_Form_Erosion_Cotiere'!$M39="Validé humainement",'08_Form_Erosion_Cotiere'!E39,"")</x:f>
      </x:c>
      <x:c r="F39" s="76" t="str">
        <x:f>IF('08_Form_Erosion_Cotiere'!$M39="Validé humainement",'08_Form_Erosion_Cotiere'!F39,"")</x:f>
      </x:c>
      <x:c r="G39" s="76" t="str">
        <x:f>IF('08_Form_Erosion_Cotiere'!$M39="Validé humainement",'08_Form_Erosion_Cotiere'!G39,"")</x:f>
      </x:c>
      <x:c r="H39" s="81" t="str">
        <x:f>IF('08_Form_Erosion_Cotiere'!$M39="Validé humainement",'08_Form_Erosion_Cotiere'!H39,"")</x:f>
      </x:c>
      <x:c r="I39" s="76" t="str">
        <x:f>IF('08_Form_Erosion_Cotiere'!$M39="Validé humainement",'08_Form_Erosion_Cotiere'!I39,"")</x:f>
      </x:c>
      <x:c r="J39" s="76" t="str">
        <x:f>IF('08_Form_Erosion_Cotiere'!$M39="Validé humainement",'08_Form_Erosion_Cotiere'!J39,"")</x:f>
      </x:c>
      <x:c r="K39" s="76" t="str">
        <x:f>IF('08_Form_Erosion_Cotiere'!$M39="Validé humainement",'08_Form_Erosion_Cotiere'!K39,"")</x:f>
      </x:c>
      <x:c r="L39" s="76" t="str">
        <x:f>IF('08_Form_Erosion_Cotiere'!$M39="Validé humainement",'08_Form_Erosion_Cotiere'!L39,"")</x:f>
      </x:c>
      <x:c r="M39" s="76" t="str">
        <x:f>IF('08_Form_Erosion_Cotiere'!$M39="Validé humainement",'08_Form_Erosion_Cotiere'!M39,"")</x:f>
      </x:c>
      <x:c r="N39" s="78" t="str">
        <x:f>IF('08_Form_Erosion_Cotiere'!$M39="Validé humainement",'08_Form_Erosion_Cotiere'!N39,"")</x:f>
      </x:c>
      <x:c r="O39" s="76" t="str">
        <x:f>IF('08_Form_Erosion_Cotiere'!$M39="Validé humainement",'08_Form_Erosion_Cotiere'!O39,"")</x:f>
      </x:c>
      <x:c r="P39" s="76" t="str">
        <x:f>IF('08_Form_Erosion_Cotiere'!$M39="Validé humainement",'08_Form_Erosion_Cotiere'!P39,"")</x:f>
      </x:c>
      <x:c r="Q39" s="76" t="str">
        <x:f>IF('08_Form_Erosion_Cotiere'!$M39="Validé humainement",'08_Form_Erosion_Cotiere'!Q39,"")</x:f>
      </x:c>
    </x:row>
    <x:row r="40">
      <x:c r="A40" s="76" t="str">
        <x:f>IF('08_Form_Erosion_Cotiere'!$M40="Validé humainement",'08_Form_Erosion_Cotiere'!A40,"")</x:f>
      </x:c>
      <x:c r="B40" s="76" t="str">
        <x:f>IF('08_Form_Erosion_Cotiere'!$M40="Validé humainement",'08_Form_Erosion_Cotiere'!B40,"")</x:f>
      </x:c>
      <x:c r="C40" s="76" t="str">
        <x:f>IF('08_Form_Erosion_Cotiere'!$M40="Validé humainement",'08_Form_Erosion_Cotiere'!C40,"")</x:f>
      </x:c>
      <x:c r="D40" s="76" t="str">
        <x:f>IF('08_Form_Erosion_Cotiere'!$M40="Validé humainement",'08_Form_Erosion_Cotiere'!D40,"")</x:f>
      </x:c>
      <x:c r="E40" s="77" t="str">
        <x:f>IF('08_Form_Erosion_Cotiere'!$M40="Validé humainement",'08_Form_Erosion_Cotiere'!E40,"")</x:f>
      </x:c>
      <x:c r="F40" s="76" t="str">
        <x:f>IF('08_Form_Erosion_Cotiere'!$M40="Validé humainement",'08_Form_Erosion_Cotiere'!F40,"")</x:f>
      </x:c>
      <x:c r="G40" s="76" t="str">
        <x:f>IF('08_Form_Erosion_Cotiere'!$M40="Validé humainement",'08_Form_Erosion_Cotiere'!G40,"")</x:f>
      </x:c>
      <x:c r="H40" s="81" t="str">
        <x:f>IF('08_Form_Erosion_Cotiere'!$M40="Validé humainement",'08_Form_Erosion_Cotiere'!H40,"")</x:f>
      </x:c>
      <x:c r="I40" s="76" t="str">
        <x:f>IF('08_Form_Erosion_Cotiere'!$M40="Validé humainement",'08_Form_Erosion_Cotiere'!I40,"")</x:f>
      </x:c>
      <x:c r="J40" s="76" t="str">
        <x:f>IF('08_Form_Erosion_Cotiere'!$M40="Validé humainement",'08_Form_Erosion_Cotiere'!J40,"")</x:f>
      </x:c>
      <x:c r="K40" s="76" t="str">
        <x:f>IF('08_Form_Erosion_Cotiere'!$M40="Validé humainement",'08_Form_Erosion_Cotiere'!K40,"")</x:f>
      </x:c>
      <x:c r="L40" s="76" t="str">
        <x:f>IF('08_Form_Erosion_Cotiere'!$M40="Validé humainement",'08_Form_Erosion_Cotiere'!L40,"")</x:f>
      </x:c>
      <x:c r="M40" s="76" t="str">
        <x:f>IF('08_Form_Erosion_Cotiere'!$M40="Validé humainement",'08_Form_Erosion_Cotiere'!M40,"")</x:f>
      </x:c>
      <x:c r="N40" s="78" t="str">
        <x:f>IF('08_Form_Erosion_Cotiere'!$M40="Validé humainement",'08_Form_Erosion_Cotiere'!N40,"")</x:f>
      </x:c>
      <x:c r="O40" s="76" t="str">
        <x:f>IF('08_Form_Erosion_Cotiere'!$M40="Validé humainement",'08_Form_Erosion_Cotiere'!O40,"")</x:f>
      </x:c>
      <x:c r="P40" s="76" t="str">
        <x:f>IF('08_Form_Erosion_Cotiere'!$M40="Validé humainement",'08_Form_Erosion_Cotiere'!P40,"")</x:f>
      </x:c>
      <x:c r="Q40" s="76" t="str">
        <x:f>IF('08_Form_Erosion_Cotiere'!$M40="Validé humainement",'08_Form_Erosion_Cotiere'!Q40,"")</x:f>
      </x:c>
    </x:row>
    <x:row r="41">
      <x:c r="A41" s="76" t="str">
        <x:f>IF('08_Form_Erosion_Cotiere'!$M41="Validé humainement",'08_Form_Erosion_Cotiere'!A41,"")</x:f>
      </x:c>
      <x:c r="B41" s="76" t="str">
        <x:f>IF('08_Form_Erosion_Cotiere'!$M41="Validé humainement",'08_Form_Erosion_Cotiere'!B41,"")</x:f>
      </x:c>
      <x:c r="C41" s="76" t="str">
        <x:f>IF('08_Form_Erosion_Cotiere'!$M41="Validé humainement",'08_Form_Erosion_Cotiere'!C41,"")</x:f>
      </x:c>
      <x:c r="D41" s="76" t="str">
        <x:f>IF('08_Form_Erosion_Cotiere'!$M41="Validé humainement",'08_Form_Erosion_Cotiere'!D41,"")</x:f>
      </x:c>
      <x:c r="E41" s="77" t="str">
        <x:f>IF('08_Form_Erosion_Cotiere'!$M41="Validé humainement",'08_Form_Erosion_Cotiere'!E41,"")</x:f>
      </x:c>
      <x:c r="F41" s="76" t="str">
        <x:f>IF('08_Form_Erosion_Cotiere'!$M41="Validé humainement",'08_Form_Erosion_Cotiere'!F41,"")</x:f>
      </x:c>
      <x:c r="G41" s="76" t="str">
        <x:f>IF('08_Form_Erosion_Cotiere'!$M41="Validé humainement",'08_Form_Erosion_Cotiere'!G41,"")</x:f>
      </x:c>
      <x:c r="H41" s="81" t="str">
        <x:f>IF('08_Form_Erosion_Cotiere'!$M41="Validé humainement",'08_Form_Erosion_Cotiere'!H41,"")</x:f>
      </x:c>
      <x:c r="I41" s="76" t="str">
        <x:f>IF('08_Form_Erosion_Cotiere'!$M41="Validé humainement",'08_Form_Erosion_Cotiere'!I41,"")</x:f>
      </x:c>
      <x:c r="J41" s="76" t="str">
        <x:f>IF('08_Form_Erosion_Cotiere'!$M41="Validé humainement",'08_Form_Erosion_Cotiere'!J41,"")</x:f>
      </x:c>
      <x:c r="K41" s="76" t="str">
        <x:f>IF('08_Form_Erosion_Cotiere'!$M41="Validé humainement",'08_Form_Erosion_Cotiere'!K41,"")</x:f>
      </x:c>
      <x:c r="L41" s="76" t="str">
        <x:f>IF('08_Form_Erosion_Cotiere'!$M41="Validé humainement",'08_Form_Erosion_Cotiere'!L41,"")</x:f>
      </x:c>
      <x:c r="M41" s="76" t="str">
        <x:f>IF('08_Form_Erosion_Cotiere'!$M41="Validé humainement",'08_Form_Erosion_Cotiere'!M41,"")</x:f>
      </x:c>
      <x:c r="N41" s="78" t="str">
        <x:f>IF('08_Form_Erosion_Cotiere'!$M41="Validé humainement",'08_Form_Erosion_Cotiere'!N41,"")</x:f>
      </x:c>
      <x:c r="O41" s="76" t="str">
        <x:f>IF('08_Form_Erosion_Cotiere'!$M41="Validé humainement",'08_Form_Erosion_Cotiere'!O41,"")</x:f>
      </x:c>
      <x:c r="P41" s="76" t="str">
        <x:f>IF('08_Form_Erosion_Cotiere'!$M41="Validé humainement",'08_Form_Erosion_Cotiere'!P41,"")</x:f>
      </x:c>
      <x:c r="Q41" s="76" t="str">
        <x:f>IF('08_Form_Erosion_Cotiere'!$M41="Validé humainement",'08_Form_Erosion_Cotiere'!Q41,"")</x:f>
      </x:c>
    </x:row>
    <x:row r="42">
      <x:c r="A42" s="76" t="str">
        <x:f>IF('08_Form_Erosion_Cotiere'!$M42="Validé humainement",'08_Form_Erosion_Cotiere'!A42,"")</x:f>
      </x:c>
      <x:c r="B42" s="76" t="str">
        <x:f>IF('08_Form_Erosion_Cotiere'!$M42="Validé humainement",'08_Form_Erosion_Cotiere'!B42,"")</x:f>
      </x:c>
      <x:c r="C42" s="76" t="str">
        <x:f>IF('08_Form_Erosion_Cotiere'!$M42="Validé humainement",'08_Form_Erosion_Cotiere'!C42,"")</x:f>
      </x:c>
      <x:c r="D42" s="76" t="str">
        <x:f>IF('08_Form_Erosion_Cotiere'!$M42="Validé humainement",'08_Form_Erosion_Cotiere'!D42,"")</x:f>
      </x:c>
      <x:c r="E42" s="77" t="str">
        <x:f>IF('08_Form_Erosion_Cotiere'!$M42="Validé humainement",'08_Form_Erosion_Cotiere'!E42,"")</x:f>
      </x:c>
      <x:c r="F42" s="76" t="str">
        <x:f>IF('08_Form_Erosion_Cotiere'!$M42="Validé humainement",'08_Form_Erosion_Cotiere'!F42,"")</x:f>
      </x:c>
      <x:c r="G42" s="76" t="str">
        <x:f>IF('08_Form_Erosion_Cotiere'!$M42="Validé humainement",'08_Form_Erosion_Cotiere'!G42,"")</x:f>
      </x:c>
      <x:c r="H42" s="81" t="str">
        <x:f>IF('08_Form_Erosion_Cotiere'!$M42="Validé humainement",'08_Form_Erosion_Cotiere'!H42,"")</x:f>
      </x:c>
      <x:c r="I42" s="76" t="str">
        <x:f>IF('08_Form_Erosion_Cotiere'!$M42="Validé humainement",'08_Form_Erosion_Cotiere'!I42,"")</x:f>
      </x:c>
      <x:c r="J42" s="76" t="str">
        <x:f>IF('08_Form_Erosion_Cotiere'!$M42="Validé humainement",'08_Form_Erosion_Cotiere'!J42,"")</x:f>
      </x:c>
      <x:c r="K42" s="76" t="str">
        <x:f>IF('08_Form_Erosion_Cotiere'!$M42="Validé humainement",'08_Form_Erosion_Cotiere'!K42,"")</x:f>
      </x:c>
      <x:c r="L42" s="76" t="str">
        <x:f>IF('08_Form_Erosion_Cotiere'!$M42="Validé humainement",'08_Form_Erosion_Cotiere'!L42,"")</x:f>
      </x:c>
      <x:c r="M42" s="76" t="str">
        <x:f>IF('08_Form_Erosion_Cotiere'!$M42="Validé humainement",'08_Form_Erosion_Cotiere'!M42,"")</x:f>
      </x:c>
      <x:c r="N42" s="78" t="str">
        <x:f>IF('08_Form_Erosion_Cotiere'!$M42="Validé humainement",'08_Form_Erosion_Cotiere'!N42,"")</x:f>
      </x:c>
      <x:c r="O42" s="76" t="str">
        <x:f>IF('08_Form_Erosion_Cotiere'!$M42="Validé humainement",'08_Form_Erosion_Cotiere'!O42,"")</x:f>
      </x:c>
      <x:c r="P42" s="76" t="str">
        <x:f>IF('08_Form_Erosion_Cotiere'!$M42="Validé humainement",'08_Form_Erosion_Cotiere'!P42,"")</x:f>
      </x:c>
      <x:c r="Q42" s="76" t="str">
        <x:f>IF('08_Form_Erosion_Cotiere'!$M42="Validé humainement",'08_Form_Erosion_Cotiere'!Q42,"")</x:f>
      </x:c>
    </x:row>
    <x:row r="43">
      <x:c r="A43" s="76" t="str">
        <x:f>IF('08_Form_Erosion_Cotiere'!$M43="Validé humainement",'08_Form_Erosion_Cotiere'!A43,"")</x:f>
      </x:c>
      <x:c r="B43" s="76" t="str">
        <x:f>IF('08_Form_Erosion_Cotiere'!$M43="Validé humainement",'08_Form_Erosion_Cotiere'!B43,"")</x:f>
      </x:c>
      <x:c r="C43" s="76" t="str">
        <x:f>IF('08_Form_Erosion_Cotiere'!$M43="Validé humainement",'08_Form_Erosion_Cotiere'!C43,"")</x:f>
      </x:c>
      <x:c r="D43" s="76" t="str">
        <x:f>IF('08_Form_Erosion_Cotiere'!$M43="Validé humainement",'08_Form_Erosion_Cotiere'!D43,"")</x:f>
      </x:c>
      <x:c r="E43" s="77" t="str">
        <x:f>IF('08_Form_Erosion_Cotiere'!$M43="Validé humainement",'08_Form_Erosion_Cotiere'!E43,"")</x:f>
      </x:c>
      <x:c r="F43" s="76" t="str">
        <x:f>IF('08_Form_Erosion_Cotiere'!$M43="Validé humainement",'08_Form_Erosion_Cotiere'!F43,"")</x:f>
      </x:c>
      <x:c r="G43" s="76" t="str">
        <x:f>IF('08_Form_Erosion_Cotiere'!$M43="Validé humainement",'08_Form_Erosion_Cotiere'!G43,"")</x:f>
      </x:c>
      <x:c r="H43" s="81" t="str">
        <x:f>IF('08_Form_Erosion_Cotiere'!$M43="Validé humainement",'08_Form_Erosion_Cotiere'!H43,"")</x:f>
      </x:c>
      <x:c r="I43" s="76" t="str">
        <x:f>IF('08_Form_Erosion_Cotiere'!$M43="Validé humainement",'08_Form_Erosion_Cotiere'!I43,"")</x:f>
      </x:c>
      <x:c r="J43" s="76" t="str">
        <x:f>IF('08_Form_Erosion_Cotiere'!$M43="Validé humainement",'08_Form_Erosion_Cotiere'!J43,"")</x:f>
      </x:c>
      <x:c r="K43" s="76" t="str">
        <x:f>IF('08_Form_Erosion_Cotiere'!$M43="Validé humainement",'08_Form_Erosion_Cotiere'!K43,"")</x:f>
      </x:c>
      <x:c r="L43" s="76" t="str">
        <x:f>IF('08_Form_Erosion_Cotiere'!$M43="Validé humainement",'08_Form_Erosion_Cotiere'!L43,"")</x:f>
      </x:c>
      <x:c r="M43" s="76" t="str">
        <x:f>IF('08_Form_Erosion_Cotiere'!$M43="Validé humainement",'08_Form_Erosion_Cotiere'!M43,"")</x:f>
      </x:c>
      <x:c r="N43" s="78" t="str">
        <x:f>IF('08_Form_Erosion_Cotiere'!$M43="Validé humainement",'08_Form_Erosion_Cotiere'!N43,"")</x:f>
      </x:c>
      <x:c r="O43" s="76" t="str">
        <x:f>IF('08_Form_Erosion_Cotiere'!$M43="Validé humainement",'08_Form_Erosion_Cotiere'!O43,"")</x:f>
      </x:c>
      <x:c r="P43" s="76" t="str">
        <x:f>IF('08_Form_Erosion_Cotiere'!$M43="Validé humainement",'08_Form_Erosion_Cotiere'!P43,"")</x:f>
      </x:c>
      <x:c r="Q43" s="76" t="str">
        <x:f>IF('08_Form_Erosion_Cotiere'!$M43="Validé humainement",'08_Form_Erosion_Cotiere'!Q43,"")</x:f>
      </x:c>
    </x:row>
    <x:row r="44">
      <x:c r="A44" s="76" t="str">
        <x:f>IF('08_Form_Erosion_Cotiere'!$M44="Validé humainement",'08_Form_Erosion_Cotiere'!A44,"")</x:f>
      </x:c>
      <x:c r="B44" s="76" t="str">
        <x:f>IF('08_Form_Erosion_Cotiere'!$M44="Validé humainement",'08_Form_Erosion_Cotiere'!B44,"")</x:f>
      </x:c>
      <x:c r="C44" s="76" t="str">
        <x:f>IF('08_Form_Erosion_Cotiere'!$M44="Validé humainement",'08_Form_Erosion_Cotiere'!C44,"")</x:f>
      </x:c>
      <x:c r="D44" s="76" t="str">
        <x:f>IF('08_Form_Erosion_Cotiere'!$M44="Validé humainement",'08_Form_Erosion_Cotiere'!D44,"")</x:f>
      </x:c>
      <x:c r="E44" s="77" t="str">
        <x:f>IF('08_Form_Erosion_Cotiere'!$M44="Validé humainement",'08_Form_Erosion_Cotiere'!E44,"")</x:f>
      </x:c>
      <x:c r="F44" s="76" t="str">
        <x:f>IF('08_Form_Erosion_Cotiere'!$M44="Validé humainement",'08_Form_Erosion_Cotiere'!F44,"")</x:f>
      </x:c>
      <x:c r="G44" s="76" t="str">
        <x:f>IF('08_Form_Erosion_Cotiere'!$M44="Validé humainement",'08_Form_Erosion_Cotiere'!G44,"")</x:f>
      </x:c>
      <x:c r="H44" s="81" t="str">
        <x:f>IF('08_Form_Erosion_Cotiere'!$M44="Validé humainement",'08_Form_Erosion_Cotiere'!H44,"")</x:f>
      </x:c>
      <x:c r="I44" s="76" t="str">
        <x:f>IF('08_Form_Erosion_Cotiere'!$M44="Validé humainement",'08_Form_Erosion_Cotiere'!I44,"")</x:f>
      </x:c>
      <x:c r="J44" s="76" t="str">
        <x:f>IF('08_Form_Erosion_Cotiere'!$M44="Validé humainement",'08_Form_Erosion_Cotiere'!J44,"")</x:f>
      </x:c>
      <x:c r="K44" s="76" t="str">
        <x:f>IF('08_Form_Erosion_Cotiere'!$M44="Validé humainement",'08_Form_Erosion_Cotiere'!K44,"")</x:f>
      </x:c>
      <x:c r="L44" s="76" t="str">
        <x:f>IF('08_Form_Erosion_Cotiere'!$M44="Validé humainement",'08_Form_Erosion_Cotiere'!L44,"")</x:f>
      </x:c>
      <x:c r="M44" s="76" t="str">
        <x:f>IF('08_Form_Erosion_Cotiere'!$M44="Validé humainement",'08_Form_Erosion_Cotiere'!M44,"")</x:f>
      </x:c>
      <x:c r="N44" s="78" t="str">
        <x:f>IF('08_Form_Erosion_Cotiere'!$M44="Validé humainement",'08_Form_Erosion_Cotiere'!N44,"")</x:f>
      </x:c>
      <x:c r="O44" s="76" t="str">
        <x:f>IF('08_Form_Erosion_Cotiere'!$M44="Validé humainement",'08_Form_Erosion_Cotiere'!O44,"")</x:f>
      </x:c>
      <x:c r="P44" s="76" t="str">
        <x:f>IF('08_Form_Erosion_Cotiere'!$M44="Validé humainement",'08_Form_Erosion_Cotiere'!P44,"")</x:f>
      </x:c>
      <x:c r="Q44" s="76" t="str">
        <x:f>IF('08_Form_Erosion_Cotiere'!$M44="Validé humainement",'08_Form_Erosion_Cotiere'!Q44,"")</x:f>
      </x:c>
    </x:row>
    <x:row r="45">
      <x:c r="A45" s="76" t="str">
        <x:f>IF('08_Form_Erosion_Cotiere'!$M45="Validé humainement",'08_Form_Erosion_Cotiere'!A45,"")</x:f>
      </x:c>
      <x:c r="B45" s="76" t="str">
        <x:f>IF('08_Form_Erosion_Cotiere'!$M45="Validé humainement",'08_Form_Erosion_Cotiere'!B45,"")</x:f>
      </x:c>
      <x:c r="C45" s="76" t="str">
        <x:f>IF('08_Form_Erosion_Cotiere'!$M45="Validé humainement",'08_Form_Erosion_Cotiere'!C45,"")</x:f>
      </x:c>
      <x:c r="D45" s="76" t="str">
        <x:f>IF('08_Form_Erosion_Cotiere'!$M45="Validé humainement",'08_Form_Erosion_Cotiere'!D45,"")</x:f>
      </x:c>
      <x:c r="E45" s="77" t="str">
        <x:f>IF('08_Form_Erosion_Cotiere'!$M45="Validé humainement",'08_Form_Erosion_Cotiere'!E45,"")</x:f>
      </x:c>
      <x:c r="F45" s="76" t="str">
        <x:f>IF('08_Form_Erosion_Cotiere'!$M45="Validé humainement",'08_Form_Erosion_Cotiere'!F45,"")</x:f>
      </x:c>
      <x:c r="G45" s="76" t="str">
        <x:f>IF('08_Form_Erosion_Cotiere'!$M45="Validé humainement",'08_Form_Erosion_Cotiere'!G45,"")</x:f>
      </x:c>
      <x:c r="H45" s="81" t="str">
        <x:f>IF('08_Form_Erosion_Cotiere'!$M45="Validé humainement",'08_Form_Erosion_Cotiere'!H45,"")</x:f>
      </x:c>
      <x:c r="I45" s="76" t="str">
        <x:f>IF('08_Form_Erosion_Cotiere'!$M45="Validé humainement",'08_Form_Erosion_Cotiere'!I45,"")</x:f>
      </x:c>
      <x:c r="J45" s="76" t="str">
        <x:f>IF('08_Form_Erosion_Cotiere'!$M45="Validé humainement",'08_Form_Erosion_Cotiere'!J45,"")</x:f>
      </x:c>
      <x:c r="K45" s="76" t="str">
        <x:f>IF('08_Form_Erosion_Cotiere'!$M45="Validé humainement",'08_Form_Erosion_Cotiere'!K45,"")</x:f>
      </x:c>
      <x:c r="L45" s="76" t="str">
        <x:f>IF('08_Form_Erosion_Cotiere'!$M45="Validé humainement",'08_Form_Erosion_Cotiere'!L45,"")</x:f>
      </x:c>
      <x:c r="M45" s="76" t="str">
        <x:f>IF('08_Form_Erosion_Cotiere'!$M45="Validé humainement",'08_Form_Erosion_Cotiere'!M45,"")</x:f>
      </x:c>
      <x:c r="N45" s="78" t="str">
        <x:f>IF('08_Form_Erosion_Cotiere'!$M45="Validé humainement",'08_Form_Erosion_Cotiere'!N45,"")</x:f>
      </x:c>
      <x:c r="O45" s="76" t="str">
        <x:f>IF('08_Form_Erosion_Cotiere'!$M45="Validé humainement",'08_Form_Erosion_Cotiere'!O45,"")</x:f>
      </x:c>
      <x:c r="P45" s="76" t="str">
        <x:f>IF('08_Form_Erosion_Cotiere'!$M45="Validé humainement",'08_Form_Erosion_Cotiere'!P45,"")</x:f>
      </x:c>
      <x:c r="Q45" s="76" t="str">
        <x:f>IF('08_Form_Erosion_Cotiere'!$M45="Validé humainement",'08_Form_Erosion_Cotiere'!Q45,"")</x:f>
      </x:c>
    </x:row>
    <x:row r="46">
      <x:c r="A46" s="76" t="str">
        <x:f>IF('08_Form_Erosion_Cotiere'!$M46="Validé humainement",'08_Form_Erosion_Cotiere'!A46,"")</x:f>
      </x:c>
      <x:c r="B46" s="76" t="str">
        <x:f>IF('08_Form_Erosion_Cotiere'!$M46="Validé humainement",'08_Form_Erosion_Cotiere'!B46,"")</x:f>
      </x:c>
      <x:c r="C46" s="76" t="str">
        <x:f>IF('08_Form_Erosion_Cotiere'!$M46="Validé humainement",'08_Form_Erosion_Cotiere'!C46,"")</x:f>
      </x:c>
      <x:c r="D46" s="76" t="str">
        <x:f>IF('08_Form_Erosion_Cotiere'!$M46="Validé humainement",'08_Form_Erosion_Cotiere'!D46,"")</x:f>
      </x:c>
      <x:c r="E46" s="77" t="str">
        <x:f>IF('08_Form_Erosion_Cotiere'!$M46="Validé humainement",'08_Form_Erosion_Cotiere'!E46,"")</x:f>
      </x:c>
      <x:c r="F46" s="76" t="str">
        <x:f>IF('08_Form_Erosion_Cotiere'!$M46="Validé humainement",'08_Form_Erosion_Cotiere'!F46,"")</x:f>
      </x:c>
      <x:c r="G46" s="76" t="str">
        <x:f>IF('08_Form_Erosion_Cotiere'!$M46="Validé humainement",'08_Form_Erosion_Cotiere'!G46,"")</x:f>
      </x:c>
      <x:c r="H46" s="81" t="str">
        <x:f>IF('08_Form_Erosion_Cotiere'!$M46="Validé humainement",'08_Form_Erosion_Cotiere'!H46,"")</x:f>
      </x:c>
      <x:c r="I46" s="76" t="str">
        <x:f>IF('08_Form_Erosion_Cotiere'!$M46="Validé humainement",'08_Form_Erosion_Cotiere'!I46,"")</x:f>
      </x:c>
      <x:c r="J46" s="76" t="str">
        <x:f>IF('08_Form_Erosion_Cotiere'!$M46="Validé humainement",'08_Form_Erosion_Cotiere'!J46,"")</x:f>
      </x:c>
      <x:c r="K46" s="76" t="str">
        <x:f>IF('08_Form_Erosion_Cotiere'!$M46="Validé humainement",'08_Form_Erosion_Cotiere'!K46,"")</x:f>
      </x:c>
      <x:c r="L46" s="76" t="str">
        <x:f>IF('08_Form_Erosion_Cotiere'!$M46="Validé humainement",'08_Form_Erosion_Cotiere'!L46,"")</x:f>
      </x:c>
      <x:c r="M46" s="76" t="str">
        <x:f>IF('08_Form_Erosion_Cotiere'!$M46="Validé humainement",'08_Form_Erosion_Cotiere'!M46,"")</x:f>
      </x:c>
      <x:c r="N46" s="78" t="str">
        <x:f>IF('08_Form_Erosion_Cotiere'!$M46="Validé humainement",'08_Form_Erosion_Cotiere'!N46,"")</x:f>
      </x:c>
      <x:c r="O46" s="76" t="str">
        <x:f>IF('08_Form_Erosion_Cotiere'!$M46="Validé humainement",'08_Form_Erosion_Cotiere'!O46,"")</x:f>
      </x:c>
      <x:c r="P46" s="76" t="str">
        <x:f>IF('08_Form_Erosion_Cotiere'!$M46="Validé humainement",'08_Form_Erosion_Cotiere'!P46,"")</x:f>
      </x:c>
      <x:c r="Q46" s="76" t="str">
        <x:f>IF('08_Form_Erosion_Cotiere'!$M46="Validé humainement",'08_Form_Erosion_Cotiere'!Q46,"")</x:f>
      </x:c>
    </x:row>
    <x:row r="47">
      <x:c r="A47" s="76" t="str">
        <x:f>IF('08_Form_Erosion_Cotiere'!$M47="Validé humainement",'08_Form_Erosion_Cotiere'!A47,"")</x:f>
      </x:c>
      <x:c r="B47" s="76" t="str">
        <x:f>IF('08_Form_Erosion_Cotiere'!$M47="Validé humainement",'08_Form_Erosion_Cotiere'!B47,"")</x:f>
      </x:c>
      <x:c r="C47" s="76" t="str">
        <x:f>IF('08_Form_Erosion_Cotiere'!$M47="Validé humainement",'08_Form_Erosion_Cotiere'!C47,"")</x:f>
      </x:c>
      <x:c r="D47" s="76" t="str">
        <x:f>IF('08_Form_Erosion_Cotiere'!$M47="Validé humainement",'08_Form_Erosion_Cotiere'!D47,"")</x:f>
      </x:c>
      <x:c r="E47" s="77" t="str">
        <x:f>IF('08_Form_Erosion_Cotiere'!$M47="Validé humainement",'08_Form_Erosion_Cotiere'!E47,"")</x:f>
      </x:c>
      <x:c r="F47" s="76" t="str">
        <x:f>IF('08_Form_Erosion_Cotiere'!$M47="Validé humainement",'08_Form_Erosion_Cotiere'!F47,"")</x:f>
      </x:c>
      <x:c r="G47" s="76" t="str">
        <x:f>IF('08_Form_Erosion_Cotiere'!$M47="Validé humainement",'08_Form_Erosion_Cotiere'!G47,"")</x:f>
      </x:c>
      <x:c r="H47" s="81" t="str">
        <x:f>IF('08_Form_Erosion_Cotiere'!$M47="Validé humainement",'08_Form_Erosion_Cotiere'!H47,"")</x:f>
      </x:c>
      <x:c r="I47" s="76" t="str">
        <x:f>IF('08_Form_Erosion_Cotiere'!$M47="Validé humainement",'08_Form_Erosion_Cotiere'!I47,"")</x:f>
      </x:c>
      <x:c r="J47" s="76" t="str">
        <x:f>IF('08_Form_Erosion_Cotiere'!$M47="Validé humainement",'08_Form_Erosion_Cotiere'!J47,"")</x:f>
      </x:c>
      <x:c r="K47" s="76" t="str">
        <x:f>IF('08_Form_Erosion_Cotiere'!$M47="Validé humainement",'08_Form_Erosion_Cotiere'!K47,"")</x:f>
      </x:c>
      <x:c r="L47" s="76" t="str">
        <x:f>IF('08_Form_Erosion_Cotiere'!$M47="Validé humainement",'08_Form_Erosion_Cotiere'!L47,"")</x:f>
      </x:c>
      <x:c r="M47" s="76" t="str">
        <x:f>IF('08_Form_Erosion_Cotiere'!$M47="Validé humainement",'08_Form_Erosion_Cotiere'!M47,"")</x:f>
      </x:c>
      <x:c r="N47" s="78" t="str">
        <x:f>IF('08_Form_Erosion_Cotiere'!$M47="Validé humainement",'08_Form_Erosion_Cotiere'!N47,"")</x:f>
      </x:c>
      <x:c r="O47" s="76" t="str">
        <x:f>IF('08_Form_Erosion_Cotiere'!$M47="Validé humainement",'08_Form_Erosion_Cotiere'!O47,"")</x:f>
      </x:c>
      <x:c r="P47" s="76" t="str">
        <x:f>IF('08_Form_Erosion_Cotiere'!$M47="Validé humainement",'08_Form_Erosion_Cotiere'!P47,"")</x:f>
      </x:c>
      <x:c r="Q47" s="76" t="str">
        <x:f>IF('08_Form_Erosion_Cotiere'!$M47="Validé humainement",'08_Form_Erosion_Cotiere'!Q47,"")</x:f>
      </x:c>
    </x:row>
    <x:row r="48">
      <x:c r="A48" s="76" t="str">
        <x:f>IF('08_Form_Erosion_Cotiere'!$M48="Validé humainement",'08_Form_Erosion_Cotiere'!A48,"")</x:f>
      </x:c>
      <x:c r="B48" s="76" t="str">
        <x:f>IF('08_Form_Erosion_Cotiere'!$M48="Validé humainement",'08_Form_Erosion_Cotiere'!B48,"")</x:f>
      </x:c>
      <x:c r="C48" s="76" t="str">
        <x:f>IF('08_Form_Erosion_Cotiere'!$M48="Validé humainement",'08_Form_Erosion_Cotiere'!C48,"")</x:f>
      </x:c>
      <x:c r="D48" s="76" t="str">
        <x:f>IF('08_Form_Erosion_Cotiere'!$M48="Validé humainement",'08_Form_Erosion_Cotiere'!D48,"")</x:f>
      </x:c>
      <x:c r="E48" s="77" t="str">
        <x:f>IF('08_Form_Erosion_Cotiere'!$M48="Validé humainement",'08_Form_Erosion_Cotiere'!E48,"")</x:f>
      </x:c>
      <x:c r="F48" s="76" t="str">
        <x:f>IF('08_Form_Erosion_Cotiere'!$M48="Validé humainement",'08_Form_Erosion_Cotiere'!F48,"")</x:f>
      </x:c>
      <x:c r="G48" s="76" t="str">
        <x:f>IF('08_Form_Erosion_Cotiere'!$M48="Validé humainement",'08_Form_Erosion_Cotiere'!G48,"")</x:f>
      </x:c>
      <x:c r="H48" s="81" t="str">
        <x:f>IF('08_Form_Erosion_Cotiere'!$M48="Validé humainement",'08_Form_Erosion_Cotiere'!H48,"")</x:f>
      </x:c>
      <x:c r="I48" s="76" t="str">
        <x:f>IF('08_Form_Erosion_Cotiere'!$M48="Validé humainement",'08_Form_Erosion_Cotiere'!I48,"")</x:f>
      </x:c>
      <x:c r="J48" s="76" t="str">
        <x:f>IF('08_Form_Erosion_Cotiere'!$M48="Validé humainement",'08_Form_Erosion_Cotiere'!J48,"")</x:f>
      </x:c>
      <x:c r="K48" s="76" t="str">
        <x:f>IF('08_Form_Erosion_Cotiere'!$M48="Validé humainement",'08_Form_Erosion_Cotiere'!K48,"")</x:f>
      </x:c>
      <x:c r="L48" s="76" t="str">
        <x:f>IF('08_Form_Erosion_Cotiere'!$M48="Validé humainement",'08_Form_Erosion_Cotiere'!L48,"")</x:f>
      </x:c>
      <x:c r="M48" s="76" t="str">
        <x:f>IF('08_Form_Erosion_Cotiere'!$M48="Validé humainement",'08_Form_Erosion_Cotiere'!M48,"")</x:f>
      </x:c>
      <x:c r="N48" s="78" t="str">
        <x:f>IF('08_Form_Erosion_Cotiere'!$M48="Validé humainement",'08_Form_Erosion_Cotiere'!N48,"")</x:f>
      </x:c>
      <x:c r="O48" s="76" t="str">
        <x:f>IF('08_Form_Erosion_Cotiere'!$M48="Validé humainement",'08_Form_Erosion_Cotiere'!O48,"")</x:f>
      </x:c>
      <x:c r="P48" s="76" t="str">
        <x:f>IF('08_Form_Erosion_Cotiere'!$M48="Validé humainement",'08_Form_Erosion_Cotiere'!P48,"")</x:f>
      </x:c>
      <x:c r="Q48" s="76" t="str">
        <x:f>IF('08_Form_Erosion_Cotiere'!$M48="Validé humainement",'08_Form_Erosion_Cotiere'!Q48,"")</x:f>
      </x:c>
    </x:row>
    <x:row r="49">
      <x:c r="A49" s="76" t="str">
        <x:f>IF('08_Form_Erosion_Cotiere'!$M49="Validé humainement",'08_Form_Erosion_Cotiere'!A49,"")</x:f>
      </x:c>
      <x:c r="B49" s="76" t="str">
        <x:f>IF('08_Form_Erosion_Cotiere'!$M49="Validé humainement",'08_Form_Erosion_Cotiere'!B49,"")</x:f>
      </x:c>
      <x:c r="C49" s="76" t="str">
        <x:f>IF('08_Form_Erosion_Cotiere'!$M49="Validé humainement",'08_Form_Erosion_Cotiere'!C49,"")</x:f>
      </x:c>
      <x:c r="D49" s="76" t="str">
        <x:f>IF('08_Form_Erosion_Cotiere'!$M49="Validé humainement",'08_Form_Erosion_Cotiere'!D49,"")</x:f>
      </x:c>
      <x:c r="E49" s="77" t="str">
        <x:f>IF('08_Form_Erosion_Cotiere'!$M49="Validé humainement",'08_Form_Erosion_Cotiere'!E49,"")</x:f>
      </x:c>
      <x:c r="F49" s="76" t="str">
        <x:f>IF('08_Form_Erosion_Cotiere'!$M49="Validé humainement",'08_Form_Erosion_Cotiere'!F49,"")</x:f>
      </x:c>
      <x:c r="G49" s="76" t="str">
        <x:f>IF('08_Form_Erosion_Cotiere'!$M49="Validé humainement",'08_Form_Erosion_Cotiere'!G49,"")</x:f>
      </x:c>
      <x:c r="H49" s="81" t="str">
        <x:f>IF('08_Form_Erosion_Cotiere'!$M49="Validé humainement",'08_Form_Erosion_Cotiere'!H49,"")</x:f>
      </x:c>
      <x:c r="I49" s="76" t="str">
        <x:f>IF('08_Form_Erosion_Cotiere'!$M49="Validé humainement",'08_Form_Erosion_Cotiere'!I49,"")</x:f>
      </x:c>
      <x:c r="J49" s="76" t="str">
        <x:f>IF('08_Form_Erosion_Cotiere'!$M49="Validé humainement",'08_Form_Erosion_Cotiere'!J49,"")</x:f>
      </x:c>
      <x:c r="K49" s="76" t="str">
        <x:f>IF('08_Form_Erosion_Cotiere'!$M49="Validé humainement",'08_Form_Erosion_Cotiere'!K49,"")</x:f>
      </x:c>
      <x:c r="L49" s="76" t="str">
        <x:f>IF('08_Form_Erosion_Cotiere'!$M49="Validé humainement",'08_Form_Erosion_Cotiere'!L49,"")</x:f>
      </x:c>
      <x:c r="M49" s="76" t="str">
        <x:f>IF('08_Form_Erosion_Cotiere'!$M49="Validé humainement",'08_Form_Erosion_Cotiere'!M49,"")</x:f>
      </x:c>
      <x:c r="N49" s="78" t="str">
        <x:f>IF('08_Form_Erosion_Cotiere'!$M49="Validé humainement",'08_Form_Erosion_Cotiere'!N49,"")</x:f>
      </x:c>
      <x:c r="O49" s="76" t="str">
        <x:f>IF('08_Form_Erosion_Cotiere'!$M49="Validé humainement",'08_Form_Erosion_Cotiere'!O49,"")</x:f>
      </x:c>
      <x:c r="P49" s="76" t="str">
        <x:f>IF('08_Form_Erosion_Cotiere'!$M49="Validé humainement",'08_Form_Erosion_Cotiere'!P49,"")</x:f>
      </x:c>
      <x:c r="Q49" s="76" t="str">
        <x:f>IF('08_Form_Erosion_Cotiere'!$M49="Validé humainement",'08_Form_Erosion_Cotiere'!Q49,"")</x:f>
      </x:c>
    </x:row>
    <x:row r="50">
      <x:c r="A50" s="76" t="str">
        <x:f>IF('08_Form_Erosion_Cotiere'!$M50="Validé humainement",'08_Form_Erosion_Cotiere'!A50,"")</x:f>
      </x:c>
      <x:c r="B50" s="76" t="str">
        <x:f>IF('08_Form_Erosion_Cotiere'!$M50="Validé humainement",'08_Form_Erosion_Cotiere'!B50,"")</x:f>
      </x:c>
      <x:c r="C50" s="76" t="str">
        <x:f>IF('08_Form_Erosion_Cotiere'!$M50="Validé humainement",'08_Form_Erosion_Cotiere'!C50,"")</x:f>
      </x:c>
      <x:c r="D50" s="76" t="str">
        <x:f>IF('08_Form_Erosion_Cotiere'!$M50="Validé humainement",'08_Form_Erosion_Cotiere'!D50,"")</x:f>
      </x:c>
      <x:c r="E50" s="77" t="str">
        <x:f>IF('08_Form_Erosion_Cotiere'!$M50="Validé humainement",'08_Form_Erosion_Cotiere'!E50,"")</x:f>
      </x:c>
      <x:c r="F50" s="76" t="str">
        <x:f>IF('08_Form_Erosion_Cotiere'!$M50="Validé humainement",'08_Form_Erosion_Cotiere'!F50,"")</x:f>
      </x:c>
      <x:c r="G50" s="76" t="str">
        <x:f>IF('08_Form_Erosion_Cotiere'!$M50="Validé humainement",'08_Form_Erosion_Cotiere'!G50,"")</x:f>
      </x:c>
      <x:c r="H50" s="81" t="str">
        <x:f>IF('08_Form_Erosion_Cotiere'!$M50="Validé humainement",'08_Form_Erosion_Cotiere'!H50,"")</x:f>
      </x:c>
      <x:c r="I50" s="76" t="str">
        <x:f>IF('08_Form_Erosion_Cotiere'!$M50="Validé humainement",'08_Form_Erosion_Cotiere'!I50,"")</x:f>
      </x:c>
      <x:c r="J50" s="76" t="str">
        <x:f>IF('08_Form_Erosion_Cotiere'!$M50="Validé humainement",'08_Form_Erosion_Cotiere'!J50,"")</x:f>
      </x:c>
      <x:c r="K50" s="76" t="str">
        <x:f>IF('08_Form_Erosion_Cotiere'!$M50="Validé humainement",'08_Form_Erosion_Cotiere'!K50,"")</x:f>
      </x:c>
      <x:c r="L50" s="76" t="str">
        <x:f>IF('08_Form_Erosion_Cotiere'!$M50="Validé humainement",'08_Form_Erosion_Cotiere'!L50,"")</x:f>
      </x:c>
      <x:c r="M50" s="76" t="str">
        <x:f>IF('08_Form_Erosion_Cotiere'!$M50="Validé humainement",'08_Form_Erosion_Cotiere'!M50,"")</x:f>
      </x:c>
      <x:c r="N50" s="78" t="str">
        <x:f>IF('08_Form_Erosion_Cotiere'!$M50="Validé humainement",'08_Form_Erosion_Cotiere'!N50,"")</x:f>
      </x:c>
      <x:c r="O50" s="76" t="str">
        <x:f>IF('08_Form_Erosion_Cotiere'!$M50="Validé humainement",'08_Form_Erosion_Cotiere'!O50,"")</x:f>
      </x:c>
      <x:c r="P50" s="76" t="str">
        <x:f>IF('08_Form_Erosion_Cotiere'!$M50="Validé humainement",'08_Form_Erosion_Cotiere'!P50,"")</x:f>
      </x:c>
      <x:c r="Q50" s="76" t="str">
        <x:f>IF('08_Form_Erosion_Cotiere'!$M50="Validé humainement",'08_Form_Erosion_Cotiere'!Q50,"")</x:f>
      </x:c>
    </x:row>
    <x:row r="51">
      <x:c r="A51" s="76" t="str">
        <x:f>IF('08_Form_Erosion_Cotiere'!$M51="Validé humainement",'08_Form_Erosion_Cotiere'!A51,"")</x:f>
      </x:c>
      <x:c r="B51" s="76" t="str">
        <x:f>IF('08_Form_Erosion_Cotiere'!$M51="Validé humainement",'08_Form_Erosion_Cotiere'!B51,"")</x:f>
      </x:c>
      <x:c r="C51" s="76" t="str">
        <x:f>IF('08_Form_Erosion_Cotiere'!$M51="Validé humainement",'08_Form_Erosion_Cotiere'!C51,"")</x:f>
      </x:c>
      <x:c r="D51" s="76" t="str">
        <x:f>IF('08_Form_Erosion_Cotiere'!$M51="Validé humainement",'08_Form_Erosion_Cotiere'!D51,"")</x:f>
      </x:c>
      <x:c r="E51" s="77" t="str">
        <x:f>IF('08_Form_Erosion_Cotiere'!$M51="Validé humainement",'08_Form_Erosion_Cotiere'!E51,"")</x:f>
      </x:c>
      <x:c r="F51" s="76" t="str">
        <x:f>IF('08_Form_Erosion_Cotiere'!$M51="Validé humainement",'08_Form_Erosion_Cotiere'!F51,"")</x:f>
      </x:c>
      <x:c r="G51" s="76" t="str">
        <x:f>IF('08_Form_Erosion_Cotiere'!$M51="Validé humainement",'08_Form_Erosion_Cotiere'!G51,"")</x:f>
      </x:c>
      <x:c r="H51" s="81" t="str">
        <x:f>IF('08_Form_Erosion_Cotiere'!$M51="Validé humainement",'08_Form_Erosion_Cotiere'!H51,"")</x:f>
      </x:c>
      <x:c r="I51" s="76" t="str">
        <x:f>IF('08_Form_Erosion_Cotiere'!$M51="Validé humainement",'08_Form_Erosion_Cotiere'!I51,"")</x:f>
      </x:c>
      <x:c r="J51" s="76" t="str">
        <x:f>IF('08_Form_Erosion_Cotiere'!$M51="Validé humainement",'08_Form_Erosion_Cotiere'!J51,"")</x:f>
      </x:c>
      <x:c r="K51" s="76" t="str">
        <x:f>IF('08_Form_Erosion_Cotiere'!$M51="Validé humainement",'08_Form_Erosion_Cotiere'!K51,"")</x:f>
      </x:c>
      <x:c r="L51" s="76" t="str">
        <x:f>IF('08_Form_Erosion_Cotiere'!$M51="Validé humainement",'08_Form_Erosion_Cotiere'!L51,"")</x:f>
      </x:c>
      <x:c r="M51" s="76" t="str">
        <x:f>IF('08_Form_Erosion_Cotiere'!$M51="Validé humainement",'08_Form_Erosion_Cotiere'!M51,"")</x:f>
      </x:c>
      <x:c r="N51" s="78" t="str">
        <x:f>IF('08_Form_Erosion_Cotiere'!$M51="Validé humainement",'08_Form_Erosion_Cotiere'!N51,"")</x:f>
      </x:c>
      <x:c r="O51" s="76" t="str">
        <x:f>IF('08_Form_Erosion_Cotiere'!$M51="Validé humainement",'08_Form_Erosion_Cotiere'!O51,"")</x:f>
      </x:c>
      <x:c r="P51" s="76" t="str">
        <x:f>IF('08_Form_Erosion_Cotiere'!$M51="Validé humainement",'08_Form_Erosion_Cotiere'!P51,"")</x:f>
      </x:c>
      <x:c r="Q51" s="76" t="str">
        <x:f>IF('08_Form_Erosion_Cotiere'!$M51="Validé humainement",'08_Form_Erosion_Cotiere'!Q51,"")</x:f>
      </x:c>
    </x:row>
    <x:row r="52">
      <x:c r="A52" s="76" t="str">
        <x:f>IF('08_Form_Erosion_Cotiere'!$M52="Validé humainement",'08_Form_Erosion_Cotiere'!A52,"")</x:f>
      </x:c>
      <x:c r="B52" s="76" t="str">
        <x:f>IF('08_Form_Erosion_Cotiere'!$M52="Validé humainement",'08_Form_Erosion_Cotiere'!B52,"")</x:f>
      </x:c>
      <x:c r="C52" s="76" t="str">
        <x:f>IF('08_Form_Erosion_Cotiere'!$M52="Validé humainement",'08_Form_Erosion_Cotiere'!C52,"")</x:f>
      </x:c>
      <x:c r="D52" s="76" t="str">
        <x:f>IF('08_Form_Erosion_Cotiere'!$M52="Validé humainement",'08_Form_Erosion_Cotiere'!D52,"")</x:f>
      </x:c>
      <x:c r="E52" s="77" t="str">
        <x:f>IF('08_Form_Erosion_Cotiere'!$M52="Validé humainement",'08_Form_Erosion_Cotiere'!E52,"")</x:f>
      </x:c>
      <x:c r="F52" s="76" t="str">
        <x:f>IF('08_Form_Erosion_Cotiere'!$M52="Validé humainement",'08_Form_Erosion_Cotiere'!F52,"")</x:f>
      </x:c>
      <x:c r="G52" s="76" t="str">
        <x:f>IF('08_Form_Erosion_Cotiere'!$M52="Validé humainement",'08_Form_Erosion_Cotiere'!G52,"")</x:f>
      </x:c>
      <x:c r="H52" s="81" t="str">
        <x:f>IF('08_Form_Erosion_Cotiere'!$M52="Validé humainement",'08_Form_Erosion_Cotiere'!H52,"")</x:f>
      </x:c>
      <x:c r="I52" s="76" t="str">
        <x:f>IF('08_Form_Erosion_Cotiere'!$M52="Validé humainement",'08_Form_Erosion_Cotiere'!I52,"")</x:f>
      </x:c>
      <x:c r="J52" s="76" t="str">
        <x:f>IF('08_Form_Erosion_Cotiere'!$M52="Validé humainement",'08_Form_Erosion_Cotiere'!J52,"")</x:f>
      </x:c>
      <x:c r="K52" s="76" t="str">
        <x:f>IF('08_Form_Erosion_Cotiere'!$M52="Validé humainement",'08_Form_Erosion_Cotiere'!K52,"")</x:f>
      </x:c>
      <x:c r="L52" s="76" t="str">
        <x:f>IF('08_Form_Erosion_Cotiere'!$M52="Validé humainement",'08_Form_Erosion_Cotiere'!L52,"")</x:f>
      </x:c>
      <x:c r="M52" s="76" t="str">
        <x:f>IF('08_Form_Erosion_Cotiere'!$M52="Validé humainement",'08_Form_Erosion_Cotiere'!M52,"")</x:f>
      </x:c>
      <x:c r="N52" s="78" t="str">
        <x:f>IF('08_Form_Erosion_Cotiere'!$M52="Validé humainement",'08_Form_Erosion_Cotiere'!N52,"")</x:f>
      </x:c>
      <x:c r="O52" s="76" t="str">
        <x:f>IF('08_Form_Erosion_Cotiere'!$M52="Validé humainement",'08_Form_Erosion_Cotiere'!O52,"")</x:f>
      </x:c>
      <x:c r="P52" s="76" t="str">
        <x:f>IF('08_Form_Erosion_Cotiere'!$M52="Validé humainement",'08_Form_Erosion_Cotiere'!P52,"")</x:f>
      </x:c>
      <x:c r="Q52" s="76" t="str">
        <x:f>IF('08_Form_Erosion_Cotiere'!$M52="Validé humainement",'08_Form_Erosion_Cotiere'!Q52,"")</x:f>
      </x:c>
    </x:row>
    <x:row r="53">
      <x:c r="A53" s="76" t="str">
        <x:f>IF('08_Form_Erosion_Cotiere'!$M53="Validé humainement",'08_Form_Erosion_Cotiere'!A53,"")</x:f>
      </x:c>
      <x:c r="B53" s="76" t="str">
        <x:f>IF('08_Form_Erosion_Cotiere'!$M53="Validé humainement",'08_Form_Erosion_Cotiere'!B53,"")</x:f>
      </x:c>
      <x:c r="C53" s="76" t="str">
        <x:f>IF('08_Form_Erosion_Cotiere'!$M53="Validé humainement",'08_Form_Erosion_Cotiere'!C53,"")</x:f>
      </x:c>
      <x:c r="D53" s="76" t="str">
        <x:f>IF('08_Form_Erosion_Cotiere'!$M53="Validé humainement",'08_Form_Erosion_Cotiere'!D53,"")</x:f>
      </x:c>
      <x:c r="E53" s="77" t="str">
        <x:f>IF('08_Form_Erosion_Cotiere'!$M53="Validé humainement",'08_Form_Erosion_Cotiere'!E53,"")</x:f>
      </x:c>
      <x:c r="F53" s="76" t="str">
        <x:f>IF('08_Form_Erosion_Cotiere'!$M53="Validé humainement",'08_Form_Erosion_Cotiere'!F53,"")</x:f>
      </x:c>
      <x:c r="G53" s="76" t="str">
        <x:f>IF('08_Form_Erosion_Cotiere'!$M53="Validé humainement",'08_Form_Erosion_Cotiere'!G53,"")</x:f>
      </x:c>
      <x:c r="H53" s="81" t="str">
        <x:f>IF('08_Form_Erosion_Cotiere'!$M53="Validé humainement",'08_Form_Erosion_Cotiere'!H53,"")</x:f>
      </x:c>
      <x:c r="I53" s="76" t="str">
        <x:f>IF('08_Form_Erosion_Cotiere'!$M53="Validé humainement",'08_Form_Erosion_Cotiere'!I53,"")</x:f>
      </x:c>
      <x:c r="J53" s="76" t="str">
        <x:f>IF('08_Form_Erosion_Cotiere'!$M53="Validé humainement",'08_Form_Erosion_Cotiere'!J53,"")</x:f>
      </x:c>
      <x:c r="K53" s="76" t="str">
        <x:f>IF('08_Form_Erosion_Cotiere'!$M53="Validé humainement",'08_Form_Erosion_Cotiere'!K53,"")</x:f>
      </x:c>
      <x:c r="L53" s="76" t="str">
        <x:f>IF('08_Form_Erosion_Cotiere'!$M53="Validé humainement",'08_Form_Erosion_Cotiere'!L53,"")</x:f>
      </x:c>
      <x:c r="M53" s="76" t="str">
        <x:f>IF('08_Form_Erosion_Cotiere'!$M53="Validé humainement",'08_Form_Erosion_Cotiere'!M53,"")</x:f>
      </x:c>
      <x:c r="N53" s="78" t="str">
        <x:f>IF('08_Form_Erosion_Cotiere'!$M53="Validé humainement",'08_Form_Erosion_Cotiere'!N53,"")</x:f>
      </x:c>
      <x:c r="O53" s="76" t="str">
        <x:f>IF('08_Form_Erosion_Cotiere'!$M53="Validé humainement",'08_Form_Erosion_Cotiere'!O53,"")</x:f>
      </x:c>
      <x:c r="P53" s="76" t="str">
        <x:f>IF('08_Form_Erosion_Cotiere'!$M53="Validé humainement",'08_Form_Erosion_Cotiere'!P53,"")</x:f>
      </x:c>
      <x:c r="Q53" s="76" t="str">
        <x:f>IF('08_Form_Erosion_Cotiere'!$M53="Validé humainement",'08_Form_Erosion_Cotiere'!Q53,"")</x:f>
      </x:c>
    </x:row>
    <x:row r="54">
      <x:c r="A54" s="76" t="str">
        <x:f>IF('08_Form_Erosion_Cotiere'!$M54="Validé humainement",'08_Form_Erosion_Cotiere'!A54,"")</x:f>
      </x:c>
      <x:c r="B54" s="76" t="str">
        <x:f>IF('08_Form_Erosion_Cotiere'!$M54="Validé humainement",'08_Form_Erosion_Cotiere'!B54,"")</x:f>
      </x:c>
      <x:c r="C54" s="76" t="str">
        <x:f>IF('08_Form_Erosion_Cotiere'!$M54="Validé humainement",'08_Form_Erosion_Cotiere'!C54,"")</x:f>
      </x:c>
      <x:c r="D54" s="76" t="str">
        <x:f>IF('08_Form_Erosion_Cotiere'!$M54="Validé humainement",'08_Form_Erosion_Cotiere'!D54,"")</x:f>
      </x:c>
      <x:c r="E54" s="77" t="str">
        <x:f>IF('08_Form_Erosion_Cotiere'!$M54="Validé humainement",'08_Form_Erosion_Cotiere'!E54,"")</x:f>
      </x:c>
      <x:c r="F54" s="76" t="str">
        <x:f>IF('08_Form_Erosion_Cotiere'!$M54="Validé humainement",'08_Form_Erosion_Cotiere'!F54,"")</x:f>
      </x:c>
      <x:c r="G54" s="76" t="str">
        <x:f>IF('08_Form_Erosion_Cotiere'!$M54="Validé humainement",'08_Form_Erosion_Cotiere'!G54,"")</x:f>
      </x:c>
      <x:c r="H54" s="81" t="str">
        <x:f>IF('08_Form_Erosion_Cotiere'!$M54="Validé humainement",'08_Form_Erosion_Cotiere'!H54,"")</x:f>
      </x:c>
      <x:c r="I54" s="76" t="str">
        <x:f>IF('08_Form_Erosion_Cotiere'!$M54="Validé humainement",'08_Form_Erosion_Cotiere'!I54,"")</x:f>
      </x:c>
      <x:c r="J54" s="76" t="str">
        <x:f>IF('08_Form_Erosion_Cotiere'!$M54="Validé humainement",'08_Form_Erosion_Cotiere'!J54,"")</x:f>
      </x:c>
      <x:c r="K54" s="76" t="str">
        <x:f>IF('08_Form_Erosion_Cotiere'!$M54="Validé humainement",'08_Form_Erosion_Cotiere'!K54,"")</x:f>
      </x:c>
      <x:c r="L54" s="76" t="str">
        <x:f>IF('08_Form_Erosion_Cotiere'!$M54="Validé humainement",'08_Form_Erosion_Cotiere'!L54,"")</x:f>
      </x:c>
      <x:c r="M54" s="76" t="str">
        <x:f>IF('08_Form_Erosion_Cotiere'!$M54="Validé humainement",'08_Form_Erosion_Cotiere'!M54,"")</x:f>
      </x:c>
      <x:c r="N54" s="78" t="str">
        <x:f>IF('08_Form_Erosion_Cotiere'!$M54="Validé humainement",'08_Form_Erosion_Cotiere'!N54,"")</x:f>
      </x:c>
      <x:c r="O54" s="76" t="str">
        <x:f>IF('08_Form_Erosion_Cotiere'!$M54="Validé humainement",'08_Form_Erosion_Cotiere'!O54,"")</x:f>
      </x:c>
      <x:c r="P54" s="76" t="str">
        <x:f>IF('08_Form_Erosion_Cotiere'!$M54="Validé humainement",'08_Form_Erosion_Cotiere'!P54,"")</x:f>
      </x:c>
      <x:c r="Q54" s="76" t="str">
        <x:f>IF('08_Form_Erosion_Cotiere'!$M54="Validé humainement",'08_Form_Erosion_Cotiere'!Q54,"")</x:f>
      </x:c>
    </x:row>
    <x:row r="55">
      <x:c r="A55" s="76" t="str">
        <x:f>IF('08_Form_Erosion_Cotiere'!$M55="Validé humainement",'08_Form_Erosion_Cotiere'!A55,"")</x:f>
      </x:c>
      <x:c r="B55" s="76" t="str">
        <x:f>IF('08_Form_Erosion_Cotiere'!$M55="Validé humainement",'08_Form_Erosion_Cotiere'!B55,"")</x:f>
      </x:c>
      <x:c r="C55" s="76" t="str">
        <x:f>IF('08_Form_Erosion_Cotiere'!$M55="Validé humainement",'08_Form_Erosion_Cotiere'!C55,"")</x:f>
      </x:c>
      <x:c r="D55" s="76" t="str">
        <x:f>IF('08_Form_Erosion_Cotiere'!$M55="Validé humainement",'08_Form_Erosion_Cotiere'!D55,"")</x:f>
      </x:c>
      <x:c r="E55" s="77" t="str">
        <x:f>IF('08_Form_Erosion_Cotiere'!$M55="Validé humainement",'08_Form_Erosion_Cotiere'!E55,"")</x:f>
      </x:c>
      <x:c r="F55" s="76" t="str">
        <x:f>IF('08_Form_Erosion_Cotiere'!$M55="Validé humainement",'08_Form_Erosion_Cotiere'!F55,"")</x:f>
      </x:c>
      <x:c r="G55" s="76" t="str">
        <x:f>IF('08_Form_Erosion_Cotiere'!$M55="Validé humainement",'08_Form_Erosion_Cotiere'!G55,"")</x:f>
      </x:c>
      <x:c r="H55" s="81" t="str">
        <x:f>IF('08_Form_Erosion_Cotiere'!$M55="Validé humainement",'08_Form_Erosion_Cotiere'!H55,"")</x:f>
      </x:c>
      <x:c r="I55" s="76" t="str">
        <x:f>IF('08_Form_Erosion_Cotiere'!$M55="Validé humainement",'08_Form_Erosion_Cotiere'!I55,"")</x:f>
      </x:c>
      <x:c r="J55" s="76" t="str">
        <x:f>IF('08_Form_Erosion_Cotiere'!$M55="Validé humainement",'08_Form_Erosion_Cotiere'!J55,"")</x:f>
      </x:c>
      <x:c r="K55" s="76" t="str">
        <x:f>IF('08_Form_Erosion_Cotiere'!$M55="Validé humainement",'08_Form_Erosion_Cotiere'!K55,"")</x:f>
      </x:c>
      <x:c r="L55" s="76" t="str">
        <x:f>IF('08_Form_Erosion_Cotiere'!$M55="Validé humainement",'08_Form_Erosion_Cotiere'!L55,"")</x:f>
      </x:c>
      <x:c r="M55" s="76" t="str">
        <x:f>IF('08_Form_Erosion_Cotiere'!$M55="Validé humainement",'08_Form_Erosion_Cotiere'!M55,"")</x:f>
      </x:c>
      <x:c r="N55" s="78" t="str">
        <x:f>IF('08_Form_Erosion_Cotiere'!$M55="Validé humainement",'08_Form_Erosion_Cotiere'!N55,"")</x:f>
      </x:c>
      <x:c r="O55" s="76" t="str">
        <x:f>IF('08_Form_Erosion_Cotiere'!$M55="Validé humainement",'08_Form_Erosion_Cotiere'!O55,"")</x:f>
      </x:c>
      <x:c r="P55" s="76" t="str">
        <x:f>IF('08_Form_Erosion_Cotiere'!$M55="Validé humainement",'08_Form_Erosion_Cotiere'!P55,"")</x:f>
      </x:c>
      <x:c r="Q55" s="76" t="str">
        <x:f>IF('08_Form_Erosion_Cotiere'!$M55="Validé humainement",'08_Form_Erosion_Cotiere'!Q55,"")</x:f>
      </x:c>
    </x:row>
    <x:row r="56">
      <x:c r="A56" s="76" t="str">
        <x:f>IF('08_Form_Erosion_Cotiere'!$M56="Validé humainement",'08_Form_Erosion_Cotiere'!A56,"")</x:f>
      </x:c>
      <x:c r="B56" s="76" t="str">
        <x:f>IF('08_Form_Erosion_Cotiere'!$M56="Validé humainement",'08_Form_Erosion_Cotiere'!B56,"")</x:f>
      </x:c>
      <x:c r="C56" s="76" t="str">
        <x:f>IF('08_Form_Erosion_Cotiere'!$M56="Validé humainement",'08_Form_Erosion_Cotiere'!C56,"")</x:f>
      </x:c>
      <x:c r="D56" s="76" t="str">
        <x:f>IF('08_Form_Erosion_Cotiere'!$M56="Validé humainement",'08_Form_Erosion_Cotiere'!D56,"")</x:f>
      </x:c>
      <x:c r="E56" s="77" t="str">
        <x:f>IF('08_Form_Erosion_Cotiere'!$M56="Validé humainement",'08_Form_Erosion_Cotiere'!E56,"")</x:f>
      </x:c>
      <x:c r="F56" s="76" t="str">
        <x:f>IF('08_Form_Erosion_Cotiere'!$M56="Validé humainement",'08_Form_Erosion_Cotiere'!F56,"")</x:f>
      </x:c>
      <x:c r="G56" s="76" t="str">
        <x:f>IF('08_Form_Erosion_Cotiere'!$M56="Validé humainement",'08_Form_Erosion_Cotiere'!G56,"")</x:f>
      </x:c>
      <x:c r="H56" s="81" t="str">
        <x:f>IF('08_Form_Erosion_Cotiere'!$M56="Validé humainement",'08_Form_Erosion_Cotiere'!H56,"")</x:f>
      </x:c>
      <x:c r="I56" s="76" t="str">
        <x:f>IF('08_Form_Erosion_Cotiere'!$M56="Validé humainement",'08_Form_Erosion_Cotiere'!I56,"")</x:f>
      </x:c>
      <x:c r="J56" s="76" t="str">
        <x:f>IF('08_Form_Erosion_Cotiere'!$M56="Validé humainement",'08_Form_Erosion_Cotiere'!J56,"")</x:f>
      </x:c>
      <x:c r="K56" s="76" t="str">
        <x:f>IF('08_Form_Erosion_Cotiere'!$M56="Validé humainement",'08_Form_Erosion_Cotiere'!K56,"")</x:f>
      </x:c>
      <x:c r="L56" s="76" t="str">
        <x:f>IF('08_Form_Erosion_Cotiere'!$M56="Validé humainement",'08_Form_Erosion_Cotiere'!L56,"")</x:f>
      </x:c>
      <x:c r="M56" s="76" t="str">
        <x:f>IF('08_Form_Erosion_Cotiere'!$M56="Validé humainement",'08_Form_Erosion_Cotiere'!M56,"")</x:f>
      </x:c>
      <x:c r="N56" s="78" t="str">
        <x:f>IF('08_Form_Erosion_Cotiere'!$M56="Validé humainement",'08_Form_Erosion_Cotiere'!N56,"")</x:f>
      </x:c>
      <x:c r="O56" s="76" t="str">
        <x:f>IF('08_Form_Erosion_Cotiere'!$M56="Validé humainement",'08_Form_Erosion_Cotiere'!O56,"")</x:f>
      </x:c>
      <x:c r="P56" s="76" t="str">
        <x:f>IF('08_Form_Erosion_Cotiere'!$M56="Validé humainement",'08_Form_Erosion_Cotiere'!P56,"")</x:f>
      </x:c>
      <x:c r="Q56" s="76" t="str">
        <x:f>IF('08_Form_Erosion_Cotiere'!$M56="Validé humainement",'08_Form_Erosion_Cotiere'!Q56,"")</x:f>
      </x:c>
    </x:row>
    <x:row r="57">
      <x:c r="A57" s="76" t="str">
        <x:f>IF('08_Form_Erosion_Cotiere'!$M57="Validé humainement",'08_Form_Erosion_Cotiere'!A57,"")</x:f>
      </x:c>
      <x:c r="B57" s="76" t="str">
        <x:f>IF('08_Form_Erosion_Cotiere'!$M57="Validé humainement",'08_Form_Erosion_Cotiere'!B57,"")</x:f>
      </x:c>
      <x:c r="C57" s="76" t="str">
        <x:f>IF('08_Form_Erosion_Cotiere'!$M57="Validé humainement",'08_Form_Erosion_Cotiere'!C57,"")</x:f>
      </x:c>
      <x:c r="D57" s="76" t="str">
        <x:f>IF('08_Form_Erosion_Cotiere'!$M57="Validé humainement",'08_Form_Erosion_Cotiere'!D57,"")</x:f>
      </x:c>
      <x:c r="E57" s="77" t="str">
        <x:f>IF('08_Form_Erosion_Cotiere'!$M57="Validé humainement",'08_Form_Erosion_Cotiere'!E57,"")</x:f>
      </x:c>
      <x:c r="F57" s="76" t="str">
        <x:f>IF('08_Form_Erosion_Cotiere'!$M57="Validé humainement",'08_Form_Erosion_Cotiere'!F57,"")</x:f>
      </x:c>
      <x:c r="G57" s="76" t="str">
        <x:f>IF('08_Form_Erosion_Cotiere'!$M57="Validé humainement",'08_Form_Erosion_Cotiere'!G57,"")</x:f>
      </x:c>
      <x:c r="H57" s="81" t="str">
        <x:f>IF('08_Form_Erosion_Cotiere'!$M57="Validé humainement",'08_Form_Erosion_Cotiere'!H57,"")</x:f>
      </x:c>
      <x:c r="I57" s="76" t="str">
        <x:f>IF('08_Form_Erosion_Cotiere'!$M57="Validé humainement",'08_Form_Erosion_Cotiere'!I57,"")</x:f>
      </x:c>
      <x:c r="J57" s="76" t="str">
        <x:f>IF('08_Form_Erosion_Cotiere'!$M57="Validé humainement",'08_Form_Erosion_Cotiere'!J57,"")</x:f>
      </x:c>
      <x:c r="K57" s="76" t="str">
        <x:f>IF('08_Form_Erosion_Cotiere'!$M57="Validé humainement",'08_Form_Erosion_Cotiere'!K57,"")</x:f>
      </x:c>
      <x:c r="L57" s="76" t="str">
        <x:f>IF('08_Form_Erosion_Cotiere'!$M57="Validé humainement",'08_Form_Erosion_Cotiere'!L57,"")</x:f>
      </x:c>
      <x:c r="M57" s="76" t="str">
        <x:f>IF('08_Form_Erosion_Cotiere'!$M57="Validé humainement",'08_Form_Erosion_Cotiere'!M57,"")</x:f>
      </x:c>
      <x:c r="N57" s="78" t="str">
        <x:f>IF('08_Form_Erosion_Cotiere'!$M57="Validé humainement",'08_Form_Erosion_Cotiere'!N57,"")</x:f>
      </x:c>
      <x:c r="O57" s="76" t="str">
        <x:f>IF('08_Form_Erosion_Cotiere'!$M57="Validé humainement",'08_Form_Erosion_Cotiere'!O57,"")</x:f>
      </x:c>
      <x:c r="P57" s="76" t="str">
        <x:f>IF('08_Form_Erosion_Cotiere'!$M57="Validé humainement",'08_Form_Erosion_Cotiere'!P57,"")</x:f>
      </x:c>
      <x:c r="Q57" s="76" t="str">
        <x:f>IF('08_Form_Erosion_Cotiere'!$M57="Validé humainement",'08_Form_Erosion_Cotiere'!Q57,"")</x:f>
      </x:c>
    </x:row>
    <x:row r="58">
      <x:c r="A58" s="76" t="str">
        <x:f>IF('08_Form_Erosion_Cotiere'!$M58="Validé humainement",'08_Form_Erosion_Cotiere'!A58,"")</x:f>
      </x:c>
      <x:c r="B58" s="76" t="str">
        <x:f>IF('08_Form_Erosion_Cotiere'!$M58="Validé humainement",'08_Form_Erosion_Cotiere'!B58,"")</x:f>
      </x:c>
      <x:c r="C58" s="76" t="str">
        <x:f>IF('08_Form_Erosion_Cotiere'!$M58="Validé humainement",'08_Form_Erosion_Cotiere'!C58,"")</x:f>
      </x:c>
      <x:c r="D58" s="76" t="str">
        <x:f>IF('08_Form_Erosion_Cotiere'!$M58="Validé humainement",'08_Form_Erosion_Cotiere'!D58,"")</x:f>
      </x:c>
      <x:c r="E58" s="77" t="str">
        <x:f>IF('08_Form_Erosion_Cotiere'!$M58="Validé humainement",'08_Form_Erosion_Cotiere'!E58,"")</x:f>
      </x:c>
      <x:c r="F58" s="76" t="str">
        <x:f>IF('08_Form_Erosion_Cotiere'!$M58="Validé humainement",'08_Form_Erosion_Cotiere'!F58,"")</x:f>
      </x:c>
      <x:c r="G58" s="76" t="str">
        <x:f>IF('08_Form_Erosion_Cotiere'!$M58="Validé humainement",'08_Form_Erosion_Cotiere'!G58,"")</x:f>
      </x:c>
      <x:c r="H58" s="81" t="str">
        <x:f>IF('08_Form_Erosion_Cotiere'!$M58="Validé humainement",'08_Form_Erosion_Cotiere'!H58,"")</x:f>
      </x:c>
      <x:c r="I58" s="76" t="str">
        <x:f>IF('08_Form_Erosion_Cotiere'!$M58="Validé humainement",'08_Form_Erosion_Cotiere'!I58,"")</x:f>
      </x:c>
      <x:c r="J58" s="76" t="str">
        <x:f>IF('08_Form_Erosion_Cotiere'!$M58="Validé humainement",'08_Form_Erosion_Cotiere'!J58,"")</x:f>
      </x:c>
      <x:c r="K58" s="76" t="str">
        <x:f>IF('08_Form_Erosion_Cotiere'!$M58="Validé humainement",'08_Form_Erosion_Cotiere'!K58,"")</x:f>
      </x:c>
      <x:c r="L58" s="76" t="str">
        <x:f>IF('08_Form_Erosion_Cotiere'!$M58="Validé humainement",'08_Form_Erosion_Cotiere'!L58,"")</x:f>
      </x:c>
      <x:c r="M58" s="76" t="str">
        <x:f>IF('08_Form_Erosion_Cotiere'!$M58="Validé humainement",'08_Form_Erosion_Cotiere'!M58,"")</x:f>
      </x:c>
      <x:c r="N58" s="78" t="str">
        <x:f>IF('08_Form_Erosion_Cotiere'!$M58="Validé humainement",'08_Form_Erosion_Cotiere'!N58,"")</x:f>
      </x:c>
      <x:c r="O58" s="76" t="str">
        <x:f>IF('08_Form_Erosion_Cotiere'!$M58="Validé humainement",'08_Form_Erosion_Cotiere'!O58,"")</x:f>
      </x:c>
      <x:c r="P58" s="76" t="str">
        <x:f>IF('08_Form_Erosion_Cotiere'!$M58="Validé humainement",'08_Form_Erosion_Cotiere'!P58,"")</x:f>
      </x:c>
      <x:c r="Q58" s="76" t="str">
        <x:f>IF('08_Form_Erosion_Cotiere'!$M58="Validé humainement",'08_Form_Erosion_Cotiere'!Q58,"")</x:f>
      </x:c>
    </x:row>
    <x:row r="59">
      <x:c r="A59" s="76" t="str">
        <x:f>IF('08_Form_Erosion_Cotiere'!$M59="Validé humainement",'08_Form_Erosion_Cotiere'!A59,"")</x:f>
      </x:c>
      <x:c r="B59" s="76" t="str">
        <x:f>IF('08_Form_Erosion_Cotiere'!$M59="Validé humainement",'08_Form_Erosion_Cotiere'!B59,"")</x:f>
      </x:c>
      <x:c r="C59" s="76" t="str">
        <x:f>IF('08_Form_Erosion_Cotiere'!$M59="Validé humainement",'08_Form_Erosion_Cotiere'!C59,"")</x:f>
      </x:c>
      <x:c r="D59" s="76" t="str">
        <x:f>IF('08_Form_Erosion_Cotiere'!$M59="Validé humainement",'08_Form_Erosion_Cotiere'!D59,"")</x:f>
      </x:c>
      <x:c r="E59" s="77" t="str">
        <x:f>IF('08_Form_Erosion_Cotiere'!$M59="Validé humainement",'08_Form_Erosion_Cotiere'!E59,"")</x:f>
      </x:c>
      <x:c r="F59" s="76" t="str">
        <x:f>IF('08_Form_Erosion_Cotiere'!$M59="Validé humainement",'08_Form_Erosion_Cotiere'!F59,"")</x:f>
      </x:c>
      <x:c r="G59" s="76" t="str">
        <x:f>IF('08_Form_Erosion_Cotiere'!$M59="Validé humainement",'08_Form_Erosion_Cotiere'!G59,"")</x:f>
      </x:c>
      <x:c r="H59" s="81" t="str">
        <x:f>IF('08_Form_Erosion_Cotiere'!$M59="Validé humainement",'08_Form_Erosion_Cotiere'!H59,"")</x:f>
      </x:c>
      <x:c r="I59" s="76" t="str">
        <x:f>IF('08_Form_Erosion_Cotiere'!$M59="Validé humainement",'08_Form_Erosion_Cotiere'!I59,"")</x:f>
      </x:c>
      <x:c r="J59" s="76" t="str">
        <x:f>IF('08_Form_Erosion_Cotiere'!$M59="Validé humainement",'08_Form_Erosion_Cotiere'!J59,"")</x:f>
      </x:c>
      <x:c r="K59" s="76" t="str">
        <x:f>IF('08_Form_Erosion_Cotiere'!$M59="Validé humainement",'08_Form_Erosion_Cotiere'!K59,"")</x:f>
      </x:c>
      <x:c r="L59" s="76" t="str">
        <x:f>IF('08_Form_Erosion_Cotiere'!$M59="Validé humainement",'08_Form_Erosion_Cotiere'!L59,"")</x:f>
      </x:c>
      <x:c r="M59" s="76" t="str">
        <x:f>IF('08_Form_Erosion_Cotiere'!$M59="Validé humainement",'08_Form_Erosion_Cotiere'!M59,"")</x:f>
      </x:c>
      <x:c r="N59" s="78" t="str">
        <x:f>IF('08_Form_Erosion_Cotiere'!$M59="Validé humainement",'08_Form_Erosion_Cotiere'!N59,"")</x:f>
      </x:c>
      <x:c r="O59" s="76" t="str">
        <x:f>IF('08_Form_Erosion_Cotiere'!$M59="Validé humainement",'08_Form_Erosion_Cotiere'!O59,"")</x:f>
      </x:c>
      <x:c r="P59" s="76" t="str">
        <x:f>IF('08_Form_Erosion_Cotiere'!$M59="Validé humainement",'08_Form_Erosion_Cotiere'!P59,"")</x:f>
      </x:c>
      <x:c r="Q59" s="76" t="str">
        <x:f>IF('08_Form_Erosion_Cotiere'!$M59="Validé humainement",'08_Form_Erosion_Cotiere'!Q59,"")</x:f>
      </x:c>
    </x:row>
    <x:row r="60">
      <x:c r="A60" s="76" t="str">
        <x:f>IF('08_Form_Erosion_Cotiere'!$M60="Validé humainement",'08_Form_Erosion_Cotiere'!A60,"")</x:f>
      </x:c>
      <x:c r="B60" s="76" t="str">
        <x:f>IF('08_Form_Erosion_Cotiere'!$M60="Validé humainement",'08_Form_Erosion_Cotiere'!B60,"")</x:f>
      </x:c>
      <x:c r="C60" s="76" t="str">
        <x:f>IF('08_Form_Erosion_Cotiere'!$M60="Validé humainement",'08_Form_Erosion_Cotiere'!C60,"")</x:f>
      </x:c>
      <x:c r="D60" s="76" t="str">
        <x:f>IF('08_Form_Erosion_Cotiere'!$M60="Validé humainement",'08_Form_Erosion_Cotiere'!D60,"")</x:f>
      </x:c>
      <x:c r="E60" s="77" t="str">
        <x:f>IF('08_Form_Erosion_Cotiere'!$M60="Validé humainement",'08_Form_Erosion_Cotiere'!E60,"")</x:f>
      </x:c>
      <x:c r="F60" s="76" t="str">
        <x:f>IF('08_Form_Erosion_Cotiere'!$M60="Validé humainement",'08_Form_Erosion_Cotiere'!F60,"")</x:f>
      </x:c>
      <x:c r="G60" s="76" t="str">
        <x:f>IF('08_Form_Erosion_Cotiere'!$M60="Validé humainement",'08_Form_Erosion_Cotiere'!G60,"")</x:f>
      </x:c>
      <x:c r="H60" s="81" t="str">
        <x:f>IF('08_Form_Erosion_Cotiere'!$M60="Validé humainement",'08_Form_Erosion_Cotiere'!H60,"")</x:f>
      </x:c>
      <x:c r="I60" s="76" t="str">
        <x:f>IF('08_Form_Erosion_Cotiere'!$M60="Validé humainement",'08_Form_Erosion_Cotiere'!I60,"")</x:f>
      </x:c>
      <x:c r="J60" s="76" t="str">
        <x:f>IF('08_Form_Erosion_Cotiere'!$M60="Validé humainement",'08_Form_Erosion_Cotiere'!J60,"")</x:f>
      </x:c>
      <x:c r="K60" s="76" t="str">
        <x:f>IF('08_Form_Erosion_Cotiere'!$M60="Validé humainement",'08_Form_Erosion_Cotiere'!K60,"")</x:f>
      </x:c>
      <x:c r="L60" s="76" t="str">
        <x:f>IF('08_Form_Erosion_Cotiere'!$M60="Validé humainement",'08_Form_Erosion_Cotiere'!L60,"")</x:f>
      </x:c>
      <x:c r="M60" s="76" t="str">
        <x:f>IF('08_Form_Erosion_Cotiere'!$M60="Validé humainement",'08_Form_Erosion_Cotiere'!M60,"")</x:f>
      </x:c>
      <x:c r="N60" s="78" t="str">
        <x:f>IF('08_Form_Erosion_Cotiere'!$M60="Validé humainement",'08_Form_Erosion_Cotiere'!N60,"")</x:f>
      </x:c>
      <x:c r="O60" s="76" t="str">
        <x:f>IF('08_Form_Erosion_Cotiere'!$M60="Validé humainement",'08_Form_Erosion_Cotiere'!O60,"")</x:f>
      </x:c>
      <x:c r="P60" s="76" t="str">
        <x:f>IF('08_Form_Erosion_Cotiere'!$M60="Validé humainement",'08_Form_Erosion_Cotiere'!P60,"")</x:f>
      </x:c>
      <x:c r="Q60" s="76" t="str">
        <x:f>IF('08_Form_Erosion_Cotiere'!$M60="Validé humainement",'08_Form_Erosion_Cotiere'!Q60,"")</x:f>
      </x:c>
    </x:row>
    <x:row r="61">
      <x:c r="A61" s="76" t="str">
        <x:f>IF('08_Form_Erosion_Cotiere'!$M61="Validé humainement",'08_Form_Erosion_Cotiere'!A61,"")</x:f>
      </x:c>
      <x:c r="B61" s="76" t="str">
        <x:f>IF('08_Form_Erosion_Cotiere'!$M61="Validé humainement",'08_Form_Erosion_Cotiere'!B61,"")</x:f>
      </x:c>
      <x:c r="C61" s="76" t="str">
        <x:f>IF('08_Form_Erosion_Cotiere'!$M61="Validé humainement",'08_Form_Erosion_Cotiere'!C61,"")</x:f>
      </x:c>
      <x:c r="D61" s="76" t="str">
        <x:f>IF('08_Form_Erosion_Cotiere'!$M61="Validé humainement",'08_Form_Erosion_Cotiere'!D61,"")</x:f>
      </x:c>
      <x:c r="E61" s="77" t="str">
        <x:f>IF('08_Form_Erosion_Cotiere'!$M61="Validé humainement",'08_Form_Erosion_Cotiere'!E61,"")</x:f>
      </x:c>
      <x:c r="F61" s="76" t="str">
        <x:f>IF('08_Form_Erosion_Cotiere'!$M61="Validé humainement",'08_Form_Erosion_Cotiere'!F61,"")</x:f>
      </x:c>
      <x:c r="G61" s="76" t="str">
        <x:f>IF('08_Form_Erosion_Cotiere'!$M61="Validé humainement",'08_Form_Erosion_Cotiere'!G61,"")</x:f>
      </x:c>
      <x:c r="H61" s="81" t="str">
        <x:f>IF('08_Form_Erosion_Cotiere'!$M61="Validé humainement",'08_Form_Erosion_Cotiere'!H61,"")</x:f>
      </x:c>
      <x:c r="I61" s="76" t="str">
        <x:f>IF('08_Form_Erosion_Cotiere'!$M61="Validé humainement",'08_Form_Erosion_Cotiere'!I61,"")</x:f>
      </x:c>
      <x:c r="J61" s="76" t="str">
        <x:f>IF('08_Form_Erosion_Cotiere'!$M61="Validé humainement",'08_Form_Erosion_Cotiere'!J61,"")</x:f>
      </x:c>
      <x:c r="K61" s="76" t="str">
        <x:f>IF('08_Form_Erosion_Cotiere'!$M61="Validé humainement",'08_Form_Erosion_Cotiere'!K61,"")</x:f>
      </x:c>
      <x:c r="L61" s="76" t="str">
        <x:f>IF('08_Form_Erosion_Cotiere'!$M61="Validé humainement",'08_Form_Erosion_Cotiere'!L61,"")</x:f>
      </x:c>
      <x:c r="M61" s="76" t="str">
        <x:f>IF('08_Form_Erosion_Cotiere'!$M61="Validé humainement",'08_Form_Erosion_Cotiere'!M61,"")</x:f>
      </x:c>
      <x:c r="N61" s="78" t="str">
        <x:f>IF('08_Form_Erosion_Cotiere'!$M61="Validé humainement",'08_Form_Erosion_Cotiere'!N61,"")</x:f>
      </x:c>
      <x:c r="O61" s="76" t="str">
        <x:f>IF('08_Form_Erosion_Cotiere'!$M61="Validé humainement",'08_Form_Erosion_Cotiere'!O61,"")</x:f>
      </x:c>
      <x:c r="P61" s="76" t="str">
        <x:f>IF('08_Form_Erosion_Cotiere'!$M61="Validé humainement",'08_Form_Erosion_Cotiere'!P61,"")</x:f>
      </x:c>
      <x:c r="Q61" s="76" t="str">
        <x:f>IF('08_Form_Erosion_Cotiere'!$M61="Validé humainement",'08_Form_Erosion_Cotiere'!Q61,"")</x:f>
      </x:c>
    </x:row>
    <x:row r="62">
      <x:c r="A62" s="76" t="str">
        <x:f>IF('08_Form_Erosion_Cotiere'!$M62="Validé humainement",'08_Form_Erosion_Cotiere'!A62,"")</x:f>
      </x:c>
      <x:c r="B62" s="76" t="str">
        <x:f>IF('08_Form_Erosion_Cotiere'!$M62="Validé humainement",'08_Form_Erosion_Cotiere'!B62,"")</x:f>
      </x:c>
      <x:c r="C62" s="76" t="str">
        <x:f>IF('08_Form_Erosion_Cotiere'!$M62="Validé humainement",'08_Form_Erosion_Cotiere'!C62,"")</x:f>
      </x:c>
      <x:c r="D62" s="76" t="str">
        <x:f>IF('08_Form_Erosion_Cotiere'!$M62="Validé humainement",'08_Form_Erosion_Cotiere'!D62,"")</x:f>
      </x:c>
      <x:c r="E62" s="77" t="str">
        <x:f>IF('08_Form_Erosion_Cotiere'!$M62="Validé humainement",'08_Form_Erosion_Cotiere'!E62,"")</x:f>
      </x:c>
      <x:c r="F62" s="76" t="str">
        <x:f>IF('08_Form_Erosion_Cotiere'!$M62="Validé humainement",'08_Form_Erosion_Cotiere'!F62,"")</x:f>
      </x:c>
      <x:c r="G62" s="76" t="str">
        <x:f>IF('08_Form_Erosion_Cotiere'!$M62="Validé humainement",'08_Form_Erosion_Cotiere'!G62,"")</x:f>
      </x:c>
      <x:c r="H62" s="81" t="str">
        <x:f>IF('08_Form_Erosion_Cotiere'!$M62="Validé humainement",'08_Form_Erosion_Cotiere'!H62,"")</x:f>
      </x:c>
      <x:c r="I62" s="76" t="str">
        <x:f>IF('08_Form_Erosion_Cotiere'!$M62="Validé humainement",'08_Form_Erosion_Cotiere'!I62,"")</x:f>
      </x:c>
      <x:c r="J62" s="76" t="str">
        <x:f>IF('08_Form_Erosion_Cotiere'!$M62="Validé humainement",'08_Form_Erosion_Cotiere'!J62,"")</x:f>
      </x:c>
      <x:c r="K62" s="76" t="str">
        <x:f>IF('08_Form_Erosion_Cotiere'!$M62="Validé humainement",'08_Form_Erosion_Cotiere'!K62,"")</x:f>
      </x:c>
      <x:c r="L62" s="76" t="str">
        <x:f>IF('08_Form_Erosion_Cotiere'!$M62="Validé humainement",'08_Form_Erosion_Cotiere'!L62,"")</x:f>
      </x:c>
      <x:c r="M62" s="76" t="str">
        <x:f>IF('08_Form_Erosion_Cotiere'!$M62="Validé humainement",'08_Form_Erosion_Cotiere'!M62,"")</x:f>
      </x:c>
      <x:c r="N62" s="78" t="str">
        <x:f>IF('08_Form_Erosion_Cotiere'!$M62="Validé humainement",'08_Form_Erosion_Cotiere'!N62,"")</x:f>
      </x:c>
      <x:c r="O62" s="76" t="str">
        <x:f>IF('08_Form_Erosion_Cotiere'!$M62="Validé humainement",'08_Form_Erosion_Cotiere'!O62,"")</x:f>
      </x:c>
      <x:c r="P62" s="76" t="str">
        <x:f>IF('08_Form_Erosion_Cotiere'!$M62="Validé humainement",'08_Form_Erosion_Cotiere'!P62,"")</x:f>
      </x:c>
      <x:c r="Q62" s="76" t="str">
        <x:f>IF('08_Form_Erosion_Cotiere'!$M62="Validé humainement",'08_Form_Erosion_Cotiere'!Q62,"")</x:f>
      </x:c>
    </x:row>
    <x:row r="63">
      <x:c r="A63" s="76" t="str">
        <x:f>IF('08_Form_Erosion_Cotiere'!$M63="Validé humainement",'08_Form_Erosion_Cotiere'!A63,"")</x:f>
      </x:c>
      <x:c r="B63" s="76" t="str">
        <x:f>IF('08_Form_Erosion_Cotiere'!$M63="Validé humainement",'08_Form_Erosion_Cotiere'!B63,"")</x:f>
      </x:c>
      <x:c r="C63" s="76" t="str">
        <x:f>IF('08_Form_Erosion_Cotiere'!$M63="Validé humainement",'08_Form_Erosion_Cotiere'!C63,"")</x:f>
      </x:c>
      <x:c r="D63" s="76" t="str">
        <x:f>IF('08_Form_Erosion_Cotiere'!$M63="Validé humainement",'08_Form_Erosion_Cotiere'!D63,"")</x:f>
      </x:c>
      <x:c r="E63" s="77" t="str">
        <x:f>IF('08_Form_Erosion_Cotiere'!$M63="Validé humainement",'08_Form_Erosion_Cotiere'!E63,"")</x:f>
      </x:c>
      <x:c r="F63" s="76" t="str">
        <x:f>IF('08_Form_Erosion_Cotiere'!$M63="Validé humainement",'08_Form_Erosion_Cotiere'!F63,"")</x:f>
      </x:c>
      <x:c r="G63" s="76" t="str">
        <x:f>IF('08_Form_Erosion_Cotiere'!$M63="Validé humainement",'08_Form_Erosion_Cotiere'!G63,"")</x:f>
      </x:c>
      <x:c r="H63" s="81" t="str">
        <x:f>IF('08_Form_Erosion_Cotiere'!$M63="Validé humainement",'08_Form_Erosion_Cotiere'!H63,"")</x:f>
      </x:c>
      <x:c r="I63" s="76" t="str">
        <x:f>IF('08_Form_Erosion_Cotiere'!$M63="Validé humainement",'08_Form_Erosion_Cotiere'!I63,"")</x:f>
      </x:c>
      <x:c r="J63" s="76" t="str">
        <x:f>IF('08_Form_Erosion_Cotiere'!$M63="Validé humainement",'08_Form_Erosion_Cotiere'!J63,"")</x:f>
      </x:c>
      <x:c r="K63" s="76" t="str">
        <x:f>IF('08_Form_Erosion_Cotiere'!$M63="Validé humainement",'08_Form_Erosion_Cotiere'!K63,"")</x:f>
      </x:c>
      <x:c r="L63" s="76" t="str">
        <x:f>IF('08_Form_Erosion_Cotiere'!$M63="Validé humainement",'08_Form_Erosion_Cotiere'!L63,"")</x:f>
      </x:c>
      <x:c r="M63" s="76" t="str">
        <x:f>IF('08_Form_Erosion_Cotiere'!$M63="Validé humainement",'08_Form_Erosion_Cotiere'!M63,"")</x:f>
      </x:c>
      <x:c r="N63" s="78" t="str">
        <x:f>IF('08_Form_Erosion_Cotiere'!$M63="Validé humainement",'08_Form_Erosion_Cotiere'!N63,"")</x:f>
      </x:c>
      <x:c r="O63" s="76" t="str">
        <x:f>IF('08_Form_Erosion_Cotiere'!$M63="Validé humainement",'08_Form_Erosion_Cotiere'!O63,"")</x:f>
      </x:c>
      <x:c r="P63" s="76" t="str">
        <x:f>IF('08_Form_Erosion_Cotiere'!$M63="Validé humainement",'08_Form_Erosion_Cotiere'!P63,"")</x:f>
      </x:c>
      <x:c r="Q63" s="76" t="str">
        <x:f>IF('08_Form_Erosion_Cotiere'!$M63="Validé humainement",'08_Form_Erosion_Cotiere'!Q63,"")</x:f>
      </x:c>
    </x:row>
    <x:row r="64">
      <x:c r="A64" s="76" t="str">
        <x:f>IF('08_Form_Erosion_Cotiere'!$M64="Validé humainement",'08_Form_Erosion_Cotiere'!A64,"")</x:f>
      </x:c>
      <x:c r="B64" s="76" t="str">
        <x:f>IF('08_Form_Erosion_Cotiere'!$M64="Validé humainement",'08_Form_Erosion_Cotiere'!B64,"")</x:f>
      </x:c>
      <x:c r="C64" s="76" t="str">
        <x:f>IF('08_Form_Erosion_Cotiere'!$M64="Validé humainement",'08_Form_Erosion_Cotiere'!C64,"")</x:f>
      </x:c>
      <x:c r="D64" s="76" t="str">
        <x:f>IF('08_Form_Erosion_Cotiere'!$M64="Validé humainement",'08_Form_Erosion_Cotiere'!D64,"")</x:f>
      </x:c>
      <x:c r="E64" s="77" t="str">
        <x:f>IF('08_Form_Erosion_Cotiere'!$M64="Validé humainement",'08_Form_Erosion_Cotiere'!E64,"")</x:f>
      </x:c>
      <x:c r="F64" s="76" t="str">
        <x:f>IF('08_Form_Erosion_Cotiere'!$M64="Validé humainement",'08_Form_Erosion_Cotiere'!F64,"")</x:f>
      </x:c>
      <x:c r="G64" s="76" t="str">
        <x:f>IF('08_Form_Erosion_Cotiere'!$M64="Validé humainement",'08_Form_Erosion_Cotiere'!G64,"")</x:f>
      </x:c>
      <x:c r="H64" s="81" t="str">
        <x:f>IF('08_Form_Erosion_Cotiere'!$M64="Validé humainement",'08_Form_Erosion_Cotiere'!H64,"")</x:f>
      </x:c>
      <x:c r="I64" s="76" t="str">
        <x:f>IF('08_Form_Erosion_Cotiere'!$M64="Validé humainement",'08_Form_Erosion_Cotiere'!I64,"")</x:f>
      </x:c>
      <x:c r="J64" s="76" t="str">
        <x:f>IF('08_Form_Erosion_Cotiere'!$M64="Validé humainement",'08_Form_Erosion_Cotiere'!J64,"")</x:f>
      </x:c>
      <x:c r="K64" s="76" t="str">
        <x:f>IF('08_Form_Erosion_Cotiere'!$M64="Validé humainement",'08_Form_Erosion_Cotiere'!K64,"")</x:f>
      </x:c>
      <x:c r="L64" s="76" t="str">
        <x:f>IF('08_Form_Erosion_Cotiere'!$M64="Validé humainement",'08_Form_Erosion_Cotiere'!L64,"")</x:f>
      </x:c>
      <x:c r="M64" s="76" t="str">
        <x:f>IF('08_Form_Erosion_Cotiere'!$M64="Validé humainement",'08_Form_Erosion_Cotiere'!M64,"")</x:f>
      </x:c>
      <x:c r="N64" s="78" t="str">
        <x:f>IF('08_Form_Erosion_Cotiere'!$M64="Validé humainement",'08_Form_Erosion_Cotiere'!N64,"")</x:f>
      </x:c>
      <x:c r="O64" s="76" t="str">
        <x:f>IF('08_Form_Erosion_Cotiere'!$M64="Validé humainement",'08_Form_Erosion_Cotiere'!O64,"")</x:f>
      </x:c>
      <x:c r="P64" s="76" t="str">
        <x:f>IF('08_Form_Erosion_Cotiere'!$M64="Validé humainement",'08_Form_Erosion_Cotiere'!P64,"")</x:f>
      </x:c>
      <x:c r="Q64" s="76" t="str">
        <x:f>IF('08_Form_Erosion_Cotiere'!$M64="Validé humainement",'08_Form_Erosion_Cotiere'!Q64,"")</x:f>
      </x:c>
    </x:row>
    <x:row r="65">
      <x:c r="A65" s="76" t="str">
        <x:f>IF('08_Form_Erosion_Cotiere'!$M65="Validé humainement",'08_Form_Erosion_Cotiere'!A65,"")</x:f>
      </x:c>
      <x:c r="B65" s="76" t="str">
        <x:f>IF('08_Form_Erosion_Cotiere'!$M65="Validé humainement",'08_Form_Erosion_Cotiere'!B65,"")</x:f>
      </x:c>
      <x:c r="C65" s="76" t="str">
        <x:f>IF('08_Form_Erosion_Cotiere'!$M65="Validé humainement",'08_Form_Erosion_Cotiere'!C65,"")</x:f>
      </x:c>
      <x:c r="D65" s="76" t="str">
        <x:f>IF('08_Form_Erosion_Cotiere'!$M65="Validé humainement",'08_Form_Erosion_Cotiere'!D65,"")</x:f>
      </x:c>
      <x:c r="E65" s="77" t="str">
        <x:f>IF('08_Form_Erosion_Cotiere'!$M65="Validé humainement",'08_Form_Erosion_Cotiere'!E65,"")</x:f>
      </x:c>
      <x:c r="F65" s="76" t="str">
        <x:f>IF('08_Form_Erosion_Cotiere'!$M65="Validé humainement",'08_Form_Erosion_Cotiere'!F65,"")</x:f>
      </x:c>
      <x:c r="G65" s="76" t="str">
        <x:f>IF('08_Form_Erosion_Cotiere'!$M65="Validé humainement",'08_Form_Erosion_Cotiere'!G65,"")</x:f>
      </x:c>
      <x:c r="H65" s="81" t="str">
        <x:f>IF('08_Form_Erosion_Cotiere'!$M65="Validé humainement",'08_Form_Erosion_Cotiere'!H65,"")</x:f>
      </x:c>
      <x:c r="I65" s="76" t="str">
        <x:f>IF('08_Form_Erosion_Cotiere'!$M65="Validé humainement",'08_Form_Erosion_Cotiere'!I65,"")</x:f>
      </x:c>
      <x:c r="J65" s="76" t="str">
        <x:f>IF('08_Form_Erosion_Cotiere'!$M65="Validé humainement",'08_Form_Erosion_Cotiere'!J65,"")</x:f>
      </x:c>
      <x:c r="K65" s="76" t="str">
        <x:f>IF('08_Form_Erosion_Cotiere'!$M65="Validé humainement",'08_Form_Erosion_Cotiere'!K65,"")</x:f>
      </x:c>
      <x:c r="L65" s="76" t="str">
        <x:f>IF('08_Form_Erosion_Cotiere'!$M65="Validé humainement",'08_Form_Erosion_Cotiere'!L65,"")</x:f>
      </x:c>
      <x:c r="M65" s="76" t="str">
        <x:f>IF('08_Form_Erosion_Cotiere'!$M65="Validé humainement",'08_Form_Erosion_Cotiere'!M65,"")</x:f>
      </x:c>
      <x:c r="N65" s="78" t="str">
        <x:f>IF('08_Form_Erosion_Cotiere'!$M65="Validé humainement",'08_Form_Erosion_Cotiere'!N65,"")</x:f>
      </x:c>
      <x:c r="O65" s="76" t="str">
        <x:f>IF('08_Form_Erosion_Cotiere'!$M65="Validé humainement",'08_Form_Erosion_Cotiere'!O65,"")</x:f>
      </x:c>
      <x:c r="P65" s="76" t="str">
        <x:f>IF('08_Form_Erosion_Cotiere'!$M65="Validé humainement",'08_Form_Erosion_Cotiere'!P65,"")</x:f>
      </x:c>
      <x:c r="Q65" s="76" t="str">
        <x:f>IF('08_Form_Erosion_Cotiere'!$M65="Validé humainement",'08_Form_Erosion_Cotiere'!Q65,"")</x:f>
      </x:c>
    </x:row>
    <x:row r="66">
      <x:c r="A66" s="76" t="str">
        <x:f>IF('08_Form_Erosion_Cotiere'!$M66="Validé humainement",'08_Form_Erosion_Cotiere'!A66,"")</x:f>
      </x:c>
      <x:c r="B66" s="76" t="str">
        <x:f>IF('08_Form_Erosion_Cotiere'!$M66="Validé humainement",'08_Form_Erosion_Cotiere'!B66,"")</x:f>
      </x:c>
      <x:c r="C66" s="76" t="str">
        <x:f>IF('08_Form_Erosion_Cotiere'!$M66="Validé humainement",'08_Form_Erosion_Cotiere'!C66,"")</x:f>
      </x:c>
      <x:c r="D66" s="76" t="str">
        <x:f>IF('08_Form_Erosion_Cotiere'!$M66="Validé humainement",'08_Form_Erosion_Cotiere'!D66,"")</x:f>
      </x:c>
      <x:c r="E66" s="77" t="str">
        <x:f>IF('08_Form_Erosion_Cotiere'!$M66="Validé humainement",'08_Form_Erosion_Cotiere'!E66,"")</x:f>
      </x:c>
      <x:c r="F66" s="76" t="str">
        <x:f>IF('08_Form_Erosion_Cotiere'!$M66="Validé humainement",'08_Form_Erosion_Cotiere'!F66,"")</x:f>
      </x:c>
      <x:c r="G66" s="76" t="str">
        <x:f>IF('08_Form_Erosion_Cotiere'!$M66="Validé humainement",'08_Form_Erosion_Cotiere'!G66,"")</x:f>
      </x:c>
      <x:c r="H66" s="81" t="str">
        <x:f>IF('08_Form_Erosion_Cotiere'!$M66="Validé humainement",'08_Form_Erosion_Cotiere'!H66,"")</x:f>
      </x:c>
      <x:c r="I66" s="76" t="str">
        <x:f>IF('08_Form_Erosion_Cotiere'!$M66="Validé humainement",'08_Form_Erosion_Cotiere'!I66,"")</x:f>
      </x:c>
      <x:c r="J66" s="76" t="str">
        <x:f>IF('08_Form_Erosion_Cotiere'!$M66="Validé humainement",'08_Form_Erosion_Cotiere'!J66,"")</x:f>
      </x:c>
      <x:c r="K66" s="76" t="str">
        <x:f>IF('08_Form_Erosion_Cotiere'!$M66="Validé humainement",'08_Form_Erosion_Cotiere'!K66,"")</x:f>
      </x:c>
      <x:c r="L66" s="76" t="str">
        <x:f>IF('08_Form_Erosion_Cotiere'!$M66="Validé humainement",'08_Form_Erosion_Cotiere'!L66,"")</x:f>
      </x:c>
      <x:c r="M66" s="76" t="str">
        <x:f>IF('08_Form_Erosion_Cotiere'!$M66="Validé humainement",'08_Form_Erosion_Cotiere'!M66,"")</x:f>
      </x:c>
      <x:c r="N66" s="78" t="str">
        <x:f>IF('08_Form_Erosion_Cotiere'!$M66="Validé humainement",'08_Form_Erosion_Cotiere'!N66,"")</x:f>
      </x:c>
      <x:c r="O66" s="76" t="str">
        <x:f>IF('08_Form_Erosion_Cotiere'!$M66="Validé humainement",'08_Form_Erosion_Cotiere'!O66,"")</x:f>
      </x:c>
      <x:c r="P66" s="76" t="str">
        <x:f>IF('08_Form_Erosion_Cotiere'!$M66="Validé humainement",'08_Form_Erosion_Cotiere'!P66,"")</x:f>
      </x:c>
      <x:c r="Q66" s="76" t="str">
        <x:f>IF('08_Form_Erosion_Cotiere'!$M66="Validé humainement",'08_Form_Erosion_Cotiere'!Q66,"")</x:f>
      </x:c>
    </x:row>
    <x:row r="67">
      <x:c r="A67" s="76" t="str">
        <x:f>IF('08_Form_Erosion_Cotiere'!$M67="Validé humainement",'08_Form_Erosion_Cotiere'!A67,"")</x:f>
      </x:c>
      <x:c r="B67" s="76" t="str">
        <x:f>IF('08_Form_Erosion_Cotiere'!$M67="Validé humainement",'08_Form_Erosion_Cotiere'!B67,"")</x:f>
      </x:c>
      <x:c r="C67" s="76" t="str">
        <x:f>IF('08_Form_Erosion_Cotiere'!$M67="Validé humainement",'08_Form_Erosion_Cotiere'!C67,"")</x:f>
      </x:c>
      <x:c r="D67" s="76" t="str">
        <x:f>IF('08_Form_Erosion_Cotiere'!$M67="Validé humainement",'08_Form_Erosion_Cotiere'!D67,"")</x:f>
      </x:c>
      <x:c r="E67" s="77" t="str">
        <x:f>IF('08_Form_Erosion_Cotiere'!$M67="Validé humainement",'08_Form_Erosion_Cotiere'!E67,"")</x:f>
      </x:c>
      <x:c r="F67" s="76" t="str">
        <x:f>IF('08_Form_Erosion_Cotiere'!$M67="Validé humainement",'08_Form_Erosion_Cotiere'!F67,"")</x:f>
      </x:c>
      <x:c r="G67" s="76" t="str">
        <x:f>IF('08_Form_Erosion_Cotiere'!$M67="Validé humainement",'08_Form_Erosion_Cotiere'!G67,"")</x:f>
      </x:c>
      <x:c r="H67" s="81" t="str">
        <x:f>IF('08_Form_Erosion_Cotiere'!$M67="Validé humainement",'08_Form_Erosion_Cotiere'!H67,"")</x:f>
      </x:c>
      <x:c r="I67" s="76" t="str">
        <x:f>IF('08_Form_Erosion_Cotiere'!$M67="Validé humainement",'08_Form_Erosion_Cotiere'!I67,"")</x:f>
      </x:c>
      <x:c r="J67" s="76" t="str">
        <x:f>IF('08_Form_Erosion_Cotiere'!$M67="Validé humainement",'08_Form_Erosion_Cotiere'!J67,"")</x:f>
      </x:c>
      <x:c r="K67" s="76" t="str">
        <x:f>IF('08_Form_Erosion_Cotiere'!$M67="Validé humainement",'08_Form_Erosion_Cotiere'!K67,"")</x:f>
      </x:c>
      <x:c r="L67" s="76" t="str">
        <x:f>IF('08_Form_Erosion_Cotiere'!$M67="Validé humainement",'08_Form_Erosion_Cotiere'!L67,"")</x:f>
      </x:c>
      <x:c r="M67" s="76" t="str">
        <x:f>IF('08_Form_Erosion_Cotiere'!$M67="Validé humainement",'08_Form_Erosion_Cotiere'!M67,"")</x:f>
      </x:c>
      <x:c r="N67" s="78" t="str">
        <x:f>IF('08_Form_Erosion_Cotiere'!$M67="Validé humainement",'08_Form_Erosion_Cotiere'!N67,"")</x:f>
      </x:c>
      <x:c r="O67" s="76" t="str">
        <x:f>IF('08_Form_Erosion_Cotiere'!$M67="Validé humainement",'08_Form_Erosion_Cotiere'!O67,"")</x:f>
      </x:c>
      <x:c r="P67" s="76" t="str">
        <x:f>IF('08_Form_Erosion_Cotiere'!$M67="Validé humainement",'08_Form_Erosion_Cotiere'!P67,"")</x:f>
      </x:c>
      <x:c r="Q67" s="76" t="str">
        <x:f>IF('08_Form_Erosion_Cotiere'!$M67="Validé humainement",'08_Form_Erosion_Cotiere'!Q67,"")</x:f>
      </x:c>
    </x:row>
    <x:row r="68">
      <x:c r="A68" s="76" t="str">
        <x:f>IF('08_Form_Erosion_Cotiere'!$M68="Validé humainement",'08_Form_Erosion_Cotiere'!A68,"")</x:f>
      </x:c>
      <x:c r="B68" s="76" t="str">
        <x:f>IF('08_Form_Erosion_Cotiere'!$M68="Validé humainement",'08_Form_Erosion_Cotiere'!B68,"")</x:f>
      </x:c>
      <x:c r="C68" s="76" t="str">
        <x:f>IF('08_Form_Erosion_Cotiere'!$M68="Validé humainement",'08_Form_Erosion_Cotiere'!C68,"")</x:f>
      </x:c>
      <x:c r="D68" s="76" t="str">
        <x:f>IF('08_Form_Erosion_Cotiere'!$M68="Validé humainement",'08_Form_Erosion_Cotiere'!D68,"")</x:f>
      </x:c>
      <x:c r="E68" s="77" t="str">
        <x:f>IF('08_Form_Erosion_Cotiere'!$M68="Validé humainement",'08_Form_Erosion_Cotiere'!E68,"")</x:f>
      </x:c>
      <x:c r="F68" s="76" t="str">
        <x:f>IF('08_Form_Erosion_Cotiere'!$M68="Validé humainement",'08_Form_Erosion_Cotiere'!F68,"")</x:f>
      </x:c>
      <x:c r="G68" s="76" t="str">
        <x:f>IF('08_Form_Erosion_Cotiere'!$M68="Validé humainement",'08_Form_Erosion_Cotiere'!G68,"")</x:f>
      </x:c>
      <x:c r="H68" s="81" t="str">
        <x:f>IF('08_Form_Erosion_Cotiere'!$M68="Validé humainement",'08_Form_Erosion_Cotiere'!H68,"")</x:f>
      </x:c>
      <x:c r="I68" s="76" t="str">
        <x:f>IF('08_Form_Erosion_Cotiere'!$M68="Validé humainement",'08_Form_Erosion_Cotiere'!I68,"")</x:f>
      </x:c>
      <x:c r="J68" s="76" t="str">
        <x:f>IF('08_Form_Erosion_Cotiere'!$M68="Validé humainement",'08_Form_Erosion_Cotiere'!J68,"")</x:f>
      </x:c>
      <x:c r="K68" s="76" t="str">
        <x:f>IF('08_Form_Erosion_Cotiere'!$M68="Validé humainement",'08_Form_Erosion_Cotiere'!K68,"")</x:f>
      </x:c>
      <x:c r="L68" s="76" t="str">
        <x:f>IF('08_Form_Erosion_Cotiere'!$M68="Validé humainement",'08_Form_Erosion_Cotiere'!L68,"")</x:f>
      </x:c>
      <x:c r="M68" s="76" t="str">
        <x:f>IF('08_Form_Erosion_Cotiere'!$M68="Validé humainement",'08_Form_Erosion_Cotiere'!M68,"")</x:f>
      </x:c>
      <x:c r="N68" s="78" t="str">
        <x:f>IF('08_Form_Erosion_Cotiere'!$M68="Validé humainement",'08_Form_Erosion_Cotiere'!N68,"")</x:f>
      </x:c>
      <x:c r="O68" s="76" t="str">
        <x:f>IF('08_Form_Erosion_Cotiere'!$M68="Validé humainement",'08_Form_Erosion_Cotiere'!O68,"")</x:f>
      </x:c>
      <x:c r="P68" s="76" t="str">
        <x:f>IF('08_Form_Erosion_Cotiere'!$M68="Validé humainement",'08_Form_Erosion_Cotiere'!P68,"")</x:f>
      </x:c>
      <x:c r="Q68" s="76" t="str">
        <x:f>IF('08_Form_Erosion_Cotiere'!$M68="Validé humainement",'08_Form_Erosion_Cotiere'!Q68,"")</x:f>
      </x:c>
    </x:row>
    <x:row r="69">
      <x:c r="A69" s="76" t="str">
        <x:f>IF('08_Form_Erosion_Cotiere'!$M69="Validé humainement",'08_Form_Erosion_Cotiere'!A69,"")</x:f>
      </x:c>
      <x:c r="B69" s="76" t="str">
        <x:f>IF('08_Form_Erosion_Cotiere'!$M69="Validé humainement",'08_Form_Erosion_Cotiere'!B69,"")</x:f>
      </x:c>
      <x:c r="C69" s="76" t="str">
        <x:f>IF('08_Form_Erosion_Cotiere'!$M69="Validé humainement",'08_Form_Erosion_Cotiere'!C69,"")</x:f>
      </x:c>
      <x:c r="D69" s="76" t="str">
        <x:f>IF('08_Form_Erosion_Cotiere'!$M69="Validé humainement",'08_Form_Erosion_Cotiere'!D69,"")</x:f>
      </x:c>
      <x:c r="E69" s="77" t="str">
        <x:f>IF('08_Form_Erosion_Cotiere'!$M69="Validé humainement",'08_Form_Erosion_Cotiere'!E69,"")</x:f>
      </x:c>
      <x:c r="F69" s="76" t="str">
        <x:f>IF('08_Form_Erosion_Cotiere'!$M69="Validé humainement",'08_Form_Erosion_Cotiere'!F69,"")</x:f>
      </x:c>
      <x:c r="G69" s="76" t="str">
        <x:f>IF('08_Form_Erosion_Cotiere'!$M69="Validé humainement",'08_Form_Erosion_Cotiere'!G69,"")</x:f>
      </x:c>
      <x:c r="H69" s="81" t="str">
        <x:f>IF('08_Form_Erosion_Cotiere'!$M69="Validé humainement",'08_Form_Erosion_Cotiere'!H69,"")</x:f>
      </x:c>
      <x:c r="I69" s="76" t="str">
        <x:f>IF('08_Form_Erosion_Cotiere'!$M69="Validé humainement",'08_Form_Erosion_Cotiere'!I69,"")</x:f>
      </x:c>
      <x:c r="J69" s="76" t="str">
        <x:f>IF('08_Form_Erosion_Cotiere'!$M69="Validé humainement",'08_Form_Erosion_Cotiere'!J69,"")</x:f>
      </x:c>
      <x:c r="K69" s="76" t="str">
        <x:f>IF('08_Form_Erosion_Cotiere'!$M69="Validé humainement",'08_Form_Erosion_Cotiere'!K69,"")</x:f>
      </x:c>
      <x:c r="L69" s="76" t="str">
        <x:f>IF('08_Form_Erosion_Cotiere'!$M69="Validé humainement",'08_Form_Erosion_Cotiere'!L69,"")</x:f>
      </x:c>
      <x:c r="M69" s="76" t="str">
        <x:f>IF('08_Form_Erosion_Cotiere'!$M69="Validé humainement",'08_Form_Erosion_Cotiere'!M69,"")</x:f>
      </x:c>
      <x:c r="N69" s="78" t="str">
        <x:f>IF('08_Form_Erosion_Cotiere'!$M69="Validé humainement",'08_Form_Erosion_Cotiere'!N69,"")</x:f>
      </x:c>
      <x:c r="O69" s="76" t="str">
        <x:f>IF('08_Form_Erosion_Cotiere'!$M69="Validé humainement",'08_Form_Erosion_Cotiere'!O69,"")</x:f>
      </x:c>
      <x:c r="P69" s="76" t="str">
        <x:f>IF('08_Form_Erosion_Cotiere'!$M69="Validé humainement",'08_Form_Erosion_Cotiere'!P69,"")</x:f>
      </x:c>
      <x:c r="Q69" s="76" t="str">
        <x:f>IF('08_Form_Erosion_Cotiere'!$M69="Validé humainement",'08_Form_Erosion_Cotiere'!Q69,"")</x:f>
      </x:c>
    </x:row>
    <x:row r="70">
      <x:c r="A70" s="76" t="str">
        <x:f>IF('08_Form_Erosion_Cotiere'!$M70="Validé humainement",'08_Form_Erosion_Cotiere'!A70,"")</x:f>
      </x:c>
      <x:c r="B70" s="76" t="str">
        <x:f>IF('08_Form_Erosion_Cotiere'!$M70="Validé humainement",'08_Form_Erosion_Cotiere'!B70,"")</x:f>
      </x:c>
      <x:c r="C70" s="76" t="str">
        <x:f>IF('08_Form_Erosion_Cotiere'!$M70="Validé humainement",'08_Form_Erosion_Cotiere'!C70,"")</x:f>
      </x:c>
      <x:c r="D70" s="76" t="str">
        <x:f>IF('08_Form_Erosion_Cotiere'!$M70="Validé humainement",'08_Form_Erosion_Cotiere'!D70,"")</x:f>
      </x:c>
      <x:c r="E70" s="77" t="str">
        <x:f>IF('08_Form_Erosion_Cotiere'!$M70="Validé humainement",'08_Form_Erosion_Cotiere'!E70,"")</x:f>
      </x:c>
      <x:c r="F70" s="76" t="str">
        <x:f>IF('08_Form_Erosion_Cotiere'!$M70="Validé humainement",'08_Form_Erosion_Cotiere'!F70,"")</x:f>
      </x:c>
      <x:c r="G70" s="76" t="str">
        <x:f>IF('08_Form_Erosion_Cotiere'!$M70="Validé humainement",'08_Form_Erosion_Cotiere'!G70,"")</x:f>
      </x:c>
      <x:c r="H70" s="81" t="str">
        <x:f>IF('08_Form_Erosion_Cotiere'!$M70="Validé humainement",'08_Form_Erosion_Cotiere'!H70,"")</x:f>
      </x:c>
      <x:c r="I70" s="76" t="str">
        <x:f>IF('08_Form_Erosion_Cotiere'!$M70="Validé humainement",'08_Form_Erosion_Cotiere'!I70,"")</x:f>
      </x:c>
      <x:c r="J70" s="76" t="str">
        <x:f>IF('08_Form_Erosion_Cotiere'!$M70="Validé humainement",'08_Form_Erosion_Cotiere'!J70,"")</x:f>
      </x:c>
      <x:c r="K70" s="76" t="str">
        <x:f>IF('08_Form_Erosion_Cotiere'!$M70="Validé humainement",'08_Form_Erosion_Cotiere'!K70,"")</x:f>
      </x:c>
      <x:c r="L70" s="76" t="str">
        <x:f>IF('08_Form_Erosion_Cotiere'!$M70="Validé humainement",'08_Form_Erosion_Cotiere'!L70,"")</x:f>
      </x:c>
      <x:c r="M70" s="76" t="str">
        <x:f>IF('08_Form_Erosion_Cotiere'!$M70="Validé humainement",'08_Form_Erosion_Cotiere'!M70,"")</x:f>
      </x:c>
      <x:c r="N70" s="78" t="str">
        <x:f>IF('08_Form_Erosion_Cotiere'!$M70="Validé humainement",'08_Form_Erosion_Cotiere'!N70,"")</x:f>
      </x:c>
      <x:c r="O70" s="76" t="str">
        <x:f>IF('08_Form_Erosion_Cotiere'!$M70="Validé humainement",'08_Form_Erosion_Cotiere'!O70,"")</x:f>
      </x:c>
      <x:c r="P70" s="76" t="str">
        <x:f>IF('08_Form_Erosion_Cotiere'!$M70="Validé humainement",'08_Form_Erosion_Cotiere'!P70,"")</x:f>
      </x:c>
      <x:c r="Q70" s="76" t="str">
        <x:f>IF('08_Form_Erosion_Cotiere'!$M70="Validé humainement",'08_Form_Erosion_Cotiere'!Q70,"")</x:f>
      </x:c>
    </x:row>
    <x:row r="71">
      <x:c r="A71" s="76" t="str">
        <x:f>IF('08_Form_Erosion_Cotiere'!$M71="Validé humainement",'08_Form_Erosion_Cotiere'!A71,"")</x:f>
      </x:c>
      <x:c r="B71" s="76" t="str">
        <x:f>IF('08_Form_Erosion_Cotiere'!$M71="Validé humainement",'08_Form_Erosion_Cotiere'!B71,"")</x:f>
      </x:c>
      <x:c r="C71" s="76" t="str">
        <x:f>IF('08_Form_Erosion_Cotiere'!$M71="Validé humainement",'08_Form_Erosion_Cotiere'!C71,"")</x:f>
      </x:c>
      <x:c r="D71" s="76" t="str">
        <x:f>IF('08_Form_Erosion_Cotiere'!$M71="Validé humainement",'08_Form_Erosion_Cotiere'!D71,"")</x:f>
      </x:c>
      <x:c r="E71" s="77" t="str">
        <x:f>IF('08_Form_Erosion_Cotiere'!$M71="Validé humainement",'08_Form_Erosion_Cotiere'!E71,"")</x:f>
      </x:c>
      <x:c r="F71" s="76" t="str">
        <x:f>IF('08_Form_Erosion_Cotiere'!$M71="Validé humainement",'08_Form_Erosion_Cotiere'!F71,"")</x:f>
      </x:c>
      <x:c r="G71" s="76" t="str">
        <x:f>IF('08_Form_Erosion_Cotiere'!$M71="Validé humainement",'08_Form_Erosion_Cotiere'!G71,"")</x:f>
      </x:c>
      <x:c r="H71" s="81" t="str">
        <x:f>IF('08_Form_Erosion_Cotiere'!$M71="Validé humainement",'08_Form_Erosion_Cotiere'!H71,"")</x:f>
      </x:c>
      <x:c r="I71" s="76" t="str">
        <x:f>IF('08_Form_Erosion_Cotiere'!$M71="Validé humainement",'08_Form_Erosion_Cotiere'!I71,"")</x:f>
      </x:c>
      <x:c r="J71" s="76" t="str">
        <x:f>IF('08_Form_Erosion_Cotiere'!$M71="Validé humainement",'08_Form_Erosion_Cotiere'!J71,"")</x:f>
      </x:c>
      <x:c r="K71" s="76" t="str">
        <x:f>IF('08_Form_Erosion_Cotiere'!$M71="Validé humainement",'08_Form_Erosion_Cotiere'!K71,"")</x:f>
      </x:c>
      <x:c r="L71" s="76" t="str">
        <x:f>IF('08_Form_Erosion_Cotiere'!$M71="Validé humainement",'08_Form_Erosion_Cotiere'!L71,"")</x:f>
      </x:c>
      <x:c r="M71" s="76" t="str">
        <x:f>IF('08_Form_Erosion_Cotiere'!$M71="Validé humainement",'08_Form_Erosion_Cotiere'!M71,"")</x:f>
      </x:c>
      <x:c r="N71" s="78" t="str">
        <x:f>IF('08_Form_Erosion_Cotiere'!$M71="Validé humainement",'08_Form_Erosion_Cotiere'!N71,"")</x:f>
      </x:c>
      <x:c r="O71" s="76" t="str">
        <x:f>IF('08_Form_Erosion_Cotiere'!$M71="Validé humainement",'08_Form_Erosion_Cotiere'!O71,"")</x:f>
      </x:c>
      <x:c r="P71" s="76" t="str">
        <x:f>IF('08_Form_Erosion_Cotiere'!$M71="Validé humainement",'08_Form_Erosion_Cotiere'!P71,"")</x:f>
      </x:c>
      <x:c r="Q71" s="76" t="str">
        <x:f>IF('08_Form_Erosion_Cotiere'!$M71="Validé humainement",'08_Form_Erosion_Cotiere'!Q71,"")</x:f>
      </x:c>
    </x:row>
    <x:row r="72">
      <x:c r="A72" s="76" t="str">
        <x:f>IF('08_Form_Erosion_Cotiere'!$M72="Validé humainement",'08_Form_Erosion_Cotiere'!A72,"")</x:f>
      </x:c>
      <x:c r="B72" s="76" t="str">
        <x:f>IF('08_Form_Erosion_Cotiere'!$M72="Validé humainement",'08_Form_Erosion_Cotiere'!B72,"")</x:f>
      </x:c>
      <x:c r="C72" s="76" t="str">
        <x:f>IF('08_Form_Erosion_Cotiere'!$M72="Validé humainement",'08_Form_Erosion_Cotiere'!C72,"")</x:f>
      </x:c>
      <x:c r="D72" s="76" t="str">
        <x:f>IF('08_Form_Erosion_Cotiere'!$M72="Validé humainement",'08_Form_Erosion_Cotiere'!D72,"")</x:f>
      </x:c>
      <x:c r="E72" s="77" t="str">
        <x:f>IF('08_Form_Erosion_Cotiere'!$M72="Validé humainement",'08_Form_Erosion_Cotiere'!E72,"")</x:f>
      </x:c>
      <x:c r="F72" s="76" t="str">
        <x:f>IF('08_Form_Erosion_Cotiere'!$M72="Validé humainement",'08_Form_Erosion_Cotiere'!F72,"")</x:f>
      </x:c>
      <x:c r="G72" s="76" t="str">
        <x:f>IF('08_Form_Erosion_Cotiere'!$M72="Validé humainement",'08_Form_Erosion_Cotiere'!G72,"")</x:f>
      </x:c>
      <x:c r="H72" s="81" t="str">
        <x:f>IF('08_Form_Erosion_Cotiere'!$M72="Validé humainement",'08_Form_Erosion_Cotiere'!H72,"")</x:f>
      </x:c>
      <x:c r="I72" s="76" t="str">
        <x:f>IF('08_Form_Erosion_Cotiere'!$M72="Validé humainement",'08_Form_Erosion_Cotiere'!I72,"")</x:f>
      </x:c>
      <x:c r="J72" s="76" t="str">
        <x:f>IF('08_Form_Erosion_Cotiere'!$M72="Validé humainement",'08_Form_Erosion_Cotiere'!J72,"")</x:f>
      </x:c>
      <x:c r="K72" s="76" t="str">
        <x:f>IF('08_Form_Erosion_Cotiere'!$M72="Validé humainement",'08_Form_Erosion_Cotiere'!K72,"")</x:f>
      </x:c>
      <x:c r="L72" s="76" t="str">
        <x:f>IF('08_Form_Erosion_Cotiere'!$M72="Validé humainement",'08_Form_Erosion_Cotiere'!L72,"")</x:f>
      </x:c>
      <x:c r="M72" s="76" t="str">
        <x:f>IF('08_Form_Erosion_Cotiere'!$M72="Validé humainement",'08_Form_Erosion_Cotiere'!M72,"")</x:f>
      </x:c>
      <x:c r="N72" s="78" t="str">
        <x:f>IF('08_Form_Erosion_Cotiere'!$M72="Validé humainement",'08_Form_Erosion_Cotiere'!N72,"")</x:f>
      </x:c>
      <x:c r="O72" s="76" t="str">
        <x:f>IF('08_Form_Erosion_Cotiere'!$M72="Validé humainement",'08_Form_Erosion_Cotiere'!O72,"")</x:f>
      </x:c>
      <x:c r="P72" s="76" t="str">
        <x:f>IF('08_Form_Erosion_Cotiere'!$M72="Validé humainement",'08_Form_Erosion_Cotiere'!P72,"")</x:f>
      </x:c>
      <x:c r="Q72" s="76" t="str">
        <x:f>IF('08_Form_Erosion_Cotiere'!$M72="Validé humainement",'08_Form_Erosion_Cotiere'!Q72,"")</x:f>
      </x:c>
    </x:row>
    <x:row r="73">
      <x:c r="A73" s="76" t="str">
        <x:f>IF('08_Form_Erosion_Cotiere'!$M73="Validé humainement",'08_Form_Erosion_Cotiere'!A73,"")</x:f>
      </x:c>
      <x:c r="B73" s="76" t="str">
        <x:f>IF('08_Form_Erosion_Cotiere'!$M73="Validé humainement",'08_Form_Erosion_Cotiere'!B73,"")</x:f>
      </x:c>
      <x:c r="C73" s="76" t="str">
        <x:f>IF('08_Form_Erosion_Cotiere'!$M73="Validé humainement",'08_Form_Erosion_Cotiere'!C73,"")</x:f>
      </x:c>
      <x:c r="D73" s="76" t="str">
        <x:f>IF('08_Form_Erosion_Cotiere'!$M73="Validé humainement",'08_Form_Erosion_Cotiere'!D73,"")</x:f>
      </x:c>
      <x:c r="E73" s="77" t="str">
        <x:f>IF('08_Form_Erosion_Cotiere'!$M73="Validé humainement",'08_Form_Erosion_Cotiere'!E73,"")</x:f>
      </x:c>
      <x:c r="F73" s="76" t="str">
        <x:f>IF('08_Form_Erosion_Cotiere'!$M73="Validé humainement",'08_Form_Erosion_Cotiere'!F73,"")</x:f>
      </x:c>
      <x:c r="G73" s="76" t="str">
        <x:f>IF('08_Form_Erosion_Cotiere'!$M73="Validé humainement",'08_Form_Erosion_Cotiere'!G73,"")</x:f>
      </x:c>
      <x:c r="H73" s="81" t="str">
        <x:f>IF('08_Form_Erosion_Cotiere'!$M73="Validé humainement",'08_Form_Erosion_Cotiere'!H73,"")</x:f>
      </x:c>
      <x:c r="I73" s="76" t="str">
        <x:f>IF('08_Form_Erosion_Cotiere'!$M73="Validé humainement",'08_Form_Erosion_Cotiere'!I73,"")</x:f>
      </x:c>
      <x:c r="J73" s="76" t="str">
        <x:f>IF('08_Form_Erosion_Cotiere'!$M73="Validé humainement",'08_Form_Erosion_Cotiere'!J73,"")</x:f>
      </x:c>
      <x:c r="K73" s="76" t="str">
        <x:f>IF('08_Form_Erosion_Cotiere'!$M73="Validé humainement",'08_Form_Erosion_Cotiere'!K73,"")</x:f>
      </x:c>
      <x:c r="L73" s="76" t="str">
        <x:f>IF('08_Form_Erosion_Cotiere'!$M73="Validé humainement",'08_Form_Erosion_Cotiere'!L73,"")</x:f>
      </x:c>
      <x:c r="M73" s="76" t="str">
        <x:f>IF('08_Form_Erosion_Cotiere'!$M73="Validé humainement",'08_Form_Erosion_Cotiere'!M73,"")</x:f>
      </x:c>
      <x:c r="N73" s="78" t="str">
        <x:f>IF('08_Form_Erosion_Cotiere'!$M73="Validé humainement",'08_Form_Erosion_Cotiere'!N73,"")</x:f>
      </x:c>
      <x:c r="O73" s="76" t="str">
        <x:f>IF('08_Form_Erosion_Cotiere'!$M73="Validé humainement",'08_Form_Erosion_Cotiere'!O73,"")</x:f>
      </x:c>
      <x:c r="P73" s="76" t="str">
        <x:f>IF('08_Form_Erosion_Cotiere'!$M73="Validé humainement",'08_Form_Erosion_Cotiere'!P73,"")</x:f>
      </x:c>
      <x:c r="Q73" s="76" t="str">
        <x:f>IF('08_Form_Erosion_Cotiere'!$M73="Validé humainement",'08_Form_Erosion_Cotiere'!Q73,"")</x:f>
      </x:c>
    </x:row>
    <x:row r="74">
      <x:c r="A74" s="76" t="str">
        <x:f>IF('08_Form_Erosion_Cotiere'!$M74="Validé humainement",'08_Form_Erosion_Cotiere'!A74,"")</x:f>
      </x:c>
      <x:c r="B74" s="76" t="str">
        <x:f>IF('08_Form_Erosion_Cotiere'!$M74="Validé humainement",'08_Form_Erosion_Cotiere'!B74,"")</x:f>
      </x:c>
      <x:c r="C74" s="76" t="str">
        <x:f>IF('08_Form_Erosion_Cotiere'!$M74="Validé humainement",'08_Form_Erosion_Cotiere'!C74,"")</x:f>
      </x:c>
      <x:c r="D74" s="76" t="str">
        <x:f>IF('08_Form_Erosion_Cotiere'!$M74="Validé humainement",'08_Form_Erosion_Cotiere'!D74,"")</x:f>
      </x:c>
      <x:c r="E74" s="77" t="str">
        <x:f>IF('08_Form_Erosion_Cotiere'!$M74="Validé humainement",'08_Form_Erosion_Cotiere'!E74,"")</x:f>
      </x:c>
      <x:c r="F74" s="76" t="str">
        <x:f>IF('08_Form_Erosion_Cotiere'!$M74="Validé humainement",'08_Form_Erosion_Cotiere'!F74,"")</x:f>
      </x:c>
      <x:c r="G74" s="76" t="str">
        <x:f>IF('08_Form_Erosion_Cotiere'!$M74="Validé humainement",'08_Form_Erosion_Cotiere'!G74,"")</x:f>
      </x:c>
      <x:c r="H74" s="81" t="str">
        <x:f>IF('08_Form_Erosion_Cotiere'!$M74="Validé humainement",'08_Form_Erosion_Cotiere'!H74,"")</x:f>
      </x:c>
      <x:c r="I74" s="76" t="str">
        <x:f>IF('08_Form_Erosion_Cotiere'!$M74="Validé humainement",'08_Form_Erosion_Cotiere'!I74,"")</x:f>
      </x:c>
      <x:c r="J74" s="76" t="str">
        <x:f>IF('08_Form_Erosion_Cotiere'!$M74="Validé humainement",'08_Form_Erosion_Cotiere'!J74,"")</x:f>
      </x:c>
      <x:c r="K74" s="76" t="str">
        <x:f>IF('08_Form_Erosion_Cotiere'!$M74="Validé humainement",'08_Form_Erosion_Cotiere'!K74,"")</x:f>
      </x:c>
      <x:c r="L74" s="76" t="str">
        <x:f>IF('08_Form_Erosion_Cotiere'!$M74="Validé humainement",'08_Form_Erosion_Cotiere'!L74,"")</x:f>
      </x:c>
      <x:c r="M74" s="76" t="str">
        <x:f>IF('08_Form_Erosion_Cotiere'!$M74="Validé humainement",'08_Form_Erosion_Cotiere'!M74,"")</x:f>
      </x:c>
      <x:c r="N74" s="78" t="str">
        <x:f>IF('08_Form_Erosion_Cotiere'!$M74="Validé humainement",'08_Form_Erosion_Cotiere'!N74,"")</x:f>
      </x:c>
      <x:c r="O74" s="76" t="str">
        <x:f>IF('08_Form_Erosion_Cotiere'!$M74="Validé humainement",'08_Form_Erosion_Cotiere'!O74,"")</x:f>
      </x:c>
      <x:c r="P74" s="76" t="str">
        <x:f>IF('08_Form_Erosion_Cotiere'!$M74="Validé humainement",'08_Form_Erosion_Cotiere'!P74,"")</x:f>
      </x:c>
      <x:c r="Q74" s="76" t="str">
        <x:f>IF('08_Form_Erosion_Cotiere'!$M74="Validé humainement",'08_Form_Erosion_Cotiere'!Q74,"")</x:f>
      </x:c>
    </x:row>
    <x:row r="75">
      <x:c r="A75" s="76" t="str">
        <x:f>IF('08_Form_Erosion_Cotiere'!$M75="Validé humainement",'08_Form_Erosion_Cotiere'!A75,"")</x:f>
      </x:c>
      <x:c r="B75" s="76" t="str">
        <x:f>IF('08_Form_Erosion_Cotiere'!$M75="Validé humainement",'08_Form_Erosion_Cotiere'!B75,"")</x:f>
      </x:c>
      <x:c r="C75" s="76" t="str">
        <x:f>IF('08_Form_Erosion_Cotiere'!$M75="Validé humainement",'08_Form_Erosion_Cotiere'!C75,"")</x:f>
      </x:c>
      <x:c r="D75" s="76" t="str">
        <x:f>IF('08_Form_Erosion_Cotiere'!$M75="Validé humainement",'08_Form_Erosion_Cotiere'!D75,"")</x:f>
      </x:c>
      <x:c r="E75" s="77" t="str">
        <x:f>IF('08_Form_Erosion_Cotiere'!$M75="Validé humainement",'08_Form_Erosion_Cotiere'!E75,"")</x:f>
      </x:c>
      <x:c r="F75" s="76" t="str">
        <x:f>IF('08_Form_Erosion_Cotiere'!$M75="Validé humainement",'08_Form_Erosion_Cotiere'!F75,"")</x:f>
      </x:c>
      <x:c r="G75" s="76" t="str">
        <x:f>IF('08_Form_Erosion_Cotiere'!$M75="Validé humainement",'08_Form_Erosion_Cotiere'!G75,"")</x:f>
      </x:c>
      <x:c r="H75" s="81" t="str">
        <x:f>IF('08_Form_Erosion_Cotiere'!$M75="Validé humainement",'08_Form_Erosion_Cotiere'!H75,"")</x:f>
      </x:c>
      <x:c r="I75" s="76" t="str">
        <x:f>IF('08_Form_Erosion_Cotiere'!$M75="Validé humainement",'08_Form_Erosion_Cotiere'!I75,"")</x:f>
      </x:c>
      <x:c r="J75" s="76" t="str">
        <x:f>IF('08_Form_Erosion_Cotiere'!$M75="Validé humainement",'08_Form_Erosion_Cotiere'!J75,"")</x:f>
      </x:c>
      <x:c r="K75" s="76" t="str">
        <x:f>IF('08_Form_Erosion_Cotiere'!$M75="Validé humainement",'08_Form_Erosion_Cotiere'!K75,"")</x:f>
      </x:c>
      <x:c r="L75" s="76" t="str">
        <x:f>IF('08_Form_Erosion_Cotiere'!$M75="Validé humainement",'08_Form_Erosion_Cotiere'!L75,"")</x:f>
      </x:c>
      <x:c r="M75" s="76" t="str">
        <x:f>IF('08_Form_Erosion_Cotiere'!$M75="Validé humainement",'08_Form_Erosion_Cotiere'!M75,"")</x:f>
      </x:c>
      <x:c r="N75" s="78" t="str">
        <x:f>IF('08_Form_Erosion_Cotiere'!$M75="Validé humainement",'08_Form_Erosion_Cotiere'!N75,"")</x:f>
      </x:c>
      <x:c r="O75" s="76" t="str">
        <x:f>IF('08_Form_Erosion_Cotiere'!$M75="Validé humainement",'08_Form_Erosion_Cotiere'!O75,"")</x:f>
      </x:c>
      <x:c r="P75" s="76" t="str">
        <x:f>IF('08_Form_Erosion_Cotiere'!$M75="Validé humainement",'08_Form_Erosion_Cotiere'!P75,"")</x:f>
      </x:c>
      <x:c r="Q75" s="76" t="str">
        <x:f>IF('08_Form_Erosion_Cotiere'!$M75="Validé humainement",'08_Form_Erosion_Cotiere'!Q75,"")</x:f>
      </x:c>
    </x:row>
    <x:row r="76">
      <x:c r="A76" s="76" t="str">
        <x:f>IF('08_Form_Erosion_Cotiere'!$M76="Validé humainement",'08_Form_Erosion_Cotiere'!A76,"")</x:f>
      </x:c>
      <x:c r="B76" s="76" t="str">
        <x:f>IF('08_Form_Erosion_Cotiere'!$M76="Validé humainement",'08_Form_Erosion_Cotiere'!B76,"")</x:f>
      </x:c>
      <x:c r="C76" s="76" t="str">
        <x:f>IF('08_Form_Erosion_Cotiere'!$M76="Validé humainement",'08_Form_Erosion_Cotiere'!C76,"")</x:f>
      </x:c>
      <x:c r="D76" s="76" t="str">
        <x:f>IF('08_Form_Erosion_Cotiere'!$M76="Validé humainement",'08_Form_Erosion_Cotiere'!D76,"")</x:f>
      </x:c>
      <x:c r="E76" s="77" t="str">
        <x:f>IF('08_Form_Erosion_Cotiere'!$M76="Validé humainement",'08_Form_Erosion_Cotiere'!E76,"")</x:f>
      </x:c>
      <x:c r="F76" s="76" t="str">
        <x:f>IF('08_Form_Erosion_Cotiere'!$M76="Validé humainement",'08_Form_Erosion_Cotiere'!F76,"")</x:f>
      </x:c>
      <x:c r="G76" s="76" t="str">
        <x:f>IF('08_Form_Erosion_Cotiere'!$M76="Validé humainement",'08_Form_Erosion_Cotiere'!G76,"")</x:f>
      </x:c>
      <x:c r="H76" s="81" t="str">
        <x:f>IF('08_Form_Erosion_Cotiere'!$M76="Validé humainement",'08_Form_Erosion_Cotiere'!H76,"")</x:f>
      </x:c>
      <x:c r="I76" s="76" t="str">
        <x:f>IF('08_Form_Erosion_Cotiere'!$M76="Validé humainement",'08_Form_Erosion_Cotiere'!I76,"")</x:f>
      </x:c>
      <x:c r="J76" s="76" t="str">
        <x:f>IF('08_Form_Erosion_Cotiere'!$M76="Validé humainement",'08_Form_Erosion_Cotiere'!J76,"")</x:f>
      </x:c>
      <x:c r="K76" s="76" t="str">
        <x:f>IF('08_Form_Erosion_Cotiere'!$M76="Validé humainement",'08_Form_Erosion_Cotiere'!K76,"")</x:f>
      </x:c>
      <x:c r="L76" s="76" t="str">
        <x:f>IF('08_Form_Erosion_Cotiere'!$M76="Validé humainement",'08_Form_Erosion_Cotiere'!L76,"")</x:f>
      </x:c>
      <x:c r="M76" s="76" t="str">
        <x:f>IF('08_Form_Erosion_Cotiere'!$M76="Validé humainement",'08_Form_Erosion_Cotiere'!M76,"")</x:f>
      </x:c>
      <x:c r="N76" s="78" t="str">
        <x:f>IF('08_Form_Erosion_Cotiere'!$M76="Validé humainement",'08_Form_Erosion_Cotiere'!N76,"")</x:f>
      </x:c>
      <x:c r="O76" s="76" t="str">
        <x:f>IF('08_Form_Erosion_Cotiere'!$M76="Validé humainement",'08_Form_Erosion_Cotiere'!O76,"")</x:f>
      </x:c>
      <x:c r="P76" s="76" t="str">
        <x:f>IF('08_Form_Erosion_Cotiere'!$M76="Validé humainement",'08_Form_Erosion_Cotiere'!P76,"")</x:f>
      </x:c>
      <x:c r="Q76" s="76" t="str">
        <x:f>IF('08_Form_Erosion_Cotiere'!$M76="Validé humainement",'08_Form_Erosion_Cotiere'!Q76,"")</x:f>
      </x:c>
    </x:row>
    <x:row r="77">
      <x:c r="A77" s="76" t="str">
        <x:f>IF('08_Form_Erosion_Cotiere'!$M77="Validé humainement",'08_Form_Erosion_Cotiere'!A77,"")</x:f>
      </x:c>
      <x:c r="B77" s="76" t="str">
        <x:f>IF('08_Form_Erosion_Cotiere'!$M77="Validé humainement",'08_Form_Erosion_Cotiere'!B77,"")</x:f>
      </x:c>
      <x:c r="C77" s="76" t="str">
        <x:f>IF('08_Form_Erosion_Cotiere'!$M77="Validé humainement",'08_Form_Erosion_Cotiere'!C77,"")</x:f>
      </x:c>
      <x:c r="D77" s="76" t="str">
        <x:f>IF('08_Form_Erosion_Cotiere'!$M77="Validé humainement",'08_Form_Erosion_Cotiere'!D77,"")</x:f>
      </x:c>
      <x:c r="E77" s="77" t="str">
        <x:f>IF('08_Form_Erosion_Cotiere'!$M77="Validé humainement",'08_Form_Erosion_Cotiere'!E77,"")</x:f>
      </x:c>
      <x:c r="F77" s="76" t="str">
        <x:f>IF('08_Form_Erosion_Cotiere'!$M77="Validé humainement",'08_Form_Erosion_Cotiere'!F77,"")</x:f>
      </x:c>
      <x:c r="G77" s="76" t="str">
        <x:f>IF('08_Form_Erosion_Cotiere'!$M77="Validé humainement",'08_Form_Erosion_Cotiere'!G77,"")</x:f>
      </x:c>
      <x:c r="H77" s="81" t="str">
        <x:f>IF('08_Form_Erosion_Cotiere'!$M77="Validé humainement",'08_Form_Erosion_Cotiere'!H77,"")</x:f>
      </x:c>
      <x:c r="I77" s="76" t="str">
        <x:f>IF('08_Form_Erosion_Cotiere'!$M77="Validé humainement",'08_Form_Erosion_Cotiere'!I77,"")</x:f>
      </x:c>
      <x:c r="J77" s="76" t="str">
        <x:f>IF('08_Form_Erosion_Cotiere'!$M77="Validé humainement",'08_Form_Erosion_Cotiere'!J77,"")</x:f>
      </x:c>
      <x:c r="K77" s="76" t="str">
        <x:f>IF('08_Form_Erosion_Cotiere'!$M77="Validé humainement",'08_Form_Erosion_Cotiere'!K77,"")</x:f>
      </x:c>
      <x:c r="L77" s="76" t="str">
        <x:f>IF('08_Form_Erosion_Cotiere'!$M77="Validé humainement",'08_Form_Erosion_Cotiere'!L77,"")</x:f>
      </x:c>
      <x:c r="M77" s="76" t="str">
        <x:f>IF('08_Form_Erosion_Cotiere'!$M77="Validé humainement",'08_Form_Erosion_Cotiere'!M77,"")</x:f>
      </x:c>
      <x:c r="N77" s="78" t="str">
        <x:f>IF('08_Form_Erosion_Cotiere'!$M77="Validé humainement",'08_Form_Erosion_Cotiere'!N77,"")</x:f>
      </x:c>
      <x:c r="O77" s="76" t="str">
        <x:f>IF('08_Form_Erosion_Cotiere'!$M77="Validé humainement",'08_Form_Erosion_Cotiere'!O77,"")</x:f>
      </x:c>
      <x:c r="P77" s="76" t="str">
        <x:f>IF('08_Form_Erosion_Cotiere'!$M77="Validé humainement",'08_Form_Erosion_Cotiere'!P77,"")</x:f>
      </x:c>
      <x:c r="Q77" s="76" t="str">
        <x:f>IF('08_Form_Erosion_Cotiere'!$M77="Validé humainement",'08_Form_Erosion_Cotiere'!Q77,"")</x:f>
      </x:c>
    </x:row>
    <x:row r="78">
      <x:c r="A78" s="76" t="str">
        <x:f>IF('08_Form_Erosion_Cotiere'!$M78="Validé humainement",'08_Form_Erosion_Cotiere'!A78,"")</x:f>
      </x:c>
      <x:c r="B78" s="76" t="str">
        <x:f>IF('08_Form_Erosion_Cotiere'!$M78="Validé humainement",'08_Form_Erosion_Cotiere'!B78,"")</x:f>
      </x:c>
      <x:c r="C78" s="76" t="str">
        <x:f>IF('08_Form_Erosion_Cotiere'!$M78="Validé humainement",'08_Form_Erosion_Cotiere'!C78,"")</x:f>
      </x:c>
      <x:c r="D78" s="76" t="str">
        <x:f>IF('08_Form_Erosion_Cotiere'!$M78="Validé humainement",'08_Form_Erosion_Cotiere'!D78,"")</x:f>
      </x:c>
      <x:c r="E78" s="77" t="str">
        <x:f>IF('08_Form_Erosion_Cotiere'!$M78="Validé humainement",'08_Form_Erosion_Cotiere'!E78,"")</x:f>
      </x:c>
      <x:c r="F78" s="76" t="str">
        <x:f>IF('08_Form_Erosion_Cotiere'!$M78="Validé humainement",'08_Form_Erosion_Cotiere'!F78,"")</x:f>
      </x:c>
      <x:c r="G78" s="76" t="str">
        <x:f>IF('08_Form_Erosion_Cotiere'!$M78="Validé humainement",'08_Form_Erosion_Cotiere'!G78,"")</x:f>
      </x:c>
      <x:c r="H78" s="81" t="str">
        <x:f>IF('08_Form_Erosion_Cotiere'!$M78="Validé humainement",'08_Form_Erosion_Cotiere'!H78,"")</x:f>
      </x:c>
      <x:c r="I78" s="76" t="str">
        <x:f>IF('08_Form_Erosion_Cotiere'!$M78="Validé humainement",'08_Form_Erosion_Cotiere'!I78,"")</x:f>
      </x:c>
      <x:c r="J78" s="76" t="str">
        <x:f>IF('08_Form_Erosion_Cotiere'!$M78="Validé humainement",'08_Form_Erosion_Cotiere'!J78,"")</x:f>
      </x:c>
      <x:c r="K78" s="76" t="str">
        <x:f>IF('08_Form_Erosion_Cotiere'!$M78="Validé humainement",'08_Form_Erosion_Cotiere'!K78,"")</x:f>
      </x:c>
      <x:c r="L78" s="76" t="str">
        <x:f>IF('08_Form_Erosion_Cotiere'!$M78="Validé humainement",'08_Form_Erosion_Cotiere'!L78,"")</x:f>
      </x:c>
      <x:c r="M78" s="76" t="str">
        <x:f>IF('08_Form_Erosion_Cotiere'!$M78="Validé humainement",'08_Form_Erosion_Cotiere'!M78,"")</x:f>
      </x:c>
      <x:c r="N78" s="78" t="str">
        <x:f>IF('08_Form_Erosion_Cotiere'!$M78="Validé humainement",'08_Form_Erosion_Cotiere'!N78,"")</x:f>
      </x:c>
      <x:c r="O78" s="76" t="str">
        <x:f>IF('08_Form_Erosion_Cotiere'!$M78="Validé humainement",'08_Form_Erosion_Cotiere'!O78,"")</x:f>
      </x:c>
      <x:c r="P78" s="76" t="str">
        <x:f>IF('08_Form_Erosion_Cotiere'!$M78="Validé humainement",'08_Form_Erosion_Cotiere'!P78,"")</x:f>
      </x:c>
      <x:c r="Q78" s="76" t="str">
        <x:f>IF('08_Form_Erosion_Cotiere'!$M78="Validé humainement",'08_Form_Erosion_Cotiere'!Q78,"")</x:f>
      </x:c>
    </x:row>
    <x:row r="79">
      <x:c r="A79" s="76" t="str">
        <x:f>IF('08_Form_Erosion_Cotiere'!$M79="Validé humainement",'08_Form_Erosion_Cotiere'!A79,"")</x:f>
      </x:c>
      <x:c r="B79" s="76" t="str">
        <x:f>IF('08_Form_Erosion_Cotiere'!$M79="Validé humainement",'08_Form_Erosion_Cotiere'!B79,"")</x:f>
      </x:c>
      <x:c r="C79" s="76" t="str">
        <x:f>IF('08_Form_Erosion_Cotiere'!$M79="Validé humainement",'08_Form_Erosion_Cotiere'!C79,"")</x:f>
      </x:c>
      <x:c r="D79" s="76" t="str">
        <x:f>IF('08_Form_Erosion_Cotiere'!$M79="Validé humainement",'08_Form_Erosion_Cotiere'!D79,"")</x:f>
      </x:c>
      <x:c r="E79" s="77" t="str">
        <x:f>IF('08_Form_Erosion_Cotiere'!$M79="Validé humainement",'08_Form_Erosion_Cotiere'!E79,"")</x:f>
      </x:c>
      <x:c r="F79" s="76" t="str">
        <x:f>IF('08_Form_Erosion_Cotiere'!$M79="Validé humainement",'08_Form_Erosion_Cotiere'!F79,"")</x:f>
      </x:c>
      <x:c r="G79" s="76" t="str">
        <x:f>IF('08_Form_Erosion_Cotiere'!$M79="Validé humainement",'08_Form_Erosion_Cotiere'!G79,"")</x:f>
      </x:c>
      <x:c r="H79" s="81" t="str">
        <x:f>IF('08_Form_Erosion_Cotiere'!$M79="Validé humainement",'08_Form_Erosion_Cotiere'!H79,"")</x:f>
      </x:c>
      <x:c r="I79" s="76" t="str">
        <x:f>IF('08_Form_Erosion_Cotiere'!$M79="Validé humainement",'08_Form_Erosion_Cotiere'!I79,"")</x:f>
      </x:c>
      <x:c r="J79" s="76" t="str">
        <x:f>IF('08_Form_Erosion_Cotiere'!$M79="Validé humainement",'08_Form_Erosion_Cotiere'!J79,"")</x:f>
      </x:c>
      <x:c r="K79" s="76" t="str">
        <x:f>IF('08_Form_Erosion_Cotiere'!$M79="Validé humainement",'08_Form_Erosion_Cotiere'!K79,"")</x:f>
      </x:c>
      <x:c r="L79" s="76" t="str">
        <x:f>IF('08_Form_Erosion_Cotiere'!$M79="Validé humainement",'08_Form_Erosion_Cotiere'!L79,"")</x:f>
      </x:c>
      <x:c r="M79" s="76" t="str">
        <x:f>IF('08_Form_Erosion_Cotiere'!$M79="Validé humainement",'08_Form_Erosion_Cotiere'!M79,"")</x:f>
      </x:c>
      <x:c r="N79" s="78" t="str">
        <x:f>IF('08_Form_Erosion_Cotiere'!$M79="Validé humainement",'08_Form_Erosion_Cotiere'!N79,"")</x:f>
      </x:c>
      <x:c r="O79" s="76" t="str">
        <x:f>IF('08_Form_Erosion_Cotiere'!$M79="Validé humainement",'08_Form_Erosion_Cotiere'!O79,"")</x:f>
      </x:c>
      <x:c r="P79" s="76" t="str">
        <x:f>IF('08_Form_Erosion_Cotiere'!$M79="Validé humainement",'08_Form_Erosion_Cotiere'!P79,"")</x:f>
      </x:c>
      <x:c r="Q79" s="76" t="str">
        <x:f>IF('08_Form_Erosion_Cotiere'!$M79="Validé humainement",'08_Form_Erosion_Cotiere'!Q79,"")</x:f>
      </x:c>
    </x:row>
    <x:row r="80">
      <x:c r="A80" s="76" t="str">
        <x:f>IF('08_Form_Erosion_Cotiere'!$M80="Validé humainement",'08_Form_Erosion_Cotiere'!A80,"")</x:f>
      </x:c>
      <x:c r="B80" s="76" t="str">
        <x:f>IF('08_Form_Erosion_Cotiere'!$M80="Validé humainement",'08_Form_Erosion_Cotiere'!B80,"")</x:f>
      </x:c>
      <x:c r="C80" s="76" t="str">
        <x:f>IF('08_Form_Erosion_Cotiere'!$M80="Validé humainement",'08_Form_Erosion_Cotiere'!C80,"")</x:f>
      </x:c>
      <x:c r="D80" s="76" t="str">
        <x:f>IF('08_Form_Erosion_Cotiere'!$M80="Validé humainement",'08_Form_Erosion_Cotiere'!D80,"")</x:f>
      </x:c>
      <x:c r="E80" s="77" t="str">
        <x:f>IF('08_Form_Erosion_Cotiere'!$M80="Validé humainement",'08_Form_Erosion_Cotiere'!E80,"")</x:f>
      </x:c>
      <x:c r="F80" s="76" t="str">
        <x:f>IF('08_Form_Erosion_Cotiere'!$M80="Validé humainement",'08_Form_Erosion_Cotiere'!F80,"")</x:f>
      </x:c>
      <x:c r="G80" s="76" t="str">
        <x:f>IF('08_Form_Erosion_Cotiere'!$M80="Validé humainement",'08_Form_Erosion_Cotiere'!G80,"")</x:f>
      </x:c>
      <x:c r="H80" s="81" t="str">
        <x:f>IF('08_Form_Erosion_Cotiere'!$M80="Validé humainement",'08_Form_Erosion_Cotiere'!H80,"")</x:f>
      </x:c>
      <x:c r="I80" s="76" t="str">
        <x:f>IF('08_Form_Erosion_Cotiere'!$M80="Validé humainement",'08_Form_Erosion_Cotiere'!I80,"")</x:f>
      </x:c>
      <x:c r="J80" s="76" t="str">
        <x:f>IF('08_Form_Erosion_Cotiere'!$M80="Validé humainement",'08_Form_Erosion_Cotiere'!J80,"")</x:f>
      </x:c>
      <x:c r="K80" s="76" t="str">
        <x:f>IF('08_Form_Erosion_Cotiere'!$M80="Validé humainement",'08_Form_Erosion_Cotiere'!K80,"")</x:f>
      </x:c>
      <x:c r="L80" s="76" t="str">
        <x:f>IF('08_Form_Erosion_Cotiere'!$M80="Validé humainement",'08_Form_Erosion_Cotiere'!L80,"")</x:f>
      </x:c>
      <x:c r="M80" s="76" t="str">
        <x:f>IF('08_Form_Erosion_Cotiere'!$M80="Validé humainement",'08_Form_Erosion_Cotiere'!M80,"")</x:f>
      </x:c>
      <x:c r="N80" s="78" t="str">
        <x:f>IF('08_Form_Erosion_Cotiere'!$M80="Validé humainement",'08_Form_Erosion_Cotiere'!N80,"")</x:f>
      </x:c>
      <x:c r="O80" s="76" t="str">
        <x:f>IF('08_Form_Erosion_Cotiere'!$M80="Validé humainement",'08_Form_Erosion_Cotiere'!O80,"")</x:f>
      </x:c>
      <x:c r="P80" s="76" t="str">
        <x:f>IF('08_Form_Erosion_Cotiere'!$M80="Validé humainement",'08_Form_Erosion_Cotiere'!P80,"")</x:f>
      </x:c>
      <x:c r="Q80" s="76" t="str">
        <x:f>IF('08_Form_Erosion_Cotiere'!$M80="Validé humainement",'08_Form_Erosion_Cotiere'!Q80,"")</x:f>
      </x:c>
    </x:row>
    <x:row r="81">
      <x:c r="A81" s="76" t="str">
        <x:f>IF('08_Form_Erosion_Cotiere'!$M81="Validé humainement",'08_Form_Erosion_Cotiere'!A81,"")</x:f>
      </x:c>
      <x:c r="B81" s="76" t="str">
        <x:f>IF('08_Form_Erosion_Cotiere'!$M81="Validé humainement",'08_Form_Erosion_Cotiere'!B81,"")</x:f>
      </x:c>
      <x:c r="C81" s="76" t="str">
        <x:f>IF('08_Form_Erosion_Cotiere'!$M81="Validé humainement",'08_Form_Erosion_Cotiere'!C81,"")</x:f>
      </x:c>
      <x:c r="D81" s="76" t="str">
        <x:f>IF('08_Form_Erosion_Cotiere'!$M81="Validé humainement",'08_Form_Erosion_Cotiere'!D81,"")</x:f>
      </x:c>
      <x:c r="E81" s="77" t="str">
        <x:f>IF('08_Form_Erosion_Cotiere'!$M81="Validé humainement",'08_Form_Erosion_Cotiere'!E81,"")</x:f>
      </x:c>
      <x:c r="F81" s="76" t="str">
        <x:f>IF('08_Form_Erosion_Cotiere'!$M81="Validé humainement",'08_Form_Erosion_Cotiere'!F81,"")</x:f>
      </x:c>
      <x:c r="G81" s="76" t="str">
        <x:f>IF('08_Form_Erosion_Cotiere'!$M81="Validé humainement",'08_Form_Erosion_Cotiere'!G81,"")</x:f>
      </x:c>
      <x:c r="H81" s="81" t="str">
        <x:f>IF('08_Form_Erosion_Cotiere'!$M81="Validé humainement",'08_Form_Erosion_Cotiere'!H81,"")</x:f>
      </x:c>
      <x:c r="I81" s="76" t="str">
        <x:f>IF('08_Form_Erosion_Cotiere'!$M81="Validé humainement",'08_Form_Erosion_Cotiere'!I81,"")</x:f>
      </x:c>
      <x:c r="J81" s="76" t="str">
        <x:f>IF('08_Form_Erosion_Cotiere'!$M81="Validé humainement",'08_Form_Erosion_Cotiere'!J81,"")</x:f>
      </x:c>
      <x:c r="K81" s="76" t="str">
        <x:f>IF('08_Form_Erosion_Cotiere'!$M81="Validé humainement",'08_Form_Erosion_Cotiere'!K81,"")</x:f>
      </x:c>
      <x:c r="L81" s="76" t="str">
        <x:f>IF('08_Form_Erosion_Cotiere'!$M81="Validé humainement",'08_Form_Erosion_Cotiere'!L81,"")</x:f>
      </x:c>
      <x:c r="M81" s="76" t="str">
        <x:f>IF('08_Form_Erosion_Cotiere'!$M81="Validé humainement",'08_Form_Erosion_Cotiere'!M81,"")</x:f>
      </x:c>
      <x:c r="N81" s="78" t="str">
        <x:f>IF('08_Form_Erosion_Cotiere'!$M81="Validé humainement",'08_Form_Erosion_Cotiere'!N81,"")</x:f>
      </x:c>
      <x:c r="O81" s="76" t="str">
        <x:f>IF('08_Form_Erosion_Cotiere'!$M81="Validé humainement",'08_Form_Erosion_Cotiere'!O81,"")</x:f>
      </x:c>
      <x:c r="P81" s="76" t="str">
        <x:f>IF('08_Form_Erosion_Cotiere'!$M81="Validé humainement",'08_Form_Erosion_Cotiere'!P81,"")</x:f>
      </x:c>
      <x:c r="Q81" s="76" t="str">
        <x:f>IF('08_Form_Erosion_Cotiere'!$M81="Validé humainement",'08_Form_Erosion_Cotiere'!Q81,"")</x:f>
      </x:c>
    </x:row>
    <x:row r="82">
      <x:c r="A82" s="76" t="str">
        <x:f>IF('08_Form_Erosion_Cotiere'!$M82="Validé humainement",'08_Form_Erosion_Cotiere'!A82,"")</x:f>
      </x:c>
      <x:c r="B82" s="76" t="str">
        <x:f>IF('08_Form_Erosion_Cotiere'!$M82="Validé humainement",'08_Form_Erosion_Cotiere'!B82,"")</x:f>
      </x:c>
      <x:c r="C82" s="76" t="str">
        <x:f>IF('08_Form_Erosion_Cotiere'!$M82="Validé humainement",'08_Form_Erosion_Cotiere'!C82,"")</x:f>
      </x:c>
      <x:c r="D82" s="76" t="str">
        <x:f>IF('08_Form_Erosion_Cotiere'!$M82="Validé humainement",'08_Form_Erosion_Cotiere'!D82,"")</x:f>
      </x:c>
      <x:c r="E82" s="77" t="str">
        <x:f>IF('08_Form_Erosion_Cotiere'!$M82="Validé humainement",'08_Form_Erosion_Cotiere'!E82,"")</x:f>
      </x:c>
      <x:c r="F82" s="76" t="str">
        <x:f>IF('08_Form_Erosion_Cotiere'!$M82="Validé humainement",'08_Form_Erosion_Cotiere'!F82,"")</x:f>
      </x:c>
      <x:c r="G82" s="76" t="str">
        <x:f>IF('08_Form_Erosion_Cotiere'!$M82="Validé humainement",'08_Form_Erosion_Cotiere'!G82,"")</x:f>
      </x:c>
      <x:c r="H82" s="81" t="str">
        <x:f>IF('08_Form_Erosion_Cotiere'!$M82="Validé humainement",'08_Form_Erosion_Cotiere'!H82,"")</x:f>
      </x:c>
      <x:c r="I82" s="76" t="str">
        <x:f>IF('08_Form_Erosion_Cotiere'!$M82="Validé humainement",'08_Form_Erosion_Cotiere'!I82,"")</x:f>
      </x:c>
      <x:c r="J82" s="76" t="str">
        <x:f>IF('08_Form_Erosion_Cotiere'!$M82="Validé humainement",'08_Form_Erosion_Cotiere'!J82,"")</x:f>
      </x:c>
      <x:c r="K82" s="76" t="str">
        <x:f>IF('08_Form_Erosion_Cotiere'!$M82="Validé humainement",'08_Form_Erosion_Cotiere'!K82,"")</x:f>
      </x:c>
      <x:c r="L82" s="76" t="str">
        <x:f>IF('08_Form_Erosion_Cotiere'!$M82="Validé humainement",'08_Form_Erosion_Cotiere'!L82,"")</x:f>
      </x:c>
      <x:c r="M82" s="76" t="str">
        <x:f>IF('08_Form_Erosion_Cotiere'!$M82="Validé humainement",'08_Form_Erosion_Cotiere'!M82,"")</x:f>
      </x:c>
      <x:c r="N82" s="78" t="str">
        <x:f>IF('08_Form_Erosion_Cotiere'!$M82="Validé humainement",'08_Form_Erosion_Cotiere'!N82,"")</x:f>
      </x:c>
      <x:c r="O82" s="76" t="str">
        <x:f>IF('08_Form_Erosion_Cotiere'!$M82="Validé humainement",'08_Form_Erosion_Cotiere'!O82,"")</x:f>
      </x:c>
      <x:c r="P82" s="76" t="str">
        <x:f>IF('08_Form_Erosion_Cotiere'!$M82="Validé humainement",'08_Form_Erosion_Cotiere'!P82,"")</x:f>
      </x:c>
      <x:c r="Q82" s="76" t="str">
        <x:f>IF('08_Form_Erosion_Cotiere'!$M82="Validé humainement",'08_Form_Erosion_Cotiere'!Q82,"")</x:f>
      </x:c>
    </x:row>
    <x:row r="83">
      <x:c r="A83" s="76" t="str">
        <x:f>IF('08_Form_Erosion_Cotiere'!$M83="Validé humainement",'08_Form_Erosion_Cotiere'!A83,"")</x:f>
      </x:c>
      <x:c r="B83" s="76" t="str">
        <x:f>IF('08_Form_Erosion_Cotiere'!$M83="Validé humainement",'08_Form_Erosion_Cotiere'!B83,"")</x:f>
      </x:c>
      <x:c r="C83" s="76" t="str">
        <x:f>IF('08_Form_Erosion_Cotiere'!$M83="Validé humainement",'08_Form_Erosion_Cotiere'!C83,"")</x:f>
      </x:c>
      <x:c r="D83" s="76" t="str">
        <x:f>IF('08_Form_Erosion_Cotiere'!$M83="Validé humainement",'08_Form_Erosion_Cotiere'!D83,"")</x:f>
      </x:c>
      <x:c r="E83" s="77" t="str">
        <x:f>IF('08_Form_Erosion_Cotiere'!$M83="Validé humainement",'08_Form_Erosion_Cotiere'!E83,"")</x:f>
      </x:c>
      <x:c r="F83" s="76" t="str">
        <x:f>IF('08_Form_Erosion_Cotiere'!$M83="Validé humainement",'08_Form_Erosion_Cotiere'!F83,"")</x:f>
      </x:c>
      <x:c r="G83" s="76" t="str">
        <x:f>IF('08_Form_Erosion_Cotiere'!$M83="Validé humainement",'08_Form_Erosion_Cotiere'!G83,"")</x:f>
      </x:c>
      <x:c r="H83" s="81" t="str">
        <x:f>IF('08_Form_Erosion_Cotiere'!$M83="Validé humainement",'08_Form_Erosion_Cotiere'!H83,"")</x:f>
      </x:c>
      <x:c r="I83" s="76" t="str">
        <x:f>IF('08_Form_Erosion_Cotiere'!$M83="Validé humainement",'08_Form_Erosion_Cotiere'!I83,"")</x:f>
      </x:c>
      <x:c r="J83" s="76" t="str">
        <x:f>IF('08_Form_Erosion_Cotiere'!$M83="Validé humainement",'08_Form_Erosion_Cotiere'!J83,"")</x:f>
      </x:c>
      <x:c r="K83" s="76" t="str">
        <x:f>IF('08_Form_Erosion_Cotiere'!$M83="Validé humainement",'08_Form_Erosion_Cotiere'!K83,"")</x:f>
      </x:c>
      <x:c r="L83" s="76" t="str">
        <x:f>IF('08_Form_Erosion_Cotiere'!$M83="Validé humainement",'08_Form_Erosion_Cotiere'!L83,"")</x:f>
      </x:c>
      <x:c r="M83" s="76" t="str">
        <x:f>IF('08_Form_Erosion_Cotiere'!$M83="Validé humainement",'08_Form_Erosion_Cotiere'!M83,"")</x:f>
      </x:c>
      <x:c r="N83" s="78" t="str">
        <x:f>IF('08_Form_Erosion_Cotiere'!$M83="Validé humainement",'08_Form_Erosion_Cotiere'!N83,"")</x:f>
      </x:c>
      <x:c r="O83" s="76" t="str">
        <x:f>IF('08_Form_Erosion_Cotiere'!$M83="Validé humainement",'08_Form_Erosion_Cotiere'!O83,"")</x:f>
      </x:c>
      <x:c r="P83" s="76" t="str">
        <x:f>IF('08_Form_Erosion_Cotiere'!$M83="Validé humainement",'08_Form_Erosion_Cotiere'!P83,"")</x:f>
      </x:c>
      <x:c r="Q83" s="76" t="str">
        <x:f>IF('08_Form_Erosion_Cotiere'!$M83="Validé humainement",'08_Form_Erosion_Cotiere'!Q83,"")</x:f>
      </x:c>
    </x:row>
    <x:row r="84">
      <x:c r="A84" s="76" t="str">
        <x:f>IF('08_Form_Erosion_Cotiere'!$M84="Validé humainement",'08_Form_Erosion_Cotiere'!A84,"")</x:f>
      </x:c>
      <x:c r="B84" s="76" t="str">
        <x:f>IF('08_Form_Erosion_Cotiere'!$M84="Validé humainement",'08_Form_Erosion_Cotiere'!B84,"")</x:f>
      </x:c>
      <x:c r="C84" s="76" t="str">
        <x:f>IF('08_Form_Erosion_Cotiere'!$M84="Validé humainement",'08_Form_Erosion_Cotiere'!C84,"")</x:f>
      </x:c>
      <x:c r="D84" s="76" t="str">
        <x:f>IF('08_Form_Erosion_Cotiere'!$M84="Validé humainement",'08_Form_Erosion_Cotiere'!D84,"")</x:f>
      </x:c>
      <x:c r="E84" s="77" t="str">
        <x:f>IF('08_Form_Erosion_Cotiere'!$M84="Validé humainement",'08_Form_Erosion_Cotiere'!E84,"")</x:f>
      </x:c>
      <x:c r="F84" s="76" t="str">
        <x:f>IF('08_Form_Erosion_Cotiere'!$M84="Validé humainement",'08_Form_Erosion_Cotiere'!F84,"")</x:f>
      </x:c>
      <x:c r="G84" s="76" t="str">
        <x:f>IF('08_Form_Erosion_Cotiere'!$M84="Validé humainement",'08_Form_Erosion_Cotiere'!G84,"")</x:f>
      </x:c>
      <x:c r="H84" s="81" t="str">
        <x:f>IF('08_Form_Erosion_Cotiere'!$M84="Validé humainement",'08_Form_Erosion_Cotiere'!H84,"")</x:f>
      </x:c>
      <x:c r="I84" s="76" t="str">
        <x:f>IF('08_Form_Erosion_Cotiere'!$M84="Validé humainement",'08_Form_Erosion_Cotiere'!I84,"")</x:f>
      </x:c>
      <x:c r="J84" s="76" t="str">
        <x:f>IF('08_Form_Erosion_Cotiere'!$M84="Validé humainement",'08_Form_Erosion_Cotiere'!J84,"")</x:f>
      </x:c>
      <x:c r="K84" s="76" t="str">
        <x:f>IF('08_Form_Erosion_Cotiere'!$M84="Validé humainement",'08_Form_Erosion_Cotiere'!K84,"")</x:f>
      </x:c>
      <x:c r="L84" s="76" t="str">
        <x:f>IF('08_Form_Erosion_Cotiere'!$M84="Validé humainement",'08_Form_Erosion_Cotiere'!L84,"")</x:f>
      </x:c>
      <x:c r="M84" s="76" t="str">
        <x:f>IF('08_Form_Erosion_Cotiere'!$M84="Validé humainement",'08_Form_Erosion_Cotiere'!M84,"")</x:f>
      </x:c>
      <x:c r="N84" s="78" t="str">
        <x:f>IF('08_Form_Erosion_Cotiere'!$M84="Validé humainement",'08_Form_Erosion_Cotiere'!N84,"")</x:f>
      </x:c>
      <x:c r="O84" s="76" t="str">
        <x:f>IF('08_Form_Erosion_Cotiere'!$M84="Validé humainement",'08_Form_Erosion_Cotiere'!O84,"")</x:f>
      </x:c>
      <x:c r="P84" s="76" t="str">
        <x:f>IF('08_Form_Erosion_Cotiere'!$M84="Validé humainement",'08_Form_Erosion_Cotiere'!P84,"")</x:f>
      </x:c>
      <x:c r="Q84" s="76" t="str">
        <x:f>IF('08_Form_Erosion_Cotiere'!$M84="Validé humainement",'08_Form_Erosion_Cotiere'!Q84,"")</x:f>
      </x:c>
    </x:row>
    <x:row r="85">
      <x:c r="A85" s="76" t="str">
        <x:f>IF('08_Form_Erosion_Cotiere'!$M85="Validé humainement",'08_Form_Erosion_Cotiere'!A85,"")</x:f>
      </x:c>
      <x:c r="B85" s="76" t="str">
        <x:f>IF('08_Form_Erosion_Cotiere'!$M85="Validé humainement",'08_Form_Erosion_Cotiere'!B85,"")</x:f>
      </x:c>
      <x:c r="C85" s="76" t="str">
        <x:f>IF('08_Form_Erosion_Cotiere'!$M85="Validé humainement",'08_Form_Erosion_Cotiere'!C85,"")</x:f>
      </x:c>
      <x:c r="D85" s="76" t="str">
        <x:f>IF('08_Form_Erosion_Cotiere'!$M85="Validé humainement",'08_Form_Erosion_Cotiere'!D85,"")</x:f>
      </x:c>
      <x:c r="E85" s="77" t="str">
        <x:f>IF('08_Form_Erosion_Cotiere'!$M85="Validé humainement",'08_Form_Erosion_Cotiere'!E85,"")</x:f>
      </x:c>
      <x:c r="F85" s="76" t="str">
        <x:f>IF('08_Form_Erosion_Cotiere'!$M85="Validé humainement",'08_Form_Erosion_Cotiere'!F85,"")</x:f>
      </x:c>
      <x:c r="G85" s="76" t="str">
        <x:f>IF('08_Form_Erosion_Cotiere'!$M85="Validé humainement",'08_Form_Erosion_Cotiere'!G85,"")</x:f>
      </x:c>
      <x:c r="H85" s="81" t="str">
        <x:f>IF('08_Form_Erosion_Cotiere'!$M85="Validé humainement",'08_Form_Erosion_Cotiere'!H85,"")</x:f>
      </x:c>
      <x:c r="I85" s="76" t="str">
        <x:f>IF('08_Form_Erosion_Cotiere'!$M85="Validé humainement",'08_Form_Erosion_Cotiere'!I85,"")</x:f>
      </x:c>
      <x:c r="J85" s="76" t="str">
        <x:f>IF('08_Form_Erosion_Cotiere'!$M85="Validé humainement",'08_Form_Erosion_Cotiere'!J85,"")</x:f>
      </x:c>
      <x:c r="K85" s="76" t="str">
        <x:f>IF('08_Form_Erosion_Cotiere'!$M85="Validé humainement",'08_Form_Erosion_Cotiere'!K85,"")</x:f>
      </x:c>
      <x:c r="L85" s="76" t="str">
        <x:f>IF('08_Form_Erosion_Cotiere'!$M85="Validé humainement",'08_Form_Erosion_Cotiere'!L85,"")</x:f>
      </x:c>
      <x:c r="M85" s="76" t="str">
        <x:f>IF('08_Form_Erosion_Cotiere'!$M85="Validé humainement",'08_Form_Erosion_Cotiere'!M85,"")</x:f>
      </x:c>
      <x:c r="N85" s="78" t="str">
        <x:f>IF('08_Form_Erosion_Cotiere'!$M85="Validé humainement",'08_Form_Erosion_Cotiere'!N85,"")</x:f>
      </x:c>
      <x:c r="O85" s="76" t="str">
        <x:f>IF('08_Form_Erosion_Cotiere'!$M85="Validé humainement",'08_Form_Erosion_Cotiere'!O85,"")</x:f>
      </x:c>
      <x:c r="P85" s="76" t="str">
        <x:f>IF('08_Form_Erosion_Cotiere'!$M85="Validé humainement",'08_Form_Erosion_Cotiere'!P85,"")</x:f>
      </x:c>
      <x:c r="Q85" s="76" t="str">
        <x:f>IF('08_Form_Erosion_Cotiere'!$M85="Validé humainement",'08_Form_Erosion_Cotiere'!Q85,"")</x:f>
      </x:c>
    </x:row>
    <x:row r="86">
      <x:c r="A86" s="76" t="str">
        <x:f>IF('08_Form_Erosion_Cotiere'!$M86="Validé humainement",'08_Form_Erosion_Cotiere'!A86,"")</x:f>
      </x:c>
      <x:c r="B86" s="76" t="str">
        <x:f>IF('08_Form_Erosion_Cotiere'!$M86="Validé humainement",'08_Form_Erosion_Cotiere'!B86,"")</x:f>
      </x:c>
      <x:c r="C86" s="76" t="str">
        <x:f>IF('08_Form_Erosion_Cotiere'!$M86="Validé humainement",'08_Form_Erosion_Cotiere'!C86,"")</x:f>
      </x:c>
      <x:c r="D86" s="76" t="str">
        <x:f>IF('08_Form_Erosion_Cotiere'!$M86="Validé humainement",'08_Form_Erosion_Cotiere'!D86,"")</x:f>
      </x:c>
      <x:c r="E86" s="77" t="str">
        <x:f>IF('08_Form_Erosion_Cotiere'!$M86="Validé humainement",'08_Form_Erosion_Cotiere'!E86,"")</x:f>
      </x:c>
      <x:c r="F86" s="76" t="str">
        <x:f>IF('08_Form_Erosion_Cotiere'!$M86="Validé humainement",'08_Form_Erosion_Cotiere'!F86,"")</x:f>
      </x:c>
      <x:c r="G86" s="76" t="str">
        <x:f>IF('08_Form_Erosion_Cotiere'!$M86="Validé humainement",'08_Form_Erosion_Cotiere'!G86,"")</x:f>
      </x:c>
      <x:c r="H86" s="81" t="str">
        <x:f>IF('08_Form_Erosion_Cotiere'!$M86="Validé humainement",'08_Form_Erosion_Cotiere'!H86,"")</x:f>
      </x:c>
      <x:c r="I86" s="76" t="str">
        <x:f>IF('08_Form_Erosion_Cotiere'!$M86="Validé humainement",'08_Form_Erosion_Cotiere'!I86,"")</x:f>
      </x:c>
      <x:c r="J86" s="76" t="str">
        <x:f>IF('08_Form_Erosion_Cotiere'!$M86="Validé humainement",'08_Form_Erosion_Cotiere'!J86,"")</x:f>
      </x:c>
      <x:c r="K86" s="76" t="str">
        <x:f>IF('08_Form_Erosion_Cotiere'!$M86="Validé humainement",'08_Form_Erosion_Cotiere'!K86,"")</x:f>
      </x:c>
      <x:c r="L86" s="76" t="str">
        <x:f>IF('08_Form_Erosion_Cotiere'!$M86="Validé humainement",'08_Form_Erosion_Cotiere'!L86,"")</x:f>
      </x:c>
      <x:c r="M86" s="76" t="str">
        <x:f>IF('08_Form_Erosion_Cotiere'!$M86="Validé humainement",'08_Form_Erosion_Cotiere'!M86,"")</x:f>
      </x:c>
      <x:c r="N86" s="78" t="str">
        <x:f>IF('08_Form_Erosion_Cotiere'!$M86="Validé humainement",'08_Form_Erosion_Cotiere'!N86,"")</x:f>
      </x:c>
      <x:c r="O86" s="76" t="str">
        <x:f>IF('08_Form_Erosion_Cotiere'!$M86="Validé humainement",'08_Form_Erosion_Cotiere'!O86,"")</x:f>
      </x:c>
      <x:c r="P86" s="76" t="str">
        <x:f>IF('08_Form_Erosion_Cotiere'!$M86="Validé humainement",'08_Form_Erosion_Cotiere'!P86,"")</x:f>
      </x:c>
      <x:c r="Q86" s="76" t="str">
        <x:f>IF('08_Form_Erosion_Cotiere'!$M86="Validé humainement",'08_Form_Erosion_Cotiere'!Q86,"")</x:f>
      </x:c>
    </x:row>
    <x:row r="87">
      <x:c r="A87" s="76" t="str">
        <x:f>IF('08_Form_Erosion_Cotiere'!$M87="Validé humainement",'08_Form_Erosion_Cotiere'!A87,"")</x:f>
      </x:c>
      <x:c r="B87" s="76" t="str">
        <x:f>IF('08_Form_Erosion_Cotiere'!$M87="Validé humainement",'08_Form_Erosion_Cotiere'!B87,"")</x:f>
      </x:c>
      <x:c r="C87" s="76" t="str">
        <x:f>IF('08_Form_Erosion_Cotiere'!$M87="Validé humainement",'08_Form_Erosion_Cotiere'!C87,"")</x:f>
      </x:c>
      <x:c r="D87" s="76" t="str">
        <x:f>IF('08_Form_Erosion_Cotiere'!$M87="Validé humainement",'08_Form_Erosion_Cotiere'!D87,"")</x:f>
      </x:c>
      <x:c r="E87" s="77" t="str">
        <x:f>IF('08_Form_Erosion_Cotiere'!$M87="Validé humainement",'08_Form_Erosion_Cotiere'!E87,"")</x:f>
      </x:c>
      <x:c r="F87" s="76" t="str">
        <x:f>IF('08_Form_Erosion_Cotiere'!$M87="Validé humainement",'08_Form_Erosion_Cotiere'!F87,"")</x:f>
      </x:c>
      <x:c r="G87" s="76" t="str">
        <x:f>IF('08_Form_Erosion_Cotiere'!$M87="Validé humainement",'08_Form_Erosion_Cotiere'!G87,"")</x:f>
      </x:c>
      <x:c r="H87" s="81" t="str">
        <x:f>IF('08_Form_Erosion_Cotiere'!$M87="Validé humainement",'08_Form_Erosion_Cotiere'!H87,"")</x:f>
      </x:c>
      <x:c r="I87" s="76" t="str">
        <x:f>IF('08_Form_Erosion_Cotiere'!$M87="Validé humainement",'08_Form_Erosion_Cotiere'!I87,"")</x:f>
      </x:c>
      <x:c r="J87" s="76" t="str">
        <x:f>IF('08_Form_Erosion_Cotiere'!$M87="Validé humainement",'08_Form_Erosion_Cotiere'!J87,"")</x:f>
      </x:c>
      <x:c r="K87" s="76" t="str">
        <x:f>IF('08_Form_Erosion_Cotiere'!$M87="Validé humainement",'08_Form_Erosion_Cotiere'!K87,"")</x:f>
      </x:c>
      <x:c r="L87" s="76" t="str">
        <x:f>IF('08_Form_Erosion_Cotiere'!$M87="Validé humainement",'08_Form_Erosion_Cotiere'!L87,"")</x:f>
      </x:c>
      <x:c r="M87" s="76" t="str">
        <x:f>IF('08_Form_Erosion_Cotiere'!$M87="Validé humainement",'08_Form_Erosion_Cotiere'!M87,"")</x:f>
      </x:c>
      <x:c r="N87" s="78" t="str">
        <x:f>IF('08_Form_Erosion_Cotiere'!$M87="Validé humainement",'08_Form_Erosion_Cotiere'!N87,"")</x:f>
      </x:c>
      <x:c r="O87" s="76" t="str">
        <x:f>IF('08_Form_Erosion_Cotiere'!$M87="Validé humainement",'08_Form_Erosion_Cotiere'!O87,"")</x:f>
      </x:c>
      <x:c r="P87" s="76" t="str">
        <x:f>IF('08_Form_Erosion_Cotiere'!$M87="Validé humainement",'08_Form_Erosion_Cotiere'!P87,"")</x:f>
      </x:c>
      <x:c r="Q87" s="76" t="str">
        <x:f>IF('08_Form_Erosion_Cotiere'!$M87="Validé humainement",'08_Form_Erosion_Cotiere'!Q87,"")</x:f>
      </x:c>
    </x:row>
    <x:row r="88">
      <x:c r="A88" s="76" t="str">
        <x:f>IF('08_Form_Erosion_Cotiere'!$M88="Validé humainement",'08_Form_Erosion_Cotiere'!A88,"")</x:f>
      </x:c>
      <x:c r="B88" s="76" t="str">
        <x:f>IF('08_Form_Erosion_Cotiere'!$M88="Validé humainement",'08_Form_Erosion_Cotiere'!B88,"")</x:f>
      </x:c>
      <x:c r="C88" s="76" t="str">
        <x:f>IF('08_Form_Erosion_Cotiere'!$M88="Validé humainement",'08_Form_Erosion_Cotiere'!C88,"")</x:f>
      </x:c>
      <x:c r="D88" s="76" t="str">
        <x:f>IF('08_Form_Erosion_Cotiere'!$M88="Validé humainement",'08_Form_Erosion_Cotiere'!D88,"")</x:f>
      </x:c>
      <x:c r="E88" s="77" t="str">
        <x:f>IF('08_Form_Erosion_Cotiere'!$M88="Validé humainement",'08_Form_Erosion_Cotiere'!E88,"")</x:f>
      </x:c>
      <x:c r="F88" s="76" t="str">
        <x:f>IF('08_Form_Erosion_Cotiere'!$M88="Validé humainement",'08_Form_Erosion_Cotiere'!F88,"")</x:f>
      </x:c>
      <x:c r="G88" s="76" t="str">
        <x:f>IF('08_Form_Erosion_Cotiere'!$M88="Validé humainement",'08_Form_Erosion_Cotiere'!G88,"")</x:f>
      </x:c>
      <x:c r="H88" s="81" t="str">
        <x:f>IF('08_Form_Erosion_Cotiere'!$M88="Validé humainement",'08_Form_Erosion_Cotiere'!H88,"")</x:f>
      </x:c>
      <x:c r="I88" s="76" t="str">
        <x:f>IF('08_Form_Erosion_Cotiere'!$M88="Validé humainement",'08_Form_Erosion_Cotiere'!I88,"")</x:f>
      </x:c>
      <x:c r="J88" s="76" t="str">
        <x:f>IF('08_Form_Erosion_Cotiere'!$M88="Validé humainement",'08_Form_Erosion_Cotiere'!J88,"")</x:f>
      </x:c>
      <x:c r="K88" s="76" t="str">
        <x:f>IF('08_Form_Erosion_Cotiere'!$M88="Validé humainement",'08_Form_Erosion_Cotiere'!K88,"")</x:f>
      </x:c>
      <x:c r="L88" s="76" t="str">
        <x:f>IF('08_Form_Erosion_Cotiere'!$M88="Validé humainement",'08_Form_Erosion_Cotiere'!L88,"")</x:f>
      </x:c>
      <x:c r="M88" s="76" t="str">
        <x:f>IF('08_Form_Erosion_Cotiere'!$M88="Validé humainement",'08_Form_Erosion_Cotiere'!M88,"")</x:f>
      </x:c>
      <x:c r="N88" s="78" t="str">
        <x:f>IF('08_Form_Erosion_Cotiere'!$M88="Validé humainement",'08_Form_Erosion_Cotiere'!N88,"")</x:f>
      </x:c>
      <x:c r="O88" s="76" t="str">
        <x:f>IF('08_Form_Erosion_Cotiere'!$M88="Validé humainement",'08_Form_Erosion_Cotiere'!O88,"")</x:f>
      </x:c>
      <x:c r="P88" s="76" t="str">
        <x:f>IF('08_Form_Erosion_Cotiere'!$M88="Validé humainement",'08_Form_Erosion_Cotiere'!P88,"")</x:f>
      </x:c>
      <x:c r="Q88" s="76" t="str">
        <x:f>IF('08_Form_Erosion_Cotiere'!$M88="Validé humainement",'08_Form_Erosion_Cotiere'!Q88,"")</x:f>
      </x:c>
    </x:row>
    <x:row r="89">
      <x:c r="A89" s="76" t="str">
        <x:f>IF('08_Form_Erosion_Cotiere'!$M89="Validé humainement",'08_Form_Erosion_Cotiere'!A89,"")</x:f>
      </x:c>
      <x:c r="B89" s="76" t="str">
        <x:f>IF('08_Form_Erosion_Cotiere'!$M89="Validé humainement",'08_Form_Erosion_Cotiere'!B89,"")</x:f>
      </x:c>
      <x:c r="C89" s="76" t="str">
        <x:f>IF('08_Form_Erosion_Cotiere'!$M89="Validé humainement",'08_Form_Erosion_Cotiere'!C89,"")</x:f>
      </x:c>
      <x:c r="D89" s="76" t="str">
        <x:f>IF('08_Form_Erosion_Cotiere'!$M89="Validé humainement",'08_Form_Erosion_Cotiere'!D89,"")</x:f>
      </x:c>
      <x:c r="E89" s="77" t="str">
        <x:f>IF('08_Form_Erosion_Cotiere'!$M89="Validé humainement",'08_Form_Erosion_Cotiere'!E89,"")</x:f>
      </x:c>
      <x:c r="F89" s="76" t="str">
        <x:f>IF('08_Form_Erosion_Cotiere'!$M89="Validé humainement",'08_Form_Erosion_Cotiere'!F89,"")</x:f>
      </x:c>
      <x:c r="G89" s="76" t="str">
        <x:f>IF('08_Form_Erosion_Cotiere'!$M89="Validé humainement",'08_Form_Erosion_Cotiere'!G89,"")</x:f>
      </x:c>
      <x:c r="H89" s="81" t="str">
        <x:f>IF('08_Form_Erosion_Cotiere'!$M89="Validé humainement",'08_Form_Erosion_Cotiere'!H89,"")</x:f>
      </x:c>
      <x:c r="I89" s="76" t="str">
        <x:f>IF('08_Form_Erosion_Cotiere'!$M89="Validé humainement",'08_Form_Erosion_Cotiere'!I89,"")</x:f>
      </x:c>
      <x:c r="J89" s="76" t="str">
        <x:f>IF('08_Form_Erosion_Cotiere'!$M89="Validé humainement",'08_Form_Erosion_Cotiere'!J89,"")</x:f>
      </x:c>
      <x:c r="K89" s="76" t="str">
        <x:f>IF('08_Form_Erosion_Cotiere'!$M89="Validé humainement",'08_Form_Erosion_Cotiere'!K89,"")</x:f>
      </x:c>
      <x:c r="L89" s="76" t="str">
        <x:f>IF('08_Form_Erosion_Cotiere'!$M89="Validé humainement",'08_Form_Erosion_Cotiere'!L89,"")</x:f>
      </x:c>
      <x:c r="M89" s="76" t="str">
        <x:f>IF('08_Form_Erosion_Cotiere'!$M89="Validé humainement",'08_Form_Erosion_Cotiere'!M89,"")</x:f>
      </x:c>
      <x:c r="N89" s="78" t="str">
        <x:f>IF('08_Form_Erosion_Cotiere'!$M89="Validé humainement",'08_Form_Erosion_Cotiere'!N89,"")</x:f>
      </x:c>
      <x:c r="O89" s="76" t="str">
        <x:f>IF('08_Form_Erosion_Cotiere'!$M89="Validé humainement",'08_Form_Erosion_Cotiere'!O89,"")</x:f>
      </x:c>
      <x:c r="P89" s="76" t="str">
        <x:f>IF('08_Form_Erosion_Cotiere'!$M89="Validé humainement",'08_Form_Erosion_Cotiere'!P89,"")</x:f>
      </x:c>
      <x:c r="Q89" s="76" t="str">
        <x:f>IF('08_Form_Erosion_Cotiere'!$M89="Validé humainement",'08_Form_Erosion_Cotiere'!Q89,"")</x:f>
      </x:c>
    </x:row>
    <x:row r="90">
      <x:c r="A90" s="76" t="str">
        <x:f>IF('08_Form_Erosion_Cotiere'!$M90="Validé humainement",'08_Form_Erosion_Cotiere'!A90,"")</x:f>
      </x:c>
      <x:c r="B90" s="76" t="str">
        <x:f>IF('08_Form_Erosion_Cotiere'!$M90="Validé humainement",'08_Form_Erosion_Cotiere'!B90,"")</x:f>
      </x:c>
      <x:c r="C90" s="76" t="str">
        <x:f>IF('08_Form_Erosion_Cotiere'!$M90="Validé humainement",'08_Form_Erosion_Cotiere'!C90,"")</x:f>
      </x:c>
      <x:c r="D90" s="76" t="str">
        <x:f>IF('08_Form_Erosion_Cotiere'!$M90="Validé humainement",'08_Form_Erosion_Cotiere'!D90,"")</x:f>
      </x:c>
      <x:c r="E90" s="77" t="str">
        <x:f>IF('08_Form_Erosion_Cotiere'!$M90="Validé humainement",'08_Form_Erosion_Cotiere'!E90,"")</x:f>
      </x:c>
      <x:c r="F90" s="76" t="str">
        <x:f>IF('08_Form_Erosion_Cotiere'!$M90="Validé humainement",'08_Form_Erosion_Cotiere'!F90,"")</x:f>
      </x:c>
      <x:c r="G90" s="76" t="str">
        <x:f>IF('08_Form_Erosion_Cotiere'!$M90="Validé humainement",'08_Form_Erosion_Cotiere'!G90,"")</x:f>
      </x:c>
      <x:c r="H90" s="81" t="str">
        <x:f>IF('08_Form_Erosion_Cotiere'!$M90="Validé humainement",'08_Form_Erosion_Cotiere'!H90,"")</x:f>
      </x:c>
      <x:c r="I90" s="76" t="str">
        <x:f>IF('08_Form_Erosion_Cotiere'!$M90="Validé humainement",'08_Form_Erosion_Cotiere'!I90,"")</x:f>
      </x:c>
      <x:c r="J90" s="76" t="str">
        <x:f>IF('08_Form_Erosion_Cotiere'!$M90="Validé humainement",'08_Form_Erosion_Cotiere'!J90,"")</x:f>
      </x:c>
      <x:c r="K90" s="76" t="str">
        <x:f>IF('08_Form_Erosion_Cotiere'!$M90="Validé humainement",'08_Form_Erosion_Cotiere'!K90,"")</x:f>
      </x:c>
      <x:c r="L90" s="76" t="str">
        <x:f>IF('08_Form_Erosion_Cotiere'!$M90="Validé humainement",'08_Form_Erosion_Cotiere'!L90,"")</x:f>
      </x:c>
      <x:c r="M90" s="76" t="str">
        <x:f>IF('08_Form_Erosion_Cotiere'!$M90="Validé humainement",'08_Form_Erosion_Cotiere'!M90,"")</x:f>
      </x:c>
      <x:c r="N90" s="78" t="str">
        <x:f>IF('08_Form_Erosion_Cotiere'!$M90="Validé humainement",'08_Form_Erosion_Cotiere'!N90,"")</x:f>
      </x:c>
      <x:c r="O90" s="76" t="str">
        <x:f>IF('08_Form_Erosion_Cotiere'!$M90="Validé humainement",'08_Form_Erosion_Cotiere'!O90,"")</x:f>
      </x:c>
      <x:c r="P90" s="76" t="str">
        <x:f>IF('08_Form_Erosion_Cotiere'!$M90="Validé humainement",'08_Form_Erosion_Cotiere'!P90,"")</x:f>
      </x:c>
      <x:c r="Q90" s="76" t="str">
        <x:f>IF('08_Form_Erosion_Cotiere'!$M90="Validé humainement",'08_Form_Erosion_Cotiere'!Q90,"")</x:f>
      </x:c>
    </x:row>
    <x:row r="91">
      <x:c r="A91" s="76" t="str">
        <x:f>IF('08_Form_Erosion_Cotiere'!$M91="Validé humainement",'08_Form_Erosion_Cotiere'!A91,"")</x:f>
      </x:c>
      <x:c r="B91" s="76" t="str">
        <x:f>IF('08_Form_Erosion_Cotiere'!$M91="Validé humainement",'08_Form_Erosion_Cotiere'!B91,"")</x:f>
      </x:c>
      <x:c r="C91" s="76" t="str">
        <x:f>IF('08_Form_Erosion_Cotiere'!$M91="Validé humainement",'08_Form_Erosion_Cotiere'!C91,"")</x:f>
      </x:c>
      <x:c r="D91" s="76" t="str">
        <x:f>IF('08_Form_Erosion_Cotiere'!$M91="Validé humainement",'08_Form_Erosion_Cotiere'!D91,"")</x:f>
      </x:c>
      <x:c r="E91" s="77" t="str">
        <x:f>IF('08_Form_Erosion_Cotiere'!$M91="Validé humainement",'08_Form_Erosion_Cotiere'!E91,"")</x:f>
      </x:c>
      <x:c r="F91" s="76" t="str">
        <x:f>IF('08_Form_Erosion_Cotiere'!$M91="Validé humainement",'08_Form_Erosion_Cotiere'!F91,"")</x:f>
      </x:c>
      <x:c r="G91" s="76" t="str">
        <x:f>IF('08_Form_Erosion_Cotiere'!$M91="Validé humainement",'08_Form_Erosion_Cotiere'!G91,"")</x:f>
      </x:c>
      <x:c r="H91" s="81" t="str">
        <x:f>IF('08_Form_Erosion_Cotiere'!$M91="Validé humainement",'08_Form_Erosion_Cotiere'!H91,"")</x:f>
      </x:c>
      <x:c r="I91" s="76" t="str">
        <x:f>IF('08_Form_Erosion_Cotiere'!$M91="Validé humainement",'08_Form_Erosion_Cotiere'!I91,"")</x:f>
      </x:c>
      <x:c r="J91" s="76" t="str">
        <x:f>IF('08_Form_Erosion_Cotiere'!$M91="Validé humainement",'08_Form_Erosion_Cotiere'!J91,"")</x:f>
      </x:c>
      <x:c r="K91" s="76" t="str">
        <x:f>IF('08_Form_Erosion_Cotiere'!$M91="Validé humainement",'08_Form_Erosion_Cotiere'!K91,"")</x:f>
      </x:c>
      <x:c r="L91" s="76" t="str">
        <x:f>IF('08_Form_Erosion_Cotiere'!$M91="Validé humainement",'08_Form_Erosion_Cotiere'!L91,"")</x:f>
      </x:c>
      <x:c r="M91" s="76" t="str">
        <x:f>IF('08_Form_Erosion_Cotiere'!$M91="Validé humainement",'08_Form_Erosion_Cotiere'!M91,"")</x:f>
      </x:c>
      <x:c r="N91" s="78" t="str">
        <x:f>IF('08_Form_Erosion_Cotiere'!$M91="Validé humainement",'08_Form_Erosion_Cotiere'!N91,"")</x:f>
      </x:c>
      <x:c r="O91" s="76" t="str">
        <x:f>IF('08_Form_Erosion_Cotiere'!$M91="Validé humainement",'08_Form_Erosion_Cotiere'!O91,"")</x:f>
      </x:c>
      <x:c r="P91" s="76" t="str">
        <x:f>IF('08_Form_Erosion_Cotiere'!$M91="Validé humainement",'08_Form_Erosion_Cotiere'!P91,"")</x:f>
      </x:c>
      <x:c r="Q91" s="76" t="str">
        <x:f>IF('08_Form_Erosion_Cotiere'!$M91="Validé humainement",'08_Form_Erosion_Cotiere'!Q91,"")</x:f>
      </x:c>
    </x:row>
    <x:row r="92">
      <x:c r="A92" s="76" t="str">
        <x:f>IF('08_Form_Erosion_Cotiere'!$M92="Validé humainement",'08_Form_Erosion_Cotiere'!A92,"")</x:f>
      </x:c>
      <x:c r="B92" s="76" t="str">
        <x:f>IF('08_Form_Erosion_Cotiere'!$M92="Validé humainement",'08_Form_Erosion_Cotiere'!B92,"")</x:f>
      </x:c>
      <x:c r="C92" s="76" t="str">
        <x:f>IF('08_Form_Erosion_Cotiere'!$M92="Validé humainement",'08_Form_Erosion_Cotiere'!C92,"")</x:f>
      </x:c>
      <x:c r="D92" s="76" t="str">
        <x:f>IF('08_Form_Erosion_Cotiere'!$M92="Validé humainement",'08_Form_Erosion_Cotiere'!D92,"")</x:f>
      </x:c>
      <x:c r="E92" s="77" t="str">
        <x:f>IF('08_Form_Erosion_Cotiere'!$M92="Validé humainement",'08_Form_Erosion_Cotiere'!E92,"")</x:f>
      </x:c>
      <x:c r="F92" s="76" t="str">
        <x:f>IF('08_Form_Erosion_Cotiere'!$M92="Validé humainement",'08_Form_Erosion_Cotiere'!F92,"")</x:f>
      </x:c>
      <x:c r="G92" s="76" t="str">
        <x:f>IF('08_Form_Erosion_Cotiere'!$M92="Validé humainement",'08_Form_Erosion_Cotiere'!G92,"")</x:f>
      </x:c>
      <x:c r="H92" s="81" t="str">
        <x:f>IF('08_Form_Erosion_Cotiere'!$M92="Validé humainement",'08_Form_Erosion_Cotiere'!H92,"")</x:f>
      </x:c>
      <x:c r="I92" s="76" t="str">
        <x:f>IF('08_Form_Erosion_Cotiere'!$M92="Validé humainement",'08_Form_Erosion_Cotiere'!I92,"")</x:f>
      </x:c>
      <x:c r="J92" s="76" t="str">
        <x:f>IF('08_Form_Erosion_Cotiere'!$M92="Validé humainement",'08_Form_Erosion_Cotiere'!J92,"")</x:f>
      </x:c>
      <x:c r="K92" s="76" t="str">
        <x:f>IF('08_Form_Erosion_Cotiere'!$M92="Validé humainement",'08_Form_Erosion_Cotiere'!K92,"")</x:f>
      </x:c>
      <x:c r="L92" s="76" t="str">
        <x:f>IF('08_Form_Erosion_Cotiere'!$M92="Validé humainement",'08_Form_Erosion_Cotiere'!L92,"")</x:f>
      </x:c>
      <x:c r="M92" s="76" t="str">
        <x:f>IF('08_Form_Erosion_Cotiere'!$M92="Validé humainement",'08_Form_Erosion_Cotiere'!M92,"")</x:f>
      </x:c>
      <x:c r="N92" s="78" t="str">
        <x:f>IF('08_Form_Erosion_Cotiere'!$M92="Validé humainement",'08_Form_Erosion_Cotiere'!N92,"")</x:f>
      </x:c>
      <x:c r="O92" s="76" t="str">
        <x:f>IF('08_Form_Erosion_Cotiere'!$M92="Validé humainement",'08_Form_Erosion_Cotiere'!O92,"")</x:f>
      </x:c>
      <x:c r="P92" s="76" t="str">
        <x:f>IF('08_Form_Erosion_Cotiere'!$M92="Validé humainement",'08_Form_Erosion_Cotiere'!P92,"")</x:f>
      </x:c>
      <x:c r="Q92" s="76" t="str">
        <x:f>IF('08_Form_Erosion_Cotiere'!$M92="Validé humainement",'08_Form_Erosion_Cotiere'!Q92,"")</x:f>
      </x:c>
    </x:row>
    <x:row r="93">
      <x:c r="A93" s="76" t="str">
        <x:f>IF('08_Form_Erosion_Cotiere'!$M93="Validé humainement",'08_Form_Erosion_Cotiere'!A93,"")</x:f>
      </x:c>
      <x:c r="B93" s="76" t="str">
        <x:f>IF('08_Form_Erosion_Cotiere'!$M93="Validé humainement",'08_Form_Erosion_Cotiere'!B93,"")</x:f>
      </x:c>
      <x:c r="C93" s="76" t="str">
        <x:f>IF('08_Form_Erosion_Cotiere'!$M93="Validé humainement",'08_Form_Erosion_Cotiere'!C93,"")</x:f>
      </x:c>
      <x:c r="D93" s="76" t="str">
        <x:f>IF('08_Form_Erosion_Cotiere'!$M93="Validé humainement",'08_Form_Erosion_Cotiere'!D93,"")</x:f>
      </x:c>
      <x:c r="E93" s="77" t="str">
        <x:f>IF('08_Form_Erosion_Cotiere'!$M93="Validé humainement",'08_Form_Erosion_Cotiere'!E93,"")</x:f>
      </x:c>
      <x:c r="F93" s="76" t="str">
        <x:f>IF('08_Form_Erosion_Cotiere'!$M93="Validé humainement",'08_Form_Erosion_Cotiere'!F93,"")</x:f>
      </x:c>
      <x:c r="G93" s="76" t="str">
        <x:f>IF('08_Form_Erosion_Cotiere'!$M93="Validé humainement",'08_Form_Erosion_Cotiere'!G93,"")</x:f>
      </x:c>
      <x:c r="H93" s="81" t="str">
        <x:f>IF('08_Form_Erosion_Cotiere'!$M93="Validé humainement",'08_Form_Erosion_Cotiere'!H93,"")</x:f>
      </x:c>
      <x:c r="I93" s="76" t="str">
        <x:f>IF('08_Form_Erosion_Cotiere'!$M93="Validé humainement",'08_Form_Erosion_Cotiere'!I93,"")</x:f>
      </x:c>
      <x:c r="J93" s="76" t="str">
        <x:f>IF('08_Form_Erosion_Cotiere'!$M93="Validé humainement",'08_Form_Erosion_Cotiere'!J93,"")</x:f>
      </x:c>
      <x:c r="K93" s="76" t="str">
        <x:f>IF('08_Form_Erosion_Cotiere'!$M93="Validé humainement",'08_Form_Erosion_Cotiere'!K93,"")</x:f>
      </x:c>
      <x:c r="L93" s="76" t="str">
        <x:f>IF('08_Form_Erosion_Cotiere'!$M93="Validé humainement",'08_Form_Erosion_Cotiere'!L93,"")</x:f>
      </x:c>
      <x:c r="M93" s="76" t="str">
        <x:f>IF('08_Form_Erosion_Cotiere'!$M93="Validé humainement",'08_Form_Erosion_Cotiere'!M93,"")</x:f>
      </x:c>
      <x:c r="N93" s="78" t="str">
        <x:f>IF('08_Form_Erosion_Cotiere'!$M93="Validé humainement",'08_Form_Erosion_Cotiere'!N93,"")</x:f>
      </x:c>
      <x:c r="O93" s="76" t="str">
        <x:f>IF('08_Form_Erosion_Cotiere'!$M93="Validé humainement",'08_Form_Erosion_Cotiere'!O93,"")</x:f>
      </x:c>
      <x:c r="P93" s="76" t="str">
        <x:f>IF('08_Form_Erosion_Cotiere'!$M93="Validé humainement",'08_Form_Erosion_Cotiere'!P93,"")</x:f>
      </x:c>
      <x:c r="Q93" s="76" t="str">
        <x:f>IF('08_Form_Erosion_Cotiere'!$M93="Validé humainement",'08_Form_Erosion_Cotiere'!Q93,"")</x:f>
      </x:c>
    </x:row>
    <x:row r="94">
      <x:c r="A94" s="76" t="str">
        <x:f>IF('08_Form_Erosion_Cotiere'!$M94="Validé humainement",'08_Form_Erosion_Cotiere'!A94,"")</x:f>
      </x:c>
      <x:c r="B94" s="76" t="str">
        <x:f>IF('08_Form_Erosion_Cotiere'!$M94="Validé humainement",'08_Form_Erosion_Cotiere'!B94,"")</x:f>
      </x:c>
      <x:c r="C94" s="76" t="str">
        <x:f>IF('08_Form_Erosion_Cotiere'!$M94="Validé humainement",'08_Form_Erosion_Cotiere'!C94,"")</x:f>
      </x:c>
      <x:c r="D94" s="76" t="str">
        <x:f>IF('08_Form_Erosion_Cotiere'!$M94="Validé humainement",'08_Form_Erosion_Cotiere'!D94,"")</x:f>
      </x:c>
      <x:c r="E94" s="77" t="str">
        <x:f>IF('08_Form_Erosion_Cotiere'!$M94="Validé humainement",'08_Form_Erosion_Cotiere'!E94,"")</x:f>
      </x:c>
      <x:c r="F94" s="76" t="str">
        <x:f>IF('08_Form_Erosion_Cotiere'!$M94="Validé humainement",'08_Form_Erosion_Cotiere'!F94,"")</x:f>
      </x:c>
      <x:c r="G94" s="76" t="str">
        <x:f>IF('08_Form_Erosion_Cotiere'!$M94="Validé humainement",'08_Form_Erosion_Cotiere'!G94,"")</x:f>
      </x:c>
      <x:c r="H94" s="81" t="str">
        <x:f>IF('08_Form_Erosion_Cotiere'!$M94="Validé humainement",'08_Form_Erosion_Cotiere'!H94,"")</x:f>
      </x:c>
      <x:c r="I94" s="76" t="str">
        <x:f>IF('08_Form_Erosion_Cotiere'!$M94="Validé humainement",'08_Form_Erosion_Cotiere'!I94,"")</x:f>
      </x:c>
      <x:c r="J94" s="76" t="str">
        <x:f>IF('08_Form_Erosion_Cotiere'!$M94="Validé humainement",'08_Form_Erosion_Cotiere'!J94,"")</x:f>
      </x:c>
      <x:c r="K94" s="76" t="str">
        <x:f>IF('08_Form_Erosion_Cotiere'!$M94="Validé humainement",'08_Form_Erosion_Cotiere'!K94,"")</x:f>
      </x:c>
      <x:c r="L94" s="76" t="str">
        <x:f>IF('08_Form_Erosion_Cotiere'!$M94="Validé humainement",'08_Form_Erosion_Cotiere'!L94,"")</x:f>
      </x:c>
      <x:c r="M94" s="76" t="str">
        <x:f>IF('08_Form_Erosion_Cotiere'!$M94="Validé humainement",'08_Form_Erosion_Cotiere'!M94,"")</x:f>
      </x:c>
      <x:c r="N94" s="78" t="str">
        <x:f>IF('08_Form_Erosion_Cotiere'!$M94="Validé humainement",'08_Form_Erosion_Cotiere'!N94,"")</x:f>
      </x:c>
      <x:c r="O94" s="76" t="str">
        <x:f>IF('08_Form_Erosion_Cotiere'!$M94="Validé humainement",'08_Form_Erosion_Cotiere'!O94,"")</x:f>
      </x:c>
      <x:c r="P94" s="76" t="str">
        <x:f>IF('08_Form_Erosion_Cotiere'!$M94="Validé humainement",'08_Form_Erosion_Cotiere'!P94,"")</x:f>
      </x:c>
      <x:c r="Q94" s="76" t="str">
        <x:f>IF('08_Form_Erosion_Cotiere'!$M94="Validé humainement",'08_Form_Erosion_Cotiere'!Q94,"")</x:f>
      </x:c>
    </x:row>
    <x:row r="95">
      <x:c r="A95" s="76" t="str">
        <x:f>IF('08_Form_Erosion_Cotiere'!$M95="Validé humainement",'08_Form_Erosion_Cotiere'!A95,"")</x:f>
      </x:c>
      <x:c r="B95" s="76" t="str">
        <x:f>IF('08_Form_Erosion_Cotiere'!$M95="Validé humainement",'08_Form_Erosion_Cotiere'!B95,"")</x:f>
      </x:c>
      <x:c r="C95" s="76" t="str">
        <x:f>IF('08_Form_Erosion_Cotiere'!$M95="Validé humainement",'08_Form_Erosion_Cotiere'!C95,"")</x:f>
      </x:c>
      <x:c r="D95" s="76" t="str">
        <x:f>IF('08_Form_Erosion_Cotiere'!$M95="Validé humainement",'08_Form_Erosion_Cotiere'!D95,"")</x:f>
      </x:c>
      <x:c r="E95" s="77" t="str">
        <x:f>IF('08_Form_Erosion_Cotiere'!$M95="Validé humainement",'08_Form_Erosion_Cotiere'!E95,"")</x:f>
      </x:c>
      <x:c r="F95" s="76" t="str">
        <x:f>IF('08_Form_Erosion_Cotiere'!$M95="Validé humainement",'08_Form_Erosion_Cotiere'!F95,"")</x:f>
      </x:c>
      <x:c r="G95" s="76" t="str">
        <x:f>IF('08_Form_Erosion_Cotiere'!$M95="Validé humainement",'08_Form_Erosion_Cotiere'!G95,"")</x:f>
      </x:c>
      <x:c r="H95" s="81" t="str">
        <x:f>IF('08_Form_Erosion_Cotiere'!$M95="Validé humainement",'08_Form_Erosion_Cotiere'!H95,"")</x:f>
      </x:c>
      <x:c r="I95" s="76" t="str">
        <x:f>IF('08_Form_Erosion_Cotiere'!$M95="Validé humainement",'08_Form_Erosion_Cotiere'!I95,"")</x:f>
      </x:c>
      <x:c r="J95" s="76" t="str">
        <x:f>IF('08_Form_Erosion_Cotiere'!$M95="Validé humainement",'08_Form_Erosion_Cotiere'!J95,"")</x:f>
      </x:c>
      <x:c r="K95" s="76" t="str">
        <x:f>IF('08_Form_Erosion_Cotiere'!$M95="Validé humainement",'08_Form_Erosion_Cotiere'!K95,"")</x:f>
      </x:c>
      <x:c r="L95" s="76" t="str">
        <x:f>IF('08_Form_Erosion_Cotiere'!$M95="Validé humainement",'08_Form_Erosion_Cotiere'!L95,"")</x:f>
      </x:c>
      <x:c r="M95" s="76" t="str">
        <x:f>IF('08_Form_Erosion_Cotiere'!$M95="Validé humainement",'08_Form_Erosion_Cotiere'!M95,"")</x:f>
      </x:c>
      <x:c r="N95" s="78" t="str">
        <x:f>IF('08_Form_Erosion_Cotiere'!$M95="Validé humainement",'08_Form_Erosion_Cotiere'!N95,"")</x:f>
      </x:c>
      <x:c r="O95" s="76" t="str">
        <x:f>IF('08_Form_Erosion_Cotiere'!$M95="Validé humainement",'08_Form_Erosion_Cotiere'!O95,"")</x:f>
      </x:c>
      <x:c r="P95" s="76" t="str">
        <x:f>IF('08_Form_Erosion_Cotiere'!$M95="Validé humainement",'08_Form_Erosion_Cotiere'!P95,"")</x:f>
      </x:c>
      <x:c r="Q95" s="76" t="str">
        <x:f>IF('08_Form_Erosion_Cotiere'!$M95="Validé humainement",'08_Form_Erosion_Cotiere'!Q95,"")</x:f>
      </x:c>
    </x:row>
    <x:row r="96">
      <x:c r="A96" s="76" t="str">
        <x:f>IF('08_Form_Erosion_Cotiere'!$M96="Validé humainement",'08_Form_Erosion_Cotiere'!A96,"")</x:f>
      </x:c>
      <x:c r="B96" s="76" t="str">
        <x:f>IF('08_Form_Erosion_Cotiere'!$M96="Validé humainement",'08_Form_Erosion_Cotiere'!B96,"")</x:f>
      </x:c>
      <x:c r="C96" s="76" t="str">
        <x:f>IF('08_Form_Erosion_Cotiere'!$M96="Validé humainement",'08_Form_Erosion_Cotiere'!C96,"")</x:f>
      </x:c>
      <x:c r="D96" s="76" t="str">
        <x:f>IF('08_Form_Erosion_Cotiere'!$M96="Validé humainement",'08_Form_Erosion_Cotiere'!D96,"")</x:f>
      </x:c>
      <x:c r="E96" s="77" t="str">
        <x:f>IF('08_Form_Erosion_Cotiere'!$M96="Validé humainement",'08_Form_Erosion_Cotiere'!E96,"")</x:f>
      </x:c>
      <x:c r="F96" s="76" t="str">
        <x:f>IF('08_Form_Erosion_Cotiere'!$M96="Validé humainement",'08_Form_Erosion_Cotiere'!F96,"")</x:f>
      </x:c>
      <x:c r="G96" s="76" t="str">
        <x:f>IF('08_Form_Erosion_Cotiere'!$M96="Validé humainement",'08_Form_Erosion_Cotiere'!G96,"")</x:f>
      </x:c>
      <x:c r="H96" s="81" t="str">
        <x:f>IF('08_Form_Erosion_Cotiere'!$M96="Validé humainement",'08_Form_Erosion_Cotiere'!H96,"")</x:f>
      </x:c>
      <x:c r="I96" s="76" t="str">
        <x:f>IF('08_Form_Erosion_Cotiere'!$M96="Validé humainement",'08_Form_Erosion_Cotiere'!I96,"")</x:f>
      </x:c>
      <x:c r="J96" s="76" t="str">
        <x:f>IF('08_Form_Erosion_Cotiere'!$M96="Validé humainement",'08_Form_Erosion_Cotiere'!J96,"")</x:f>
      </x:c>
      <x:c r="K96" s="76" t="str">
        <x:f>IF('08_Form_Erosion_Cotiere'!$M96="Validé humainement",'08_Form_Erosion_Cotiere'!K96,"")</x:f>
      </x:c>
      <x:c r="L96" s="76" t="str">
        <x:f>IF('08_Form_Erosion_Cotiere'!$M96="Validé humainement",'08_Form_Erosion_Cotiere'!L96,"")</x:f>
      </x:c>
      <x:c r="M96" s="76" t="str">
        <x:f>IF('08_Form_Erosion_Cotiere'!$M96="Validé humainement",'08_Form_Erosion_Cotiere'!M96,"")</x:f>
      </x:c>
      <x:c r="N96" s="78" t="str">
        <x:f>IF('08_Form_Erosion_Cotiere'!$M96="Validé humainement",'08_Form_Erosion_Cotiere'!N96,"")</x:f>
      </x:c>
      <x:c r="O96" s="76" t="str">
        <x:f>IF('08_Form_Erosion_Cotiere'!$M96="Validé humainement",'08_Form_Erosion_Cotiere'!O96,"")</x:f>
      </x:c>
      <x:c r="P96" s="76" t="str">
        <x:f>IF('08_Form_Erosion_Cotiere'!$M96="Validé humainement",'08_Form_Erosion_Cotiere'!P96,"")</x:f>
      </x:c>
      <x:c r="Q96" s="76" t="str">
        <x:f>IF('08_Form_Erosion_Cotiere'!$M96="Validé humainement",'08_Form_Erosion_Cotiere'!Q96,"")</x:f>
      </x:c>
    </x:row>
    <x:row r="97">
      <x:c r="A97" s="76" t="str">
        <x:f>IF('08_Form_Erosion_Cotiere'!$M97="Validé humainement",'08_Form_Erosion_Cotiere'!A97,"")</x:f>
      </x:c>
      <x:c r="B97" s="76" t="str">
        <x:f>IF('08_Form_Erosion_Cotiere'!$M97="Validé humainement",'08_Form_Erosion_Cotiere'!B97,"")</x:f>
      </x:c>
      <x:c r="C97" s="76" t="str">
        <x:f>IF('08_Form_Erosion_Cotiere'!$M97="Validé humainement",'08_Form_Erosion_Cotiere'!C97,"")</x:f>
      </x:c>
      <x:c r="D97" s="76" t="str">
        <x:f>IF('08_Form_Erosion_Cotiere'!$M97="Validé humainement",'08_Form_Erosion_Cotiere'!D97,"")</x:f>
      </x:c>
      <x:c r="E97" s="77" t="str">
        <x:f>IF('08_Form_Erosion_Cotiere'!$M97="Validé humainement",'08_Form_Erosion_Cotiere'!E97,"")</x:f>
      </x:c>
      <x:c r="F97" s="76" t="str">
        <x:f>IF('08_Form_Erosion_Cotiere'!$M97="Validé humainement",'08_Form_Erosion_Cotiere'!F97,"")</x:f>
      </x:c>
      <x:c r="G97" s="76" t="str">
        <x:f>IF('08_Form_Erosion_Cotiere'!$M97="Validé humainement",'08_Form_Erosion_Cotiere'!G97,"")</x:f>
      </x:c>
      <x:c r="H97" s="81" t="str">
        <x:f>IF('08_Form_Erosion_Cotiere'!$M97="Validé humainement",'08_Form_Erosion_Cotiere'!H97,"")</x:f>
      </x:c>
      <x:c r="I97" s="76" t="str">
        <x:f>IF('08_Form_Erosion_Cotiere'!$M97="Validé humainement",'08_Form_Erosion_Cotiere'!I97,"")</x:f>
      </x:c>
      <x:c r="J97" s="76" t="str">
        <x:f>IF('08_Form_Erosion_Cotiere'!$M97="Validé humainement",'08_Form_Erosion_Cotiere'!J97,"")</x:f>
      </x:c>
      <x:c r="K97" s="76" t="str">
        <x:f>IF('08_Form_Erosion_Cotiere'!$M97="Validé humainement",'08_Form_Erosion_Cotiere'!K97,"")</x:f>
      </x:c>
      <x:c r="L97" s="76" t="str">
        <x:f>IF('08_Form_Erosion_Cotiere'!$M97="Validé humainement",'08_Form_Erosion_Cotiere'!L97,"")</x:f>
      </x:c>
      <x:c r="M97" s="76" t="str">
        <x:f>IF('08_Form_Erosion_Cotiere'!$M97="Validé humainement",'08_Form_Erosion_Cotiere'!M97,"")</x:f>
      </x:c>
      <x:c r="N97" s="78" t="str">
        <x:f>IF('08_Form_Erosion_Cotiere'!$M97="Validé humainement",'08_Form_Erosion_Cotiere'!N97,"")</x:f>
      </x:c>
      <x:c r="O97" s="76" t="str">
        <x:f>IF('08_Form_Erosion_Cotiere'!$M97="Validé humainement",'08_Form_Erosion_Cotiere'!O97,"")</x:f>
      </x:c>
      <x:c r="P97" s="76" t="str">
        <x:f>IF('08_Form_Erosion_Cotiere'!$M97="Validé humainement",'08_Form_Erosion_Cotiere'!P97,"")</x:f>
      </x:c>
      <x:c r="Q97" s="76" t="str">
        <x:f>IF('08_Form_Erosion_Cotiere'!$M97="Validé humainement",'08_Form_Erosion_Cotiere'!Q97,"")</x:f>
      </x:c>
    </x:row>
    <x:row r="98">
      <x:c r="A98" s="76" t="str">
        <x:f>IF('08_Form_Erosion_Cotiere'!$M98="Validé humainement",'08_Form_Erosion_Cotiere'!A98,"")</x:f>
      </x:c>
      <x:c r="B98" s="76" t="str">
        <x:f>IF('08_Form_Erosion_Cotiere'!$M98="Validé humainement",'08_Form_Erosion_Cotiere'!B98,"")</x:f>
      </x:c>
      <x:c r="C98" s="76" t="str">
        <x:f>IF('08_Form_Erosion_Cotiere'!$M98="Validé humainement",'08_Form_Erosion_Cotiere'!C98,"")</x:f>
      </x:c>
      <x:c r="D98" s="76" t="str">
        <x:f>IF('08_Form_Erosion_Cotiere'!$M98="Validé humainement",'08_Form_Erosion_Cotiere'!D98,"")</x:f>
      </x:c>
      <x:c r="E98" s="77" t="str">
        <x:f>IF('08_Form_Erosion_Cotiere'!$M98="Validé humainement",'08_Form_Erosion_Cotiere'!E98,"")</x:f>
      </x:c>
      <x:c r="F98" s="76" t="str">
        <x:f>IF('08_Form_Erosion_Cotiere'!$M98="Validé humainement",'08_Form_Erosion_Cotiere'!F98,"")</x:f>
      </x:c>
      <x:c r="G98" s="76" t="str">
        <x:f>IF('08_Form_Erosion_Cotiere'!$M98="Validé humainement",'08_Form_Erosion_Cotiere'!G98,"")</x:f>
      </x:c>
      <x:c r="H98" s="81" t="str">
        <x:f>IF('08_Form_Erosion_Cotiere'!$M98="Validé humainement",'08_Form_Erosion_Cotiere'!H98,"")</x:f>
      </x:c>
      <x:c r="I98" s="76" t="str">
        <x:f>IF('08_Form_Erosion_Cotiere'!$M98="Validé humainement",'08_Form_Erosion_Cotiere'!I98,"")</x:f>
      </x:c>
      <x:c r="J98" s="76" t="str">
        <x:f>IF('08_Form_Erosion_Cotiere'!$M98="Validé humainement",'08_Form_Erosion_Cotiere'!J98,"")</x:f>
      </x:c>
      <x:c r="K98" s="76" t="str">
        <x:f>IF('08_Form_Erosion_Cotiere'!$M98="Validé humainement",'08_Form_Erosion_Cotiere'!K98,"")</x:f>
      </x:c>
      <x:c r="L98" s="76" t="str">
        <x:f>IF('08_Form_Erosion_Cotiere'!$M98="Validé humainement",'08_Form_Erosion_Cotiere'!L98,"")</x:f>
      </x:c>
      <x:c r="M98" s="76" t="str">
        <x:f>IF('08_Form_Erosion_Cotiere'!$M98="Validé humainement",'08_Form_Erosion_Cotiere'!M98,"")</x:f>
      </x:c>
      <x:c r="N98" s="78" t="str">
        <x:f>IF('08_Form_Erosion_Cotiere'!$M98="Validé humainement",'08_Form_Erosion_Cotiere'!N98,"")</x:f>
      </x:c>
      <x:c r="O98" s="76" t="str">
        <x:f>IF('08_Form_Erosion_Cotiere'!$M98="Validé humainement",'08_Form_Erosion_Cotiere'!O98,"")</x:f>
      </x:c>
      <x:c r="P98" s="76" t="str">
        <x:f>IF('08_Form_Erosion_Cotiere'!$M98="Validé humainement",'08_Form_Erosion_Cotiere'!P98,"")</x:f>
      </x:c>
      <x:c r="Q98" s="76" t="str">
        <x:f>IF('08_Form_Erosion_Cotiere'!$M98="Validé humainement",'08_Form_Erosion_Cotiere'!Q98,"")</x:f>
      </x:c>
    </x:row>
    <x:row r="99">
      <x:c r="A99" s="76" t="str">
        <x:f>IF('08_Form_Erosion_Cotiere'!$M99="Validé humainement",'08_Form_Erosion_Cotiere'!A99,"")</x:f>
      </x:c>
      <x:c r="B99" s="76" t="str">
        <x:f>IF('08_Form_Erosion_Cotiere'!$M99="Validé humainement",'08_Form_Erosion_Cotiere'!B99,"")</x:f>
      </x:c>
      <x:c r="C99" s="76" t="str">
        <x:f>IF('08_Form_Erosion_Cotiere'!$M99="Validé humainement",'08_Form_Erosion_Cotiere'!C99,"")</x:f>
      </x:c>
      <x:c r="D99" s="76" t="str">
        <x:f>IF('08_Form_Erosion_Cotiere'!$M99="Validé humainement",'08_Form_Erosion_Cotiere'!D99,"")</x:f>
      </x:c>
      <x:c r="E99" s="77" t="str">
        <x:f>IF('08_Form_Erosion_Cotiere'!$M99="Validé humainement",'08_Form_Erosion_Cotiere'!E99,"")</x:f>
      </x:c>
      <x:c r="F99" s="76" t="str">
        <x:f>IF('08_Form_Erosion_Cotiere'!$M99="Validé humainement",'08_Form_Erosion_Cotiere'!F99,"")</x:f>
      </x:c>
      <x:c r="G99" s="76" t="str">
        <x:f>IF('08_Form_Erosion_Cotiere'!$M99="Validé humainement",'08_Form_Erosion_Cotiere'!G99,"")</x:f>
      </x:c>
      <x:c r="H99" s="81" t="str">
        <x:f>IF('08_Form_Erosion_Cotiere'!$M99="Validé humainement",'08_Form_Erosion_Cotiere'!H99,"")</x:f>
      </x:c>
      <x:c r="I99" s="76" t="str">
        <x:f>IF('08_Form_Erosion_Cotiere'!$M99="Validé humainement",'08_Form_Erosion_Cotiere'!I99,"")</x:f>
      </x:c>
      <x:c r="J99" s="76" t="str">
        <x:f>IF('08_Form_Erosion_Cotiere'!$M99="Validé humainement",'08_Form_Erosion_Cotiere'!J99,"")</x:f>
      </x:c>
      <x:c r="K99" s="76" t="str">
        <x:f>IF('08_Form_Erosion_Cotiere'!$M99="Validé humainement",'08_Form_Erosion_Cotiere'!K99,"")</x:f>
      </x:c>
      <x:c r="L99" s="76" t="str">
        <x:f>IF('08_Form_Erosion_Cotiere'!$M99="Validé humainement",'08_Form_Erosion_Cotiere'!L99,"")</x:f>
      </x:c>
      <x:c r="M99" s="76" t="str">
        <x:f>IF('08_Form_Erosion_Cotiere'!$M99="Validé humainement",'08_Form_Erosion_Cotiere'!M99,"")</x:f>
      </x:c>
      <x:c r="N99" s="78" t="str">
        <x:f>IF('08_Form_Erosion_Cotiere'!$M99="Validé humainement",'08_Form_Erosion_Cotiere'!N99,"")</x:f>
      </x:c>
      <x:c r="O99" s="76" t="str">
        <x:f>IF('08_Form_Erosion_Cotiere'!$M99="Validé humainement",'08_Form_Erosion_Cotiere'!O99,"")</x:f>
      </x:c>
      <x:c r="P99" s="76" t="str">
        <x:f>IF('08_Form_Erosion_Cotiere'!$M99="Validé humainement",'08_Form_Erosion_Cotiere'!P99,"")</x:f>
      </x:c>
      <x:c r="Q99" s="76" t="str">
        <x:f>IF('08_Form_Erosion_Cotiere'!$M99="Validé humainement",'08_Form_Erosion_Cotiere'!Q99,"")</x:f>
      </x:c>
    </x:row>
    <x:row r="100">
      <x:c r="A100" s="76" t="str">
        <x:f>IF('08_Form_Erosion_Cotiere'!$M100="Validé humainement",'08_Form_Erosion_Cotiere'!A100,"")</x:f>
      </x:c>
      <x:c r="B100" s="76" t="str">
        <x:f>IF('08_Form_Erosion_Cotiere'!$M100="Validé humainement",'08_Form_Erosion_Cotiere'!B100,"")</x:f>
      </x:c>
      <x:c r="C100" s="76" t="str">
        <x:f>IF('08_Form_Erosion_Cotiere'!$M100="Validé humainement",'08_Form_Erosion_Cotiere'!C100,"")</x:f>
      </x:c>
      <x:c r="D100" s="76" t="str">
        <x:f>IF('08_Form_Erosion_Cotiere'!$M100="Validé humainement",'08_Form_Erosion_Cotiere'!D100,"")</x:f>
      </x:c>
      <x:c r="E100" s="77" t="str">
        <x:f>IF('08_Form_Erosion_Cotiere'!$M100="Validé humainement",'08_Form_Erosion_Cotiere'!E100,"")</x:f>
      </x:c>
      <x:c r="F100" s="76" t="str">
        <x:f>IF('08_Form_Erosion_Cotiere'!$M100="Validé humainement",'08_Form_Erosion_Cotiere'!F100,"")</x:f>
      </x:c>
      <x:c r="G100" s="76" t="str">
        <x:f>IF('08_Form_Erosion_Cotiere'!$M100="Validé humainement",'08_Form_Erosion_Cotiere'!G100,"")</x:f>
      </x:c>
      <x:c r="H100" s="81" t="str">
        <x:f>IF('08_Form_Erosion_Cotiere'!$M100="Validé humainement",'08_Form_Erosion_Cotiere'!H100,"")</x:f>
      </x:c>
      <x:c r="I100" s="76" t="str">
        <x:f>IF('08_Form_Erosion_Cotiere'!$M100="Validé humainement",'08_Form_Erosion_Cotiere'!I100,"")</x:f>
      </x:c>
      <x:c r="J100" s="76" t="str">
        <x:f>IF('08_Form_Erosion_Cotiere'!$M100="Validé humainement",'08_Form_Erosion_Cotiere'!J100,"")</x:f>
      </x:c>
      <x:c r="K100" s="76" t="str">
        <x:f>IF('08_Form_Erosion_Cotiere'!$M100="Validé humainement",'08_Form_Erosion_Cotiere'!K100,"")</x:f>
      </x:c>
      <x:c r="L100" s="76" t="str">
        <x:f>IF('08_Form_Erosion_Cotiere'!$M100="Validé humainement",'08_Form_Erosion_Cotiere'!L100,"")</x:f>
      </x:c>
      <x:c r="M100" s="76" t="str">
        <x:f>IF('08_Form_Erosion_Cotiere'!$M100="Validé humainement",'08_Form_Erosion_Cotiere'!M100,"")</x:f>
      </x:c>
      <x:c r="N100" s="78" t="str">
        <x:f>IF('08_Form_Erosion_Cotiere'!$M100="Validé humainement",'08_Form_Erosion_Cotiere'!N100,"")</x:f>
      </x:c>
      <x:c r="O100" s="76" t="str">
        <x:f>IF('08_Form_Erosion_Cotiere'!$M100="Validé humainement",'08_Form_Erosion_Cotiere'!O100,"")</x:f>
      </x:c>
      <x:c r="P100" s="76" t="str">
        <x:f>IF('08_Form_Erosion_Cotiere'!$M100="Validé humainement",'08_Form_Erosion_Cotiere'!P100,"")</x:f>
      </x:c>
      <x:c r="Q100" s="76" t="str">
        <x:f>IF('08_Form_Erosion_Cotiere'!$M100="Validé humainement",'08_Form_Erosion_Cotiere'!Q100,"")</x:f>
      </x:c>
    </x:row>
    <x:row r="101">
      <x:c r="A101" s="76" t="str">
        <x:f>IF('08_Form_Erosion_Cotiere'!$M101="Validé humainement",'08_Form_Erosion_Cotiere'!A101,"")</x:f>
      </x:c>
      <x:c r="B101" s="76" t="str">
        <x:f>IF('08_Form_Erosion_Cotiere'!$M101="Validé humainement",'08_Form_Erosion_Cotiere'!B101,"")</x:f>
      </x:c>
      <x:c r="C101" s="76" t="str">
        <x:f>IF('08_Form_Erosion_Cotiere'!$M101="Validé humainement",'08_Form_Erosion_Cotiere'!C101,"")</x:f>
      </x:c>
      <x:c r="D101" s="76" t="str">
        <x:f>IF('08_Form_Erosion_Cotiere'!$M101="Validé humainement",'08_Form_Erosion_Cotiere'!D101,"")</x:f>
      </x:c>
      <x:c r="E101" s="77" t="str">
        <x:f>IF('08_Form_Erosion_Cotiere'!$M101="Validé humainement",'08_Form_Erosion_Cotiere'!E101,"")</x:f>
      </x:c>
      <x:c r="F101" s="76" t="str">
        <x:f>IF('08_Form_Erosion_Cotiere'!$M101="Validé humainement",'08_Form_Erosion_Cotiere'!F101,"")</x:f>
      </x:c>
      <x:c r="G101" s="76" t="str">
        <x:f>IF('08_Form_Erosion_Cotiere'!$M101="Validé humainement",'08_Form_Erosion_Cotiere'!G101,"")</x:f>
      </x:c>
      <x:c r="H101" s="81" t="str">
        <x:f>IF('08_Form_Erosion_Cotiere'!$M101="Validé humainement",'08_Form_Erosion_Cotiere'!H101,"")</x:f>
      </x:c>
      <x:c r="I101" s="76" t="str">
        <x:f>IF('08_Form_Erosion_Cotiere'!$M101="Validé humainement",'08_Form_Erosion_Cotiere'!I101,"")</x:f>
      </x:c>
      <x:c r="J101" s="76" t="str">
        <x:f>IF('08_Form_Erosion_Cotiere'!$M101="Validé humainement",'08_Form_Erosion_Cotiere'!J101,"")</x:f>
      </x:c>
      <x:c r="K101" s="76" t="str">
        <x:f>IF('08_Form_Erosion_Cotiere'!$M101="Validé humainement",'08_Form_Erosion_Cotiere'!K101,"")</x:f>
      </x:c>
      <x:c r="L101" s="76" t="str">
        <x:f>IF('08_Form_Erosion_Cotiere'!$M101="Validé humainement",'08_Form_Erosion_Cotiere'!L101,"")</x:f>
      </x:c>
      <x:c r="M101" s="76" t="str">
        <x:f>IF('08_Form_Erosion_Cotiere'!$M101="Validé humainement",'08_Form_Erosion_Cotiere'!M101,"")</x:f>
      </x:c>
      <x:c r="N101" s="78" t="str">
        <x:f>IF('08_Form_Erosion_Cotiere'!$M101="Validé humainement",'08_Form_Erosion_Cotiere'!N101,"")</x:f>
      </x:c>
      <x:c r="O101" s="76" t="str">
        <x:f>IF('08_Form_Erosion_Cotiere'!$M101="Validé humainement",'08_Form_Erosion_Cotiere'!O101,"")</x:f>
      </x:c>
      <x:c r="P101" s="76" t="str">
        <x:f>IF('08_Form_Erosion_Cotiere'!$M101="Validé humainement",'08_Form_Erosion_Cotiere'!P101,"")</x:f>
      </x:c>
      <x:c r="Q101" s="76" t="str">
        <x:f>IF('08_Form_Erosion_Cotiere'!$M101="Validé humainement",'08_Form_Erosion_Cotiere'!Q101,"")</x:f>
      </x:c>
    </x:row>
    <x:row r="102">
      <x:c r="A102" s="76" t="str">
        <x:f>IF('08_Form_Erosion_Cotiere'!$M102="Validé humainement",'08_Form_Erosion_Cotiere'!A102,"")</x:f>
      </x:c>
      <x:c r="B102" s="76" t="str">
        <x:f>IF('08_Form_Erosion_Cotiere'!$M102="Validé humainement",'08_Form_Erosion_Cotiere'!B102,"")</x:f>
      </x:c>
      <x:c r="C102" s="76" t="str">
        <x:f>IF('08_Form_Erosion_Cotiere'!$M102="Validé humainement",'08_Form_Erosion_Cotiere'!C102,"")</x:f>
      </x:c>
      <x:c r="D102" s="76" t="str">
        <x:f>IF('08_Form_Erosion_Cotiere'!$M102="Validé humainement",'08_Form_Erosion_Cotiere'!D102,"")</x:f>
      </x:c>
      <x:c r="E102" s="77" t="str">
        <x:f>IF('08_Form_Erosion_Cotiere'!$M102="Validé humainement",'08_Form_Erosion_Cotiere'!E102,"")</x:f>
      </x:c>
      <x:c r="F102" s="76" t="str">
        <x:f>IF('08_Form_Erosion_Cotiere'!$M102="Validé humainement",'08_Form_Erosion_Cotiere'!F102,"")</x:f>
      </x:c>
      <x:c r="G102" s="76" t="str">
        <x:f>IF('08_Form_Erosion_Cotiere'!$M102="Validé humainement",'08_Form_Erosion_Cotiere'!G102,"")</x:f>
      </x:c>
      <x:c r="H102" s="81" t="str">
        <x:f>IF('08_Form_Erosion_Cotiere'!$M102="Validé humainement",'08_Form_Erosion_Cotiere'!H102,"")</x:f>
      </x:c>
      <x:c r="I102" s="76" t="str">
        <x:f>IF('08_Form_Erosion_Cotiere'!$M102="Validé humainement",'08_Form_Erosion_Cotiere'!I102,"")</x:f>
      </x:c>
      <x:c r="J102" s="76" t="str">
        <x:f>IF('08_Form_Erosion_Cotiere'!$M102="Validé humainement",'08_Form_Erosion_Cotiere'!J102,"")</x:f>
      </x:c>
      <x:c r="K102" s="76" t="str">
        <x:f>IF('08_Form_Erosion_Cotiere'!$M102="Validé humainement",'08_Form_Erosion_Cotiere'!K102,"")</x:f>
      </x:c>
      <x:c r="L102" s="76" t="str">
        <x:f>IF('08_Form_Erosion_Cotiere'!$M102="Validé humainement",'08_Form_Erosion_Cotiere'!L102,"")</x:f>
      </x:c>
      <x:c r="M102" s="76" t="str">
        <x:f>IF('08_Form_Erosion_Cotiere'!$M102="Validé humainement",'08_Form_Erosion_Cotiere'!M102,"")</x:f>
      </x:c>
      <x:c r="N102" s="78" t="str">
        <x:f>IF('08_Form_Erosion_Cotiere'!$M102="Validé humainement",'08_Form_Erosion_Cotiere'!N102,"")</x:f>
      </x:c>
      <x:c r="O102" s="76" t="str">
        <x:f>IF('08_Form_Erosion_Cotiere'!$M102="Validé humainement",'08_Form_Erosion_Cotiere'!O102,"")</x:f>
      </x:c>
      <x:c r="P102" s="76" t="str">
        <x:f>IF('08_Form_Erosion_Cotiere'!$M102="Validé humainement",'08_Form_Erosion_Cotiere'!P102,"")</x:f>
      </x:c>
      <x:c r="Q102" s="76" t="str">
        <x:f>IF('08_Form_Erosion_Cotiere'!$M102="Validé humainement",'08_Form_Erosion_Cotiere'!Q102,"")</x:f>
      </x:c>
    </x:row>
    <x:row r="103">
      <x:c r="A103" s="76" t="str">
        <x:f>IF('08_Form_Erosion_Cotiere'!$M103="Validé humainement",'08_Form_Erosion_Cotiere'!A103,"")</x:f>
      </x:c>
      <x:c r="B103" s="76" t="str">
        <x:f>IF('08_Form_Erosion_Cotiere'!$M103="Validé humainement",'08_Form_Erosion_Cotiere'!B103,"")</x:f>
      </x:c>
      <x:c r="C103" s="76" t="str">
        <x:f>IF('08_Form_Erosion_Cotiere'!$M103="Validé humainement",'08_Form_Erosion_Cotiere'!C103,"")</x:f>
      </x:c>
      <x:c r="D103" s="76" t="str">
        <x:f>IF('08_Form_Erosion_Cotiere'!$M103="Validé humainement",'08_Form_Erosion_Cotiere'!D103,"")</x:f>
      </x:c>
      <x:c r="E103" s="77" t="str">
        <x:f>IF('08_Form_Erosion_Cotiere'!$M103="Validé humainement",'08_Form_Erosion_Cotiere'!E103,"")</x:f>
      </x:c>
      <x:c r="F103" s="76" t="str">
        <x:f>IF('08_Form_Erosion_Cotiere'!$M103="Validé humainement",'08_Form_Erosion_Cotiere'!F103,"")</x:f>
      </x:c>
      <x:c r="G103" s="76" t="str">
        <x:f>IF('08_Form_Erosion_Cotiere'!$M103="Validé humainement",'08_Form_Erosion_Cotiere'!G103,"")</x:f>
      </x:c>
      <x:c r="H103" s="81" t="str">
        <x:f>IF('08_Form_Erosion_Cotiere'!$M103="Validé humainement",'08_Form_Erosion_Cotiere'!H103,"")</x:f>
      </x:c>
      <x:c r="I103" s="76" t="str">
        <x:f>IF('08_Form_Erosion_Cotiere'!$M103="Validé humainement",'08_Form_Erosion_Cotiere'!I103,"")</x:f>
      </x:c>
      <x:c r="J103" s="76" t="str">
        <x:f>IF('08_Form_Erosion_Cotiere'!$M103="Validé humainement",'08_Form_Erosion_Cotiere'!J103,"")</x:f>
      </x:c>
      <x:c r="K103" s="76" t="str">
        <x:f>IF('08_Form_Erosion_Cotiere'!$M103="Validé humainement",'08_Form_Erosion_Cotiere'!K103,"")</x:f>
      </x:c>
      <x:c r="L103" s="76" t="str">
        <x:f>IF('08_Form_Erosion_Cotiere'!$M103="Validé humainement",'08_Form_Erosion_Cotiere'!L103,"")</x:f>
      </x:c>
      <x:c r="M103" s="76" t="str">
        <x:f>IF('08_Form_Erosion_Cotiere'!$M103="Validé humainement",'08_Form_Erosion_Cotiere'!M103,"")</x:f>
      </x:c>
      <x:c r="N103" s="78" t="str">
        <x:f>IF('08_Form_Erosion_Cotiere'!$M103="Validé humainement",'08_Form_Erosion_Cotiere'!N103,"")</x:f>
      </x:c>
      <x:c r="O103" s="76" t="str">
        <x:f>IF('08_Form_Erosion_Cotiere'!$M103="Validé humainement",'08_Form_Erosion_Cotiere'!O103,"")</x:f>
      </x:c>
      <x:c r="P103" s="76" t="str">
        <x:f>IF('08_Form_Erosion_Cotiere'!$M103="Validé humainement",'08_Form_Erosion_Cotiere'!P103,"")</x:f>
      </x:c>
      <x:c r="Q103" s="76" t="str">
        <x:f>IF('08_Form_Erosion_Cotiere'!$M103="Validé humainement",'08_Form_Erosion_Cotiere'!Q103,"")</x:f>
      </x:c>
    </x:row>
    <x:row r="104">
      <x:c r="A104" s="76" t="str">
        <x:f>IF('08_Form_Erosion_Cotiere'!$M104="Validé humainement",'08_Form_Erosion_Cotiere'!A104,"")</x:f>
      </x:c>
      <x:c r="B104" s="76" t="str">
        <x:f>IF('08_Form_Erosion_Cotiere'!$M104="Validé humainement",'08_Form_Erosion_Cotiere'!B104,"")</x:f>
      </x:c>
      <x:c r="C104" s="76" t="str">
        <x:f>IF('08_Form_Erosion_Cotiere'!$M104="Validé humainement",'08_Form_Erosion_Cotiere'!C104,"")</x:f>
      </x:c>
      <x:c r="D104" s="76" t="str">
        <x:f>IF('08_Form_Erosion_Cotiere'!$M104="Validé humainement",'08_Form_Erosion_Cotiere'!D104,"")</x:f>
      </x:c>
      <x:c r="E104" s="77" t="str">
        <x:f>IF('08_Form_Erosion_Cotiere'!$M104="Validé humainement",'08_Form_Erosion_Cotiere'!E104,"")</x:f>
      </x:c>
      <x:c r="F104" s="76" t="str">
        <x:f>IF('08_Form_Erosion_Cotiere'!$M104="Validé humainement",'08_Form_Erosion_Cotiere'!F104,"")</x:f>
      </x:c>
      <x:c r="G104" s="76" t="str">
        <x:f>IF('08_Form_Erosion_Cotiere'!$M104="Validé humainement",'08_Form_Erosion_Cotiere'!G104,"")</x:f>
      </x:c>
      <x:c r="H104" s="81" t="str">
        <x:f>IF('08_Form_Erosion_Cotiere'!$M104="Validé humainement",'08_Form_Erosion_Cotiere'!H104,"")</x:f>
      </x:c>
      <x:c r="I104" s="76" t="str">
        <x:f>IF('08_Form_Erosion_Cotiere'!$M104="Validé humainement",'08_Form_Erosion_Cotiere'!I104,"")</x:f>
      </x:c>
      <x:c r="J104" s="76" t="str">
        <x:f>IF('08_Form_Erosion_Cotiere'!$M104="Validé humainement",'08_Form_Erosion_Cotiere'!J104,"")</x:f>
      </x:c>
      <x:c r="K104" s="76" t="str">
        <x:f>IF('08_Form_Erosion_Cotiere'!$M104="Validé humainement",'08_Form_Erosion_Cotiere'!K104,"")</x:f>
      </x:c>
      <x:c r="L104" s="76" t="str">
        <x:f>IF('08_Form_Erosion_Cotiere'!$M104="Validé humainement",'08_Form_Erosion_Cotiere'!L104,"")</x:f>
      </x:c>
      <x:c r="M104" s="76" t="str">
        <x:f>IF('08_Form_Erosion_Cotiere'!$M104="Validé humainement",'08_Form_Erosion_Cotiere'!M104,"")</x:f>
      </x:c>
      <x:c r="N104" s="78" t="str">
        <x:f>IF('08_Form_Erosion_Cotiere'!$M104="Validé humainement",'08_Form_Erosion_Cotiere'!N104,"")</x:f>
      </x:c>
      <x:c r="O104" s="76" t="str">
        <x:f>IF('08_Form_Erosion_Cotiere'!$M104="Validé humainement",'08_Form_Erosion_Cotiere'!O104,"")</x:f>
      </x:c>
      <x:c r="P104" s="76" t="str">
        <x:f>IF('08_Form_Erosion_Cotiere'!$M104="Validé humainement",'08_Form_Erosion_Cotiere'!P104,"")</x:f>
      </x:c>
      <x:c r="Q104" s="76" t="str">
        <x:f>IF('08_Form_Erosion_Cotiere'!$M104="Validé humainement",'08_Form_Erosion_Cotiere'!Q104,"")</x:f>
      </x:c>
    </x:row>
  </x:sheetData>
  <x:mergeCells>
    <x:mergeCell ref="A1:Q1"/>
    <x:mergeCell ref="A2:Q2"/>
  </x:mergeCells>
  <x:pageMargins left="0.7" right="0.7" top="0.75" bottom="0.75" header="0.3" footer="0.3"/>
  <x:tableParts count="1">
    <x:tablePart xmlns:r="http://schemas.openxmlformats.org/officeDocument/2006/relationships" r:id="R32c08904a6ba40c7"/>
  </x:tableParts>
</x:worksheet>
</file>

<file path=xl/worksheets/sheet62.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Base validée -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09_Form_Projets_Climat.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Projet_ID</x:v>
      </x:c>
      <x:c r="B4" s="87" t="str">
        <x:v>Nom projet</x:v>
      </x:c>
      <x:c r="C4" s="87" t="str">
        <x:v>Domaine</x:v>
      </x:c>
      <x:c r="D4" s="87" t="str">
        <x:v>Type action</x:v>
      </x:c>
      <x:c r="E4" s="87" t="str">
        <x:v>Statut projet</x:v>
      </x:c>
      <x:c r="F4" s="87" t="str">
        <x:v>Niveau de maturité</x:v>
      </x:c>
      <x:c r="G4" s="87" t="str">
        <x:v>Date début</x:v>
      </x:c>
      <x:c r="H4" s="87" t="str">
        <x:v>Date fin</x:v>
      </x:c>
      <x:c r="I4" s="87" t="str">
        <x:v>Budget total FCFA</x:v>
      </x:c>
      <x:c r="J4" s="87" t="str">
        <x:v>Financement acquis FCFA</x:v>
      </x:c>
      <x:c r="K4" s="87" t="str">
        <x:v>Gap financement FCFA</x:v>
      </x:c>
      <x:c r="L4" s="87" t="str">
        <x:v>Avancement %</x:v>
      </x:c>
      <x:c r="M4" s="87" t="str">
        <x:v>Responsable projet</x:v>
      </x:c>
      <x:c r="N4" s="87" t="str">
        <x:v>Partenaires</x:v>
      </x:c>
      <x:c r="O4" s="87" t="str">
        <x:v>Document source</x:v>
      </x:c>
      <x:c r="P4" s="87" t="str">
        <x:v>Statut validation</x:v>
      </x:c>
      <x:c r="Q4" s="87" t="str">
        <x:v>Observations</x:v>
      </x:c>
      <x:c r="R4" s="87" t="str">
        <x:v>Date de saisie</x:v>
      </x:c>
      <x:c r="S4" s="87" t="str">
        <x:v>Responsable saisie</x:v>
      </x:c>
      <x:c r="T4" s="87" t="str">
        <x:v>Alerte_QC</x:v>
      </x:c>
      <x:c r="U4" s="87" t="str">
        <x:v>Alimente_Rapports</x:v>
      </x:c>
    </x:row>
    <x:row r="5">
      <x:c r="A5" s="76" t="str">
        <x:f>IF('09_Form_Projets_Climat'!$P5="Validé humainement",'09_Form_Projets_Climat'!A5,"")</x:f>
      </x:c>
      <x:c r="B5" s="76" t="str">
        <x:f>IF('09_Form_Projets_Climat'!$P5="Validé humainement",'09_Form_Projets_Climat'!B5,"")</x:f>
      </x:c>
      <x:c r="C5" s="76" t="str">
        <x:f>IF('09_Form_Projets_Climat'!$P5="Validé humainement",'09_Form_Projets_Climat'!C5,"")</x:f>
      </x:c>
      <x:c r="D5" s="76" t="str">
        <x:f>IF('09_Form_Projets_Climat'!$P5="Validé humainement",'09_Form_Projets_Climat'!D5,"")</x:f>
      </x:c>
      <x:c r="E5" s="76" t="str">
        <x:f>IF('09_Form_Projets_Climat'!$P5="Validé humainement",'09_Form_Projets_Climat'!E5,"")</x:f>
      </x:c>
      <x:c r="F5" s="76" t="str">
        <x:f>IF('09_Form_Projets_Climat'!$P5="Validé humainement",'09_Form_Projets_Climat'!F5,"")</x:f>
      </x:c>
      <x:c r="G5" s="78" t="str">
        <x:f>IF('09_Form_Projets_Climat'!$P5="Validé humainement",'09_Form_Projets_Climat'!G5,"")</x:f>
      </x:c>
      <x:c r="H5" s="78" t="str">
        <x:f>IF('09_Form_Projets_Climat'!$P5="Validé humainement",'09_Form_Projets_Climat'!H5,"")</x:f>
      </x:c>
      <x:c r="I5" s="81" t="str">
        <x:f>IF('09_Form_Projets_Climat'!$P5="Validé humainement",'09_Form_Projets_Climat'!I5,"")</x:f>
      </x:c>
      <x:c r="J5" s="81" t="str">
        <x:f>IF('09_Form_Projets_Climat'!$P5="Validé humainement",'09_Form_Projets_Climat'!J5,"")</x:f>
      </x:c>
      <x:c r="K5" s="81" t="str">
        <x:f>IF('09_Form_Projets_Climat'!$P5="Validé humainement",'09_Form_Projets_Climat'!K5,"")</x:f>
      </x:c>
      <x:c r="L5" s="84" t="str">
        <x:f>IF('09_Form_Projets_Climat'!$P5="Validé humainement",'09_Form_Projets_Climat'!L5,"")</x:f>
      </x:c>
      <x:c r="M5" s="76" t="str">
        <x:f>IF('09_Form_Projets_Climat'!$P5="Validé humainement",'09_Form_Projets_Climat'!M5,"")</x:f>
      </x:c>
      <x:c r="N5" s="76" t="str">
        <x:f>IF('09_Form_Projets_Climat'!$P5="Validé humainement",'09_Form_Projets_Climat'!N5,"")</x:f>
      </x:c>
      <x:c r="O5" s="76" t="str">
        <x:f>IF('09_Form_Projets_Climat'!$P5="Validé humainement",'09_Form_Projets_Climat'!O5,"")</x:f>
      </x:c>
      <x:c r="P5" s="76" t="str">
        <x:f>IF('09_Form_Projets_Climat'!$P5="Validé humainement",'09_Form_Projets_Climat'!P5,"")</x:f>
      </x:c>
      <x:c r="Q5" s="76" t="str">
        <x:f>IF('09_Form_Projets_Climat'!$P5="Validé humainement",'09_Form_Projets_Climat'!Q5,"")</x:f>
      </x:c>
      <x:c r="R5" s="78" t="str">
        <x:f>IF('09_Form_Projets_Climat'!$P5="Validé humainement",'09_Form_Projets_Climat'!R5,"")</x:f>
      </x:c>
      <x:c r="S5" s="76" t="str">
        <x:f>IF('09_Form_Projets_Climat'!$P5="Validé humainement",'09_Form_Projets_Climat'!S5,"")</x:f>
      </x:c>
      <x:c r="T5" s="76" t="str">
        <x:f>IF('09_Form_Projets_Climat'!$P5="Validé humainement",'09_Form_Projets_Climat'!T5,"")</x:f>
      </x:c>
      <x:c r="U5" s="76" t="str">
        <x:f>IF('09_Form_Projets_Climat'!$P5="Validé humainement",'09_Form_Projets_Climat'!U5,"")</x:f>
      </x:c>
    </x:row>
    <x:row r="6">
      <x:c r="A6" s="76" t="str">
        <x:f>IF('09_Form_Projets_Climat'!$P6="Validé humainement",'09_Form_Projets_Climat'!A6,"")</x:f>
      </x:c>
      <x:c r="B6" s="76" t="str">
        <x:f>IF('09_Form_Projets_Climat'!$P6="Validé humainement",'09_Form_Projets_Climat'!B6,"")</x:f>
      </x:c>
      <x:c r="C6" s="76" t="str">
        <x:f>IF('09_Form_Projets_Climat'!$P6="Validé humainement",'09_Form_Projets_Climat'!C6,"")</x:f>
      </x:c>
      <x:c r="D6" s="76" t="str">
        <x:f>IF('09_Form_Projets_Climat'!$P6="Validé humainement",'09_Form_Projets_Climat'!D6,"")</x:f>
      </x:c>
      <x:c r="E6" s="76" t="str">
        <x:f>IF('09_Form_Projets_Climat'!$P6="Validé humainement",'09_Form_Projets_Climat'!E6,"")</x:f>
      </x:c>
      <x:c r="F6" s="76" t="str">
        <x:f>IF('09_Form_Projets_Climat'!$P6="Validé humainement",'09_Form_Projets_Climat'!F6,"")</x:f>
      </x:c>
      <x:c r="G6" s="78" t="str">
        <x:f>IF('09_Form_Projets_Climat'!$P6="Validé humainement",'09_Form_Projets_Climat'!G6,"")</x:f>
      </x:c>
      <x:c r="H6" s="78" t="str">
        <x:f>IF('09_Form_Projets_Climat'!$P6="Validé humainement",'09_Form_Projets_Climat'!H6,"")</x:f>
      </x:c>
      <x:c r="I6" s="81" t="str">
        <x:f>IF('09_Form_Projets_Climat'!$P6="Validé humainement",'09_Form_Projets_Climat'!I6,"")</x:f>
      </x:c>
      <x:c r="J6" s="81" t="str">
        <x:f>IF('09_Form_Projets_Climat'!$P6="Validé humainement",'09_Form_Projets_Climat'!J6,"")</x:f>
      </x:c>
      <x:c r="K6" s="81" t="str">
        <x:f>IF('09_Form_Projets_Climat'!$P6="Validé humainement",'09_Form_Projets_Climat'!K6,"")</x:f>
      </x:c>
      <x:c r="L6" s="84" t="str">
        <x:f>IF('09_Form_Projets_Climat'!$P6="Validé humainement",'09_Form_Projets_Climat'!L6,"")</x:f>
      </x:c>
      <x:c r="M6" s="76" t="str">
        <x:f>IF('09_Form_Projets_Climat'!$P6="Validé humainement",'09_Form_Projets_Climat'!M6,"")</x:f>
      </x:c>
      <x:c r="N6" s="76" t="str">
        <x:f>IF('09_Form_Projets_Climat'!$P6="Validé humainement",'09_Form_Projets_Climat'!N6,"")</x:f>
      </x:c>
      <x:c r="O6" s="76" t="str">
        <x:f>IF('09_Form_Projets_Climat'!$P6="Validé humainement",'09_Form_Projets_Climat'!O6,"")</x:f>
      </x:c>
      <x:c r="P6" s="76" t="str">
        <x:f>IF('09_Form_Projets_Climat'!$P6="Validé humainement",'09_Form_Projets_Climat'!P6,"")</x:f>
      </x:c>
      <x:c r="Q6" s="76" t="str">
        <x:f>IF('09_Form_Projets_Climat'!$P6="Validé humainement",'09_Form_Projets_Climat'!Q6,"")</x:f>
      </x:c>
      <x:c r="R6" s="78" t="str">
        <x:f>IF('09_Form_Projets_Climat'!$P6="Validé humainement",'09_Form_Projets_Climat'!R6,"")</x:f>
      </x:c>
      <x:c r="S6" s="76" t="str">
        <x:f>IF('09_Form_Projets_Climat'!$P6="Validé humainement",'09_Form_Projets_Climat'!S6,"")</x:f>
      </x:c>
      <x:c r="T6" s="76" t="str">
        <x:f>IF('09_Form_Projets_Climat'!$P6="Validé humainement",'09_Form_Projets_Climat'!T6,"")</x:f>
      </x:c>
      <x:c r="U6" s="76" t="str">
        <x:f>IF('09_Form_Projets_Climat'!$P6="Validé humainement",'09_Form_Projets_Climat'!U6,"")</x:f>
      </x:c>
    </x:row>
    <x:row r="7">
      <x:c r="A7" s="76" t="str">
        <x:f>IF('09_Form_Projets_Climat'!$P7="Validé humainement",'09_Form_Projets_Climat'!A7,"")</x:f>
      </x:c>
      <x:c r="B7" s="76" t="str">
        <x:f>IF('09_Form_Projets_Climat'!$P7="Validé humainement",'09_Form_Projets_Climat'!B7,"")</x:f>
      </x:c>
      <x:c r="C7" s="76" t="str">
        <x:f>IF('09_Form_Projets_Climat'!$P7="Validé humainement",'09_Form_Projets_Climat'!C7,"")</x:f>
      </x:c>
      <x:c r="D7" s="76" t="str">
        <x:f>IF('09_Form_Projets_Climat'!$P7="Validé humainement",'09_Form_Projets_Climat'!D7,"")</x:f>
      </x:c>
      <x:c r="E7" s="76" t="str">
        <x:f>IF('09_Form_Projets_Climat'!$P7="Validé humainement",'09_Form_Projets_Climat'!E7,"")</x:f>
      </x:c>
      <x:c r="F7" s="76" t="str">
        <x:f>IF('09_Form_Projets_Climat'!$P7="Validé humainement",'09_Form_Projets_Climat'!F7,"")</x:f>
      </x:c>
      <x:c r="G7" s="78" t="str">
        <x:f>IF('09_Form_Projets_Climat'!$P7="Validé humainement",'09_Form_Projets_Climat'!G7,"")</x:f>
      </x:c>
      <x:c r="H7" s="78" t="str">
        <x:f>IF('09_Form_Projets_Climat'!$P7="Validé humainement",'09_Form_Projets_Climat'!H7,"")</x:f>
      </x:c>
      <x:c r="I7" s="81" t="str">
        <x:f>IF('09_Form_Projets_Climat'!$P7="Validé humainement",'09_Form_Projets_Climat'!I7,"")</x:f>
      </x:c>
      <x:c r="J7" s="81" t="str">
        <x:f>IF('09_Form_Projets_Climat'!$P7="Validé humainement",'09_Form_Projets_Climat'!J7,"")</x:f>
      </x:c>
      <x:c r="K7" s="81" t="str">
        <x:f>IF('09_Form_Projets_Climat'!$P7="Validé humainement",'09_Form_Projets_Climat'!K7,"")</x:f>
      </x:c>
      <x:c r="L7" s="84" t="str">
        <x:f>IF('09_Form_Projets_Climat'!$P7="Validé humainement",'09_Form_Projets_Climat'!L7,"")</x:f>
      </x:c>
      <x:c r="M7" s="76" t="str">
        <x:f>IF('09_Form_Projets_Climat'!$P7="Validé humainement",'09_Form_Projets_Climat'!M7,"")</x:f>
      </x:c>
      <x:c r="N7" s="76" t="str">
        <x:f>IF('09_Form_Projets_Climat'!$P7="Validé humainement",'09_Form_Projets_Climat'!N7,"")</x:f>
      </x:c>
      <x:c r="O7" s="76" t="str">
        <x:f>IF('09_Form_Projets_Climat'!$P7="Validé humainement",'09_Form_Projets_Climat'!O7,"")</x:f>
      </x:c>
      <x:c r="P7" s="76" t="str">
        <x:f>IF('09_Form_Projets_Climat'!$P7="Validé humainement",'09_Form_Projets_Climat'!P7,"")</x:f>
      </x:c>
      <x:c r="Q7" s="76" t="str">
        <x:f>IF('09_Form_Projets_Climat'!$P7="Validé humainement",'09_Form_Projets_Climat'!Q7,"")</x:f>
      </x:c>
      <x:c r="R7" s="78" t="str">
        <x:f>IF('09_Form_Projets_Climat'!$P7="Validé humainement",'09_Form_Projets_Climat'!R7,"")</x:f>
      </x:c>
      <x:c r="S7" s="76" t="str">
        <x:f>IF('09_Form_Projets_Climat'!$P7="Validé humainement",'09_Form_Projets_Climat'!S7,"")</x:f>
      </x:c>
      <x:c r="T7" s="76" t="str">
        <x:f>IF('09_Form_Projets_Climat'!$P7="Validé humainement",'09_Form_Projets_Climat'!T7,"")</x:f>
      </x:c>
      <x:c r="U7" s="76" t="str">
        <x:f>IF('09_Form_Projets_Climat'!$P7="Validé humainement",'09_Form_Projets_Climat'!U7,"")</x:f>
      </x:c>
    </x:row>
    <x:row r="8">
      <x:c r="A8" s="76" t="str">
        <x:f>IF('09_Form_Projets_Climat'!$P8="Validé humainement",'09_Form_Projets_Climat'!A8,"")</x:f>
      </x:c>
      <x:c r="B8" s="76" t="str">
        <x:f>IF('09_Form_Projets_Climat'!$P8="Validé humainement",'09_Form_Projets_Climat'!B8,"")</x:f>
      </x:c>
      <x:c r="C8" s="76" t="str">
        <x:f>IF('09_Form_Projets_Climat'!$P8="Validé humainement",'09_Form_Projets_Climat'!C8,"")</x:f>
      </x:c>
      <x:c r="D8" s="76" t="str">
        <x:f>IF('09_Form_Projets_Climat'!$P8="Validé humainement",'09_Form_Projets_Climat'!D8,"")</x:f>
      </x:c>
      <x:c r="E8" s="76" t="str">
        <x:f>IF('09_Form_Projets_Climat'!$P8="Validé humainement",'09_Form_Projets_Climat'!E8,"")</x:f>
      </x:c>
      <x:c r="F8" s="76" t="str">
        <x:f>IF('09_Form_Projets_Climat'!$P8="Validé humainement",'09_Form_Projets_Climat'!F8,"")</x:f>
      </x:c>
      <x:c r="G8" s="78" t="str">
        <x:f>IF('09_Form_Projets_Climat'!$P8="Validé humainement",'09_Form_Projets_Climat'!G8,"")</x:f>
      </x:c>
      <x:c r="H8" s="78" t="str">
        <x:f>IF('09_Form_Projets_Climat'!$P8="Validé humainement",'09_Form_Projets_Climat'!H8,"")</x:f>
      </x:c>
      <x:c r="I8" s="81" t="str">
        <x:f>IF('09_Form_Projets_Climat'!$P8="Validé humainement",'09_Form_Projets_Climat'!I8,"")</x:f>
      </x:c>
      <x:c r="J8" s="81" t="str">
        <x:f>IF('09_Form_Projets_Climat'!$P8="Validé humainement",'09_Form_Projets_Climat'!J8,"")</x:f>
      </x:c>
      <x:c r="K8" s="81" t="str">
        <x:f>IF('09_Form_Projets_Climat'!$P8="Validé humainement",'09_Form_Projets_Climat'!K8,"")</x:f>
      </x:c>
      <x:c r="L8" s="84" t="str">
        <x:f>IF('09_Form_Projets_Climat'!$P8="Validé humainement",'09_Form_Projets_Climat'!L8,"")</x:f>
      </x:c>
      <x:c r="M8" s="76" t="str">
        <x:f>IF('09_Form_Projets_Climat'!$P8="Validé humainement",'09_Form_Projets_Climat'!M8,"")</x:f>
      </x:c>
      <x:c r="N8" s="76" t="str">
        <x:f>IF('09_Form_Projets_Climat'!$P8="Validé humainement",'09_Form_Projets_Climat'!N8,"")</x:f>
      </x:c>
      <x:c r="O8" s="76" t="str">
        <x:f>IF('09_Form_Projets_Climat'!$P8="Validé humainement",'09_Form_Projets_Climat'!O8,"")</x:f>
      </x:c>
      <x:c r="P8" s="76" t="str">
        <x:f>IF('09_Form_Projets_Climat'!$P8="Validé humainement",'09_Form_Projets_Climat'!P8,"")</x:f>
      </x:c>
      <x:c r="Q8" s="76" t="str">
        <x:f>IF('09_Form_Projets_Climat'!$P8="Validé humainement",'09_Form_Projets_Climat'!Q8,"")</x:f>
      </x:c>
      <x:c r="R8" s="78" t="str">
        <x:f>IF('09_Form_Projets_Climat'!$P8="Validé humainement",'09_Form_Projets_Climat'!R8,"")</x:f>
      </x:c>
      <x:c r="S8" s="76" t="str">
        <x:f>IF('09_Form_Projets_Climat'!$P8="Validé humainement",'09_Form_Projets_Climat'!S8,"")</x:f>
      </x:c>
      <x:c r="T8" s="76" t="str">
        <x:f>IF('09_Form_Projets_Climat'!$P8="Validé humainement",'09_Form_Projets_Climat'!T8,"")</x:f>
      </x:c>
      <x:c r="U8" s="76" t="str">
        <x:f>IF('09_Form_Projets_Climat'!$P8="Validé humainement",'09_Form_Projets_Climat'!U8,"")</x:f>
      </x:c>
    </x:row>
    <x:row r="9">
      <x:c r="A9" s="76" t="str">
        <x:f>IF('09_Form_Projets_Climat'!$P9="Validé humainement",'09_Form_Projets_Climat'!A9,"")</x:f>
      </x:c>
      <x:c r="B9" s="76" t="str">
        <x:f>IF('09_Form_Projets_Climat'!$P9="Validé humainement",'09_Form_Projets_Climat'!B9,"")</x:f>
      </x:c>
      <x:c r="C9" s="76" t="str">
        <x:f>IF('09_Form_Projets_Climat'!$P9="Validé humainement",'09_Form_Projets_Climat'!C9,"")</x:f>
      </x:c>
      <x:c r="D9" s="76" t="str">
        <x:f>IF('09_Form_Projets_Climat'!$P9="Validé humainement",'09_Form_Projets_Climat'!D9,"")</x:f>
      </x:c>
      <x:c r="E9" s="76" t="str">
        <x:f>IF('09_Form_Projets_Climat'!$P9="Validé humainement",'09_Form_Projets_Climat'!E9,"")</x:f>
      </x:c>
      <x:c r="F9" s="76" t="str">
        <x:f>IF('09_Form_Projets_Climat'!$P9="Validé humainement",'09_Form_Projets_Climat'!F9,"")</x:f>
      </x:c>
      <x:c r="G9" s="78" t="str">
        <x:f>IF('09_Form_Projets_Climat'!$P9="Validé humainement",'09_Form_Projets_Climat'!G9,"")</x:f>
      </x:c>
      <x:c r="H9" s="78" t="str">
        <x:f>IF('09_Form_Projets_Climat'!$P9="Validé humainement",'09_Form_Projets_Climat'!H9,"")</x:f>
      </x:c>
      <x:c r="I9" s="81" t="str">
        <x:f>IF('09_Form_Projets_Climat'!$P9="Validé humainement",'09_Form_Projets_Climat'!I9,"")</x:f>
      </x:c>
      <x:c r="J9" s="81" t="str">
        <x:f>IF('09_Form_Projets_Climat'!$P9="Validé humainement",'09_Form_Projets_Climat'!J9,"")</x:f>
      </x:c>
      <x:c r="K9" s="81" t="str">
        <x:f>IF('09_Form_Projets_Climat'!$P9="Validé humainement",'09_Form_Projets_Climat'!K9,"")</x:f>
      </x:c>
      <x:c r="L9" s="84" t="str">
        <x:f>IF('09_Form_Projets_Climat'!$P9="Validé humainement",'09_Form_Projets_Climat'!L9,"")</x:f>
      </x:c>
      <x:c r="M9" s="76" t="str">
        <x:f>IF('09_Form_Projets_Climat'!$P9="Validé humainement",'09_Form_Projets_Climat'!M9,"")</x:f>
      </x:c>
      <x:c r="N9" s="76" t="str">
        <x:f>IF('09_Form_Projets_Climat'!$P9="Validé humainement",'09_Form_Projets_Climat'!N9,"")</x:f>
      </x:c>
      <x:c r="O9" s="76" t="str">
        <x:f>IF('09_Form_Projets_Climat'!$P9="Validé humainement",'09_Form_Projets_Climat'!O9,"")</x:f>
      </x:c>
      <x:c r="P9" s="76" t="str">
        <x:f>IF('09_Form_Projets_Climat'!$P9="Validé humainement",'09_Form_Projets_Climat'!P9,"")</x:f>
      </x:c>
      <x:c r="Q9" s="76" t="str">
        <x:f>IF('09_Form_Projets_Climat'!$P9="Validé humainement",'09_Form_Projets_Climat'!Q9,"")</x:f>
      </x:c>
      <x:c r="R9" s="78" t="str">
        <x:f>IF('09_Form_Projets_Climat'!$P9="Validé humainement",'09_Form_Projets_Climat'!R9,"")</x:f>
      </x:c>
      <x:c r="S9" s="76" t="str">
        <x:f>IF('09_Form_Projets_Climat'!$P9="Validé humainement",'09_Form_Projets_Climat'!S9,"")</x:f>
      </x:c>
      <x:c r="T9" s="76" t="str">
        <x:f>IF('09_Form_Projets_Climat'!$P9="Validé humainement",'09_Form_Projets_Climat'!T9,"")</x:f>
      </x:c>
      <x:c r="U9" s="76" t="str">
        <x:f>IF('09_Form_Projets_Climat'!$P9="Validé humainement",'09_Form_Projets_Climat'!U9,"")</x:f>
      </x:c>
    </x:row>
    <x:row r="10">
      <x:c r="A10" s="76" t="str">
        <x:f>IF('09_Form_Projets_Climat'!$P10="Validé humainement",'09_Form_Projets_Climat'!A10,"")</x:f>
      </x:c>
      <x:c r="B10" s="76" t="str">
        <x:f>IF('09_Form_Projets_Climat'!$P10="Validé humainement",'09_Form_Projets_Climat'!B10,"")</x:f>
      </x:c>
      <x:c r="C10" s="76" t="str">
        <x:f>IF('09_Form_Projets_Climat'!$P10="Validé humainement",'09_Form_Projets_Climat'!C10,"")</x:f>
      </x:c>
      <x:c r="D10" s="76" t="str">
        <x:f>IF('09_Form_Projets_Climat'!$P10="Validé humainement",'09_Form_Projets_Climat'!D10,"")</x:f>
      </x:c>
      <x:c r="E10" s="76" t="str">
        <x:f>IF('09_Form_Projets_Climat'!$P10="Validé humainement",'09_Form_Projets_Climat'!E10,"")</x:f>
      </x:c>
      <x:c r="F10" s="76" t="str">
        <x:f>IF('09_Form_Projets_Climat'!$P10="Validé humainement",'09_Form_Projets_Climat'!F10,"")</x:f>
      </x:c>
      <x:c r="G10" s="78" t="str">
        <x:f>IF('09_Form_Projets_Climat'!$P10="Validé humainement",'09_Form_Projets_Climat'!G10,"")</x:f>
      </x:c>
      <x:c r="H10" s="78" t="str">
        <x:f>IF('09_Form_Projets_Climat'!$P10="Validé humainement",'09_Form_Projets_Climat'!H10,"")</x:f>
      </x:c>
      <x:c r="I10" s="81" t="str">
        <x:f>IF('09_Form_Projets_Climat'!$P10="Validé humainement",'09_Form_Projets_Climat'!I10,"")</x:f>
      </x:c>
      <x:c r="J10" s="81" t="str">
        <x:f>IF('09_Form_Projets_Climat'!$P10="Validé humainement",'09_Form_Projets_Climat'!J10,"")</x:f>
      </x:c>
      <x:c r="K10" s="81" t="str">
        <x:f>IF('09_Form_Projets_Climat'!$P10="Validé humainement",'09_Form_Projets_Climat'!K10,"")</x:f>
      </x:c>
      <x:c r="L10" s="84" t="str">
        <x:f>IF('09_Form_Projets_Climat'!$P10="Validé humainement",'09_Form_Projets_Climat'!L10,"")</x:f>
      </x:c>
      <x:c r="M10" s="76" t="str">
        <x:f>IF('09_Form_Projets_Climat'!$P10="Validé humainement",'09_Form_Projets_Climat'!M10,"")</x:f>
      </x:c>
      <x:c r="N10" s="76" t="str">
        <x:f>IF('09_Form_Projets_Climat'!$P10="Validé humainement",'09_Form_Projets_Climat'!N10,"")</x:f>
      </x:c>
      <x:c r="O10" s="76" t="str">
        <x:f>IF('09_Form_Projets_Climat'!$P10="Validé humainement",'09_Form_Projets_Climat'!O10,"")</x:f>
      </x:c>
      <x:c r="P10" s="76" t="str">
        <x:f>IF('09_Form_Projets_Climat'!$P10="Validé humainement",'09_Form_Projets_Climat'!P10,"")</x:f>
      </x:c>
      <x:c r="Q10" s="76" t="str">
        <x:f>IF('09_Form_Projets_Climat'!$P10="Validé humainement",'09_Form_Projets_Climat'!Q10,"")</x:f>
      </x:c>
      <x:c r="R10" s="78" t="str">
        <x:f>IF('09_Form_Projets_Climat'!$P10="Validé humainement",'09_Form_Projets_Climat'!R10,"")</x:f>
      </x:c>
      <x:c r="S10" s="76" t="str">
        <x:f>IF('09_Form_Projets_Climat'!$P10="Validé humainement",'09_Form_Projets_Climat'!S10,"")</x:f>
      </x:c>
      <x:c r="T10" s="76" t="str">
        <x:f>IF('09_Form_Projets_Climat'!$P10="Validé humainement",'09_Form_Projets_Climat'!T10,"")</x:f>
      </x:c>
      <x:c r="U10" s="76" t="str">
        <x:f>IF('09_Form_Projets_Climat'!$P10="Validé humainement",'09_Form_Projets_Climat'!U10,"")</x:f>
      </x:c>
    </x:row>
    <x:row r="11">
      <x:c r="A11" s="76" t="str">
        <x:f>IF('09_Form_Projets_Climat'!$P11="Validé humainement",'09_Form_Projets_Climat'!A11,"")</x:f>
      </x:c>
      <x:c r="B11" s="76" t="str">
        <x:f>IF('09_Form_Projets_Climat'!$P11="Validé humainement",'09_Form_Projets_Climat'!B11,"")</x:f>
      </x:c>
      <x:c r="C11" s="76" t="str">
        <x:f>IF('09_Form_Projets_Climat'!$P11="Validé humainement",'09_Form_Projets_Climat'!C11,"")</x:f>
      </x:c>
      <x:c r="D11" s="76" t="str">
        <x:f>IF('09_Form_Projets_Climat'!$P11="Validé humainement",'09_Form_Projets_Climat'!D11,"")</x:f>
      </x:c>
      <x:c r="E11" s="76" t="str">
        <x:f>IF('09_Form_Projets_Climat'!$P11="Validé humainement",'09_Form_Projets_Climat'!E11,"")</x:f>
      </x:c>
      <x:c r="F11" s="76" t="str">
        <x:f>IF('09_Form_Projets_Climat'!$P11="Validé humainement",'09_Form_Projets_Climat'!F11,"")</x:f>
      </x:c>
      <x:c r="G11" s="78" t="str">
        <x:f>IF('09_Form_Projets_Climat'!$P11="Validé humainement",'09_Form_Projets_Climat'!G11,"")</x:f>
      </x:c>
      <x:c r="H11" s="78" t="str">
        <x:f>IF('09_Form_Projets_Climat'!$P11="Validé humainement",'09_Form_Projets_Climat'!H11,"")</x:f>
      </x:c>
      <x:c r="I11" s="81" t="str">
        <x:f>IF('09_Form_Projets_Climat'!$P11="Validé humainement",'09_Form_Projets_Climat'!I11,"")</x:f>
      </x:c>
      <x:c r="J11" s="81" t="str">
        <x:f>IF('09_Form_Projets_Climat'!$P11="Validé humainement",'09_Form_Projets_Climat'!J11,"")</x:f>
      </x:c>
      <x:c r="K11" s="81" t="str">
        <x:f>IF('09_Form_Projets_Climat'!$P11="Validé humainement",'09_Form_Projets_Climat'!K11,"")</x:f>
      </x:c>
      <x:c r="L11" s="84" t="str">
        <x:f>IF('09_Form_Projets_Climat'!$P11="Validé humainement",'09_Form_Projets_Climat'!L11,"")</x:f>
      </x:c>
      <x:c r="M11" s="76" t="str">
        <x:f>IF('09_Form_Projets_Climat'!$P11="Validé humainement",'09_Form_Projets_Climat'!M11,"")</x:f>
      </x:c>
      <x:c r="N11" s="76" t="str">
        <x:f>IF('09_Form_Projets_Climat'!$P11="Validé humainement",'09_Form_Projets_Climat'!N11,"")</x:f>
      </x:c>
      <x:c r="O11" s="76" t="str">
        <x:f>IF('09_Form_Projets_Climat'!$P11="Validé humainement",'09_Form_Projets_Climat'!O11,"")</x:f>
      </x:c>
      <x:c r="P11" s="76" t="str">
        <x:f>IF('09_Form_Projets_Climat'!$P11="Validé humainement",'09_Form_Projets_Climat'!P11,"")</x:f>
      </x:c>
      <x:c r="Q11" s="76" t="str">
        <x:f>IF('09_Form_Projets_Climat'!$P11="Validé humainement",'09_Form_Projets_Climat'!Q11,"")</x:f>
      </x:c>
      <x:c r="R11" s="78" t="str">
        <x:f>IF('09_Form_Projets_Climat'!$P11="Validé humainement",'09_Form_Projets_Climat'!R11,"")</x:f>
      </x:c>
      <x:c r="S11" s="76" t="str">
        <x:f>IF('09_Form_Projets_Climat'!$P11="Validé humainement",'09_Form_Projets_Climat'!S11,"")</x:f>
      </x:c>
      <x:c r="T11" s="76" t="str">
        <x:f>IF('09_Form_Projets_Climat'!$P11="Validé humainement",'09_Form_Projets_Climat'!T11,"")</x:f>
      </x:c>
      <x:c r="U11" s="76" t="str">
        <x:f>IF('09_Form_Projets_Climat'!$P11="Validé humainement",'09_Form_Projets_Climat'!U11,"")</x:f>
      </x:c>
    </x:row>
    <x:row r="12">
      <x:c r="A12" s="76" t="str">
        <x:f>IF('09_Form_Projets_Climat'!$P12="Validé humainement",'09_Form_Projets_Climat'!A12,"")</x:f>
      </x:c>
      <x:c r="B12" s="76" t="str">
        <x:f>IF('09_Form_Projets_Climat'!$P12="Validé humainement",'09_Form_Projets_Climat'!B12,"")</x:f>
      </x:c>
      <x:c r="C12" s="76" t="str">
        <x:f>IF('09_Form_Projets_Climat'!$P12="Validé humainement",'09_Form_Projets_Climat'!C12,"")</x:f>
      </x:c>
      <x:c r="D12" s="76" t="str">
        <x:f>IF('09_Form_Projets_Climat'!$P12="Validé humainement",'09_Form_Projets_Climat'!D12,"")</x:f>
      </x:c>
      <x:c r="E12" s="76" t="str">
        <x:f>IF('09_Form_Projets_Climat'!$P12="Validé humainement",'09_Form_Projets_Climat'!E12,"")</x:f>
      </x:c>
      <x:c r="F12" s="76" t="str">
        <x:f>IF('09_Form_Projets_Climat'!$P12="Validé humainement",'09_Form_Projets_Climat'!F12,"")</x:f>
      </x:c>
      <x:c r="G12" s="78" t="str">
        <x:f>IF('09_Form_Projets_Climat'!$P12="Validé humainement",'09_Form_Projets_Climat'!G12,"")</x:f>
      </x:c>
      <x:c r="H12" s="78" t="str">
        <x:f>IF('09_Form_Projets_Climat'!$P12="Validé humainement",'09_Form_Projets_Climat'!H12,"")</x:f>
      </x:c>
      <x:c r="I12" s="81" t="str">
        <x:f>IF('09_Form_Projets_Climat'!$P12="Validé humainement",'09_Form_Projets_Climat'!I12,"")</x:f>
      </x:c>
      <x:c r="J12" s="81" t="str">
        <x:f>IF('09_Form_Projets_Climat'!$P12="Validé humainement",'09_Form_Projets_Climat'!J12,"")</x:f>
      </x:c>
      <x:c r="K12" s="81" t="str">
        <x:f>IF('09_Form_Projets_Climat'!$P12="Validé humainement",'09_Form_Projets_Climat'!K12,"")</x:f>
      </x:c>
      <x:c r="L12" s="84" t="str">
        <x:f>IF('09_Form_Projets_Climat'!$P12="Validé humainement",'09_Form_Projets_Climat'!L12,"")</x:f>
      </x:c>
      <x:c r="M12" s="76" t="str">
        <x:f>IF('09_Form_Projets_Climat'!$P12="Validé humainement",'09_Form_Projets_Climat'!M12,"")</x:f>
      </x:c>
      <x:c r="N12" s="76" t="str">
        <x:f>IF('09_Form_Projets_Climat'!$P12="Validé humainement",'09_Form_Projets_Climat'!N12,"")</x:f>
      </x:c>
      <x:c r="O12" s="76" t="str">
        <x:f>IF('09_Form_Projets_Climat'!$P12="Validé humainement",'09_Form_Projets_Climat'!O12,"")</x:f>
      </x:c>
      <x:c r="P12" s="76" t="str">
        <x:f>IF('09_Form_Projets_Climat'!$P12="Validé humainement",'09_Form_Projets_Climat'!P12,"")</x:f>
      </x:c>
      <x:c r="Q12" s="76" t="str">
        <x:f>IF('09_Form_Projets_Climat'!$P12="Validé humainement",'09_Form_Projets_Climat'!Q12,"")</x:f>
      </x:c>
      <x:c r="R12" s="78" t="str">
        <x:f>IF('09_Form_Projets_Climat'!$P12="Validé humainement",'09_Form_Projets_Climat'!R12,"")</x:f>
      </x:c>
      <x:c r="S12" s="76" t="str">
        <x:f>IF('09_Form_Projets_Climat'!$P12="Validé humainement",'09_Form_Projets_Climat'!S12,"")</x:f>
      </x:c>
      <x:c r="T12" s="76" t="str">
        <x:f>IF('09_Form_Projets_Climat'!$P12="Validé humainement",'09_Form_Projets_Climat'!T12,"")</x:f>
      </x:c>
      <x:c r="U12" s="76" t="str">
        <x:f>IF('09_Form_Projets_Climat'!$P12="Validé humainement",'09_Form_Projets_Climat'!U12,"")</x:f>
      </x:c>
    </x:row>
    <x:row r="13">
      <x:c r="A13" s="76" t="str">
        <x:f>IF('09_Form_Projets_Climat'!$P13="Validé humainement",'09_Form_Projets_Climat'!A13,"")</x:f>
      </x:c>
      <x:c r="B13" s="76" t="str">
        <x:f>IF('09_Form_Projets_Climat'!$P13="Validé humainement",'09_Form_Projets_Climat'!B13,"")</x:f>
      </x:c>
      <x:c r="C13" s="76" t="str">
        <x:f>IF('09_Form_Projets_Climat'!$P13="Validé humainement",'09_Form_Projets_Climat'!C13,"")</x:f>
      </x:c>
      <x:c r="D13" s="76" t="str">
        <x:f>IF('09_Form_Projets_Climat'!$P13="Validé humainement",'09_Form_Projets_Climat'!D13,"")</x:f>
      </x:c>
      <x:c r="E13" s="76" t="str">
        <x:f>IF('09_Form_Projets_Climat'!$P13="Validé humainement",'09_Form_Projets_Climat'!E13,"")</x:f>
      </x:c>
      <x:c r="F13" s="76" t="str">
        <x:f>IF('09_Form_Projets_Climat'!$P13="Validé humainement",'09_Form_Projets_Climat'!F13,"")</x:f>
      </x:c>
      <x:c r="G13" s="78" t="str">
        <x:f>IF('09_Form_Projets_Climat'!$P13="Validé humainement",'09_Form_Projets_Climat'!G13,"")</x:f>
      </x:c>
      <x:c r="H13" s="78" t="str">
        <x:f>IF('09_Form_Projets_Climat'!$P13="Validé humainement",'09_Form_Projets_Climat'!H13,"")</x:f>
      </x:c>
      <x:c r="I13" s="81" t="str">
        <x:f>IF('09_Form_Projets_Climat'!$P13="Validé humainement",'09_Form_Projets_Climat'!I13,"")</x:f>
      </x:c>
      <x:c r="J13" s="81" t="str">
        <x:f>IF('09_Form_Projets_Climat'!$P13="Validé humainement",'09_Form_Projets_Climat'!J13,"")</x:f>
      </x:c>
      <x:c r="K13" s="81" t="str">
        <x:f>IF('09_Form_Projets_Climat'!$P13="Validé humainement",'09_Form_Projets_Climat'!K13,"")</x:f>
      </x:c>
      <x:c r="L13" s="84" t="str">
        <x:f>IF('09_Form_Projets_Climat'!$P13="Validé humainement",'09_Form_Projets_Climat'!L13,"")</x:f>
      </x:c>
      <x:c r="M13" s="76" t="str">
        <x:f>IF('09_Form_Projets_Climat'!$P13="Validé humainement",'09_Form_Projets_Climat'!M13,"")</x:f>
      </x:c>
      <x:c r="N13" s="76" t="str">
        <x:f>IF('09_Form_Projets_Climat'!$P13="Validé humainement",'09_Form_Projets_Climat'!N13,"")</x:f>
      </x:c>
      <x:c r="O13" s="76" t="str">
        <x:f>IF('09_Form_Projets_Climat'!$P13="Validé humainement",'09_Form_Projets_Climat'!O13,"")</x:f>
      </x:c>
      <x:c r="P13" s="76" t="str">
        <x:f>IF('09_Form_Projets_Climat'!$P13="Validé humainement",'09_Form_Projets_Climat'!P13,"")</x:f>
      </x:c>
      <x:c r="Q13" s="76" t="str">
        <x:f>IF('09_Form_Projets_Climat'!$P13="Validé humainement",'09_Form_Projets_Climat'!Q13,"")</x:f>
      </x:c>
      <x:c r="R13" s="78" t="str">
        <x:f>IF('09_Form_Projets_Climat'!$P13="Validé humainement",'09_Form_Projets_Climat'!R13,"")</x:f>
      </x:c>
      <x:c r="S13" s="76" t="str">
        <x:f>IF('09_Form_Projets_Climat'!$P13="Validé humainement",'09_Form_Projets_Climat'!S13,"")</x:f>
      </x:c>
      <x:c r="T13" s="76" t="str">
        <x:f>IF('09_Form_Projets_Climat'!$P13="Validé humainement",'09_Form_Projets_Climat'!T13,"")</x:f>
      </x:c>
      <x:c r="U13" s="76" t="str">
        <x:f>IF('09_Form_Projets_Climat'!$P13="Validé humainement",'09_Form_Projets_Climat'!U13,"")</x:f>
      </x:c>
    </x:row>
    <x:row r="14">
      <x:c r="A14" s="76" t="str">
        <x:f>IF('09_Form_Projets_Climat'!$P14="Validé humainement",'09_Form_Projets_Climat'!A14,"")</x:f>
      </x:c>
      <x:c r="B14" s="76" t="str">
        <x:f>IF('09_Form_Projets_Climat'!$P14="Validé humainement",'09_Form_Projets_Climat'!B14,"")</x:f>
      </x:c>
      <x:c r="C14" s="76" t="str">
        <x:f>IF('09_Form_Projets_Climat'!$P14="Validé humainement",'09_Form_Projets_Climat'!C14,"")</x:f>
      </x:c>
      <x:c r="D14" s="76" t="str">
        <x:f>IF('09_Form_Projets_Climat'!$P14="Validé humainement",'09_Form_Projets_Climat'!D14,"")</x:f>
      </x:c>
      <x:c r="E14" s="76" t="str">
        <x:f>IF('09_Form_Projets_Climat'!$P14="Validé humainement",'09_Form_Projets_Climat'!E14,"")</x:f>
      </x:c>
      <x:c r="F14" s="76" t="str">
        <x:f>IF('09_Form_Projets_Climat'!$P14="Validé humainement",'09_Form_Projets_Climat'!F14,"")</x:f>
      </x:c>
      <x:c r="G14" s="78" t="str">
        <x:f>IF('09_Form_Projets_Climat'!$P14="Validé humainement",'09_Form_Projets_Climat'!G14,"")</x:f>
      </x:c>
      <x:c r="H14" s="78" t="str">
        <x:f>IF('09_Form_Projets_Climat'!$P14="Validé humainement",'09_Form_Projets_Climat'!H14,"")</x:f>
      </x:c>
      <x:c r="I14" s="81" t="str">
        <x:f>IF('09_Form_Projets_Climat'!$P14="Validé humainement",'09_Form_Projets_Climat'!I14,"")</x:f>
      </x:c>
      <x:c r="J14" s="81" t="str">
        <x:f>IF('09_Form_Projets_Climat'!$P14="Validé humainement",'09_Form_Projets_Climat'!J14,"")</x:f>
      </x:c>
      <x:c r="K14" s="81" t="str">
        <x:f>IF('09_Form_Projets_Climat'!$P14="Validé humainement",'09_Form_Projets_Climat'!K14,"")</x:f>
      </x:c>
      <x:c r="L14" s="84" t="str">
        <x:f>IF('09_Form_Projets_Climat'!$P14="Validé humainement",'09_Form_Projets_Climat'!L14,"")</x:f>
      </x:c>
      <x:c r="M14" s="76" t="str">
        <x:f>IF('09_Form_Projets_Climat'!$P14="Validé humainement",'09_Form_Projets_Climat'!M14,"")</x:f>
      </x:c>
      <x:c r="N14" s="76" t="str">
        <x:f>IF('09_Form_Projets_Climat'!$P14="Validé humainement",'09_Form_Projets_Climat'!N14,"")</x:f>
      </x:c>
      <x:c r="O14" s="76" t="str">
        <x:f>IF('09_Form_Projets_Climat'!$P14="Validé humainement",'09_Form_Projets_Climat'!O14,"")</x:f>
      </x:c>
      <x:c r="P14" s="76" t="str">
        <x:f>IF('09_Form_Projets_Climat'!$P14="Validé humainement",'09_Form_Projets_Climat'!P14,"")</x:f>
      </x:c>
      <x:c r="Q14" s="76" t="str">
        <x:f>IF('09_Form_Projets_Climat'!$P14="Validé humainement",'09_Form_Projets_Climat'!Q14,"")</x:f>
      </x:c>
      <x:c r="R14" s="78" t="str">
        <x:f>IF('09_Form_Projets_Climat'!$P14="Validé humainement",'09_Form_Projets_Climat'!R14,"")</x:f>
      </x:c>
      <x:c r="S14" s="76" t="str">
        <x:f>IF('09_Form_Projets_Climat'!$P14="Validé humainement",'09_Form_Projets_Climat'!S14,"")</x:f>
      </x:c>
      <x:c r="T14" s="76" t="str">
        <x:f>IF('09_Form_Projets_Climat'!$P14="Validé humainement",'09_Form_Projets_Climat'!T14,"")</x:f>
      </x:c>
      <x:c r="U14" s="76" t="str">
        <x:f>IF('09_Form_Projets_Climat'!$P14="Validé humainement",'09_Form_Projets_Climat'!U14,"")</x:f>
      </x:c>
    </x:row>
    <x:row r="15">
      <x:c r="A15" s="76" t="str">
        <x:f>IF('09_Form_Projets_Climat'!$P15="Validé humainement",'09_Form_Projets_Climat'!A15,"")</x:f>
      </x:c>
      <x:c r="B15" s="76" t="str">
        <x:f>IF('09_Form_Projets_Climat'!$P15="Validé humainement",'09_Form_Projets_Climat'!B15,"")</x:f>
      </x:c>
      <x:c r="C15" s="76" t="str">
        <x:f>IF('09_Form_Projets_Climat'!$P15="Validé humainement",'09_Form_Projets_Climat'!C15,"")</x:f>
      </x:c>
      <x:c r="D15" s="76" t="str">
        <x:f>IF('09_Form_Projets_Climat'!$P15="Validé humainement",'09_Form_Projets_Climat'!D15,"")</x:f>
      </x:c>
      <x:c r="E15" s="76" t="str">
        <x:f>IF('09_Form_Projets_Climat'!$P15="Validé humainement",'09_Form_Projets_Climat'!E15,"")</x:f>
      </x:c>
      <x:c r="F15" s="76" t="str">
        <x:f>IF('09_Form_Projets_Climat'!$P15="Validé humainement",'09_Form_Projets_Climat'!F15,"")</x:f>
      </x:c>
      <x:c r="G15" s="78" t="str">
        <x:f>IF('09_Form_Projets_Climat'!$P15="Validé humainement",'09_Form_Projets_Climat'!G15,"")</x:f>
      </x:c>
      <x:c r="H15" s="78" t="str">
        <x:f>IF('09_Form_Projets_Climat'!$P15="Validé humainement",'09_Form_Projets_Climat'!H15,"")</x:f>
      </x:c>
      <x:c r="I15" s="81" t="str">
        <x:f>IF('09_Form_Projets_Climat'!$P15="Validé humainement",'09_Form_Projets_Climat'!I15,"")</x:f>
      </x:c>
      <x:c r="J15" s="81" t="str">
        <x:f>IF('09_Form_Projets_Climat'!$P15="Validé humainement",'09_Form_Projets_Climat'!J15,"")</x:f>
      </x:c>
      <x:c r="K15" s="81" t="str">
        <x:f>IF('09_Form_Projets_Climat'!$P15="Validé humainement",'09_Form_Projets_Climat'!K15,"")</x:f>
      </x:c>
      <x:c r="L15" s="84" t="str">
        <x:f>IF('09_Form_Projets_Climat'!$P15="Validé humainement",'09_Form_Projets_Climat'!L15,"")</x:f>
      </x:c>
      <x:c r="M15" s="76" t="str">
        <x:f>IF('09_Form_Projets_Climat'!$P15="Validé humainement",'09_Form_Projets_Climat'!M15,"")</x:f>
      </x:c>
      <x:c r="N15" s="76" t="str">
        <x:f>IF('09_Form_Projets_Climat'!$P15="Validé humainement",'09_Form_Projets_Climat'!N15,"")</x:f>
      </x:c>
      <x:c r="O15" s="76" t="str">
        <x:f>IF('09_Form_Projets_Climat'!$P15="Validé humainement",'09_Form_Projets_Climat'!O15,"")</x:f>
      </x:c>
      <x:c r="P15" s="76" t="str">
        <x:f>IF('09_Form_Projets_Climat'!$P15="Validé humainement",'09_Form_Projets_Climat'!P15,"")</x:f>
      </x:c>
      <x:c r="Q15" s="76" t="str">
        <x:f>IF('09_Form_Projets_Climat'!$P15="Validé humainement",'09_Form_Projets_Climat'!Q15,"")</x:f>
      </x:c>
      <x:c r="R15" s="78" t="str">
        <x:f>IF('09_Form_Projets_Climat'!$P15="Validé humainement",'09_Form_Projets_Climat'!R15,"")</x:f>
      </x:c>
      <x:c r="S15" s="76" t="str">
        <x:f>IF('09_Form_Projets_Climat'!$P15="Validé humainement",'09_Form_Projets_Climat'!S15,"")</x:f>
      </x:c>
      <x:c r="T15" s="76" t="str">
        <x:f>IF('09_Form_Projets_Climat'!$P15="Validé humainement",'09_Form_Projets_Climat'!T15,"")</x:f>
      </x:c>
      <x:c r="U15" s="76" t="str">
        <x:f>IF('09_Form_Projets_Climat'!$P15="Validé humainement",'09_Form_Projets_Climat'!U15,"")</x:f>
      </x:c>
    </x:row>
    <x:row r="16">
      <x:c r="A16" s="76" t="str">
        <x:f>IF('09_Form_Projets_Climat'!$P16="Validé humainement",'09_Form_Projets_Climat'!A16,"")</x:f>
      </x:c>
      <x:c r="B16" s="76" t="str">
        <x:f>IF('09_Form_Projets_Climat'!$P16="Validé humainement",'09_Form_Projets_Climat'!B16,"")</x:f>
      </x:c>
      <x:c r="C16" s="76" t="str">
        <x:f>IF('09_Form_Projets_Climat'!$P16="Validé humainement",'09_Form_Projets_Climat'!C16,"")</x:f>
      </x:c>
      <x:c r="D16" s="76" t="str">
        <x:f>IF('09_Form_Projets_Climat'!$P16="Validé humainement",'09_Form_Projets_Climat'!D16,"")</x:f>
      </x:c>
      <x:c r="E16" s="76" t="str">
        <x:f>IF('09_Form_Projets_Climat'!$P16="Validé humainement",'09_Form_Projets_Climat'!E16,"")</x:f>
      </x:c>
      <x:c r="F16" s="76" t="str">
        <x:f>IF('09_Form_Projets_Climat'!$P16="Validé humainement",'09_Form_Projets_Climat'!F16,"")</x:f>
      </x:c>
      <x:c r="G16" s="78" t="str">
        <x:f>IF('09_Form_Projets_Climat'!$P16="Validé humainement",'09_Form_Projets_Climat'!G16,"")</x:f>
      </x:c>
      <x:c r="H16" s="78" t="str">
        <x:f>IF('09_Form_Projets_Climat'!$P16="Validé humainement",'09_Form_Projets_Climat'!H16,"")</x:f>
      </x:c>
      <x:c r="I16" s="81" t="str">
        <x:f>IF('09_Form_Projets_Climat'!$P16="Validé humainement",'09_Form_Projets_Climat'!I16,"")</x:f>
      </x:c>
      <x:c r="J16" s="81" t="str">
        <x:f>IF('09_Form_Projets_Climat'!$P16="Validé humainement",'09_Form_Projets_Climat'!J16,"")</x:f>
      </x:c>
      <x:c r="K16" s="81" t="str">
        <x:f>IF('09_Form_Projets_Climat'!$P16="Validé humainement",'09_Form_Projets_Climat'!K16,"")</x:f>
      </x:c>
      <x:c r="L16" s="84" t="str">
        <x:f>IF('09_Form_Projets_Climat'!$P16="Validé humainement",'09_Form_Projets_Climat'!L16,"")</x:f>
      </x:c>
      <x:c r="M16" s="76" t="str">
        <x:f>IF('09_Form_Projets_Climat'!$P16="Validé humainement",'09_Form_Projets_Climat'!M16,"")</x:f>
      </x:c>
      <x:c r="N16" s="76" t="str">
        <x:f>IF('09_Form_Projets_Climat'!$P16="Validé humainement",'09_Form_Projets_Climat'!N16,"")</x:f>
      </x:c>
      <x:c r="O16" s="76" t="str">
        <x:f>IF('09_Form_Projets_Climat'!$P16="Validé humainement",'09_Form_Projets_Climat'!O16,"")</x:f>
      </x:c>
      <x:c r="P16" s="76" t="str">
        <x:f>IF('09_Form_Projets_Climat'!$P16="Validé humainement",'09_Form_Projets_Climat'!P16,"")</x:f>
      </x:c>
      <x:c r="Q16" s="76" t="str">
        <x:f>IF('09_Form_Projets_Climat'!$P16="Validé humainement",'09_Form_Projets_Climat'!Q16,"")</x:f>
      </x:c>
      <x:c r="R16" s="78" t="str">
        <x:f>IF('09_Form_Projets_Climat'!$P16="Validé humainement",'09_Form_Projets_Climat'!R16,"")</x:f>
      </x:c>
      <x:c r="S16" s="76" t="str">
        <x:f>IF('09_Form_Projets_Climat'!$P16="Validé humainement",'09_Form_Projets_Climat'!S16,"")</x:f>
      </x:c>
      <x:c r="T16" s="76" t="str">
        <x:f>IF('09_Form_Projets_Climat'!$P16="Validé humainement",'09_Form_Projets_Climat'!T16,"")</x:f>
      </x:c>
      <x:c r="U16" s="76" t="str">
        <x:f>IF('09_Form_Projets_Climat'!$P16="Validé humainement",'09_Form_Projets_Climat'!U16,"")</x:f>
      </x:c>
    </x:row>
    <x:row r="17">
      <x:c r="A17" s="76" t="str">
        <x:f>IF('09_Form_Projets_Climat'!$P17="Validé humainement",'09_Form_Projets_Climat'!A17,"")</x:f>
      </x:c>
      <x:c r="B17" s="76" t="str">
        <x:f>IF('09_Form_Projets_Climat'!$P17="Validé humainement",'09_Form_Projets_Climat'!B17,"")</x:f>
      </x:c>
      <x:c r="C17" s="76" t="str">
        <x:f>IF('09_Form_Projets_Climat'!$P17="Validé humainement",'09_Form_Projets_Climat'!C17,"")</x:f>
      </x:c>
      <x:c r="D17" s="76" t="str">
        <x:f>IF('09_Form_Projets_Climat'!$P17="Validé humainement",'09_Form_Projets_Climat'!D17,"")</x:f>
      </x:c>
      <x:c r="E17" s="76" t="str">
        <x:f>IF('09_Form_Projets_Climat'!$P17="Validé humainement",'09_Form_Projets_Climat'!E17,"")</x:f>
      </x:c>
      <x:c r="F17" s="76" t="str">
        <x:f>IF('09_Form_Projets_Climat'!$P17="Validé humainement",'09_Form_Projets_Climat'!F17,"")</x:f>
      </x:c>
      <x:c r="G17" s="78" t="str">
        <x:f>IF('09_Form_Projets_Climat'!$P17="Validé humainement",'09_Form_Projets_Climat'!G17,"")</x:f>
      </x:c>
      <x:c r="H17" s="78" t="str">
        <x:f>IF('09_Form_Projets_Climat'!$P17="Validé humainement",'09_Form_Projets_Climat'!H17,"")</x:f>
      </x:c>
      <x:c r="I17" s="81" t="str">
        <x:f>IF('09_Form_Projets_Climat'!$P17="Validé humainement",'09_Form_Projets_Climat'!I17,"")</x:f>
      </x:c>
      <x:c r="J17" s="81" t="str">
        <x:f>IF('09_Form_Projets_Climat'!$P17="Validé humainement",'09_Form_Projets_Climat'!J17,"")</x:f>
      </x:c>
      <x:c r="K17" s="81" t="str">
        <x:f>IF('09_Form_Projets_Climat'!$P17="Validé humainement",'09_Form_Projets_Climat'!K17,"")</x:f>
      </x:c>
      <x:c r="L17" s="84" t="str">
        <x:f>IF('09_Form_Projets_Climat'!$P17="Validé humainement",'09_Form_Projets_Climat'!L17,"")</x:f>
      </x:c>
      <x:c r="M17" s="76" t="str">
        <x:f>IF('09_Form_Projets_Climat'!$P17="Validé humainement",'09_Form_Projets_Climat'!M17,"")</x:f>
      </x:c>
      <x:c r="N17" s="76" t="str">
        <x:f>IF('09_Form_Projets_Climat'!$P17="Validé humainement",'09_Form_Projets_Climat'!N17,"")</x:f>
      </x:c>
      <x:c r="O17" s="76" t="str">
        <x:f>IF('09_Form_Projets_Climat'!$P17="Validé humainement",'09_Form_Projets_Climat'!O17,"")</x:f>
      </x:c>
      <x:c r="P17" s="76" t="str">
        <x:f>IF('09_Form_Projets_Climat'!$P17="Validé humainement",'09_Form_Projets_Climat'!P17,"")</x:f>
      </x:c>
      <x:c r="Q17" s="76" t="str">
        <x:f>IF('09_Form_Projets_Climat'!$P17="Validé humainement",'09_Form_Projets_Climat'!Q17,"")</x:f>
      </x:c>
      <x:c r="R17" s="78" t="str">
        <x:f>IF('09_Form_Projets_Climat'!$P17="Validé humainement",'09_Form_Projets_Climat'!R17,"")</x:f>
      </x:c>
      <x:c r="S17" s="76" t="str">
        <x:f>IF('09_Form_Projets_Climat'!$P17="Validé humainement",'09_Form_Projets_Climat'!S17,"")</x:f>
      </x:c>
      <x:c r="T17" s="76" t="str">
        <x:f>IF('09_Form_Projets_Climat'!$P17="Validé humainement",'09_Form_Projets_Climat'!T17,"")</x:f>
      </x:c>
      <x:c r="U17" s="76" t="str">
        <x:f>IF('09_Form_Projets_Climat'!$P17="Validé humainement",'09_Form_Projets_Climat'!U17,"")</x:f>
      </x:c>
    </x:row>
    <x:row r="18">
      <x:c r="A18" s="76" t="str">
        <x:f>IF('09_Form_Projets_Climat'!$P18="Validé humainement",'09_Form_Projets_Climat'!A18,"")</x:f>
      </x:c>
      <x:c r="B18" s="76" t="str">
        <x:f>IF('09_Form_Projets_Climat'!$P18="Validé humainement",'09_Form_Projets_Climat'!B18,"")</x:f>
      </x:c>
      <x:c r="C18" s="76" t="str">
        <x:f>IF('09_Form_Projets_Climat'!$P18="Validé humainement",'09_Form_Projets_Climat'!C18,"")</x:f>
      </x:c>
      <x:c r="D18" s="76" t="str">
        <x:f>IF('09_Form_Projets_Climat'!$P18="Validé humainement",'09_Form_Projets_Climat'!D18,"")</x:f>
      </x:c>
      <x:c r="E18" s="76" t="str">
        <x:f>IF('09_Form_Projets_Climat'!$P18="Validé humainement",'09_Form_Projets_Climat'!E18,"")</x:f>
      </x:c>
      <x:c r="F18" s="76" t="str">
        <x:f>IF('09_Form_Projets_Climat'!$P18="Validé humainement",'09_Form_Projets_Climat'!F18,"")</x:f>
      </x:c>
      <x:c r="G18" s="78" t="str">
        <x:f>IF('09_Form_Projets_Climat'!$P18="Validé humainement",'09_Form_Projets_Climat'!G18,"")</x:f>
      </x:c>
      <x:c r="H18" s="78" t="str">
        <x:f>IF('09_Form_Projets_Climat'!$P18="Validé humainement",'09_Form_Projets_Climat'!H18,"")</x:f>
      </x:c>
      <x:c r="I18" s="81" t="str">
        <x:f>IF('09_Form_Projets_Climat'!$P18="Validé humainement",'09_Form_Projets_Climat'!I18,"")</x:f>
      </x:c>
      <x:c r="J18" s="81" t="str">
        <x:f>IF('09_Form_Projets_Climat'!$P18="Validé humainement",'09_Form_Projets_Climat'!J18,"")</x:f>
      </x:c>
      <x:c r="K18" s="81" t="str">
        <x:f>IF('09_Form_Projets_Climat'!$P18="Validé humainement",'09_Form_Projets_Climat'!K18,"")</x:f>
      </x:c>
      <x:c r="L18" s="84" t="str">
        <x:f>IF('09_Form_Projets_Climat'!$P18="Validé humainement",'09_Form_Projets_Climat'!L18,"")</x:f>
      </x:c>
      <x:c r="M18" s="76" t="str">
        <x:f>IF('09_Form_Projets_Climat'!$P18="Validé humainement",'09_Form_Projets_Climat'!M18,"")</x:f>
      </x:c>
      <x:c r="N18" s="76" t="str">
        <x:f>IF('09_Form_Projets_Climat'!$P18="Validé humainement",'09_Form_Projets_Climat'!N18,"")</x:f>
      </x:c>
      <x:c r="O18" s="76" t="str">
        <x:f>IF('09_Form_Projets_Climat'!$P18="Validé humainement",'09_Form_Projets_Climat'!O18,"")</x:f>
      </x:c>
      <x:c r="P18" s="76" t="str">
        <x:f>IF('09_Form_Projets_Climat'!$P18="Validé humainement",'09_Form_Projets_Climat'!P18,"")</x:f>
      </x:c>
      <x:c r="Q18" s="76" t="str">
        <x:f>IF('09_Form_Projets_Climat'!$P18="Validé humainement",'09_Form_Projets_Climat'!Q18,"")</x:f>
      </x:c>
      <x:c r="R18" s="78" t="str">
        <x:f>IF('09_Form_Projets_Climat'!$P18="Validé humainement",'09_Form_Projets_Climat'!R18,"")</x:f>
      </x:c>
      <x:c r="S18" s="76" t="str">
        <x:f>IF('09_Form_Projets_Climat'!$P18="Validé humainement",'09_Form_Projets_Climat'!S18,"")</x:f>
      </x:c>
      <x:c r="T18" s="76" t="str">
        <x:f>IF('09_Form_Projets_Climat'!$P18="Validé humainement",'09_Form_Projets_Climat'!T18,"")</x:f>
      </x:c>
      <x:c r="U18" s="76" t="str">
        <x:f>IF('09_Form_Projets_Climat'!$P18="Validé humainement",'09_Form_Projets_Climat'!U18,"")</x:f>
      </x:c>
    </x:row>
    <x:row r="19">
      <x:c r="A19" s="76" t="str">
        <x:f>IF('09_Form_Projets_Climat'!$P19="Validé humainement",'09_Form_Projets_Climat'!A19,"")</x:f>
      </x:c>
      <x:c r="B19" s="76" t="str">
        <x:f>IF('09_Form_Projets_Climat'!$P19="Validé humainement",'09_Form_Projets_Climat'!B19,"")</x:f>
      </x:c>
      <x:c r="C19" s="76" t="str">
        <x:f>IF('09_Form_Projets_Climat'!$P19="Validé humainement",'09_Form_Projets_Climat'!C19,"")</x:f>
      </x:c>
      <x:c r="D19" s="76" t="str">
        <x:f>IF('09_Form_Projets_Climat'!$P19="Validé humainement",'09_Form_Projets_Climat'!D19,"")</x:f>
      </x:c>
      <x:c r="E19" s="76" t="str">
        <x:f>IF('09_Form_Projets_Climat'!$P19="Validé humainement",'09_Form_Projets_Climat'!E19,"")</x:f>
      </x:c>
      <x:c r="F19" s="76" t="str">
        <x:f>IF('09_Form_Projets_Climat'!$P19="Validé humainement",'09_Form_Projets_Climat'!F19,"")</x:f>
      </x:c>
      <x:c r="G19" s="78" t="str">
        <x:f>IF('09_Form_Projets_Climat'!$P19="Validé humainement",'09_Form_Projets_Climat'!G19,"")</x:f>
      </x:c>
      <x:c r="H19" s="78" t="str">
        <x:f>IF('09_Form_Projets_Climat'!$P19="Validé humainement",'09_Form_Projets_Climat'!H19,"")</x:f>
      </x:c>
      <x:c r="I19" s="81" t="str">
        <x:f>IF('09_Form_Projets_Climat'!$P19="Validé humainement",'09_Form_Projets_Climat'!I19,"")</x:f>
      </x:c>
      <x:c r="J19" s="81" t="str">
        <x:f>IF('09_Form_Projets_Climat'!$P19="Validé humainement",'09_Form_Projets_Climat'!J19,"")</x:f>
      </x:c>
      <x:c r="K19" s="81" t="str">
        <x:f>IF('09_Form_Projets_Climat'!$P19="Validé humainement",'09_Form_Projets_Climat'!K19,"")</x:f>
      </x:c>
      <x:c r="L19" s="84" t="str">
        <x:f>IF('09_Form_Projets_Climat'!$P19="Validé humainement",'09_Form_Projets_Climat'!L19,"")</x:f>
      </x:c>
      <x:c r="M19" s="76" t="str">
        <x:f>IF('09_Form_Projets_Climat'!$P19="Validé humainement",'09_Form_Projets_Climat'!M19,"")</x:f>
      </x:c>
      <x:c r="N19" s="76" t="str">
        <x:f>IF('09_Form_Projets_Climat'!$P19="Validé humainement",'09_Form_Projets_Climat'!N19,"")</x:f>
      </x:c>
      <x:c r="O19" s="76" t="str">
        <x:f>IF('09_Form_Projets_Climat'!$P19="Validé humainement",'09_Form_Projets_Climat'!O19,"")</x:f>
      </x:c>
      <x:c r="P19" s="76" t="str">
        <x:f>IF('09_Form_Projets_Climat'!$P19="Validé humainement",'09_Form_Projets_Climat'!P19,"")</x:f>
      </x:c>
      <x:c r="Q19" s="76" t="str">
        <x:f>IF('09_Form_Projets_Climat'!$P19="Validé humainement",'09_Form_Projets_Climat'!Q19,"")</x:f>
      </x:c>
      <x:c r="R19" s="78" t="str">
        <x:f>IF('09_Form_Projets_Climat'!$P19="Validé humainement",'09_Form_Projets_Climat'!R19,"")</x:f>
      </x:c>
      <x:c r="S19" s="76" t="str">
        <x:f>IF('09_Form_Projets_Climat'!$P19="Validé humainement",'09_Form_Projets_Climat'!S19,"")</x:f>
      </x:c>
      <x:c r="T19" s="76" t="str">
        <x:f>IF('09_Form_Projets_Climat'!$P19="Validé humainement",'09_Form_Projets_Climat'!T19,"")</x:f>
      </x:c>
      <x:c r="U19" s="76" t="str">
        <x:f>IF('09_Form_Projets_Climat'!$P19="Validé humainement",'09_Form_Projets_Climat'!U19,"")</x:f>
      </x:c>
    </x:row>
    <x:row r="20">
      <x:c r="A20" s="76" t="str">
        <x:f>IF('09_Form_Projets_Climat'!$P20="Validé humainement",'09_Form_Projets_Climat'!A20,"")</x:f>
      </x:c>
      <x:c r="B20" s="76" t="str">
        <x:f>IF('09_Form_Projets_Climat'!$P20="Validé humainement",'09_Form_Projets_Climat'!B20,"")</x:f>
      </x:c>
      <x:c r="C20" s="76" t="str">
        <x:f>IF('09_Form_Projets_Climat'!$P20="Validé humainement",'09_Form_Projets_Climat'!C20,"")</x:f>
      </x:c>
      <x:c r="D20" s="76" t="str">
        <x:f>IF('09_Form_Projets_Climat'!$P20="Validé humainement",'09_Form_Projets_Climat'!D20,"")</x:f>
      </x:c>
      <x:c r="E20" s="76" t="str">
        <x:f>IF('09_Form_Projets_Climat'!$P20="Validé humainement",'09_Form_Projets_Climat'!E20,"")</x:f>
      </x:c>
      <x:c r="F20" s="76" t="str">
        <x:f>IF('09_Form_Projets_Climat'!$P20="Validé humainement",'09_Form_Projets_Climat'!F20,"")</x:f>
      </x:c>
      <x:c r="G20" s="78" t="str">
        <x:f>IF('09_Form_Projets_Climat'!$P20="Validé humainement",'09_Form_Projets_Climat'!G20,"")</x:f>
      </x:c>
      <x:c r="H20" s="78" t="str">
        <x:f>IF('09_Form_Projets_Climat'!$P20="Validé humainement",'09_Form_Projets_Climat'!H20,"")</x:f>
      </x:c>
      <x:c r="I20" s="81" t="str">
        <x:f>IF('09_Form_Projets_Climat'!$P20="Validé humainement",'09_Form_Projets_Climat'!I20,"")</x:f>
      </x:c>
      <x:c r="J20" s="81" t="str">
        <x:f>IF('09_Form_Projets_Climat'!$P20="Validé humainement",'09_Form_Projets_Climat'!J20,"")</x:f>
      </x:c>
      <x:c r="K20" s="81" t="str">
        <x:f>IF('09_Form_Projets_Climat'!$P20="Validé humainement",'09_Form_Projets_Climat'!K20,"")</x:f>
      </x:c>
      <x:c r="L20" s="84" t="str">
        <x:f>IF('09_Form_Projets_Climat'!$P20="Validé humainement",'09_Form_Projets_Climat'!L20,"")</x:f>
      </x:c>
      <x:c r="M20" s="76" t="str">
        <x:f>IF('09_Form_Projets_Climat'!$P20="Validé humainement",'09_Form_Projets_Climat'!M20,"")</x:f>
      </x:c>
      <x:c r="N20" s="76" t="str">
        <x:f>IF('09_Form_Projets_Climat'!$P20="Validé humainement",'09_Form_Projets_Climat'!N20,"")</x:f>
      </x:c>
      <x:c r="O20" s="76" t="str">
        <x:f>IF('09_Form_Projets_Climat'!$P20="Validé humainement",'09_Form_Projets_Climat'!O20,"")</x:f>
      </x:c>
      <x:c r="P20" s="76" t="str">
        <x:f>IF('09_Form_Projets_Climat'!$P20="Validé humainement",'09_Form_Projets_Climat'!P20,"")</x:f>
      </x:c>
      <x:c r="Q20" s="76" t="str">
        <x:f>IF('09_Form_Projets_Climat'!$P20="Validé humainement",'09_Form_Projets_Climat'!Q20,"")</x:f>
      </x:c>
      <x:c r="R20" s="78" t="str">
        <x:f>IF('09_Form_Projets_Climat'!$P20="Validé humainement",'09_Form_Projets_Climat'!R20,"")</x:f>
      </x:c>
      <x:c r="S20" s="76" t="str">
        <x:f>IF('09_Form_Projets_Climat'!$P20="Validé humainement",'09_Form_Projets_Climat'!S20,"")</x:f>
      </x:c>
      <x:c r="T20" s="76" t="str">
        <x:f>IF('09_Form_Projets_Climat'!$P20="Validé humainement",'09_Form_Projets_Climat'!T20,"")</x:f>
      </x:c>
      <x:c r="U20" s="76" t="str">
        <x:f>IF('09_Form_Projets_Climat'!$P20="Validé humainement",'09_Form_Projets_Climat'!U20,"")</x:f>
      </x:c>
    </x:row>
    <x:row r="21">
      <x:c r="A21" s="76" t="str">
        <x:f>IF('09_Form_Projets_Climat'!$P21="Validé humainement",'09_Form_Projets_Climat'!A21,"")</x:f>
      </x:c>
      <x:c r="B21" s="76" t="str">
        <x:f>IF('09_Form_Projets_Climat'!$P21="Validé humainement",'09_Form_Projets_Climat'!B21,"")</x:f>
      </x:c>
      <x:c r="C21" s="76" t="str">
        <x:f>IF('09_Form_Projets_Climat'!$P21="Validé humainement",'09_Form_Projets_Climat'!C21,"")</x:f>
      </x:c>
      <x:c r="D21" s="76" t="str">
        <x:f>IF('09_Form_Projets_Climat'!$P21="Validé humainement",'09_Form_Projets_Climat'!D21,"")</x:f>
      </x:c>
      <x:c r="E21" s="76" t="str">
        <x:f>IF('09_Form_Projets_Climat'!$P21="Validé humainement",'09_Form_Projets_Climat'!E21,"")</x:f>
      </x:c>
      <x:c r="F21" s="76" t="str">
        <x:f>IF('09_Form_Projets_Climat'!$P21="Validé humainement",'09_Form_Projets_Climat'!F21,"")</x:f>
      </x:c>
      <x:c r="G21" s="78" t="str">
        <x:f>IF('09_Form_Projets_Climat'!$P21="Validé humainement",'09_Form_Projets_Climat'!G21,"")</x:f>
      </x:c>
      <x:c r="H21" s="78" t="str">
        <x:f>IF('09_Form_Projets_Climat'!$P21="Validé humainement",'09_Form_Projets_Climat'!H21,"")</x:f>
      </x:c>
      <x:c r="I21" s="81" t="str">
        <x:f>IF('09_Form_Projets_Climat'!$P21="Validé humainement",'09_Form_Projets_Climat'!I21,"")</x:f>
      </x:c>
      <x:c r="J21" s="81" t="str">
        <x:f>IF('09_Form_Projets_Climat'!$P21="Validé humainement",'09_Form_Projets_Climat'!J21,"")</x:f>
      </x:c>
      <x:c r="K21" s="81" t="str">
        <x:f>IF('09_Form_Projets_Climat'!$P21="Validé humainement",'09_Form_Projets_Climat'!K21,"")</x:f>
      </x:c>
      <x:c r="L21" s="84" t="str">
        <x:f>IF('09_Form_Projets_Climat'!$P21="Validé humainement",'09_Form_Projets_Climat'!L21,"")</x:f>
      </x:c>
      <x:c r="M21" s="76" t="str">
        <x:f>IF('09_Form_Projets_Climat'!$P21="Validé humainement",'09_Form_Projets_Climat'!M21,"")</x:f>
      </x:c>
      <x:c r="N21" s="76" t="str">
        <x:f>IF('09_Form_Projets_Climat'!$P21="Validé humainement",'09_Form_Projets_Climat'!N21,"")</x:f>
      </x:c>
      <x:c r="O21" s="76" t="str">
        <x:f>IF('09_Form_Projets_Climat'!$P21="Validé humainement",'09_Form_Projets_Climat'!O21,"")</x:f>
      </x:c>
      <x:c r="P21" s="76" t="str">
        <x:f>IF('09_Form_Projets_Climat'!$P21="Validé humainement",'09_Form_Projets_Climat'!P21,"")</x:f>
      </x:c>
      <x:c r="Q21" s="76" t="str">
        <x:f>IF('09_Form_Projets_Climat'!$P21="Validé humainement",'09_Form_Projets_Climat'!Q21,"")</x:f>
      </x:c>
      <x:c r="R21" s="78" t="str">
        <x:f>IF('09_Form_Projets_Climat'!$P21="Validé humainement",'09_Form_Projets_Climat'!R21,"")</x:f>
      </x:c>
      <x:c r="S21" s="76" t="str">
        <x:f>IF('09_Form_Projets_Climat'!$P21="Validé humainement",'09_Form_Projets_Climat'!S21,"")</x:f>
      </x:c>
      <x:c r="T21" s="76" t="str">
        <x:f>IF('09_Form_Projets_Climat'!$P21="Validé humainement",'09_Form_Projets_Climat'!T21,"")</x:f>
      </x:c>
      <x:c r="U21" s="76" t="str">
        <x:f>IF('09_Form_Projets_Climat'!$P21="Validé humainement",'09_Form_Projets_Climat'!U21,"")</x:f>
      </x:c>
    </x:row>
    <x:row r="22">
      <x:c r="A22" s="76" t="str">
        <x:f>IF('09_Form_Projets_Climat'!$P22="Validé humainement",'09_Form_Projets_Climat'!A22,"")</x:f>
      </x:c>
      <x:c r="B22" s="76" t="str">
        <x:f>IF('09_Form_Projets_Climat'!$P22="Validé humainement",'09_Form_Projets_Climat'!B22,"")</x:f>
      </x:c>
      <x:c r="C22" s="76" t="str">
        <x:f>IF('09_Form_Projets_Climat'!$P22="Validé humainement",'09_Form_Projets_Climat'!C22,"")</x:f>
      </x:c>
      <x:c r="D22" s="76" t="str">
        <x:f>IF('09_Form_Projets_Climat'!$P22="Validé humainement",'09_Form_Projets_Climat'!D22,"")</x:f>
      </x:c>
      <x:c r="E22" s="76" t="str">
        <x:f>IF('09_Form_Projets_Climat'!$P22="Validé humainement",'09_Form_Projets_Climat'!E22,"")</x:f>
      </x:c>
      <x:c r="F22" s="76" t="str">
        <x:f>IF('09_Form_Projets_Climat'!$P22="Validé humainement",'09_Form_Projets_Climat'!F22,"")</x:f>
      </x:c>
      <x:c r="G22" s="78" t="str">
        <x:f>IF('09_Form_Projets_Climat'!$P22="Validé humainement",'09_Form_Projets_Climat'!G22,"")</x:f>
      </x:c>
      <x:c r="H22" s="78" t="str">
        <x:f>IF('09_Form_Projets_Climat'!$P22="Validé humainement",'09_Form_Projets_Climat'!H22,"")</x:f>
      </x:c>
      <x:c r="I22" s="81" t="str">
        <x:f>IF('09_Form_Projets_Climat'!$P22="Validé humainement",'09_Form_Projets_Climat'!I22,"")</x:f>
      </x:c>
      <x:c r="J22" s="81" t="str">
        <x:f>IF('09_Form_Projets_Climat'!$P22="Validé humainement",'09_Form_Projets_Climat'!J22,"")</x:f>
      </x:c>
      <x:c r="K22" s="81" t="str">
        <x:f>IF('09_Form_Projets_Climat'!$P22="Validé humainement",'09_Form_Projets_Climat'!K22,"")</x:f>
      </x:c>
      <x:c r="L22" s="84" t="str">
        <x:f>IF('09_Form_Projets_Climat'!$P22="Validé humainement",'09_Form_Projets_Climat'!L22,"")</x:f>
      </x:c>
      <x:c r="M22" s="76" t="str">
        <x:f>IF('09_Form_Projets_Climat'!$P22="Validé humainement",'09_Form_Projets_Climat'!M22,"")</x:f>
      </x:c>
      <x:c r="N22" s="76" t="str">
        <x:f>IF('09_Form_Projets_Climat'!$P22="Validé humainement",'09_Form_Projets_Climat'!N22,"")</x:f>
      </x:c>
      <x:c r="O22" s="76" t="str">
        <x:f>IF('09_Form_Projets_Climat'!$P22="Validé humainement",'09_Form_Projets_Climat'!O22,"")</x:f>
      </x:c>
      <x:c r="P22" s="76" t="str">
        <x:f>IF('09_Form_Projets_Climat'!$P22="Validé humainement",'09_Form_Projets_Climat'!P22,"")</x:f>
      </x:c>
      <x:c r="Q22" s="76" t="str">
        <x:f>IF('09_Form_Projets_Climat'!$P22="Validé humainement",'09_Form_Projets_Climat'!Q22,"")</x:f>
      </x:c>
      <x:c r="R22" s="78" t="str">
        <x:f>IF('09_Form_Projets_Climat'!$P22="Validé humainement",'09_Form_Projets_Climat'!R22,"")</x:f>
      </x:c>
      <x:c r="S22" s="76" t="str">
        <x:f>IF('09_Form_Projets_Climat'!$P22="Validé humainement",'09_Form_Projets_Climat'!S22,"")</x:f>
      </x:c>
      <x:c r="T22" s="76" t="str">
        <x:f>IF('09_Form_Projets_Climat'!$P22="Validé humainement",'09_Form_Projets_Climat'!T22,"")</x:f>
      </x:c>
      <x:c r="U22" s="76" t="str">
        <x:f>IF('09_Form_Projets_Climat'!$P22="Validé humainement",'09_Form_Projets_Climat'!U22,"")</x:f>
      </x:c>
    </x:row>
    <x:row r="23">
      <x:c r="A23" s="76" t="str">
        <x:f>IF('09_Form_Projets_Climat'!$P23="Validé humainement",'09_Form_Projets_Climat'!A23,"")</x:f>
      </x:c>
      <x:c r="B23" s="76" t="str">
        <x:f>IF('09_Form_Projets_Climat'!$P23="Validé humainement",'09_Form_Projets_Climat'!B23,"")</x:f>
      </x:c>
      <x:c r="C23" s="76" t="str">
        <x:f>IF('09_Form_Projets_Climat'!$P23="Validé humainement",'09_Form_Projets_Climat'!C23,"")</x:f>
      </x:c>
      <x:c r="D23" s="76" t="str">
        <x:f>IF('09_Form_Projets_Climat'!$P23="Validé humainement",'09_Form_Projets_Climat'!D23,"")</x:f>
      </x:c>
      <x:c r="E23" s="76" t="str">
        <x:f>IF('09_Form_Projets_Climat'!$P23="Validé humainement",'09_Form_Projets_Climat'!E23,"")</x:f>
      </x:c>
      <x:c r="F23" s="76" t="str">
        <x:f>IF('09_Form_Projets_Climat'!$P23="Validé humainement",'09_Form_Projets_Climat'!F23,"")</x:f>
      </x:c>
      <x:c r="G23" s="78" t="str">
        <x:f>IF('09_Form_Projets_Climat'!$P23="Validé humainement",'09_Form_Projets_Climat'!G23,"")</x:f>
      </x:c>
      <x:c r="H23" s="78" t="str">
        <x:f>IF('09_Form_Projets_Climat'!$P23="Validé humainement",'09_Form_Projets_Climat'!H23,"")</x:f>
      </x:c>
      <x:c r="I23" s="81" t="str">
        <x:f>IF('09_Form_Projets_Climat'!$P23="Validé humainement",'09_Form_Projets_Climat'!I23,"")</x:f>
      </x:c>
      <x:c r="J23" s="81" t="str">
        <x:f>IF('09_Form_Projets_Climat'!$P23="Validé humainement",'09_Form_Projets_Climat'!J23,"")</x:f>
      </x:c>
      <x:c r="K23" s="81" t="str">
        <x:f>IF('09_Form_Projets_Climat'!$P23="Validé humainement",'09_Form_Projets_Climat'!K23,"")</x:f>
      </x:c>
      <x:c r="L23" s="84" t="str">
        <x:f>IF('09_Form_Projets_Climat'!$P23="Validé humainement",'09_Form_Projets_Climat'!L23,"")</x:f>
      </x:c>
      <x:c r="M23" s="76" t="str">
        <x:f>IF('09_Form_Projets_Climat'!$P23="Validé humainement",'09_Form_Projets_Climat'!M23,"")</x:f>
      </x:c>
      <x:c r="N23" s="76" t="str">
        <x:f>IF('09_Form_Projets_Climat'!$P23="Validé humainement",'09_Form_Projets_Climat'!N23,"")</x:f>
      </x:c>
      <x:c r="O23" s="76" t="str">
        <x:f>IF('09_Form_Projets_Climat'!$P23="Validé humainement",'09_Form_Projets_Climat'!O23,"")</x:f>
      </x:c>
      <x:c r="P23" s="76" t="str">
        <x:f>IF('09_Form_Projets_Climat'!$P23="Validé humainement",'09_Form_Projets_Climat'!P23,"")</x:f>
      </x:c>
      <x:c r="Q23" s="76" t="str">
        <x:f>IF('09_Form_Projets_Climat'!$P23="Validé humainement",'09_Form_Projets_Climat'!Q23,"")</x:f>
      </x:c>
      <x:c r="R23" s="78" t="str">
        <x:f>IF('09_Form_Projets_Climat'!$P23="Validé humainement",'09_Form_Projets_Climat'!R23,"")</x:f>
      </x:c>
      <x:c r="S23" s="76" t="str">
        <x:f>IF('09_Form_Projets_Climat'!$P23="Validé humainement",'09_Form_Projets_Climat'!S23,"")</x:f>
      </x:c>
      <x:c r="T23" s="76" t="str">
        <x:f>IF('09_Form_Projets_Climat'!$P23="Validé humainement",'09_Form_Projets_Climat'!T23,"")</x:f>
      </x:c>
      <x:c r="U23" s="76" t="str">
        <x:f>IF('09_Form_Projets_Climat'!$P23="Validé humainement",'09_Form_Projets_Climat'!U23,"")</x:f>
      </x:c>
    </x:row>
    <x:row r="24">
      <x:c r="A24" s="76" t="str">
        <x:f>IF('09_Form_Projets_Climat'!$P24="Validé humainement",'09_Form_Projets_Climat'!A24,"")</x:f>
      </x:c>
      <x:c r="B24" s="76" t="str">
        <x:f>IF('09_Form_Projets_Climat'!$P24="Validé humainement",'09_Form_Projets_Climat'!B24,"")</x:f>
      </x:c>
      <x:c r="C24" s="76" t="str">
        <x:f>IF('09_Form_Projets_Climat'!$P24="Validé humainement",'09_Form_Projets_Climat'!C24,"")</x:f>
      </x:c>
      <x:c r="D24" s="76" t="str">
        <x:f>IF('09_Form_Projets_Climat'!$P24="Validé humainement",'09_Form_Projets_Climat'!D24,"")</x:f>
      </x:c>
      <x:c r="E24" s="76" t="str">
        <x:f>IF('09_Form_Projets_Climat'!$P24="Validé humainement",'09_Form_Projets_Climat'!E24,"")</x:f>
      </x:c>
      <x:c r="F24" s="76" t="str">
        <x:f>IF('09_Form_Projets_Climat'!$P24="Validé humainement",'09_Form_Projets_Climat'!F24,"")</x:f>
      </x:c>
      <x:c r="G24" s="78" t="str">
        <x:f>IF('09_Form_Projets_Climat'!$P24="Validé humainement",'09_Form_Projets_Climat'!G24,"")</x:f>
      </x:c>
      <x:c r="H24" s="78" t="str">
        <x:f>IF('09_Form_Projets_Climat'!$P24="Validé humainement",'09_Form_Projets_Climat'!H24,"")</x:f>
      </x:c>
      <x:c r="I24" s="81" t="str">
        <x:f>IF('09_Form_Projets_Climat'!$P24="Validé humainement",'09_Form_Projets_Climat'!I24,"")</x:f>
      </x:c>
      <x:c r="J24" s="81" t="str">
        <x:f>IF('09_Form_Projets_Climat'!$P24="Validé humainement",'09_Form_Projets_Climat'!J24,"")</x:f>
      </x:c>
      <x:c r="K24" s="81" t="str">
        <x:f>IF('09_Form_Projets_Climat'!$P24="Validé humainement",'09_Form_Projets_Climat'!K24,"")</x:f>
      </x:c>
      <x:c r="L24" s="84" t="str">
        <x:f>IF('09_Form_Projets_Climat'!$P24="Validé humainement",'09_Form_Projets_Climat'!L24,"")</x:f>
      </x:c>
      <x:c r="M24" s="76" t="str">
        <x:f>IF('09_Form_Projets_Climat'!$P24="Validé humainement",'09_Form_Projets_Climat'!M24,"")</x:f>
      </x:c>
      <x:c r="N24" s="76" t="str">
        <x:f>IF('09_Form_Projets_Climat'!$P24="Validé humainement",'09_Form_Projets_Climat'!N24,"")</x:f>
      </x:c>
      <x:c r="O24" s="76" t="str">
        <x:f>IF('09_Form_Projets_Climat'!$P24="Validé humainement",'09_Form_Projets_Climat'!O24,"")</x:f>
      </x:c>
      <x:c r="P24" s="76" t="str">
        <x:f>IF('09_Form_Projets_Climat'!$P24="Validé humainement",'09_Form_Projets_Climat'!P24,"")</x:f>
      </x:c>
      <x:c r="Q24" s="76" t="str">
        <x:f>IF('09_Form_Projets_Climat'!$P24="Validé humainement",'09_Form_Projets_Climat'!Q24,"")</x:f>
      </x:c>
      <x:c r="R24" s="78" t="str">
        <x:f>IF('09_Form_Projets_Climat'!$P24="Validé humainement",'09_Form_Projets_Climat'!R24,"")</x:f>
      </x:c>
      <x:c r="S24" s="76" t="str">
        <x:f>IF('09_Form_Projets_Climat'!$P24="Validé humainement",'09_Form_Projets_Climat'!S24,"")</x:f>
      </x:c>
      <x:c r="T24" s="76" t="str">
        <x:f>IF('09_Form_Projets_Climat'!$P24="Validé humainement",'09_Form_Projets_Climat'!T24,"")</x:f>
      </x:c>
      <x:c r="U24" s="76" t="str">
        <x:f>IF('09_Form_Projets_Climat'!$P24="Validé humainement",'09_Form_Projets_Climat'!U24,"")</x:f>
      </x:c>
    </x:row>
    <x:row r="25">
      <x:c r="A25" s="76" t="str">
        <x:f>IF('09_Form_Projets_Climat'!$P25="Validé humainement",'09_Form_Projets_Climat'!A25,"")</x:f>
      </x:c>
      <x:c r="B25" s="76" t="str">
        <x:f>IF('09_Form_Projets_Climat'!$P25="Validé humainement",'09_Form_Projets_Climat'!B25,"")</x:f>
      </x:c>
      <x:c r="C25" s="76" t="str">
        <x:f>IF('09_Form_Projets_Climat'!$P25="Validé humainement",'09_Form_Projets_Climat'!C25,"")</x:f>
      </x:c>
      <x:c r="D25" s="76" t="str">
        <x:f>IF('09_Form_Projets_Climat'!$P25="Validé humainement",'09_Form_Projets_Climat'!D25,"")</x:f>
      </x:c>
      <x:c r="E25" s="76" t="str">
        <x:f>IF('09_Form_Projets_Climat'!$P25="Validé humainement",'09_Form_Projets_Climat'!E25,"")</x:f>
      </x:c>
      <x:c r="F25" s="76" t="str">
        <x:f>IF('09_Form_Projets_Climat'!$P25="Validé humainement",'09_Form_Projets_Climat'!F25,"")</x:f>
      </x:c>
      <x:c r="G25" s="78" t="str">
        <x:f>IF('09_Form_Projets_Climat'!$P25="Validé humainement",'09_Form_Projets_Climat'!G25,"")</x:f>
      </x:c>
      <x:c r="H25" s="78" t="str">
        <x:f>IF('09_Form_Projets_Climat'!$P25="Validé humainement",'09_Form_Projets_Climat'!H25,"")</x:f>
      </x:c>
      <x:c r="I25" s="81" t="str">
        <x:f>IF('09_Form_Projets_Climat'!$P25="Validé humainement",'09_Form_Projets_Climat'!I25,"")</x:f>
      </x:c>
      <x:c r="J25" s="81" t="str">
        <x:f>IF('09_Form_Projets_Climat'!$P25="Validé humainement",'09_Form_Projets_Climat'!J25,"")</x:f>
      </x:c>
      <x:c r="K25" s="81" t="str">
        <x:f>IF('09_Form_Projets_Climat'!$P25="Validé humainement",'09_Form_Projets_Climat'!K25,"")</x:f>
      </x:c>
      <x:c r="L25" s="84" t="str">
        <x:f>IF('09_Form_Projets_Climat'!$P25="Validé humainement",'09_Form_Projets_Climat'!L25,"")</x:f>
      </x:c>
      <x:c r="M25" s="76" t="str">
        <x:f>IF('09_Form_Projets_Climat'!$P25="Validé humainement",'09_Form_Projets_Climat'!M25,"")</x:f>
      </x:c>
      <x:c r="N25" s="76" t="str">
        <x:f>IF('09_Form_Projets_Climat'!$P25="Validé humainement",'09_Form_Projets_Climat'!N25,"")</x:f>
      </x:c>
      <x:c r="O25" s="76" t="str">
        <x:f>IF('09_Form_Projets_Climat'!$P25="Validé humainement",'09_Form_Projets_Climat'!O25,"")</x:f>
      </x:c>
      <x:c r="P25" s="76" t="str">
        <x:f>IF('09_Form_Projets_Climat'!$P25="Validé humainement",'09_Form_Projets_Climat'!P25,"")</x:f>
      </x:c>
      <x:c r="Q25" s="76" t="str">
        <x:f>IF('09_Form_Projets_Climat'!$P25="Validé humainement",'09_Form_Projets_Climat'!Q25,"")</x:f>
      </x:c>
      <x:c r="R25" s="78" t="str">
        <x:f>IF('09_Form_Projets_Climat'!$P25="Validé humainement",'09_Form_Projets_Climat'!R25,"")</x:f>
      </x:c>
      <x:c r="S25" s="76" t="str">
        <x:f>IF('09_Form_Projets_Climat'!$P25="Validé humainement",'09_Form_Projets_Climat'!S25,"")</x:f>
      </x:c>
      <x:c r="T25" s="76" t="str">
        <x:f>IF('09_Form_Projets_Climat'!$P25="Validé humainement",'09_Form_Projets_Climat'!T25,"")</x:f>
      </x:c>
      <x:c r="U25" s="76" t="str">
        <x:f>IF('09_Form_Projets_Climat'!$P25="Validé humainement",'09_Form_Projets_Climat'!U25,"")</x:f>
      </x:c>
    </x:row>
    <x:row r="26">
      <x:c r="A26" s="76" t="str">
        <x:f>IF('09_Form_Projets_Climat'!$P26="Validé humainement",'09_Form_Projets_Climat'!A26,"")</x:f>
      </x:c>
      <x:c r="B26" s="76" t="str">
        <x:f>IF('09_Form_Projets_Climat'!$P26="Validé humainement",'09_Form_Projets_Climat'!B26,"")</x:f>
      </x:c>
      <x:c r="C26" s="76" t="str">
        <x:f>IF('09_Form_Projets_Climat'!$P26="Validé humainement",'09_Form_Projets_Climat'!C26,"")</x:f>
      </x:c>
      <x:c r="D26" s="76" t="str">
        <x:f>IF('09_Form_Projets_Climat'!$P26="Validé humainement",'09_Form_Projets_Climat'!D26,"")</x:f>
      </x:c>
      <x:c r="E26" s="76" t="str">
        <x:f>IF('09_Form_Projets_Climat'!$P26="Validé humainement",'09_Form_Projets_Climat'!E26,"")</x:f>
      </x:c>
      <x:c r="F26" s="76" t="str">
        <x:f>IF('09_Form_Projets_Climat'!$P26="Validé humainement",'09_Form_Projets_Climat'!F26,"")</x:f>
      </x:c>
      <x:c r="G26" s="78" t="str">
        <x:f>IF('09_Form_Projets_Climat'!$P26="Validé humainement",'09_Form_Projets_Climat'!G26,"")</x:f>
      </x:c>
      <x:c r="H26" s="78" t="str">
        <x:f>IF('09_Form_Projets_Climat'!$P26="Validé humainement",'09_Form_Projets_Climat'!H26,"")</x:f>
      </x:c>
      <x:c r="I26" s="81" t="str">
        <x:f>IF('09_Form_Projets_Climat'!$P26="Validé humainement",'09_Form_Projets_Climat'!I26,"")</x:f>
      </x:c>
      <x:c r="J26" s="81" t="str">
        <x:f>IF('09_Form_Projets_Climat'!$P26="Validé humainement",'09_Form_Projets_Climat'!J26,"")</x:f>
      </x:c>
      <x:c r="K26" s="81" t="str">
        <x:f>IF('09_Form_Projets_Climat'!$P26="Validé humainement",'09_Form_Projets_Climat'!K26,"")</x:f>
      </x:c>
      <x:c r="L26" s="84" t="str">
        <x:f>IF('09_Form_Projets_Climat'!$P26="Validé humainement",'09_Form_Projets_Climat'!L26,"")</x:f>
      </x:c>
      <x:c r="M26" s="76" t="str">
        <x:f>IF('09_Form_Projets_Climat'!$P26="Validé humainement",'09_Form_Projets_Climat'!M26,"")</x:f>
      </x:c>
      <x:c r="N26" s="76" t="str">
        <x:f>IF('09_Form_Projets_Climat'!$P26="Validé humainement",'09_Form_Projets_Climat'!N26,"")</x:f>
      </x:c>
      <x:c r="O26" s="76" t="str">
        <x:f>IF('09_Form_Projets_Climat'!$P26="Validé humainement",'09_Form_Projets_Climat'!O26,"")</x:f>
      </x:c>
      <x:c r="P26" s="76" t="str">
        <x:f>IF('09_Form_Projets_Climat'!$P26="Validé humainement",'09_Form_Projets_Climat'!P26,"")</x:f>
      </x:c>
      <x:c r="Q26" s="76" t="str">
        <x:f>IF('09_Form_Projets_Climat'!$P26="Validé humainement",'09_Form_Projets_Climat'!Q26,"")</x:f>
      </x:c>
      <x:c r="R26" s="78" t="str">
        <x:f>IF('09_Form_Projets_Climat'!$P26="Validé humainement",'09_Form_Projets_Climat'!R26,"")</x:f>
      </x:c>
      <x:c r="S26" s="76" t="str">
        <x:f>IF('09_Form_Projets_Climat'!$P26="Validé humainement",'09_Form_Projets_Climat'!S26,"")</x:f>
      </x:c>
      <x:c r="T26" s="76" t="str">
        <x:f>IF('09_Form_Projets_Climat'!$P26="Validé humainement",'09_Form_Projets_Climat'!T26,"")</x:f>
      </x:c>
      <x:c r="U26" s="76" t="str">
        <x:f>IF('09_Form_Projets_Climat'!$P26="Validé humainement",'09_Form_Projets_Climat'!U26,"")</x:f>
      </x:c>
    </x:row>
    <x:row r="27">
      <x:c r="A27" s="76" t="str">
        <x:f>IF('09_Form_Projets_Climat'!$P27="Validé humainement",'09_Form_Projets_Climat'!A27,"")</x:f>
      </x:c>
      <x:c r="B27" s="76" t="str">
        <x:f>IF('09_Form_Projets_Climat'!$P27="Validé humainement",'09_Form_Projets_Climat'!B27,"")</x:f>
      </x:c>
      <x:c r="C27" s="76" t="str">
        <x:f>IF('09_Form_Projets_Climat'!$P27="Validé humainement",'09_Form_Projets_Climat'!C27,"")</x:f>
      </x:c>
      <x:c r="D27" s="76" t="str">
        <x:f>IF('09_Form_Projets_Climat'!$P27="Validé humainement",'09_Form_Projets_Climat'!D27,"")</x:f>
      </x:c>
      <x:c r="E27" s="76" t="str">
        <x:f>IF('09_Form_Projets_Climat'!$P27="Validé humainement",'09_Form_Projets_Climat'!E27,"")</x:f>
      </x:c>
      <x:c r="F27" s="76" t="str">
        <x:f>IF('09_Form_Projets_Climat'!$P27="Validé humainement",'09_Form_Projets_Climat'!F27,"")</x:f>
      </x:c>
      <x:c r="G27" s="78" t="str">
        <x:f>IF('09_Form_Projets_Climat'!$P27="Validé humainement",'09_Form_Projets_Climat'!G27,"")</x:f>
      </x:c>
      <x:c r="H27" s="78" t="str">
        <x:f>IF('09_Form_Projets_Climat'!$P27="Validé humainement",'09_Form_Projets_Climat'!H27,"")</x:f>
      </x:c>
      <x:c r="I27" s="81" t="str">
        <x:f>IF('09_Form_Projets_Climat'!$P27="Validé humainement",'09_Form_Projets_Climat'!I27,"")</x:f>
      </x:c>
      <x:c r="J27" s="81" t="str">
        <x:f>IF('09_Form_Projets_Climat'!$P27="Validé humainement",'09_Form_Projets_Climat'!J27,"")</x:f>
      </x:c>
      <x:c r="K27" s="81" t="str">
        <x:f>IF('09_Form_Projets_Climat'!$P27="Validé humainement",'09_Form_Projets_Climat'!K27,"")</x:f>
      </x:c>
      <x:c r="L27" s="84" t="str">
        <x:f>IF('09_Form_Projets_Climat'!$P27="Validé humainement",'09_Form_Projets_Climat'!L27,"")</x:f>
      </x:c>
      <x:c r="M27" s="76" t="str">
        <x:f>IF('09_Form_Projets_Climat'!$P27="Validé humainement",'09_Form_Projets_Climat'!M27,"")</x:f>
      </x:c>
      <x:c r="N27" s="76" t="str">
        <x:f>IF('09_Form_Projets_Climat'!$P27="Validé humainement",'09_Form_Projets_Climat'!N27,"")</x:f>
      </x:c>
      <x:c r="O27" s="76" t="str">
        <x:f>IF('09_Form_Projets_Climat'!$P27="Validé humainement",'09_Form_Projets_Climat'!O27,"")</x:f>
      </x:c>
      <x:c r="P27" s="76" t="str">
        <x:f>IF('09_Form_Projets_Climat'!$P27="Validé humainement",'09_Form_Projets_Climat'!P27,"")</x:f>
      </x:c>
      <x:c r="Q27" s="76" t="str">
        <x:f>IF('09_Form_Projets_Climat'!$P27="Validé humainement",'09_Form_Projets_Climat'!Q27,"")</x:f>
      </x:c>
      <x:c r="R27" s="78" t="str">
        <x:f>IF('09_Form_Projets_Climat'!$P27="Validé humainement",'09_Form_Projets_Climat'!R27,"")</x:f>
      </x:c>
      <x:c r="S27" s="76" t="str">
        <x:f>IF('09_Form_Projets_Climat'!$P27="Validé humainement",'09_Form_Projets_Climat'!S27,"")</x:f>
      </x:c>
      <x:c r="T27" s="76" t="str">
        <x:f>IF('09_Form_Projets_Climat'!$P27="Validé humainement",'09_Form_Projets_Climat'!T27,"")</x:f>
      </x:c>
      <x:c r="U27" s="76" t="str">
        <x:f>IF('09_Form_Projets_Climat'!$P27="Validé humainement",'09_Form_Projets_Climat'!U27,"")</x:f>
      </x:c>
    </x:row>
    <x:row r="28">
      <x:c r="A28" s="76" t="str">
        <x:f>IF('09_Form_Projets_Climat'!$P28="Validé humainement",'09_Form_Projets_Climat'!A28,"")</x:f>
      </x:c>
      <x:c r="B28" s="76" t="str">
        <x:f>IF('09_Form_Projets_Climat'!$P28="Validé humainement",'09_Form_Projets_Climat'!B28,"")</x:f>
      </x:c>
      <x:c r="C28" s="76" t="str">
        <x:f>IF('09_Form_Projets_Climat'!$P28="Validé humainement",'09_Form_Projets_Climat'!C28,"")</x:f>
      </x:c>
      <x:c r="D28" s="76" t="str">
        <x:f>IF('09_Form_Projets_Climat'!$P28="Validé humainement",'09_Form_Projets_Climat'!D28,"")</x:f>
      </x:c>
      <x:c r="E28" s="76" t="str">
        <x:f>IF('09_Form_Projets_Climat'!$P28="Validé humainement",'09_Form_Projets_Climat'!E28,"")</x:f>
      </x:c>
      <x:c r="F28" s="76" t="str">
        <x:f>IF('09_Form_Projets_Climat'!$P28="Validé humainement",'09_Form_Projets_Climat'!F28,"")</x:f>
      </x:c>
      <x:c r="G28" s="78" t="str">
        <x:f>IF('09_Form_Projets_Climat'!$P28="Validé humainement",'09_Form_Projets_Climat'!G28,"")</x:f>
      </x:c>
      <x:c r="H28" s="78" t="str">
        <x:f>IF('09_Form_Projets_Climat'!$P28="Validé humainement",'09_Form_Projets_Climat'!H28,"")</x:f>
      </x:c>
      <x:c r="I28" s="81" t="str">
        <x:f>IF('09_Form_Projets_Climat'!$P28="Validé humainement",'09_Form_Projets_Climat'!I28,"")</x:f>
      </x:c>
      <x:c r="J28" s="81" t="str">
        <x:f>IF('09_Form_Projets_Climat'!$P28="Validé humainement",'09_Form_Projets_Climat'!J28,"")</x:f>
      </x:c>
      <x:c r="K28" s="81" t="str">
        <x:f>IF('09_Form_Projets_Climat'!$P28="Validé humainement",'09_Form_Projets_Climat'!K28,"")</x:f>
      </x:c>
      <x:c r="L28" s="84" t="str">
        <x:f>IF('09_Form_Projets_Climat'!$P28="Validé humainement",'09_Form_Projets_Climat'!L28,"")</x:f>
      </x:c>
      <x:c r="M28" s="76" t="str">
        <x:f>IF('09_Form_Projets_Climat'!$P28="Validé humainement",'09_Form_Projets_Climat'!M28,"")</x:f>
      </x:c>
      <x:c r="N28" s="76" t="str">
        <x:f>IF('09_Form_Projets_Climat'!$P28="Validé humainement",'09_Form_Projets_Climat'!N28,"")</x:f>
      </x:c>
      <x:c r="O28" s="76" t="str">
        <x:f>IF('09_Form_Projets_Climat'!$P28="Validé humainement",'09_Form_Projets_Climat'!O28,"")</x:f>
      </x:c>
      <x:c r="P28" s="76" t="str">
        <x:f>IF('09_Form_Projets_Climat'!$P28="Validé humainement",'09_Form_Projets_Climat'!P28,"")</x:f>
      </x:c>
      <x:c r="Q28" s="76" t="str">
        <x:f>IF('09_Form_Projets_Climat'!$P28="Validé humainement",'09_Form_Projets_Climat'!Q28,"")</x:f>
      </x:c>
      <x:c r="R28" s="78" t="str">
        <x:f>IF('09_Form_Projets_Climat'!$P28="Validé humainement",'09_Form_Projets_Climat'!R28,"")</x:f>
      </x:c>
      <x:c r="S28" s="76" t="str">
        <x:f>IF('09_Form_Projets_Climat'!$P28="Validé humainement",'09_Form_Projets_Climat'!S28,"")</x:f>
      </x:c>
      <x:c r="T28" s="76" t="str">
        <x:f>IF('09_Form_Projets_Climat'!$P28="Validé humainement",'09_Form_Projets_Climat'!T28,"")</x:f>
      </x:c>
      <x:c r="U28" s="76" t="str">
        <x:f>IF('09_Form_Projets_Climat'!$P28="Validé humainement",'09_Form_Projets_Climat'!U28,"")</x:f>
      </x:c>
    </x:row>
    <x:row r="29">
      <x:c r="A29" s="76" t="str">
        <x:f>IF('09_Form_Projets_Climat'!$P29="Validé humainement",'09_Form_Projets_Climat'!A29,"")</x:f>
      </x:c>
      <x:c r="B29" s="76" t="str">
        <x:f>IF('09_Form_Projets_Climat'!$P29="Validé humainement",'09_Form_Projets_Climat'!B29,"")</x:f>
      </x:c>
      <x:c r="C29" s="76" t="str">
        <x:f>IF('09_Form_Projets_Climat'!$P29="Validé humainement",'09_Form_Projets_Climat'!C29,"")</x:f>
      </x:c>
      <x:c r="D29" s="76" t="str">
        <x:f>IF('09_Form_Projets_Climat'!$P29="Validé humainement",'09_Form_Projets_Climat'!D29,"")</x:f>
      </x:c>
      <x:c r="E29" s="76" t="str">
        <x:f>IF('09_Form_Projets_Climat'!$P29="Validé humainement",'09_Form_Projets_Climat'!E29,"")</x:f>
      </x:c>
      <x:c r="F29" s="76" t="str">
        <x:f>IF('09_Form_Projets_Climat'!$P29="Validé humainement",'09_Form_Projets_Climat'!F29,"")</x:f>
      </x:c>
      <x:c r="G29" s="78" t="str">
        <x:f>IF('09_Form_Projets_Climat'!$P29="Validé humainement",'09_Form_Projets_Climat'!G29,"")</x:f>
      </x:c>
      <x:c r="H29" s="78" t="str">
        <x:f>IF('09_Form_Projets_Climat'!$P29="Validé humainement",'09_Form_Projets_Climat'!H29,"")</x:f>
      </x:c>
      <x:c r="I29" s="81" t="str">
        <x:f>IF('09_Form_Projets_Climat'!$P29="Validé humainement",'09_Form_Projets_Climat'!I29,"")</x:f>
      </x:c>
      <x:c r="J29" s="81" t="str">
        <x:f>IF('09_Form_Projets_Climat'!$P29="Validé humainement",'09_Form_Projets_Climat'!J29,"")</x:f>
      </x:c>
      <x:c r="K29" s="81" t="str">
        <x:f>IF('09_Form_Projets_Climat'!$P29="Validé humainement",'09_Form_Projets_Climat'!K29,"")</x:f>
      </x:c>
      <x:c r="L29" s="84" t="str">
        <x:f>IF('09_Form_Projets_Climat'!$P29="Validé humainement",'09_Form_Projets_Climat'!L29,"")</x:f>
      </x:c>
      <x:c r="M29" s="76" t="str">
        <x:f>IF('09_Form_Projets_Climat'!$P29="Validé humainement",'09_Form_Projets_Climat'!M29,"")</x:f>
      </x:c>
      <x:c r="N29" s="76" t="str">
        <x:f>IF('09_Form_Projets_Climat'!$P29="Validé humainement",'09_Form_Projets_Climat'!N29,"")</x:f>
      </x:c>
      <x:c r="O29" s="76" t="str">
        <x:f>IF('09_Form_Projets_Climat'!$P29="Validé humainement",'09_Form_Projets_Climat'!O29,"")</x:f>
      </x:c>
      <x:c r="P29" s="76" t="str">
        <x:f>IF('09_Form_Projets_Climat'!$P29="Validé humainement",'09_Form_Projets_Climat'!P29,"")</x:f>
      </x:c>
      <x:c r="Q29" s="76" t="str">
        <x:f>IF('09_Form_Projets_Climat'!$P29="Validé humainement",'09_Form_Projets_Climat'!Q29,"")</x:f>
      </x:c>
      <x:c r="R29" s="78" t="str">
        <x:f>IF('09_Form_Projets_Climat'!$P29="Validé humainement",'09_Form_Projets_Climat'!R29,"")</x:f>
      </x:c>
      <x:c r="S29" s="76" t="str">
        <x:f>IF('09_Form_Projets_Climat'!$P29="Validé humainement",'09_Form_Projets_Climat'!S29,"")</x:f>
      </x:c>
      <x:c r="T29" s="76" t="str">
        <x:f>IF('09_Form_Projets_Climat'!$P29="Validé humainement",'09_Form_Projets_Climat'!T29,"")</x:f>
      </x:c>
      <x:c r="U29" s="76" t="str">
        <x:f>IF('09_Form_Projets_Climat'!$P29="Validé humainement",'09_Form_Projets_Climat'!U29,"")</x:f>
      </x:c>
    </x:row>
    <x:row r="30">
      <x:c r="A30" s="76" t="str">
        <x:f>IF('09_Form_Projets_Climat'!$P30="Validé humainement",'09_Form_Projets_Climat'!A30,"")</x:f>
      </x:c>
      <x:c r="B30" s="76" t="str">
        <x:f>IF('09_Form_Projets_Climat'!$P30="Validé humainement",'09_Form_Projets_Climat'!B30,"")</x:f>
      </x:c>
      <x:c r="C30" s="76" t="str">
        <x:f>IF('09_Form_Projets_Climat'!$P30="Validé humainement",'09_Form_Projets_Climat'!C30,"")</x:f>
      </x:c>
      <x:c r="D30" s="76" t="str">
        <x:f>IF('09_Form_Projets_Climat'!$P30="Validé humainement",'09_Form_Projets_Climat'!D30,"")</x:f>
      </x:c>
      <x:c r="E30" s="76" t="str">
        <x:f>IF('09_Form_Projets_Climat'!$P30="Validé humainement",'09_Form_Projets_Climat'!E30,"")</x:f>
      </x:c>
      <x:c r="F30" s="76" t="str">
        <x:f>IF('09_Form_Projets_Climat'!$P30="Validé humainement",'09_Form_Projets_Climat'!F30,"")</x:f>
      </x:c>
      <x:c r="G30" s="78" t="str">
        <x:f>IF('09_Form_Projets_Climat'!$P30="Validé humainement",'09_Form_Projets_Climat'!G30,"")</x:f>
      </x:c>
      <x:c r="H30" s="78" t="str">
        <x:f>IF('09_Form_Projets_Climat'!$P30="Validé humainement",'09_Form_Projets_Climat'!H30,"")</x:f>
      </x:c>
      <x:c r="I30" s="81" t="str">
        <x:f>IF('09_Form_Projets_Climat'!$P30="Validé humainement",'09_Form_Projets_Climat'!I30,"")</x:f>
      </x:c>
      <x:c r="J30" s="81" t="str">
        <x:f>IF('09_Form_Projets_Climat'!$P30="Validé humainement",'09_Form_Projets_Climat'!J30,"")</x:f>
      </x:c>
      <x:c r="K30" s="81" t="str">
        <x:f>IF('09_Form_Projets_Climat'!$P30="Validé humainement",'09_Form_Projets_Climat'!K30,"")</x:f>
      </x:c>
      <x:c r="L30" s="84" t="str">
        <x:f>IF('09_Form_Projets_Climat'!$P30="Validé humainement",'09_Form_Projets_Climat'!L30,"")</x:f>
      </x:c>
      <x:c r="M30" s="76" t="str">
        <x:f>IF('09_Form_Projets_Climat'!$P30="Validé humainement",'09_Form_Projets_Climat'!M30,"")</x:f>
      </x:c>
      <x:c r="N30" s="76" t="str">
        <x:f>IF('09_Form_Projets_Climat'!$P30="Validé humainement",'09_Form_Projets_Climat'!N30,"")</x:f>
      </x:c>
      <x:c r="O30" s="76" t="str">
        <x:f>IF('09_Form_Projets_Climat'!$P30="Validé humainement",'09_Form_Projets_Climat'!O30,"")</x:f>
      </x:c>
      <x:c r="P30" s="76" t="str">
        <x:f>IF('09_Form_Projets_Climat'!$P30="Validé humainement",'09_Form_Projets_Climat'!P30,"")</x:f>
      </x:c>
      <x:c r="Q30" s="76" t="str">
        <x:f>IF('09_Form_Projets_Climat'!$P30="Validé humainement",'09_Form_Projets_Climat'!Q30,"")</x:f>
      </x:c>
      <x:c r="R30" s="78" t="str">
        <x:f>IF('09_Form_Projets_Climat'!$P30="Validé humainement",'09_Form_Projets_Climat'!R30,"")</x:f>
      </x:c>
      <x:c r="S30" s="76" t="str">
        <x:f>IF('09_Form_Projets_Climat'!$P30="Validé humainement",'09_Form_Projets_Climat'!S30,"")</x:f>
      </x:c>
      <x:c r="T30" s="76" t="str">
        <x:f>IF('09_Form_Projets_Climat'!$P30="Validé humainement",'09_Form_Projets_Climat'!T30,"")</x:f>
      </x:c>
      <x:c r="U30" s="76" t="str">
        <x:f>IF('09_Form_Projets_Climat'!$P30="Validé humainement",'09_Form_Projets_Climat'!U30,"")</x:f>
      </x:c>
    </x:row>
    <x:row r="31">
      <x:c r="A31" s="76" t="str">
        <x:f>IF('09_Form_Projets_Climat'!$P31="Validé humainement",'09_Form_Projets_Climat'!A31,"")</x:f>
      </x:c>
      <x:c r="B31" s="76" t="str">
        <x:f>IF('09_Form_Projets_Climat'!$P31="Validé humainement",'09_Form_Projets_Climat'!B31,"")</x:f>
      </x:c>
      <x:c r="C31" s="76" t="str">
        <x:f>IF('09_Form_Projets_Climat'!$P31="Validé humainement",'09_Form_Projets_Climat'!C31,"")</x:f>
      </x:c>
      <x:c r="D31" s="76" t="str">
        <x:f>IF('09_Form_Projets_Climat'!$P31="Validé humainement",'09_Form_Projets_Climat'!D31,"")</x:f>
      </x:c>
      <x:c r="E31" s="76" t="str">
        <x:f>IF('09_Form_Projets_Climat'!$P31="Validé humainement",'09_Form_Projets_Climat'!E31,"")</x:f>
      </x:c>
      <x:c r="F31" s="76" t="str">
        <x:f>IF('09_Form_Projets_Climat'!$P31="Validé humainement",'09_Form_Projets_Climat'!F31,"")</x:f>
      </x:c>
      <x:c r="G31" s="78" t="str">
        <x:f>IF('09_Form_Projets_Climat'!$P31="Validé humainement",'09_Form_Projets_Climat'!G31,"")</x:f>
      </x:c>
      <x:c r="H31" s="78" t="str">
        <x:f>IF('09_Form_Projets_Climat'!$P31="Validé humainement",'09_Form_Projets_Climat'!H31,"")</x:f>
      </x:c>
      <x:c r="I31" s="81" t="str">
        <x:f>IF('09_Form_Projets_Climat'!$P31="Validé humainement",'09_Form_Projets_Climat'!I31,"")</x:f>
      </x:c>
      <x:c r="J31" s="81" t="str">
        <x:f>IF('09_Form_Projets_Climat'!$P31="Validé humainement",'09_Form_Projets_Climat'!J31,"")</x:f>
      </x:c>
      <x:c r="K31" s="81" t="str">
        <x:f>IF('09_Form_Projets_Climat'!$P31="Validé humainement",'09_Form_Projets_Climat'!K31,"")</x:f>
      </x:c>
      <x:c r="L31" s="84" t="str">
        <x:f>IF('09_Form_Projets_Climat'!$P31="Validé humainement",'09_Form_Projets_Climat'!L31,"")</x:f>
      </x:c>
      <x:c r="M31" s="76" t="str">
        <x:f>IF('09_Form_Projets_Climat'!$P31="Validé humainement",'09_Form_Projets_Climat'!M31,"")</x:f>
      </x:c>
      <x:c r="N31" s="76" t="str">
        <x:f>IF('09_Form_Projets_Climat'!$P31="Validé humainement",'09_Form_Projets_Climat'!N31,"")</x:f>
      </x:c>
      <x:c r="O31" s="76" t="str">
        <x:f>IF('09_Form_Projets_Climat'!$P31="Validé humainement",'09_Form_Projets_Climat'!O31,"")</x:f>
      </x:c>
      <x:c r="P31" s="76" t="str">
        <x:f>IF('09_Form_Projets_Climat'!$P31="Validé humainement",'09_Form_Projets_Climat'!P31,"")</x:f>
      </x:c>
      <x:c r="Q31" s="76" t="str">
        <x:f>IF('09_Form_Projets_Climat'!$P31="Validé humainement",'09_Form_Projets_Climat'!Q31,"")</x:f>
      </x:c>
      <x:c r="R31" s="78" t="str">
        <x:f>IF('09_Form_Projets_Climat'!$P31="Validé humainement",'09_Form_Projets_Climat'!R31,"")</x:f>
      </x:c>
      <x:c r="S31" s="76" t="str">
        <x:f>IF('09_Form_Projets_Climat'!$P31="Validé humainement",'09_Form_Projets_Climat'!S31,"")</x:f>
      </x:c>
      <x:c r="T31" s="76" t="str">
        <x:f>IF('09_Form_Projets_Climat'!$P31="Validé humainement",'09_Form_Projets_Climat'!T31,"")</x:f>
      </x:c>
      <x:c r="U31" s="76" t="str">
        <x:f>IF('09_Form_Projets_Climat'!$P31="Validé humainement",'09_Form_Projets_Climat'!U31,"")</x:f>
      </x:c>
    </x:row>
    <x:row r="32">
      <x:c r="A32" s="76" t="str">
        <x:f>IF('09_Form_Projets_Climat'!$P32="Validé humainement",'09_Form_Projets_Climat'!A32,"")</x:f>
      </x:c>
      <x:c r="B32" s="76" t="str">
        <x:f>IF('09_Form_Projets_Climat'!$P32="Validé humainement",'09_Form_Projets_Climat'!B32,"")</x:f>
      </x:c>
      <x:c r="C32" s="76" t="str">
        <x:f>IF('09_Form_Projets_Climat'!$P32="Validé humainement",'09_Form_Projets_Climat'!C32,"")</x:f>
      </x:c>
      <x:c r="D32" s="76" t="str">
        <x:f>IF('09_Form_Projets_Climat'!$P32="Validé humainement",'09_Form_Projets_Climat'!D32,"")</x:f>
      </x:c>
      <x:c r="E32" s="76" t="str">
        <x:f>IF('09_Form_Projets_Climat'!$P32="Validé humainement",'09_Form_Projets_Climat'!E32,"")</x:f>
      </x:c>
      <x:c r="F32" s="76" t="str">
        <x:f>IF('09_Form_Projets_Climat'!$P32="Validé humainement",'09_Form_Projets_Climat'!F32,"")</x:f>
      </x:c>
      <x:c r="G32" s="78" t="str">
        <x:f>IF('09_Form_Projets_Climat'!$P32="Validé humainement",'09_Form_Projets_Climat'!G32,"")</x:f>
      </x:c>
      <x:c r="H32" s="78" t="str">
        <x:f>IF('09_Form_Projets_Climat'!$P32="Validé humainement",'09_Form_Projets_Climat'!H32,"")</x:f>
      </x:c>
      <x:c r="I32" s="81" t="str">
        <x:f>IF('09_Form_Projets_Climat'!$P32="Validé humainement",'09_Form_Projets_Climat'!I32,"")</x:f>
      </x:c>
      <x:c r="J32" s="81" t="str">
        <x:f>IF('09_Form_Projets_Climat'!$P32="Validé humainement",'09_Form_Projets_Climat'!J32,"")</x:f>
      </x:c>
      <x:c r="K32" s="81" t="str">
        <x:f>IF('09_Form_Projets_Climat'!$P32="Validé humainement",'09_Form_Projets_Climat'!K32,"")</x:f>
      </x:c>
      <x:c r="L32" s="84" t="str">
        <x:f>IF('09_Form_Projets_Climat'!$P32="Validé humainement",'09_Form_Projets_Climat'!L32,"")</x:f>
      </x:c>
      <x:c r="M32" s="76" t="str">
        <x:f>IF('09_Form_Projets_Climat'!$P32="Validé humainement",'09_Form_Projets_Climat'!M32,"")</x:f>
      </x:c>
      <x:c r="N32" s="76" t="str">
        <x:f>IF('09_Form_Projets_Climat'!$P32="Validé humainement",'09_Form_Projets_Climat'!N32,"")</x:f>
      </x:c>
      <x:c r="O32" s="76" t="str">
        <x:f>IF('09_Form_Projets_Climat'!$P32="Validé humainement",'09_Form_Projets_Climat'!O32,"")</x:f>
      </x:c>
      <x:c r="P32" s="76" t="str">
        <x:f>IF('09_Form_Projets_Climat'!$P32="Validé humainement",'09_Form_Projets_Climat'!P32,"")</x:f>
      </x:c>
      <x:c r="Q32" s="76" t="str">
        <x:f>IF('09_Form_Projets_Climat'!$P32="Validé humainement",'09_Form_Projets_Climat'!Q32,"")</x:f>
      </x:c>
      <x:c r="R32" s="78" t="str">
        <x:f>IF('09_Form_Projets_Climat'!$P32="Validé humainement",'09_Form_Projets_Climat'!R32,"")</x:f>
      </x:c>
      <x:c r="S32" s="76" t="str">
        <x:f>IF('09_Form_Projets_Climat'!$P32="Validé humainement",'09_Form_Projets_Climat'!S32,"")</x:f>
      </x:c>
      <x:c r="T32" s="76" t="str">
        <x:f>IF('09_Form_Projets_Climat'!$P32="Validé humainement",'09_Form_Projets_Climat'!T32,"")</x:f>
      </x:c>
      <x:c r="U32" s="76" t="str">
        <x:f>IF('09_Form_Projets_Climat'!$P32="Validé humainement",'09_Form_Projets_Climat'!U32,"")</x:f>
      </x:c>
    </x:row>
    <x:row r="33">
      <x:c r="A33" s="76" t="str">
        <x:f>IF('09_Form_Projets_Climat'!$P33="Validé humainement",'09_Form_Projets_Climat'!A33,"")</x:f>
      </x:c>
      <x:c r="B33" s="76" t="str">
        <x:f>IF('09_Form_Projets_Climat'!$P33="Validé humainement",'09_Form_Projets_Climat'!B33,"")</x:f>
      </x:c>
      <x:c r="C33" s="76" t="str">
        <x:f>IF('09_Form_Projets_Climat'!$P33="Validé humainement",'09_Form_Projets_Climat'!C33,"")</x:f>
      </x:c>
      <x:c r="D33" s="76" t="str">
        <x:f>IF('09_Form_Projets_Climat'!$P33="Validé humainement",'09_Form_Projets_Climat'!D33,"")</x:f>
      </x:c>
      <x:c r="E33" s="76" t="str">
        <x:f>IF('09_Form_Projets_Climat'!$P33="Validé humainement",'09_Form_Projets_Climat'!E33,"")</x:f>
      </x:c>
      <x:c r="F33" s="76" t="str">
        <x:f>IF('09_Form_Projets_Climat'!$P33="Validé humainement",'09_Form_Projets_Climat'!F33,"")</x:f>
      </x:c>
      <x:c r="G33" s="78" t="str">
        <x:f>IF('09_Form_Projets_Climat'!$P33="Validé humainement",'09_Form_Projets_Climat'!G33,"")</x:f>
      </x:c>
      <x:c r="H33" s="78" t="str">
        <x:f>IF('09_Form_Projets_Climat'!$P33="Validé humainement",'09_Form_Projets_Climat'!H33,"")</x:f>
      </x:c>
      <x:c r="I33" s="81" t="str">
        <x:f>IF('09_Form_Projets_Climat'!$P33="Validé humainement",'09_Form_Projets_Climat'!I33,"")</x:f>
      </x:c>
      <x:c r="J33" s="81" t="str">
        <x:f>IF('09_Form_Projets_Climat'!$P33="Validé humainement",'09_Form_Projets_Climat'!J33,"")</x:f>
      </x:c>
      <x:c r="K33" s="81" t="str">
        <x:f>IF('09_Form_Projets_Climat'!$P33="Validé humainement",'09_Form_Projets_Climat'!K33,"")</x:f>
      </x:c>
      <x:c r="L33" s="84" t="str">
        <x:f>IF('09_Form_Projets_Climat'!$P33="Validé humainement",'09_Form_Projets_Climat'!L33,"")</x:f>
      </x:c>
      <x:c r="M33" s="76" t="str">
        <x:f>IF('09_Form_Projets_Climat'!$P33="Validé humainement",'09_Form_Projets_Climat'!M33,"")</x:f>
      </x:c>
      <x:c r="N33" s="76" t="str">
        <x:f>IF('09_Form_Projets_Climat'!$P33="Validé humainement",'09_Form_Projets_Climat'!N33,"")</x:f>
      </x:c>
      <x:c r="O33" s="76" t="str">
        <x:f>IF('09_Form_Projets_Climat'!$P33="Validé humainement",'09_Form_Projets_Climat'!O33,"")</x:f>
      </x:c>
      <x:c r="P33" s="76" t="str">
        <x:f>IF('09_Form_Projets_Climat'!$P33="Validé humainement",'09_Form_Projets_Climat'!P33,"")</x:f>
      </x:c>
      <x:c r="Q33" s="76" t="str">
        <x:f>IF('09_Form_Projets_Climat'!$P33="Validé humainement",'09_Form_Projets_Climat'!Q33,"")</x:f>
      </x:c>
      <x:c r="R33" s="78" t="str">
        <x:f>IF('09_Form_Projets_Climat'!$P33="Validé humainement",'09_Form_Projets_Climat'!R33,"")</x:f>
      </x:c>
      <x:c r="S33" s="76" t="str">
        <x:f>IF('09_Form_Projets_Climat'!$P33="Validé humainement",'09_Form_Projets_Climat'!S33,"")</x:f>
      </x:c>
      <x:c r="T33" s="76" t="str">
        <x:f>IF('09_Form_Projets_Climat'!$P33="Validé humainement",'09_Form_Projets_Climat'!T33,"")</x:f>
      </x:c>
      <x:c r="U33" s="76" t="str">
        <x:f>IF('09_Form_Projets_Climat'!$P33="Validé humainement",'09_Form_Projets_Climat'!U33,"")</x:f>
      </x:c>
    </x:row>
    <x:row r="34">
      <x:c r="A34" s="76" t="str">
        <x:f>IF('09_Form_Projets_Climat'!$P34="Validé humainement",'09_Form_Projets_Climat'!A34,"")</x:f>
      </x:c>
      <x:c r="B34" s="76" t="str">
        <x:f>IF('09_Form_Projets_Climat'!$P34="Validé humainement",'09_Form_Projets_Climat'!B34,"")</x:f>
      </x:c>
      <x:c r="C34" s="76" t="str">
        <x:f>IF('09_Form_Projets_Climat'!$P34="Validé humainement",'09_Form_Projets_Climat'!C34,"")</x:f>
      </x:c>
      <x:c r="D34" s="76" t="str">
        <x:f>IF('09_Form_Projets_Climat'!$P34="Validé humainement",'09_Form_Projets_Climat'!D34,"")</x:f>
      </x:c>
      <x:c r="E34" s="76" t="str">
        <x:f>IF('09_Form_Projets_Climat'!$P34="Validé humainement",'09_Form_Projets_Climat'!E34,"")</x:f>
      </x:c>
      <x:c r="F34" s="76" t="str">
        <x:f>IF('09_Form_Projets_Climat'!$P34="Validé humainement",'09_Form_Projets_Climat'!F34,"")</x:f>
      </x:c>
      <x:c r="G34" s="78" t="str">
        <x:f>IF('09_Form_Projets_Climat'!$P34="Validé humainement",'09_Form_Projets_Climat'!G34,"")</x:f>
      </x:c>
      <x:c r="H34" s="78" t="str">
        <x:f>IF('09_Form_Projets_Climat'!$P34="Validé humainement",'09_Form_Projets_Climat'!H34,"")</x:f>
      </x:c>
      <x:c r="I34" s="81" t="str">
        <x:f>IF('09_Form_Projets_Climat'!$P34="Validé humainement",'09_Form_Projets_Climat'!I34,"")</x:f>
      </x:c>
      <x:c r="J34" s="81" t="str">
        <x:f>IF('09_Form_Projets_Climat'!$P34="Validé humainement",'09_Form_Projets_Climat'!J34,"")</x:f>
      </x:c>
      <x:c r="K34" s="81" t="str">
        <x:f>IF('09_Form_Projets_Climat'!$P34="Validé humainement",'09_Form_Projets_Climat'!K34,"")</x:f>
      </x:c>
      <x:c r="L34" s="84" t="str">
        <x:f>IF('09_Form_Projets_Climat'!$P34="Validé humainement",'09_Form_Projets_Climat'!L34,"")</x:f>
      </x:c>
      <x:c r="M34" s="76" t="str">
        <x:f>IF('09_Form_Projets_Climat'!$P34="Validé humainement",'09_Form_Projets_Climat'!M34,"")</x:f>
      </x:c>
      <x:c r="N34" s="76" t="str">
        <x:f>IF('09_Form_Projets_Climat'!$P34="Validé humainement",'09_Form_Projets_Climat'!N34,"")</x:f>
      </x:c>
      <x:c r="O34" s="76" t="str">
        <x:f>IF('09_Form_Projets_Climat'!$P34="Validé humainement",'09_Form_Projets_Climat'!O34,"")</x:f>
      </x:c>
      <x:c r="P34" s="76" t="str">
        <x:f>IF('09_Form_Projets_Climat'!$P34="Validé humainement",'09_Form_Projets_Climat'!P34,"")</x:f>
      </x:c>
      <x:c r="Q34" s="76" t="str">
        <x:f>IF('09_Form_Projets_Climat'!$P34="Validé humainement",'09_Form_Projets_Climat'!Q34,"")</x:f>
      </x:c>
      <x:c r="R34" s="78" t="str">
        <x:f>IF('09_Form_Projets_Climat'!$P34="Validé humainement",'09_Form_Projets_Climat'!R34,"")</x:f>
      </x:c>
      <x:c r="S34" s="76" t="str">
        <x:f>IF('09_Form_Projets_Climat'!$P34="Validé humainement",'09_Form_Projets_Climat'!S34,"")</x:f>
      </x:c>
      <x:c r="T34" s="76" t="str">
        <x:f>IF('09_Form_Projets_Climat'!$P34="Validé humainement",'09_Form_Projets_Climat'!T34,"")</x:f>
      </x:c>
      <x:c r="U34" s="76" t="str">
        <x:f>IF('09_Form_Projets_Climat'!$P34="Validé humainement",'09_Form_Projets_Climat'!U34,"")</x:f>
      </x:c>
    </x:row>
    <x:row r="35">
      <x:c r="A35" s="76" t="str">
        <x:f>IF('09_Form_Projets_Climat'!$P35="Validé humainement",'09_Form_Projets_Climat'!A35,"")</x:f>
      </x:c>
      <x:c r="B35" s="76" t="str">
        <x:f>IF('09_Form_Projets_Climat'!$P35="Validé humainement",'09_Form_Projets_Climat'!B35,"")</x:f>
      </x:c>
      <x:c r="C35" s="76" t="str">
        <x:f>IF('09_Form_Projets_Climat'!$P35="Validé humainement",'09_Form_Projets_Climat'!C35,"")</x:f>
      </x:c>
      <x:c r="D35" s="76" t="str">
        <x:f>IF('09_Form_Projets_Climat'!$P35="Validé humainement",'09_Form_Projets_Climat'!D35,"")</x:f>
      </x:c>
      <x:c r="E35" s="76" t="str">
        <x:f>IF('09_Form_Projets_Climat'!$P35="Validé humainement",'09_Form_Projets_Climat'!E35,"")</x:f>
      </x:c>
      <x:c r="F35" s="76" t="str">
        <x:f>IF('09_Form_Projets_Climat'!$P35="Validé humainement",'09_Form_Projets_Climat'!F35,"")</x:f>
      </x:c>
      <x:c r="G35" s="78" t="str">
        <x:f>IF('09_Form_Projets_Climat'!$P35="Validé humainement",'09_Form_Projets_Climat'!G35,"")</x:f>
      </x:c>
      <x:c r="H35" s="78" t="str">
        <x:f>IF('09_Form_Projets_Climat'!$P35="Validé humainement",'09_Form_Projets_Climat'!H35,"")</x:f>
      </x:c>
      <x:c r="I35" s="81" t="str">
        <x:f>IF('09_Form_Projets_Climat'!$P35="Validé humainement",'09_Form_Projets_Climat'!I35,"")</x:f>
      </x:c>
      <x:c r="J35" s="81" t="str">
        <x:f>IF('09_Form_Projets_Climat'!$P35="Validé humainement",'09_Form_Projets_Climat'!J35,"")</x:f>
      </x:c>
      <x:c r="K35" s="81" t="str">
        <x:f>IF('09_Form_Projets_Climat'!$P35="Validé humainement",'09_Form_Projets_Climat'!K35,"")</x:f>
      </x:c>
      <x:c r="L35" s="84" t="str">
        <x:f>IF('09_Form_Projets_Climat'!$P35="Validé humainement",'09_Form_Projets_Climat'!L35,"")</x:f>
      </x:c>
      <x:c r="M35" s="76" t="str">
        <x:f>IF('09_Form_Projets_Climat'!$P35="Validé humainement",'09_Form_Projets_Climat'!M35,"")</x:f>
      </x:c>
      <x:c r="N35" s="76" t="str">
        <x:f>IF('09_Form_Projets_Climat'!$P35="Validé humainement",'09_Form_Projets_Climat'!N35,"")</x:f>
      </x:c>
      <x:c r="O35" s="76" t="str">
        <x:f>IF('09_Form_Projets_Climat'!$P35="Validé humainement",'09_Form_Projets_Climat'!O35,"")</x:f>
      </x:c>
      <x:c r="P35" s="76" t="str">
        <x:f>IF('09_Form_Projets_Climat'!$P35="Validé humainement",'09_Form_Projets_Climat'!P35,"")</x:f>
      </x:c>
      <x:c r="Q35" s="76" t="str">
        <x:f>IF('09_Form_Projets_Climat'!$P35="Validé humainement",'09_Form_Projets_Climat'!Q35,"")</x:f>
      </x:c>
      <x:c r="R35" s="78" t="str">
        <x:f>IF('09_Form_Projets_Climat'!$P35="Validé humainement",'09_Form_Projets_Climat'!R35,"")</x:f>
      </x:c>
      <x:c r="S35" s="76" t="str">
        <x:f>IF('09_Form_Projets_Climat'!$P35="Validé humainement",'09_Form_Projets_Climat'!S35,"")</x:f>
      </x:c>
      <x:c r="T35" s="76" t="str">
        <x:f>IF('09_Form_Projets_Climat'!$P35="Validé humainement",'09_Form_Projets_Climat'!T35,"")</x:f>
      </x:c>
      <x:c r="U35" s="76" t="str">
        <x:f>IF('09_Form_Projets_Climat'!$P35="Validé humainement",'09_Form_Projets_Climat'!U35,"")</x:f>
      </x:c>
    </x:row>
    <x:row r="36">
      <x:c r="A36" s="76" t="str">
        <x:f>IF('09_Form_Projets_Climat'!$P36="Validé humainement",'09_Form_Projets_Climat'!A36,"")</x:f>
      </x:c>
      <x:c r="B36" s="76" t="str">
        <x:f>IF('09_Form_Projets_Climat'!$P36="Validé humainement",'09_Form_Projets_Climat'!B36,"")</x:f>
      </x:c>
      <x:c r="C36" s="76" t="str">
        <x:f>IF('09_Form_Projets_Climat'!$P36="Validé humainement",'09_Form_Projets_Climat'!C36,"")</x:f>
      </x:c>
      <x:c r="D36" s="76" t="str">
        <x:f>IF('09_Form_Projets_Climat'!$P36="Validé humainement",'09_Form_Projets_Climat'!D36,"")</x:f>
      </x:c>
      <x:c r="E36" s="76" t="str">
        <x:f>IF('09_Form_Projets_Climat'!$P36="Validé humainement",'09_Form_Projets_Climat'!E36,"")</x:f>
      </x:c>
      <x:c r="F36" s="76" t="str">
        <x:f>IF('09_Form_Projets_Climat'!$P36="Validé humainement",'09_Form_Projets_Climat'!F36,"")</x:f>
      </x:c>
      <x:c r="G36" s="78" t="str">
        <x:f>IF('09_Form_Projets_Climat'!$P36="Validé humainement",'09_Form_Projets_Climat'!G36,"")</x:f>
      </x:c>
      <x:c r="H36" s="78" t="str">
        <x:f>IF('09_Form_Projets_Climat'!$P36="Validé humainement",'09_Form_Projets_Climat'!H36,"")</x:f>
      </x:c>
      <x:c r="I36" s="81" t="str">
        <x:f>IF('09_Form_Projets_Climat'!$P36="Validé humainement",'09_Form_Projets_Climat'!I36,"")</x:f>
      </x:c>
      <x:c r="J36" s="81" t="str">
        <x:f>IF('09_Form_Projets_Climat'!$P36="Validé humainement",'09_Form_Projets_Climat'!J36,"")</x:f>
      </x:c>
      <x:c r="K36" s="81" t="str">
        <x:f>IF('09_Form_Projets_Climat'!$P36="Validé humainement",'09_Form_Projets_Climat'!K36,"")</x:f>
      </x:c>
      <x:c r="L36" s="84" t="str">
        <x:f>IF('09_Form_Projets_Climat'!$P36="Validé humainement",'09_Form_Projets_Climat'!L36,"")</x:f>
      </x:c>
      <x:c r="M36" s="76" t="str">
        <x:f>IF('09_Form_Projets_Climat'!$P36="Validé humainement",'09_Form_Projets_Climat'!M36,"")</x:f>
      </x:c>
      <x:c r="N36" s="76" t="str">
        <x:f>IF('09_Form_Projets_Climat'!$P36="Validé humainement",'09_Form_Projets_Climat'!N36,"")</x:f>
      </x:c>
      <x:c r="O36" s="76" t="str">
        <x:f>IF('09_Form_Projets_Climat'!$P36="Validé humainement",'09_Form_Projets_Climat'!O36,"")</x:f>
      </x:c>
      <x:c r="P36" s="76" t="str">
        <x:f>IF('09_Form_Projets_Climat'!$P36="Validé humainement",'09_Form_Projets_Climat'!P36,"")</x:f>
      </x:c>
      <x:c r="Q36" s="76" t="str">
        <x:f>IF('09_Form_Projets_Climat'!$P36="Validé humainement",'09_Form_Projets_Climat'!Q36,"")</x:f>
      </x:c>
      <x:c r="R36" s="78" t="str">
        <x:f>IF('09_Form_Projets_Climat'!$P36="Validé humainement",'09_Form_Projets_Climat'!R36,"")</x:f>
      </x:c>
      <x:c r="S36" s="76" t="str">
        <x:f>IF('09_Form_Projets_Climat'!$P36="Validé humainement",'09_Form_Projets_Climat'!S36,"")</x:f>
      </x:c>
      <x:c r="T36" s="76" t="str">
        <x:f>IF('09_Form_Projets_Climat'!$P36="Validé humainement",'09_Form_Projets_Climat'!T36,"")</x:f>
      </x:c>
      <x:c r="U36" s="76" t="str">
        <x:f>IF('09_Form_Projets_Climat'!$P36="Validé humainement",'09_Form_Projets_Climat'!U36,"")</x:f>
      </x:c>
    </x:row>
    <x:row r="37">
      <x:c r="A37" s="76" t="str">
        <x:f>IF('09_Form_Projets_Climat'!$P37="Validé humainement",'09_Form_Projets_Climat'!A37,"")</x:f>
      </x:c>
      <x:c r="B37" s="76" t="str">
        <x:f>IF('09_Form_Projets_Climat'!$P37="Validé humainement",'09_Form_Projets_Climat'!B37,"")</x:f>
      </x:c>
      <x:c r="C37" s="76" t="str">
        <x:f>IF('09_Form_Projets_Climat'!$P37="Validé humainement",'09_Form_Projets_Climat'!C37,"")</x:f>
      </x:c>
      <x:c r="D37" s="76" t="str">
        <x:f>IF('09_Form_Projets_Climat'!$P37="Validé humainement",'09_Form_Projets_Climat'!D37,"")</x:f>
      </x:c>
      <x:c r="E37" s="76" t="str">
        <x:f>IF('09_Form_Projets_Climat'!$P37="Validé humainement",'09_Form_Projets_Climat'!E37,"")</x:f>
      </x:c>
      <x:c r="F37" s="76" t="str">
        <x:f>IF('09_Form_Projets_Climat'!$P37="Validé humainement",'09_Form_Projets_Climat'!F37,"")</x:f>
      </x:c>
      <x:c r="G37" s="78" t="str">
        <x:f>IF('09_Form_Projets_Climat'!$P37="Validé humainement",'09_Form_Projets_Climat'!G37,"")</x:f>
      </x:c>
      <x:c r="H37" s="78" t="str">
        <x:f>IF('09_Form_Projets_Climat'!$P37="Validé humainement",'09_Form_Projets_Climat'!H37,"")</x:f>
      </x:c>
      <x:c r="I37" s="81" t="str">
        <x:f>IF('09_Form_Projets_Climat'!$P37="Validé humainement",'09_Form_Projets_Climat'!I37,"")</x:f>
      </x:c>
      <x:c r="J37" s="81" t="str">
        <x:f>IF('09_Form_Projets_Climat'!$P37="Validé humainement",'09_Form_Projets_Climat'!J37,"")</x:f>
      </x:c>
      <x:c r="K37" s="81" t="str">
        <x:f>IF('09_Form_Projets_Climat'!$P37="Validé humainement",'09_Form_Projets_Climat'!K37,"")</x:f>
      </x:c>
      <x:c r="L37" s="84" t="str">
        <x:f>IF('09_Form_Projets_Climat'!$P37="Validé humainement",'09_Form_Projets_Climat'!L37,"")</x:f>
      </x:c>
      <x:c r="M37" s="76" t="str">
        <x:f>IF('09_Form_Projets_Climat'!$P37="Validé humainement",'09_Form_Projets_Climat'!M37,"")</x:f>
      </x:c>
      <x:c r="N37" s="76" t="str">
        <x:f>IF('09_Form_Projets_Climat'!$P37="Validé humainement",'09_Form_Projets_Climat'!N37,"")</x:f>
      </x:c>
      <x:c r="O37" s="76" t="str">
        <x:f>IF('09_Form_Projets_Climat'!$P37="Validé humainement",'09_Form_Projets_Climat'!O37,"")</x:f>
      </x:c>
      <x:c r="P37" s="76" t="str">
        <x:f>IF('09_Form_Projets_Climat'!$P37="Validé humainement",'09_Form_Projets_Climat'!P37,"")</x:f>
      </x:c>
      <x:c r="Q37" s="76" t="str">
        <x:f>IF('09_Form_Projets_Climat'!$P37="Validé humainement",'09_Form_Projets_Climat'!Q37,"")</x:f>
      </x:c>
      <x:c r="R37" s="78" t="str">
        <x:f>IF('09_Form_Projets_Climat'!$P37="Validé humainement",'09_Form_Projets_Climat'!R37,"")</x:f>
      </x:c>
      <x:c r="S37" s="76" t="str">
        <x:f>IF('09_Form_Projets_Climat'!$P37="Validé humainement",'09_Form_Projets_Climat'!S37,"")</x:f>
      </x:c>
      <x:c r="T37" s="76" t="str">
        <x:f>IF('09_Form_Projets_Climat'!$P37="Validé humainement",'09_Form_Projets_Climat'!T37,"")</x:f>
      </x:c>
      <x:c r="U37" s="76" t="str">
        <x:f>IF('09_Form_Projets_Climat'!$P37="Validé humainement",'09_Form_Projets_Climat'!U37,"")</x:f>
      </x:c>
    </x:row>
    <x:row r="38">
      <x:c r="A38" s="76" t="str">
        <x:f>IF('09_Form_Projets_Climat'!$P38="Validé humainement",'09_Form_Projets_Climat'!A38,"")</x:f>
      </x:c>
      <x:c r="B38" s="76" t="str">
        <x:f>IF('09_Form_Projets_Climat'!$P38="Validé humainement",'09_Form_Projets_Climat'!B38,"")</x:f>
      </x:c>
      <x:c r="C38" s="76" t="str">
        <x:f>IF('09_Form_Projets_Climat'!$P38="Validé humainement",'09_Form_Projets_Climat'!C38,"")</x:f>
      </x:c>
      <x:c r="D38" s="76" t="str">
        <x:f>IF('09_Form_Projets_Climat'!$P38="Validé humainement",'09_Form_Projets_Climat'!D38,"")</x:f>
      </x:c>
      <x:c r="E38" s="76" t="str">
        <x:f>IF('09_Form_Projets_Climat'!$P38="Validé humainement",'09_Form_Projets_Climat'!E38,"")</x:f>
      </x:c>
      <x:c r="F38" s="76" t="str">
        <x:f>IF('09_Form_Projets_Climat'!$P38="Validé humainement",'09_Form_Projets_Climat'!F38,"")</x:f>
      </x:c>
      <x:c r="G38" s="78" t="str">
        <x:f>IF('09_Form_Projets_Climat'!$P38="Validé humainement",'09_Form_Projets_Climat'!G38,"")</x:f>
      </x:c>
      <x:c r="H38" s="78" t="str">
        <x:f>IF('09_Form_Projets_Climat'!$P38="Validé humainement",'09_Form_Projets_Climat'!H38,"")</x:f>
      </x:c>
      <x:c r="I38" s="81" t="str">
        <x:f>IF('09_Form_Projets_Climat'!$P38="Validé humainement",'09_Form_Projets_Climat'!I38,"")</x:f>
      </x:c>
      <x:c r="J38" s="81" t="str">
        <x:f>IF('09_Form_Projets_Climat'!$P38="Validé humainement",'09_Form_Projets_Climat'!J38,"")</x:f>
      </x:c>
      <x:c r="K38" s="81" t="str">
        <x:f>IF('09_Form_Projets_Climat'!$P38="Validé humainement",'09_Form_Projets_Climat'!K38,"")</x:f>
      </x:c>
      <x:c r="L38" s="84" t="str">
        <x:f>IF('09_Form_Projets_Climat'!$P38="Validé humainement",'09_Form_Projets_Climat'!L38,"")</x:f>
      </x:c>
      <x:c r="M38" s="76" t="str">
        <x:f>IF('09_Form_Projets_Climat'!$P38="Validé humainement",'09_Form_Projets_Climat'!M38,"")</x:f>
      </x:c>
      <x:c r="N38" s="76" t="str">
        <x:f>IF('09_Form_Projets_Climat'!$P38="Validé humainement",'09_Form_Projets_Climat'!N38,"")</x:f>
      </x:c>
      <x:c r="O38" s="76" t="str">
        <x:f>IF('09_Form_Projets_Climat'!$P38="Validé humainement",'09_Form_Projets_Climat'!O38,"")</x:f>
      </x:c>
      <x:c r="P38" s="76" t="str">
        <x:f>IF('09_Form_Projets_Climat'!$P38="Validé humainement",'09_Form_Projets_Climat'!P38,"")</x:f>
      </x:c>
      <x:c r="Q38" s="76" t="str">
        <x:f>IF('09_Form_Projets_Climat'!$P38="Validé humainement",'09_Form_Projets_Climat'!Q38,"")</x:f>
      </x:c>
      <x:c r="R38" s="78" t="str">
        <x:f>IF('09_Form_Projets_Climat'!$P38="Validé humainement",'09_Form_Projets_Climat'!R38,"")</x:f>
      </x:c>
      <x:c r="S38" s="76" t="str">
        <x:f>IF('09_Form_Projets_Climat'!$P38="Validé humainement",'09_Form_Projets_Climat'!S38,"")</x:f>
      </x:c>
      <x:c r="T38" s="76" t="str">
        <x:f>IF('09_Form_Projets_Climat'!$P38="Validé humainement",'09_Form_Projets_Climat'!T38,"")</x:f>
      </x:c>
      <x:c r="U38" s="76" t="str">
        <x:f>IF('09_Form_Projets_Climat'!$P38="Validé humainement",'09_Form_Projets_Climat'!U38,"")</x:f>
      </x:c>
    </x:row>
    <x:row r="39">
      <x:c r="A39" s="76" t="str">
        <x:f>IF('09_Form_Projets_Climat'!$P39="Validé humainement",'09_Form_Projets_Climat'!A39,"")</x:f>
      </x:c>
      <x:c r="B39" s="76" t="str">
        <x:f>IF('09_Form_Projets_Climat'!$P39="Validé humainement",'09_Form_Projets_Climat'!B39,"")</x:f>
      </x:c>
      <x:c r="C39" s="76" t="str">
        <x:f>IF('09_Form_Projets_Climat'!$P39="Validé humainement",'09_Form_Projets_Climat'!C39,"")</x:f>
      </x:c>
      <x:c r="D39" s="76" t="str">
        <x:f>IF('09_Form_Projets_Climat'!$P39="Validé humainement",'09_Form_Projets_Climat'!D39,"")</x:f>
      </x:c>
      <x:c r="E39" s="76" t="str">
        <x:f>IF('09_Form_Projets_Climat'!$P39="Validé humainement",'09_Form_Projets_Climat'!E39,"")</x:f>
      </x:c>
      <x:c r="F39" s="76" t="str">
        <x:f>IF('09_Form_Projets_Climat'!$P39="Validé humainement",'09_Form_Projets_Climat'!F39,"")</x:f>
      </x:c>
      <x:c r="G39" s="78" t="str">
        <x:f>IF('09_Form_Projets_Climat'!$P39="Validé humainement",'09_Form_Projets_Climat'!G39,"")</x:f>
      </x:c>
      <x:c r="H39" s="78" t="str">
        <x:f>IF('09_Form_Projets_Climat'!$P39="Validé humainement",'09_Form_Projets_Climat'!H39,"")</x:f>
      </x:c>
      <x:c r="I39" s="81" t="str">
        <x:f>IF('09_Form_Projets_Climat'!$P39="Validé humainement",'09_Form_Projets_Climat'!I39,"")</x:f>
      </x:c>
      <x:c r="J39" s="81" t="str">
        <x:f>IF('09_Form_Projets_Climat'!$P39="Validé humainement",'09_Form_Projets_Climat'!J39,"")</x:f>
      </x:c>
      <x:c r="K39" s="81" t="str">
        <x:f>IF('09_Form_Projets_Climat'!$P39="Validé humainement",'09_Form_Projets_Climat'!K39,"")</x:f>
      </x:c>
      <x:c r="L39" s="84" t="str">
        <x:f>IF('09_Form_Projets_Climat'!$P39="Validé humainement",'09_Form_Projets_Climat'!L39,"")</x:f>
      </x:c>
      <x:c r="M39" s="76" t="str">
        <x:f>IF('09_Form_Projets_Climat'!$P39="Validé humainement",'09_Form_Projets_Climat'!M39,"")</x:f>
      </x:c>
      <x:c r="N39" s="76" t="str">
        <x:f>IF('09_Form_Projets_Climat'!$P39="Validé humainement",'09_Form_Projets_Climat'!N39,"")</x:f>
      </x:c>
      <x:c r="O39" s="76" t="str">
        <x:f>IF('09_Form_Projets_Climat'!$P39="Validé humainement",'09_Form_Projets_Climat'!O39,"")</x:f>
      </x:c>
      <x:c r="P39" s="76" t="str">
        <x:f>IF('09_Form_Projets_Climat'!$P39="Validé humainement",'09_Form_Projets_Climat'!P39,"")</x:f>
      </x:c>
      <x:c r="Q39" s="76" t="str">
        <x:f>IF('09_Form_Projets_Climat'!$P39="Validé humainement",'09_Form_Projets_Climat'!Q39,"")</x:f>
      </x:c>
      <x:c r="R39" s="78" t="str">
        <x:f>IF('09_Form_Projets_Climat'!$P39="Validé humainement",'09_Form_Projets_Climat'!R39,"")</x:f>
      </x:c>
      <x:c r="S39" s="76" t="str">
        <x:f>IF('09_Form_Projets_Climat'!$P39="Validé humainement",'09_Form_Projets_Climat'!S39,"")</x:f>
      </x:c>
      <x:c r="T39" s="76" t="str">
        <x:f>IF('09_Form_Projets_Climat'!$P39="Validé humainement",'09_Form_Projets_Climat'!T39,"")</x:f>
      </x:c>
      <x:c r="U39" s="76" t="str">
        <x:f>IF('09_Form_Projets_Climat'!$P39="Validé humainement",'09_Form_Projets_Climat'!U39,"")</x:f>
      </x:c>
    </x:row>
    <x:row r="40">
      <x:c r="A40" s="76" t="str">
        <x:f>IF('09_Form_Projets_Climat'!$P40="Validé humainement",'09_Form_Projets_Climat'!A40,"")</x:f>
      </x:c>
      <x:c r="B40" s="76" t="str">
        <x:f>IF('09_Form_Projets_Climat'!$P40="Validé humainement",'09_Form_Projets_Climat'!B40,"")</x:f>
      </x:c>
      <x:c r="C40" s="76" t="str">
        <x:f>IF('09_Form_Projets_Climat'!$P40="Validé humainement",'09_Form_Projets_Climat'!C40,"")</x:f>
      </x:c>
      <x:c r="D40" s="76" t="str">
        <x:f>IF('09_Form_Projets_Climat'!$P40="Validé humainement",'09_Form_Projets_Climat'!D40,"")</x:f>
      </x:c>
      <x:c r="E40" s="76" t="str">
        <x:f>IF('09_Form_Projets_Climat'!$P40="Validé humainement",'09_Form_Projets_Climat'!E40,"")</x:f>
      </x:c>
      <x:c r="F40" s="76" t="str">
        <x:f>IF('09_Form_Projets_Climat'!$P40="Validé humainement",'09_Form_Projets_Climat'!F40,"")</x:f>
      </x:c>
      <x:c r="G40" s="78" t="str">
        <x:f>IF('09_Form_Projets_Climat'!$P40="Validé humainement",'09_Form_Projets_Climat'!G40,"")</x:f>
      </x:c>
      <x:c r="H40" s="78" t="str">
        <x:f>IF('09_Form_Projets_Climat'!$P40="Validé humainement",'09_Form_Projets_Climat'!H40,"")</x:f>
      </x:c>
      <x:c r="I40" s="81" t="str">
        <x:f>IF('09_Form_Projets_Climat'!$P40="Validé humainement",'09_Form_Projets_Climat'!I40,"")</x:f>
      </x:c>
      <x:c r="J40" s="81" t="str">
        <x:f>IF('09_Form_Projets_Climat'!$P40="Validé humainement",'09_Form_Projets_Climat'!J40,"")</x:f>
      </x:c>
      <x:c r="K40" s="81" t="str">
        <x:f>IF('09_Form_Projets_Climat'!$P40="Validé humainement",'09_Form_Projets_Climat'!K40,"")</x:f>
      </x:c>
      <x:c r="L40" s="84" t="str">
        <x:f>IF('09_Form_Projets_Climat'!$P40="Validé humainement",'09_Form_Projets_Climat'!L40,"")</x:f>
      </x:c>
      <x:c r="M40" s="76" t="str">
        <x:f>IF('09_Form_Projets_Climat'!$P40="Validé humainement",'09_Form_Projets_Climat'!M40,"")</x:f>
      </x:c>
      <x:c r="N40" s="76" t="str">
        <x:f>IF('09_Form_Projets_Climat'!$P40="Validé humainement",'09_Form_Projets_Climat'!N40,"")</x:f>
      </x:c>
      <x:c r="O40" s="76" t="str">
        <x:f>IF('09_Form_Projets_Climat'!$P40="Validé humainement",'09_Form_Projets_Climat'!O40,"")</x:f>
      </x:c>
      <x:c r="P40" s="76" t="str">
        <x:f>IF('09_Form_Projets_Climat'!$P40="Validé humainement",'09_Form_Projets_Climat'!P40,"")</x:f>
      </x:c>
      <x:c r="Q40" s="76" t="str">
        <x:f>IF('09_Form_Projets_Climat'!$P40="Validé humainement",'09_Form_Projets_Climat'!Q40,"")</x:f>
      </x:c>
      <x:c r="R40" s="78" t="str">
        <x:f>IF('09_Form_Projets_Climat'!$P40="Validé humainement",'09_Form_Projets_Climat'!R40,"")</x:f>
      </x:c>
      <x:c r="S40" s="76" t="str">
        <x:f>IF('09_Form_Projets_Climat'!$P40="Validé humainement",'09_Form_Projets_Climat'!S40,"")</x:f>
      </x:c>
      <x:c r="T40" s="76" t="str">
        <x:f>IF('09_Form_Projets_Climat'!$P40="Validé humainement",'09_Form_Projets_Climat'!T40,"")</x:f>
      </x:c>
      <x:c r="U40" s="76" t="str">
        <x:f>IF('09_Form_Projets_Climat'!$P40="Validé humainement",'09_Form_Projets_Climat'!U40,"")</x:f>
      </x:c>
    </x:row>
    <x:row r="41">
      <x:c r="A41" s="76" t="str">
        <x:f>IF('09_Form_Projets_Climat'!$P41="Validé humainement",'09_Form_Projets_Climat'!A41,"")</x:f>
      </x:c>
      <x:c r="B41" s="76" t="str">
        <x:f>IF('09_Form_Projets_Climat'!$P41="Validé humainement",'09_Form_Projets_Climat'!B41,"")</x:f>
      </x:c>
      <x:c r="C41" s="76" t="str">
        <x:f>IF('09_Form_Projets_Climat'!$P41="Validé humainement",'09_Form_Projets_Climat'!C41,"")</x:f>
      </x:c>
      <x:c r="D41" s="76" t="str">
        <x:f>IF('09_Form_Projets_Climat'!$P41="Validé humainement",'09_Form_Projets_Climat'!D41,"")</x:f>
      </x:c>
      <x:c r="E41" s="76" t="str">
        <x:f>IF('09_Form_Projets_Climat'!$P41="Validé humainement",'09_Form_Projets_Climat'!E41,"")</x:f>
      </x:c>
      <x:c r="F41" s="76" t="str">
        <x:f>IF('09_Form_Projets_Climat'!$P41="Validé humainement",'09_Form_Projets_Climat'!F41,"")</x:f>
      </x:c>
      <x:c r="G41" s="78" t="str">
        <x:f>IF('09_Form_Projets_Climat'!$P41="Validé humainement",'09_Form_Projets_Climat'!G41,"")</x:f>
      </x:c>
      <x:c r="H41" s="78" t="str">
        <x:f>IF('09_Form_Projets_Climat'!$P41="Validé humainement",'09_Form_Projets_Climat'!H41,"")</x:f>
      </x:c>
      <x:c r="I41" s="81" t="str">
        <x:f>IF('09_Form_Projets_Climat'!$P41="Validé humainement",'09_Form_Projets_Climat'!I41,"")</x:f>
      </x:c>
      <x:c r="J41" s="81" t="str">
        <x:f>IF('09_Form_Projets_Climat'!$P41="Validé humainement",'09_Form_Projets_Climat'!J41,"")</x:f>
      </x:c>
      <x:c r="K41" s="81" t="str">
        <x:f>IF('09_Form_Projets_Climat'!$P41="Validé humainement",'09_Form_Projets_Climat'!K41,"")</x:f>
      </x:c>
      <x:c r="L41" s="84" t="str">
        <x:f>IF('09_Form_Projets_Climat'!$P41="Validé humainement",'09_Form_Projets_Climat'!L41,"")</x:f>
      </x:c>
      <x:c r="M41" s="76" t="str">
        <x:f>IF('09_Form_Projets_Climat'!$P41="Validé humainement",'09_Form_Projets_Climat'!M41,"")</x:f>
      </x:c>
      <x:c r="N41" s="76" t="str">
        <x:f>IF('09_Form_Projets_Climat'!$P41="Validé humainement",'09_Form_Projets_Climat'!N41,"")</x:f>
      </x:c>
      <x:c r="O41" s="76" t="str">
        <x:f>IF('09_Form_Projets_Climat'!$P41="Validé humainement",'09_Form_Projets_Climat'!O41,"")</x:f>
      </x:c>
      <x:c r="P41" s="76" t="str">
        <x:f>IF('09_Form_Projets_Climat'!$P41="Validé humainement",'09_Form_Projets_Climat'!P41,"")</x:f>
      </x:c>
      <x:c r="Q41" s="76" t="str">
        <x:f>IF('09_Form_Projets_Climat'!$P41="Validé humainement",'09_Form_Projets_Climat'!Q41,"")</x:f>
      </x:c>
      <x:c r="R41" s="78" t="str">
        <x:f>IF('09_Form_Projets_Climat'!$P41="Validé humainement",'09_Form_Projets_Climat'!R41,"")</x:f>
      </x:c>
      <x:c r="S41" s="76" t="str">
        <x:f>IF('09_Form_Projets_Climat'!$P41="Validé humainement",'09_Form_Projets_Climat'!S41,"")</x:f>
      </x:c>
      <x:c r="T41" s="76" t="str">
        <x:f>IF('09_Form_Projets_Climat'!$P41="Validé humainement",'09_Form_Projets_Climat'!T41,"")</x:f>
      </x:c>
      <x:c r="U41" s="76" t="str">
        <x:f>IF('09_Form_Projets_Climat'!$P41="Validé humainement",'09_Form_Projets_Climat'!U41,"")</x:f>
      </x:c>
    </x:row>
    <x:row r="42">
      <x:c r="A42" s="76" t="str">
        <x:f>IF('09_Form_Projets_Climat'!$P42="Validé humainement",'09_Form_Projets_Climat'!A42,"")</x:f>
      </x:c>
      <x:c r="B42" s="76" t="str">
        <x:f>IF('09_Form_Projets_Climat'!$P42="Validé humainement",'09_Form_Projets_Climat'!B42,"")</x:f>
      </x:c>
      <x:c r="C42" s="76" t="str">
        <x:f>IF('09_Form_Projets_Climat'!$P42="Validé humainement",'09_Form_Projets_Climat'!C42,"")</x:f>
      </x:c>
      <x:c r="D42" s="76" t="str">
        <x:f>IF('09_Form_Projets_Climat'!$P42="Validé humainement",'09_Form_Projets_Climat'!D42,"")</x:f>
      </x:c>
      <x:c r="E42" s="76" t="str">
        <x:f>IF('09_Form_Projets_Climat'!$P42="Validé humainement",'09_Form_Projets_Climat'!E42,"")</x:f>
      </x:c>
      <x:c r="F42" s="76" t="str">
        <x:f>IF('09_Form_Projets_Climat'!$P42="Validé humainement",'09_Form_Projets_Climat'!F42,"")</x:f>
      </x:c>
      <x:c r="G42" s="78" t="str">
        <x:f>IF('09_Form_Projets_Climat'!$P42="Validé humainement",'09_Form_Projets_Climat'!G42,"")</x:f>
      </x:c>
      <x:c r="H42" s="78" t="str">
        <x:f>IF('09_Form_Projets_Climat'!$P42="Validé humainement",'09_Form_Projets_Climat'!H42,"")</x:f>
      </x:c>
      <x:c r="I42" s="81" t="str">
        <x:f>IF('09_Form_Projets_Climat'!$P42="Validé humainement",'09_Form_Projets_Climat'!I42,"")</x:f>
      </x:c>
      <x:c r="J42" s="81" t="str">
        <x:f>IF('09_Form_Projets_Climat'!$P42="Validé humainement",'09_Form_Projets_Climat'!J42,"")</x:f>
      </x:c>
      <x:c r="K42" s="81" t="str">
        <x:f>IF('09_Form_Projets_Climat'!$P42="Validé humainement",'09_Form_Projets_Climat'!K42,"")</x:f>
      </x:c>
      <x:c r="L42" s="84" t="str">
        <x:f>IF('09_Form_Projets_Climat'!$P42="Validé humainement",'09_Form_Projets_Climat'!L42,"")</x:f>
      </x:c>
      <x:c r="M42" s="76" t="str">
        <x:f>IF('09_Form_Projets_Climat'!$P42="Validé humainement",'09_Form_Projets_Climat'!M42,"")</x:f>
      </x:c>
      <x:c r="N42" s="76" t="str">
        <x:f>IF('09_Form_Projets_Climat'!$P42="Validé humainement",'09_Form_Projets_Climat'!N42,"")</x:f>
      </x:c>
      <x:c r="O42" s="76" t="str">
        <x:f>IF('09_Form_Projets_Climat'!$P42="Validé humainement",'09_Form_Projets_Climat'!O42,"")</x:f>
      </x:c>
      <x:c r="P42" s="76" t="str">
        <x:f>IF('09_Form_Projets_Climat'!$P42="Validé humainement",'09_Form_Projets_Climat'!P42,"")</x:f>
      </x:c>
      <x:c r="Q42" s="76" t="str">
        <x:f>IF('09_Form_Projets_Climat'!$P42="Validé humainement",'09_Form_Projets_Climat'!Q42,"")</x:f>
      </x:c>
      <x:c r="R42" s="78" t="str">
        <x:f>IF('09_Form_Projets_Climat'!$P42="Validé humainement",'09_Form_Projets_Climat'!R42,"")</x:f>
      </x:c>
      <x:c r="S42" s="76" t="str">
        <x:f>IF('09_Form_Projets_Climat'!$P42="Validé humainement",'09_Form_Projets_Climat'!S42,"")</x:f>
      </x:c>
      <x:c r="T42" s="76" t="str">
        <x:f>IF('09_Form_Projets_Climat'!$P42="Validé humainement",'09_Form_Projets_Climat'!T42,"")</x:f>
      </x:c>
      <x:c r="U42" s="76" t="str">
        <x:f>IF('09_Form_Projets_Climat'!$P42="Validé humainement",'09_Form_Projets_Climat'!U42,"")</x:f>
      </x:c>
    </x:row>
    <x:row r="43">
      <x:c r="A43" s="76" t="str">
        <x:f>IF('09_Form_Projets_Climat'!$P43="Validé humainement",'09_Form_Projets_Climat'!A43,"")</x:f>
      </x:c>
      <x:c r="B43" s="76" t="str">
        <x:f>IF('09_Form_Projets_Climat'!$P43="Validé humainement",'09_Form_Projets_Climat'!B43,"")</x:f>
      </x:c>
      <x:c r="C43" s="76" t="str">
        <x:f>IF('09_Form_Projets_Climat'!$P43="Validé humainement",'09_Form_Projets_Climat'!C43,"")</x:f>
      </x:c>
      <x:c r="D43" s="76" t="str">
        <x:f>IF('09_Form_Projets_Climat'!$P43="Validé humainement",'09_Form_Projets_Climat'!D43,"")</x:f>
      </x:c>
      <x:c r="E43" s="76" t="str">
        <x:f>IF('09_Form_Projets_Climat'!$P43="Validé humainement",'09_Form_Projets_Climat'!E43,"")</x:f>
      </x:c>
      <x:c r="F43" s="76" t="str">
        <x:f>IF('09_Form_Projets_Climat'!$P43="Validé humainement",'09_Form_Projets_Climat'!F43,"")</x:f>
      </x:c>
      <x:c r="G43" s="78" t="str">
        <x:f>IF('09_Form_Projets_Climat'!$P43="Validé humainement",'09_Form_Projets_Climat'!G43,"")</x:f>
      </x:c>
      <x:c r="H43" s="78" t="str">
        <x:f>IF('09_Form_Projets_Climat'!$P43="Validé humainement",'09_Form_Projets_Climat'!H43,"")</x:f>
      </x:c>
      <x:c r="I43" s="81" t="str">
        <x:f>IF('09_Form_Projets_Climat'!$P43="Validé humainement",'09_Form_Projets_Climat'!I43,"")</x:f>
      </x:c>
      <x:c r="J43" s="81" t="str">
        <x:f>IF('09_Form_Projets_Climat'!$P43="Validé humainement",'09_Form_Projets_Climat'!J43,"")</x:f>
      </x:c>
      <x:c r="K43" s="81" t="str">
        <x:f>IF('09_Form_Projets_Climat'!$P43="Validé humainement",'09_Form_Projets_Climat'!K43,"")</x:f>
      </x:c>
      <x:c r="L43" s="84" t="str">
        <x:f>IF('09_Form_Projets_Climat'!$P43="Validé humainement",'09_Form_Projets_Climat'!L43,"")</x:f>
      </x:c>
      <x:c r="M43" s="76" t="str">
        <x:f>IF('09_Form_Projets_Climat'!$P43="Validé humainement",'09_Form_Projets_Climat'!M43,"")</x:f>
      </x:c>
      <x:c r="N43" s="76" t="str">
        <x:f>IF('09_Form_Projets_Climat'!$P43="Validé humainement",'09_Form_Projets_Climat'!N43,"")</x:f>
      </x:c>
      <x:c r="O43" s="76" t="str">
        <x:f>IF('09_Form_Projets_Climat'!$P43="Validé humainement",'09_Form_Projets_Climat'!O43,"")</x:f>
      </x:c>
      <x:c r="P43" s="76" t="str">
        <x:f>IF('09_Form_Projets_Climat'!$P43="Validé humainement",'09_Form_Projets_Climat'!P43,"")</x:f>
      </x:c>
      <x:c r="Q43" s="76" t="str">
        <x:f>IF('09_Form_Projets_Climat'!$P43="Validé humainement",'09_Form_Projets_Climat'!Q43,"")</x:f>
      </x:c>
      <x:c r="R43" s="78" t="str">
        <x:f>IF('09_Form_Projets_Climat'!$P43="Validé humainement",'09_Form_Projets_Climat'!R43,"")</x:f>
      </x:c>
      <x:c r="S43" s="76" t="str">
        <x:f>IF('09_Form_Projets_Climat'!$P43="Validé humainement",'09_Form_Projets_Climat'!S43,"")</x:f>
      </x:c>
      <x:c r="T43" s="76" t="str">
        <x:f>IF('09_Form_Projets_Climat'!$P43="Validé humainement",'09_Form_Projets_Climat'!T43,"")</x:f>
      </x:c>
      <x:c r="U43" s="76" t="str">
        <x:f>IF('09_Form_Projets_Climat'!$P43="Validé humainement",'09_Form_Projets_Climat'!U43,"")</x:f>
      </x:c>
    </x:row>
    <x:row r="44">
      <x:c r="A44" s="76" t="str">
        <x:f>IF('09_Form_Projets_Climat'!$P44="Validé humainement",'09_Form_Projets_Climat'!A44,"")</x:f>
      </x:c>
      <x:c r="B44" s="76" t="str">
        <x:f>IF('09_Form_Projets_Climat'!$P44="Validé humainement",'09_Form_Projets_Climat'!B44,"")</x:f>
      </x:c>
      <x:c r="C44" s="76" t="str">
        <x:f>IF('09_Form_Projets_Climat'!$P44="Validé humainement",'09_Form_Projets_Climat'!C44,"")</x:f>
      </x:c>
      <x:c r="D44" s="76" t="str">
        <x:f>IF('09_Form_Projets_Climat'!$P44="Validé humainement",'09_Form_Projets_Climat'!D44,"")</x:f>
      </x:c>
      <x:c r="E44" s="76" t="str">
        <x:f>IF('09_Form_Projets_Climat'!$P44="Validé humainement",'09_Form_Projets_Climat'!E44,"")</x:f>
      </x:c>
      <x:c r="F44" s="76" t="str">
        <x:f>IF('09_Form_Projets_Climat'!$P44="Validé humainement",'09_Form_Projets_Climat'!F44,"")</x:f>
      </x:c>
      <x:c r="G44" s="78" t="str">
        <x:f>IF('09_Form_Projets_Climat'!$P44="Validé humainement",'09_Form_Projets_Climat'!G44,"")</x:f>
      </x:c>
      <x:c r="H44" s="78" t="str">
        <x:f>IF('09_Form_Projets_Climat'!$P44="Validé humainement",'09_Form_Projets_Climat'!H44,"")</x:f>
      </x:c>
      <x:c r="I44" s="81" t="str">
        <x:f>IF('09_Form_Projets_Climat'!$P44="Validé humainement",'09_Form_Projets_Climat'!I44,"")</x:f>
      </x:c>
      <x:c r="J44" s="81" t="str">
        <x:f>IF('09_Form_Projets_Climat'!$P44="Validé humainement",'09_Form_Projets_Climat'!J44,"")</x:f>
      </x:c>
      <x:c r="K44" s="81" t="str">
        <x:f>IF('09_Form_Projets_Climat'!$P44="Validé humainement",'09_Form_Projets_Climat'!K44,"")</x:f>
      </x:c>
      <x:c r="L44" s="84" t="str">
        <x:f>IF('09_Form_Projets_Climat'!$P44="Validé humainement",'09_Form_Projets_Climat'!L44,"")</x:f>
      </x:c>
      <x:c r="M44" s="76" t="str">
        <x:f>IF('09_Form_Projets_Climat'!$P44="Validé humainement",'09_Form_Projets_Climat'!M44,"")</x:f>
      </x:c>
      <x:c r="N44" s="76" t="str">
        <x:f>IF('09_Form_Projets_Climat'!$P44="Validé humainement",'09_Form_Projets_Climat'!N44,"")</x:f>
      </x:c>
      <x:c r="O44" s="76" t="str">
        <x:f>IF('09_Form_Projets_Climat'!$P44="Validé humainement",'09_Form_Projets_Climat'!O44,"")</x:f>
      </x:c>
      <x:c r="P44" s="76" t="str">
        <x:f>IF('09_Form_Projets_Climat'!$P44="Validé humainement",'09_Form_Projets_Climat'!P44,"")</x:f>
      </x:c>
      <x:c r="Q44" s="76" t="str">
        <x:f>IF('09_Form_Projets_Climat'!$P44="Validé humainement",'09_Form_Projets_Climat'!Q44,"")</x:f>
      </x:c>
      <x:c r="R44" s="78" t="str">
        <x:f>IF('09_Form_Projets_Climat'!$P44="Validé humainement",'09_Form_Projets_Climat'!R44,"")</x:f>
      </x:c>
      <x:c r="S44" s="76" t="str">
        <x:f>IF('09_Form_Projets_Climat'!$P44="Validé humainement",'09_Form_Projets_Climat'!S44,"")</x:f>
      </x:c>
      <x:c r="T44" s="76" t="str">
        <x:f>IF('09_Form_Projets_Climat'!$P44="Validé humainement",'09_Form_Projets_Climat'!T44,"")</x:f>
      </x:c>
      <x:c r="U44" s="76" t="str">
        <x:f>IF('09_Form_Projets_Climat'!$P44="Validé humainement",'09_Form_Projets_Climat'!U44,"")</x:f>
      </x:c>
    </x:row>
    <x:row r="45">
      <x:c r="A45" s="76" t="str">
        <x:f>IF('09_Form_Projets_Climat'!$P45="Validé humainement",'09_Form_Projets_Climat'!A45,"")</x:f>
      </x:c>
      <x:c r="B45" s="76" t="str">
        <x:f>IF('09_Form_Projets_Climat'!$P45="Validé humainement",'09_Form_Projets_Climat'!B45,"")</x:f>
      </x:c>
      <x:c r="C45" s="76" t="str">
        <x:f>IF('09_Form_Projets_Climat'!$P45="Validé humainement",'09_Form_Projets_Climat'!C45,"")</x:f>
      </x:c>
      <x:c r="D45" s="76" t="str">
        <x:f>IF('09_Form_Projets_Climat'!$P45="Validé humainement",'09_Form_Projets_Climat'!D45,"")</x:f>
      </x:c>
      <x:c r="E45" s="76" t="str">
        <x:f>IF('09_Form_Projets_Climat'!$P45="Validé humainement",'09_Form_Projets_Climat'!E45,"")</x:f>
      </x:c>
      <x:c r="F45" s="76" t="str">
        <x:f>IF('09_Form_Projets_Climat'!$P45="Validé humainement",'09_Form_Projets_Climat'!F45,"")</x:f>
      </x:c>
      <x:c r="G45" s="78" t="str">
        <x:f>IF('09_Form_Projets_Climat'!$P45="Validé humainement",'09_Form_Projets_Climat'!G45,"")</x:f>
      </x:c>
      <x:c r="H45" s="78" t="str">
        <x:f>IF('09_Form_Projets_Climat'!$P45="Validé humainement",'09_Form_Projets_Climat'!H45,"")</x:f>
      </x:c>
      <x:c r="I45" s="81" t="str">
        <x:f>IF('09_Form_Projets_Climat'!$P45="Validé humainement",'09_Form_Projets_Climat'!I45,"")</x:f>
      </x:c>
      <x:c r="J45" s="81" t="str">
        <x:f>IF('09_Form_Projets_Climat'!$P45="Validé humainement",'09_Form_Projets_Climat'!J45,"")</x:f>
      </x:c>
      <x:c r="K45" s="81" t="str">
        <x:f>IF('09_Form_Projets_Climat'!$P45="Validé humainement",'09_Form_Projets_Climat'!K45,"")</x:f>
      </x:c>
      <x:c r="L45" s="84" t="str">
        <x:f>IF('09_Form_Projets_Climat'!$P45="Validé humainement",'09_Form_Projets_Climat'!L45,"")</x:f>
      </x:c>
      <x:c r="M45" s="76" t="str">
        <x:f>IF('09_Form_Projets_Climat'!$P45="Validé humainement",'09_Form_Projets_Climat'!M45,"")</x:f>
      </x:c>
      <x:c r="N45" s="76" t="str">
        <x:f>IF('09_Form_Projets_Climat'!$P45="Validé humainement",'09_Form_Projets_Climat'!N45,"")</x:f>
      </x:c>
      <x:c r="O45" s="76" t="str">
        <x:f>IF('09_Form_Projets_Climat'!$P45="Validé humainement",'09_Form_Projets_Climat'!O45,"")</x:f>
      </x:c>
      <x:c r="P45" s="76" t="str">
        <x:f>IF('09_Form_Projets_Climat'!$P45="Validé humainement",'09_Form_Projets_Climat'!P45,"")</x:f>
      </x:c>
      <x:c r="Q45" s="76" t="str">
        <x:f>IF('09_Form_Projets_Climat'!$P45="Validé humainement",'09_Form_Projets_Climat'!Q45,"")</x:f>
      </x:c>
      <x:c r="R45" s="78" t="str">
        <x:f>IF('09_Form_Projets_Climat'!$P45="Validé humainement",'09_Form_Projets_Climat'!R45,"")</x:f>
      </x:c>
      <x:c r="S45" s="76" t="str">
        <x:f>IF('09_Form_Projets_Climat'!$P45="Validé humainement",'09_Form_Projets_Climat'!S45,"")</x:f>
      </x:c>
      <x:c r="T45" s="76" t="str">
        <x:f>IF('09_Form_Projets_Climat'!$P45="Validé humainement",'09_Form_Projets_Climat'!T45,"")</x:f>
      </x:c>
      <x:c r="U45" s="76" t="str">
        <x:f>IF('09_Form_Projets_Climat'!$P45="Validé humainement",'09_Form_Projets_Climat'!U45,"")</x:f>
      </x:c>
    </x:row>
    <x:row r="46">
      <x:c r="A46" s="76" t="str">
        <x:f>IF('09_Form_Projets_Climat'!$P46="Validé humainement",'09_Form_Projets_Climat'!A46,"")</x:f>
      </x:c>
      <x:c r="B46" s="76" t="str">
        <x:f>IF('09_Form_Projets_Climat'!$P46="Validé humainement",'09_Form_Projets_Climat'!B46,"")</x:f>
      </x:c>
      <x:c r="C46" s="76" t="str">
        <x:f>IF('09_Form_Projets_Climat'!$P46="Validé humainement",'09_Form_Projets_Climat'!C46,"")</x:f>
      </x:c>
      <x:c r="D46" s="76" t="str">
        <x:f>IF('09_Form_Projets_Climat'!$P46="Validé humainement",'09_Form_Projets_Climat'!D46,"")</x:f>
      </x:c>
      <x:c r="E46" s="76" t="str">
        <x:f>IF('09_Form_Projets_Climat'!$P46="Validé humainement",'09_Form_Projets_Climat'!E46,"")</x:f>
      </x:c>
      <x:c r="F46" s="76" t="str">
        <x:f>IF('09_Form_Projets_Climat'!$P46="Validé humainement",'09_Form_Projets_Climat'!F46,"")</x:f>
      </x:c>
      <x:c r="G46" s="78" t="str">
        <x:f>IF('09_Form_Projets_Climat'!$P46="Validé humainement",'09_Form_Projets_Climat'!G46,"")</x:f>
      </x:c>
      <x:c r="H46" s="78" t="str">
        <x:f>IF('09_Form_Projets_Climat'!$P46="Validé humainement",'09_Form_Projets_Climat'!H46,"")</x:f>
      </x:c>
      <x:c r="I46" s="81" t="str">
        <x:f>IF('09_Form_Projets_Climat'!$P46="Validé humainement",'09_Form_Projets_Climat'!I46,"")</x:f>
      </x:c>
      <x:c r="J46" s="81" t="str">
        <x:f>IF('09_Form_Projets_Climat'!$P46="Validé humainement",'09_Form_Projets_Climat'!J46,"")</x:f>
      </x:c>
      <x:c r="K46" s="81" t="str">
        <x:f>IF('09_Form_Projets_Climat'!$P46="Validé humainement",'09_Form_Projets_Climat'!K46,"")</x:f>
      </x:c>
      <x:c r="L46" s="84" t="str">
        <x:f>IF('09_Form_Projets_Climat'!$P46="Validé humainement",'09_Form_Projets_Climat'!L46,"")</x:f>
      </x:c>
      <x:c r="M46" s="76" t="str">
        <x:f>IF('09_Form_Projets_Climat'!$P46="Validé humainement",'09_Form_Projets_Climat'!M46,"")</x:f>
      </x:c>
      <x:c r="N46" s="76" t="str">
        <x:f>IF('09_Form_Projets_Climat'!$P46="Validé humainement",'09_Form_Projets_Climat'!N46,"")</x:f>
      </x:c>
      <x:c r="O46" s="76" t="str">
        <x:f>IF('09_Form_Projets_Climat'!$P46="Validé humainement",'09_Form_Projets_Climat'!O46,"")</x:f>
      </x:c>
      <x:c r="P46" s="76" t="str">
        <x:f>IF('09_Form_Projets_Climat'!$P46="Validé humainement",'09_Form_Projets_Climat'!P46,"")</x:f>
      </x:c>
      <x:c r="Q46" s="76" t="str">
        <x:f>IF('09_Form_Projets_Climat'!$P46="Validé humainement",'09_Form_Projets_Climat'!Q46,"")</x:f>
      </x:c>
      <x:c r="R46" s="78" t="str">
        <x:f>IF('09_Form_Projets_Climat'!$P46="Validé humainement",'09_Form_Projets_Climat'!R46,"")</x:f>
      </x:c>
      <x:c r="S46" s="76" t="str">
        <x:f>IF('09_Form_Projets_Climat'!$P46="Validé humainement",'09_Form_Projets_Climat'!S46,"")</x:f>
      </x:c>
      <x:c r="T46" s="76" t="str">
        <x:f>IF('09_Form_Projets_Climat'!$P46="Validé humainement",'09_Form_Projets_Climat'!T46,"")</x:f>
      </x:c>
      <x:c r="U46" s="76" t="str">
        <x:f>IF('09_Form_Projets_Climat'!$P46="Validé humainement",'09_Form_Projets_Climat'!U46,"")</x:f>
      </x:c>
    </x:row>
    <x:row r="47">
      <x:c r="A47" s="76" t="str">
        <x:f>IF('09_Form_Projets_Climat'!$P47="Validé humainement",'09_Form_Projets_Climat'!A47,"")</x:f>
      </x:c>
      <x:c r="B47" s="76" t="str">
        <x:f>IF('09_Form_Projets_Climat'!$P47="Validé humainement",'09_Form_Projets_Climat'!B47,"")</x:f>
      </x:c>
      <x:c r="C47" s="76" t="str">
        <x:f>IF('09_Form_Projets_Climat'!$P47="Validé humainement",'09_Form_Projets_Climat'!C47,"")</x:f>
      </x:c>
      <x:c r="D47" s="76" t="str">
        <x:f>IF('09_Form_Projets_Climat'!$P47="Validé humainement",'09_Form_Projets_Climat'!D47,"")</x:f>
      </x:c>
      <x:c r="E47" s="76" t="str">
        <x:f>IF('09_Form_Projets_Climat'!$P47="Validé humainement",'09_Form_Projets_Climat'!E47,"")</x:f>
      </x:c>
      <x:c r="F47" s="76" t="str">
        <x:f>IF('09_Form_Projets_Climat'!$P47="Validé humainement",'09_Form_Projets_Climat'!F47,"")</x:f>
      </x:c>
      <x:c r="G47" s="78" t="str">
        <x:f>IF('09_Form_Projets_Climat'!$P47="Validé humainement",'09_Form_Projets_Climat'!G47,"")</x:f>
      </x:c>
      <x:c r="H47" s="78" t="str">
        <x:f>IF('09_Form_Projets_Climat'!$P47="Validé humainement",'09_Form_Projets_Climat'!H47,"")</x:f>
      </x:c>
      <x:c r="I47" s="81" t="str">
        <x:f>IF('09_Form_Projets_Climat'!$P47="Validé humainement",'09_Form_Projets_Climat'!I47,"")</x:f>
      </x:c>
      <x:c r="J47" s="81" t="str">
        <x:f>IF('09_Form_Projets_Climat'!$P47="Validé humainement",'09_Form_Projets_Climat'!J47,"")</x:f>
      </x:c>
      <x:c r="K47" s="81" t="str">
        <x:f>IF('09_Form_Projets_Climat'!$P47="Validé humainement",'09_Form_Projets_Climat'!K47,"")</x:f>
      </x:c>
      <x:c r="L47" s="84" t="str">
        <x:f>IF('09_Form_Projets_Climat'!$P47="Validé humainement",'09_Form_Projets_Climat'!L47,"")</x:f>
      </x:c>
      <x:c r="M47" s="76" t="str">
        <x:f>IF('09_Form_Projets_Climat'!$P47="Validé humainement",'09_Form_Projets_Climat'!M47,"")</x:f>
      </x:c>
      <x:c r="N47" s="76" t="str">
        <x:f>IF('09_Form_Projets_Climat'!$P47="Validé humainement",'09_Form_Projets_Climat'!N47,"")</x:f>
      </x:c>
      <x:c r="O47" s="76" t="str">
        <x:f>IF('09_Form_Projets_Climat'!$P47="Validé humainement",'09_Form_Projets_Climat'!O47,"")</x:f>
      </x:c>
      <x:c r="P47" s="76" t="str">
        <x:f>IF('09_Form_Projets_Climat'!$P47="Validé humainement",'09_Form_Projets_Climat'!P47,"")</x:f>
      </x:c>
      <x:c r="Q47" s="76" t="str">
        <x:f>IF('09_Form_Projets_Climat'!$P47="Validé humainement",'09_Form_Projets_Climat'!Q47,"")</x:f>
      </x:c>
      <x:c r="R47" s="78" t="str">
        <x:f>IF('09_Form_Projets_Climat'!$P47="Validé humainement",'09_Form_Projets_Climat'!R47,"")</x:f>
      </x:c>
      <x:c r="S47" s="76" t="str">
        <x:f>IF('09_Form_Projets_Climat'!$P47="Validé humainement",'09_Form_Projets_Climat'!S47,"")</x:f>
      </x:c>
      <x:c r="T47" s="76" t="str">
        <x:f>IF('09_Form_Projets_Climat'!$P47="Validé humainement",'09_Form_Projets_Climat'!T47,"")</x:f>
      </x:c>
      <x:c r="U47" s="76" t="str">
        <x:f>IF('09_Form_Projets_Climat'!$P47="Validé humainement",'09_Form_Projets_Climat'!U47,"")</x:f>
      </x:c>
    </x:row>
    <x:row r="48">
      <x:c r="A48" s="76" t="str">
        <x:f>IF('09_Form_Projets_Climat'!$P48="Validé humainement",'09_Form_Projets_Climat'!A48,"")</x:f>
      </x:c>
      <x:c r="B48" s="76" t="str">
        <x:f>IF('09_Form_Projets_Climat'!$P48="Validé humainement",'09_Form_Projets_Climat'!B48,"")</x:f>
      </x:c>
      <x:c r="C48" s="76" t="str">
        <x:f>IF('09_Form_Projets_Climat'!$P48="Validé humainement",'09_Form_Projets_Climat'!C48,"")</x:f>
      </x:c>
      <x:c r="D48" s="76" t="str">
        <x:f>IF('09_Form_Projets_Climat'!$P48="Validé humainement",'09_Form_Projets_Climat'!D48,"")</x:f>
      </x:c>
      <x:c r="E48" s="76" t="str">
        <x:f>IF('09_Form_Projets_Climat'!$P48="Validé humainement",'09_Form_Projets_Climat'!E48,"")</x:f>
      </x:c>
      <x:c r="F48" s="76" t="str">
        <x:f>IF('09_Form_Projets_Climat'!$P48="Validé humainement",'09_Form_Projets_Climat'!F48,"")</x:f>
      </x:c>
      <x:c r="G48" s="78" t="str">
        <x:f>IF('09_Form_Projets_Climat'!$P48="Validé humainement",'09_Form_Projets_Climat'!G48,"")</x:f>
      </x:c>
      <x:c r="H48" s="78" t="str">
        <x:f>IF('09_Form_Projets_Climat'!$P48="Validé humainement",'09_Form_Projets_Climat'!H48,"")</x:f>
      </x:c>
      <x:c r="I48" s="81" t="str">
        <x:f>IF('09_Form_Projets_Climat'!$P48="Validé humainement",'09_Form_Projets_Climat'!I48,"")</x:f>
      </x:c>
      <x:c r="J48" s="81" t="str">
        <x:f>IF('09_Form_Projets_Climat'!$P48="Validé humainement",'09_Form_Projets_Climat'!J48,"")</x:f>
      </x:c>
      <x:c r="K48" s="81" t="str">
        <x:f>IF('09_Form_Projets_Climat'!$P48="Validé humainement",'09_Form_Projets_Climat'!K48,"")</x:f>
      </x:c>
      <x:c r="L48" s="84" t="str">
        <x:f>IF('09_Form_Projets_Climat'!$P48="Validé humainement",'09_Form_Projets_Climat'!L48,"")</x:f>
      </x:c>
      <x:c r="M48" s="76" t="str">
        <x:f>IF('09_Form_Projets_Climat'!$P48="Validé humainement",'09_Form_Projets_Climat'!M48,"")</x:f>
      </x:c>
      <x:c r="N48" s="76" t="str">
        <x:f>IF('09_Form_Projets_Climat'!$P48="Validé humainement",'09_Form_Projets_Climat'!N48,"")</x:f>
      </x:c>
      <x:c r="O48" s="76" t="str">
        <x:f>IF('09_Form_Projets_Climat'!$P48="Validé humainement",'09_Form_Projets_Climat'!O48,"")</x:f>
      </x:c>
      <x:c r="P48" s="76" t="str">
        <x:f>IF('09_Form_Projets_Climat'!$P48="Validé humainement",'09_Form_Projets_Climat'!P48,"")</x:f>
      </x:c>
      <x:c r="Q48" s="76" t="str">
        <x:f>IF('09_Form_Projets_Climat'!$P48="Validé humainement",'09_Form_Projets_Climat'!Q48,"")</x:f>
      </x:c>
      <x:c r="R48" s="78" t="str">
        <x:f>IF('09_Form_Projets_Climat'!$P48="Validé humainement",'09_Form_Projets_Climat'!R48,"")</x:f>
      </x:c>
      <x:c r="S48" s="76" t="str">
        <x:f>IF('09_Form_Projets_Climat'!$P48="Validé humainement",'09_Form_Projets_Climat'!S48,"")</x:f>
      </x:c>
      <x:c r="T48" s="76" t="str">
        <x:f>IF('09_Form_Projets_Climat'!$P48="Validé humainement",'09_Form_Projets_Climat'!T48,"")</x:f>
      </x:c>
      <x:c r="U48" s="76" t="str">
        <x:f>IF('09_Form_Projets_Climat'!$P48="Validé humainement",'09_Form_Projets_Climat'!U48,"")</x:f>
      </x:c>
    </x:row>
    <x:row r="49">
      <x:c r="A49" s="76" t="str">
        <x:f>IF('09_Form_Projets_Climat'!$P49="Validé humainement",'09_Form_Projets_Climat'!A49,"")</x:f>
      </x:c>
      <x:c r="B49" s="76" t="str">
        <x:f>IF('09_Form_Projets_Climat'!$P49="Validé humainement",'09_Form_Projets_Climat'!B49,"")</x:f>
      </x:c>
      <x:c r="C49" s="76" t="str">
        <x:f>IF('09_Form_Projets_Climat'!$P49="Validé humainement",'09_Form_Projets_Climat'!C49,"")</x:f>
      </x:c>
      <x:c r="D49" s="76" t="str">
        <x:f>IF('09_Form_Projets_Climat'!$P49="Validé humainement",'09_Form_Projets_Climat'!D49,"")</x:f>
      </x:c>
      <x:c r="E49" s="76" t="str">
        <x:f>IF('09_Form_Projets_Climat'!$P49="Validé humainement",'09_Form_Projets_Climat'!E49,"")</x:f>
      </x:c>
      <x:c r="F49" s="76" t="str">
        <x:f>IF('09_Form_Projets_Climat'!$P49="Validé humainement",'09_Form_Projets_Climat'!F49,"")</x:f>
      </x:c>
      <x:c r="G49" s="78" t="str">
        <x:f>IF('09_Form_Projets_Climat'!$P49="Validé humainement",'09_Form_Projets_Climat'!G49,"")</x:f>
      </x:c>
      <x:c r="H49" s="78" t="str">
        <x:f>IF('09_Form_Projets_Climat'!$P49="Validé humainement",'09_Form_Projets_Climat'!H49,"")</x:f>
      </x:c>
      <x:c r="I49" s="81" t="str">
        <x:f>IF('09_Form_Projets_Climat'!$P49="Validé humainement",'09_Form_Projets_Climat'!I49,"")</x:f>
      </x:c>
      <x:c r="J49" s="81" t="str">
        <x:f>IF('09_Form_Projets_Climat'!$P49="Validé humainement",'09_Form_Projets_Climat'!J49,"")</x:f>
      </x:c>
      <x:c r="K49" s="81" t="str">
        <x:f>IF('09_Form_Projets_Climat'!$P49="Validé humainement",'09_Form_Projets_Climat'!K49,"")</x:f>
      </x:c>
      <x:c r="L49" s="84" t="str">
        <x:f>IF('09_Form_Projets_Climat'!$P49="Validé humainement",'09_Form_Projets_Climat'!L49,"")</x:f>
      </x:c>
      <x:c r="M49" s="76" t="str">
        <x:f>IF('09_Form_Projets_Climat'!$P49="Validé humainement",'09_Form_Projets_Climat'!M49,"")</x:f>
      </x:c>
      <x:c r="N49" s="76" t="str">
        <x:f>IF('09_Form_Projets_Climat'!$P49="Validé humainement",'09_Form_Projets_Climat'!N49,"")</x:f>
      </x:c>
      <x:c r="O49" s="76" t="str">
        <x:f>IF('09_Form_Projets_Climat'!$P49="Validé humainement",'09_Form_Projets_Climat'!O49,"")</x:f>
      </x:c>
      <x:c r="P49" s="76" t="str">
        <x:f>IF('09_Form_Projets_Climat'!$P49="Validé humainement",'09_Form_Projets_Climat'!P49,"")</x:f>
      </x:c>
      <x:c r="Q49" s="76" t="str">
        <x:f>IF('09_Form_Projets_Climat'!$P49="Validé humainement",'09_Form_Projets_Climat'!Q49,"")</x:f>
      </x:c>
      <x:c r="R49" s="78" t="str">
        <x:f>IF('09_Form_Projets_Climat'!$P49="Validé humainement",'09_Form_Projets_Climat'!R49,"")</x:f>
      </x:c>
      <x:c r="S49" s="76" t="str">
        <x:f>IF('09_Form_Projets_Climat'!$P49="Validé humainement",'09_Form_Projets_Climat'!S49,"")</x:f>
      </x:c>
      <x:c r="T49" s="76" t="str">
        <x:f>IF('09_Form_Projets_Climat'!$P49="Validé humainement",'09_Form_Projets_Climat'!T49,"")</x:f>
      </x:c>
      <x:c r="U49" s="76" t="str">
        <x:f>IF('09_Form_Projets_Climat'!$P49="Validé humainement",'09_Form_Projets_Climat'!U49,"")</x:f>
      </x:c>
    </x:row>
    <x:row r="50">
      <x:c r="A50" s="76" t="str">
        <x:f>IF('09_Form_Projets_Climat'!$P50="Validé humainement",'09_Form_Projets_Climat'!A50,"")</x:f>
      </x:c>
      <x:c r="B50" s="76" t="str">
        <x:f>IF('09_Form_Projets_Climat'!$P50="Validé humainement",'09_Form_Projets_Climat'!B50,"")</x:f>
      </x:c>
      <x:c r="C50" s="76" t="str">
        <x:f>IF('09_Form_Projets_Climat'!$P50="Validé humainement",'09_Form_Projets_Climat'!C50,"")</x:f>
      </x:c>
      <x:c r="D50" s="76" t="str">
        <x:f>IF('09_Form_Projets_Climat'!$P50="Validé humainement",'09_Form_Projets_Climat'!D50,"")</x:f>
      </x:c>
      <x:c r="E50" s="76" t="str">
        <x:f>IF('09_Form_Projets_Climat'!$P50="Validé humainement",'09_Form_Projets_Climat'!E50,"")</x:f>
      </x:c>
      <x:c r="F50" s="76" t="str">
        <x:f>IF('09_Form_Projets_Climat'!$P50="Validé humainement",'09_Form_Projets_Climat'!F50,"")</x:f>
      </x:c>
      <x:c r="G50" s="78" t="str">
        <x:f>IF('09_Form_Projets_Climat'!$P50="Validé humainement",'09_Form_Projets_Climat'!G50,"")</x:f>
      </x:c>
      <x:c r="H50" s="78" t="str">
        <x:f>IF('09_Form_Projets_Climat'!$P50="Validé humainement",'09_Form_Projets_Climat'!H50,"")</x:f>
      </x:c>
      <x:c r="I50" s="81" t="str">
        <x:f>IF('09_Form_Projets_Climat'!$P50="Validé humainement",'09_Form_Projets_Climat'!I50,"")</x:f>
      </x:c>
      <x:c r="J50" s="81" t="str">
        <x:f>IF('09_Form_Projets_Climat'!$P50="Validé humainement",'09_Form_Projets_Climat'!J50,"")</x:f>
      </x:c>
      <x:c r="K50" s="81" t="str">
        <x:f>IF('09_Form_Projets_Climat'!$P50="Validé humainement",'09_Form_Projets_Climat'!K50,"")</x:f>
      </x:c>
      <x:c r="L50" s="84" t="str">
        <x:f>IF('09_Form_Projets_Climat'!$P50="Validé humainement",'09_Form_Projets_Climat'!L50,"")</x:f>
      </x:c>
      <x:c r="M50" s="76" t="str">
        <x:f>IF('09_Form_Projets_Climat'!$P50="Validé humainement",'09_Form_Projets_Climat'!M50,"")</x:f>
      </x:c>
      <x:c r="N50" s="76" t="str">
        <x:f>IF('09_Form_Projets_Climat'!$P50="Validé humainement",'09_Form_Projets_Climat'!N50,"")</x:f>
      </x:c>
      <x:c r="O50" s="76" t="str">
        <x:f>IF('09_Form_Projets_Climat'!$P50="Validé humainement",'09_Form_Projets_Climat'!O50,"")</x:f>
      </x:c>
      <x:c r="P50" s="76" t="str">
        <x:f>IF('09_Form_Projets_Climat'!$P50="Validé humainement",'09_Form_Projets_Climat'!P50,"")</x:f>
      </x:c>
      <x:c r="Q50" s="76" t="str">
        <x:f>IF('09_Form_Projets_Climat'!$P50="Validé humainement",'09_Form_Projets_Climat'!Q50,"")</x:f>
      </x:c>
      <x:c r="R50" s="78" t="str">
        <x:f>IF('09_Form_Projets_Climat'!$P50="Validé humainement",'09_Form_Projets_Climat'!R50,"")</x:f>
      </x:c>
      <x:c r="S50" s="76" t="str">
        <x:f>IF('09_Form_Projets_Climat'!$P50="Validé humainement",'09_Form_Projets_Climat'!S50,"")</x:f>
      </x:c>
      <x:c r="T50" s="76" t="str">
        <x:f>IF('09_Form_Projets_Climat'!$P50="Validé humainement",'09_Form_Projets_Climat'!T50,"")</x:f>
      </x:c>
      <x:c r="U50" s="76" t="str">
        <x:f>IF('09_Form_Projets_Climat'!$P50="Validé humainement",'09_Form_Projets_Climat'!U50,"")</x:f>
      </x:c>
    </x:row>
    <x:row r="51">
      <x:c r="A51" s="76" t="str">
        <x:f>IF('09_Form_Projets_Climat'!$P51="Validé humainement",'09_Form_Projets_Climat'!A51,"")</x:f>
      </x:c>
      <x:c r="B51" s="76" t="str">
        <x:f>IF('09_Form_Projets_Climat'!$P51="Validé humainement",'09_Form_Projets_Climat'!B51,"")</x:f>
      </x:c>
      <x:c r="C51" s="76" t="str">
        <x:f>IF('09_Form_Projets_Climat'!$P51="Validé humainement",'09_Form_Projets_Climat'!C51,"")</x:f>
      </x:c>
      <x:c r="D51" s="76" t="str">
        <x:f>IF('09_Form_Projets_Climat'!$P51="Validé humainement",'09_Form_Projets_Climat'!D51,"")</x:f>
      </x:c>
      <x:c r="E51" s="76" t="str">
        <x:f>IF('09_Form_Projets_Climat'!$P51="Validé humainement",'09_Form_Projets_Climat'!E51,"")</x:f>
      </x:c>
      <x:c r="F51" s="76" t="str">
        <x:f>IF('09_Form_Projets_Climat'!$P51="Validé humainement",'09_Form_Projets_Climat'!F51,"")</x:f>
      </x:c>
      <x:c r="G51" s="78" t="str">
        <x:f>IF('09_Form_Projets_Climat'!$P51="Validé humainement",'09_Form_Projets_Climat'!G51,"")</x:f>
      </x:c>
      <x:c r="H51" s="78" t="str">
        <x:f>IF('09_Form_Projets_Climat'!$P51="Validé humainement",'09_Form_Projets_Climat'!H51,"")</x:f>
      </x:c>
      <x:c r="I51" s="81" t="str">
        <x:f>IF('09_Form_Projets_Climat'!$P51="Validé humainement",'09_Form_Projets_Climat'!I51,"")</x:f>
      </x:c>
      <x:c r="J51" s="81" t="str">
        <x:f>IF('09_Form_Projets_Climat'!$P51="Validé humainement",'09_Form_Projets_Climat'!J51,"")</x:f>
      </x:c>
      <x:c r="K51" s="81" t="str">
        <x:f>IF('09_Form_Projets_Climat'!$P51="Validé humainement",'09_Form_Projets_Climat'!K51,"")</x:f>
      </x:c>
      <x:c r="L51" s="84" t="str">
        <x:f>IF('09_Form_Projets_Climat'!$P51="Validé humainement",'09_Form_Projets_Climat'!L51,"")</x:f>
      </x:c>
      <x:c r="M51" s="76" t="str">
        <x:f>IF('09_Form_Projets_Climat'!$P51="Validé humainement",'09_Form_Projets_Climat'!M51,"")</x:f>
      </x:c>
      <x:c r="N51" s="76" t="str">
        <x:f>IF('09_Form_Projets_Climat'!$P51="Validé humainement",'09_Form_Projets_Climat'!N51,"")</x:f>
      </x:c>
      <x:c r="O51" s="76" t="str">
        <x:f>IF('09_Form_Projets_Climat'!$P51="Validé humainement",'09_Form_Projets_Climat'!O51,"")</x:f>
      </x:c>
      <x:c r="P51" s="76" t="str">
        <x:f>IF('09_Form_Projets_Climat'!$P51="Validé humainement",'09_Form_Projets_Climat'!P51,"")</x:f>
      </x:c>
      <x:c r="Q51" s="76" t="str">
        <x:f>IF('09_Form_Projets_Climat'!$P51="Validé humainement",'09_Form_Projets_Climat'!Q51,"")</x:f>
      </x:c>
      <x:c r="R51" s="78" t="str">
        <x:f>IF('09_Form_Projets_Climat'!$P51="Validé humainement",'09_Form_Projets_Climat'!R51,"")</x:f>
      </x:c>
      <x:c r="S51" s="76" t="str">
        <x:f>IF('09_Form_Projets_Climat'!$P51="Validé humainement",'09_Form_Projets_Climat'!S51,"")</x:f>
      </x:c>
      <x:c r="T51" s="76" t="str">
        <x:f>IF('09_Form_Projets_Climat'!$P51="Validé humainement",'09_Form_Projets_Climat'!T51,"")</x:f>
      </x:c>
      <x:c r="U51" s="76" t="str">
        <x:f>IF('09_Form_Projets_Climat'!$P51="Validé humainement",'09_Form_Projets_Climat'!U51,"")</x:f>
      </x:c>
    </x:row>
    <x:row r="52">
      <x:c r="A52" s="76" t="str">
        <x:f>IF('09_Form_Projets_Climat'!$P52="Validé humainement",'09_Form_Projets_Climat'!A52,"")</x:f>
      </x:c>
      <x:c r="B52" s="76" t="str">
        <x:f>IF('09_Form_Projets_Climat'!$P52="Validé humainement",'09_Form_Projets_Climat'!B52,"")</x:f>
      </x:c>
      <x:c r="C52" s="76" t="str">
        <x:f>IF('09_Form_Projets_Climat'!$P52="Validé humainement",'09_Form_Projets_Climat'!C52,"")</x:f>
      </x:c>
      <x:c r="D52" s="76" t="str">
        <x:f>IF('09_Form_Projets_Climat'!$P52="Validé humainement",'09_Form_Projets_Climat'!D52,"")</x:f>
      </x:c>
      <x:c r="E52" s="76" t="str">
        <x:f>IF('09_Form_Projets_Climat'!$P52="Validé humainement",'09_Form_Projets_Climat'!E52,"")</x:f>
      </x:c>
      <x:c r="F52" s="76" t="str">
        <x:f>IF('09_Form_Projets_Climat'!$P52="Validé humainement",'09_Form_Projets_Climat'!F52,"")</x:f>
      </x:c>
      <x:c r="G52" s="78" t="str">
        <x:f>IF('09_Form_Projets_Climat'!$P52="Validé humainement",'09_Form_Projets_Climat'!G52,"")</x:f>
      </x:c>
      <x:c r="H52" s="78" t="str">
        <x:f>IF('09_Form_Projets_Climat'!$P52="Validé humainement",'09_Form_Projets_Climat'!H52,"")</x:f>
      </x:c>
      <x:c r="I52" s="81" t="str">
        <x:f>IF('09_Form_Projets_Climat'!$P52="Validé humainement",'09_Form_Projets_Climat'!I52,"")</x:f>
      </x:c>
      <x:c r="J52" s="81" t="str">
        <x:f>IF('09_Form_Projets_Climat'!$P52="Validé humainement",'09_Form_Projets_Climat'!J52,"")</x:f>
      </x:c>
      <x:c r="K52" s="81" t="str">
        <x:f>IF('09_Form_Projets_Climat'!$P52="Validé humainement",'09_Form_Projets_Climat'!K52,"")</x:f>
      </x:c>
      <x:c r="L52" s="84" t="str">
        <x:f>IF('09_Form_Projets_Climat'!$P52="Validé humainement",'09_Form_Projets_Climat'!L52,"")</x:f>
      </x:c>
      <x:c r="M52" s="76" t="str">
        <x:f>IF('09_Form_Projets_Climat'!$P52="Validé humainement",'09_Form_Projets_Climat'!M52,"")</x:f>
      </x:c>
      <x:c r="N52" s="76" t="str">
        <x:f>IF('09_Form_Projets_Climat'!$P52="Validé humainement",'09_Form_Projets_Climat'!N52,"")</x:f>
      </x:c>
      <x:c r="O52" s="76" t="str">
        <x:f>IF('09_Form_Projets_Climat'!$P52="Validé humainement",'09_Form_Projets_Climat'!O52,"")</x:f>
      </x:c>
      <x:c r="P52" s="76" t="str">
        <x:f>IF('09_Form_Projets_Climat'!$P52="Validé humainement",'09_Form_Projets_Climat'!P52,"")</x:f>
      </x:c>
      <x:c r="Q52" s="76" t="str">
        <x:f>IF('09_Form_Projets_Climat'!$P52="Validé humainement",'09_Form_Projets_Climat'!Q52,"")</x:f>
      </x:c>
      <x:c r="R52" s="78" t="str">
        <x:f>IF('09_Form_Projets_Climat'!$P52="Validé humainement",'09_Form_Projets_Climat'!R52,"")</x:f>
      </x:c>
      <x:c r="S52" s="76" t="str">
        <x:f>IF('09_Form_Projets_Climat'!$P52="Validé humainement",'09_Form_Projets_Climat'!S52,"")</x:f>
      </x:c>
      <x:c r="T52" s="76" t="str">
        <x:f>IF('09_Form_Projets_Climat'!$P52="Validé humainement",'09_Form_Projets_Climat'!T52,"")</x:f>
      </x:c>
      <x:c r="U52" s="76" t="str">
        <x:f>IF('09_Form_Projets_Climat'!$P52="Validé humainement",'09_Form_Projets_Climat'!U52,"")</x:f>
      </x:c>
    </x:row>
    <x:row r="53">
      <x:c r="A53" s="76" t="str">
        <x:f>IF('09_Form_Projets_Climat'!$P53="Validé humainement",'09_Form_Projets_Climat'!A53,"")</x:f>
      </x:c>
      <x:c r="B53" s="76" t="str">
        <x:f>IF('09_Form_Projets_Climat'!$P53="Validé humainement",'09_Form_Projets_Climat'!B53,"")</x:f>
      </x:c>
      <x:c r="C53" s="76" t="str">
        <x:f>IF('09_Form_Projets_Climat'!$P53="Validé humainement",'09_Form_Projets_Climat'!C53,"")</x:f>
      </x:c>
      <x:c r="D53" s="76" t="str">
        <x:f>IF('09_Form_Projets_Climat'!$P53="Validé humainement",'09_Form_Projets_Climat'!D53,"")</x:f>
      </x:c>
      <x:c r="E53" s="76" t="str">
        <x:f>IF('09_Form_Projets_Climat'!$P53="Validé humainement",'09_Form_Projets_Climat'!E53,"")</x:f>
      </x:c>
      <x:c r="F53" s="76" t="str">
        <x:f>IF('09_Form_Projets_Climat'!$P53="Validé humainement",'09_Form_Projets_Climat'!F53,"")</x:f>
      </x:c>
      <x:c r="G53" s="78" t="str">
        <x:f>IF('09_Form_Projets_Climat'!$P53="Validé humainement",'09_Form_Projets_Climat'!G53,"")</x:f>
      </x:c>
      <x:c r="H53" s="78" t="str">
        <x:f>IF('09_Form_Projets_Climat'!$P53="Validé humainement",'09_Form_Projets_Climat'!H53,"")</x:f>
      </x:c>
      <x:c r="I53" s="81" t="str">
        <x:f>IF('09_Form_Projets_Climat'!$P53="Validé humainement",'09_Form_Projets_Climat'!I53,"")</x:f>
      </x:c>
      <x:c r="J53" s="81" t="str">
        <x:f>IF('09_Form_Projets_Climat'!$P53="Validé humainement",'09_Form_Projets_Climat'!J53,"")</x:f>
      </x:c>
      <x:c r="K53" s="81" t="str">
        <x:f>IF('09_Form_Projets_Climat'!$P53="Validé humainement",'09_Form_Projets_Climat'!K53,"")</x:f>
      </x:c>
      <x:c r="L53" s="84" t="str">
        <x:f>IF('09_Form_Projets_Climat'!$P53="Validé humainement",'09_Form_Projets_Climat'!L53,"")</x:f>
      </x:c>
      <x:c r="M53" s="76" t="str">
        <x:f>IF('09_Form_Projets_Climat'!$P53="Validé humainement",'09_Form_Projets_Climat'!M53,"")</x:f>
      </x:c>
      <x:c r="N53" s="76" t="str">
        <x:f>IF('09_Form_Projets_Climat'!$P53="Validé humainement",'09_Form_Projets_Climat'!N53,"")</x:f>
      </x:c>
      <x:c r="O53" s="76" t="str">
        <x:f>IF('09_Form_Projets_Climat'!$P53="Validé humainement",'09_Form_Projets_Climat'!O53,"")</x:f>
      </x:c>
      <x:c r="P53" s="76" t="str">
        <x:f>IF('09_Form_Projets_Climat'!$P53="Validé humainement",'09_Form_Projets_Climat'!P53,"")</x:f>
      </x:c>
      <x:c r="Q53" s="76" t="str">
        <x:f>IF('09_Form_Projets_Climat'!$P53="Validé humainement",'09_Form_Projets_Climat'!Q53,"")</x:f>
      </x:c>
      <x:c r="R53" s="78" t="str">
        <x:f>IF('09_Form_Projets_Climat'!$P53="Validé humainement",'09_Form_Projets_Climat'!R53,"")</x:f>
      </x:c>
      <x:c r="S53" s="76" t="str">
        <x:f>IF('09_Form_Projets_Climat'!$P53="Validé humainement",'09_Form_Projets_Climat'!S53,"")</x:f>
      </x:c>
      <x:c r="T53" s="76" t="str">
        <x:f>IF('09_Form_Projets_Climat'!$P53="Validé humainement",'09_Form_Projets_Climat'!T53,"")</x:f>
      </x:c>
      <x:c r="U53" s="76" t="str">
        <x:f>IF('09_Form_Projets_Climat'!$P53="Validé humainement",'09_Form_Projets_Climat'!U53,"")</x:f>
      </x:c>
    </x:row>
    <x:row r="54">
      <x:c r="A54" s="76" t="str">
        <x:f>IF('09_Form_Projets_Climat'!$P54="Validé humainement",'09_Form_Projets_Climat'!A54,"")</x:f>
      </x:c>
      <x:c r="B54" s="76" t="str">
        <x:f>IF('09_Form_Projets_Climat'!$P54="Validé humainement",'09_Form_Projets_Climat'!B54,"")</x:f>
      </x:c>
      <x:c r="C54" s="76" t="str">
        <x:f>IF('09_Form_Projets_Climat'!$P54="Validé humainement",'09_Form_Projets_Climat'!C54,"")</x:f>
      </x:c>
      <x:c r="D54" s="76" t="str">
        <x:f>IF('09_Form_Projets_Climat'!$P54="Validé humainement",'09_Form_Projets_Climat'!D54,"")</x:f>
      </x:c>
      <x:c r="E54" s="76" t="str">
        <x:f>IF('09_Form_Projets_Climat'!$P54="Validé humainement",'09_Form_Projets_Climat'!E54,"")</x:f>
      </x:c>
      <x:c r="F54" s="76" t="str">
        <x:f>IF('09_Form_Projets_Climat'!$P54="Validé humainement",'09_Form_Projets_Climat'!F54,"")</x:f>
      </x:c>
      <x:c r="G54" s="78" t="str">
        <x:f>IF('09_Form_Projets_Climat'!$P54="Validé humainement",'09_Form_Projets_Climat'!G54,"")</x:f>
      </x:c>
      <x:c r="H54" s="78" t="str">
        <x:f>IF('09_Form_Projets_Climat'!$P54="Validé humainement",'09_Form_Projets_Climat'!H54,"")</x:f>
      </x:c>
      <x:c r="I54" s="81" t="str">
        <x:f>IF('09_Form_Projets_Climat'!$P54="Validé humainement",'09_Form_Projets_Climat'!I54,"")</x:f>
      </x:c>
      <x:c r="J54" s="81" t="str">
        <x:f>IF('09_Form_Projets_Climat'!$P54="Validé humainement",'09_Form_Projets_Climat'!J54,"")</x:f>
      </x:c>
      <x:c r="K54" s="81" t="str">
        <x:f>IF('09_Form_Projets_Climat'!$P54="Validé humainement",'09_Form_Projets_Climat'!K54,"")</x:f>
      </x:c>
      <x:c r="L54" s="84" t="str">
        <x:f>IF('09_Form_Projets_Climat'!$P54="Validé humainement",'09_Form_Projets_Climat'!L54,"")</x:f>
      </x:c>
      <x:c r="M54" s="76" t="str">
        <x:f>IF('09_Form_Projets_Climat'!$P54="Validé humainement",'09_Form_Projets_Climat'!M54,"")</x:f>
      </x:c>
      <x:c r="N54" s="76" t="str">
        <x:f>IF('09_Form_Projets_Climat'!$P54="Validé humainement",'09_Form_Projets_Climat'!N54,"")</x:f>
      </x:c>
      <x:c r="O54" s="76" t="str">
        <x:f>IF('09_Form_Projets_Climat'!$P54="Validé humainement",'09_Form_Projets_Climat'!O54,"")</x:f>
      </x:c>
      <x:c r="P54" s="76" t="str">
        <x:f>IF('09_Form_Projets_Climat'!$P54="Validé humainement",'09_Form_Projets_Climat'!P54,"")</x:f>
      </x:c>
      <x:c r="Q54" s="76" t="str">
        <x:f>IF('09_Form_Projets_Climat'!$P54="Validé humainement",'09_Form_Projets_Climat'!Q54,"")</x:f>
      </x:c>
      <x:c r="R54" s="78" t="str">
        <x:f>IF('09_Form_Projets_Climat'!$P54="Validé humainement",'09_Form_Projets_Climat'!R54,"")</x:f>
      </x:c>
      <x:c r="S54" s="76" t="str">
        <x:f>IF('09_Form_Projets_Climat'!$P54="Validé humainement",'09_Form_Projets_Climat'!S54,"")</x:f>
      </x:c>
      <x:c r="T54" s="76" t="str">
        <x:f>IF('09_Form_Projets_Climat'!$P54="Validé humainement",'09_Form_Projets_Climat'!T54,"")</x:f>
      </x:c>
      <x:c r="U54" s="76" t="str">
        <x:f>IF('09_Form_Projets_Climat'!$P54="Validé humainement",'09_Form_Projets_Climat'!U54,"")</x:f>
      </x:c>
    </x:row>
    <x:row r="55">
      <x:c r="A55" s="76" t="str">
        <x:f>IF('09_Form_Projets_Climat'!$P55="Validé humainement",'09_Form_Projets_Climat'!A55,"")</x:f>
      </x:c>
      <x:c r="B55" s="76" t="str">
        <x:f>IF('09_Form_Projets_Climat'!$P55="Validé humainement",'09_Form_Projets_Climat'!B55,"")</x:f>
      </x:c>
      <x:c r="C55" s="76" t="str">
        <x:f>IF('09_Form_Projets_Climat'!$P55="Validé humainement",'09_Form_Projets_Climat'!C55,"")</x:f>
      </x:c>
      <x:c r="D55" s="76" t="str">
        <x:f>IF('09_Form_Projets_Climat'!$P55="Validé humainement",'09_Form_Projets_Climat'!D55,"")</x:f>
      </x:c>
      <x:c r="E55" s="76" t="str">
        <x:f>IF('09_Form_Projets_Climat'!$P55="Validé humainement",'09_Form_Projets_Climat'!E55,"")</x:f>
      </x:c>
      <x:c r="F55" s="76" t="str">
        <x:f>IF('09_Form_Projets_Climat'!$P55="Validé humainement",'09_Form_Projets_Climat'!F55,"")</x:f>
      </x:c>
      <x:c r="G55" s="78" t="str">
        <x:f>IF('09_Form_Projets_Climat'!$P55="Validé humainement",'09_Form_Projets_Climat'!G55,"")</x:f>
      </x:c>
      <x:c r="H55" s="78" t="str">
        <x:f>IF('09_Form_Projets_Climat'!$P55="Validé humainement",'09_Form_Projets_Climat'!H55,"")</x:f>
      </x:c>
      <x:c r="I55" s="81" t="str">
        <x:f>IF('09_Form_Projets_Climat'!$P55="Validé humainement",'09_Form_Projets_Climat'!I55,"")</x:f>
      </x:c>
      <x:c r="J55" s="81" t="str">
        <x:f>IF('09_Form_Projets_Climat'!$P55="Validé humainement",'09_Form_Projets_Climat'!J55,"")</x:f>
      </x:c>
      <x:c r="K55" s="81" t="str">
        <x:f>IF('09_Form_Projets_Climat'!$P55="Validé humainement",'09_Form_Projets_Climat'!K55,"")</x:f>
      </x:c>
      <x:c r="L55" s="84" t="str">
        <x:f>IF('09_Form_Projets_Climat'!$P55="Validé humainement",'09_Form_Projets_Climat'!L55,"")</x:f>
      </x:c>
      <x:c r="M55" s="76" t="str">
        <x:f>IF('09_Form_Projets_Climat'!$P55="Validé humainement",'09_Form_Projets_Climat'!M55,"")</x:f>
      </x:c>
      <x:c r="N55" s="76" t="str">
        <x:f>IF('09_Form_Projets_Climat'!$P55="Validé humainement",'09_Form_Projets_Climat'!N55,"")</x:f>
      </x:c>
      <x:c r="O55" s="76" t="str">
        <x:f>IF('09_Form_Projets_Climat'!$P55="Validé humainement",'09_Form_Projets_Climat'!O55,"")</x:f>
      </x:c>
      <x:c r="P55" s="76" t="str">
        <x:f>IF('09_Form_Projets_Climat'!$P55="Validé humainement",'09_Form_Projets_Climat'!P55,"")</x:f>
      </x:c>
      <x:c r="Q55" s="76" t="str">
        <x:f>IF('09_Form_Projets_Climat'!$P55="Validé humainement",'09_Form_Projets_Climat'!Q55,"")</x:f>
      </x:c>
      <x:c r="R55" s="78" t="str">
        <x:f>IF('09_Form_Projets_Climat'!$P55="Validé humainement",'09_Form_Projets_Climat'!R55,"")</x:f>
      </x:c>
      <x:c r="S55" s="76" t="str">
        <x:f>IF('09_Form_Projets_Climat'!$P55="Validé humainement",'09_Form_Projets_Climat'!S55,"")</x:f>
      </x:c>
      <x:c r="T55" s="76" t="str">
        <x:f>IF('09_Form_Projets_Climat'!$P55="Validé humainement",'09_Form_Projets_Climat'!T55,"")</x:f>
      </x:c>
      <x:c r="U55" s="76" t="str">
        <x:f>IF('09_Form_Projets_Climat'!$P55="Validé humainement",'09_Form_Projets_Climat'!U55,"")</x:f>
      </x:c>
    </x:row>
    <x:row r="56">
      <x:c r="A56" s="76" t="str">
        <x:f>IF('09_Form_Projets_Climat'!$P56="Validé humainement",'09_Form_Projets_Climat'!A56,"")</x:f>
      </x:c>
      <x:c r="B56" s="76" t="str">
        <x:f>IF('09_Form_Projets_Climat'!$P56="Validé humainement",'09_Form_Projets_Climat'!B56,"")</x:f>
      </x:c>
      <x:c r="C56" s="76" t="str">
        <x:f>IF('09_Form_Projets_Climat'!$P56="Validé humainement",'09_Form_Projets_Climat'!C56,"")</x:f>
      </x:c>
      <x:c r="D56" s="76" t="str">
        <x:f>IF('09_Form_Projets_Climat'!$P56="Validé humainement",'09_Form_Projets_Climat'!D56,"")</x:f>
      </x:c>
      <x:c r="E56" s="76" t="str">
        <x:f>IF('09_Form_Projets_Climat'!$P56="Validé humainement",'09_Form_Projets_Climat'!E56,"")</x:f>
      </x:c>
      <x:c r="F56" s="76" t="str">
        <x:f>IF('09_Form_Projets_Climat'!$P56="Validé humainement",'09_Form_Projets_Climat'!F56,"")</x:f>
      </x:c>
      <x:c r="G56" s="78" t="str">
        <x:f>IF('09_Form_Projets_Climat'!$P56="Validé humainement",'09_Form_Projets_Climat'!G56,"")</x:f>
      </x:c>
      <x:c r="H56" s="78" t="str">
        <x:f>IF('09_Form_Projets_Climat'!$P56="Validé humainement",'09_Form_Projets_Climat'!H56,"")</x:f>
      </x:c>
      <x:c r="I56" s="81" t="str">
        <x:f>IF('09_Form_Projets_Climat'!$P56="Validé humainement",'09_Form_Projets_Climat'!I56,"")</x:f>
      </x:c>
      <x:c r="J56" s="81" t="str">
        <x:f>IF('09_Form_Projets_Climat'!$P56="Validé humainement",'09_Form_Projets_Climat'!J56,"")</x:f>
      </x:c>
      <x:c r="K56" s="81" t="str">
        <x:f>IF('09_Form_Projets_Climat'!$P56="Validé humainement",'09_Form_Projets_Climat'!K56,"")</x:f>
      </x:c>
      <x:c r="L56" s="84" t="str">
        <x:f>IF('09_Form_Projets_Climat'!$P56="Validé humainement",'09_Form_Projets_Climat'!L56,"")</x:f>
      </x:c>
      <x:c r="M56" s="76" t="str">
        <x:f>IF('09_Form_Projets_Climat'!$P56="Validé humainement",'09_Form_Projets_Climat'!M56,"")</x:f>
      </x:c>
      <x:c r="N56" s="76" t="str">
        <x:f>IF('09_Form_Projets_Climat'!$P56="Validé humainement",'09_Form_Projets_Climat'!N56,"")</x:f>
      </x:c>
      <x:c r="O56" s="76" t="str">
        <x:f>IF('09_Form_Projets_Climat'!$P56="Validé humainement",'09_Form_Projets_Climat'!O56,"")</x:f>
      </x:c>
      <x:c r="P56" s="76" t="str">
        <x:f>IF('09_Form_Projets_Climat'!$P56="Validé humainement",'09_Form_Projets_Climat'!P56,"")</x:f>
      </x:c>
      <x:c r="Q56" s="76" t="str">
        <x:f>IF('09_Form_Projets_Climat'!$P56="Validé humainement",'09_Form_Projets_Climat'!Q56,"")</x:f>
      </x:c>
      <x:c r="R56" s="78" t="str">
        <x:f>IF('09_Form_Projets_Climat'!$P56="Validé humainement",'09_Form_Projets_Climat'!R56,"")</x:f>
      </x:c>
      <x:c r="S56" s="76" t="str">
        <x:f>IF('09_Form_Projets_Climat'!$P56="Validé humainement",'09_Form_Projets_Climat'!S56,"")</x:f>
      </x:c>
      <x:c r="T56" s="76" t="str">
        <x:f>IF('09_Form_Projets_Climat'!$P56="Validé humainement",'09_Form_Projets_Climat'!T56,"")</x:f>
      </x:c>
      <x:c r="U56" s="76" t="str">
        <x:f>IF('09_Form_Projets_Climat'!$P56="Validé humainement",'09_Form_Projets_Climat'!U56,"")</x:f>
      </x:c>
    </x:row>
    <x:row r="57">
      <x:c r="A57" s="76" t="str">
        <x:f>IF('09_Form_Projets_Climat'!$P57="Validé humainement",'09_Form_Projets_Climat'!A57,"")</x:f>
      </x:c>
      <x:c r="B57" s="76" t="str">
        <x:f>IF('09_Form_Projets_Climat'!$P57="Validé humainement",'09_Form_Projets_Climat'!B57,"")</x:f>
      </x:c>
      <x:c r="C57" s="76" t="str">
        <x:f>IF('09_Form_Projets_Climat'!$P57="Validé humainement",'09_Form_Projets_Climat'!C57,"")</x:f>
      </x:c>
      <x:c r="D57" s="76" t="str">
        <x:f>IF('09_Form_Projets_Climat'!$P57="Validé humainement",'09_Form_Projets_Climat'!D57,"")</x:f>
      </x:c>
      <x:c r="E57" s="76" t="str">
        <x:f>IF('09_Form_Projets_Climat'!$P57="Validé humainement",'09_Form_Projets_Climat'!E57,"")</x:f>
      </x:c>
      <x:c r="F57" s="76" t="str">
        <x:f>IF('09_Form_Projets_Climat'!$P57="Validé humainement",'09_Form_Projets_Climat'!F57,"")</x:f>
      </x:c>
      <x:c r="G57" s="78" t="str">
        <x:f>IF('09_Form_Projets_Climat'!$P57="Validé humainement",'09_Form_Projets_Climat'!G57,"")</x:f>
      </x:c>
      <x:c r="H57" s="78" t="str">
        <x:f>IF('09_Form_Projets_Climat'!$P57="Validé humainement",'09_Form_Projets_Climat'!H57,"")</x:f>
      </x:c>
      <x:c r="I57" s="81" t="str">
        <x:f>IF('09_Form_Projets_Climat'!$P57="Validé humainement",'09_Form_Projets_Climat'!I57,"")</x:f>
      </x:c>
      <x:c r="J57" s="81" t="str">
        <x:f>IF('09_Form_Projets_Climat'!$P57="Validé humainement",'09_Form_Projets_Climat'!J57,"")</x:f>
      </x:c>
      <x:c r="K57" s="81" t="str">
        <x:f>IF('09_Form_Projets_Climat'!$P57="Validé humainement",'09_Form_Projets_Climat'!K57,"")</x:f>
      </x:c>
      <x:c r="L57" s="84" t="str">
        <x:f>IF('09_Form_Projets_Climat'!$P57="Validé humainement",'09_Form_Projets_Climat'!L57,"")</x:f>
      </x:c>
      <x:c r="M57" s="76" t="str">
        <x:f>IF('09_Form_Projets_Climat'!$P57="Validé humainement",'09_Form_Projets_Climat'!M57,"")</x:f>
      </x:c>
      <x:c r="N57" s="76" t="str">
        <x:f>IF('09_Form_Projets_Climat'!$P57="Validé humainement",'09_Form_Projets_Climat'!N57,"")</x:f>
      </x:c>
      <x:c r="O57" s="76" t="str">
        <x:f>IF('09_Form_Projets_Climat'!$P57="Validé humainement",'09_Form_Projets_Climat'!O57,"")</x:f>
      </x:c>
      <x:c r="P57" s="76" t="str">
        <x:f>IF('09_Form_Projets_Climat'!$P57="Validé humainement",'09_Form_Projets_Climat'!P57,"")</x:f>
      </x:c>
      <x:c r="Q57" s="76" t="str">
        <x:f>IF('09_Form_Projets_Climat'!$P57="Validé humainement",'09_Form_Projets_Climat'!Q57,"")</x:f>
      </x:c>
      <x:c r="R57" s="78" t="str">
        <x:f>IF('09_Form_Projets_Climat'!$P57="Validé humainement",'09_Form_Projets_Climat'!R57,"")</x:f>
      </x:c>
      <x:c r="S57" s="76" t="str">
        <x:f>IF('09_Form_Projets_Climat'!$P57="Validé humainement",'09_Form_Projets_Climat'!S57,"")</x:f>
      </x:c>
      <x:c r="T57" s="76" t="str">
        <x:f>IF('09_Form_Projets_Climat'!$P57="Validé humainement",'09_Form_Projets_Climat'!T57,"")</x:f>
      </x:c>
      <x:c r="U57" s="76" t="str">
        <x:f>IF('09_Form_Projets_Climat'!$P57="Validé humainement",'09_Form_Projets_Climat'!U57,"")</x:f>
      </x:c>
    </x:row>
    <x:row r="58">
      <x:c r="A58" s="76" t="str">
        <x:f>IF('09_Form_Projets_Climat'!$P58="Validé humainement",'09_Form_Projets_Climat'!A58,"")</x:f>
      </x:c>
      <x:c r="B58" s="76" t="str">
        <x:f>IF('09_Form_Projets_Climat'!$P58="Validé humainement",'09_Form_Projets_Climat'!B58,"")</x:f>
      </x:c>
      <x:c r="C58" s="76" t="str">
        <x:f>IF('09_Form_Projets_Climat'!$P58="Validé humainement",'09_Form_Projets_Climat'!C58,"")</x:f>
      </x:c>
      <x:c r="D58" s="76" t="str">
        <x:f>IF('09_Form_Projets_Climat'!$P58="Validé humainement",'09_Form_Projets_Climat'!D58,"")</x:f>
      </x:c>
      <x:c r="E58" s="76" t="str">
        <x:f>IF('09_Form_Projets_Climat'!$P58="Validé humainement",'09_Form_Projets_Climat'!E58,"")</x:f>
      </x:c>
      <x:c r="F58" s="76" t="str">
        <x:f>IF('09_Form_Projets_Climat'!$P58="Validé humainement",'09_Form_Projets_Climat'!F58,"")</x:f>
      </x:c>
      <x:c r="G58" s="78" t="str">
        <x:f>IF('09_Form_Projets_Climat'!$P58="Validé humainement",'09_Form_Projets_Climat'!G58,"")</x:f>
      </x:c>
      <x:c r="H58" s="78" t="str">
        <x:f>IF('09_Form_Projets_Climat'!$P58="Validé humainement",'09_Form_Projets_Climat'!H58,"")</x:f>
      </x:c>
      <x:c r="I58" s="81" t="str">
        <x:f>IF('09_Form_Projets_Climat'!$P58="Validé humainement",'09_Form_Projets_Climat'!I58,"")</x:f>
      </x:c>
      <x:c r="J58" s="81" t="str">
        <x:f>IF('09_Form_Projets_Climat'!$P58="Validé humainement",'09_Form_Projets_Climat'!J58,"")</x:f>
      </x:c>
      <x:c r="K58" s="81" t="str">
        <x:f>IF('09_Form_Projets_Climat'!$P58="Validé humainement",'09_Form_Projets_Climat'!K58,"")</x:f>
      </x:c>
      <x:c r="L58" s="84" t="str">
        <x:f>IF('09_Form_Projets_Climat'!$P58="Validé humainement",'09_Form_Projets_Climat'!L58,"")</x:f>
      </x:c>
      <x:c r="M58" s="76" t="str">
        <x:f>IF('09_Form_Projets_Climat'!$P58="Validé humainement",'09_Form_Projets_Climat'!M58,"")</x:f>
      </x:c>
      <x:c r="N58" s="76" t="str">
        <x:f>IF('09_Form_Projets_Climat'!$P58="Validé humainement",'09_Form_Projets_Climat'!N58,"")</x:f>
      </x:c>
      <x:c r="O58" s="76" t="str">
        <x:f>IF('09_Form_Projets_Climat'!$P58="Validé humainement",'09_Form_Projets_Climat'!O58,"")</x:f>
      </x:c>
      <x:c r="P58" s="76" t="str">
        <x:f>IF('09_Form_Projets_Climat'!$P58="Validé humainement",'09_Form_Projets_Climat'!P58,"")</x:f>
      </x:c>
      <x:c r="Q58" s="76" t="str">
        <x:f>IF('09_Form_Projets_Climat'!$P58="Validé humainement",'09_Form_Projets_Climat'!Q58,"")</x:f>
      </x:c>
      <x:c r="R58" s="78" t="str">
        <x:f>IF('09_Form_Projets_Climat'!$P58="Validé humainement",'09_Form_Projets_Climat'!R58,"")</x:f>
      </x:c>
      <x:c r="S58" s="76" t="str">
        <x:f>IF('09_Form_Projets_Climat'!$P58="Validé humainement",'09_Form_Projets_Climat'!S58,"")</x:f>
      </x:c>
      <x:c r="T58" s="76" t="str">
        <x:f>IF('09_Form_Projets_Climat'!$P58="Validé humainement",'09_Form_Projets_Climat'!T58,"")</x:f>
      </x:c>
      <x:c r="U58" s="76" t="str">
        <x:f>IF('09_Form_Projets_Climat'!$P58="Validé humainement",'09_Form_Projets_Climat'!U58,"")</x:f>
      </x:c>
    </x:row>
    <x:row r="59">
      <x:c r="A59" s="76" t="str">
        <x:f>IF('09_Form_Projets_Climat'!$P59="Validé humainement",'09_Form_Projets_Climat'!A59,"")</x:f>
      </x:c>
      <x:c r="B59" s="76" t="str">
        <x:f>IF('09_Form_Projets_Climat'!$P59="Validé humainement",'09_Form_Projets_Climat'!B59,"")</x:f>
      </x:c>
      <x:c r="C59" s="76" t="str">
        <x:f>IF('09_Form_Projets_Climat'!$P59="Validé humainement",'09_Form_Projets_Climat'!C59,"")</x:f>
      </x:c>
      <x:c r="D59" s="76" t="str">
        <x:f>IF('09_Form_Projets_Climat'!$P59="Validé humainement",'09_Form_Projets_Climat'!D59,"")</x:f>
      </x:c>
      <x:c r="E59" s="76" t="str">
        <x:f>IF('09_Form_Projets_Climat'!$P59="Validé humainement",'09_Form_Projets_Climat'!E59,"")</x:f>
      </x:c>
      <x:c r="F59" s="76" t="str">
        <x:f>IF('09_Form_Projets_Climat'!$P59="Validé humainement",'09_Form_Projets_Climat'!F59,"")</x:f>
      </x:c>
      <x:c r="G59" s="78" t="str">
        <x:f>IF('09_Form_Projets_Climat'!$P59="Validé humainement",'09_Form_Projets_Climat'!G59,"")</x:f>
      </x:c>
      <x:c r="H59" s="78" t="str">
        <x:f>IF('09_Form_Projets_Climat'!$P59="Validé humainement",'09_Form_Projets_Climat'!H59,"")</x:f>
      </x:c>
      <x:c r="I59" s="81" t="str">
        <x:f>IF('09_Form_Projets_Climat'!$P59="Validé humainement",'09_Form_Projets_Climat'!I59,"")</x:f>
      </x:c>
      <x:c r="J59" s="81" t="str">
        <x:f>IF('09_Form_Projets_Climat'!$P59="Validé humainement",'09_Form_Projets_Climat'!J59,"")</x:f>
      </x:c>
      <x:c r="K59" s="81" t="str">
        <x:f>IF('09_Form_Projets_Climat'!$P59="Validé humainement",'09_Form_Projets_Climat'!K59,"")</x:f>
      </x:c>
      <x:c r="L59" s="84" t="str">
        <x:f>IF('09_Form_Projets_Climat'!$P59="Validé humainement",'09_Form_Projets_Climat'!L59,"")</x:f>
      </x:c>
      <x:c r="M59" s="76" t="str">
        <x:f>IF('09_Form_Projets_Climat'!$P59="Validé humainement",'09_Form_Projets_Climat'!M59,"")</x:f>
      </x:c>
      <x:c r="N59" s="76" t="str">
        <x:f>IF('09_Form_Projets_Climat'!$P59="Validé humainement",'09_Form_Projets_Climat'!N59,"")</x:f>
      </x:c>
      <x:c r="O59" s="76" t="str">
        <x:f>IF('09_Form_Projets_Climat'!$P59="Validé humainement",'09_Form_Projets_Climat'!O59,"")</x:f>
      </x:c>
      <x:c r="P59" s="76" t="str">
        <x:f>IF('09_Form_Projets_Climat'!$P59="Validé humainement",'09_Form_Projets_Climat'!P59,"")</x:f>
      </x:c>
      <x:c r="Q59" s="76" t="str">
        <x:f>IF('09_Form_Projets_Climat'!$P59="Validé humainement",'09_Form_Projets_Climat'!Q59,"")</x:f>
      </x:c>
      <x:c r="R59" s="78" t="str">
        <x:f>IF('09_Form_Projets_Climat'!$P59="Validé humainement",'09_Form_Projets_Climat'!R59,"")</x:f>
      </x:c>
      <x:c r="S59" s="76" t="str">
        <x:f>IF('09_Form_Projets_Climat'!$P59="Validé humainement",'09_Form_Projets_Climat'!S59,"")</x:f>
      </x:c>
      <x:c r="T59" s="76" t="str">
        <x:f>IF('09_Form_Projets_Climat'!$P59="Validé humainement",'09_Form_Projets_Climat'!T59,"")</x:f>
      </x:c>
      <x:c r="U59" s="76" t="str">
        <x:f>IF('09_Form_Projets_Climat'!$P59="Validé humainement",'09_Form_Projets_Climat'!U59,"")</x:f>
      </x:c>
    </x:row>
    <x:row r="60">
      <x:c r="A60" s="76" t="str">
        <x:f>IF('09_Form_Projets_Climat'!$P60="Validé humainement",'09_Form_Projets_Climat'!A60,"")</x:f>
      </x:c>
      <x:c r="B60" s="76" t="str">
        <x:f>IF('09_Form_Projets_Climat'!$P60="Validé humainement",'09_Form_Projets_Climat'!B60,"")</x:f>
      </x:c>
      <x:c r="C60" s="76" t="str">
        <x:f>IF('09_Form_Projets_Climat'!$P60="Validé humainement",'09_Form_Projets_Climat'!C60,"")</x:f>
      </x:c>
      <x:c r="D60" s="76" t="str">
        <x:f>IF('09_Form_Projets_Climat'!$P60="Validé humainement",'09_Form_Projets_Climat'!D60,"")</x:f>
      </x:c>
      <x:c r="E60" s="76" t="str">
        <x:f>IF('09_Form_Projets_Climat'!$P60="Validé humainement",'09_Form_Projets_Climat'!E60,"")</x:f>
      </x:c>
      <x:c r="F60" s="76" t="str">
        <x:f>IF('09_Form_Projets_Climat'!$P60="Validé humainement",'09_Form_Projets_Climat'!F60,"")</x:f>
      </x:c>
      <x:c r="G60" s="78" t="str">
        <x:f>IF('09_Form_Projets_Climat'!$P60="Validé humainement",'09_Form_Projets_Climat'!G60,"")</x:f>
      </x:c>
      <x:c r="H60" s="78" t="str">
        <x:f>IF('09_Form_Projets_Climat'!$P60="Validé humainement",'09_Form_Projets_Climat'!H60,"")</x:f>
      </x:c>
      <x:c r="I60" s="81" t="str">
        <x:f>IF('09_Form_Projets_Climat'!$P60="Validé humainement",'09_Form_Projets_Climat'!I60,"")</x:f>
      </x:c>
      <x:c r="J60" s="81" t="str">
        <x:f>IF('09_Form_Projets_Climat'!$P60="Validé humainement",'09_Form_Projets_Climat'!J60,"")</x:f>
      </x:c>
      <x:c r="K60" s="81" t="str">
        <x:f>IF('09_Form_Projets_Climat'!$P60="Validé humainement",'09_Form_Projets_Climat'!K60,"")</x:f>
      </x:c>
      <x:c r="L60" s="84" t="str">
        <x:f>IF('09_Form_Projets_Climat'!$P60="Validé humainement",'09_Form_Projets_Climat'!L60,"")</x:f>
      </x:c>
      <x:c r="M60" s="76" t="str">
        <x:f>IF('09_Form_Projets_Climat'!$P60="Validé humainement",'09_Form_Projets_Climat'!M60,"")</x:f>
      </x:c>
      <x:c r="N60" s="76" t="str">
        <x:f>IF('09_Form_Projets_Climat'!$P60="Validé humainement",'09_Form_Projets_Climat'!N60,"")</x:f>
      </x:c>
      <x:c r="O60" s="76" t="str">
        <x:f>IF('09_Form_Projets_Climat'!$P60="Validé humainement",'09_Form_Projets_Climat'!O60,"")</x:f>
      </x:c>
      <x:c r="P60" s="76" t="str">
        <x:f>IF('09_Form_Projets_Climat'!$P60="Validé humainement",'09_Form_Projets_Climat'!P60,"")</x:f>
      </x:c>
      <x:c r="Q60" s="76" t="str">
        <x:f>IF('09_Form_Projets_Climat'!$P60="Validé humainement",'09_Form_Projets_Climat'!Q60,"")</x:f>
      </x:c>
      <x:c r="R60" s="78" t="str">
        <x:f>IF('09_Form_Projets_Climat'!$P60="Validé humainement",'09_Form_Projets_Climat'!R60,"")</x:f>
      </x:c>
      <x:c r="S60" s="76" t="str">
        <x:f>IF('09_Form_Projets_Climat'!$P60="Validé humainement",'09_Form_Projets_Climat'!S60,"")</x:f>
      </x:c>
      <x:c r="T60" s="76" t="str">
        <x:f>IF('09_Form_Projets_Climat'!$P60="Validé humainement",'09_Form_Projets_Climat'!T60,"")</x:f>
      </x:c>
      <x:c r="U60" s="76" t="str">
        <x:f>IF('09_Form_Projets_Climat'!$P60="Validé humainement",'09_Form_Projets_Climat'!U60,"")</x:f>
      </x:c>
    </x:row>
    <x:row r="61">
      <x:c r="A61" s="76" t="str">
        <x:f>IF('09_Form_Projets_Climat'!$P61="Validé humainement",'09_Form_Projets_Climat'!A61,"")</x:f>
      </x:c>
      <x:c r="B61" s="76" t="str">
        <x:f>IF('09_Form_Projets_Climat'!$P61="Validé humainement",'09_Form_Projets_Climat'!B61,"")</x:f>
      </x:c>
      <x:c r="C61" s="76" t="str">
        <x:f>IF('09_Form_Projets_Climat'!$P61="Validé humainement",'09_Form_Projets_Climat'!C61,"")</x:f>
      </x:c>
      <x:c r="D61" s="76" t="str">
        <x:f>IF('09_Form_Projets_Climat'!$P61="Validé humainement",'09_Form_Projets_Climat'!D61,"")</x:f>
      </x:c>
      <x:c r="E61" s="76" t="str">
        <x:f>IF('09_Form_Projets_Climat'!$P61="Validé humainement",'09_Form_Projets_Climat'!E61,"")</x:f>
      </x:c>
      <x:c r="F61" s="76" t="str">
        <x:f>IF('09_Form_Projets_Climat'!$P61="Validé humainement",'09_Form_Projets_Climat'!F61,"")</x:f>
      </x:c>
      <x:c r="G61" s="78" t="str">
        <x:f>IF('09_Form_Projets_Climat'!$P61="Validé humainement",'09_Form_Projets_Climat'!G61,"")</x:f>
      </x:c>
      <x:c r="H61" s="78" t="str">
        <x:f>IF('09_Form_Projets_Climat'!$P61="Validé humainement",'09_Form_Projets_Climat'!H61,"")</x:f>
      </x:c>
      <x:c r="I61" s="81" t="str">
        <x:f>IF('09_Form_Projets_Climat'!$P61="Validé humainement",'09_Form_Projets_Climat'!I61,"")</x:f>
      </x:c>
      <x:c r="J61" s="81" t="str">
        <x:f>IF('09_Form_Projets_Climat'!$P61="Validé humainement",'09_Form_Projets_Climat'!J61,"")</x:f>
      </x:c>
      <x:c r="K61" s="81" t="str">
        <x:f>IF('09_Form_Projets_Climat'!$P61="Validé humainement",'09_Form_Projets_Climat'!K61,"")</x:f>
      </x:c>
      <x:c r="L61" s="84" t="str">
        <x:f>IF('09_Form_Projets_Climat'!$P61="Validé humainement",'09_Form_Projets_Climat'!L61,"")</x:f>
      </x:c>
      <x:c r="M61" s="76" t="str">
        <x:f>IF('09_Form_Projets_Climat'!$P61="Validé humainement",'09_Form_Projets_Climat'!M61,"")</x:f>
      </x:c>
      <x:c r="N61" s="76" t="str">
        <x:f>IF('09_Form_Projets_Climat'!$P61="Validé humainement",'09_Form_Projets_Climat'!N61,"")</x:f>
      </x:c>
      <x:c r="O61" s="76" t="str">
        <x:f>IF('09_Form_Projets_Climat'!$P61="Validé humainement",'09_Form_Projets_Climat'!O61,"")</x:f>
      </x:c>
      <x:c r="P61" s="76" t="str">
        <x:f>IF('09_Form_Projets_Climat'!$P61="Validé humainement",'09_Form_Projets_Climat'!P61,"")</x:f>
      </x:c>
      <x:c r="Q61" s="76" t="str">
        <x:f>IF('09_Form_Projets_Climat'!$P61="Validé humainement",'09_Form_Projets_Climat'!Q61,"")</x:f>
      </x:c>
      <x:c r="R61" s="78" t="str">
        <x:f>IF('09_Form_Projets_Climat'!$P61="Validé humainement",'09_Form_Projets_Climat'!R61,"")</x:f>
      </x:c>
      <x:c r="S61" s="76" t="str">
        <x:f>IF('09_Form_Projets_Climat'!$P61="Validé humainement",'09_Form_Projets_Climat'!S61,"")</x:f>
      </x:c>
      <x:c r="T61" s="76" t="str">
        <x:f>IF('09_Form_Projets_Climat'!$P61="Validé humainement",'09_Form_Projets_Climat'!T61,"")</x:f>
      </x:c>
      <x:c r="U61" s="76" t="str">
        <x:f>IF('09_Form_Projets_Climat'!$P61="Validé humainement",'09_Form_Projets_Climat'!U61,"")</x:f>
      </x:c>
    </x:row>
    <x:row r="62">
      <x:c r="A62" s="76" t="str">
        <x:f>IF('09_Form_Projets_Climat'!$P62="Validé humainement",'09_Form_Projets_Climat'!A62,"")</x:f>
      </x:c>
      <x:c r="B62" s="76" t="str">
        <x:f>IF('09_Form_Projets_Climat'!$P62="Validé humainement",'09_Form_Projets_Climat'!B62,"")</x:f>
      </x:c>
      <x:c r="C62" s="76" t="str">
        <x:f>IF('09_Form_Projets_Climat'!$P62="Validé humainement",'09_Form_Projets_Climat'!C62,"")</x:f>
      </x:c>
      <x:c r="D62" s="76" t="str">
        <x:f>IF('09_Form_Projets_Climat'!$P62="Validé humainement",'09_Form_Projets_Climat'!D62,"")</x:f>
      </x:c>
      <x:c r="E62" s="76" t="str">
        <x:f>IF('09_Form_Projets_Climat'!$P62="Validé humainement",'09_Form_Projets_Climat'!E62,"")</x:f>
      </x:c>
      <x:c r="F62" s="76" t="str">
        <x:f>IF('09_Form_Projets_Climat'!$P62="Validé humainement",'09_Form_Projets_Climat'!F62,"")</x:f>
      </x:c>
      <x:c r="G62" s="78" t="str">
        <x:f>IF('09_Form_Projets_Climat'!$P62="Validé humainement",'09_Form_Projets_Climat'!G62,"")</x:f>
      </x:c>
      <x:c r="H62" s="78" t="str">
        <x:f>IF('09_Form_Projets_Climat'!$P62="Validé humainement",'09_Form_Projets_Climat'!H62,"")</x:f>
      </x:c>
      <x:c r="I62" s="81" t="str">
        <x:f>IF('09_Form_Projets_Climat'!$P62="Validé humainement",'09_Form_Projets_Climat'!I62,"")</x:f>
      </x:c>
      <x:c r="J62" s="81" t="str">
        <x:f>IF('09_Form_Projets_Climat'!$P62="Validé humainement",'09_Form_Projets_Climat'!J62,"")</x:f>
      </x:c>
      <x:c r="K62" s="81" t="str">
        <x:f>IF('09_Form_Projets_Climat'!$P62="Validé humainement",'09_Form_Projets_Climat'!K62,"")</x:f>
      </x:c>
      <x:c r="L62" s="84" t="str">
        <x:f>IF('09_Form_Projets_Climat'!$P62="Validé humainement",'09_Form_Projets_Climat'!L62,"")</x:f>
      </x:c>
      <x:c r="M62" s="76" t="str">
        <x:f>IF('09_Form_Projets_Climat'!$P62="Validé humainement",'09_Form_Projets_Climat'!M62,"")</x:f>
      </x:c>
      <x:c r="N62" s="76" t="str">
        <x:f>IF('09_Form_Projets_Climat'!$P62="Validé humainement",'09_Form_Projets_Climat'!N62,"")</x:f>
      </x:c>
      <x:c r="O62" s="76" t="str">
        <x:f>IF('09_Form_Projets_Climat'!$P62="Validé humainement",'09_Form_Projets_Climat'!O62,"")</x:f>
      </x:c>
      <x:c r="P62" s="76" t="str">
        <x:f>IF('09_Form_Projets_Climat'!$P62="Validé humainement",'09_Form_Projets_Climat'!P62,"")</x:f>
      </x:c>
      <x:c r="Q62" s="76" t="str">
        <x:f>IF('09_Form_Projets_Climat'!$P62="Validé humainement",'09_Form_Projets_Climat'!Q62,"")</x:f>
      </x:c>
      <x:c r="R62" s="78" t="str">
        <x:f>IF('09_Form_Projets_Climat'!$P62="Validé humainement",'09_Form_Projets_Climat'!R62,"")</x:f>
      </x:c>
      <x:c r="S62" s="76" t="str">
        <x:f>IF('09_Form_Projets_Climat'!$P62="Validé humainement",'09_Form_Projets_Climat'!S62,"")</x:f>
      </x:c>
      <x:c r="T62" s="76" t="str">
        <x:f>IF('09_Form_Projets_Climat'!$P62="Validé humainement",'09_Form_Projets_Climat'!T62,"")</x:f>
      </x:c>
      <x:c r="U62" s="76" t="str">
        <x:f>IF('09_Form_Projets_Climat'!$P62="Validé humainement",'09_Form_Projets_Climat'!U62,"")</x:f>
      </x:c>
    </x:row>
    <x:row r="63">
      <x:c r="A63" s="76" t="str">
        <x:f>IF('09_Form_Projets_Climat'!$P63="Validé humainement",'09_Form_Projets_Climat'!A63,"")</x:f>
      </x:c>
      <x:c r="B63" s="76" t="str">
        <x:f>IF('09_Form_Projets_Climat'!$P63="Validé humainement",'09_Form_Projets_Climat'!B63,"")</x:f>
      </x:c>
      <x:c r="C63" s="76" t="str">
        <x:f>IF('09_Form_Projets_Climat'!$P63="Validé humainement",'09_Form_Projets_Climat'!C63,"")</x:f>
      </x:c>
      <x:c r="D63" s="76" t="str">
        <x:f>IF('09_Form_Projets_Climat'!$P63="Validé humainement",'09_Form_Projets_Climat'!D63,"")</x:f>
      </x:c>
      <x:c r="E63" s="76" t="str">
        <x:f>IF('09_Form_Projets_Climat'!$P63="Validé humainement",'09_Form_Projets_Climat'!E63,"")</x:f>
      </x:c>
      <x:c r="F63" s="76" t="str">
        <x:f>IF('09_Form_Projets_Climat'!$P63="Validé humainement",'09_Form_Projets_Climat'!F63,"")</x:f>
      </x:c>
      <x:c r="G63" s="78" t="str">
        <x:f>IF('09_Form_Projets_Climat'!$P63="Validé humainement",'09_Form_Projets_Climat'!G63,"")</x:f>
      </x:c>
      <x:c r="H63" s="78" t="str">
        <x:f>IF('09_Form_Projets_Climat'!$P63="Validé humainement",'09_Form_Projets_Climat'!H63,"")</x:f>
      </x:c>
      <x:c r="I63" s="81" t="str">
        <x:f>IF('09_Form_Projets_Climat'!$P63="Validé humainement",'09_Form_Projets_Climat'!I63,"")</x:f>
      </x:c>
      <x:c r="J63" s="81" t="str">
        <x:f>IF('09_Form_Projets_Climat'!$P63="Validé humainement",'09_Form_Projets_Climat'!J63,"")</x:f>
      </x:c>
      <x:c r="K63" s="81" t="str">
        <x:f>IF('09_Form_Projets_Climat'!$P63="Validé humainement",'09_Form_Projets_Climat'!K63,"")</x:f>
      </x:c>
      <x:c r="L63" s="84" t="str">
        <x:f>IF('09_Form_Projets_Climat'!$P63="Validé humainement",'09_Form_Projets_Climat'!L63,"")</x:f>
      </x:c>
      <x:c r="M63" s="76" t="str">
        <x:f>IF('09_Form_Projets_Climat'!$P63="Validé humainement",'09_Form_Projets_Climat'!M63,"")</x:f>
      </x:c>
      <x:c r="N63" s="76" t="str">
        <x:f>IF('09_Form_Projets_Climat'!$P63="Validé humainement",'09_Form_Projets_Climat'!N63,"")</x:f>
      </x:c>
      <x:c r="O63" s="76" t="str">
        <x:f>IF('09_Form_Projets_Climat'!$P63="Validé humainement",'09_Form_Projets_Climat'!O63,"")</x:f>
      </x:c>
      <x:c r="P63" s="76" t="str">
        <x:f>IF('09_Form_Projets_Climat'!$P63="Validé humainement",'09_Form_Projets_Climat'!P63,"")</x:f>
      </x:c>
      <x:c r="Q63" s="76" t="str">
        <x:f>IF('09_Form_Projets_Climat'!$P63="Validé humainement",'09_Form_Projets_Climat'!Q63,"")</x:f>
      </x:c>
      <x:c r="R63" s="78" t="str">
        <x:f>IF('09_Form_Projets_Climat'!$P63="Validé humainement",'09_Form_Projets_Climat'!R63,"")</x:f>
      </x:c>
      <x:c r="S63" s="76" t="str">
        <x:f>IF('09_Form_Projets_Climat'!$P63="Validé humainement",'09_Form_Projets_Climat'!S63,"")</x:f>
      </x:c>
      <x:c r="T63" s="76" t="str">
        <x:f>IF('09_Form_Projets_Climat'!$P63="Validé humainement",'09_Form_Projets_Climat'!T63,"")</x:f>
      </x:c>
      <x:c r="U63" s="76" t="str">
        <x:f>IF('09_Form_Projets_Climat'!$P63="Validé humainement",'09_Form_Projets_Climat'!U63,"")</x:f>
      </x:c>
    </x:row>
    <x:row r="64">
      <x:c r="A64" s="76" t="str">
        <x:f>IF('09_Form_Projets_Climat'!$P64="Validé humainement",'09_Form_Projets_Climat'!A64,"")</x:f>
      </x:c>
      <x:c r="B64" s="76" t="str">
        <x:f>IF('09_Form_Projets_Climat'!$P64="Validé humainement",'09_Form_Projets_Climat'!B64,"")</x:f>
      </x:c>
      <x:c r="C64" s="76" t="str">
        <x:f>IF('09_Form_Projets_Climat'!$P64="Validé humainement",'09_Form_Projets_Climat'!C64,"")</x:f>
      </x:c>
      <x:c r="D64" s="76" t="str">
        <x:f>IF('09_Form_Projets_Climat'!$P64="Validé humainement",'09_Form_Projets_Climat'!D64,"")</x:f>
      </x:c>
      <x:c r="E64" s="76" t="str">
        <x:f>IF('09_Form_Projets_Climat'!$P64="Validé humainement",'09_Form_Projets_Climat'!E64,"")</x:f>
      </x:c>
      <x:c r="F64" s="76" t="str">
        <x:f>IF('09_Form_Projets_Climat'!$P64="Validé humainement",'09_Form_Projets_Climat'!F64,"")</x:f>
      </x:c>
      <x:c r="G64" s="78" t="str">
        <x:f>IF('09_Form_Projets_Climat'!$P64="Validé humainement",'09_Form_Projets_Climat'!G64,"")</x:f>
      </x:c>
      <x:c r="H64" s="78" t="str">
        <x:f>IF('09_Form_Projets_Climat'!$P64="Validé humainement",'09_Form_Projets_Climat'!H64,"")</x:f>
      </x:c>
      <x:c r="I64" s="81" t="str">
        <x:f>IF('09_Form_Projets_Climat'!$P64="Validé humainement",'09_Form_Projets_Climat'!I64,"")</x:f>
      </x:c>
      <x:c r="J64" s="81" t="str">
        <x:f>IF('09_Form_Projets_Climat'!$P64="Validé humainement",'09_Form_Projets_Climat'!J64,"")</x:f>
      </x:c>
      <x:c r="K64" s="81" t="str">
        <x:f>IF('09_Form_Projets_Climat'!$P64="Validé humainement",'09_Form_Projets_Climat'!K64,"")</x:f>
      </x:c>
      <x:c r="L64" s="84" t="str">
        <x:f>IF('09_Form_Projets_Climat'!$P64="Validé humainement",'09_Form_Projets_Climat'!L64,"")</x:f>
      </x:c>
      <x:c r="M64" s="76" t="str">
        <x:f>IF('09_Form_Projets_Climat'!$P64="Validé humainement",'09_Form_Projets_Climat'!M64,"")</x:f>
      </x:c>
      <x:c r="N64" s="76" t="str">
        <x:f>IF('09_Form_Projets_Climat'!$P64="Validé humainement",'09_Form_Projets_Climat'!N64,"")</x:f>
      </x:c>
      <x:c r="O64" s="76" t="str">
        <x:f>IF('09_Form_Projets_Climat'!$P64="Validé humainement",'09_Form_Projets_Climat'!O64,"")</x:f>
      </x:c>
      <x:c r="P64" s="76" t="str">
        <x:f>IF('09_Form_Projets_Climat'!$P64="Validé humainement",'09_Form_Projets_Climat'!P64,"")</x:f>
      </x:c>
      <x:c r="Q64" s="76" t="str">
        <x:f>IF('09_Form_Projets_Climat'!$P64="Validé humainement",'09_Form_Projets_Climat'!Q64,"")</x:f>
      </x:c>
      <x:c r="R64" s="78" t="str">
        <x:f>IF('09_Form_Projets_Climat'!$P64="Validé humainement",'09_Form_Projets_Climat'!R64,"")</x:f>
      </x:c>
      <x:c r="S64" s="76" t="str">
        <x:f>IF('09_Form_Projets_Climat'!$P64="Validé humainement",'09_Form_Projets_Climat'!S64,"")</x:f>
      </x:c>
      <x:c r="T64" s="76" t="str">
        <x:f>IF('09_Form_Projets_Climat'!$P64="Validé humainement",'09_Form_Projets_Climat'!T64,"")</x:f>
      </x:c>
      <x:c r="U64" s="76" t="str">
        <x:f>IF('09_Form_Projets_Climat'!$P64="Validé humainement",'09_Form_Projets_Climat'!U64,"")</x:f>
      </x:c>
    </x:row>
    <x:row r="65">
      <x:c r="A65" s="76" t="str">
        <x:f>IF('09_Form_Projets_Climat'!$P65="Validé humainement",'09_Form_Projets_Climat'!A65,"")</x:f>
      </x:c>
      <x:c r="B65" s="76" t="str">
        <x:f>IF('09_Form_Projets_Climat'!$P65="Validé humainement",'09_Form_Projets_Climat'!B65,"")</x:f>
      </x:c>
      <x:c r="C65" s="76" t="str">
        <x:f>IF('09_Form_Projets_Climat'!$P65="Validé humainement",'09_Form_Projets_Climat'!C65,"")</x:f>
      </x:c>
      <x:c r="D65" s="76" t="str">
        <x:f>IF('09_Form_Projets_Climat'!$P65="Validé humainement",'09_Form_Projets_Climat'!D65,"")</x:f>
      </x:c>
      <x:c r="E65" s="76" t="str">
        <x:f>IF('09_Form_Projets_Climat'!$P65="Validé humainement",'09_Form_Projets_Climat'!E65,"")</x:f>
      </x:c>
      <x:c r="F65" s="76" t="str">
        <x:f>IF('09_Form_Projets_Climat'!$P65="Validé humainement",'09_Form_Projets_Climat'!F65,"")</x:f>
      </x:c>
      <x:c r="G65" s="78" t="str">
        <x:f>IF('09_Form_Projets_Climat'!$P65="Validé humainement",'09_Form_Projets_Climat'!G65,"")</x:f>
      </x:c>
      <x:c r="H65" s="78" t="str">
        <x:f>IF('09_Form_Projets_Climat'!$P65="Validé humainement",'09_Form_Projets_Climat'!H65,"")</x:f>
      </x:c>
      <x:c r="I65" s="81" t="str">
        <x:f>IF('09_Form_Projets_Climat'!$P65="Validé humainement",'09_Form_Projets_Climat'!I65,"")</x:f>
      </x:c>
      <x:c r="J65" s="81" t="str">
        <x:f>IF('09_Form_Projets_Climat'!$P65="Validé humainement",'09_Form_Projets_Climat'!J65,"")</x:f>
      </x:c>
      <x:c r="K65" s="81" t="str">
        <x:f>IF('09_Form_Projets_Climat'!$P65="Validé humainement",'09_Form_Projets_Climat'!K65,"")</x:f>
      </x:c>
      <x:c r="L65" s="84" t="str">
        <x:f>IF('09_Form_Projets_Climat'!$P65="Validé humainement",'09_Form_Projets_Climat'!L65,"")</x:f>
      </x:c>
      <x:c r="M65" s="76" t="str">
        <x:f>IF('09_Form_Projets_Climat'!$P65="Validé humainement",'09_Form_Projets_Climat'!M65,"")</x:f>
      </x:c>
      <x:c r="N65" s="76" t="str">
        <x:f>IF('09_Form_Projets_Climat'!$P65="Validé humainement",'09_Form_Projets_Climat'!N65,"")</x:f>
      </x:c>
      <x:c r="O65" s="76" t="str">
        <x:f>IF('09_Form_Projets_Climat'!$P65="Validé humainement",'09_Form_Projets_Climat'!O65,"")</x:f>
      </x:c>
      <x:c r="P65" s="76" t="str">
        <x:f>IF('09_Form_Projets_Climat'!$P65="Validé humainement",'09_Form_Projets_Climat'!P65,"")</x:f>
      </x:c>
      <x:c r="Q65" s="76" t="str">
        <x:f>IF('09_Form_Projets_Climat'!$P65="Validé humainement",'09_Form_Projets_Climat'!Q65,"")</x:f>
      </x:c>
      <x:c r="R65" s="78" t="str">
        <x:f>IF('09_Form_Projets_Climat'!$P65="Validé humainement",'09_Form_Projets_Climat'!R65,"")</x:f>
      </x:c>
      <x:c r="S65" s="76" t="str">
        <x:f>IF('09_Form_Projets_Climat'!$P65="Validé humainement",'09_Form_Projets_Climat'!S65,"")</x:f>
      </x:c>
      <x:c r="T65" s="76" t="str">
        <x:f>IF('09_Form_Projets_Climat'!$P65="Validé humainement",'09_Form_Projets_Climat'!T65,"")</x:f>
      </x:c>
      <x:c r="U65" s="76" t="str">
        <x:f>IF('09_Form_Projets_Climat'!$P65="Validé humainement",'09_Form_Projets_Climat'!U65,"")</x:f>
      </x:c>
    </x:row>
    <x:row r="66">
      <x:c r="A66" s="76" t="str">
        <x:f>IF('09_Form_Projets_Climat'!$P66="Validé humainement",'09_Form_Projets_Climat'!A66,"")</x:f>
      </x:c>
      <x:c r="B66" s="76" t="str">
        <x:f>IF('09_Form_Projets_Climat'!$P66="Validé humainement",'09_Form_Projets_Climat'!B66,"")</x:f>
      </x:c>
      <x:c r="C66" s="76" t="str">
        <x:f>IF('09_Form_Projets_Climat'!$P66="Validé humainement",'09_Form_Projets_Climat'!C66,"")</x:f>
      </x:c>
      <x:c r="D66" s="76" t="str">
        <x:f>IF('09_Form_Projets_Climat'!$P66="Validé humainement",'09_Form_Projets_Climat'!D66,"")</x:f>
      </x:c>
      <x:c r="E66" s="76" t="str">
        <x:f>IF('09_Form_Projets_Climat'!$P66="Validé humainement",'09_Form_Projets_Climat'!E66,"")</x:f>
      </x:c>
      <x:c r="F66" s="76" t="str">
        <x:f>IF('09_Form_Projets_Climat'!$P66="Validé humainement",'09_Form_Projets_Climat'!F66,"")</x:f>
      </x:c>
      <x:c r="G66" s="78" t="str">
        <x:f>IF('09_Form_Projets_Climat'!$P66="Validé humainement",'09_Form_Projets_Climat'!G66,"")</x:f>
      </x:c>
      <x:c r="H66" s="78" t="str">
        <x:f>IF('09_Form_Projets_Climat'!$P66="Validé humainement",'09_Form_Projets_Climat'!H66,"")</x:f>
      </x:c>
      <x:c r="I66" s="81" t="str">
        <x:f>IF('09_Form_Projets_Climat'!$P66="Validé humainement",'09_Form_Projets_Climat'!I66,"")</x:f>
      </x:c>
      <x:c r="J66" s="81" t="str">
        <x:f>IF('09_Form_Projets_Climat'!$P66="Validé humainement",'09_Form_Projets_Climat'!J66,"")</x:f>
      </x:c>
      <x:c r="K66" s="81" t="str">
        <x:f>IF('09_Form_Projets_Climat'!$P66="Validé humainement",'09_Form_Projets_Climat'!K66,"")</x:f>
      </x:c>
      <x:c r="L66" s="84" t="str">
        <x:f>IF('09_Form_Projets_Climat'!$P66="Validé humainement",'09_Form_Projets_Climat'!L66,"")</x:f>
      </x:c>
      <x:c r="M66" s="76" t="str">
        <x:f>IF('09_Form_Projets_Climat'!$P66="Validé humainement",'09_Form_Projets_Climat'!M66,"")</x:f>
      </x:c>
      <x:c r="N66" s="76" t="str">
        <x:f>IF('09_Form_Projets_Climat'!$P66="Validé humainement",'09_Form_Projets_Climat'!N66,"")</x:f>
      </x:c>
      <x:c r="O66" s="76" t="str">
        <x:f>IF('09_Form_Projets_Climat'!$P66="Validé humainement",'09_Form_Projets_Climat'!O66,"")</x:f>
      </x:c>
      <x:c r="P66" s="76" t="str">
        <x:f>IF('09_Form_Projets_Climat'!$P66="Validé humainement",'09_Form_Projets_Climat'!P66,"")</x:f>
      </x:c>
      <x:c r="Q66" s="76" t="str">
        <x:f>IF('09_Form_Projets_Climat'!$P66="Validé humainement",'09_Form_Projets_Climat'!Q66,"")</x:f>
      </x:c>
      <x:c r="R66" s="78" t="str">
        <x:f>IF('09_Form_Projets_Climat'!$P66="Validé humainement",'09_Form_Projets_Climat'!R66,"")</x:f>
      </x:c>
      <x:c r="S66" s="76" t="str">
        <x:f>IF('09_Form_Projets_Climat'!$P66="Validé humainement",'09_Form_Projets_Climat'!S66,"")</x:f>
      </x:c>
      <x:c r="T66" s="76" t="str">
        <x:f>IF('09_Form_Projets_Climat'!$P66="Validé humainement",'09_Form_Projets_Climat'!T66,"")</x:f>
      </x:c>
      <x:c r="U66" s="76" t="str">
        <x:f>IF('09_Form_Projets_Climat'!$P66="Validé humainement",'09_Form_Projets_Climat'!U66,"")</x:f>
      </x:c>
    </x:row>
    <x:row r="67">
      <x:c r="A67" s="76" t="str">
        <x:f>IF('09_Form_Projets_Climat'!$P67="Validé humainement",'09_Form_Projets_Climat'!A67,"")</x:f>
      </x:c>
      <x:c r="B67" s="76" t="str">
        <x:f>IF('09_Form_Projets_Climat'!$P67="Validé humainement",'09_Form_Projets_Climat'!B67,"")</x:f>
      </x:c>
      <x:c r="C67" s="76" t="str">
        <x:f>IF('09_Form_Projets_Climat'!$P67="Validé humainement",'09_Form_Projets_Climat'!C67,"")</x:f>
      </x:c>
      <x:c r="D67" s="76" t="str">
        <x:f>IF('09_Form_Projets_Climat'!$P67="Validé humainement",'09_Form_Projets_Climat'!D67,"")</x:f>
      </x:c>
      <x:c r="E67" s="76" t="str">
        <x:f>IF('09_Form_Projets_Climat'!$P67="Validé humainement",'09_Form_Projets_Climat'!E67,"")</x:f>
      </x:c>
      <x:c r="F67" s="76" t="str">
        <x:f>IF('09_Form_Projets_Climat'!$P67="Validé humainement",'09_Form_Projets_Climat'!F67,"")</x:f>
      </x:c>
      <x:c r="G67" s="78" t="str">
        <x:f>IF('09_Form_Projets_Climat'!$P67="Validé humainement",'09_Form_Projets_Climat'!G67,"")</x:f>
      </x:c>
      <x:c r="H67" s="78" t="str">
        <x:f>IF('09_Form_Projets_Climat'!$P67="Validé humainement",'09_Form_Projets_Climat'!H67,"")</x:f>
      </x:c>
      <x:c r="I67" s="81" t="str">
        <x:f>IF('09_Form_Projets_Climat'!$P67="Validé humainement",'09_Form_Projets_Climat'!I67,"")</x:f>
      </x:c>
      <x:c r="J67" s="81" t="str">
        <x:f>IF('09_Form_Projets_Climat'!$P67="Validé humainement",'09_Form_Projets_Climat'!J67,"")</x:f>
      </x:c>
      <x:c r="K67" s="81" t="str">
        <x:f>IF('09_Form_Projets_Climat'!$P67="Validé humainement",'09_Form_Projets_Climat'!K67,"")</x:f>
      </x:c>
      <x:c r="L67" s="84" t="str">
        <x:f>IF('09_Form_Projets_Climat'!$P67="Validé humainement",'09_Form_Projets_Climat'!L67,"")</x:f>
      </x:c>
      <x:c r="M67" s="76" t="str">
        <x:f>IF('09_Form_Projets_Climat'!$P67="Validé humainement",'09_Form_Projets_Climat'!M67,"")</x:f>
      </x:c>
      <x:c r="N67" s="76" t="str">
        <x:f>IF('09_Form_Projets_Climat'!$P67="Validé humainement",'09_Form_Projets_Climat'!N67,"")</x:f>
      </x:c>
      <x:c r="O67" s="76" t="str">
        <x:f>IF('09_Form_Projets_Climat'!$P67="Validé humainement",'09_Form_Projets_Climat'!O67,"")</x:f>
      </x:c>
      <x:c r="P67" s="76" t="str">
        <x:f>IF('09_Form_Projets_Climat'!$P67="Validé humainement",'09_Form_Projets_Climat'!P67,"")</x:f>
      </x:c>
      <x:c r="Q67" s="76" t="str">
        <x:f>IF('09_Form_Projets_Climat'!$P67="Validé humainement",'09_Form_Projets_Climat'!Q67,"")</x:f>
      </x:c>
      <x:c r="R67" s="78" t="str">
        <x:f>IF('09_Form_Projets_Climat'!$P67="Validé humainement",'09_Form_Projets_Climat'!R67,"")</x:f>
      </x:c>
      <x:c r="S67" s="76" t="str">
        <x:f>IF('09_Form_Projets_Climat'!$P67="Validé humainement",'09_Form_Projets_Climat'!S67,"")</x:f>
      </x:c>
      <x:c r="T67" s="76" t="str">
        <x:f>IF('09_Form_Projets_Climat'!$P67="Validé humainement",'09_Form_Projets_Climat'!T67,"")</x:f>
      </x:c>
      <x:c r="U67" s="76" t="str">
        <x:f>IF('09_Form_Projets_Climat'!$P67="Validé humainement",'09_Form_Projets_Climat'!U67,"")</x:f>
      </x:c>
    </x:row>
    <x:row r="68">
      <x:c r="A68" s="76" t="str">
        <x:f>IF('09_Form_Projets_Climat'!$P68="Validé humainement",'09_Form_Projets_Climat'!A68,"")</x:f>
      </x:c>
      <x:c r="B68" s="76" t="str">
        <x:f>IF('09_Form_Projets_Climat'!$P68="Validé humainement",'09_Form_Projets_Climat'!B68,"")</x:f>
      </x:c>
      <x:c r="C68" s="76" t="str">
        <x:f>IF('09_Form_Projets_Climat'!$P68="Validé humainement",'09_Form_Projets_Climat'!C68,"")</x:f>
      </x:c>
      <x:c r="D68" s="76" t="str">
        <x:f>IF('09_Form_Projets_Climat'!$P68="Validé humainement",'09_Form_Projets_Climat'!D68,"")</x:f>
      </x:c>
      <x:c r="E68" s="76" t="str">
        <x:f>IF('09_Form_Projets_Climat'!$P68="Validé humainement",'09_Form_Projets_Climat'!E68,"")</x:f>
      </x:c>
      <x:c r="F68" s="76" t="str">
        <x:f>IF('09_Form_Projets_Climat'!$P68="Validé humainement",'09_Form_Projets_Climat'!F68,"")</x:f>
      </x:c>
      <x:c r="G68" s="78" t="str">
        <x:f>IF('09_Form_Projets_Climat'!$P68="Validé humainement",'09_Form_Projets_Climat'!G68,"")</x:f>
      </x:c>
      <x:c r="H68" s="78" t="str">
        <x:f>IF('09_Form_Projets_Climat'!$P68="Validé humainement",'09_Form_Projets_Climat'!H68,"")</x:f>
      </x:c>
      <x:c r="I68" s="81" t="str">
        <x:f>IF('09_Form_Projets_Climat'!$P68="Validé humainement",'09_Form_Projets_Climat'!I68,"")</x:f>
      </x:c>
      <x:c r="J68" s="81" t="str">
        <x:f>IF('09_Form_Projets_Climat'!$P68="Validé humainement",'09_Form_Projets_Climat'!J68,"")</x:f>
      </x:c>
      <x:c r="K68" s="81" t="str">
        <x:f>IF('09_Form_Projets_Climat'!$P68="Validé humainement",'09_Form_Projets_Climat'!K68,"")</x:f>
      </x:c>
      <x:c r="L68" s="84" t="str">
        <x:f>IF('09_Form_Projets_Climat'!$P68="Validé humainement",'09_Form_Projets_Climat'!L68,"")</x:f>
      </x:c>
      <x:c r="M68" s="76" t="str">
        <x:f>IF('09_Form_Projets_Climat'!$P68="Validé humainement",'09_Form_Projets_Climat'!M68,"")</x:f>
      </x:c>
      <x:c r="N68" s="76" t="str">
        <x:f>IF('09_Form_Projets_Climat'!$P68="Validé humainement",'09_Form_Projets_Climat'!N68,"")</x:f>
      </x:c>
      <x:c r="O68" s="76" t="str">
        <x:f>IF('09_Form_Projets_Climat'!$P68="Validé humainement",'09_Form_Projets_Climat'!O68,"")</x:f>
      </x:c>
      <x:c r="P68" s="76" t="str">
        <x:f>IF('09_Form_Projets_Climat'!$P68="Validé humainement",'09_Form_Projets_Climat'!P68,"")</x:f>
      </x:c>
      <x:c r="Q68" s="76" t="str">
        <x:f>IF('09_Form_Projets_Climat'!$P68="Validé humainement",'09_Form_Projets_Climat'!Q68,"")</x:f>
      </x:c>
      <x:c r="R68" s="78" t="str">
        <x:f>IF('09_Form_Projets_Climat'!$P68="Validé humainement",'09_Form_Projets_Climat'!R68,"")</x:f>
      </x:c>
      <x:c r="S68" s="76" t="str">
        <x:f>IF('09_Form_Projets_Climat'!$P68="Validé humainement",'09_Form_Projets_Climat'!S68,"")</x:f>
      </x:c>
      <x:c r="T68" s="76" t="str">
        <x:f>IF('09_Form_Projets_Climat'!$P68="Validé humainement",'09_Form_Projets_Climat'!T68,"")</x:f>
      </x:c>
      <x:c r="U68" s="76" t="str">
        <x:f>IF('09_Form_Projets_Climat'!$P68="Validé humainement",'09_Form_Projets_Climat'!U68,"")</x:f>
      </x:c>
    </x:row>
    <x:row r="69">
      <x:c r="A69" s="76" t="str">
        <x:f>IF('09_Form_Projets_Climat'!$P69="Validé humainement",'09_Form_Projets_Climat'!A69,"")</x:f>
      </x:c>
      <x:c r="B69" s="76" t="str">
        <x:f>IF('09_Form_Projets_Climat'!$P69="Validé humainement",'09_Form_Projets_Climat'!B69,"")</x:f>
      </x:c>
      <x:c r="C69" s="76" t="str">
        <x:f>IF('09_Form_Projets_Climat'!$P69="Validé humainement",'09_Form_Projets_Climat'!C69,"")</x:f>
      </x:c>
      <x:c r="D69" s="76" t="str">
        <x:f>IF('09_Form_Projets_Climat'!$P69="Validé humainement",'09_Form_Projets_Climat'!D69,"")</x:f>
      </x:c>
      <x:c r="E69" s="76" t="str">
        <x:f>IF('09_Form_Projets_Climat'!$P69="Validé humainement",'09_Form_Projets_Climat'!E69,"")</x:f>
      </x:c>
      <x:c r="F69" s="76" t="str">
        <x:f>IF('09_Form_Projets_Climat'!$P69="Validé humainement",'09_Form_Projets_Climat'!F69,"")</x:f>
      </x:c>
      <x:c r="G69" s="78" t="str">
        <x:f>IF('09_Form_Projets_Climat'!$P69="Validé humainement",'09_Form_Projets_Climat'!G69,"")</x:f>
      </x:c>
      <x:c r="H69" s="78" t="str">
        <x:f>IF('09_Form_Projets_Climat'!$P69="Validé humainement",'09_Form_Projets_Climat'!H69,"")</x:f>
      </x:c>
      <x:c r="I69" s="81" t="str">
        <x:f>IF('09_Form_Projets_Climat'!$P69="Validé humainement",'09_Form_Projets_Climat'!I69,"")</x:f>
      </x:c>
      <x:c r="J69" s="81" t="str">
        <x:f>IF('09_Form_Projets_Climat'!$P69="Validé humainement",'09_Form_Projets_Climat'!J69,"")</x:f>
      </x:c>
      <x:c r="K69" s="81" t="str">
        <x:f>IF('09_Form_Projets_Climat'!$P69="Validé humainement",'09_Form_Projets_Climat'!K69,"")</x:f>
      </x:c>
      <x:c r="L69" s="84" t="str">
        <x:f>IF('09_Form_Projets_Climat'!$P69="Validé humainement",'09_Form_Projets_Climat'!L69,"")</x:f>
      </x:c>
      <x:c r="M69" s="76" t="str">
        <x:f>IF('09_Form_Projets_Climat'!$P69="Validé humainement",'09_Form_Projets_Climat'!M69,"")</x:f>
      </x:c>
      <x:c r="N69" s="76" t="str">
        <x:f>IF('09_Form_Projets_Climat'!$P69="Validé humainement",'09_Form_Projets_Climat'!N69,"")</x:f>
      </x:c>
      <x:c r="O69" s="76" t="str">
        <x:f>IF('09_Form_Projets_Climat'!$P69="Validé humainement",'09_Form_Projets_Climat'!O69,"")</x:f>
      </x:c>
      <x:c r="P69" s="76" t="str">
        <x:f>IF('09_Form_Projets_Climat'!$P69="Validé humainement",'09_Form_Projets_Climat'!P69,"")</x:f>
      </x:c>
      <x:c r="Q69" s="76" t="str">
        <x:f>IF('09_Form_Projets_Climat'!$P69="Validé humainement",'09_Form_Projets_Climat'!Q69,"")</x:f>
      </x:c>
      <x:c r="R69" s="78" t="str">
        <x:f>IF('09_Form_Projets_Climat'!$P69="Validé humainement",'09_Form_Projets_Climat'!R69,"")</x:f>
      </x:c>
      <x:c r="S69" s="76" t="str">
        <x:f>IF('09_Form_Projets_Climat'!$P69="Validé humainement",'09_Form_Projets_Climat'!S69,"")</x:f>
      </x:c>
      <x:c r="T69" s="76" t="str">
        <x:f>IF('09_Form_Projets_Climat'!$P69="Validé humainement",'09_Form_Projets_Climat'!T69,"")</x:f>
      </x:c>
      <x:c r="U69" s="76" t="str">
        <x:f>IF('09_Form_Projets_Climat'!$P69="Validé humainement",'09_Form_Projets_Climat'!U69,"")</x:f>
      </x:c>
    </x:row>
    <x:row r="70">
      <x:c r="A70" s="76" t="str">
        <x:f>IF('09_Form_Projets_Climat'!$P70="Validé humainement",'09_Form_Projets_Climat'!A70,"")</x:f>
      </x:c>
      <x:c r="B70" s="76" t="str">
        <x:f>IF('09_Form_Projets_Climat'!$P70="Validé humainement",'09_Form_Projets_Climat'!B70,"")</x:f>
      </x:c>
      <x:c r="C70" s="76" t="str">
        <x:f>IF('09_Form_Projets_Climat'!$P70="Validé humainement",'09_Form_Projets_Climat'!C70,"")</x:f>
      </x:c>
      <x:c r="D70" s="76" t="str">
        <x:f>IF('09_Form_Projets_Climat'!$P70="Validé humainement",'09_Form_Projets_Climat'!D70,"")</x:f>
      </x:c>
      <x:c r="E70" s="76" t="str">
        <x:f>IF('09_Form_Projets_Climat'!$P70="Validé humainement",'09_Form_Projets_Climat'!E70,"")</x:f>
      </x:c>
      <x:c r="F70" s="76" t="str">
        <x:f>IF('09_Form_Projets_Climat'!$P70="Validé humainement",'09_Form_Projets_Climat'!F70,"")</x:f>
      </x:c>
      <x:c r="G70" s="78" t="str">
        <x:f>IF('09_Form_Projets_Climat'!$P70="Validé humainement",'09_Form_Projets_Climat'!G70,"")</x:f>
      </x:c>
      <x:c r="H70" s="78" t="str">
        <x:f>IF('09_Form_Projets_Climat'!$P70="Validé humainement",'09_Form_Projets_Climat'!H70,"")</x:f>
      </x:c>
      <x:c r="I70" s="81" t="str">
        <x:f>IF('09_Form_Projets_Climat'!$P70="Validé humainement",'09_Form_Projets_Climat'!I70,"")</x:f>
      </x:c>
      <x:c r="J70" s="81" t="str">
        <x:f>IF('09_Form_Projets_Climat'!$P70="Validé humainement",'09_Form_Projets_Climat'!J70,"")</x:f>
      </x:c>
      <x:c r="K70" s="81" t="str">
        <x:f>IF('09_Form_Projets_Climat'!$P70="Validé humainement",'09_Form_Projets_Climat'!K70,"")</x:f>
      </x:c>
      <x:c r="L70" s="84" t="str">
        <x:f>IF('09_Form_Projets_Climat'!$P70="Validé humainement",'09_Form_Projets_Climat'!L70,"")</x:f>
      </x:c>
      <x:c r="M70" s="76" t="str">
        <x:f>IF('09_Form_Projets_Climat'!$P70="Validé humainement",'09_Form_Projets_Climat'!M70,"")</x:f>
      </x:c>
      <x:c r="N70" s="76" t="str">
        <x:f>IF('09_Form_Projets_Climat'!$P70="Validé humainement",'09_Form_Projets_Climat'!N70,"")</x:f>
      </x:c>
      <x:c r="O70" s="76" t="str">
        <x:f>IF('09_Form_Projets_Climat'!$P70="Validé humainement",'09_Form_Projets_Climat'!O70,"")</x:f>
      </x:c>
      <x:c r="P70" s="76" t="str">
        <x:f>IF('09_Form_Projets_Climat'!$P70="Validé humainement",'09_Form_Projets_Climat'!P70,"")</x:f>
      </x:c>
      <x:c r="Q70" s="76" t="str">
        <x:f>IF('09_Form_Projets_Climat'!$P70="Validé humainement",'09_Form_Projets_Climat'!Q70,"")</x:f>
      </x:c>
      <x:c r="R70" s="78" t="str">
        <x:f>IF('09_Form_Projets_Climat'!$P70="Validé humainement",'09_Form_Projets_Climat'!R70,"")</x:f>
      </x:c>
      <x:c r="S70" s="76" t="str">
        <x:f>IF('09_Form_Projets_Climat'!$P70="Validé humainement",'09_Form_Projets_Climat'!S70,"")</x:f>
      </x:c>
      <x:c r="T70" s="76" t="str">
        <x:f>IF('09_Form_Projets_Climat'!$P70="Validé humainement",'09_Form_Projets_Climat'!T70,"")</x:f>
      </x:c>
      <x:c r="U70" s="76" t="str">
        <x:f>IF('09_Form_Projets_Climat'!$P70="Validé humainement",'09_Form_Projets_Climat'!U70,"")</x:f>
      </x:c>
    </x:row>
    <x:row r="71">
      <x:c r="A71" s="76" t="str">
        <x:f>IF('09_Form_Projets_Climat'!$P71="Validé humainement",'09_Form_Projets_Climat'!A71,"")</x:f>
      </x:c>
      <x:c r="B71" s="76" t="str">
        <x:f>IF('09_Form_Projets_Climat'!$P71="Validé humainement",'09_Form_Projets_Climat'!B71,"")</x:f>
      </x:c>
      <x:c r="C71" s="76" t="str">
        <x:f>IF('09_Form_Projets_Climat'!$P71="Validé humainement",'09_Form_Projets_Climat'!C71,"")</x:f>
      </x:c>
      <x:c r="D71" s="76" t="str">
        <x:f>IF('09_Form_Projets_Climat'!$P71="Validé humainement",'09_Form_Projets_Climat'!D71,"")</x:f>
      </x:c>
      <x:c r="E71" s="76" t="str">
        <x:f>IF('09_Form_Projets_Climat'!$P71="Validé humainement",'09_Form_Projets_Climat'!E71,"")</x:f>
      </x:c>
      <x:c r="F71" s="76" t="str">
        <x:f>IF('09_Form_Projets_Climat'!$P71="Validé humainement",'09_Form_Projets_Climat'!F71,"")</x:f>
      </x:c>
      <x:c r="G71" s="78" t="str">
        <x:f>IF('09_Form_Projets_Climat'!$P71="Validé humainement",'09_Form_Projets_Climat'!G71,"")</x:f>
      </x:c>
      <x:c r="H71" s="78" t="str">
        <x:f>IF('09_Form_Projets_Climat'!$P71="Validé humainement",'09_Form_Projets_Climat'!H71,"")</x:f>
      </x:c>
      <x:c r="I71" s="81" t="str">
        <x:f>IF('09_Form_Projets_Climat'!$P71="Validé humainement",'09_Form_Projets_Climat'!I71,"")</x:f>
      </x:c>
      <x:c r="J71" s="81" t="str">
        <x:f>IF('09_Form_Projets_Climat'!$P71="Validé humainement",'09_Form_Projets_Climat'!J71,"")</x:f>
      </x:c>
      <x:c r="K71" s="81" t="str">
        <x:f>IF('09_Form_Projets_Climat'!$P71="Validé humainement",'09_Form_Projets_Climat'!K71,"")</x:f>
      </x:c>
      <x:c r="L71" s="84" t="str">
        <x:f>IF('09_Form_Projets_Climat'!$P71="Validé humainement",'09_Form_Projets_Climat'!L71,"")</x:f>
      </x:c>
      <x:c r="M71" s="76" t="str">
        <x:f>IF('09_Form_Projets_Climat'!$P71="Validé humainement",'09_Form_Projets_Climat'!M71,"")</x:f>
      </x:c>
      <x:c r="N71" s="76" t="str">
        <x:f>IF('09_Form_Projets_Climat'!$P71="Validé humainement",'09_Form_Projets_Climat'!N71,"")</x:f>
      </x:c>
      <x:c r="O71" s="76" t="str">
        <x:f>IF('09_Form_Projets_Climat'!$P71="Validé humainement",'09_Form_Projets_Climat'!O71,"")</x:f>
      </x:c>
      <x:c r="P71" s="76" t="str">
        <x:f>IF('09_Form_Projets_Climat'!$P71="Validé humainement",'09_Form_Projets_Climat'!P71,"")</x:f>
      </x:c>
      <x:c r="Q71" s="76" t="str">
        <x:f>IF('09_Form_Projets_Climat'!$P71="Validé humainement",'09_Form_Projets_Climat'!Q71,"")</x:f>
      </x:c>
      <x:c r="R71" s="78" t="str">
        <x:f>IF('09_Form_Projets_Climat'!$P71="Validé humainement",'09_Form_Projets_Climat'!R71,"")</x:f>
      </x:c>
      <x:c r="S71" s="76" t="str">
        <x:f>IF('09_Form_Projets_Climat'!$P71="Validé humainement",'09_Form_Projets_Climat'!S71,"")</x:f>
      </x:c>
      <x:c r="T71" s="76" t="str">
        <x:f>IF('09_Form_Projets_Climat'!$P71="Validé humainement",'09_Form_Projets_Climat'!T71,"")</x:f>
      </x:c>
      <x:c r="U71" s="76" t="str">
        <x:f>IF('09_Form_Projets_Climat'!$P71="Validé humainement",'09_Form_Projets_Climat'!U71,"")</x:f>
      </x:c>
    </x:row>
    <x:row r="72">
      <x:c r="A72" s="76" t="str">
        <x:f>IF('09_Form_Projets_Climat'!$P72="Validé humainement",'09_Form_Projets_Climat'!A72,"")</x:f>
      </x:c>
      <x:c r="B72" s="76" t="str">
        <x:f>IF('09_Form_Projets_Climat'!$P72="Validé humainement",'09_Form_Projets_Climat'!B72,"")</x:f>
      </x:c>
      <x:c r="C72" s="76" t="str">
        <x:f>IF('09_Form_Projets_Climat'!$P72="Validé humainement",'09_Form_Projets_Climat'!C72,"")</x:f>
      </x:c>
      <x:c r="D72" s="76" t="str">
        <x:f>IF('09_Form_Projets_Climat'!$P72="Validé humainement",'09_Form_Projets_Climat'!D72,"")</x:f>
      </x:c>
      <x:c r="E72" s="76" t="str">
        <x:f>IF('09_Form_Projets_Climat'!$P72="Validé humainement",'09_Form_Projets_Climat'!E72,"")</x:f>
      </x:c>
      <x:c r="F72" s="76" t="str">
        <x:f>IF('09_Form_Projets_Climat'!$P72="Validé humainement",'09_Form_Projets_Climat'!F72,"")</x:f>
      </x:c>
      <x:c r="G72" s="78" t="str">
        <x:f>IF('09_Form_Projets_Climat'!$P72="Validé humainement",'09_Form_Projets_Climat'!G72,"")</x:f>
      </x:c>
      <x:c r="H72" s="78" t="str">
        <x:f>IF('09_Form_Projets_Climat'!$P72="Validé humainement",'09_Form_Projets_Climat'!H72,"")</x:f>
      </x:c>
      <x:c r="I72" s="81" t="str">
        <x:f>IF('09_Form_Projets_Climat'!$P72="Validé humainement",'09_Form_Projets_Climat'!I72,"")</x:f>
      </x:c>
      <x:c r="J72" s="81" t="str">
        <x:f>IF('09_Form_Projets_Climat'!$P72="Validé humainement",'09_Form_Projets_Climat'!J72,"")</x:f>
      </x:c>
      <x:c r="K72" s="81" t="str">
        <x:f>IF('09_Form_Projets_Climat'!$P72="Validé humainement",'09_Form_Projets_Climat'!K72,"")</x:f>
      </x:c>
      <x:c r="L72" s="84" t="str">
        <x:f>IF('09_Form_Projets_Climat'!$P72="Validé humainement",'09_Form_Projets_Climat'!L72,"")</x:f>
      </x:c>
      <x:c r="M72" s="76" t="str">
        <x:f>IF('09_Form_Projets_Climat'!$P72="Validé humainement",'09_Form_Projets_Climat'!M72,"")</x:f>
      </x:c>
      <x:c r="N72" s="76" t="str">
        <x:f>IF('09_Form_Projets_Climat'!$P72="Validé humainement",'09_Form_Projets_Climat'!N72,"")</x:f>
      </x:c>
      <x:c r="O72" s="76" t="str">
        <x:f>IF('09_Form_Projets_Climat'!$P72="Validé humainement",'09_Form_Projets_Climat'!O72,"")</x:f>
      </x:c>
      <x:c r="P72" s="76" t="str">
        <x:f>IF('09_Form_Projets_Climat'!$P72="Validé humainement",'09_Form_Projets_Climat'!P72,"")</x:f>
      </x:c>
      <x:c r="Q72" s="76" t="str">
        <x:f>IF('09_Form_Projets_Climat'!$P72="Validé humainement",'09_Form_Projets_Climat'!Q72,"")</x:f>
      </x:c>
      <x:c r="R72" s="78" t="str">
        <x:f>IF('09_Form_Projets_Climat'!$P72="Validé humainement",'09_Form_Projets_Climat'!R72,"")</x:f>
      </x:c>
      <x:c r="S72" s="76" t="str">
        <x:f>IF('09_Form_Projets_Climat'!$P72="Validé humainement",'09_Form_Projets_Climat'!S72,"")</x:f>
      </x:c>
      <x:c r="T72" s="76" t="str">
        <x:f>IF('09_Form_Projets_Climat'!$P72="Validé humainement",'09_Form_Projets_Climat'!T72,"")</x:f>
      </x:c>
      <x:c r="U72" s="76" t="str">
        <x:f>IF('09_Form_Projets_Climat'!$P72="Validé humainement",'09_Form_Projets_Climat'!U72,"")</x:f>
      </x:c>
    </x:row>
    <x:row r="73">
      <x:c r="A73" s="76" t="str">
        <x:f>IF('09_Form_Projets_Climat'!$P73="Validé humainement",'09_Form_Projets_Climat'!A73,"")</x:f>
      </x:c>
      <x:c r="B73" s="76" t="str">
        <x:f>IF('09_Form_Projets_Climat'!$P73="Validé humainement",'09_Form_Projets_Climat'!B73,"")</x:f>
      </x:c>
      <x:c r="C73" s="76" t="str">
        <x:f>IF('09_Form_Projets_Climat'!$P73="Validé humainement",'09_Form_Projets_Climat'!C73,"")</x:f>
      </x:c>
      <x:c r="D73" s="76" t="str">
        <x:f>IF('09_Form_Projets_Climat'!$P73="Validé humainement",'09_Form_Projets_Climat'!D73,"")</x:f>
      </x:c>
      <x:c r="E73" s="76" t="str">
        <x:f>IF('09_Form_Projets_Climat'!$P73="Validé humainement",'09_Form_Projets_Climat'!E73,"")</x:f>
      </x:c>
      <x:c r="F73" s="76" t="str">
        <x:f>IF('09_Form_Projets_Climat'!$P73="Validé humainement",'09_Form_Projets_Climat'!F73,"")</x:f>
      </x:c>
      <x:c r="G73" s="78" t="str">
        <x:f>IF('09_Form_Projets_Climat'!$P73="Validé humainement",'09_Form_Projets_Climat'!G73,"")</x:f>
      </x:c>
      <x:c r="H73" s="78" t="str">
        <x:f>IF('09_Form_Projets_Climat'!$P73="Validé humainement",'09_Form_Projets_Climat'!H73,"")</x:f>
      </x:c>
      <x:c r="I73" s="81" t="str">
        <x:f>IF('09_Form_Projets_Climat'!$P73="Validé humainement",'09_Form_Projets_Climat'!I73,"")</x:f>
      </x:c>
      <x:c r="J73" s="81" t="str">
        <x:f>IF('09_Form_Projets_Climat'!$P73="Validé humainement",'09_Form_Projets_Climat'!J73,"")</x:f>
      </x:c>
      <x:c r="K73" s="81" t="str">
        <x:f>IF('09_Form_Projets_Climat'!$P73="Validé humainement",'09_Form_Projets_Climat'!K73,"")</x:f>
      </x:c>
      <x:c r="L73" s="84" t="str">
        <x:f>IF('09_Form_Projets_Climat'!$P73="Validé humainement",'09_Form_Projets_Climat'!L73,"")</x:f>
      </x:c>
      <x:c r="M73" s="76" t="str">
        <x:f>IF('09_Form_Projets_Climat'!$P73="Validé humainement",'09_Form_Projets_Climat'!M73,"")</x:f>
      </x:c>
      <x:c r="N73" s="76" t="str">
        <x:f>IF('09_Form_Projets_Climat'!$P73="Validé humainement",'09_Form_Projets_Climat'!N73,"")</x:f>
      </x:c>
      <x:c r="O73" s="76" t="str">
        <x:f>IF('09_Form_Projets_Climat'!$P73="Validé humainement",'09_Form_Projets_Climat'!O73,"")</x:f>
      </x:c>
      <x:c r="P73" s="76" t="str">
        <x:f>IF('09_Form_Projets_Climat'!$P73="Validé humainement",'09_Form_Projets_Climat'!P73,"")</x:f>
      </x:c>
      <x:c r="Q73" s="76" t="str">
        <x:f>IF('09_Form_Projets_Climat'!$P73="Validé humainement",'09_Form_Projets_Climat'!Q73,"")</x:f>
      </x:c>
      <x:c r="R73" s="78" t="str">
        <x:f>IF('09_Form_Projets_Climat'!$P73="Validé humainement",'09_Form_Projets_Climat'!R73,"")</x:f>
      </x:c>
      <x:c r="S73" s="76" t="str">
        <x:f>IF('09_Form_Projets_Climat'!$P73="Validé humainement",'09_Form_Projets_Climat'!S73,"")</x:f>
      </x:c>
      <x:c r="T73" s="76" t="str">
        <x:f>IF('09_Form_Projets_Climat'!$P73="Validé humainement",'09_Form_Projets_Climat'!T73,"")</x:f>
      </x:c>
      <x:c r="U73" s="76" t="str">
        <x:f>IF('09_Form_Projets_Climat'!$P73="Validé humainement",'09_Form_Projets_Climat'!U73,"")</x:f>
      </x:c>
    </x:row>
    <x:row r="74">
      <x:c r="A74" s="76" t="str">
        <x:f>IF('09_Form_Projets_Climat'!$P74="Validé humainement",'09_Form_Projets_Climat'!A74,"")</x:f>
      </x:c>
      <x:c r="B74" s="76" t="str">
        <x:f>IF('09_Form_Projets_Climat'!$P74="Validé humainement",'09_Form_Projets_Climat'!B74,"")</x:f>
      </x:c>
      <x:c r="C74" s="76" t="str">
        <x:f>IF('09_Form_Projets_Climat'!$P74="Validé humainement",'09_Form_Projets_Climat'!C74,"")</x:f>
      </x:c>
      <x:c r="D74" s="76" t="str">
        <x:f>IF('09_Form_Projets_Climat'!$P74="Validé humainement",'09_Form_Projets_Climat'!D74,"")</x:f>
      </x:c>
      <x:c r="E74" s="76" t="str">
        <x:f>IF('09_Form_Projets_Climat'!$P74="Validé humainement",'09_Form_Projets_Climat'!E74,"")</x:f>
      </x:c>
      <x:c r="F74" s="76" t="str">
        <x:f>IF('09_Form_Projets_Climat'!$P74="Validé humainement",'09_Form_Projets_Climat'!F74,"")</x:f>
      </x:c>
      <x:c r="G74" s="78" t="str">
        <x:f>IF('09_Form_Projets_Climat'!$P74="Validé humainement",'09_Form_Projets_Climat'!G74,"")</x:f>
      </x:c>
      <x:c r="H74" s="78" t="str">
        <x:f>IF('09_Form_Projets_Climat'!$P74="Validé humainement",'09_Form_Projets_Climat'!H74,"")</x:f>
      </x:c>
      <x:c r="I74" s="81" t="str">
        <x:f>IF('09_Form_Projets_Climat'!$P74="Validé humainement",'09_Form_Projets_Climat'!I74,"")</x:f>
      </x:c>
      <x:c r="J74" s="81" t="str">
        <x:f>IF('09_Form_Projets_Climat'!$P74="Validé humainement",'09_Form_Projets_Climat'!J74,"")</x:f>
      </x:c>
      <x:c r="K74" s="81" t="str">
        <x:f>IF('09_Form_Projets_Climat'!$P74="Validé humainement",'09_Form_Projets_Climat'!K74,"")</x:f>
      </x:c>
      <x:c r="L74" s="84" t="str">
        <x:f>IF('09_Form_Projets_Climat'!$P74="Validé humainement",'09_Form_Projets_Climat'!L74,"")</x:f>
      </x:c>
      <x:c r="M74" s="76" t="str">
        <x:f>IF('09_Form_Projets_Climat'!$P74="Validé humainement",'09_Form_Projets_Climat'!M74,"")</x:f>
      </x:c>
      <x:c r="N74" s="76" t="str">
        <x:f>IF('09_Form_Projets_Climat'!$P74="Validé humainement",'09_Form_Projets_Climat'!N74,"")</x:f>
      </x:c>
      <x:c r="O74" s="76" t="str">
        <x:f>IF('09_Form_Projets_Climat'!$P74="Validé humainement",'09_Form_Projets_Climat'!O74,"")</x:f>
      </x:c>
      <x:c r="P74" s="76" t="str">
        <x:f>IF('09_Form_Projets_Climat'!$P74="Validé humainement",'09_Form_Projets_Climat'!P74,"")</x:f>
      </x:c>
      <x:c r="Q74" s="76" t="str">
        <x:f>IF('09_Form_Projets_Climat'!$P74="Validé humainement",'09_Form_Projets_Climat'!Q74,"")</x:f>
      </x:c>
      <x:c r="R74" s="78" t="str">
        <x:f>IF('09_Form_Projets_Climat'!$P74="Validé humainement",'09_Form_Projets_Climat'!R74,"")</x:f>
      </x:c>
      <x:c r="S74" s="76" t="str">
        <x:f>IF('09_Form_Projets_Climat'!$P74="Validé humainement",'09_Form_Projets_Climat'!S74,"")</x:f>
      </x:c>
      <x:c r="T74" s="76" t="str">
        <x:f>IF('09_Form_Projets_Climat'!$P74="Validé humainement",'09_Form_Projets_Climat'!T74,"")</x:f>
      </x:c>
      <x:c r="U74" s="76" t="str">
        <x:f>IF('09_Form_Projets_Climat'!$P74="Validé humainement",'09_Form_Projets_Climat'!U74,"")</x:f>
      </x:c>
    </x:row>
    <x:row r="75">
      <x:c r="A75" s="76" t="str">
        <x:f>IF('09_Form_Projets_Climat'!$P75="Validé humainement",'09_Form_Projets_Climat'!A75,"")</x:f>
      </x:c>
      <x:c r="B75" s="76" t="str">
        <x:f>IF('09_Form_Projets_Climat'!$P75="Validé humainement",'09_Form_Projets_Climat'!B75,"")</x:f>
      </x:c>
      <x:c r="C75" s="76" t="str">
        <x:f>IF('09_Form_Projets_Climat'!$P75="Validé humainement",'09_Form_Projets_Climat'!C75,"")</x:f>
      </x:c>
      <x:c r="D75" s="76" t="str">
        <x:f>IF('09_Form_Projets_Climat'!$P75="Validé humainement",'09_Form_Projets_Climat'!D75,"")</x:f>
      </x:c>
      <x:c r="E75" s="76" t="str">
        <x:f>IF('09_Form_Projets_Climat'!$P75="Validé humainement",'09_Form_Projets_Climat'!E75,"")</x:f>
      </x:c>
      <x:c r="F75" s="76" t="str">
        <x:f>IF('09_Form_Projets_Climat'!$P75="Validé humainement",'09_Form_Projets_Climat'!F75,"")</x:f>
      </x:c>
      <x:c r="G75" s="78" t="str">
        <x:f>IF('09_Form_Projets_Climat'!$P75="Validé humainement",'09_Form_Projets_Climat'!G75,"")</x:f>
      </x:c>
      <x:c r="H75" s="78" t="str">
        <x:f>IF('09_Form_Projets_Climat'!$P75="Validé humainement",'09_Form_Projets_Climat'!H75,"")</x:f>
      </x:c>
      <x:c r="I75" s="81" t="str">
        <x:f>IF('09_Form_Projets_Climat'!$P75="Validé humainement",'09_Form_Projets_Climat'!I75,"")</x:f>
      </x:c>
      <x:c r="J75" s="81" t="str">
        <x:f>IF('09_Form_Projets_Climat'!$P75="Validé humainement",'09_Form_Projets_Climat'!J75,"")</x:f>
      </x:c>
      <x:c r="K75" s="81" t="str">
        <x:f>IF('09_Form_Projets_Climat'!$P75="Validé humainement",'09_Form_Projets_Climat'!K75,"")</x:f>
      </x:c>
      <x:c r="L75" s="84" t="str">
        <x:f>IF('09_Form_Projets_Climat'!$P75="Validé humainement",'09_Form_Projets_Climat'!L75,"")</x:f>
      </x:c>
      <x:c r="M75" s="76" t="str">
        <x:f>IF('09_Form_Projets_Climat'!$P75="Validé humainement",'09_Form_Projets_Climat'!M75,"")</x:f>
      </x:c>
      <x:c r="N75" s="76" t="str">
        <x:f>IF('09_Form_Projets_Climat'!$P75="Validé humainement",'09_Form_Projets_Climat'!N75,"")</x:f>
      </x:c>
      <x:c r="O75" s="76" t="str">
        <x:f>IF('09_Form_Projets_Climat'!$P75="Validé humainement",'09_Form_Projets_Climat'!O75,"")</x:f>
      </x:c>
      <x:c r="P75" s="76" t="str">
        <x:f>IF('09_Form_Projets_Climat'!$P75="Validé humainement",'09_Form_Projets_Climat'!P75,"")</x:f>
      </x:c>
      <x:c r="Q75" s="76" t="str">
        <x:f>IF('09_Form_Projets_Climat'!$P75="Validé humainement",'09_Form_Projets_Climat'!Q75,"")</x:f>
      </x:c>
      <x:c r="R75" s="78" t="str">
        <x:f>IF('09_Form_Projets_Climat'!$P75="Validé humainement",'09_Form_Projets_Climat'!R75,"")</x:f>
      </x:c>
      <x:c r="S75" s="76" t="str">
        <x:f>IF('09_Form_Projets_Climat'!$P75="Validé humainement",'09_Form_Projets_Climat'!S75,"")</x:f>
      </x:c>
      <x:c r="T75" s="76" t="str">
        <x:f>IF('09_Form_Projets_Climat'!$P75="Validé humainement",'09_Form_Projets_Climat'!T75,"")</x:f>
      </x:c>
      <x:c r="U75" s="76" t="str">
        <x:f>IF('09_Form_Projets_Climat'!$P75="Validé humainement",'09_Form_Projets_Climat'!U75,"")</x:f>
      </x:c>
    </x:row>
    <x:row r="76">
      <x:c r="A76" s="76" t="str">
        <x:f>IF('09_Form_Projets_Climat'!$P76="Validé humainement",'09_Form_Projets_Climat'!A76,"")</x:f>
      </x:c>
      <x:c r="B76" s="76" t="str">
        <x:f>IF('09_Form_Projets_Climat'!$P76="Validé humainement",'09_Form_Projets_Climat'!B76,"")</x:f>
      </x:c>
      <x:c r="C76" s="76" t="str">
        <x:f>IF('09_Form_Projets_Climat'!$P76="Validé humainement",'09_Form_Projets_Climat'!C76,"")</x:f>
      </x:c>
      <x:c r="D76" s="76" t="str">
        <x:f>IF('09_Form_Projets_Climat'!$P76="Validé humainement",'09_Form_Projets_Climat'!D76,"")</x:f>
      </x:c>
      <x:c r="E76" s="76" t="str">
        <x:f>IF('09_Form_Projets_Climat'!$P76="Validé humainement",'09_Form_Projets_Climat'!E76,"")</x:f>
      </x:c>
      <x:c r="F76" s="76" t="str">
        <x:f>IF('09_Form_Projets_Climat'!$P76="Validé humainement",'09_Form_Projets_Climat'!F76,"")</x:f>
      </x:c>
      <x:c r="G76" s="78" t="str">
        <x:f>IF('09_Form_Projets_Climat'!$P76="Validé humainement",'09_Form_Projets_Climat'!G76,"")</x:f>
      </x:c>
      <x:c r="H76" s="78" t="str">
        <x:f>IF('09_Form_Projets_Climat'!$P76="Validé humainement",'09_Form_Projets_Climat'!H76,"")</x:f>
      </x:c>
      <x:c r="I76" s="81" t="str">
        <x:f>IF('09_Form_Projets_Climat'!$P76="Validé humainement",'09_Form_Projets_Climat'!I76,"")</x:f>
      </x:c>
      <x:c r="J76" s="81" t="str">
        <x:f>IF('09_Form_Projets_Climat'!$P76="Validé humainement",'09_Form_Projets_Climat'!J76,"")</x:f>
      </x:c>
      <x:c r="K76" s="81" t="str">
        <x:f>IF('09_Form_Projets_Climat'!$P76="Validé humainement",'09_Form_Projets_Climat'!K76,"")</x:f>
      </x:c>
      <x:c r="L76" s="84" t="str">
        <x:f>IF('09_Form_Projets_Climat'!$P76="Validé humainement",'09_Form_Projets_Climat'!L76,"")</x:f>
      </x:c>
      <x:c r="M76" s="76" t="str">
        <x:f>IF('09_Form_Projets_Climat'!$P76="Validé humainement",'09_Form_Projets_Climat'!M76,"")</x:f>
      </x:c>
      <x:c r="N76" s="76" t="str">
        <x:f>IF('09_Form_Projets_Climat'!$P76="Validé humainement",'09_Form_Projets_Climat'!N76,"")</x:f>
      </x:c>
      <x:c r="O76" s="76" t="str">
        <x:f>IF('09_Form_Projets_Climat'!$P76="Validé humainement",'09_Form_Projets_Climat'!O76,"")</x:f>
      </x:c>
      <x:c r="P76" s="76" t="str">
        <x:f>IF('09_Form_Projets_Climat'!$P76="Validé humainement",'09_Form_Projets_Climat'!P76,"")</x:f>
      </x:c>
      <x:c r="Q76" s="76" t="str">
        <x:f>IF('09_Form_Projets_Climat'!$P76="Validé humainement",'09_Form_Projets_Climat'!Q76,"")</x:f>
      </x:c>
      <x:c r="R76" s="78" t="str">
        <x:f>IF('09_Form_Projets_Climat'!$P76="Validé humainement",'09_Form_Projets_Climat'!R76,"")</x:f>
      </x:c>
      <x:c r="S76" s="76" t="str">
        <x:f>IF('09_Form_Projets_Climat'!$P76="Validé humainement",'09_Form_Projets_Climat'!S76,"")</x:f>
      </x:c>
      <x:c r="T76" s="76" t="str">
        <x:f>IF('09_Form_Projets_Climat'!$P76="Validé humainement",'09_Form_Projets_Climat'!T76,"")</x:f>
      </x:c>
      <x:c r="U76" s="76" t="str">
        <x:f>IF('09_Form_Projets_Climat'!$P76="Validé humainement",'09_Form_Projets_Climat'!U76,"")</x:f>
      </x:c>
    </x:row>
    <x:row r="77">
      <x:c r="A77" s="76" t="str">
        <x:f>IF('09_Form_Projets_Climat'!$P77="Validé humainement",'09_Form_Projets_Climat'!A77,"")</x:f>
      </x:c>
      <x:c r="B77" s="76" t="str">
        <x:f>IF('09_Form_Projets_Climat'!$P77="Validé humainement",'09_Form_Projets_Climat'!B77,"")</x:f>
      </x:c>
      <x:c r="C77" s="76" t="str">
        <x:f>IF('09_Form_Projets_Climat'!$P77="Validé humainement",'09_Form_Projets_Climat'!C77,"")</x:f>
      </x:c>
      <x:c r="D77" s="76" t="str">
        <x:f>IF('09_Form_Projets_Climat'!$P77="Validé humainement",'09_Form_Projets_Climat'!D77,"")</x:f>
      </x:c>
      <x:c r="E77" s="76" t="str">
        <x:f>IF('09_Form_Projets_Climat'!$P77="Validé humainement",'09_Form_Projets_Climat'!E77,"")</x:f>
      </x:c>
      <x:c r="F77" s="76" t="str">
        <x:f>IF('09_Form_Projets_Climat'!$P77="Validé humainement",'09_Form_Projets_Climat'!F77,"")</x:f>
      </x:c>
      <x:c r="G77" s="78" t="str">
        <x:f>IF('09_Form_Projets_Climat'!$P77="Validé humainement",'09_Form_Projets_Climat'!G77,"")</x:f>
      </x:c>
      <x:c r="H77" s="78" t="str">
        <x:f>IF('09_Form_Projets_Climat'!$P77="Validé humainement",'09_Form_Projets_Climat'!H77,"")</x:f>
      </x:c>
      <x:c r="I77" s="81" t="str">
        <x:f>IF('09_Form_Projets_Climat'!$P77="Validé humainement",'09_Form_Projets_Climat'!I77,"")</x:f>
      </x:c>
      <x:c r="J77" s="81" t="str">
        <x:f>IF('09_Form_Projets_Climat'!$P77="Validé humainement",'09_Form_Projets_Climat'!J77,"")</x:f>
      </x:c>
      <x:c r="K77" s="81" t="str">
        <x:f>IF('09_Form_Projets_Climat'!$P77="Validé humainement",'09_Form_Projets_Climat'!K77,"")</x:f>
      </x:c>
      <x:c r="L77" s="84" t="str">
        <x:f>IF('09_Form_Projets_Climat'!$P77="Validé humainement",'09_Form_Projets_Climat'!L77,"")</x:f>
      </x:c>
      <x:c r="M77" s="76" t="str">
        <x:f>IF('09_Form_Projets_Climat'!$P77="Validé humainement",'09_Form_Projets_Climat'!M77,"")</x:f>
      </x:c>
      <x:c r="N77" s="76" t="str">
        <x:f>IF('09_Form_Projets_Climat'!$P77="Validé humainement",'09_Form_Projets_Climat'!N77,"")</x:f>
      </x:c>
      <x:c r="O77" s="76" t="str">
        <x:f>IF('09_Form_Projets_Climat'!$P77="Validé humainement",'09_Form_Projets_Climat'!O77,"")</x:f>
      </x:c>
      <x:c r="P77" s="76" t="str">
        <x:f>IF('09_Form_Projets_Climat'!$P77="Validé humainement",'09_Form_Projets_Climat'!P77,"")</x:f>
      </x:c>
      <x:c r="Q77" s="76" t="str">
        <x:f>IF('09_Form_Projets_Climat'!$P77="Validé humainement",'09_Form_Projets_Climat'!Q77,"")</x:f>
      </x:c>
      <x:c r="R77" s="78" t="str">
        <x:f>IF('09_Form_Projets_Climat'!$P77="Validé humainement",'09_Form_Projets_Climat'!R77,"")</x:f>
      </x:c>
      <x:c r="S77" s="76" t="str">
        <x:f>IF('09_Form_Projets_Climat'!$P77="Validé humainement",'09_Form_Projets_Climat'!S77,"")</x:f>
      </x:c>
      <x:c r="T77" s="76" t="str">
        <x:f>IF('09_Form_Projets_Climat'!$P77="Validé humainement",'09_Form_Projets_Climat'!T77,"")</x:f>
      </x:c>
      <x:c r="U77" s="76" t="str">
        <x:f>IF('09_Form_Projets_Climat'!$P77="Validé humainement",'09_Form_Projets_Climat'!U77,"")</x:f>
      </x:c>
    </x:row>
    <x:row r="78">
      <x:c r="A78" s="76" t="str">
        <x:f>IF('09_Form_Projets_Climat'!$P78="Validé humainement",'09_Form_Projets_Climat'!A78,"")</x:f>
      </x:c>
      <x:c r="B78" s="76" t="str">
        <x:f>IF('09_Form_Projets_Climat'!$P78="Validé humainement",'09_Form_Projets_Climat'!B78,"")</x:f>
      </x:c>
      <x:c r="C78" s="76" t="str">
        <x:f>IF('09_Form_Projets_Climat'!$P78="Validé humainement",'09_Form_Projets_Climat'!C78,"")</x:f>
      </x:c>
      <x:c r="D78" s="76" t="str">
        <x:f>IF('09_Form_Projets_Climat'!$P78="Validé humainement",'09_Form_Projets_Climat'!D78,"")</x:f>
      </x:c>
      <x:c r="E78" s="76" t="str">
        <x:f>IF('09_Form_Projets_Climat'!$P78="Validé humainement",'09_Form_Projets_Climat'!E78,"")</x:f>
      </x:c>
      <x:c r="F78" s="76" t="str">
        <x:f>IF('09_Form_Projets_Climat'!$P78="Validé humainement",'09_Form_Projets_Climat'!F78,"")</x:f>
      </x:c>
      <x:c r="G78" s="78" t="str">
        <x:f>IF('09_Form_Projets_Climat'!$P78="Validé humainement",'09_Form_Projets_Climat'!G78,"")</x:f>
      </x:c>
      <x:c r="H78" s="78" t="str">
        <x:f>IF('09_Form_Projets_Climat'!$P78="Validé humainement",'09_Form_Projets_Climat'!H78,"")</x:f>
      </x:c>
      <x:c r="I78" s="81" t="str">
        <x:f>IF('09_Form_Projets_Climat'!$P78="Validé humainement",'09_Form_Projets_Climat'!I78,"")</x:f>
      </x:c>
      <x:c r="J78" s="81" t="str">
        <x:f>IF('09_Form_Projets_Climat'!$P78="Validé humainement",'09_Form_Projets_Climat'!J78,"")</x:f>
      </x:c>
      <x:c r="K78" s="81" t="str">
        <x:f>IF('09_Form_Projets_Climat'!$P78="Validé humainement",'09_Form_Projets_Climat'!K78,"")</x:f>
      </x:c>
      <x:c r="L78" s="84" t="str">
        <x:f>IF('09_Form_Projets_Climat'!$P78="Validé humainement",'09_Form_Projets_Climat'!L78,"")</x:f>
      </x:c>
      <x:c r="M78" s="76" t="str">
        <x:f>IF('09_Form_Projets_Climat'!$P78="Validé humainement",'09_Form_Projets_Climat'!M78,"")</x:f>
      </x:c>
      <x:c r="N78" s="76" t="str">
        <x:f>IF('09_Form_Projets_Climat'!$P78="Validé humainement",'09_Form_Projets_Climat'!N78,"")</x:f>
      </x:c>
      <x:c r="O78" s="76" t="str">
        <x:f>IF('09_Form_Projets_Climat'!$P78="Validé humainement",'09_Form_Projets_Climat'!O78,"")</x:f>
      </x:c>
      <x:c r="P78" s="76" t="str">
        <x:f>IF('09_Form_Projets_Climat'!$P78="Validé humainement",'09_Form_Projets_Climat'!P78,"")</x:f>
      </x:c>
      <x:c r="Q78" s="76" t="str">
        <x:f>IF('09_Form_Projets_Climat'!$P78="Validé humainement",'09_Form_Projets_Climat'!Q78,"")</x:f>
      </x:c>
      <x:c r="R78" s="78" t="str">
        <x:f>IF('09_Form_Projets_Climat'!$P78="Validé humainement",'09_Form_Projets_Climat'!R78,"")</x:f>
      </x:c>
      <x:c r="S78" s="76" t="str">
        <x:f>IF('09_Form_Projets_Climat'!$P78="Validé humainement",'09_Form_Projets_Climat'!S78,"")</x:f>
      </x:c>
      <x:c r="T78" s="76" t="str">
        <x:f>IF('09_Form_Projets_Climat'!$P78="Validé humainement",'09_Form_Projets_Climat'!T78,"")</x:f>
      </x:c>
      <x:c r="U78" s="76" t="str">
        <x:f>IF('09_Form_Projets_Climat'!$P78="Validé humainement",'09_Form_Projets_Climat'!U78,"")</x:f>
      </x:c>
    </x:row>
    <x:row r="79">
      <x:c r="A79" s="76" t="str">
        <x:f>IF('09_Form_Projets_Climat'!$P79="Validé humainement",'09_Form_Projets_Climat'!A79,"")</x:f>
      </x:c>
      <x:c r="B79" s="76" t="str">
        <x:f>IF('09_Form_Projets_Climat'!$P79="Validé humainement",'09_Form_Projets_Climat'!B79,"")</x:f>
      </x:c>
      <x:c r="C79" s="76" t="str">
        <x:f>IF('09_Form_Projets_Climat'!$P79="Validé humainement",'09_Form_Projets_Climat'!C79,"")</x:f>
      </x:c>
      <x:c r="D79" s="76" t="str">
        <x:f>IF('09_Form_Projets_Climat'!$P79="Validé humainement",'09_Form_Projets_Climat'!D79,"")</x:f>
      </x:c>
      <x:c r="E79" s="76" t="str">
        <x:f>IF('09_Form_Projets_Climat'!$P79="Validé humainement",'09_Form_Projets_Climat'!E79,"")</x:f>
      </x:c>
      <x:c r="F79" s="76" t="str">
        <x:f>IF('09_Form_Projets_Climat'!$P79="Validé humainement",'09_Form_Projets_Climat'!F79,"")</x:f>
      </x:c>
      <x:c r="G79" s="78" t="str">
        <x:f>IF('09_Form_Projets_Climat'!$P79="Validé humainement",'09_Form_Projets_Climat'!G79,"")</x:f>
      </x:c>
      <x:c r="H79" s="78" t="str">
        <x:f>IF('09_Form_Projets_Climat'!$P79="Validé humainement",'09_Form_Projets_Climat'!H79,"")</x:f>
      </x:c>
      <x:c r="I79" s="81" t="str">
        <x:f>IF('09_Form_Projets_Climat'!$P79="Validé humainement",'09_Form_Projets_Climat'!I79,"")</x:f>
      </x:c>
      <x:c r="J79" s="81" t="str">
        <x:f>IF('09_Form_Projets_Climat'!$P79="Validé humainement",'09_Form_Projets_Climat'!J79,"")</x:f>
      </x:c>
      <x:c r="K79" s="81" t="str">
        <x:f>IF('09_Form_Projets_Climat'!$P79="Validé humainement",'09_Form_Projets_Climat'!K79,"")</x:f>
      </x:c>
      <x:c r="L79" s="84" t="str">
        <x:f>IF('09_Form_Projets_Climat'!$P79="Validé humainement",'09_Form_Projets_Climat'!L79,"")</x:f>
      </x:c>
      <x:c r="M79" s="76" t="str">
        <x:f>IF('09_Form_Projets_Climat'!$P79="Validé humainement",'09_Form_Projets_Climat'!M79,"")</x:f>
      </x:c>
      <x:c r="N79" s="76" t="str">
        <x:f>IF('09_Form_Projets_Climat'!$P79="Validé humainement",'09_Form_Projets_Climat'!N79,"")</x:f>
      </x:c>
      <x:c r="O79" s="76" t="str">
        <x:f>IF('09_Form_Projets_Climat'!$P79="Validé humainement",'09_Form_Projets_Climat'!O79,"")</x:f>
      </x:c>
      <x:c r="P79" s="76" t="str">
        <x:f>IF('09_Form_Projets_Climat'!$P79="Validé humainement",'09_Form_Projets_Climat'!P79,"")</x:f>
      </x:c>
      <x:c r="Q79" s="76" t="str">
        <x:f>IF('09_Form_Projets_Climat'!$P79="Validé humainement",'09_Form_Projets_Climat'!Q79,"")</x:f>
      </x:c>
      <x:c r="R79" s="78" t="str">
        <x:f>IF('09_Form_Projets_Climat'!$P79="Validé humainement",'09_Form_Projets_Climat'!R79,"")</x:f>
      </x:c>
      <x:c r="S79" s="76" t="str">
        <x:f>IF('09_Form_Projets_Climat'!$P79="Validé humainement",'09_Form_Projets_Climat'!S79,"")</x:f>
      </x:c>
      <x:c r="T79" s="76" t="str">
        <x:f>IF('09_Form_Projets_Climat'!$P79="Validé humainement",'09_Form_Projets_Climat'!T79,"")</x:f>
      </x:c>
      <x:c r="U79" s="76" t="str">
        <x:f>IF('09_Form_Projets_Climat'!$P79="Validé humainement",'09_Form_Projets_Climat'!U79,"")</x:f>
      </x:c>
    </x:row>
    <x:row r="80">
      <x:c r="A80" s="76" t="str">
        <x:f>IF('09_Form_Projets_Climat'!$P80="Validé humainement",'09_Form_Projets_Climat'!A80,"")</x:f>
      </x:c>
      <x:c r="B80" s="76" t="str">
        <x:f>IF('09_Form_Projets_Climat'!$P80="Validé humainement",'09_Form_Projets_Climat'!B80,"")</x:f>
      </x:c>
      <x:c r="C80" s="76" t="str">
        <x:f>IF('09_Form_Projets_Climat'!$P80="Validé humainement",'09_Form_Projets_Climat'!C80,"")</x:f>
      </x:c>
      <x:c r="D80" s="76" t="str">
        <x:f>IF('09_Form_Projets_Climat'!$P80="Validé humainement",'09_Form_Projets_Climat'!D80,"")</x:f>
      </x:c>
      <x:c r="E80" s="76" t="str">
        <x:f>IF('09_Form_Projets_Climat'!$P80="Validé humainement",'09_Form_Projets_Climat'!E80,"")</x:f>
      </x:c>
      <x:c r="F80" s="76" t="str">
        <x:f>IF('09_Form_Projets_Climat'!$P80="Validé humainement",'09_Form_Projets_Climat'!F80,"")</x:f>
      </x:c>
      <x:c r="G80" s="78" t="str">
        <x:f>IF('09_Form_Projets_Climat'!$P80="Validé humainement",'09_Form_Projets_Climat'!G80,"")</x:f>
      </x:c>
      <x:c r="H80" s="78" t="str">
        <x:f>IF('09_Form_Projets_Climat'!$P80="Validé humainement",'09_Form_Projets_Climat'!H80,"")</x:f>
      </x:c>
      <x:c r="I80" s="81" t="str">
        <x:f>IF('09_Form_Projets_Climat'!$P80="Validé humainement",'09_Form_Projets_Climat'!I80,"")</x:f>
      </x:c>
      <x:c r="J80" s="81" t="str">
        <x:f>IF('09_Form_Projets_Climat'!$P80="Validé humainement",'09_Form_Projets_Climat'!J80,"")</x:f>
      </x:c>
      <x:c r="K80" s="81" t="str">
        <x:f>IF('09_Form_Projets_Climat'!$P80="Validé humainement",'09_Form_Projets_Climat'!K80,"")</x:f>
      </x:c>
      <x:c r="L80" s="84" t="str">
        <x:f>IF('09_Form_Projets_Climat'!$P80="Validé humainement",'09_Form_Projets_Climat'!L80,"")</x:f>
      </x:c>
      <x:c r="M80" s="76" t="str">
        <x:f>IF('09_Form_Projets_Climat'!$P80="Validé humainement",'09_Form_Projets_Climat'!M80,"")</x:f>
      </x:c>
      <x:c r="N80" s="76" t="str">
        <x:f>IF('09_Form_Projets_Climat'!$P80="Validé humainement",'09_Form_Projets_Climat'!N80,"")</x:f>
      </x:c>
      <x:c r="O80" s="76" t="str">
        <x:f>IF('09_Form_Projets_Climat'!$P80="Validé humainement",'09_Form_Projets_Climat'!O80,"")</x:f>
      </x:c>
      <x:c r="P80" s="76" t="str">
        <x:f>IF('09_Form_Projets_Climat'!$P80="Validé humainement",'09_Form_Projets_Climat'!P80,"")</x:f>
      </x:c>
      <x:c r="Q80" s="76" t="str">
        <x:f>IF('09_Form_Projets_Climat'!$P80="Validé humainement",'09_Form_Projets_Climat'!Q80,"")</x:f>
      </x:c>
      <x:c r="R80" s="78" t="str">
        <x:f>IF('09_Form_Projets_Climat'!$P80="Validé humainement",'09_Form_Projets_Climat'!R80,"")</x:f>
      </x:c>
      <x:c r="S80" s="76" t="str">
        <x:f>IF('09_Form_Projets_Climat'!$P80="Validé humainement",'09_Form_Projets_Climat'!S80,"")</x:f>
      </x:c>
      <x:c r="T80" s="76" t="str">
        <x:f>IF('09_Form_Projets_Climat'!$P80="Validé humainement",'09_Form_Projets_Climat'!T80,"")</x:f>
      </x:c>
      <x:c r="U80" s="76" t="str">
        <x:f>IF('09_Form_Projets_Climat'!$P80="Validé humainement",'09_Form_Projets_Climat'!U80,"")</x:f>
      </x:c>
    </x:row>
    <x:row r="81">
      <x:c r="A81" s="76" t="str">
        <x:f>IF('09_Form_Projets_Climat'!$P81="Validé humainement",'09_Form_Projets_Climat'!A81,"")</x:f>
      </x:c>
      <x:c r="B81" s="76" t="str">
        <x:f>IF('09_Form_Projets_Climat'!$P81="Validé humainement",'09_Form_Projets_Climat'!B81,"")</x:f>
      </x:c>
      <x:c r="C81" s="76" t="str">
        <x:f>IF('09_Form_Projets_Climat'!$P81="Validé humainement",'09_Form_Projets_Climat'!C81,"")</x:f>
      </x:c>
      <x:c r="D81" s="76" t="str">
        <x:f>IF('09_Form_Projets_Climat'!$P81="Validé humainement",'09_Form_Projets_Climat'!D81,"")</x:f>
      </x:c>
      <x:c r="E81" s="76" t="str">
        <x:f>IF('09_Form_Projets_Climat'!$P81="Validé humainement",'09_Form_Projets_Climat'!E81,"")</x:f>
      </x:c>
      <x:c r="F81" s="76" t="str">
        <x:f>IF('09_Form_Projets_Climat'!$P81="Validé humainement",'09_Form_Projets_Climat'!F81,"")</x:f>
      </x:c>
      <x:c r="G81" s="78" t="str">
        <x:f>IF('09_Form_Projets_Climat'!$P81="Validé humainement",'09_Form_Projets_Climat'!G81,"")</x:f>
      </x:c>
      <x:c r="H81" s="78" t="str">
        <x:f>IF('09_Form_Projets_Climat'!$P81="Validé humainement",'09_Form_Projets_Climat'!H81,"")</x:f>
      </x:c>
      <x:c r="I81" s="81" t="str">
        <x:f>IF('09_Form_Projets_Climat'!$P81="Validé humainement",'09_Form_Projets_Climat'!I81,"")</x:f>
      </x:c>
      <x:c r="J81" s="81" t="str">
        <x:f>IF('09_Form_Projets_Climat'!$P81="Validé humainement",'09_Form_Projets_Climat'!J81,"")</x:f>
      </x:c>
      <x:c r="K81" s="81" t="str">
        <x:f>IF('09_Form_Projets_Climat'!$P81="Validé humainement",'09_Form_Projets_Climat'!K81,"")</x:f>
      </x:c>
      <x:c r="L81" s="84" t="str">
        <x:f>IF('09_Form_Projets_Climat'!$P81="Validé humainement",'09_Form_Projets_Climat'!L81,"")</x:f>
      </x:c>
      <x:c r="M81" s="76" t="str">
        <x:f>IF('09_Form_Projets_Climat'!$P81="Validé humainement",'09_Form_Projets_Climat'!M81,"")</x:f>
      </x:c>
      <x:c r="N81" s="76" t="str">
        <x:f>IF('09_Form_Projets_Climat'!$P81="Validé humainement",'09_Form_Projets_Climat'!N81,"")</x:f>
      </x:c>
      <x:c r="O81" s="76" t="str">
        <x:f>IF('09_Form_Projets_Climat'!$P81="Validé humainement",'09_Form_Projets_Climat'!O81,"")</x:f>
      </x:c>
      <x:c r="P81" s="76" t="str">
        <x:f>IF('09_Form_Projets_Climat'!$P81="Validé humainement",'09_Form_Projets_Climat'!P81,"")</x:f>
      </x:c>
      <x:c r="Q81" s="76" t="str">
        <x:f>IF('09_Form_Projets_Climat'!$P81="Validé humainement",'09_Form_Projets_Climat'!Q81,"")</x:f>
      </x:c>
      <x:c r="R81" s="78" t="str">
        <x:f>IF('09_Form_Projets_Climat'!$P81="Validé humainement",'09_Form_Projets_Climat'!R81,"")</x:f>
      </x:c>
      <x:c r="S81" s="76" t="str">
        <x:f>IF('09_Form_Projets_Climat'!$P81="Validé humainement",'09_Form_Projets_Climat'!S81,"")</x:f>
      </x:c>
      <x:c r="T81" s="76" t="str">
        <x:f>IF('09_Form_Projets_Climat'!$P81="Validé humainement",'09_Form_Projets_Climat'!T81,"")</x:f>
      </x:c>
      <x:c r="U81" s="76" t="str">
        <x:f>IF('09_Form_Projets_Climat'!$P81="Validé humainement",'09_Form_Projets_Climat'!U81,"")</x:f>
      </x:c>
    </x:row>
    <x:row r="82">
      <x:c r="A82" s="76" t="str">
        <x:f>IF('09_Form_Projets_Climat'!$P82="Validé humainement",'09_Form_Projets_Climat'!A82,"")</x:f>
      </x:c>
      <x:c r="B82" s="76" t="str">
        <x:f>IF('09_Form_Projets_Climat'!$P82="Validé humainement",'09_Form_Projets_Climat'!B82,"")</x:f>
      </x:c>
      <x:c r="C82" s="76" t="str">
        <x:f>IF('09_Form_Projets_Climat'!$P82="Validé humainement",'09_Form_Projets_Climat'!C82,"")</x:f>
      </x:c>
      <x:c r="D82" s="76" t="str">
        <x:f>IF('09_Form_Projets_Climat'!$P82="Validé humainement",'09_Form_Projets_Climat'!D82,"")</x:f>
      </x:c>
      <x:c r="E82" s="76" t="str">
        <x:f>IF('09_Form_Projets_Climat'!$P82="Validé humainement",'09_Form_Projets_Climat'!E82,"")</x:f>
      </x:c>
      <x:c r="F82" s="76" t="str">
        <x:f>IF('09_Form_Projets_Climat'!$P82="Validé humainement",'09_Form_Projets_Climat'!F82,"")</x:f>
      </x:c>
      <x:c r="G82" s="78" t="str">
        <x:f>IF('09_Form_Projets_Climat'!$P82="Validé humainement",'09_Form_Projets_Climat'!G82,"")</x:f>
      </x:c>
      <x:c r="H82" s="78" t="str">
        <x:f>IF('09_Form_Projets_Climat'!$P82="Validé humainement",'09_Form_Projets_Climat'!H82,"")</x:f>
      </x:c>
      <x:c r="I82" s="81" t="str">
        <x:f>IF('09_Form_Projets_Climat'!$P82="Validé humainement",'09_Form_Projets_Climat'!I82,"")</x:f>
      </x:c>
      <x:c r="J82" s="81" t="str">
        <x:f>IF('09_Form_Projets_Climat'!$P82="Validé humainement",'09_Form_Projets_Climat'!J82,"")</x:f>
      </x:c>
      <x:c r="K82" s="81" t="str">
        <x:f>IF('09_Form_Projets_Climat'!$P82="Validé humainement",'09_Form_Projets_Climat'!K82,"")</x:f>
      </x:c>
      <x:c r="L82" s="84" t="str">
        <x:f>IF('09_Form_Projets_Climat'!$P82="Validé humainement",'09_Form_Projets_Climat'!L82,"")</x:f>
      </x:c>
      <x:c r="M82" s="76" t="str">
        <x:f>IF('09_Form_Projets_Climat'!$P82="Validé humainement",'09_Form_Projets_Climat'!M82,"")</x:f>
      </x:c>
      <x:c r="N82" s="76" t="str">
        <x:f>IF('09_Form_Projets_Climat'!$P82="Validé humainement",'09_Form_Projets_Climat'!N82,"")</x:f>
      </x:c>
      <x:c r="O82" s="76" t="str">
        <x:f>IF('09_Form_Projets_Climat'!$P82="Validé humainement",'09_Form_Projets_Climat'!O82,"")</x:f>
      </x:c>
      <x:c r="P82" s="76" t="str">
        <x:f>IF('09_Form_Projets_Climat'!$P82="Validé humainement",'09_Form_Projets_Climat'!P82,"")</x:f>
      </x:c>
      <x:c r="Q82" s="76" t="str">
        <x:f>IF('09_Form_Projets_Climat'!$P82="Validé humainement",'09_Form_Projets_Climat'!Q82,"")</x:f>
      </x:c>
      <x:c r="R82" s="78" t="str">
        <x:f>IF('09_Form_Projets_Climat'!$P82="Validé humainement",'09_Form_Projets_Climat'!R82,"")</x:f>
      </x:c>
      <x:c r="S82" s="76" t="str">
        <x:f>IF('09_Form_Projets_Climat'!$P82="Validé humainement",'09_Form_Projets_Climat'!S82,"")</x:f>
      </x:c>
      <x:c r="T82" s="76" t="str">
        <x:f>IF('09_Form_Projets_Climat'!$P82="Validé humainement",'09_Form_Projets_Climat'!T82,"")</x:f>
      </x:c>
      <x:c r="U82" s="76" t="str">
        <x:f>IF('09_Form_Projets_Climat'!$P82="Validé humainement",'09_Form_Projets_Climat'!U82,"")</x:f>
      </x:c>
    </x:row>
    <x:row r="83">
      <x:c r="A83" s="76" t="str">
        <x:f>IF('09_Form_Projets_Climat'!$P83="Validé humainement",'09_Form_Projets_Climat'!A83,"")</x:f>
      </x:c>
      <x:c r="B83" s="76" t="str">
        <x:f>IF('09_Form_Projets_Climat'!$P83="Validé humainement",'09_Form_Projets_Climat'!B83,"")</x:f>
      </x:c>
      <x:c r="C83" s="76" t="str">
        <x:f>IF('09_Form_Projets_Climat'!$P83="Validé humainement",'09_Form_Projets_Climat'!C83,"")</x:f>
      </x:c>
      <x:c r="D83" s="76" t="str">
        <x:f>IF('09_Form_Projets_Climat'!$P83="Validé humainement",'09_Form_Projets_Climat'!D83,"")</x:f>
      </x:c>
      <x:c r="E83" s="76" t="str">
        <x:f>IF('09_Form_Projets_Climat'!$P83="Validé humainement",'09_Form_Projets_Climat'!E83,"")</x:f>
      </x:c>
      <x:c r="F83" s="76" t="str">
        <x:f>IF('09_Form_Projets_Climat'!$P83="Validé humainement",'09_Form_Projets_Climat'!F83,"")</x:f>
      </x:c>
      <x:c r="G83" s="78" t="str">
        <x:f>IF('09_Form_Projets_Climat'!$P83="Validé humainement",'09_Form_Projets_Climat'!G83,"")</x:f>
      </x:c>
      <x:c r="H83" s="78" t="str">
        <x:f>IF('09_Form_Projets_Climat'!$P83="Validé humainement",'09_Form_Projets_Climat'!H83,"")</x:f>
      </x:c>
      <x:c r="I83" s="81" t="str">
        <x:f>IF('09_Form_Projets_Climat'!$P83="Validé humainement",'09_Form_Projets_Climat'!I83,"")</x:f>
      </x:c>
      <x:c r="J83" s="81" t="str">
        <x:f>IF('09_Form_Projets_Climat'!$P83="Validé humainement",'09_Form_Projets_Climat'!J83,"")</x:f>
      </x:c>
      <x:c r="K83" s="81" t="str">
        <x:f>IF('09_Form_Projets_Climat'!$P83="Validé humainement",'09_Form_Projets_Climat'!K83,"")</x:f>
      </x:c>
      <x:c r="L83" s="84" t="str">
        <x:f>IF('09_Form_Projets_Climat'!$P83="Validé humainement",'09_Form_Projets_Climat'!L83,"")</x:f>
      </x:c>
      <x:c r="M83" s="76" t="str">
        <x:f>IF('09_Form_Projets_Climat'!$P83="Validé humainement",'09_Form_Projets_Climat'!M83,"")</x:f>
      </x:c>
      <x:c r="N83" s="76" t="str">
        <x:f>IF('09_Form_Projets_Climat'!$P83="Validé humainement",'09_Form_Projets_Climat'!N83,"")</x:f>
      </x:c>
      <x:c r="O83" s="76" t="str">
        <x:f>IF('09_Form_Projets_Climat'!$P83="Validé humainement",'09_Form_Projets_Climat'!O83,"")</x:f>
      </x:c>
      <x:c r="P83" s="76" t="str">
        <x:f>IF('09_Form_Projets_Climat'!$P83="Validé humainement",'09_Form_Projets_Climat'!P83,"")</x:f>
      </x:c>
      <x:c r="Q83" s="76" t="str">
        <x:f>IF('09_Form_Projets_Climat'!$P83="Validé humainement",'09_Form_Projets_Climat'!Q83,"")</x:f>
      </x:c>
      <x:c r="R83" s="78" t="str">
        <x:f>IF('09_Form_Projets_Climat'!$P83="Validé humainement",'09_Form_Projets_Climat'!R83,"")</x:f>
      </x:c>
      <x:c r="S83" s="76" t="str">
        <x:f>IF('09_Form_Projets_Climat'!$P83="Validé humainement",'09_Form_Projets_Climat'!S83,"")</x:f>
      </x:c>
      <x:c r="T83" s="76" t="str">
        <x:f>IF('09_Form_Projets_Climat'!$P83="Validé humainement",'09_Form_Projets_Climat'!T83,"")</x:f>
      </x:c>
      <x:c r="U83" s="76" t="str">
        <x:f>IF('09_Form_Projets_Climat'!$P83="Validé humainement",'09_Form_Projets_Climat'!U83,"")</x:f>
      </x:c>
    </x:row>
    <x:row r="84">
      <x:c r="A84" s="76" t="str">
        <x:f>IF('09_Form_Projets_Climat'!$P84="Validé humainement",'09_Form_Projets_Climat'!A84,"")</x:f>
      </x:c>
      <x:c r="B84" s="76" t="str">
        <x:f>IF('09_Form_Projets_Climat'!$P84="Validé humainement",'09_Form_Projets_Climat'!B84,"")</x:f>
      </x:c>
      <x:c r="C84" s="76" t="str">
        <x:f>IF('09_Form_Projets_Climat'!$P84="Validé humainement",'09_Form_Projets_Climat'!C84,"")</x:f>
      </x:c>
      <x:c r="D84" s="76" t="str">
        <x:f>IF('09_Form_Projets_Climat'!$P84="Validé humainement",'09_Form_Projets_Climat'!D84,"")</x:f>
      </x:c>
      <x:c r="E84" s="76" t="str">
        <x:f>IF('09_Form_Projets_Climat'!$P84="Validé humainement",'09_Form_Projets_Climat'!E84,"")</x:f>
      </x:c>
      <x:c r="F84" s="76" t="str">
        <x:f>IF('09_Form_Projets_Climat'!$P84="Validé humainement",'09_Form_Projets_Climat'!F84,"")</x:f>
      </x:c>
      <x:c r="G84" s="78" t="str">
        <x:f>IF('09_Form_Projets_Climat'!$P84="Validé humainement",'09_Form_Projets_Climat'!G84,"")</x:f>
      </x:c>
      <x:c r="H84" s="78" t="str">
        <x:f>IF('09_Form_Projets_Climat'!$P84="Validé humainement",'09_Form_Projets_Climat'!H84,"")</x:f>
      </x:c>
      <x:c r="I84" s="81" t="str">
        <x:f>IF('09_Form_Projets_Climat'!$P84="Validé humainement",'09_Form_Projets_Climat'!I84,"")</x:f>
      </x:c>
      <x:c r="J84" s="81" t="str">
        <x:f>IF('09_Form_Projets_Climat'!$P84="Validé humainement",'09_Form_Projets_Climat'!J84,"")</x:f>
      </x:c>
      <x:c r="K84" s="81" t="str">
        <x:f>IF('09_Form_Projets_Climat'!$P84="Validé humainement",'09_Form_Projets_Climat'!K84,"")</x:f>
      </x:c>
      <x:c r="L84" s="84" t="str">
        <x:f>IF('09_Form_Projets_Climat'!$P84="Validé humainement",'09_Form_Projets_Climat'!L84,"")</x:f>
      </x:c>
      <x:c r="M84" s="76" t="str">
        <x:f>IF('09_Form_Projets_Climat'!$P84="Validé humainement",'09_Form_Projets_Climat'!M84,"")</x:f>
      </x:c>
      <x:c r="N84" s="76" t="str">
        <x:f>IF('09_Form_Projets_Climat'!$P84="Validé humainement",'09_Form_Projets_Climat'!N84,"")</x:f>
      </x:c>
      <x:c r="O84" s="76" t="str">
        <x:f>IF('09_Form_Projets_Climat'!$P84="Validé humainement",'09_Form_Projets_Climat'!O84,"")</x:f>
      </x:c>
      <x:c r="P84" s="76" t="str">
        <x:f>IF('09_Form_Projets_Climat'!$P84="Validé humainement",'09_Form_Projets_Climat'!P84,"")</x:f>
      </x:c>
      <x:c r="Q84" s="76" t="str">
        <x:f>IF('09_Form_Projets_Climat'!$P84="Validé humainement",'09_Form_Projets_Climat'!Q84,"")</x:f>
      </x:c>
      <x:c r="R84" s="78" t="str">
        <x:f>IF('09_Form_Projets_Climat'!$P84="Validé humainement",'09_Form_Projets_Climat'!R84,"")</x:f>
      </x:c>
      <x:c r="S84" s="76" t="str">
        <x:f>IF('09_Form_Projets_Climat'!$P84="Validé humainement",'09_Form_Projets_Climat'!S84,"")</x:f>
      </x:c>
      <x:c r="T84" s="76" t="str">
        <x:f>IF('09_Form_Projets_Climat'!$P84="Validé humainement",'09_Form_Projets_Climat'!T84,"")</x:f>
      </x:c>
      <x:c r="U84" s="76" t="str">
        <x:f>IF('09_Form_Projets_Climat'!$P84="Validé humainement",'09_Form_Projets_Climat'!U84,"")</x:f>
      </x:c>
    </x:row>
    <x:row r="85">
      <x:c r="A85" s="76" t="str">
        <x:f>IF('09_Form_Projets_Climat'!$P85="Validé humainement",'09_Form_Projets_Climat'!A85,"")</x:f>
      </x:c>
      <x:c r="B85" s="76" t="str">
        <x:f>IF('09_Form_Projets_Climat'!$P85="Validé humainement",'09_Form_Projets_Climat'!B85,"")</x:f>
      </x:c>
      <x:c r="C85" s="76" t="str">
        <x:f>IF('09_Form_Projets_Climat'!$P85="Validé humainement",'09_Form_Projets_Climat'!C85,"")</x:f>
      </x:c>
      <x:c r="D85" s="76" t="str">
        <x:f>IF('09_Form_Projets_Climat'!$P85="Validé humainement",'09_Form_Projets_Climat'!D85,"")</x:f>
      </x:c>
      <x:c r="E85" s="76" t="str">
        <x:f>IF('09_Form_Projets_Climat'!$P85="Validé humainement",'09_Form_Projets_Climat'!E85,"")</x:f>
      </x:c>
      <x:c r="F85" s="76" t="str">
        <x:f>IF('09_Form_Projets_Climat'!$P85="Validé humainement",'09_Form_Projets_Climat'!F85,"")</x:f>
      </x:c>
      <x:c r="G85" s="78" t="str">
        <x:f>IF('09_Form_Projets_Climat'!$P85="Validé humainement",'09_Form_Projets_Climat'!G85,"")</x:f>
      </x:c>
      <x:c r="H85" s="78" t="str">
        <x:f>IF('09_Form_Projets_Climat'!$P85="Validé humainement",'09_Form_Projets_Climat'!H85,"")</x:f>
      </x:c>
      <x:c r="I85" s="81" t="str">
        <x:f>IF('09_Form_Projets_Climat'!$P85="Validé humainement",'09_Form_Projets_Climat'!I85,"")</x:f>
      </x:c>
      <x:c r="J85" s="81" t="str">
        <x:f>IF('09_Form_Projets_Climat'!$P85="Validé humainement",'09_Form_Projets_Climat'!J85,"")</x:f>
      </x:c>
      <x:c r="K85" s="81" t="str">
        <x:f>IF('09_Form_Projets_Climat'!$P85="Validé humainement",'09_Form_Projets_Climat'!K85,"")</x:f>
      </x:c>
      <x:c r="L85" s="84" t="str">
        <x:f>IF('09_Form_Projets_Climat'!$P85="Validé humainement",'09_Form_Projets_Climat'!L85,"")</x:f>
      </x:c>
      <x:c r="M85" s="76" t="str">
        <x:f>IF('09_Form_Projets_Climat'!$P85="Validé humainement",'09_Form_Projets_Climat'!M85,"")</x:f>
      </x:c>
      <x:c r="N85" s="76" t="str">
        <x:f>IF('09_Form_Projets_Climat'!$P85="Validé humainement",'09_Form_Projets_Climat'!N85,"")</x:f>
      </x:c>
      <x:c r="O85" s="76" t="str">
        <x:f>IF('09_Form_Projets_Climat'!$P85="Validé humainement",'09_Form_Projets_Climat'!O85,"")</x:f>
      </x:c>
      <x:c r="P85" s="76" t="str">
        <x:f>IF('09_Form_Projets_Climat'!$P85="Validé humainement",'09_Form_Projets_Climat'!P85,"")</x:f>
      </x:c>
      <x:c r="Q85" s="76" t="str">
        <x:f>IF('09_Form_Projets_Climat'!$P85="Validé humainement",'09_Form_Projets_Climat'!Q85,"")</x:f>
      </x:c>
      <x:c r="R85" s="78" t="str">
        <x:f>IF('09_Form_Projets_Climat'!$P85="Validé humainement",'09_Form_Projets_Climat'!R85,"")</x:f>
      </x:c>
      <x:c r="S85" s="76" t="str">
        <x:f>IF('09_Form_Projets_Climat'!$P85="Validé humainement",'09_Form_Projets_Climat'!S85,"")</x:f>
      </x:c>
      <x:c r="T85" s="76" t="str">
        <x:f>IF('09_Form_Projets_Climat'!$P85="Validé humainement",'09_Form_Projets_Climat'!T85,"")</x:f>
      </x:c>
      <x:c r="U85" s="76" t="str">
        <x:f>IF('09_Form_Projets_Climat'!$P85="Validé humainement",'09_Form_Projets_Climat'!U85,"")</x:f>
      </x:c>
    </x:row>
    <x:row r="86">
      <x:c r="A86" s="76" t="str">
        <x:f>IF('09_Form_Projets_Climat'!$P86="Validé humainement",'09_Form_Projets_Climat'!A86,"")</x:f>
      </x:c>
      <x:c r="B86" s="76" t="str">
        <x:f>IF('09_Form_Projets_Climat'!$P86="Validé humainement",'09_Form_Projets_Climat'!B86,"")</x:f>
      </x:c>
      <x:c r="C86" s="76" t="str">
        <x:f>IF('09_Form_Projets_Climat'!$P86="Validé humainement",'09_Form_Projets_Climat'!C86,"")</x:f>
      </x:c>
      <x:c r="D86" s="76" t="str">
        <x:f>IF('09_Form_Projets_Climat'!$P86="Validé humainement",'09_Form_Projets_Climat'!D86,"")</x:f>
      </x:c>
      <x:c r="E86" s="76" t="str">
        <x:f>IF('09_Form_Projets_Climat'!$P86="Validé humainement",'09_Form_Projets_Climat'!E86,"")</x:f>
      </x:c>
      <x:c r="F86" s="76" t="str">
        <x:f>IF('09_Form_Projets_Climat'!$P86="Validé humainement",'09_Form_Projets_Climat'!F86,"")</x:f>
      </x:c>
      <x:c r="G86" s="78" t="str">
        <x:f>IF('09_Form_Projets_Climat'!$P86="Validé humainement",'09_Form_Projets_Climat'!G86,"")</x:f>
      </x:c>
      <x:c r="H86" s="78" t="str">
        <x:f>IF('09_Form_Projets_Climat'!$P86="Validé humainement",'09_Form_Projets_Climat'!H86,"")</x:f>
      </x:c>
      <x:c r="I86" s="81" t="str">
        <x:f>IF('09_Form_Projets_Climat'!$P86="Validé humainement",'09_Form_Projets_Climat'!I86,"")</x:f>
      </x:c>
      <x:c r="J86" s="81" t="str">
        <x:f>IF('09_Form_Projets_Climat'!$P86="Validé humainement",'09_Form_Projets_Climat'!J86,"")</x:f>
      </x:c>
      <x:c r="K86" s="81" t="str">
        <x:f>IF('09_Form_Projets_Climat'!$P86="Validé humainement",'09_Form_Projets_Climat'!K86,"")</x:f>
      </x:c>
      <x:c r="L86" s="84" t="str">
        <x:f>IF('09_Form_Projets_Climat'!$P86="Validé humainement",'09_Form_Projets_Climat'!L86,"")</x:f>
      </x:c>
      <x:c r="M86" s="76" t="str">
        <x:f>IF('09_Form_Projets_Climat'!$P86="Validé humainement",'09_Form_Projets_Climat'!M86,"")</x:f>
      </x:c>
      <x:c r="N86" s="76" t="str">
        <x:f>IF('09_Form_Projets_Climat'!$P86="Validé humainement",'09_Form_Projets_Climat'!N86,"")</x:f>
      </x:c>
      <x:c r="O86" s="76" t="str">
        <x:f>IF('09_Form_Projets_Climat'!$P86="Validé humainement",'09_Form_Projets_Climat'!O86,"")</x:f>
      </x:c>
      <x:c r="P86" s="76" t="str">
        <x:f>IF('09_Form_Projets_Climat'!$P86="Validé humainement",'09_Form_Projets_Climat'!P86,"")</x:f>
      </x:c>
      <x:c r="Q86" s="76" t="str">
        <x:f>IF('09_Form_Projets_Climat'!$P86="Validé humainement",'09_Form_Projets_Climat'!Q86,"")</x:f>
      </x:c>
      <x:c r="R86" s="78" t="str">
        <x:f>IF('09_Form_Projets_Climat'!$P86="Validé humainement",'09_Form_Projets_Climat'!R86,"")</x:f>
      </x:c>
      <x:c r="S86" s="76" t="str">
        <x:f>IF('09_Form_Projets_Climat'!$P86="Validé humainement",'09_Form_Projets_Climat'!S86,"")</x:f>
      </x:c>
      <x:c r="T86" s="76" t="str">
        <x:f>IF('09_Form_Projets_Climat'!$P86="Validé humainement",'09_Form_Projets_Climat'!T86,"")</x:f>
      </x:c>
      <x:c r="U86" s="76" t="str">
        <x:f>IF('09_Form_Projets_Climat'!$P86="Validé humainement",'09_Form_Projets_Climat'!U86,"")</x:f>
      </x:c>
    </x:row>
    <x:row r="87">
      <x:c r="A87" s="76" t="str">
        <x:f>IF('09_Form_Projets_Climat'!$P87="Validé humainement",'09_Form_Projets_Climat'!A87,"")</x:f>
      </x:c>
      <x:c r="B87" s="76" t="str">
        <x:f>IF('09_Form_Projets_Climat'!$P87="Validé humainement",'09_Form_Projets_Climat'!B87,"")</x:f>
      </x:c>
      <x:c r="C87" s="76" t="str">
        <x:f>IF('09_Form_Projets_Climat'!$P87="Validé humainement",'09_Form_Projets_Climat'!C87,"")</x:f>
      </x:c>
      <x:c r="D87" s="76" t="str">
        <x:f>IF('09_Form_Projets_Climat'!$P87="Validé humainement",'09_Form_Projets_Climat'!D87,"")</x:f>
      </x:c>
      <x:c r="E87" s="76" t="str">
        <x:f>IF('09_Form_Projets_Climat'!$P87="Validé humainement",'09_Form_Projets_Climat'!E87,"")</x:f>
      </x:c>
      <x:c r="F87" s="76" t="str">
        <x:f>IF('09_Form_Projets_Climat'!$P87="Validé humainement",'09_Form_Projets_Climat'!F87,"")</x:f>
      </x:c>
      <x:c r="G87" s="78" t="str">
        <x:f>IF('09_Form_Projets_Climat'!$P87="Validé humainement",'09_Form_Projets_Climat'!G87,"")</x:f>
      </x:c>
      <x:c r="H87" s="78" t="str">
        <x:f>IF('09_Form_Projets_Climat'!$P87="Validé humainement",'09_Form_Projets_Climat'!H87,"")</x:f>
      </x:c>
      <x:c r="I87" s="81" t="str">
        <x:f>IF('09_Form_Projets_Climat'!$P87="Validé humainement",'09_Form_Projets_Climat'!I87,"")</x:f>
      </x:c>
      <x:c r="J87" s="81" t="str">
        <x:f>IF('09_Form_Projets_Climat'!$P87="Validé humainement",'09_Form_Projets_Climat'!J87,"")</x:f>
      </x:c>
      <x:c r="K87" s="81" t="str">
        <x:f>IF('09_Form_Projets_Climat'!$P87="Validé humainement",'09_Form_Projets_Climat'!K87,"")</x:f>
      </x:c>
      <x:c r="L87" s="84" t="str">
        <x:f>IF('09_Form_Projets_Climat'!$P87="Validé humainement",'09_Form_Projets_Climat'!L87,"")</x:f>
      </x:c>
      <x:c r="M87" s="76" t="str">
        <x:f>IF('09_Form_Projets_Climat'!$P87="Validé humainement",'09_Form_Projets_Climat'!M87,"")</x:f>
      </x:c>
      <x:c r="N87" s="76" t="str">
        <x:f>IF('09_Form_Projets_Climat'!$P87="Validé humainement",'09_Form_Projets_Climat'!N87,"")</x:f>
      </x:c>
      <x:c r="O87" s="76" t="str">
        <x:f>IF('09_Form_Projets_Climat'!$P87="Validé humainement",'09_Form_Projets_Climat'!O87,"")</x:f>
      </x:c>
      <x:c r="P87" s="76" t="str">
        <x:f>IF('09_Form_Projets_Climat'!$P87="Validé humainement",'09_Form_Projets_Climat'!P87,"")</x:f>
      </x:c>
      <x:c r="Q87" s="76" t="str">
        <x:f>IF('09_Form_Projets_Climat'!$P87="Validé humainement",'09_Form_Projets_Climat'!Q87,"")</x:f>
      </x:c>
      <x:c r="R87" s="78" t="str">
        <x:f>IF('09_Form_Projets_Climat'!$P87="Validé humainement",'09_Form_Projets_Climat'!R87,"")</x:f>
      </x:c>
      <x:c r="S87" s="76" t="str">
        <x:f>IF('09_Form_Projets_Climat'!$P87="Validé humainement",'09_Form_Projets_Climat'!S87,"")</x:f>
      </x:c>
      <x:c r="T87" s="76" t="str">
        <x:f>IF('09_Form_Projets_Climat'!$P87="Validé humainement",'09_Form_Projets_Climat'!T87,"")</x:f>
      </x:c>
      <x:c r="U87" s="76" t="str">
        <x:f>IF('09_Form_Projets_Climat'!$P87="Validé humainement",'09_Form_Projets_Climat'!U87,"")</x:f>
      </x:c>
    </x:row>
    <x:row r="88">
      <x:c r="A88" s="76" t="str">
        <x:f>IF('09_Form_Projets_Climat'!$P88="Validé humainement",'09_Form_Projets_Climat'!A88,"")</x:f>
      </x:c>
      <x:c r="B88" s="76" t="str">
        <x:f>IF('09_Form_Projets_Climat'!$P88="Validé humainement",'09_Form_Projets_Climat'!B88,"")</x:f>
      </x:c>
      <x:c r="C88" s="76" t="str">
        <x:f>IF('09_Form_Projets_Climat'!$P88="Validé humainement",'09_Form_Projets_Climat'!C88,"")</x:f>
      </x:c>
      <x:c r="D88" s="76" t="str">
        <x:f>IF('09_Form_Projets_Climat'!$P88="Validé humainement",'09_Form_Projets_Climat'!D88,"")</x:f>
      </x:c>
      <x:c r="E88" s="76" t="str">
        <x:f>IF('09_Form_Projets_Climat'!$P88="Validé humainement",'09_Form_Projets_Climat'!E88,"")</x:f>
      </x:c>
      <x:c r="F88" s="76" t="str">
        <x:f>IF('09_Form_Projets_Climat'!$P88="Validé humainement",'09_Form_Projets_Climat'!F88,"")</x:f>
      </x:c>
      <x:c r="G88" s="78" t="str">
        <x:f>IF('09_Form_Projets_Climat'!$P88="Validé humainement",'09_Form_Projets_Climat'!G88,"")</x:f>
      </x:c>
      <x:c r="H88" s="78" t="str">
        <x:f>IF('09_Form_Projets_Climat'!$P88="Validé humainement",'09_Form_Projets_Climat'!H88,"")</x:f>
      </x:c>
      <x:c r="I88" s="81" t="str">
        <x:f>IF('09_Form_Projets_Climat'!$P88="Validé humainement",'09_Form_Projets_Climat'!I88,"")</x:f>
      </x:c>
      <x:c r="J88" s="81" t="str">
        <x:f>IF('09_Form_Projets_Climat'!$P88="Validé humainement",'09_Form_Projets_Climat'!J88,"")</x:f>
      </x:c>
      <x:c r="K88" s="81" t="str">
        <x:f>IF('09_Form_Projets_Climat'!$P88="Validé humainement",'09_Form_Projets_Climat'!K88,"")</x:f>
      </x:c>
      <x:c r="L88" s="84" t="str">
        <x:f>IF('09_Form_Projets_Climat'!$P88="Validé humainement",'09_Form_Projets_Climat'!L88,"")</x:f>
      </x:c>
      <x:c r="M88" s="76" t="str">
        <x:f>IF('09_Form_Projets_Climat'!$P88="Validé humainement",'09_Form_Projets_Climat'!M88,"")</x:f>
      </x:c>
      <x:c r="N88" s="76" t="str">
        <x:f>IF('09_Form_Projets_Climat'!$P88="Validé humainement",'09_Form_Projets_Climat'!N88,"")</x:f>
      </x:c>
      <x:c r="O88" s="76" t="str">
        <x:f>IF('09_Form_Projets_Climat'!$P88="Validé humainement",'09_Form_Projets_Climat'!O88,"")</x:f>
      </x:c>
      <x:c r="P88" s="76" t="str">
        <x:f>IF('09_Form_Projets_Climat'!$P88="Validé humainement",'09_Form_Projets_Climat'!P88,"")</x:f>
      </x:c>
      <x:c r="Q88" s="76" t="str">
        <x:f>IF('09_Form_Projets_Climat'!$P88="Validé humainement",'09_Form_Projets_Climat'!Q88,"")</x:f>
      </x:c>
      <x:c r="R88" s="78" t="str">
        <x:f>IF('09_Form_Projets_Climat'!$P88="Validé humainement",'09_Form_Projets_Climat'!R88,"")</x:f>
      </x:c>
      <x:c r="S88" s="76" t="str">
        <x:f>IF('09_Form_Projets_Climat'!$P88="Validé humainement",'09_Form_Projets_Climat'!S88,"")</x:f>
      </x:c>
      <x:c r="T88" s="76" t="str">
        <x:f>IF('09_Form_Projets_Climat'!$P88="Validé humainement",'09_Form_Projets_Climat'!T88,"")</x:f>
      </x:c>
      <x:c r="U88" s="76" t="str">
        <x:f>IF('09_Form_Projets_Climat'!$P88="Validé humainement",'09_Form_Projets_Climat'!U88,"")</x:f>
      </x:c>
    </x:row>
    <x:row r="89">
      <x:c r="A89" s="76" t="str">
        <x:f>IF('09_Form_Projets_Climat'!$P89="Validé humainement",'09_Form_Projets_Climat'!A89,"")</x:f>
      </x:c>
      <x:c r="B89" s="76" t="str">
        <x:f>IF('09_Form_Projets_Climat'!$P89="Validé humainement",'09_Form_Projets_Climat'!B89,"")</x:f>
      </x:c>
      <x:c r="C89" s="76" t="str">
        <x:f>IF('09_Form_Projets_Climat'!$P89="Validé humainement",'09_Form_Projets_Climat'!C89,"")</x:f>
      </x:c>
      <x:c r="D89" s="76" t="str">
        <x:f>IF('09_Form_Projets_Climat'!$P89="Validé humainement",'09_Form_Projets_Climat'!D89,"")</x:f>
      </x:c>
      <x:c r="E89" s="76" t="str">
        <x:f>IF('09_Form_Projets_Climat'!$P89="Validé humainement",'09_Form_Projets_Climat'!E89,"")</x:f>
      </x:c>
      <x:c r="F89" s="76" t="str">
        <x:f>IF('09_Form_Projets_Climat'!$P89="Validé humainement",'09_Form_Projets_Climat'!F89,"")</x:f>
      </x:c>
      <x:c r="G89" s="78" t="str">
        <x:f>IF('09_Form_Projets_Climat'!$P89="Validé humainement",'09_Form_Projets_Climat'!G89,"")</x:f>
      </x:c>
      <x:c r="H89" s="78" t="str">
        <x:f>IF('09_Form_Projets_Climat'!$P89="Validé humainement",'09_Form_Projets_Climat'!H89,"")</x:f>
      </x:c>
      <x:c r="I89" s="81" t="str">
        <x:f>IF('09_Form_Projets_Climat'!$P89="Validé humainement",'09_Form_Projets_Climat'!I89,"")</x:f>
      </x:c>
      <x:c r="J89" s="81" t="str">
        <x:f>IF('09_Form_Projets_Climat'!$P89="Validé humainement",'09_Form_Projets_Climat'!J89,"")</x:f>
      </x:c>
      <x:c r="K89" s="81" t="str">
        <x:f>IF('09_Form_Projets_Climat'!$P89="Validé humainement",'09_Form_Projets_Climat'!K89,"")</x:f>
      </x:c>
      <x:c r="L89" s="84" t="str">
        <x:f>IF('09_Form_Projets_Climat'!$P89="Validé humainement",'09_Form_Projets_Climat'!L89,"")</x:f>
      </x:c>
      <x:c r="M89" s="76" t="str">
        <x:f>IF('09_Form_Projets_Climat'!$P89="Validé humainement",'09_Form_Projets_Climat'!M89,"")</x:f>
      </x:c>
      <x:c r="N89" s="76" t="str">
        <x:f>IF('09_Form_Projets_Climat'!$P89="Validé humainement",'09_Form_Projets_Climat'!N89,"")</x:f>
      </x:c>
      <x:c r="O89" s="76" t="str">
        <x:f>IF('09_Form_Projets_Climat'!$P89="Validé humainement",'09_Form_Projets_Climat'!O89,"")</x:f>
      </x:c>
      <x:c r="P89" s="76" t="str">
        <x:f>IF('09_Form_Projets_Climat'!$P89="Validé humainement",'09_Form_Projets_Climat'!P89,"")</x:f>
      </x:c>
      <x:c r="Q89" s="76" t="str">
        <x:f>IF('09_Form_Projets_Climat'!$P89="Validé humainement",'09_Form_Projets_Climat'!Q89,"")</x:f>
      </x:c>
      <x:c r="R89" s="78" t="str">
        <x:f>IF('09_Form_Projets_Climat'!$P89="Validé humainement",'09_Form_Projets_Climat'!R89,"")</x:f>
      </x:c>
      <x:c r="S89" s="76" t="str">
        <x:f>IF('09_Form_Projets_Climat'!$P89="Validé humainement",'09_Form_Projets_Climat'!S89,"")</x:f>
      </x:c>
      <x:c r="T89" s="76" t="str">
        <x:f>IF('09_Form_Projets_Climat'!$P89="Validé humainement",'09_Form_Projets_Climat'!T89,"")</x:f>
      </x:c>
      <x:c r="U89" s="76" t="str">
        <x:f>IF('09_Form_Projets_Climat'!$P89="Validé humainement",'09_Form_Projets_Climat'!U89,"")</x:f>
      </x:c>
    </x:row>
    <x:row r="90">
      <x:c r="A90" s="76" t="str">
        <x:f>IF('09_Form_Projets_Climat'!$P90="Validé humainement",'09_Form_Projets_Climat'!A90,"")</x:f>
      </x:c>
      <x:c r="B90" s="76" t="str">
        <x:f>IF('09_Form_Projets_Climat'!$P90="Validé humainement",'09_Form_Projets_Climat'!B90,"")</x:f>
      </x:c>
      <x:c r="C90" s="76" t="str">
        <x:f>IF('09_Form_Projets_Climat'!$P90="Validé humainement",'09_Form_Projets_Climat'!C90,"")</x:f>
      </x:c>
      <x:c r="D90" s="76" t="str">
        <x:f>IF('09_Form_Projets_Climat'!$P90="Validé humainement",'09_Form_Projets_Climat'!D90,"")</x:f>
      </x:c>
      <x:c r="E90" s="76" t="str">
        <x:f>IF('09_Form_Projets_Climat'!$P90="Validé humainement",'09_Form_Projets_Climat'!E90,"")</x:f>
      </x:c>
      <x:c r="F90" s="76" t="str">
        <x:f>IF('09_Form_Projets_Climat'!$P90="Validé humainement",'09_Form_Projets_Climat'!F90,"")</x:f>
      </x:c>
      <x:c r="G90" s="78" t="str">
        <x:f>IF('09_Form_Projets_Climat'!$P90="Validé humainement",'09_Form_Projets_Climat'!G90,"")</x:f>
      </x:c>
      <x:c r="H90" s="78" t="str">
        <x:f>IF('09_Form_Projets_Climat'!$P90="Validé humainement",'09_Form_Projets_Climat'!H90,"")</x:f>
      </x:c>
      <x:c r="I90" s="81" t="str">
        <x:f>IF('09_Form_Projets_Climat'!$P90="Validé humainement",'09_Form_Projets_Climat'!I90,"")</x:f>
      </x:c>
      <x:c r="J90" s="81" t="str">
        <x:f>IF('09_Form_Projets_Climat'!$P90="Validé humainement",'09_Form_Projets_Climat'!J90,"")</x:f>
      </x:c>
      <x:c r="K90" s="81" t="str">
        <x:f>IF('09_Form_Projets_Climat'!$P90="Validé humainement",'09_Form_Projets_Climat'!K90,"")</x:f>
      </x:c>
      <x:c r="L90" s="84" t="str">
        <x:f>IF('09_Form_Projets_Climat'!$P90="Validé humainement",'09_Form_Projets_Climat'!L90,"")</x:f>
      </x:c>
      <x:c r="M90" s="76" t="str">
        <x:f>IF('09_Form_Projets_Climat'!$P90="Validé humainement",'09_Form_Projets_Climat'!M90,"")</x:f>
      </x:c>
      <x:c r="N90" s="76" t="str">
        <x:f>IF('09_Form_Projets_Climat'!$P90="Validé humainement",'09_Form_Projets_Climat'!N90,"")</x:f>
      </x:c>
      <x:c r="O90" s="76" t="str">
        <x:f>IF('09_Form_Projets_Climat'!$P90="Validé humainement",'09_Form_Projets_Climat'!O90,"")</x:f>
      </x:c>
      <x:c r="P90" s="76" t="str">
        <x:f>IF('09_Form_Projets_Climat'!$P90="Validé humainement",'09_Form_Projets_Climat'!P90,"")</x:f>
      </x:c>
      <x:c r="Q90" s="76" t="str">
        <x:f>IF('09_Form_Projets_Climat'!$P90="Validé humainement",'09_Form_Projets_Climat'!Q90,"")</x:f>
      </x:c>
      <x:c r="R90" s="78" t="str">
        <x:f>IF('09_Form_Projets_Climat'!$P90="Validé humainement",'09_Form_Projets_Climat'!R90,"")</x:f>
      </x:c>
      <x:c r="S90" s="76" t="str">
        <x:f>IF('09_Form_Projets_Climat'!$P90="Validé humainement",'09_Form_Projets_Climat'!S90,"")</x:f>
      </x:c>
      <x:c r="T90" s="76" t="str">
        <x:f>IF('09_Form_Projets_Climat'!$P90="Validé humainement",'09_Form_Projets_Climat'!T90,"")</x:f>
      </x:c>
      <x:c r="U90" s="76" t="str">
        <x:f>IF('09_Form_Projets_Climat'!$P90="Validé humainement",'09_Form_Projets_Climat'!U90,"")</x:f>
      </x:c>
    </x:row>
    <x:row r="91">
      <x:c r="A91" s="76" t="str">
        <x:f>IF('09_Form_Projets_Climat'!$P91="Validé humainement",'09_Form_Projets_Climat'!A91,"")</x:f>
      </x:c>
      <x:c r="B91" s="76" t="str">
        <x:f>IF('09_Form_Projets_Climat'!$P91="Validé humainement",'09_Form_Projets_Climat'!B91,"")</x:f>
      </x:c>
      <x:c r="C91" s="76" t="str">
        <x:f>IF('09_Form_Projets_Climat'!$P91="Validé humainement",'09_Form_Projets_Climat'!C91,"")</x:f>
      </x:c>
      <x:c r="D91" s="76" t="str">
        <x:f>IF('09_Form_Projets_Climat'!$P91="Validé humainement",'09_Form_Projets_Climat'!D91,"")</x:f>
      </x:c>
      <x:c r="E91" s="76" t="str">
        <x:f>IF('09_Form_Projets_Climat'!$P91="Validé humainement",'09_Form_Projets_Climat'!E91,"")</x:f>
      </x:c>
      <x:c r="F91" s="76" t="str">
        <x:f>IF('09_Form_Projets_Climat'!$P91="Validé humainement",'09_Form_Projets_Climat'!F91,"")</x:f>
      </x:c>
      <x:c r="G91" s="78" t="str">
        <x:f>IF('09_Form_Projets_Climat'!$P91="Validé humainement",'09_Form_Projets_Climat'!G91,"")</x:f>
      </x:c>
      <x:c r="H91" s="78" t="str">
        <x:f>IF('09_Form_Projets_Climat'!$P91="Validé humainement",'09_Form_Projets_Climat'!H91,"")</x:f>
      </x:c>
      <x:c r="I91" s="81" t="str">
        <x:f>IF('09_Form_Projets_Climat'!$P91="Validé humainement",'09_Form_Projets_Climat'!I91,"")</x:f>
      </x:c>
      <x:c r="J91" s="81" t="str">
        <x:f>IF('09_Form_Projets_Climat'!$P91="Validé humainement",'09_Form_Projets_Climat'!J91,"")</x:f>
      </x:c>
      <x:c r="K91" s="81" t="str">
        <x:f>IF('09_Form_Projets_Climat'!$P91="Validé humainement",'09_Form_Projets_Climat'!K91,"")</x:f>
      </x:c>
      <x:c r="L91" s="84" t="str">
        <x:f>IF('09_Form_Projets_Climat'!$P91="Validé humainement",'09_Form_Projets_Climat'!L91,"")</x:f>
      </x:c>
      <x:c r="M91" s="76" t="str">
        <x:f>IF('09_Form_Projets_Climat'!$P91="Validé humainement",'09_Form_Projets_Climat'!M91,"")</x:f>
      </x:c>
      <x:c r="N91" s="76" t="str">
        <x:f>IF('09_Form_Projets_Climat'!$P91="Validé humainement",'09_Form_Projets_Climat'!N91,"")</x:f>
      </x:c>
      <x:c r="O91" s="76" t="str">
        <x:f>IF('09_Form_Projets_Climat'!$P91="Validé humainement",'09_Form_Projets_Climat'!O91,"")</x:f>
      </x:c>
      <x:c r="P91" s="76" t="str">
        <x:f>IF('09_Form_Projets_Climat'!$P91="Validé humainement",'09_Form_Projets_Climat'!P91,"")</x:f>
      </x:c>
      <x:c r="Q91" s="76" t="str">
        <x:f>IF('09_Form_Projets_Climat'!$P91="Validé humainement",'09_Form_Projets_Climat'!Q91,"")</x:f>
      </x:c>
      <x:c r="R91" s="78" t="str">
        <x:f>IF('09_Form_Projets_Climat'!$P91="Validé humainement",'09_Form_Projets_Climat'!R91,"")</x:f>
      </x:c>
      <x:c r="S91" s="76" t="str">
        <x:f>IF('09_Form_Projets_Climat'!$P91="Validé humainement",'09_Form_Projets_Climat'!S91,"")</x:f>
      </x:c>
      <x:c r="T91" s="76" t="str">
        <x:f>IF('09_Form_Projets_Climat'!$P91="Validé humainement",'09_Form_Projets_Climat'!T91,"")</x:f>
      </x:c>
      <x:c r="U91" s="76" t="str">
        <x:f>IF('09_Form_Projets_Climat'!$P91="Validé humainement",'09_Form_Projets_Climat'!U91,"")</x:f>
      </x:c>
    </x:row>
    <x:row r="92">
      <x:c r="A92" s="76" t="str">
        <x:f>IF('09_Form_Projets_Climat'!$P92="Validé humainement",'09_Form_Projets_Climat'!A92,"")</x:f>
      </x:c>
      <x:c r="B92" s="76" t="str">
        <x:f>IF('09_Form_Projets_Climat'!$P92="Validé humainement",'09_Form_Projets_Climat'!B92,"")</x:f>
      </x:c>
      <x:c r="C92" s="76" t="str">
        <x:f>IF('09_Form_Projets_Climat'!$P92="Validé humainement",'09_Form_Projets_Climat'!C92,"")</x:f>
      </x:c>
      <x:c r="D92" s="76" t="str">
        <x:f>IF('09_Form_Projets_Climat'!$P92="Validé humainement",'09_Form_Projets_Climat'!D92,"")</x:f>
      </x:c>
      <x:c r="E92" s="76" t="str">
        <x:f>IF('09_Form_Projets_Climat'!$P92="Validé humainement",'09_Form_Projets_Climat'!E92,"")</x:f>
      </x:c>
      <x:c r="F92" s="76" t="str">
        <x:f>IF('09_Form_Projets_Climat'!$P92="Validé humainement",'09_Form_Projets_Climat'!F92,"")</x:f>
      </x:c>
      <x:c r="G92" s="78" t="str">
        <x:f>IF('09_Form_Projets_Climat'!$P92="Validé humainement",'09_Form_Projets_Climat'!G92,"")</x:f>
      </x:c>
      <x:c r="H92" s="78" t="str">
        <x:f>IF('09_Form_Projets_Climat'!$P92="Validé humainement",'09_Form_Projets_Climat'!H92,"")</x:f>
      </x:c>
      <x:c r="I92" s="81" t="str">
        <x:f>IF('09_Form_Projets_Climat'!$P92="Validé humainement",'09_Form_Projets_Climat'!I92,"")</x:f>
      </x:c>
      <x:c r="J92" s="81" t="str">
        <x:f>IF('09_Form_Projets_Climat'!$P92="Validé humainement",'09_Form_Projets_Climat'!J92,"")</x:f>
      </x:c>
      <x:c r="K92" s="81" t="str">
        <x:f>IF('09_Form_Projets_Climat'!$P92="Validé humainement",'09_Form_Projets_Climat'!K92,"")</x:f>
      </x:c>
      <x:c r="L92" s="84" t="str">
        <x:f>IF('09_Form_Projets_Climat'!$P92="Validé humainement",'09_Form_Projets_Climat'!L92,"")</x:f>
      </x:c>
      <x:c r="M92" s="76" t="str">
        <x:f>IF('09_Form_Projets_Climat'!$P92="Validé humainement",'09_Form_Projets_Climat'!M92,"")</x:f>
      </x:c>
      <x:c r="N92" s="76" t="str">
        <x:f>IF('09_Form_Projets_Climat'!$P92="Validé humainement",'09_Form_Projets_Climat'!N92,"")</x:f>
      </x:c>
      <x:c r="O92" s="76" t="str">
        <x:f>IF('09_Form_Projets_Climat'!$P92="Validé humainement",'09_Form_Projets_Climat'!O92,"")</x:f>
      </x:c>
      <x:c r="P92" s="76" t="str">
        <x:f>IF('09_Form_Projets_Climat'!$P92="Validé humainement",'09_Form_Projets_Climat'!P92,"")</x:f>
      </x:c>
      <x:c r="Q92" s="76" t="str">
        <x:f>IF('09_Form_Projets_Climat'!$P92="Validé humainement",'09_Form_Projets_Climat'!Q92,"")</x:f>
      </x:c>
      <x:c r="R92" s="78" t="str">
        <x:f>IF('09_Form_Projets_Climat'!$P92="Validé humainement",'09_Form_Projets_Climat'!R92,"")</x:f>
      </x:c>
      <x:c r="S92" s="76" t="str">
        <x:f>IF('09_Form_Projets_Climat'!$P92="Validé humainement",'09_Form_Projets_Climat'!S92,"")</x:f>
      </x:c>
      <x:c r="T92" s="76" t="str">
        <x:f>IF('09_Form_Projets_Climat'!$P92="Validé humainement",'09_Form_Projets_Climat'!T92,"")</x:f>
      </x:c>
      <x:c r="U92" s="76" t="str">
        <x:f>IF('09_Form_Projets_Climat'!$P92="Validé humainement",'09_Form_Projets_Climat'!U92,"")</x:f>
      </x:c>
    </x:row>
    <x:row r="93">
      <x:c r="A93" s="76" t="str">
        <x:f>IF('09_Form_Projets_Climat'!$P93="Validé humainement",'09_Form_Projets_Climat'!A93,"")</x:f>
      </x:c>
      <x:c r="B93" s="76" t="str">
        <x:f>IF('09_Form_Projets_Climat'!$P93="Validé humainement",'09_Form_Projets_Climat'!B93,"")</x:f>
      </x:c>
      <x:c r="C93" s="76" t="str">
        <x:f>IF('09_Form_Projets_Climat'!$P93="Validé humainement",'09_Form_Projets_Climat'!C93,"")</x:f>
      </x:c>
      <x:c r="D93" s="76" t="str">
        <x:f>IF('09_Form_Projets_Climat'!$P93="Validé humainement",'09_Form_Projets_Climat'!D93,"")</x:f>
      </x:c>
      <x:c r="E93" s="76" t="str">
        <x:f>IF('09_Form_Projets_Climat'!$P93="Validé humainement",'09_Form_Projets_Climat'!E93,"")</x:f>
      </x:c>
      <x:c r="F93" s="76" t="str">
        <x:f>IF('09_Form_Projets_Climat'!$P93="Validé humainement",'09_Form_Projets_Climat'!F93,"")</x:f>
      </x:c>
      <x:c r="G93" s="78" t="str">
        <x:f>IF('09_Form_Projets_Climat'!$P93="Validé humainement",'09_Form_Projets_Climat'!G93,"")</x:f>
      </x:c>
      <x:c r="H93" s="78" t="str">
        <x:f>IF('09_Form_Projets_Climat'!$P93="Validé humainement",'09_Form_Projets_Climat'!H93,"")</x:f>
      </x:c>
      <x:c r="I93" s="81" t="str">
        <x:f>IF('09_Form_Projets_Climat'!$P93="Validé humainement",'09_Form_Projets_Climat'!I93,"")</x:f>
      </x:c>
      <x:c r="J93" s="81" t="str">
        <x:f>IF('09_Form_Projets_Climat'!$P93="Validé humainement",'09_Form_Projets_Climat'!J93,"")</x:f>
      </x:c>
      <x:c r="K93" s="81" t="str">
        <x:f>IF('09_Form_Projets_Climat'!$P93="Validé humainement",'09_Form_Projets_Climat'!K93,"")</x:f>
      </x:c>
      <x:c r="L93" s="84" t="str">
        <x:f>IF('09_Form_Projets_Climat'!$P93="Validé humainement",'09_Form_Projets_Climat'!L93,"")</x:f>
      </x:c>
      <x:c r="M93" s="76" t="str">
        <x:f>IF('09_Form_Projets_Climat'!$P93="Validé humainement",'09_Form_Projets_Climat'!M93,"")</x:f>
      </x:c>
      <x:c r="N93" s="76" t="str">
        <x:f>IF('09_Form_Projets_Climat'!$P93="Validé humainement",'09_Form_Projets_Climat'!N93,"")</x:f>
      </x:c>
      <x:c r="O93" s="76" t="str">
        <x:f>IF('09_Form_Projets_Climat'!$P93="Validé humainement",'09_Form_Projets_Climat'!O93,"")</x:f>
      </x:c>
      <x:c r="P93" s="76" t="str">
        <x:f>IF('09_Form_Projets_Climat'!$P93="Validé humainement",'09_Form_Projets_Climat'!P93,"")</x:f>
      </x:c>
      <x:c r="Q93" s="76" t="str">
        <x:f>IF('09_Form_Projets_Climat'!$P93="Validé humainement",'09_Form_Projets_Climat'!Q93,"")</x:f>
      </x:c>
      <x:c r="R93" s="78" t="str">
        <x:f>IF('09_Form_Projets_Climat'!$P93="Validé humainement",'09_Form_Projets_Climat'!R93,"")</x:f>
      </x:c>
      <x:c r="S93" s="76" t="str">
        <x:f>IF('09_Form_Projets_Climat'!$P93="Validé humainement",'09_Form_Projets_Climat'!S93,"")</x:f>
      </x:c>
      <x:c r="T93" s="76" t="str">
        <x:f>IF('09_Form_Projets_Climat'!$P93="Validé humainement",'09_Form_Projets_Climat'!T93,"")</x:f>
      </x:c>
      <x:c r="U93" s="76" t="str">
        <x:f>IF('09_Form_Projets_Climat'!$P93="Validé humainement",'09_Form_Projets_Climat'!U93,"")</x:f>
      </x:c>
    </x:row>
    <x:row r="94">
      <x:c r="A94" s="76" t="str">
        <x:f>IF('09_Form_Projets_Climat'!$P94="Validé humainement",'09_Form_Projets_Climat'!A94,"")</x:f>
      </x:c>
      <x:c r="B94" s="76" t="str">
        <x:f>IF('09_Form_Projets_Climat'!$P94="Validé humainement",'09_Form_Projets_Climat'!B94,"")</x:f>
      </x:c>
      <x:c r="C94" s="76" t="str">
        <x:f>IF('09_Form_Projets_Climat'!$P94="Validé humainement",'09_Form_Projets_Climat'!C94,"")</x:f>
      </x:c>
      <x:c r="D94" s="76" t="str">
        <x:f>IF('09_Form_Projets_Climat'!$P94="Validé humainement",'09_Form_Projets_Climat'!D94,"")</x:f>
      </x:c>
      <x:c r="E94" s="76" t="str">
        <x:f>IF('09_Form_Projets_Climat'!$P94="Validé humainement",'09_Form_Projets_Climat'!E94,"")</x:f>
      </x:c>
      <x:c r="F94" s="76" t="str">
        <x:f>IF('09_Form_Projets_Climat'!$P94="Validé humainement",'09_Form_Projets_Climat'!F94,"")</x:f>
      </x:c>
      <x:c r="G94" s="78" t="str">
        <x:f>IF('09_Form_Projets_Climat'!$P94="Validé humainement",'09_Form_Projets_Climat'!G94,"")</x:f>
      </x:c>
      <x:c r="H94" s="78" t="str">
        <x:f>IF('09_Form_Projets_Climat'!$P94="Validé humainement",'09_Form_Projets_Climat'!H94,"")</x:f>
      </x:c>
      <x:c r="I94" s="81" t="str">
        <x:f>IF('09_Form_Projets_Climat'!$P94="Validé humainement",'09_Form_Projets_Climat'!I94,"")</x:f>
      </x:c>
      <x:c r="J94" s="81" t="str">
        <x:f>IF('09_Form_Projets_Climat'!$P94="Validé humainement",'09_Form_Projets_Climat'!J94,"")</x:f>
      </x:c>
      <x:c r="K94" s="81" t="str">
        <x:f>IF('09_Form_Projets_Climat'!$P94="Validé humainement",'09_Form_Projets_Climat'!K94,"")</x:f>
      </x:c>
      <x:c r="L94" s="84" t="str">
        <x:f>IF('09_Form_Projets_Climat'!$P94="Validé humainement",'09_Form_Projets_Climat'!L94,"")</x:f>
      </x:c>
      <x:c r="M94" s="76" t="str">
        <x:f>IF('09_Form_Projets_Climat'!$P94="Validé humainement",'09_Form_Projets_Climat'!M94,"")</x:f>
      </x:c>
      <x:c r="N94" s="76" t="str">
        <x:f>IF('09_Form_Projets_Climat'!$P94="Validé humainement",'09_Form_Projets_Climat'!N94,"")</x:f>
      </x:c>
      <x:c r="O94" s="76" t="str">
        <x:f>IF('09_Form_Projets_Climat'!$P94="Validé humainement",'09_Form_Projets_Climat'!O94,"")</x:f>
      </x:c>
      <x:c r="P94" s="76" t="str">
        <x:f>IF('09_Form_Projets_Climat'!$P94="Validé humainement",'09_Form_Projets_Climat'!P94,"")</x:f>
      </x:c>
      <x:c r="Q94" s="76" t="str">
        <x:f>IF('09_Form_Projets_Climat'!$P94="Validé humainement",'09_Form_Projets_Climat'!Q94,"")</x:f>
      </x:c>
      <x:c r="R94" s="78" t="str">
        <x:f>IF('09_Form_Projets_Climat'!$P94="Validé humainement",'09_Form_Projets_Climat'!R94,"")</x:f>
      </x:c>
      <x:c r="S94" s="76" t="str">
        <x:f>IF('09_Form_Projets_Climat'!$P94="Validé humainement",'09_Form_Projets_Climat'!S94,"")</x:f>
      </x:c>
      <x:c r="T94" s="76" t="str">
        <x:f>IF('09_Form_Projets_Climat'!$P94="Validé humainement",'09_Form_Projets_Climat'!T94,"")</x:f>
      </x:c>
      <x:c r="U94" s="76" t="str">
        <x:f>IF('09_Form_Projets_Climat'!$P94="Validé humainement",'09_Form_Projets_Climat'!U94,"")</x:f>
      </x:c>
    </x:row>
    <x:row r="95">
      <x:c r="A95" s="76" t="str">
        <x:f>IF('09_Form_Projets_Climat'!$P95="Validé humainement",'09_Form_Projets_Climat'!A95,"")</x:f>
      </x:c>
      <x:c r="B95" s="76" t="str">
        <x:f>IF('09_Form_Projets_Climat'!$P95="Validé humainement",'09_Form_Projets_Climat'!B95,"")</x:f>
      </x:c>
      <x:c r="C95" s="76" t="str">
        <x:f>IF('09_Form_Projets_Climat'!$P95="Validé humainement",'09_Form_Projets_Climat'!C95,"")</x:f>
      </x:c>
      <x:c r="D95" s="76" t="str">
        <x:f>IF('09_Form_Projets_Climat'!$P95="Validé humainement",'09_Form_Projets_Climat'!D95,"")</x:f>
      </x:c>
      <x:c r="E95" s="76" t="str">
        <x:f>IF('09_Form_Projets_Climat'!$P95="Validé humainement",'09_Form_Projets_Climat'!E95,"")</x:f>
      </x:c>
      <x:c r="F95" s="76" t="str">
        <x:f>IF('09_Form_Projets_Climat'!$P95="Validé humainement",'09_Form_Projets_Climat'!F95,"")</x:f>
      </x:c>
      <x:c r="G95" s="78" t="str">
        <x:f>IF('09_Form_Projets_Climat'!$P95="Validé humainement",'09_Form_Projets_Climat'!G95,"")</x:f>
      </x:c>
      <x:c r="H95" s="78" t="str">
        <x:f>IF('09_Form_Projets_Climat'!$P95="Validé humainement",'09_Form_Projets_Climat'!H95,"")</x:f>
      </x:c>
      <x:c r="I95" s="81" t="str">
        <x:f>IF('09_Form_Projets_Climat'!$P95="Validé humainement",'09_Form_Projets_Climat'!I95,"")</x:f>
      </x:c>
      <x:c r="J95" s="81" t="str">
        <x:f>IF('09_Form_Projets_Climat'!$P95="Validé humainement",'09_Form_Projets_Climat'!J95,"")</x:f>
      </x:c>
      <x:c r="K95" s="81" t="str">
        <x:f>IF('09_Form_Projets_Climat'!$P95="Validé humainement",'09_Form_Projets_Climat'!K95,"")</x:f>
      </x:c>
      <x:c r="L95" s="84" t="str">
        <x:f>IF('09_Form_Projets_Climat'!$P95="Validé humainement",'09_Form_Projets_Climat'!L95,"")</x:f>
      </x:c>
      <x:c r="M95" s="76" t="str">
        <x:f>IF('09_Form_Projets_Climat'!$P95="Validé humainement",'09_Form_Projets_Climat'!M95,"")</x:f>
      </x:c>
      <x:c r="N95" s="76" t="str">
        <x:f>IF('09_Form_Projets_Climat'!$P95="Validé humainement",'09_Form_Projets_Climat'!N95,"")</x:f>
      </x:c>
      <x:c r="O95" s="76" t="str">
        <x:f>IF('09_Form_Projets_Climat'!$P95="Validé humainement",'09_Form_Projets_Climat'!O95,"")</x:f>
      </x:c>
      <x:c r="P95" s="76" t="str">
        <x:f>IF('09_Form_Projets_Climat'!$P95="Validé humainement",'09_Form_Projets_Climat'!P95,"")</x:f>
      </x:c>
      <x:c r="Q95" s="76" t="str">
        <x:f>IF('09_Form_Projets_Climat'!$P95="Validé humainement",'09_Form_Projets_Climat'!Q95,"")</x:f>
      </x:c>
      <x:c r="R95" s="78" t="str">
        <x:f>IF('09_Form_Projets_Climat'!$P95="Validé humainement",'09_Form_Projets_Climat'!R95,"")</x:f>
      </x:c>
      <x:c r="S95" s="76" t="str">
        <x:f>IF('09_Form_Projets_Climat'!$P95="Validé humainement",'09_Form_Projets_Climat'!S95,"")</x:f>
      </x:c>
      <x:c r="T95" s="76" t="str">
        <x:f>IF('09_Form_Projets_Climat'!$P95="Validé humainement",'09_Form_Projets_Climat'!T95,"")</x:f>
      </x:c>
      <x:c r="U95" s="76" t="str">
        <x:f>IF('09_Form_Projets_Climat'!$P95="Validé humainement",'09_Form_Projets_Climat'!U95,"")</x:f>
      </x:c>
    </x:row>
    <x:row r="96">
      <x:c r="A96" s="76" t="str">
        <x:f>IF('09_Form_Projets_Climat'!$P96="Validé humainement",'09_Form_Projets_Climat'!A96,"")</x:f>
      </x:c>
      <x:c r="B96" s="76" t="str">
        <x:f>IF('09_Form_Projets_Climat'!$P96="Validé humainement",'09_Form_Projets_Climat'!B96,"")</x:f>
      </x:c>
      <x:c r="C96" s="76" t="str">
        <x:f>IF('09_Form_Projets_Climat'!$P96="Validé humainement",'09_Form_Projets_Climat'!C96,"")</x:f>
      </x:c>
      <x:c r="D96" s="76" t="str">
        <x:f>IF('09_Form_Projets_Climat'!$P96="Validé humainement",'09_Form_Projets_Climat'!D96,"")</x:f>
      </x:c>
      <x:c r="E96" s="76" t="str">
        <x:f>IF('09_Form_Projets_Climat'!$P96="Validé humainement",'09_Form_Projets_Climat'!E96,"")</x:f>
      </x:c>
      <x:c r="F96" s="76" t="str">
        <x:f>IF('09_Form_Projets_Climat'!$P96="Validé humainement",'09_Form_Projets_Climat'!F96,"")</x:f>
      </x:c>
      <x:c r="G96" s="78" t="str">
        <x:f>IF('09_Form_Projets_Climat'!$P96="Validé humainement",'09_Form_Projets_Climat'!G96,"")</x:f>
      </x:c>
      <x:c r="H96" s="78" t="str">
        <x:f>IF('09_Form_Projets_Climat'!$P96="Validé humainement",'09_Form_Projets_Climat'!H96,"")</x:f>
      </x:c>
      <x:c r="I96" s="81" t="str">
        <x:f>IF('09_Form_Projets_Climat'!$P96="Validé humainement",'09_Form_Projets_Climat'!I96,"")</x:f>
      </x:c>
      <x:c r="J96" s="81" t="str">
        <x:f>IF('09_Form_Projets_Climat'!$P96="Validé humainement",'09_Form_Projets_Climat'!J96,"")</x:f>
      </x:c>
      <x:c r="K96" s="81" t="str">
        <x:f>IF('09_Form_Projets_Climat'!$P96="Validé humainement",'09_Form_Projets_Climat'!K96,"")</x:f>
      </x:c>
      <x:c r="L96" s="84" t="str">
        <x:f>IF('09_Form_Projets_Climat'!$P96="Validé humainement",'09_Form_Projets_Climat'!L96,"")</x:f>
      </x:c>
      <x:c r="M96" s="76" t="str">
        <x:f>IF('09_Form_Projets_Climat'!$P96="Validé humainement",'09_Form_Projets_Climat'!M96,"")</x:f>
      </x:c>
      <x:c r="N96" s="76" t="str">
        <x:f>IF('09_Form_Projets_Climat'!$P96="Validé humainement",'09_Form_Projets_Climat'!N96,"")</x:f>
      </x:c>
      <x:c r="O96" s="76" t="str">
        <x:f>IF('09_Form_Projets_Climat'!$P96="Validé humainement",'09_Form_Projets_Climat'!O96,"")</x:f>
      </x:c>
      <x:c r="P96" s="76" t="str">
        <x:f>IF('09_Form_Projets_Climat'!$P96="Validé humainement",'09_Form_Projets_Climat'!P96,"")</x:f>
      </x:c>
      <x:c r="Q96" s="76" t="str">
        <x:f>IF('09_Form_Projets_Climat'!$P96="Validé humainement",'09_Form_Projets_Climat'!Q96,"")</x:f>
      </x:c>
      <x:c r="R96" s="78" t="str">
        <x:f>IF('09_Form_Projets_Climat'!$P96="Validé humainement",'09_Form_Projets_Climat'!R96,"")</x:f>
      </x:c>
      <x:c r="S96" s="76" t="str">
        <x:f>IF('09_Form_Projets_Climat'!$P96="Validé humainement",'09_Form_Projets_Climat'!S96,"")</x:f>
      </x:c>
      <x:c r="T96" s="76" t="str">
        <x:f>IF('09_Form_Projets_Climat'!$P96="Validé humainement",'09_Form_Projets_Climat'!T96,"")</x:f>
      </x:c>
      <x:c r="U96" s="76" t="str">
        <x:f>IF('09_Form_Projets_Climat'!$P96="Validé humainement",'09_Form_Projets_Climat'!U96,"")</x:f>
      </x:c>
    </x:row>
    <x:row r="97">
      <x:c r="A97" s="76" t="str">
        <x:f>IF('09_Form_Projets_Climat'!$P97="Validé humainement",'09_Form_Projets_Climat'!A97,"")</x:f>
      </x:c>
      <x:c r="B97" s="76" t="str">
        <x:f>IF('09_Form_Projets_Climat'!$P97="Validé humainement",'09_Form_Projets_Climat'!B97,"")</x:f>
      </x:c>
      <x:c r="C97" s="76" t="str">
        <x:f>IF('09_Form_Projets_Climat'!$P97="Validé humainement",'09_Form_Projets_Climat'!C97,"")</x:f>
      </x:c>
      <x:c r="D97" s="76" t="str">
        <x:f>IF('09_Form_Projets_Climat'!$P97="Validé humainement",'09_Form_Projets_Climat'!D97,"")</x:f>
      </x:c>
      <x:c r="E97" s="76" t="str">
        <x:f>IF('09_Form_Projets_Climat'!$P97="Validé humainement",'09_Form_Projets_Climat'!E97,"")</x:f>
      </x:c>
      <x:c r="F97" s="76" t="str">
        <x:f>IF('09_Form_Projets_Climat'!$P97="Validé humainement",'09_Form_Projets_Climat'!F97,"")</x:f>
      </x:c>
      <x:c r="G97" s="78" t="str">
        <x:f>IF('09_Form_Projets_Climat'!$P97="Validé humainement",'09_Form_Projets_Climat'!G97,"")</x:f>
      </x:c>
      <x:c r="H97" s="78" t="str">
        <x:f>IF('09_Form_Projets_Climat'!$P97="Validé humainement",'09_Form_Projets_Climat'!H97,"")</x:f>
      </x:c>
      <x:c r="I97" s="81" t="str">
        <x:f>IF('09_Form_Projets_Climat'!$P97="Validé humainement",'09_Form_Projets_Climat'!I97,"")</x:f>
      </x:c>
      <x:c r="J97" s="81" t="str">
        <x:f>IF('09_Form_Projets_Climat'!$P97="Validé humainement",'09_Form_Projets_Climat'!J97,"")</x:f>
      </x:c>
      <x:c r="K97" s="81" t="str">
        <x:f>IF('09_Form_Projets_Climat'!$P97="Validé humainement",'09_Form_Projets_Climat'!K97,"")</x:f>
      </x:c>
      <x:c r="L97" s="84" t="str">
        <x:f>IF('09_Form_Projets_Climat'!$P97="Validé humainement",'09_Form_Projets_Climat'!L97,"")</x:f>
      </x:c>
      <x:c r="M97" s="76" t="str">
        <x:f>IF('09_Form_Projets_Climat'!$P97="Validé humainement",'09_Form_Projets_Climat'!M97,"")</x:f>
      </x:c>
      <x:c r="N97" s="76" t="str">
        <x:f>IF('09_Form_Projets_Climat'!$P97="Validé humainement",'09_Form_Projets_Climat'!N97,"")</x:f>
      </x:c>
      <x:c r="O97" s="76" t="str">
        <x:f>IF('09_Form_Projets_Climat'!$P97="Validé humainement",'09_Form_Projets_Climat'!O97,"")</x:f>
      </x:c>
      <x:c r="P97" s="76" t="str">
        <x:f>IF('09_Form_Projets_Climat'!$P97="Validé humainement",'09_Form_Projets_Climat'!P97,"")</x:f>
      </x:c>
      <x:c r="Q97" s="76" t="str">
        <x:f>IF('09_Form_Projets_Climat'!$P97="Validé humainement",'09_Form_Projets_Climat'!Q97,"")</x:f>
      </x:c>
      <x:c r="R97" s="78" t="str">
        <x:f>IF('09_Form_Projets_Climat'!$P97="Validé humainement",'09_Form_Projets_Climat'!R97,"")</x:f>
      </x:c>
      <x:c r="S97" s="76" t="str">
        <x:f>IF('09_Form_Projets_Climat'!$P97="Validé humainement",'09_Form_Projets_Climat'!S97,"")</x:f>
      </x:c>
      <x:c r="T97" s="76" t="str">
        <x:f>IF('09_Form_Projets_Climat'!$P97="Validé humainement",'09_Form_Projets_Climat'!T97,"")</x:f>
      </x:c>
      <x:c r="U97" s="76" t="str">
        <x:f>IF('09_Form_Projets_Climat'!$P97="Validé humainement",'09_Form_Projets_Climat'!U97,"")</x:f>
      </x:c>
    </x:row>
    <x:row r="98">
      <x:c r="A98" s="76" t="str">
        <x:f>IF('09_Form_Projets_Climat'!$P98="Validé humainement",'09_Form_Projets_Climat'!A98,"")</x:f>
      </x:c>
      <x:c r="B98" s="76" t="str">
        <x:f>IF('09_Form_Projets_Climat'!$P98="Validé humainement",'09_Form_Projets_Climat'!B98,"")</x:f>
      </x:c>
      <x:c r="C98" s="76" t="str">
        <x:f>IF('09_Form_Projets_Climat'!$P98="Validé humainement",'09_Form_Projets_Climat'!C98,"")</x:f>
      </x:c>
      <x:c r="D98" s="76" t="str">
        <x:f>IF('09_Form_Projets_Climat'!$P98="Validé humainement",'09_Form_Projets_Climat'!D98,"")</x:f>
      </x:c>
      <x:c r="E98" s="76" t="str">
        <x:f>IF('09_Form_Projets_Climat'!$P98="Validé humainement",'09_Form_Projets_Climat'!E98,"")</x:f>
      </x:c>
      <x:c r="F98" s="76" t="str">
        <x:f>IF('09_Form_Projets_Climat'!$P98="Validé humainement",'09_Form_Projets_Climat'!F98,"")</x:f>
      </x:c>
      <x:c r="G98" s="78" t="str">
        <x:f>IF('09_Form_Projets_Climat'!$P98="Validé humainement",'09_Form_Projets_Climat'!G98,"")</x:f>
      </x:c>
      <x:c r="H98" s="78" t="str">
        <x:f>IF('09_Form_Projets_Climat'!$P98="Validé humainement",'09_Form_Projets_Climat'!H98,"")</x:f>
      </x:c>
      <x:c r="I98" s="81" t="str">
        <x:f>IF('09_Form_Projets_Climat'!$P98="Validé humainement",'09_Form_Projets_Climat'!I98,"")</x:f>
      </x:c>
      <x:c r="J98" s="81" t="str">
        <x:f>IF('09_Form_Projets_Climat'!$P98="Validé humainement",'09_Form_Projets_Climat'!J98,"")</x:f>
      </x:c>
      <x:c r="K98" s="81" t="str">
        <x:f>IF('09_Form_Projets_Climat'!$P98="Validé humainement",'09_Form_Projets_Climat'!K98,"")</x:f>
      </x:c>
      <x:c r="L98" s="84" t="str">
        <x:f>IF('09_Form_Projets_Climat'!$P98="Validé humainement",'09_Form_Projets_Climat'!L98,"")</x:f>
      </x:c>
      <x:c r="M98" s="76" t="str">
        <x:f>IF('09_Form_Projets_Climat'!$P98="Validé humainement",'09_Form_Projets_Climat'!M98,"")</x:f>
      </x:c>
      <x:c r="N98" s="76" t="str">
        <x:f>IF('09_Form_Projets_Climat'!$P98="Validé humainement",'09_Form_Projets_Climat'!N98,"")</x:f>
      </x:c>
      <x:c r="O98" s="76" t="str">
        <x:f>IF('09_Form_Projets_Climat'!$P98="Validé humainement",'09_Form_Projets_Climat'!O98,"")</x:f>
      </x:c>
      <x:c r="P98" s="76" t="str">
        <x:f>IF('09_Form_Projets_Climat'!$P98="Validé humainement",'09_Form_Projets_Climat'!P98,"")</x:f>
      </x:c>
      <x:c r="Q98" s="76" t="str">
        <x:f>IF('09_Form_Projets_Climat'!$P98="Validé humainement",'09_Form_Projets_Climat'!Q98,"")</x:f>
      </x:c>
      <x:c r="R98" s="78" t="str">
        <x:f>IF('09_Form_Projets_Climat'!$P98="Validé humainement",'09_Form_Projets_Climat'!R98,"")</x:f>
      </x:c>
      <x:c r="S98" s="76" t="str">
        <x:f>IF('09_Form_Projets_Climat'!$P98="Validé humainement",'09_Form_Projets_Climat'!S98,"")</x:f>
      </x:c>
      <x:c r="T98" s="76" t="str">
        <x:f>IF('09_Form_Projets_Climat'!$P98="Validé humainement",'09_Form_Projets_Climat'!T98,"")</x:f>
      </x:c>
      <x:c r="U98" s="76" t="str">
        <x:f>IF('09_Form_Projets_Climat'!$P98="Validé humainement",'09_Form_Projets_Climat'!U98,"")</x:f>
      </x:c>
    </x:row>
    <x:row r="99">
      <x:c r="A99" s="76" t="str">
        <x:f>IF('09_Form_Projets_Climat'!$P99="Validé humainement",'09_Form_Projets_Climat'!A99,"")</x:f>
      </x:c>
      <x:c r="B99" s="76" t="str">
        <x:f>IF('09_Form_Projets_Climat'!$P99="Validé humainement",'09_Form_Projets_Climat'!B99,"")</x:f>
      </x:c>
      <x:c r="C99" s="76" t="str">
        <x:f>IF('09_Form_Projets_Climat'!$P99="Validé humainement",'09_Form_Projets_Climat'!C99,"")</x:f>
      </x:c>
      <x:c r="D99" s="76" t="str">
        <x:f>IF('09_Form_Projets_Climat'!$P99="Validé humainement",'09_Form_Projets_Climat'!D99,"")</x:f>
      </x:c>
      <x:c r="E99" s="76" t="str">
        <x:f>IF('09_Form_Projets_Climat'!$P99="Validé humainement",'09_Form_Projets_Climat'!E99,"")</x:f>
      </x:c>
      <x:c r="F99" s="76" t="str">
        <x:f>IF('09_Form_Projets_Climat'!$P99="Validé humainement",'09_Form_Projets_Climat'!F99,"")</x:f>
      </x:c>
      <x:c r="G99" s="78" t="str">
        <x:f>IF('09_Form_Projets_Climat'!$P99="Validé humainement",'09_Form_Projets_Climat'!G99,"")</x:f>
      </x:c>
      <x:c r="H99" s="78" t="str">
        <x:f>IF('09_Form_Projets_Climat'!$P99="Validé humainement",'09_Form_Projets_Climat'!H99,"")</x:f>
      </x:c>
      <x:c r="I99" s="81" t="str">
        <x:f>IF('09_Form_Projets_Climat'!$P99="Validé humainement",'09_Form_Projets_Climat'!I99,"")</x:f>
      </x:c>
      <x:c r="J99" s="81" t="str">
        <x:f>IF('09_Form_Projets_Climat'!$P99="Validé humainement",'09_Form_Projets_Climat'!J99,"")</x:f>
      </x:c>
      <x:c r="K99" s="81" t="str">
        <x:f>IF('09_Form_Projets_Climat'!$P99="Validé humainement",'09_Form_Projets_Climat'!K99,"")</x:f>
      </x:c>
      <x:c r="L99" s="84" t="str">
        <x:f>IF('09_Form_Projets_Climat'!$P99="Validé humainement",'09_Form_Projets_Climat'!L99,"")</x:f>
      </x:c>
      <x:c r="M99" s="76" t="str">
        <x:f>IF('09_Form_Projets_Climat'!$P99="Validé humainement",'09_Form_Projets_Climat'!M99,"")</x:f>
      </x:c>
      <x:c r="N99" s="76" t="str">
        <x:f>IF('09_Form_Projets_Climat'!$P99="Validé humainement",'09_Form_Projets_Climat'!N99,"")</x:f>
      </x:c>
      <x:c r="O99" s="76" t="str">
        <x:f>IF('09_Form_Projets_Climat'!$P99="Validé humainement",'09_Form_Projets_Climat'!O99,"")</x:f>
      </x:c>
      <x:c r="P99" s="76" t="str">
        <x:f>IF('09_Form_Projets_Climat'!$P99="Validé humainement",'09_Form_Projets_Climat'!P99,"")</x:f>
      </x:c>
      <x:c r="Q99" s="76" t="str">
        <x:f>IF('09_Form_Projets_Climat'!$P99="Validé humainement",'09_Form_Projets_Climat'!Q99,"")</x:f>
      </x:c>
      <x:c r="R99" s="78" t="str">
        <x:f>IF('09_Form_Projets_Climat'!$P99="Validé humainement",'09_Form_Projets_Climat'!R99,"")</x:f>
      </x:c>
      <x:c r="S99" s="76" t="str">
        <x:f>IF('09_Form_Projets_Climat'!$P99="Validé humainement",'09_Form_Projets_Climat'!S99,"")</x:f>
      </x:c>
      <x:c r="T99" s="76" t="str">
        <x:f>IF('09_Form_Projets_Climat'!$P99="Validé humainement",'09_Form_Projets_Climat'!T99,"")</x:f>
      </x:c>
      <x:c r="U99" s="76" t="str">
        <x:f>IF('09_Form_Projets_Climat'!$P99="Validé humainement",'09_Form_Projets_Climat'!U99,"")</x:f>
      </x:c>
    </x:row>
    <x:row r="100">
      <x:c r="A100" s="76" t="str">
        <x:f>IF('09_Form_Projets_Climat'!$P100="Validé humainement",'09_Form_Projets_Climat'!A100,"")</x:f>
      </x:c>
      <x:c r="B100" s="76" t="str">
        <x:f>IF('09_Form_Projets_Climat'!$P100="Validé humainement",'09_Form_Projets_Climat'!B100,"")</x:f>
      </x:c>
      <x:c r="C100" s="76" t="str">
        <x:f>IF('09_Form_Projets_Climat'!$P100="Validé humainement",'09_Form_Projets_Climat'!C100,"")</x:f>
      </x:c>
      <x:c r="D100" s="76" t="str">
        <x:f>IF('09_Form_Projets_Climat'!$P100="Validé humainement",'09_Form_Projets_Climat'!D100,"")</x:f>
      </x:c>
      <x:c r="E100" s="76" t="str">
        <x:f>IF('09_Form_Projets_Climat'!$P100="Validé humainement",'09_Form_Projets_Climat'!E100,"")</x:f>
      </x:c>
      <x:c r="F100" s="76" t="str">
        <x:f>IF('09_Form_Projets_Climat'!$P100="Validé humainement",'09_Form_Projets_Climat'!F100,"")</x:f>
      </x:c>
      <x:c r="G100" s="78" t="str">
        <x:f>IF('09_Form_Projets_Climat'!$P100="Validé humainement",'09_Form_Projets_Climat'!G100,"")</x:f>
      </x:c>
      <x:c r="H100" s="78" t="str">
        <x:f>IF('09_Form_Projets_Climat'!$P100="Validé humainement",'09_Form_Projets_Climat'!H100,"")</x:f>
      </x:c>
      <x:c r="I100" s="81" t="str">
        <x:f>IF('09_Form_Projets_Climat'!$P100="Validé humainement",'09_Form_Projets_Climat'!I100,"")</x:f>
      </x:c>
      <x:c r="J100" s="81" t="str">
        <x:f>IF('09_Form_Projets_Climat'!$P100="Validé humainement",'09_Form_Projets_Climat'!J100,"")</x:f>
      </x:c>
      <x:c r="K100" s="81" t="str">
        <x:f>IF('09_Form_Projets_Climat'!$P100="Validé humainement",'09_Form_Projets_Climat'!K100,"")</x:f>
      </x:c>
      <x:c r="L100" s="84" t="str">
        <x:f>IF('09_Form_Projets_Climat'!$P100="Validé humainement",'09_Form_Projets_Climat'!L100,"")</x:f>
      </x:c>
      <x:c r="M100" s="76" t="str">
        <x:f>IF('09_Form_Projets_Climat'!$P100="Validé humainement",'09_Form_Projets_Climat'!M100,"")</x:f>
      </x:c>
      <x:c r="N100" s="76" t="str">
        <x:f>IF('09_Form_Projets_Climat'!$P100="Validé humainement",'09_Form_Projets_Climat'!N100,"")</x:f>
      </x:c>
      <x:c r="O100" s="76" t="str">
        <x:f>IF('09_Form_Projets_Climat'!$P100="Validé humainement",'09_Form_Projets_Climat'!O100,"")</x:f>
      </x:c>
      <x:c r="P100" s="76" t="str">
        <x:f>IF('09_Form_Projets_Climat'!$P100="Validé humainement",'09_Form_Projets_Climat'!P100,"")</x:f>
      </x:c>
      <x:c r="Q100" s="76" t="str">
        <x:f>IF('09_Form_Projets_Climat'!$P100="Validé humainement",'09_Form_Projets_Climat'!Q100,"")</x:f>
      </x:c>
      <x:c r="R100" s="78" t="str">
        <x:f>IF('09_Form_Projets_Climat'!$P100="Validé humainement",'09_Form_Projets_Climat'!R100,"")</x:f>
      </x:c>
      <x:c r="S100" s="76" t="str">
        <x:f>IF('09_Form_Projets_Climat'!$P100="Validé humainement",'09_Form_Projets_Climat'!S100,"")</x:f>
      </x:c>
      <x:c r="T100" s="76" t="str">
        <x:f>IF('09_Form_Projets_Climat'!$P100="Validé humainement",'09_Form_Projets_Climat'!T100,"")</x:f>
      </x:c>
      <x:c r="U100" s="76" t="str">
        <x:f>IF('09_Form_Projets_Climat'!$P100="Validé humainement",'09_Form_Projets_Climat'!U100,"")</x:f>
      </x:c>
    </x:row>
    <x:row r="101">
      <x:c r="A101" s="76" t="str">
        <x:f>IF('09_Form_Projets_Climat'!$P101="Validé humainement",'09_Form_Projets_Climat'!A101,"")</x:f>
      </x:c>
      <x:c r="B101" s="76" t="str">
        <x:f>IF('09_Form_Projets_Climat'!$P101="Validé humainement",'09_Form_Projets_Climat'!B101,"")</x:f>
      </x:c>
      <x:c r="C101" s="76" t="str">
        <x:f>IF('09_Form_Projets_Climat'!$P101="Validé humainement",'09_Form_Projets_Climat'!C101,"")</x:f>
      </x:c>
      <x:c r="D101" s="76" t="str">
        <x:f>IF('09_Form_Projets_Climat'!$P101="Validé humainement",'09_Form_Projets_Climat'!D101,"")</x:f>
      </x:c>
      <x:c r="E101" s="76" t="str">
        <x:f>IF('09_Form_Projets_Climat'!$P101="Validé humainement",'09_Form_Projets_Climat'!E101,"")</x:f>
      </x:c>
      <x:c r="F101" s="76" t="str">
        <x:f>IF('09_Form_Projets_Climat'!$P101="Validé humainement",'09_Form_Projets_Climat'!F101,"")</x:f>
      </x:c>
      <x:c r="G101" s="78" t="str">
        <x:f>IF('09_Form_Projets_Climat'!$P101="Validé humainement",'09_Form_Projets_Climat'!G101,"")</x:f>
      </x:c>
      <x:c r="H101" s="78" t="str">
        <x:f>IF('09_Form_Projets_Climat'!$P101="Validé humainement",'09_Form_Projets_Climat'!H101,"")</x:f>
      </x:c>
      <x:c r="I101" s="81" t="str">
        <x:f>IF('09_Form_Projets_Climat'!$P101="Validé humainement",'09_Form_Projets_Climat'!I101,"")</x:f>
      </x:c>
      <x:c r="J101" s="81" t="str">
        <x:f>IF('09_Form_Projets_Climat'!$P101="Validé humainement",'09_Form_Projets_Climat'!J101,"")</x:f>
      </x:c>
      <x:c r="K101" s="81" t="str">
        <x:f>IF('09_Form_Projets_Climat'!$P101="Validé humainement",'09_Form_Projets_Climat'!K101,"")</x:f>
      </x:c>
      <x:c r="L101" s="84" t="str">
        <x:f>IF('09_Form_Projets_Climat'!$P101="Validé humainement",'09_Form_Projets_Climat'!L101,"")</x:f>
      </x:c>
      <x:c r="M101" s="76" t="str">
        <x:f>IF('09_Form_Projets_Climat'!$P101="Validé humainement",'09_Form_Projets_Climat'!M101,"")</x:f>
      </x:c>
      <x:c r="N101" s="76" t="str">
        <x:f>IF('09_Form_Projets_Climat'!$P101="Validé humainement",'09_Form_Projets_Climat'!N101,"")</x:f>
      </x:c>
      <x:c r="O101" s="76" t="str">
        <x:f>IF('09_Form_Projets_Climat'!$P101="Validé humainement",'09_Form_Projets_Climat'!O101,"")</x:f>
      </x:c>
      <x:c r="P101" s="76" t="str">
        <x:f>IF('09_Form_Projets_Climat'!$P101="Validé humainement",'09_Form_Projets_Climat'!P101,"")</x:f>
      </x:c>
      <x:c r="Q101" s="76" t="str">
        <x:f>IF('09_Form_Projets_Climat'!$P101="Validé humainement",'09_Form_Projets_Climat'!Q101,"")</x:f>
      </x:c>
      <x:c r="R101" s="78" t="str">
        <x:f>IF('09_Form_Projets_Climat'!$P101="Validé humainement",'09_Form_Projets_Climat'!R101,"")</x:f>
      </x:c>
      <x:c r="S101" s="76" t="str">
        <x:f>IF('09_Form_Projets_Climat'!$P101="Validé humainement",'09_Form_Projets_Climat'!S101,"")</x:f>
      </x:c>
      <x:c r="T101" s="76" t="str">
        <x:f>IF('09_Form_Projets_Climat'!$P101="Validé humainement",'09_Form_Projets_Climat'!T101,"")</x:f>
      </x:c>
      <x:c r="U101" s="76" t="str">
        <x:f>IF('09_Form_Projets_Climat'!$P101="Validé humainement",'09_Form_Projets_Climat'!U101,"")</x:f>
      </x:c>
    </x:row>
    <x:row r="102">
      <x:c r="A102" s="76" t="str">
        <x:f>IF('09_Form_Projets_Climat'!$P102="Validé humainement",'09_Form_Projets_Climat'!A102,"")</x:f>
      </x:c>
      <x:c r="B102" s="76" t="str">
        <x:f>IF('09_Form_Projets_Climat'!$P102="Validé humainement",'09_Form_Projets_Climat'!B102,"")</x:f>
      </x:c>
      <x:c r="C102" s="76" t="str">
        <x:f>IF('09_Form_Projets_Climat'!$P102="Validé humainement",'09_Form_Projets_Climat'!C102,"")</x:f>
      </x:c>
      <x:c r="D102" s="76" t="str">
        <x:f>IF('09_Form_Projets_Climat'!$P102="Validé humainement",'09_Form_Projets_Climat'!D102,"")</x:f>
      </x:c>
      <x:c r="E102" s="76" t="str">
        <x:f>IF('09_Form_Projets_Climat'!$P102="Validé humainement",'09_Form_Projets_Climat'!E102,"")</x:f>
      </x:c>
      <x:c r="F102" s="76" t="str">
        <x:f>IF('09_Form_Projets_Climat'!$P102="Validé humainement",'09_Form_Projets_Climat'!F102,"")</x:f>
      </x:c>
      <x:c r="G102" s="78" t="str">
        <x:f>IF('09_Form_Projets_Climat'!$P102="Validé humainement",'09_Form_Projets_Climat'!G102,"")</x:f>
      </x:c>
      <x:c r="H102" s="78" t="str">
        <x:f>IF('09_Form_Projets_Climat'!$P102="Validé humainement",'09_Form_Projets_Climat'!H102,"")</x:f>
      </x:c>
      <x:c r="I102" s="81" t="str">
        <x:f>IF('09_Form_Projets_Climat'!$P102="Validé humainement",'09_Form_Projets_Climat'!I102,"")</x:f>
      </x:c>
      <x:c r="J102" s="81" t="str">
        <x:f>IF('09_Form_Projets_Climat'!$P102="Validé humainement",'09_Form_Projets_Climat'!J102,"")</x:f>
      </x:c>
      <x:c r="K102" s="81" t="str">
        <x:f>IF('09_Form_Projets_Climat'!$P102="Validé humainement",'09_Form_Projets_Climat'!K102,"")</x:f>
      </x:c>
      <x:c r="L102" s="84" t="str">
        <x:f>IF('09_Form_Projets_Climat'!$P102="Validé humainement",'09_Form_Projets_Climat'!L102,"")</x:f>
      </x:c>
      <x:c r="M102" s="76" t="str">
        <x:f>IF('09_Form_Projets_Climat'!$P102="Validé humainement",'09_Form_Projets_Climat'!M102,"")</x:f>
      </x:c>
      <x:c r="N102" s="76" t="str">
        <x:f>IF('09_Form_Projets_Climat'!$P102="Validé humainement",'09_Form_Projets_Climat'!N102,"")</x:f>
      </x:c>
      <x:c r="O102" s="76" t="str">
        <x:f>IF('09_Form_Projets_Climat'!$P102="Validé humainement",'09_Form_Projets_Climat'!O102,"")</x:f>
      </x:c>
      <x:c r="P102" s="76" t="str">
        <x:f>IF('09_Form_Projets_Climat'!$P102="Validé humainement",'09_Form_Projets_Climat'!P102,"")</x:f>
      </x:c>
      <x:c r="Q102" s="76" t="str">
        <x:f>IF('09_Form_Projets_Climat'!$P102="Validé humainement",'09_Form_Projets_Climat'!Q102,"")</x:f>
      </x:c>
      <x:c r="R102" s="78" t="str">
        <x:f>IF('09_Form_Projets_Climat'!$P102="Validé humainement",'09_Form_Projets_Climat'!R102,"")</x:f>
      </x:c>
      <x:c r="S102" s="76" t="str">
        <x:f>IF('09_Form_Projets_Climat'!$P102="Validé humainement",'09_Form_Projets_Climat'!S102,"")</x:f>
      </x:c>
      <x:c r="T102" s="76" t="str">
        <x:f>IF('09_Form_Projets_Climat'!$P102="Validé humainement",'09_Form_Projets_Climat'!T102,"")</x:f>
      </x:c>
      <x:c r="U102" s="76" t="str">
        <x:f>IF('09_Form_Projets_Climat'!$P102="Validé humainement",'09_Form_Projets_Climat'!U102,"")</x:f>
      </x:c>
    </x:row>
    <x:row r="103">
      <x:c r="A103" s="76" t="str">
        <x:f>IF('09_Form_Projets_Climat'!$P103="Validé humainement",'09_Form_Projets_Climat'!A103,"")</x:f>
      </x:c>
      <x:c r="B103" s="76" t="str">
        <x:f>IF('09_Form_Projets_Climat'!$P103="Validé humainement",'09_Form_Projets_Climat'!B103,"")</x:f>
      </x:c>
      <x:c r="C103" s="76" t="str">
        <x:f>IF('09_Form_Projets_Climat'!$P103="Validé humainement",'09_Form_Projets_Climat'!C103,"")</x:f>
      </x:c>
      <x:c r="D103" s="76" t="str">
        <x:f>IF('09_Form_Projets_Climat'!$P103="Validé humainement",'09_Form_Projets_Climat'!D103,"")</x:f>
      </x:c>
      <x:c r="E103" s="76" t="str">
        <x:f>IF('09_Form_Projets_Climat'!$P103="Validé humainement",'09_Form_Projets_Climat'!E103,"")</x:f>
      </x:c>
      <x:c r="F103" s="76" t="str">
        <x:f>IF('09_Form_Projets_Climat'!$P103="Validé humainement",'09_Form_Projets_Climat'!F103,"")</x:f>
      </x:c>
      <x:c r="G103" s="78" t="str">
        <x:f>IF('09_Form_Projets_Climat'!$P103="Validé humainement",'09_Form_Projets_Climat'!G103,"")</x:f>
      </x:c>
      <x:c r="H103" s="78" t="str">
        <x:f>IF('09_Form_Projets_Climat'!$P103="Validé humainement",'09_Form_Projets_Climat'!H103,"")</x:f>
      </x:c>
      <x:c r="I103" s="81" t="str">
        <x:f>IF('09_Form_Projets_Climat'!$P103="Validé humainement",'09_Form_Projets_Climat'!I103,"")</x:f>
      </x:c>
      <x:c r="J103" s="81" t="str">
        <x:f>IF('09_Form_Projets_Climat'!$P103="Validé humainement",'09_Form_Projets_Climat'!J103,"")</x:f>
      </x:c>
      <x:c r="K103" s="81" t="str">
        <x:f>IF('09_Form_Projets_Climat'!$P103="Validé humainement",'09_Form_Projets_Climat'!K103,"")</x:f>
      </x:c>
      <x:c r="L103" s="84" t="str">
        <x:f>IF('09_Form_Projets_Climat'!$P103="Validé humainement",'09_Form_Projets_Climat'!L103,"")</x:f>
      </x:c>
      <x:c r="M103" s="76" t="str">
        <x:f>IF('09_Form_Projets_Climat'!$P103="Validé humainement",'09_Form_Projets_Climat'!M103,"")</x:f>
      </x:c>
      <x:c r="N103" s="76" t="str">
        <x:f>IF('09_Form_Projets_Climat'!$P103="Validé humainement",'09_Form_Projets_Climat'!N103,"")</x:f>
      </x:c>
      <x:c r="O103" s="76" t="str">
        <x:f>IF('09_Form_Projets_Climat'!$P103="Validé humainement",'09_Form_Projets_Climat'!O103,"")</x:f>
      </x:c>
      <x:c r="P103" s="76" t="str">
        <x:f>IF('09_Form_Projets_Climat'!$P103="Validé humainement",'09_Form_Projets_Climat'!P103,"")</x:f>
      </x:c>
      <x:c r="Q103" s="76" t="str">
        <x:f>IF('09_Form_Projets_Climat'!$P103="Validé humainement",'09_Form_Projets_Climat'!Q103,"")</x:f>
      </x:c>
      <x:c r="R103" s="78" t="str">
        <x:f>IF('09_Form_Projets_Climat'!$P103="Validé humainement",'09_Form_Projets_Climat'!R103,"")</x:f>
      </x:c>
      <x:c r="S103" s="76" t="str">
        <x:f>IF('09_Form_Projets_Climat'!$P103="Validé humainement",'09_Form_Projets_Climat'!S103,"")</x:f>
      </x:c>
      <x:c r="T103" s="76" t="str">
        <x:f>IF('09_Form_Projets_Climat'!$P103="Validé humainement",'09_Form_Projets_Climat'!T103,"")</x:f>
      </x:c>
      <x:c r="U103" s="76" t="str">
        <x:f>IF('09_Form_Projets_Climat'!$P103="Validé humainement",'09_Form_Projets_Climat'!U103,"")</x:f>
      </x:c>
    </x:row>
    <x:row r="104">
      <x:c r="A104" s="76" t="str">
        <x:f>IF('09_Form_Projets_Climat'!$P104="Validé humainement",'09_Form_Projets_Climat'!A104,"")</x:f>
      </x:c>
      <x:c r="B104" s="76" t="str">
        <x:f>IF('09_Form_Projets_Climat'!$P104="Validé humainement",'09_Form_Projets_Climat'!B104,"")</x:f>
      </x:c>
      <x:c r="C104" s="76" t="str">
        <x:f>IF('09_Form_Projets_Climat'!$P104="Validé humainement",'09_Form_Projets_Climat'!C104,"")</x:f>
      </x:c>
      <x:c r="D104" s="76" t="str">
        <x:f>IF('09_Form_Projets_Climat'!$P104="Validé humainement",'09_Form_Projets_Climat'!D104,"")</x:f>
      </x:c>
      <x:c r="E104" s="76" t="str">
        <x:f>IF('09_Form_Projets_Climat'!$P104="Validé humainement",'09_Form_Projets_Climat'!E104,"")</x:f>
      </x:c>
      <x:c r="F104" s="76" t="str">
        <x:f>IF('09_Form_Projets_Climat'!$P104="Validé humainement",'09_Form_Projets_Climat'!F104,"")</x:f>
      </x:c>
      <x:c r="G104" s="78" t="str">
        <x:f>IF('09_Form_Projets_Climat'!$P104="Validé humainement",'09_Form_Projets_Climat'!G104,"")</x:f>
      </x:c>
      <x:c r="H104" s="78" t="str">
        <x:f>IF('09_Form_Projets_Climat'!$P104="Validé humainement",'09_Form_Projets_Climat'!H104,"")</x:f>
      </x:c>
      <x:c r="I104" s="81" t="str">
        <x:f>IF('09_Form_Projets_Climat'!$P104="Validé humainement",'09_Form_Projets_Climat'!I104,"")</x:f>
      </x:c>
      <x:c r="J104" s="81" t="str">
        <x:f>IF('09_Form_Projets_Climat'!$P104="Validé humainement",'09_Form_Projets_Climat'!J104,"")</x:f>
      </x:c>
      <x:c r="K104" s="81" t="str">
        <x:f>IF('09_Form_Projets_Climat'!$P104="Validé humainement",'09_Form_Projets_Climat'!K104,"")</x:f>
      </x:c>
      <x:c r="L104" s="84" t="str">
        <x:f>IF('09_Form_Projets_Climat'!$P104="Validé humainement",'09_Form_Projets_Climat'!L104,"")</x:f>
      </x:c>
      <x:c r="M104" s="76" t="str">
        <x:f>IF('09_Form_Projets_Climat'!$P104="Validé humainement",'09_Form_Projets_Climat'!M104,"")</x:f>
      </x:c>
      <x:c r="N104" s="76" t="str">
        <x:f>IF('09_Form_Projets_Climat'!$P104="Validé humainement",'09_Form_Projets_Climat'!N104,"")</x:f>
      </x:c>
      <x:c r="O104" s="76" t="str">
        <x:f>IF('09_Form_Projets_Climat'!$P104="Validé humainement",'09_Form_Projets_Climat'!O104,"")</x:f>
      </x:c>
      <x:c r="P104" s="76" t="str">
        <x:f>IF('09_Form_Projets_Climat'!$P104="Validé humainement",'09_Form_Projets_Climat'!P104,"")</x:f>
      </x:c>
      <x:c r="Q104" s="76" t="str">
        <x:f>IF('09_Form_Projets_Climat'!$P104="Validé humainement",'09_Form_Projets_Climat'!Q104,"")</x:f>
      </x:c>
      <x:c r="R104" s="78" t="str">
        <x:f>IF('09_Form_Projets_Climat'!$P104="Validé humainement",'09_Form_Projets_Climat'!R104,"")</x:f>
      </x:c>
      <x:c r="S104" s="76" t="str">
        <x:f>IF('09_Form_Projets_Climat'!$P104="Validé humainement",'09_Form_Projets_Climat'!S104,"")</x:f>
      </x:c>
      <x:c r="T104" s="76" t="str">
        <x:f>IF('09_Form_Projets_Climat'!$P104="Validé humainement",'09_Form_Projets_Climat'!T104,"")</x:f>
      </x:c>
      <x:c r="U104" s="76" t="str">
        <x:f>IF('09_Form_Projets_Climat'!$P104="Validé humainement",'09_Form_Projets_Climat'!U104,"")</x:f>
      </x:c>
    </x:row>
  </x:sheetData>
  <x:mergeCells>
    <x:mergeCell ref="A1:U1"/>
    <x:mergeCell ref="A2:U2"/>
  </x:mergeCells>
  <x:pageMargins left="0.7" right="0.7" top="0.75" bottom="0.75" header="0.3" footer="0.3"/>
  <x:tableParts count="1">
    <x:tablePart xmlns:r="http://schemas.openxmlformats.org/officeDocument/2006/relationships" r:id="Rfe24f77f40fc4f1c"/>
  </x:tableParts>
</x:worksheet>
</file>

<file path=xl/worksheets/sheet63.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10_Form_Finance_Climat.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Projet_ID</x:v>
      </x:c>
      <x:c r="E4" s="87" t="str">
        <x:v>Bailleur</x:v>
      </x:c>
      <x:c r="F4" s="87" t="str">
        <x:v>Instrument</x:v>
      </x:c>
      <x:c r="G4" s="87" t="str">
        <x:v>Montant demandé FCFA</x:v>
      </x:c>
      <x:c r="H4" s="87" t="str">
        <x:v>Montant approuvé FCFA</x:v>
      </x:c>
      <x:c r="I4" s="87" t="str">
        <x:v>Montant décaissé FCFA</x:v>
      </x:c>
      <x:c r="J4" s="87" t="str">
        <x:v>Cofinancement FCFA</x:v>
      </x:c>
      <x:c r="K4" s="87" t="str">
        <x:v>Devise</x:v>
      </x:c>
      <x:c r="L4" s="87" t="str">
        <x:v>Statut financement</x:v>
      </x:c>
      <x:c r="M4" s="87" t="str">
        <x:v>Date décision</x:v>
      </x:c>
      <x:c r="N4" s="87" t="str">
        <x:v>Document source</x:v>
      </x:c>
      <x:c r="O4" s="87" t="str">
        <x:v>Statut validation</x:v>
      </x:c>
      <x:c r="P4" s="87" t="str">
        <x:v>Observations</x:v>
      </x:c>
      <x:c r="Q4" s="87" t="str">
        <x:v>Date de saisie</x:v>
      </x:c>
      <x:c r="R4" s="87" t="str">
        <x:v>Responsable</x:v>
      </x:c>
      <x:c r="S4" s="87" t="str">
        <x:v>Alerte_QC</x:v>
      </x:c>
      <x:c r="T4" s="87" t="str">
        <x:v>Alimente_Rapports</x:v>
      </x:c>
    </x:row>
    <x:row r="5">
      <x:c r="A5" s="76" t="str">
        <x:f>IF('10_Form_Finance_Climat'!$O5="Validé humainement",'10_Form_Finance_Climat'!A5,"")</x:f>
      </x:c>
      <x:c r="B5" s="76" t="str">
        <x:f>IF('10_Form_Finance_Climat'!$O5="Validé humainement",'10_Form_Finance_Climat'!B5,"")</x:f>
      </x:c>
      <x:c r="C5" s="76" t="str">
        <x:f>IF('10_Form_Finance_Climat'!$O5="Validé humainement",'10_Form_Finance_Climat'!C5,"")</x:f>
      </x:c>
      <x:c r="D5" s="76" t="str">
        <x:f>IF('10_Form_Finance_Climat'!$O5="Validé humainement",'10_Form_Finance_Climat'!D5,"")</x:f>
      </x:c>
      <x:c r="E5" s="76" t="str">
        <x:f>IF('10_Form_Finance_Climat'!$O5="Validé humainement",'10_Form_Finance_Climat'!E5,"")</x:f>
      </x:c>
      <x:c r="F5" s="76" t="str">
        <x:f>IF('10_Form_Finance_Climat'!$O5="Validé humainement",'10_Form_Finance_Climat'!F5,"")</x:f>
      </x:c>
      <x:c r="G5" s="81" t="str">
        <x:f>IF('10_Form_Finance_Climat'!$O5="Validé humainement",'10_Form_Finance_Climat'!G5,"")</x:f>
      </x:c>
      <x:c r="H5" s="81" t="str">
        <x:f>IF('10_Form_Finance_Climat'!$O5="Validé humainement",'10_Form_Finance_Climat'!H5,"")</x:f>
      </x:c>
      <x:c r="I5" s="81" t="str">
        <x:f>IF('10_Form_Finance_Climat'!$O5="Validé humainement",'10_Form_Finance_Climat'!I5,"")</x:f>
      </x:c>
      <x:c r="J5" s="81" t="str">
        <x:f>IF('10_Form_Finance_Climat'!$O5="Validé humainement",'10_Form_Finance_Climat'!J5,"")</x:f>
      </x:c>
      <x:c r="K5" s="76" t="str">
        <x:f>IF('10_Form_Finance_Climat'!$O5="Validé humainement",'10_Form_Finance_Climat'!K5,"")</x:f>
      </x:c>
      <x:c r="L5" s="76" t="str">
        <x:f>IF('10_Form_Finance_Climat'!$O5="Validé humainement",'10_Form_Finance_Climat'!L5,"")</x:f>
      </x:c>
      <x:c r="M5" s="78" t="str">
        <x:f>IF('10_Form_Finance_Climat'!$O5="Validé humainement",'10_Form_Finance_Climat'!M5,"")</x:f>
      </x:c>
      <x:c r="N5" s="76" t="str">
        <x:f>IF('10_Form_Finance_Climat'!$O5="Validé humainement",'10_Form_Finance_Climat'!N5,"")</x:f>
      </x:c>
      <x:c r="O5" s="76" t="str">
        <x:f>IF('10_Form_Finance_Climat'!$O5="Validé humainement",'10_Form_Finance_Climat'!O5,"")</x:f>
      </x:c>
      <x:c r="P5" s="76" t="str">
        <x:f>IF('10_Form_Finance_Climat'!$O5="Validé humainement",'10_Form_Finance_Climat'!P5,"")</x:f>
      </x:c>
      <x:c r="Q5" s="78" t="str">
        <x:f>IF('10_Form_Finance_Climat'!$O5="Validé humainement",'10_Form_Finance_Climat'!Q5,"")</x:f>
      </x:c>
      <x:c r="R5" s="76" t="str">
        <x:f>IF('10_Form_Finance_Climat'!$O5="Validé humainement",'10_Form_Finance_Climat'!R5,"")</x:f>
      </x:c>
      <x:c r="S5" s="76" t="str">
        <x:f>IF('10_Form_Finance_Climat'!$O5="Validé humainement",'10_Form_Finance_Climat'!S5,"")</x:f>
      </x:c>
      <x:c r="T5" s="76" t="str">
        <x:f>IF('10_Form_Finance_Climat'!$O5="Validé humainement",'10_Form_Finance_Climat'!T5,"")</x:f>
      </x:c>
    </x:row>
    <x:row r="6">
      <x:c r="A6" s="76" t="str">
        <x:f>IF('10_Form_Finance_Climat'!$O6="Validé humainement",'10_Form_Finance_Climat'!A6,"")</x:f>
      </x:c>
      <x:c r="B6" s="76" t="str">
        <x:f>IF('10_Form_Finance_Climat'!$O6="Validé humainement",'10_Form_Finance_Climat'!B6,"")</x:f>
      </x:c>
      <x:c r="C6" s="76" t="str">
        <x:f>IF('10_Form_Finance_Climat'!$O6="Validé humainement",'10_Form_Finance_Climat'!C6,"")</x:f>
      </x:c>
      <x:c r="D6" s="76" t="str">
        <x:f>IF('10_Form_Finance_Climat'!$O6="Validé humainement",'10_Form_Finance_Climat'!D6,"")</x:f>
      </x:c>
      <x:c r="E6" s="76" t="str">
        <x:f>IF('10_Form_Finance_Climat'!$O6="Validé humainement",'10_Form_Finance_Climat'!E6,"")</x:f>
      </x:c>
      <x:c r="F6" s="76" t="str">
        <x:f>IF('10_Form_Finance_Climat'!$O6="Validé humainement",'10_Form_Finance_Climat'!F6,"")</x:f>
      </x:c>
      <x:c r="G6" s="81" t="str">
        <x:f>IF('10_Form_Finance_Climat'!$O6="Validé humainement",'10_Form_Finance_Climat'!G6,"")</x:f>
      </x:c>
      <x:c r="H6" s="81" t="str">
        <x:f>IF('10_Form_Finance_Climat'!$O6="Validé humainement",'10_Form_Finance_Climat'!H6,"")</x:f>
      </x:c>
      <x:c r="I6" s="81" t="str">
        <x:f>IF('10_Form_Finance_Climat'!$O6="Validé humainement",'10_Form_Finance_Climat'!I6,"")</x:f>
      </x:c>
      <x:c r="J6" s="81" t="str">
        <x:f>IF('10_Form_Finance_Climat'!$O6="Validé humainement",'10_Form_Finance_Climat'!J6,"")</x:f>
      </x:c>
      <x:c r="K6" s="76" t="str">
        <x:f>IF('10_Form_Finance_Climat'!$O6="Validé humainement",'10_Form_Finance_Climat'!K6,"")</x:f>
      </x:c>
      <x:c r="L6" s="76" t="str">
        <x:f>IF('10_Form_Finance_Climat'!$O6="Validé humainement",'10_Form_Finance_Climat'!L6,"")</x:f>
      </x:c>
      <x:c r="M6" s="78" t="str">
        <x:f>IF('10_Form_Finance_Climat'!$O6="Validé humainement",'10_Form_Finance_Climat'!M6,"")</x:f>
      </x:c>
      <x:c r="N6" s="76" t="str">
        <x:f>IF('10_Form_Finance_Climat'!$O6="Validé humainement",'10_Form_Finance_Climat'!N6,"")</x:f>
      </x:c>
      <x:c r="O6" s="76" t="str">
        <x:f>IF('10_Form_Finance_Climat'!$O6="Validé humainement",'10_Form_Finance_Climat'!O6,"")</x:f>
      </x:c>
      <x:c r="P6" s="76" t="str">
        <x:f>IF('10_Form_Finance_Climat'!$O6="Validé humainement",'10_Form_Finance_Climat'!P6,"")</x:f>
      </x:c>
      <x:c r="Q6" s="78" t="str">
        <x:f>IF('10_Form_Finance_Climat'!$O6="Validé humainement",'10_Form_Finance_Climat'!Q6,"")</x:f>
      </x:c>
      <x:c r="R6" s="76" t="str">
        <x:f>IF('10_Form_Finance_Climat'!$O6="Validé humainement",'10_Form_Finance_Climat'!R6,"")</x:f>
      </x:c>
      <x:c r="S6" s="76" t="str">
        <x:f>IF('10_Form_Finance_Climat'!$O6="Validé humainement",'10_Form_Finance_Climat'!S6,"")</x:f>
      </x:c>
      <x:c r="T6" s="76" t="str">
        <x:f>IF('10_Form_Finance_Climat'!$O6="Validé humainement",'10_Form_Finance_Climat'!T6,"")</x:f>
      </x:c>
    </x:row>
    <x:row r="7">
      <x:c r="A7" s="76" t="str">
        <x:f>IF('10_Form_Finance_Climat'!$O7="Validé humainement",'10_Form_Finance_Climat'!A7,"")</x:f>
      </x:c>
      <x:c r="B7" s="76" t="str">
        <x:f>IF('10_Form_Finance_Climat'!$O7="Validé humainement",'10_Form_Finance_Climat'!B7,"")</x:f>
      </x:c>
      <x:c r="C7" s="76" t="str">
        <x:f>IF('10_Form_Finance_Climat'!$O7="Validé humainement",'10_Form_Finance_Climat'!C7,"")</x:f>
      </x:c>
      <x:c r="D7" s="76" t="str">
        <x:f>IF('10_Form_Finance_Climat'!$O7="Validé humainement",'10_Form_Finance_Climat'!D7,"")</x:f>
      </x:c>
      <x:c r="E7" s="76" t="str">
        <x:f>IF('10_Form_Finance_Climat'!$O7="Validé humainement",'10_Form_Finance_Climat'!E7,"")</x:f>
      </x:c>
      <x:c r="F7" s="76" t="str">
        <x:f>IF('10_Form_Finance_Climat'!$O7="Validé humainement",'10_Form_Finance_Climat'!F7,"")</x:f>
      </x:c>
      <x:c r="G7" s="81" t="str">
        <x:f>IF('10_Form_Finance_Climat'!$O7="Validé humainement",'10_Form_Finance_Climat'!G7,"")</x:f>
      </x:c>
      <x:c r="H7" s="81" t="str">
        <x:f>IF('10_Form_Finance_Climat'!$O7="Validé humainement",'10_Form_Finance_Climat'!H7,"")</x:f>
      </x:c>
      <x:c r="I7" s="81" t="str">
        <x:f>IF('10_Form_Finance_Climat'!$O7="Validé humainement",'10_Form_Finance_Climat'!I7,"")</x:f>
      </x:c>
      <x:c r="J7" s="81" t="str">
        <x:f>IF('10_Form_Finance_Climat'!$O7="Validé humainement",'10_Form_Finance_Climat'!J7,"")</x:f>
      </x:c>
      <x:c r="K7" s="76" t="str">
        <x:f>IF('10_Form_Finance_Climat'!$O7="Validé humainement",'10_Form_Finance_Climat'!K7,"")</x:f>
      </x:c>
      <x:c r="L7" s="76" t="str">
        <x:f>IF('10_Form_Finance_Climat'!$O7="Validé humainement",'10_Form_Finance_Climat'!L7,"")</x:f>
      </x:c>
      <x:c r="M7" s="78" t="str">
        <x:f>IF('10_Form_Finance_Climat'!$O7="Validé humainement",'10_Form_Finance_Climat'!M7,"")</x:f>
      </x:c>
      <x:c r="N7" s="76" t="str">
        <x:f>IF('10_Form_Finance_Climat'!$O7="Validé humainement",'10_Form_Finance_Climat'!N7,"")</x:f>
      </x:c>
      <x:c r="O7" s="76" t="str">
        <x:f>IF('10_Form_Finance_Climat'!$O7="Validé humainement",'10_Form_Finance_Climat'!O7,"")</x:f>
      </x:c>
      <x:c r="P7" s="76" t="str">
        <x:f>IF('10_Form_Finance_Climat'!$O7="Validé humainement",'10_Form_Finance_Climat'!P7,"")</x:f>
      </x:c>
      <x:c r="Q7" s="78" t="str">
        <x:f>IF('10_Form_Finance_Climat'!$O7="Validé humainement",'10_Form_Finance_Climat'!Q7,"")</x:f>
      </x:c>
      <x:c r="R7" s="76" t="str">
        <x:f>IF('10_Form_Finance_Climat'!$O7="Validé humainement",'10_Form_Finance_Climat'!R7,"")</x:f>
      </x:c>
      <x:c r="S7" s="76" t="str">
        <x:f>IF('10_Form_Finance_Climat'!$O7="Validé humainement",'10_Form_Finance_Climat'!S7,"")</x:f>
      </x:c>
      <x:c r="T7" s="76" t="str">
        <x:f>IF('10_Form_Finance_Climat'!$O7="Validé humainement",'10_Form_Finance_Climat'!T7,"")</x:f>
      </x:c>
    </x:row>
    <x:row r="8">
      <x:c r="A8" s="76" t="str">
        <x:f>IF('10_Form_Finance_Climat'!$O8="Validé humainement",'10_Form_Finance_Climat'!A8,"")</x:f>
      </x:c>
      <x:c r="B8" s="76" t="str">
        <x:f>IF('10_Form_Finance_Climat'!$O8="Validé humainement",'10_Form_Finance_Climat'!B8,"")</x:f>
      </x:c>
      <x:c r="C8" s="76" t="str">
        <x:f>IF('10_Form_Finance_Climat'!$O8="Validé humainement",'10_Form_Finance_Climat'!C8,"")</x:f>
      </x:c>
      <x:c r="D8" s="76" t="str">
        <x:f>IF('10_Form_Finance_Climat'!$O8="Validé humainement",'10_Form_Finance_Climat'!D8,"")</x:f>
      </x:c>
      <x:c r="E8" s="76" t="str">
        <x:f>IF('10_Form_Finance_Climat'!$O8="Validé humainement",'10_Form_Finance_Climat'!E8,"")</x:f>
      </x:c>
      <x:c r="F8" s="76" t="str">
        <x:f>IF('10_Form_Finance_Climat'!$O8="Validé humainement",'10_Form_Finance_Climat'!F8,"")</x:f>
      </x:c>
      <x:c r="G8" s="81" t="str">
        <x:f>IF('10_Form_Finance_Climat'!$O8="Validé humainement",'10_Form_Finance_Climat'!G8,"")</x:f>
      </x:c>
      <x:c r="H8" s="81" t="str">
        <x:f>IF('10_Form_Finance_Climat'!$O8="Validé humainement",'10_Form_Finance_Climat'!H8,"")</x:f>
      </x:c>
      <x:c r="I8" s="81" t="str">
        <x:f>IF('10_Form_Finance_Climat'!$O8="Validé humainement",'10_Form_Finance_Climat'!I8,"")</x:f>
      </x:c>
      <x:c r="J8" s="81" t="str">
        <x:f>IF('10_Form_Finance_Climat'!$O8="Validé humainement",'10_Form_Finance_Climat'!J8,"")</x:f>
      </x:c>
      <x:c r="K8" s="76" t="str">
        <x:f>IF('10_Form_Finance_Climat'!$O8="Validé humainement",'10_Form_Finance_Climat'!K8,"")</x:f>
      </x:c>
      <x:c r="L8" s="76" t="str">
        <x:f>IF('10_Form_Finance_Climat'!$O8="Validé humainement",'10_Form_Finance_Climat'!L8,"")</x:f>
      </x:c>
      <x:c r="M8" s="78" t="str">
        <x:f>IF('10_Form_Finance_Climat'!$O8="Validé humainement",'10_Form_Finance_Climat'!M8,"")</x:f>
      </x:c>
      <x:c r="N8" s="76" t="str">
        <x:f>IF('10_Form_Finance_Climat'!$O8="Validé humainement",'10_Form_Finance_Climat'!N8,"")</x:f>
      </x:c>
      <x:c r="O8" s="76" t="str">
        <x:f>IF('10_Form_Finance_Climat'!$O8="Validé humainement",'10_Form_Finance_Climat'!O8,"")</x:f>
      </x:c>
      <x:c r="P8" s="76" t="str">
        <x:f>IF('10_Form_Finance_Climat'!$O8="Validé humainement",'10_Form_Finance_Climat'!P8,"")</x:f>
      </x:c>
      <x:c r="Q8" s="78" t="str">
        <x:f>IF('10_Form_Finance_Climat'!$O8="Validé humainement",'10_Form_Finance_Climat'!Q8,"")</x:f>
      </x:c>
      <x:c r="R8" s="76" t="str">
        <x:f>IF('10_Form_Finance_Climat'!$O8="Validé humainement",'10_Form_Finance_Climat'!R8,"")</x:f>
      </x:c>
      <x:c r="S8" s="76" t="str">
        <x:f>IF('10_Form_Finance_Climat'!$O8="Validé humainement",'10_Form_Finance_Climat'!S8,"")</x:f>
      </x:c>
      <x:c r="T8" s="76" t="str">
        <x:f>IF('10_Form_Finance_Climat'!$O8="Validé humainement",'10_Form_Finance_Climat'!T8,"")</x:f>
      </x:c>
    </x:row>
    <x:row r="9">
      <x:c r="A9" s="76" t="str">
        <x:f>IF('10_Form_Finance_Climat'!$O9="Validé humainement",'10_Form_Finance_Climat'!A9,"")</x:f>
      </x:c>
      <x:c r="B9" s="76" t="str">
        <x:f>IF('10_Form_Finance_Climat'!$O9="Validé humainement",'10_Form_Finance_Climat'!B9,"")</x:f>
      </x:c>
      <x:c r="C9" s="76" t="str">
        <x:f>IF('10_Form_Finance_Climat'!$O9="Validé humainement",'10_Form_Finance_Climat'!C9,"")</x:f>
      </x:c>
      <x:c r="D9" s="76" t="str">
        <x:f>IF('10_Form_Finance_Climat'!$O9="Validé humainement",'10_Form_Finance_Climat'!D9,"")</x:f>
      </x:c>
      <x:c r="E9" s="76" t="str">
        <x:f>IF('10_Form_Finance_Climat'!$O9="Validé humainement",'10_Form_Finance_Climat'!E9,"")</x:f>
      </x:c>
      <x:c r="F9" s="76" t="str">
        <x:f>IF('10_Form_Finance_Climat'!$O9="Validé humainement",'10_Form_Finance_Climat'!F9,"")</x:f>
      </x:c>
      <x:c r="G9" s="81" t="str">
        <x:f>IF('10_Form_Finance_Climat'!$O9="Validé humainement",'10_Form_Finance_Climat'!G9,"")</x:f>
      </x:c>
      <x:c r="H9" s="81" t="str">
        <x:f>IF('10_Form_Finance_Climat'!$O9="Validé humainement",'10_Form_Finance_Climat'!H9,"")</x:f>
      </x:c>
      <x:c r="I9" s="81" t="str">
        <x:f>IF('10_Form_Finance_Climat'!$O9="Validé humainement",'10_Form_Finance_Climat'!I9,"")</x:f>
      </x:c>
      <x:c r="J9" s="81" t="str">
        <x:f>IF('10_Form_Finance_Climat'!$O9="Validé humainement",'10_Form_Finance_Climat'!J9,"")</x:f>
      </x:c>
      <x:c r="K9" s="76" t="str">
        <x:f>IF('10_Form_Finance_Climat'!$O9="Validé humainement",'10_Form_Finance_Climat'!K9,"")</x:f>
      </x:c>
      <x:c r="L9" s="76" t="str">
        <x:f>IF('10_Form_Finance_Climat'!$O9="Validé humainement",'10_Form_Finance_Climat'!L9,"")</x:f>
      </x:c>
      <x:c r="M9" s="78" t="str">
        <x:f>IF('10_Form_Finance_Climat'!$O9="Validé humainement",'10_Form_Finance_Climat'!M9,"")</x:f>
      </x:c>
      <x:c r="N9" s="76" t="str">
        <x:f>IF('10_Form_Finance_Climat'!$O9="Validé humainement",'10_Form_Finance_Climat'!N9,"")</x:f>
      </x:c>
      <x:c r="O9" s="76" t="str">
        <x:f>IF('10_Form_Finance_Climat'!$O9="Validé humainement",'10_Form_Finance_Climat'!O9,"")</x:f>
      </x:c>
      <x:c r="P9" s="76" t="str">
        <x:f>IF('10_Form_Finance_Climat'!$O9="Validé humainement",'10_Form_Finance_Climat'!P9,"")</x:f>
      </x:c>
      <x:c r="Q9" s="78" t="str">
        <x:f>IF('10_Form_Finance_Climat'!$O9="Validé humainement",'10_Form_Finance_Climat'!Q9,"")</x:f>
      </x:c>
      <x:c r="R9" s="76" t="str">
        <x:f>IF('10_Form_Finance_Climat'!$O9="Validé humainement",'10_Form_Finance_Climat'!R9,"")</x:f>
      </x:c>
      <x:c r="S9" s="76" t="str">
        <x:f>IF('10_Form_Finance_Climat'!$O9="Validé humainement",'10_Form_Finance_Climat'!S9,"")</x:f>
      </x:c>
      <x:c r="T9" s="76" t="str">
        <x:f>IF('10_Form_Finance_Climat'!$O9="Validé humainement",'10_Form_Finance_Climat'!T9,"")</x:f>
      </x:c>
    </x:row>
    <x:row r="10">
      <x:c r="A10" s="76" t="str">
        <x:f>IF('10_Form_Finance_Climat'!$O10="Validé humainement",'10_Form_Finance_Climat'!A10,"")</x:f>
      </x:c>
      <x:c r="B10" s="76" t="str">
        <x:f>IF('10_Form_Finance_Climat'!$O10="Validé humainement",'10_Form_Finance_Climat'!B10,"")</x:f>
      </x:c>
      <x:c r="C10" s="76" t="str">
        <x:f>IF('10_Form_Finance_Climat'!$O10="Validé humainement",'10_Form_Finance_Climat'!C10,"")</x:f>
      </x:c>
      <x:c r="D10" s="76" t="str">
        <x:f>IF('10_Form_Finance_Climat'!$O10="Validé humainement",'10_Form_Finance_Climat'!D10,"")</x:f>
      </x:c>
      <x:c r="E10" s="76" t="str">
        <x:f>IF('10_Form_Finance_Climat'!$O10="Validé humainement",'10_Form_Finance_Climat'!E10,"")</x:f>
      </x:c>
      <x:c r="F10" s="76" t="str">
        <x:f>IF('10_Form_Finance_Climat'!$O10="Validé humainement",'10_Form_Finance_Climat'!F10,"")</x:f>
      </x:c>
      <x:c r="G10" s="81" t="str">
        <x:f>IF('10_Form_Finance_Climat'!$O10="Validé humainement",'10_Form_Finance_Climat'!G10,"")</x:f>
      </x:c>
      <x:c r="H10" s="81" t="str">
        <x:f>IF('10_Form_Finance_Climat'!$O10="Validé humainement",'10_Form_Finance_Climat'!H10,"")</x:f>
      </x:c>
      <x:c r="I10" s="81" t="str">
        <x:f>IF('10_Form_Finance_Climat'!$O10="Validé humainement",'10_Form_Finance_Climat'!I10,"")</x:f>
      </x:c>
      <x:c r="J10" s="81" t="str">
        <x:f>IF('10_Form_Finance_Climat'!$O10="Validé humainement",'10_Form_Finance_Climat'!J10,"")</x:f>
      </x:c>
      <x:c r="K10" s="76" t="str">
        <x:f>IF('10_Form_Finance_Climat'!$O10="Validé humainement",'10_Form_Finance_Climat'!K10,"")</x:f>
      </x:c>
      <x:c r="L10" s="76" t="str">
        <x:f>IF('10_Form_Finance_Climat'!$O10="Validé humainement",'10_Form_Finance_Climat'!L10,"")</x:f>
      </x:c>
      <x:c r="M10" s="78" t="str">
        <x:f>IF('10_Form_Finance_Climat'!$O10="Validé humainement",'10_Form_Finance_Climat'!M10,"")</x:f>
      </x:c>
      <x:c r="N10" s="76" t="str">
        <x:f>IF('10_Form_Finance_Climat'!$O10="Validé humainement",'10_Form_Finance_Climat'!N10,"")</x:f>
      </x:c>
      <x:c r="O10" s="76" t="str">
        <x:f>IF('10_Form_Finance_Climat'!$O10="Validé humainement",'10_Form_Finance_Climat'!O10,"")</x:f>
      </x:c>
      <x:c r="P10" s="76" t="str">
        <x:f>IF('10_Form_Finance_Climat'!$O10="Validé humainement",'10_Form_Finance_Climat'!P10,"")</x:f>
      </x:c>
      <x:c r="Q10" s="78" t="str">
        <x:f>IF('10_Form_Finance_Climat'!$O10="Validé humainement",'10_Form_Finance_Climat'!Q10,"")</x:f>
      </x:c>
      <x:c r="R10" s="76" t="str">
        <x:f>IF('10_Form_Finance_Climat'!$O10="Validé humainement",'10_Form_Finance_Climat'!R10,"")</x:f>
      </x:c>
      <x:c r="S10" s="76" t="str">
        <x:f>IF('10_Form_Finance_Climat'!$O10="Validé humainement",'10_Form_Finance_Climat'!S10,"")</x:f>
      </x:c>
      <x:c r="T10" s="76" t="str">
        <x:f>IF('10_Form_Finance_Climat'!$O10="Validé humainement",'10_Form_Finance_Climat'!T10,"")</x:f>
      </x:c>
    </x:row>
    <x:row r="11">
      <x:c r="A11" s="76" t="str">
        <x:f>IF('10_Form_Finance_Climat'!$O11="Validé humainement",'10_Form_Finance_Climat'!A11,"")</x:f>
      </x:c>
      <x:c r="B11" s="76" t="str">
        <x:f>IF('10_Form_Finance_Climat'!$O11="Validé humainement",'10_Form_Finance_Climat'!B11,"")</x:f>
      </x:c>
      <x:c r="C11" s="76" t="str">
        <x:f>IF('10_Form_Finance_Climat'!$O11="Validé humainement",'10_Form_Finance_Climat'!C11,"")</x:f>
      </x:c>
      <x:c r="D11" s="76" t="str">
        <x:f>IF('10_Form_Finance_Climat'!$O11="Validé humainement",'10_Form_Finance_Climat'!D11,"")</x:f>
      </x:c>
      <x:c r="E11" s="76" t="str">
        <x:f>IF('10_Form_Finance_Climat'!$O11="Validé humainement",'10_Form_Finance_Climat'!E11,"")</x:f>
      </x:c>
      <x:c r="F11" s="76" t="str">
        <x:f>IF('10_Form_Finance_Climat'!$O11="Validé humainement",'10_Form_Finance_Climat'!F11,"")</x:f>
      </x:c>
      <x:c r="G11" s="81" t="str">
        <x:f>IF('10_Form_Finance_Climat'!$O11="Validé humainement",'10_Form_Finance_Climat'!G11,"")</x:f>
      </x:c>
      <x:c r="H11" s="81" t="str">
        <x:f>IF('10_Form_Finance_Climat'!$O11="Validé humainement",'10_Form_Finance_Climat'!H11,"")</x:f>
      </x:c>
      <x:c r="I11" s="81" t="str">
        <x:f>IF('10_Form_Finance_Climat'!$O11="Validé humainement",'10_Form_Finance_Climat'!I11,"")</x:f>
      </x:c>
      <x:c r="J11" s="81" t="str">
        <x:f>IF('10_Form_Finance_Climat'!$O11="Validé humainement",'10_Form_Finance_Climat'!J11,"")</x:f>
      </x:c>
      <x:c r="K11" s="76" t="str">
        <x:f>IF('10_Form_Finance_Climat'!$O11="Validé humainement",'10_Form_Finance_Climat'!K11,"")</x:f>
      </x:c>
      <x:c r="L11" s="76" t="str">
        <x:f>IF('10_Form_Finance_Climat'!$O11="Validé humainement",'10_Form_Finance_Climat'!L11,"")</x:f>
      </x:c>
      <x:c r="M11" s="78" t="str">
        <x:f>IF('10_Form_Finance_Climat'!$O11="Validé humainement",'10_Form_Finance_Climat'!M11,"")</x:f>
      </x:c>
      <x:c r="N11" s="76" t="str">
        <x:f>IF('10_Form_Finance_Climat'!$O11="Validé humainement",'10_Form_Finance_Climat'!N11,"")</x:f>
      </x:c>
      <x:c r="O11" s="76" t="str">
        <x:f>IF('10_Form_Finance_Climat'!$O11="Validé humainement",'10_Form_Finance_Climat'!O11,"")</x:f>
      </x:c>
      <x:c r="P11" s="76" t="str">
        <x:f>IF('10_Form_Finance_Climat'!$O11="Validé humainement",'10_Form_Finance_Climat'!P11,"")</x:f>
      </x:c>
      <x:c r="Q11" s="78" t="str">
        <x:f>IF('10_Form_Finance_Climat'!$O11="Validé humainement",'10_Form_Finance_Climat'!Q11,"")</x:f>
      </x:c>
      <x:c r="R11" s="76" t="str">
        <x:f>IF('10_Form_Finance_Climat'!$O11="Validé humainement",'10_Form_Finance_Climat'!R11,"")</x:f>
      </x:c>
      <x:c r="S11" s="76" t="str">
        <x:f>IF('10_Form_Finance_Climat'!$O11="Validé humainement",'10_Form_Finance_Climat'!S11,"")</x:f>
      </x:c>
      <x:c r="T11" s="76" t="str">
        <x:f>IF('10_Form_Finance_Climat'!$O11="Validé humainement",'10_Form_Finance_Climat'!T11,"")</x:f>
      </x:c>
    </x:row>
    <x:row r="12">
      <x:c r="A12" s="76" t="str">
        <x:f>IF('10_Form_Finance_Climat'!$O12="Validé humainement",'10_Form_Finance_Climat'!A12,"")</x:f>
      </x:c>
      <x:c r="B12" s="76" t="str">
        <x:f>IF('10_Form_Finance_Climat'!$O12="Validé humainement",'10_Form_Finance_Climat'!B12,"")</x:f>
      </x:c>
      <x:c r="C12" s="76" t="str">
        <x:f>IF('10_Form_Finance_Climat'!$O12="Validé humainement",'10_Form_Finance_Climat'!C12,"")</x:f>
      </x:c>
      <x:c r="D12" s="76" t="str">
        <x:f>IF('10_Form_Finance_Climat'!$O12="Validé humainement",'10_Form_Finance_Climat'!D12,"")</x:f>
      </x:c>
      <x:c r="E12" s="76" t="str">
        <x:f>IF('10_Form_Finance_Climat'!$O12="Validé humainement",'10_Form_Finance_Climat'!E12,"")</x:f>
      </x:c>
      <x:c r="F12" s="76" t="str">
        <x:f>IF('10_Form_Finance_Climat'!$O12="Validé humainement",'10_Form_Finance_Climat'!F12,"")</x:f>
      </x:c>
      <x:c r="G12" s="81" t="str">
        <x:f>IF('10_Form_Finance_Climat'!$O12="Validé humainement",'10_Form_Finance_Climat'!G12,"")</x:f>
      </x:c>
      <x:c r="H12" s="81" t="str">
        <x:f>IF('10_Form_Finance_Climat'!$O12="Validé humainement",'10_Form_Finance_Climat'!H12,"")</x:f>
      </x:c>
      <x:c r="I12" s="81" t="str">
        <x:f>IF('10_Form_Finance_Climat'!$O12="Validé humainement",'10_Form_Finance_Climat'!I12,"")</x:f>
      </x:c>
      <x:c r="J12" s="81" t="str">
        <x:f>IF('10_Form_Finance_Climat'!$O12="Validé humainement",'10_Form_Finance_Climat'!J12,"")</x:f>
      </x:c>
      <x:c r="K12" s="76" t="str">
        <x:f>IF('10_Form_Finance_Climat'!$O12="Validé humainement",'10_Form_Finance_Climat'!K12,"")</x:f>
      </x:c>
      <x:c r="L12" s="76" t="str">
        <x:f>IF('10_Form_Finance_Climat'!$O12="Validé humainement",'10_Form_Finance_Climat'!L12,"")</x:f>
      </x:c>
      <x:c r="M12" s="78" t="str">
        <x:f>IF('10_Form_Finance_Climat'!$O12="Validé humainement",'10_Form_Finance_Climat'!M12,"")</x:f>
      </x:c>
      <x:c r="N12" s="76" t="str">
        <x:f>IF('10_Form_Finance_Climat'!$O12="Validé humainement",'10_Form_Finance_Climat'!N12,"")</x:f>
      </x:c>
      <x:c r="O12" s="76" t="str">
        <x:f>IF('10_Form_Finance_Climat'!$O12="Validé humainement",'10_Form_Finance_Climat'!O12,"")</x:f>
      </x:c>
      <x:c r="P12" s="76" t="str">
        <x:f>IF('10_Form_Finance_Climat'!$O12="Validé humainement",'10_Form_Finance_Climat'!P12,"")</x:f>
      </x:c>
      <x:c r="Q12" s="78" t="str">
        <x:f>IF('10_Form_Finance_Climat'!$O12="Validé humainement",'10_Form_Finance_Climat'!Q12,"")</x:f>
      </x:c>
      <x:c r="R12" s="76" t="str">
        <x:f>IF('10_Form_Finance_Climat'!$O12="Validé humainement",'10_Form_Finance_Climat'!R12,"")</x:f>
      </x:c>
      <x:c r="S12" s="76" t="str">
        <x:f>IF('10_Form_Finance_Climat'!$O12="Validé humainement",'10_Form_Finance_Climat'!S12,"")</x:f>
      </x:c>
      <x:c r="T12" s="76" t="str">
        <x:f>IF('10_Form_Finance_Climat'!$O12="Validé humainement",'10_Form_Finance_Climat'!T12,"")</x:f>
      </x:c>
    </x:row>
    <x:row r="13">
      <x:c r="A13" s="76" t="str">
        <x:f>IF('10_Form_Finance_Climat'!$O13="Validé humainement",'10_Form_Finance_Climat'!A13,"")</x:f>
      </x:c>
      <x:c r="B13" s="76" t="str">
        <x:f>IF('10_Form_Finance_Climat'!$O13="Validé humainement",'10_Form_Finance_Climat'!B13,"")</x:f>
      </x:c>
      <x:c r="C13" s="76" t="str">
        <x:f>IF('10_Form_Finance_Climat'!$O13="Validé humainement",'10_Form_Finance_Climat'!C13,"")</x:f>
      </x:c>
      <x:c r="D13" s="76" t="str">
        <x:f>IF('10_Form_Finance_Climat'!$O13="Validé humainement",'10_Form_Finance_Climat'!D13,"")</x:f>
      </x:c>
      <x:c r="E13" s="76" t="str">
        <x:f>IF('10_Form_Finance_Climat'!$O13="Validé humainement",'10_Form_Finance_Climat'!E13,"")</x:f>
      </x:c>
      <x:c r="F13" s="76" t="str">
        <x:f>IF('10_Form_Finance_Climat'!$O13="Validé humainement",'10_Form_Finance_Climat'!F13,"")</x:f>
      </x:c>
      <x:c r="G13" s="81" t="str">
        <x:f>IF('10_Form_Finance_Climat'!$O13="Validé humainement",'10_Form_Finance_Climat'!G13,"")</x:f>
      </x:c>
      <x:c r="H13" s="81" t="str">
        <x:f>IF('10_Form_Finance_Climat'!$O13="Validé humainement",'10_Form_Finance_Climat'!H13,"")</x:f>
      </x:c>
      <x:c r="I13" s="81" t="str">
        <x:f>IF('10_Form_Finance_Climat'!$O13="Validé humainement",'10_Form_Finance_Climat'!I13,"")</x:f>
      </x:c>
      <x:c r="J13" s="81" t="str">
        <x:f>IF('10_Form_Finance_Climat'!$O13="Validé humainement",'10_Form_Finance_Climat'!J13,"")</x:f>
      </x:c>
      <x:c r="K13" s="76" t="str">
        <x:f>IF('10_Form_Finance_Climat'!$O13="Validé humainement",'10_Form_Finance_Climat'!K13,"")</x:f>
      </x:c>
      <x:c r="L13" s="76" t="str">
        <x:f>IF('10_Form_Finance_Climat'!$O13="Validé humainement",'10_Form_Finance_Climat'!L13,"")</x:f>
      </x:c>
      <x:c r="M13" s="78" t="str">
        <x:f>IF('10_Form_Finance_Climat'!$O13="Validé humainement",'10_Form_Finance_Climat'!M13,"")</x:f>
      </x:c>
      <x:c r="N13" s="76" t="str">
        <x:f>IF('10_Form_Finance_Climat'!$O13="Validé humainement",'10_Form_Finance_Climat'!N13,"")</x:f>
      </x:c>
      <x:c r="O13" s="76" t="str">
        <x:f>IF('10_Form_Finance_Climat'!$O13="Validé humainement",'10_Form_Finance_Climat'!O13,"")</x:f>
      </x:c>
      <x:c r="P13" s="76" t="str">
        <x:f>IF('10_Form_Finance_Climat'!$O13="Validé humainement",'10_Form_Finance_Climat'!P13,"")</x:f>
      </x:c>
      <x:c r="Q13" s="78" t="str">
        <x:f>IF('10_Form_Finance_Climat'!$O13="Validé humainement",'10_Form_Finance_Climat'!Q13,"")</x:f>
      </x:c>
      <x:c r="R13" s="76" t="str">
        <x:f>IF('10_Form_Finance_Climat'!$O13="Validé humainement",'10_Form_Finance_Climat'!R13,"")</x:f>
      </x:c>
      <x:c r="S13" s="76" t="str">
        <x:f>IF('10_Form_Finance_Climat'!$O13="Validé humainement",'10_Form_Finance_Climat'!S13,"")</x:f>
      </x:c>
      <x:c r="T13" s="76" t="str">
        <x:f>IF('10_Form_Finance_Climat'!$O13="Validé humainement",'10_Form_Finance_Climat'!T13,"")</x:f>
      </x:c>
    </x:row>
    <x:row r="14">
      <x:c r="A14" s="76" t="str">
        <x:f>IF('10_Form_Finance_Climat'!$O14="Validé humainement",'10_Form_Finance_Climat'!A14,"")</x:f>
      </x:c>
      <x:c r="B14" s="76" t="str">
        <x:f>IF('10_Form_Finance_Climat'!$O14="Validé humainement",'10_Form_Finance_Climat'!B14,"")</x:f>
      </x:c>
      <x:c r="C14" s="76" t="str">
        <x:f>IF('10_Form_Finance_Climat'!$O14="Validé humainement",'10_Form_Finance_Climat'!C14,"")</x:f>
      </x:c>
      <x:c r="D14" s="76" t="str">
        <x:f>IF('10_Form_Finance_Climat'!$O14="Validé humainement",'10_Form_Finance_Climat'!D14,"")</x:f>
      </x:c>
      <x:c r="E14" s="76" t="str">
        <x:f>IF('10_Form_Finance_Climat'!$O14="Validé humainement",'10_Form_Finance_Climat'!E14,"")</x:f>
      </x:c>
      <x:c r="F14" s="76" t="str">
        <x:f>IF('10_Form_Finance_Climat'!$O14="Validé humainement",'10_Form_Finance_Climat'!F14,"")</x:f>
      </x:c>
      <x:c r="G14" s="81" t="str">
        <x:f>IF('10_Form_Finance_Climat'!$O14="Validé humainement",'10_Form_Finance_Climat'!G14,"")</x:f>
      </x:c>
      <x:c r="H14" s="81" t="str">
        <x:f>IF('10_Form_Finance_Climat'!$O14="Validé humainement",'10_Form_Finance_Climat'!H14,"")</x:f>
      </x:c>
      <x:c r="I14" s="81" t="str">
        <x:f>IF('10_Form_Finance_Climat'!$O14="Validé humainement",'10_Form_Finance_Climat'!I14,"")</x:f>
      </x:c>
      <x:c r="J14" s="81" t="str">
        <x:f>IF('10_Form_Finance_Climat'!$O14="Validé humainement",'10_Form_Finance_Climat'!J14,"")</x:f>
      </x:c>
      <x:c r="K14" s="76" t="str">
        <x:f>IF('10_Form_Finance_Climat'!$O14="Validé humainement",'10_Form_Finance_Climat'!K14,"")</x:f>
      </x:c>
      <x:c r="L14" s="76" t="str">
        <x:f>IF('10_Form_Finance_Climat'!$O14="Validé humainement",'10_Form_Finance_Climat'!L14,"")</x:f>
      </x:c>
      <x:c r="M14" s="78" t="str">
        <x:f>IF('10_Form_Finance_Climat'!$O14="Validé humainement",'10_Form_Finance_Climat'!M14,"")</x:f>
      </x:c>
      <x:c r="N14" s="76" t="str">
        <x:f>IF('10_Form_Finance_Climat'!$O14="Validé humainement",'10_Form_Finance_Climat'!N14,"")</x:f>
      </x:c>
      <x:c r="O14" s="76" t="str">
        <x:f>IF('10_Form_Finance_Climat'!$O14="Validé humainement",'10_Form_Finance_Climat'!O14,"")</x:f>
      </x:c>
      <x:c r="P14" s="76" t="str">
        <x:f>IF('10_Form_Finance_Climat'!$O14="Validé humainement",'10_Form_Finance_Climat'!P14,"")</x:f>
      </x:c>
      <x:c r="Q14" s="78" t="str">
        <x:f>IF('10_Form_Finance_Climat'!$O14="Validé humainement",'10_Form_Finance_Climat'!Q14,"")</x:f>
      </x:c>
      <x:c r="R14" s="76" t="str">
        <x:f>IF('10_Form_Finance_Climat'!$O14="Validé humainement",'10_Form_Finance_Climat'!R14,"")</x:f>
      </x:c>
      <x:c r="S14" s="76" t="str">
        <x:f>IF('10_Form_Finance_Climat'!$O14="Validé humainement",'10_Form_Finance_Climat'!S14,"")</x:f>
      </x:c>
      <x:c r="T14" s="76" t="str">
        <x:f>IF('10_Form_Finance_Climat'!$O14="Validé humainement",'10_Form_Finance_Climat'!T14,"")</x:f>
      </x:c>
    </x:row>
    <x:row r="15">
      <x:c r="A15" s="76" t="str">
        <x:f>IF('10_Form_Finance_Climat'!$O15="Validé humainement",'10_Form_Finance_Climat'!A15,"")</x:f>
      </x:c>
      <x:c r="B15" s="76" t="str">
        <x:f>IF('10_Form_Finance_Climat'!$O15="Validé humainement",'10_Form_Finance_Climat'!B15,"")</x:f>
      </x:c>
      <x:c r="C15" s="76" t="str">
        <x:f>IF('10_Form_Finance_Climat'!$O15="Validé humainement",'10_Form_Finance_Climat'!C15,"")</x:f>
      </x:c>
      <x:c r="D15" s="76" t="str">
        <x:f>IF('10_Form_Finance_Climat'!$O15="Validé humainement",'10_Form_Finance_Climat'!D15,"")</x:f>
      </x:c>
      <x:c r="E15" s="76" t="str">
        <x:f>IF('10_Form_Finance_Climat'!$O15="Validé humainement",'10_Form_Finance_Climat'!E15,"")</x:f>
      </x:c>
      <x:c r="F15" s="76" t="str">
        <x:f>IF('10_Form_Finance_Climat'!$O15="Validé humainement",'10_Form_Finance_Climat'!F15,"")</x:f>
      </x:c>
      <x:c r="G15" s="81" t="str">
        <x:f>IF('10_Form_Finance_Climat'!$O15="Validé humainement",'10_Form_Finance_Climat'!G15,"")</x:f>
      </x:c>
      <x:c r="H15" s="81" t="str">
        <x:f>IF('10_Form_Finance_Climat'!$O15="Validé humainement",'10_Form_Finance_Climat'!H15,"")</x:f>
      </x:c>
      <x:c r="I15" s="81" t="str">
        <x:f>IF('10_Form_Finance_Climat'!$O15="Validé humainement",'10_Form_Finance_Climat'!I15,"")</x:f>
      </x:c>
      <x:c r="J15" s="81" t="str">
        <x:f>IF('10_Form_Finance_Climat'!$O15="Validé humainement",'10_Form_Finance_Climat'!J15,"")</x:f>
      </x:c>
      <x:c r="K15" s="76" t="str">
        <x:f>IF('10_Form_Finance_Climat'!$O15="Validé humainement",'10_Form_Finance_Climat'!K15,"")</x:f>
      </x:c>
      <x:c r="L15" s="76" t="str">
        <x:f>IF('10_Form_Finance_Climat'!$O15="Validé humainement",'10_Form_Finance_Climat'!L15,"")</x:f>
      </x:c>
      <x:c r="M15" s="78" t="str">
        <x:f>IF('10_Form_Finance_Climat'!$O15="Validé humainement",'10_Form_Finance_Climat'!M15,"")</x:f>
      </x:c>
      <x:c r="N15" s="76" t="str">
        <x:f>IF('10_Form_Finance_Climat'!$O15="Validé humainement",'10_Form_Finance_Climat'!N15,"")</x:f>
      </x:c>
      <x:c r="O15" s="76" t="str">
        <x:f>IF('10_Form_Finance_Climat'!$O15="Validé humainement",'10_Form_Finance_Climat'!O15,"")</x:f>
      </x:c>
      <x:c r="P15" s="76" t="str">
        <x:f>IF('10_Form_Finance_Climat'!$O15="Validé humainement",'10_Form_Finance_Climat'!P15,"")</x:f>
      </x:c>
      <x:c r="Q15" s="78" t="str">
        <x:f>IF('10_Form_Finance_Climat'!$O15="Validé humainement",'10_Form_Finance_Climat'!Q15,"")</x:f>
      </x:c>
      <x:c r="R15" s="76" t="str">
        <x:f>IF('10_Form_Finance_Climat'!$O15="Validé humainement",'10_Form_Finance_Climat'!R15,"")</x:f>
      </x:c>
      <x:c r="S15" s="76" t="str">
        <x:f>IF('10_Form_Finance_Climat'!$O15="Validé humainement",'10_Form_Finance_Climat'!S15,"")</x:f>
      </x:c>
      <x:c r="T15" s="76" t="str">
        <x:f>IF('10_Form_Finance_Climat'!$O15="Validé humainement",'10_Form_Finance_Climat'!T15,"")</x:f>
      </x:c>
    </x:row>
    <x:row r="16">
      <x:c r="A16" s="76" t="str">
        <x:f>IF('10_Form_Finance_Climat'!$O16="Validé humainement",'10_Form_Finance_Climat'!A16,"")</x:f>
      </x:c>
      <x:c r="B16" s="76" t="str">
        <x:f>IF('10_Form_Finance_Climat'!$O16="Validé humainement",'10_Form_Finance_Climat'!B16,"")</x:f>
      </x:c>
      <x:c r="C16" s="76" t="str">
        <x:f>IF('10_Form_Finance_Climat'!$O16="Validé humainement",'10_Form_Finance_Climat'!C16,"")</x:f>
      </x:c>
      <x:c r="D16" s="76" t="str">
        <x:f>IF('10_Form_Finance_Climat'!$O16="Validé humainement",'10_Form_Finance_Climat'!D16,"")</x:f>
      </x:c>
      <x:c r="E16" s="76" t="str">
        <x:f>IF('10_Form_Finance_Climat'!$O16="Validé humainement",'10_Form_Finance_Climat'!E16,"")</x:f>
      </x:c>
      <x:c r="F16" s="76" t="str">
        <x:f>IF('10_Form_Finance_Climat'!$O16="Validé humainement",'10_Form_Finance_Climat'!F16,"")</x:f>
      </x:c>
      <x:c r="G16" s="81" t="str">
        <x:f>IF('10_Form_Finance_Climat'!$O16="Validé humainement",'10_Form_Finance_Climat'!G16,"")</x:f>
      </x:c>
      <x:c r="H16" s="81" t="str">
        <x:f>IF('10_Form_Finance_Climat'!$O16="Validé humainement",'10_Form_Finance_Climat'!H16,"")</x:f>
      </x:c>
      <x:c r="I16" s="81" t="str">
        <x:f>IF('10_Form_Finance_Climat'!$O16="Validé humainement",'10_Form_Finance_Climat'!I16,"")</x:f>
      </x:c>
      <x:c r="J16" s="81" t="str">
        <x:f>IF('10_Form_Finance_Climat'!$O16="Validé humainement",'10_Form_Finance_Climat'!J16,"")</x:f>
      </x:c>
      <x:c r="K16" s="76" t="str">
        <x:f>IF('10_Form_Finance_Climat'!$O16="Validé humainement",'10_Form_Finance_Climat'!K16,"")</x:f>
      </x:c>
      <x:c r="L16" s="76" t="str">
        <x:f>IF('10_Form_Finance_Climat'!$O16="Validé humainement",'10_Form_Finance_Climat'!L16,"")</x:f>
      </x:c>
      <x:c r="M16" s="78" t="str">
        <x:f>IF('10_Form_Finance_Climat'!$O16="Validé humainement",'10_Form_Finance_Climat'!M16,"")</x:f>
      </x:c>
      <x:c r="N16" s="76" t="str">
        <x:f>IF('10_Form_Finance_Climat'!$O16="Validé humainement",'10_Form_Finance_Climat'!N16,"")</x:f>
      </x:c>
      <x:c r="O16" s="76" t="str">
        <x:f>IF('10_Form_Finance_Climat'!$O16="Validé humainement",'10_Form_Finance_Climat'!O16,"")</x:f>
      </x:c>
      <x:c r="P16" s="76" t="str">
        <x:f>IF('10_Form_Finance_Climat'!$O16="Validé humainement",'10_Form_Finance_Climat'!P16,"")</x:f>
      </x:c>
      <x:c r="Q16" s="78" t="str">
        <x:f>IF('10_Form_Finance_Climat'!$O16="Validé humainement",'10_Form_Finance_Climat'!Q16,"")</x:f>
      </x:c>
      <x:c r="R16" s="76" t="str">
        <x:f>IF('10_Form_Finance_Climat'!$O16="Validé humainement",'10_Form_Finance_Climat'!R16,"")</x:f>
      </x:c>
      <x:c r="S16" s="76" t="str">
        <x:f>IF('10_Form_Finance_Climat'!$O16="Validé humainement",'10_Form_Finance_Climat'!S16,"")</x:f>
      </x:c>
      <x:c r="T16" s="76" t="str">
        <x:f>IF('10_Form_Finance_Climat'!$O16="Validé humainement",'10_Form_Finance_Climat'!T16,"")</x:f>
      </x:c>
    </x:row>
    <x:row r="17">
      <x:c r="A17" s="76" t="str">
        <x:f>IF('10_Form_Finance_Climat'!$O17="Validé humainement",'10_Form_Finance_Climat'!A17,"")</x:f>
      </x:c>
      <x:c r="B17" s="76" t="str">
        <x:f>IF('10_Form_Finance_Climat'!$O17="Validé humainement",'10_Form_Finance_Climat'!B17,"")</x:f>
      </x:c>
      <x:c r="C17" s="76" t="str">
        <x:f>IF('10_Form_Finance_Climat'!$O17="Validé humainement",'10_Form_Finance_Climat'!C17,"")</x:f>
      </x:c>
      <x:c r="D17" s="76" t="str">
        <x:f>IF('10_Form_Finance_Climat'!$O17="Validé humainement",'10_Form_Finance_Climat'!D17,"")</x:f>
      </x:c>
      <x:c r="E17" s="76" t="str">
        <x:f>IF('10_Form_Finance_Climat'!$O17="Validé humainement",'10_Form_Finance_Climat'!E17,"")</x:f>
      </x:c>
      <x:c r="F17" s="76" t="str">
        <x:f>IF('10_Form_Finance_Climat'!$O17="Validé humainement",'10_Form_Finance_Climat'!F17,"")</x:f>
      </x:c>
      <x:c r="G17" s="81" t="str">
        <x:f>IF('10_Form_Finance_Climat'!$O17="Validé humainement",'10_Form_Finance_Climat'!G17,"")</x:f>
      </x:c>
      <x:c r="H17" s="81" t="str">
        <x:f>IF('10_Form_Finance_Climat'!$O17="Validé humainement",'10_Form_Finance_Climat'!H17,"")</x:f>
      </x:c>
      <x:c r="I17" s="81" t="str">
        <x:f>IF('10_Form_Finance_Climat'!$O17="Validé humainement",'10_Form_Finance_Climat'!I17,"")</x:f>
      </x:c>
      <x:c r="J17" s="81" t="str">
        <x:f>IF('10_Form_Finance_Climat'!$O17="Validé humainement",'10_Form_Finance_Climat'!J17,"")</x:f>
      </x:c>
      <x:c r="K17" s="76" t="str">
        <x:f>IF('10_Form_Finance_Climat'!$O17="Validé humainement",'10_Form_Finance_Climat'!K17,"")</x:f>
      </x:c>
      <x:c r="L17" s="76" t="str">
        <x:f>IF('10_Form_Finance_Climat'!$O17="Validé humainement",'10_Form_Finance_Climat'!L17,"")</x:f>
      </x:c>
      <x:c r="M17" s="78" t="str">
        <x:f>IF('10_Form_Finance_Climat'!$O17="Validé humainement",'10_Form_Finance_Climat'!M17,"")</x:f>
      </x:c>
      <x:c r="N17" s="76" t="str">
        <x:f>IF('10_Form_Finance_Climat'!$O17="Validé humainement",'10_Form_Finance_Climat'!N17,"")</x:f>
      </x:c>
      <x:c r="O17" s="76" t="str">
        <x:f>IF('10_Form_Finance_Climat'!$O17="Validé humainement",'10_Form_Finance_Climat'!O17,"")</x:f>
      </x:c>
      <x:c r="P17" s="76" t="str">
        <x:f>IF('10_Form_Finance_Climat'!$O17="Validé humainement",'10_Form_Finance_Climat'!P17,"")</x:f>
      </x:c>
      <x:c r="Q17" s="78" t="str">
        <x:f>IF('10_Form_Finance_Climat'!$O17="Validé humainement",'10_Form_Finance_Climat'!Q17,"")</x:f>
      </x:c>
      <x:c r="R17" s="76" t="str">
        <x:f>IF('10_Form_Finance_Climat'!$O17="Validé humainement",'10_Form_Finance_Climat'!R17,"")</x:f>
      </x:c>
      <x:c r="S17" s="76" t="str">
        <x:f>IF('10_Form_Finance_Climat'!$O17="Validé humainement",'10_Form_Finance_Climat'!S17,"")</x:f>
      </x:c>
      <x:c r="T17" s="76" t="str">
        <x:f>IF('10_Form_Finance_Climat'!$O17="Validé humainement",'10_Form_Finance_Climat'!T17,"")</x:f>
      </x:c>
    </x:row>
    <x:row r="18">
      <x:c r="A18" s="76" t="str">
        <x:f>IF('10_Form_Finance_Climat'!$O18="Validé humainement",'10_Form_Finance_Climat'!A18,"")</x:f>
      </x:c>
      <x:c r="B18" s="76" t="str">
        <x:f>IF('10_Form_Finance_Climat'!$O18="Validé humainement",'10_Form_Finance_Climat'!B18,"")</x:f>
      </x:c>
      <x:c r="C18" s="76" t="str">
        <x:f>IF('10_Form_Finance_Climat'!$O18="Validé humainement",'10_Form_Finance_Climat'!C18,"")</x:f>
      </x:c>
      <x:c r="D18" s="76" t="str">
        <x:f>IF('10_Form_Finance_Climat'!$O18="Validé humainement",'10_Form_Finance_Climat'!D18,"")</x:f>
      </x:c>
      <x:c r="E18" s="76" t="str">
        <x:f>IF('10_Form_Finance_Climat'!$O18="Validé humainement",'10_Form_Finance_Climat'!E18,"")</x:f>
      </x:c>
      <x:c r="F18" s="76" t="str">
        <x:f>IF('10_Form_Finance_Climat'!$O18="Validé humainement",'10_Form_Finance_Climat'!F18,"")</x:f>
      </x:c>
      <x:c r="G18" s="81" t="str">
        <x:f>IF('10_Form_Finance_Climat'!$O18="Validé humainement",'10_Form_Finance_Climat'!G18,"")</x:f>
      </x:c>
      <x:c r="H18" s="81" t="str">
        <x:f>IF('10_Form_Finance_Climat'!$O18="Validé humainement",'10_Form_Finance_Climat'!H18,"")</x:f>
      </x:c>
      <x:c r="I18" s="81" t="str">
        <x:f>IF('10_Form_Finance_Climat'!$O18="Validé humainement",'10_Form_Finance_Climat'!I18,"")</x:f>
      </x:c>
      <x:c r="J18" s="81" t="str">
        <x:f>IF('10_Form_Finance_Climat'!$O18="Validé humainement",'10_Form_Finance_Climat'!J18,"")</x:f>
      </x:c>
      <x:c r="K18" s="76" t="str">
        <x:f>IF('10_Form_Finance_Climat'!$O18="Validé humainement",'10_Form_Finance_Climat'!K18,"")</x:f>
      </x:c>
      <x:c r="L18" s="76" t="str">
        <x:f>IF('10_Form_Finance_Climat'!$O18="Validé humainement",'10_Form_Finance_Climat'!L18,"")</x:f>
      </x:c>
      <x:c r="M18" s="78" t="str">
        <x:f>IF('10_Form_Finance_Climat'!$O18="Validé humainement",'10_Form_Finance_Climat'!M18,"")</x:f>
      </x:c>
      <x:c r="N18" s="76" t="str">
        <x:f>IF('10_Form_Finance_Climat'!$O18="Validé humainement",'10_Form_Finance_Climat'!N18,"")</x:f>
      </x:c>
      <x:c r="O18" s="76" t="str">
        <x:f>IF('10_Form_Finance_Climat'!$O18="Validé humainement",'10_Form_Finance_Climat'!O18,"")</x:f>
      </x:c>
      <x:c r="P18" s="76" t="str">
        <x:f>IF('10_Form_Finance_Climat'!$O18="Validé humainement",'10_Form_Finance_Climat'!P18,"")</x:f>
      </x:c>
      <x:c r="Q18" s="78" t="str">
        <x:f>IF('10_Form_Finance_Climat'!$O18="Validé humainement",'10_Form_Finance_Climat'!Q18,"")</x:f>
      </x:c>
      <x:c r="R18" s="76" t="str">
        <x:f>IF('10_Form_Finance_Climat'!$O18="Validé humainement",'10_Form_Finance_Climat'!R18,"")</x:f>
      </x:c>
      <x:c r="S18" s="76" t="str">
        <x:f>IF('10_Form_Finance_Climat'!$O18="Validé humainement",'10_Form_Finance_Climat'!S18,"")</x:f>
      </x:c>
      <x:c r="T18" s="76" t="str">
        <x:f>IF('10_Form_Finance_Climat'!$O18="Validé humainement",'10_Form_Finance_Climat'!T18,"")</x:f>
      </x:c>
    </x:row>
    <x:row r="19">
      <x:c r="A19" s="76" t="str">
        <x:f>IF('10_Form_Finance_Climat'!$O19="Validé humainement",'10_Form_Finance_Climat'!A19,"")</x:f>
      </x:c>
      <x:c r="B19" s="76" t="str">
        <x:f>IF('10_Form_Finance_Climat'!$O19="Validé humainement",'10_Form_Finance_Climat'!B19,"")</x:f>
      </x:c>
      <x:c r="C19" s="76" t="str">
        <x:f>IF('10_Form_Finance_Climat'!$O19="Validé humainement",'10_Form_Finance_Climat'!C19,"")</x:f>
      </x:c>
      <x:c r="D19" s="76" t="str">
        <x:f>IF('10_Form_Finance_Climat'!$O19="Validé humainement",'10_Form_Finance_Climat'!D19,"")</x:f>
      </x:c>
      <x:c r="E19" s="76" t="str">
        <x:f>IF('10_Form_Finance_Climat'!$O19="Validé humainement",'10_Form_Finance_Climat'!E19,"")</x:f>
      </x:c>
      <x:c r="F19" s="76" t="str">
        <x:f>IF('10_Form_Finance_Climat'!$O19="Validé humainement",'10_Form_Finance_Climat'!F19,"")</x:f>
      </x:c>
      <x:c r="G19" s="81" t="str">
        <x:f>IF('10_Form_Finance_Climat'!$O19="Validé humainement",'10_Form_Finance_Climat'!G19,"")</x:f>
      </x:c>
      <x:c r="H19" s="81" t="str">
        <x:f>IF('10_Form_Finance_Climat'!$O19="Validé humainement",'10_Form_Finance_Climat'!H19,"")</x:f>
      </x:c>
      <x:c r="I19" s="81" t="str">
        <x:f>IF('10_Form_Finance_Climat'!$O19="Validé humainement",'10_Form_Finance_Climat'!I19,"")</x:f>
      </x:c>
      <x:c r="J19" s="81" t="str">
        <x:f>IF('10_Form_Finance_Climat'!$O19="Validé humainement",'10_Form_Finance_Climat'!J19,"")</x:f>
      </x:c>
      <x:c r="K19" s="76" t="str">
        <x:f>IF('10_Form_Finance_Climat'!$O19="Validé humainement",'10_Form_Finance_Climat'!K19,"")</x:f>
      </x:c>
      <x:c r="L19" s="76" t="str">
        <x:f>IF('10_Form_Finance_Climat'!$O19="Validé humainement",'10_Form_Finance_Climat'!L19,"")</x:f>
      </x:c>
      <x:c r="M19" s="78" t="str">
        <x:f>IF('10_Form_Finance_Climat'!$O19="Validé humainement",'10_Form_Finance_Climat'!M19,"")</x:f>
      </x:c>
      <x:c r="N19" s="76" t="str">
        <x:f>IF('10_Form_Finance_Climat'!$O19="Validé humainement",'10_Form_Finance_Climat'!N19,"")</x:f>
      </x:c>
      <x:c r="O19" s="76" t="str">
        <x:f>IF('10_Form_Finance_Climat'!$O19="Validé humainement",'10_Form_Finance_Climat'!O19,"")</x:f>
      </x:c>
      <x:c r="P19" s="76" t="str">
        <x:f>IF('10_Form_Finance_Climat'!$O19="Validé humainement",'10_Form_Finance_Climat'!P19,"")</x:f>
      </x:c>
      <x:c r="Q19" s="78" t="str">
        <x:f>IF('10_Form_Finance_Climat'!$O19="Validé humainement",'10_Form_Finance_Climat'!Q19,"")</x:f>
      </x:c>
      <x:c r="R19" s="76" t="str">
        <x:f>IF('10_Form_Finance_Climat'!$O19="Validé humainement",'10_Form_Finance_Climat'!R19,"")</x:f>
      </x:c>
      <x:c r="S19" s="76" t="str">
        <x:f>IF('10_Form_Finance_Climat'!$O19="Validé humainement",'10_Form_Finance_Climat'!S19,"")</x:f>
      </x:c>
      <x:c r="T19" s="76" t="str">
        <x:f>IF('10_Form_Finance_Climat'!$O19="Validé humainement",'10_Form_Finance_Climat'!T19,"")</x:f>
      </x:c>
    </x:row>
    <x:row r="20">
      <x:c r="A20" s="76" t="str">
        <x:f>IF('10_Form_Finance_Climat'!$O20="Validé humainement",'10_Form_Finance_Climat'!A20,"")</x:f>
      </x:c>
      <x:c r="B20" s="76" t="str">
        <x:f>IF('10_Form_Finance_Climat'!$O20="Validé humainement",'10_Form_Finance_Climat'!B20,"")</x:f>
      </x:c>
      <x:c r="C20" s="76" t="str">
        <x:f>IF('10_Form_Finance_Climat'!$O20="Validé humainement",'10_Form_Finance_Climat'!C20,"")</x:f>
      </x:c>
      <x:c r="D20" s="76" t="str">
        <x:f>IF('10_Form_Finance_Climat'!$O20="Validé humainement",'10_Form_Finance_Climat'!D20,"")</x:f>
      </x:c>
      <x:c r="E20" s="76" t="str">
        <x:f>IF('10_Form_Finance_Climat'!$O20="Validé humainement",'10_Form_Finance_Climat'!E20,"")</x:f>
      </x:c>
      <x:c r="F20" s="76" t="str">
        <x:f>IF('10_Form_Finance_Climat'!$O20="Validé humainement",'10_Form_Finance_Climat'!F20,"")</x:f>
      </x:c>
      <x:c r="G20" s="81" t="str">
        <x:f>IF('10_Form_Finance_Climat'!$O20="Validé humainement",'10_Form_Finance_Climat'!G20,"")</x:f>
      </x:c>
      <x:c r="H20" s="81" t="str">
        <x:f>IF('10_Form_Finance_Climat'!$O20="Validé humainement",'10_Form_Finance_Climat'!H20,"")</x:f>
      </x:c>
      <x:c r="I20" s="81" t="str">
        <x:f>IF('10_Form_Finance_Climat'!$O20="Validé humainement",'10_Form_Finance_Climat'!I20,"")</x:f>
      </x:c>
      <x:c r="J20" s="81" t="str">
        <x:f>IF('10_Form_Finance_Climat'!$O20="Validé humainement",'10_Form_Finance_Climat'!J20,"")</x:f>
      </x:c>
      <x:c r="K20" s="76" t="str">
        <x:f>IF('10_Form_Finance_Climat'!$O20="Validé humainement",'10_Form_Finance_Climat'!K20,"")</x:f>
      </x:c>
      <x:c r="L20" s="76" t="str">
        <x:f>IF('10_Form_Finance_Climat'!$O20="Validé humainement",'10_Form_Finance_Climat'!L20,"")</x:f>
      </x:c>
      <x:c r="M20" s="78" t="str">
        <x:f>IF('10_Form_Finance_Climat'!$O20="Validé humainement",'10_Form_Finance_Climat'!M20,"")</x:f>
      </x:c>
      <x:c r="N20" s="76" t="str">
        <x:f>IF('10_Form_Finance_Climat'!$O20="Validé humainement",'10_Form_Finance_Climat'!N20,"")</x:f>
      </x:c>
      <x:c r="O20" s="76" t="str">
        <x:f>IF('10_Form_Finance_Climat'!$O20="Validé humainement",'10_Form_Finance_Climat'!O20,"")</x:f>
      </x:c>
      <x:c r="P20" s="76" t="str">
        <x:f>IF('10_Form_Finance_Climat'!$O20="Validé humainement",'10_Form_Finance_Climat'!P20,"")</x:f>
      </x:c>
      <x:c r="Q20" s="78" t="str">
        <x:f>IF('10_Form_Finance_Climat'!$O20="Validé humainement",'10_Form_Finance_Climat'!Q20,"")</x:f>
      </x:c>
      <x:c r="R20" s="76" t="str">
        <x:f>IF('10_Form_Finance_Climat'!$O20="Validé humainement",'10_Form_Finance_Climat'!R20,"")</x:f>
      </x:c>
      <x:c r="S20" s="76" t="str">
        <x:f>IF('10_Form_Finance_Climat'!$O20="Validé humainement",'10_Form_Finance_Climat'!S20,"")</x:f>
      </x:c>
      <x:c r="T20" s="76" t="str">
        <x:f>IF('10_Form_Finance_Climat'!$O20="Validé humainement",'10_Form_Finance_Climat'!T20,"")</x:f>
      </x:c>
    </x:row>
    <x:row r="21">
      <x:c r="A21" s="76" t="str">
        <x:f>IF('10_Form_Finance_Climat'!$O21="Validé humainement",'10_Form_Finance_Climat'!A21,"")</x:f>
      </x:c>
      <x:c r="B21" s="76" t="str">
        <x:f>IF('10_Form_Finance_Climat'!$O21="Validé humainement",'10_Form_Finance_Climat'!B21,"")</x:f>
      </x:c>
      <x:c r="C21" s="76" t="str">
        <x:f>IF('10_Form_Finance_Climat'!$O21="Validé humainement",'10_Form_Finance_Climat'!C21,"")</x:f>
      </x:c>
      <x:c r="D21" s="76" t="str">
        <x:f>IF('10_Form_Finance_Climat'!$O21="Validé humainement",'10_Form_Finance_Climat'!D21,"")</x:f>
      </x:c>
      <x:c r="E21" s="76" t="str">
        <x:f>IF('10_Form_Finance_Climat'!$O21="Validé humainement",'10_Form_Finance_Climat'!E21,"")</x:f>
      </x:c>
      <x:c r="F21" s="76" t="str">
        <x:f>IF('10_Form_Finance_Climat'!$O21="Validé humainement",'10_Form_Finance_Climat'!F21,"")</x:f>
      </x:c>
      <x:c r="G21" s="81" t="str">
        <x:f>IF('10_Form_Finance_Climat'!$O21="Validé humainement",'10_Form_Finance_Climat'!G21,"")</x:f>
      </x:c>
      <x:c r="H21" s="81" t="str">
        <x:f>IF('10_Form_Finance_Climat'!$O21="Validé humainement",'10_Form_Finance_Climat'!H21,"")</x:f>
      </x:c>
      <x:c r="I21" s="81" t="str">
        <x:f>IF('10_Form_Finance_Climat'!$O21="Validé humainement",'10_Form_Finance_Climat'!I21,"")</x:f>
      </x:c>
      <x:c r="J21" s="81" t="str">
        <x:f>IF('10_Form_Finance_Climat'!$O21="Validé humainement",'10_Form_Finance_Climat'!J21,"")</x:f>
      </x:c>
      <x:c r="K21" s="76" t="str">
        <x:f>IF('10_Form_Finance_Climat'!$O21="Validé humainement",'10_Form_Finance_Climat'!K21,"")</x:f>
      </x:c>
      <x:c r="L21" s="76" t="str">
        <x:f>IF('10_Form_Finance_Climat'!$O21="Validé humainement",'10_Form_Finance_Climat'!L21,"")</x:f>
      </x:c>
      <x:c r="M21" s="78" t="str">
        <x:f>IF('10_Form_Finance_Climat'!$O21="Validé humainement",'10_Form_Finance_Climat'!M21,"")</x:f>
      </x:c>
      <x:c r="N21" s="76" t="str">
        <x:f>IF('10_Form_Finance_Climat'!$O21="Validé humainement",'10_Form_Finance_Climat'!N21,"")</x:f>
      </x:c>
      <x:c r="O21" s="76" t="str">
        <x:f>IF('10_Form_Finance_Climat'!$O21="Validé humainement",'10_Form_Finance_Climat'!O21,"")</x:f>
      </x:c>
      <x:c r="P21" s="76" t="str">
        <x:f>IF('10_Form_Finance_Climat'!$O21="Validé humainement",'10_Form_Finance_Climat'!P21,"")</x:f>
      </x:c>
      <x:c r="Q21" s="78" t="str">
        <x:f>IF('10_Form_Finance_Climat'!$O21="Validé humainement",'10_Form_Finance_Climat'!Q21,"")</x:f>
      </x:c>
      <x:c r="R21" s="76" t="str">
        <x:f>IF('10_Form_Finance_Climat'!$O21="Validé humainement",'10_Form_Finance_Climat'!R21,"")</x:f>
      </x:c>
      <x:c r="S21" s="76" t="str">
        <x:f>IF('10_Form_Finance_Climat'!$O21="Validé humainement",'10_Form_Finance_Climat'!S21,"")</x:f>
      </x:c>
      <x:c r="T21" s="76" t="str">
        <x:f>IF('10_Form_Finance_Climat'!$O21="Validé humainement",'10_Form_Finance_Climat'!T21,"")</x:f>
      </x:c>
    </x:row>
    <x:row r="22">
      <x:c r="A22" s="76" t="str">
        <x:f>IF('10_Form_Finance_Climat'!$O22="Validé humainement",'10_Form_Finance_Climat'!A22,"")</x:f>
      </x:c>
      <x:c r="B22" s="76" t="str">
        <x:f>IF('10_Form_Finance_Climat'!$O22="Validé humainement",'10_Form_Finance_Climat'!B22,"")</x:f>
      </x:c>
      <x:c r="C22" s="76" t="str">
        <x:f>IF('10_Form_Finance_Climat'!$O22="Validé humainement",'10_Form_Finance_Climat'!C22,"")</x:f>
      </x:c>
      <x:c r="D22" s="76" t="str">
        <x:f>IF('10_Form_Finance_Climat'!$O22="Validé humainement",'10_Form_Finance_Climat'!D22,"")</x:f>
      </x:c>
      <x:c r="E22" s="76" t="str">
        <x:f>IF('10_Form_Finance_Climat'!$O22="Validé humainement",'10_Form_Finance_Climat'!E22,"")</x:f>
      </x:c>
      <x:c r="F22" s="76" t="str">
        <x:f>IF('10_Form_Finance_Climat'!$O22="Validé humainement",'10_Form_Finance_Climat'!F22,"")</x:f>
      </x:c>
      <x:c r="G22" s="81" t="str">
        <x:f>IF('10_Form_Finance_Climat'!$O22="Validé humainement",'10_Form_Finance_Climat'!G22,"")</x:f>
      </x:c>
      <x:c r="H22" s="81" t="str">
        <x:f>IF('10_Form_Finance_Climat'!$O22="Validé humainement",'10_Form_Finance_Climat'!H22,"")</x:f>
      </x:c>
      <x:c r="I22" s="81" t="str">
        <x:f>IF('10_Form_Finance_Climat'!$O22="Validé humainement",'10_Form_Finance_Climat'!I22,"")</x:f>
      </x:c>
      <x:c r="J22" s="81" t="str">
        <x:f>IF('10_Form_Finance_Climat'!$O22="Validé humainement",'10_Form_Finance_Climat'!J22,"")</x:f>
      </x:c>
      <x:c r="K22" s="76" t="str">
        <x:f>IF('10_Form_Finance_Climat'!$O22="Validé humainement",'10_Form_Finance_Climat'!K22,"")</x:f>
      </x:c>
      <x:c r="L22" s="76" t="str">
        <x:f>IF('10_Form_Finance_Climat'!$O22="Validé humainement",'10_Form_Finance_Climat'!L22,"")</x:f>
      </x:c>
      <x:c r="M22" s="78" t="str">
        <x:f>IF('10_Form_Finance_Climat'!$O22="Validé humainement",'10_Form_Finance_Climat'!M22,"")</x:f>
      </x:c>
      <x:c r="N22" s="76" t="str">
        <x:f>IF('10_Form_Finance_Climat'!$O22="Validé humainement",'10_Form_Finance_Climat'!N22,"")</x:f>
      </x:c>
      <x:c r="O22" s="76" t="str">
        <x:f>IF('10_Form_Finance_Climat'!$O22="Validé humainement",'10_Form_Finance_Climat'!O22,"")</x:f>
      </x:c>
      <x:c r="P22" s="76" t="str">
        <x:f>IF('10_Form_Finance_Climat'!$O22="Validé humainement",'10_Form_Finance_Climat'!P22,"")</x:f>
      </x:c>
      <x:c r="Q22" s="78" t="str">
        <x:f>IF('10_Form_Finance_Climat'!$O22="Validé humainement",'10_Form_Finance_Climat'!Q22,"")</x:f>
      </x:c>
      <x:c r="R22" s="76" t="str">
        <x:f>IF('10_Form_Finance_Climat'!$O22="Validé humainement",'10_Form_Finance_Climat'!R22,"")</x:f>
      </x:c>
      <x:c r="S22" s="76" t="str">
        <x:f>IF('10_Form_Finance_Climat'!$O22="Validé humainement",'10_Form_Finance_Climat'!S22,"")</x:f>
      </x:c>
      <x:c r="T22" s="76" t="str">
        <x:f>IF('10_Form_Finance_Climat'!$O22="Validé humainement",'10_Form_Finance_Climat'!T22,"")</x:f>
      </x:c>
    </x:row>
    <x:row r="23">
      <x:c r="A23" s="76" t="str">
        <x:f>IF('10_Form_Finance_Climat'!$O23="Validé humainement",'10_Form_Finance_Climat'!A23,"")</x:f>
      </x:c>
      <x:c r="B23" s="76" t="str">
        <x:f>IF('10_Form_Finance_Climat'!$O23="Validé humainement",'10_Form_Finance_Climat'!B23,"")</x:f>
      </x:c>
      <x:c r="C23" s="76" t="str">
        <x:f>IF('10_Form_Finance_Climat'!$O23="Validé humainement",'10_Form_Finance_Climat'!C23,"")</x:f>
      </x:c>
      <x:c r="D23" s="76" t="str">
        <x:f>IF('10_Form_Finance_Climat'!$O23="Validé humainement",'10_Form_Finance_Climat'!D23,"")</x:f>
      </x:c>
      <x:c r="E23" s="76" t="str">
        <x:f>IF('10_Form_Finance_Climat'!$O23="Validé humainement",'10_Form_Finance_Climat'!E23,"")</x:f>
      </x:c>
      <x:c r="F23" s="76" t="str">
        <x:f>IF('10_Form_Finance_Climat'!$O23="Validé humainement",'10_Form_Finance_Climat'!F23,"")</x:f>
      </x:c>
      <x:c r="G23" s="81" t="str">
        <x:f>IF('10_Form_Finance_Climat'!$O23="Validé humainement",'10_Form_Finance_Climat'!G23,"")</x:f>
      </x:c>
      <x:c r="H23" s="81" t="str">
        <x:f>IF('10_Form_Finance_Climat'!$O23="Validé humainement",'10_Form_Finance_Climat'!H23,"")</x:f>
      </x:c>
      <x:c r="I23" s="81" t="str">
        <x:f>IF('10_Form_Finance_Climat'!$O23="Validé humainement",'10_Form_Finance_Climat'!I23,"")</x:f>
      </x:c>
      <x:c r="J23" s="81" t="str">
        <x:f>IF('10_Form_Finance_Climat'!$O23="Validé humainement",'10_Form_Finance_Climat'!J23,"")</x:f>
      </x:c>
      <x:c r="K23" s="76" t="str">
        <x:f>IF('10_Form_Finance_Climat'!$O23="Validé humainement",'10_Form_Finance_Climat'!K23,"")</x:f>
      </x:c>
      <x:c r="L23" s="76" t="str">
        <x:f>IF('10_Form_Finance_Climat'!$O23="Validé humainement",'10_Form_Finance_Climat'!L23,"")</x:f>
      </x:c>
      <x:c r="M23" s="78" t="str">
        <x:f>IF('10_Form_Finance_Climat'!$O23="Validé humainement",'10_Form_Finance_Climat'!M23,"")</x:f>
      </x:c>
      <x:c r="N23" s="76" t="str">
        <x:f>IF('10_Form_Finance_Climat'!$O23="Validé humainement",'10_Form_Finance_Climat'!N23,"")</x:f>
      </x:c>
      <x:c r="O23" s="76" t="str">
        <x:f>IF('10_Form_Finance_Climat'!$O23="Validé humainement",'10_Form_Finance_Climat'!O23,"")</x:f>
      </x:c>
      <x:c r="P23" s="76" t="str">
        <x:f>IF('10_Form_Finance_Climat'!$O23="Validé humainement",'10_Form_Finance_Climat'!P23,"")</x:f>
      </x:c>
      <x:c r="Q23" s="78" t="str">
        <x:f>IF('10_Form_Finance_Climat'!$O23="Validé humainement",'10_Form_Finance_Climat'!Q23,"")</x:f>
      </x:c>
      <x:c r="R23" s="76" t="str">
        <x:f>IF('10_Form_Finance_Climat'!$O23="Validé humainement",'10_Form_Finance_Climat'!R23,"")</x:f>
      </x:c>
      <x:c r="S23" s="76" t="str">
        <x:f>IF('10_Form_Finance_Climat'!$O23="Validé humainement",'10_Form_Finance_Climat'!S23,"")</x:f>
      </x:c>
      <x:c r="T23" s="76" t="str">
        <x:f>IF('10_Form_Finance_Climat'!$O23="Validé humainement",'10_Form_Finance_Climat'!T23,"")</x:f>
      </x:c>
    </x:row>
    <x:row r="24">
      <x:c r="A24" s="76" t="str">
        <x:f>IF('10_Form_Finance_Climat'!$O24="Validé humainement",'10_Form_Finance_Climat'!A24,"")</x:f>
      </x:c>
      <x:c r="B24" s="76" t="str">
        <x:f>IF('10_Form_Finance_Climat'!$O24="Validé humainement",'10_Form_Finance_Climat'!B24,"")</x:f>
      </x:c>
      <x:c r="C24" s="76" t="str">
        <x:f>IF('10_Form_Finance_Climat'!$O24="Validé humainement",'10_Form_Finance_Climat'!C24,"")</x:f>
      </x:c>
      <x:c r="D24" s="76" t="str">
        <x:f>IF('10_Form_Finance_Climat'!$O24="Validé humainement",'10_Form_Finance_Climat'!D24,"")</x:f>
      </x:c>
      <x:c r="E24" s="76" t="str">
        <x:f>IF('10_Form_Finance_Climat'!$O24="Validé humainement",'10_Form_Finance_Climat'!E24,"")</x:f>
      </x:c>
      <x:c r="F24" s="76" t="str">
        <x:f>IF('10_Form_Finance_Climat'!$O24="Validé humainement",'10_Form_Finance_Climat'!F24,"")</x:f>
      </x:c>
      <x:c r="G24" s="81" t="str">
        <x:f>IF('10_Form_Finance_Climat'!$O24="Validé humainement",'10_Form_Finance_Climat'!G24,"")</x:f>
      </x:c>
      <x:c r="H24" s="81" t="str">
        <x:f>IF('10_Form_Finance_Climat'!$O24="Validé humainement",'10_Form_Finance_Climat'!H24,"")</x:f>
      </x:c>
      <x:c r="I24" s="81" t="str">
        <x:f>IF('10_Form_Finance_Climat'!$O24="Validé humainement",'10_Form_Finance_Climat'!I24,"")</x:f>
      </x:c>
      <x:c r="J24" s="81" t="str">
        <x:f>IF('10_Form_Finance_Climat'!$O24="Validé humainement",'10_Form_Finance_Climat'!J24,"")</x:f>
      </x:c>
      <x:c r="K24" s="76" t="str">
        <x:f>IF('10_Form_Finance_Climat'!$O24="Validé humainement",'10_Form_Finance_Climat'!K24,"")</x:f>
      </x:c>
      <x:c r="L24" s="76" t="str">
        <x:f>IF('10_Form_Finance_Climat'!$O24="Validé humainement",'10_Form_Finance_Climat'!L24,"")</x:f>
      </x:c>
      <x:c r="M24" s="78" t="str">
        <x:f>IF('10_Form_Finance_Climat'!$O24="Validé humainement",'10_Form_Finance_Climat'!M24,"")</x:f>
      </x:c>
      <x:c r="N24" s="76" t="str">
        <x:f>IF('10_Form_Finance_Climat'!$O24="Validé humainement",'10_Form_Finance_Climat'!N24,"")</x:f>
      </x:c>
      <x:c r="O24" s="76" t="str">
        <x:f>IF('10_Form_Finance_Climat'!$O24="Validé humainement",'10_Form_Finance_Climat'!O24,"")</x:f>
      </x:c>
      <x:c r="P24" s="76" t="str">
        <x:f>IF('10_Form_Finance_Climat'!$O24="Validé humainement",'10_Form_Finance_Climat'!P24,"")</x:f>
      </x:c>
      <x:c r="Q24" s="78" t="str">
        <x:f>IF('10_Form_Finance_Climat'!$O24="Validé humainement",'10_Form_Finance_Climat'!Q24,"")</x:f>
      </x:c>
      <x:c r="R24" s="76" t="str">
        <x:f>IF('10_Form_Finance_Climat'!$O24="Validé humainement",'10_Form_Finance_Climat'!R24,"")</x:f>
      </x:c>
      <x:c r="S24" s="76" t="str">
        <x:f>IF('10_Form_Finance_Climat'!$O24="Validé humainement",'10_Form_Finance_Climat'!S24,"")</x:f>
      </x:c>
      <x:c r="T24" s="76" t="str">
        <x:f>IF('10_Form_Finance_Climat'!$O24="Validé humainement",'10_Form_Finance_Climat'!T24,"")</x:f>
      </x:c>
    </x:row>
    <x:row r="25">
      <x:c r="A25" s="76" t="str">
        <x:f>IF('10_Form_Finance_Climat'!$O25="Validé humainement",'10_Form_Finance_Climat'!A25,"")</x:f>
      </x:c>
      <x:c r="B25" s="76" t="str">
        <x:f>IF('10_Form_Finance_Climat'!$O25="Validé humainement",'10_Form_Finance_Climat'!B25,"")</x:f>
      </x:c>
      <x:c r="C25" s="76" t="str">
        <x:f>IF('10_Form_Finance_Climat'!$O25="Validé humainement",'10_Form_Finance_Climat'!C25,"")</x:f>
      </x:c>
      <x:c r="D25" s="76" t="str">
        <x:f>IF('10_Form_Finance_Climat'!$O25="Validé humainement",'10_Form_Finance_Climat'!D25,"")</x:f>
      </x:c>
      <x:c r="E25" s="76" t="str">
        <x:f>IF('10_Form_Finance_Climat'!$O25="Validé humainement",'10_Form_Finance_Climat'!E25,"")</x:f>
      </x:c>
      <x:c r="F25" s="76" t="str">
        <x:f>IF('10_Form_Finance_Climat'!$O25="Validé humainement",'10_Form_Finance_Climat'!F25,"")</x:f>
      </x:c>
      <x:c r="G25" s="81" t="str">
        <x:f>IF('10_Form_Finance_Climat'!$O25="Validé humainement",'10_Form_Finance_Climat'!G25,"")</x:f>
      </x:c>
      <x:c r="H25" s="81" t="str">
        <x:f>IF('10_Form_Finance_Climat'!$O25="Validé humainement",'10_Form_Finance_Climat'!H25,"")</x:f>
      </x:c>
      <x:c r="I25" s="81" t="str">
        <x:f>IF('10_Form_Finance_Climat'!$O25="Validé humainement",'10_Form_Finance_Climat'!I25,"")</x:f>
      </x:c>
      <x:c r="J25" s="81" t="str">
        <x:f>IF('10_Form_Finance_Climat'!$O25="Validé humainement",'10_Form_Finance_Climat'!J25,"")</x:f>
      </x:c>
      <x:c r="K25" s="76" t="str">
        <x:f>IF('10_Form_Finance_Climat'!$O25="Validé humainement",'10_Form_Finance_Climat'!K25,"")</x:f>
      </x:c>
      <x:c r="L25" s="76" t="str">
        <x:f>IF('10_Form_Finance_Climat'!$O25="Validé humainement",'10_Form_Finance_Climat'!L25,"")</x:f>
      </x:c>
      <x:c r="M25" s="78" t="str">
        <x:f>IF('10_Form_Finance_Climat'!$O25="Validé humainement",'10_Form_Finance_Climat'!M25,"")</x:f>
      </x:c>
      <x:c r="N25" s="76" t="str">
        <x:f>IF('10_Form_Finance_Climat'!$O25="Validé humainement",'10_Form_Finance_Climat'!N25,"")</x:f>
      </x:c>
      <x:c r="O25" s="76" t="str">
        <x:f>IF('10_Form_Finance_Climat'!$O25="Validé humainement",'10_Form_Finance_Climat'!O25,"")</x:f>
      </x:c>
      <x:c r="P25" s="76" t="str">
        <x:f>IF('10_Form_Finance_Climat'!$O25="Validé humainement",'10_Form_Finance_Climat'!P25,"")</x:f>
      </x:c>
      <x:c r="Q25" s="78" t="str">
        <x:f>IF('10_Form_Finance_Climat'!$O25="Validé humainement",'10_Form_Finance_Climat'!Q25,"")</x:f>
      </x:c>
      <x:c r="R25" s="76" t="str">
        <x:f>IF('10_Form_Finance_Climat'!$O25="Validé humainement",'10_Form_Finance_Climat'!R25,"")</x:f>
      </x:c>
      <x:c r="S25" s="76" t="str">
        <x:f>IF('10_Form_Finance_Climat'!$O25="Validé humainement",'10_Form_Finance_Climat'!S25,"")</x:f>
      </x:c>
      <x:c r="T25" s="76" t="str">
        <x:f>IF('10_Form_Finance_Climat'!$O25="Validé humainement",'10_Form_Finance_Climat'!T25,"")</x:f>
      </x:c>
    </x:row>
    <x:row r="26">
      <x:c r="A26" s="76" t="str">
        <x:f>IF('10_Form_Finance_Climat'!$O26="Validé humainement",'10_Form_Finance_Climat'!A26,"")</x:f>
      </x:c>
      <x:c r="B26" s="76" t="str">
        <x:f>IF('10_Form_Finance_Climat'!$O26="Validé humainement",'10_Form_Finance_Climat'!B26,"")</x:f>
      </x:c>
      <x:c r="C26" s="76" t="str">
        <x:f>IF('10_Form_Finance_Climat'!$O26="Validé humainement",'10_Form_Finance_Climat'!C26,"")</x:f>
      </x:c>
      <x:c r="D26" s="76" t="str">
        <x:f>IF('10_Form_Finance_Climat'!$O26="Validé humainement",'10_Form_Finance_Climat'!D26,"")</x:f>
      </x:c>
      <x:c r="E26" s="76" t="str">
        <x:f>IF('10_Form_Finance_Climat'!$O26="Validé humainement",'10_Form_Finance_Climat'!E26,"")</x:f>
      </x:c>
      <x:c r="F26" s="76" t="str">
        <x:f>IF('10_Form_Finance_Climat'!$O26="Validé humainement",'10_Form_Finance_Climat'!F26,"")</x:f>
      </x:c>
      <x:c r="G26" s="81" t="str">
        <x:f>IF('10_Form_Finance_Climat'!$O26="Validé humainement",'10_Form_Finance_Climat'!G26,"")</x:f>
      </x:c>
      <x:c r="H26" s="81" t="str">
        <x:f>IF('10_Form_Finance_Climat'!$O26="Validé humainement",'10_Form_Finance_Climat'!H26,"")</x:f>
      </x:c>
      <x:c r="I26" s="81" t="str">
        <x:f>IF('10_Form_Finance_Climat'!$O26="Validé humainement",'10_Form_Finance_Climat'!I26,"")</x:f>
      </x:c>
      <x:c r="J26" s="81" t="str">
        <x:f>IF('10_Form_Finance_Climat'!$O26="Validé humainement",'10_Form_Finance_Climat'!J26,"")</x:f>
      </x:c>
      <x:c r="K26" s="76" t="str">
        <x:f>IF('10_Form_Finance_Climat'!$O26="Validé humainement",'10_Form_Finance_Climat'!K26,"")</x:f>
      </x:c>
      <x:c r="L26" s="76" t="str">
        <x:f>IF('10_Form_Finance_Climat'!$O26="Validé humainement",'10_Form_Finance_Climat'!L26,"")</x:f>
      </x:c>
      <x:c r="M26" s="78" t="str">
        <x:f>IF('10_Form_Finance_Climat'!$O26="Validé humainement",'10_Form_Finance_Climat'!M26,"")</x:f>
      </x:c>
      <x:c r="N26" s="76" t="str">
        <x:f>IF('10_Form_Finance_Climat'!$O26="Validé humainement",'10_Form_Finance_Climat'!N26,"")</x:f>
      </x:c>
      <x:c r="O26" s="76" t="str">
        <x:f>IF('10_Form_Finance_Climat'!$O26="Validé humainement",'10_Form_Finance_Climat'!O26,"")</x:f>
      </x:c>
      <x:c r="P26" s="76" t="str">
        <x:f>IF('10_Form_Finance_Climat'!$O26="Validé humainement",'10_Form_Finance_Climat'!P26,"")</x:f>
      </x:c>
      <x:c r="Q26" s="78" t="str">
        <x:f>IF('10_Form_Finance_Climat'!$O26="Validé humainement",'10_Form_Finance_Climat'!Q26,"")</x:f>
      </x:c>
      <x:c r="R26" s="76" t="str">
        <x:f>IF('10_Form_Finance_Climat'!$O26="Validé humainement",'10_Form_Finance_Climat'!R26,"")</x:f>
      </x:c>
      <x:c r="S26" s="76" t="str">
        <x:f>IF('10_Form_Finance_Climat'!$O26="Validé humainement",'10_Form_Finance_Climat'!S26,"")</x:f>
      </x:c>
      <x:c r="T26" s="76" t="str">
        <x:f>IF('10_Form_Finance_Climat'!$O26="Validé humainement",'10_Form_Finance_Climat'!T26,"")</x:f>
      </x:c>
    </x:row>
    <x:row r="27">
      <x:c r="A27" s="76" t="str">
        <x:f>IF('10_Form_Finance_Climat'!$O27="Validé humainement",'10_Form_Finance_Climat'!A27,"")</x:f>
      </x:c>
      <x:c r="B27" s="76" t="str">
        <x:f>IF('10_Form_Finance_Climat'!$O27="Validé humainement",'10_Form_Finance_Climat'!B27,"")</x:f>
      </x:c>
      <x:c r="C27" s="76" t="str">
        <x:f>IF('10_Form_Finance_Climat'!$O27="Validé humainement",'10_Form_Finance_Climat'!C27,"")</x:f>
      </x:c>
      <x:c r="D27" s="76" t="str">
        <x:f>IF('10_Form_Finance_Climat'!$O27="Validé humainement",'10_Form_Finance_Climat'!D27,"")</x:f>
      </x:c>
      <x:c r="E27" s="76" t="str">
        <x:f>IF('10_Form_Finance_Climat'!$O27="Validé humainement",'10_Form_Finance_Climat'!E27,"")</x:f>
      </x:c>
      <x:c r="F27" s="76" t="str">
        <x:f>IF('10_Form_Finance_Climat'!$O27="Validé humainement",'10_Form_Finance_Climat'!F27,"")</x:f>
      </x:c>
      <x:c r="G27" s="81" t="str">
        <x:f>IF('10_Form_Finance_Climat'!$O27="Validé humainement",'10_Form_Finance_Climat'!G27,"")</x:f>
      </x:c>
      <x:c r="H27" s="81" t="str">
        <x:f>IF('10_Form_Finance_Climat'!$O27="Validé humainement",'10_Form_Finance_Climat'!H27,"")</x:f>
      </x:c>
      <x:c r="I27" s="81" t="str">
        <x:f>IF('10_Form_Finance_Climat'!$O27="Validé humainement",'10_Form_Finance_Climat'!I27,"")</x:f>
      </x:c>
      <x:c r="J27" s="81" t="str">
        <x:f>IF('10_Form_Finance_Climat'!$O27="Validé humainement",'10_Form_Finance_Climat'!J27,"")</x:f>
      </x:c>
      <x:c r="K27" s="76" t="str">
        <x:f>IF('10_Form_Finance_Climat'!$O27="Validé humainement",'10_Form_Finance_Climat'!K27,"")</x:f>
      </x:c>
      <x:c r="L27" s="76" t="str">
        <x:f>IF('10_Form_Finance_Climat'!$O27="Validé humainement",'10_Form_Finance_Climat'!L27,"")</x:f>
      </x:c>
      <x:c r="M27" s="78" t="str">
        <x:f>IF('10_Form_Finance_Climat'!$O27="Validé humainement",'10_Form_Finance_Climat'!M27,"")</x:f>
      </x:c>
      <x:c r="N27" s="76" t="str">
        <x:f>IF('10_Form_Finance_Climat'!$O27="Validé humainement",'10_Form_Finance_Climat'!N27,"")</x:f>
      </x:c>
      <x:c r="O27" s="76" t="str">
        <x:f>IF('10_Form_Finance_Climat'!$O27="Validé humainement",'10_Form_Finance_Climat'!O27,"")</x:f>
      </x:c>
      <x:c r="P27" s="76" t="str">
        <x:f>IF('10_Form_Finance_Climat'!$O27="Validé humainement",'10_Form_Finance_Climat'!P27,"")</x:f>
      </x:c>
      <x:c r="Q27" s="78" t="str">
        <x:f>IF('10_Form_Finance_Climat'!$O27="Validé humainement",'10_Form_Finance_Climat'!Q27,"")</x:f>
      </x:c>
      <x:c r="R27" s="76" t="str">
        <x:f>IF('10_Form_Finance_Climat'!$O27="Validé humainement",'10_Form_Finance_Climat'!R27,"")</x:f>
      </x:c>
      <x:c r="S27" s="76" t="str">
        <x:f>IF('10_Form_Finance_Climat'!$O27="Validé humainement",'10_Form_Finance_Climat'!S27,"")</x:f>
      </x:c>
      <x:c r="T27" s="76" t="str">
        <x:f>IF('10_Form_Finance_Climat'!$O27="Validé humainement",'10_Form_Finance_Climat'!T27,"")</x:f>
      </x:c>
    </x:row>
    <x:row r="28">
      <x:c r="A28" s="76" t="str">
        <x:f>IF('10_Form_Finance_Climat'!$O28="Validé humainement",'10_Form_Finance_Climat'!A28,"")</x:f>
      </x:c>
      <x:c r="B28" s="76" t="str">
        <x:f>IF('10_Form_Finance_Climat'!$O28="Validé humainement",'10_Form_Finance_Climat'!B28,"")</x:f>
      </x:c>
      <x:c r="C28" s="76" t="str">
        <x:f>IF('10_Form_Finance_Climat'!$O28="Validé humainement",'10_Form_Finance_Climat'!C28,"")</x:f>
      </x:c>
      <x:c r="D28" s="76" t="str">
        <x:f>IF('10_Form_Finance_Climat'!$O28="Validé humainement",'10_Form_Finance_Climat'!D28,"")</x:f>
      </x:c>
      <x:c r="E28" s="76" t="str">
        <x:f>IF('10_Form_Finance_Climat'!$O28="Validé humainement",'10_Form_Finance_Climat'!E28,"")</x:f>
      </x:c>
      <x:c r="F28" s="76" t="str">
        <x:f>IF('10_Form_Finance_Climat'!$O28="Validé humainement",'10_Form_Finance_Climat'!F28,"")</x:f>
      </x:c>
      <x:c r="G28" s="81" t="str">
        <x:f>IF('10_Form_Finance_Climat'!$O28="Validé humainement",'10_Form_Finance_Climat'!G28,"")</x:f>
      </x:c>
      <x:c r="H28" s="81" t="str">
        <x:f>IF('10_Form_Finance_Climat'!$O28="Validé humainement",'10_Form_Finance_Climat'!H28,"")</x:f>
      </x:c>
      <x:c r="I28" s="81" t="str">
        <x:f>IF('10_Form_Finance_Climat'!$O28="Validé humainement",'10_Form_Finance_Climat'!I28,"")</x:f>
      </x:c>
      <x:c r="J28" s="81" t="str">
        <x:f>IF('10_Form_Finance_Climat'!$O28="Validé humainement",'10_Form_Finance_Climat'!J28,"")</x:f>
      </x:c>
      <x:c r="K28" s="76" t="str">
        <x:f>IF('10_Form_Finance_Climat'!$O28="Validé humainement",'10_Form_Finance_Climat'!K28,"")</x:f>
      </x:c>
      <x:c r="L28" s="76" t="str">
        <x:f>IF('10_Form_Finance_Climat'!$O28="Validé humainement",'10_Form_Finance_Climat'!L28,"")</x:f>
      </x:c>
      <x:c r="M28" s="78" t="str">
        <x:f>IF('10_Form_Finance_Climat'!$O28="Validé humainement",'10_Form_Finance_Climat'!M28,"")</x:f>
      </x:c>
      <x:c r="N28" s="76" t="str">
        <x:f>IF('10_Form_Finance_Climat'!$O28="Validé humainement",'10_Form_Finance_Climat'!N28,"")</x:f>
      </x:c>
      <x:c r="O28" s="76" t="str">
        <x:f>IF('10_Form_Finance_Climat'!$O28="Validé humainement",'10_Form_Finance_Climat'!O28,"")</x:f>
      </x:c>
      <x:c r="P28" s="76" t="str">
        <x:f>IF('10_Form_Finance_Climat'!$O28="Validé humainement",'10_Form_Finance_Climat'!P28,"")</x:f>
      </x:c>
      <x:c r="Q28" s="78" t="str">
        <x:f>IF('10_Form_Finance_Climat'!$O28="Validé humainement",'10_Form_Finance_Climat'!Q28,"")</x:f>
      </x:c>
      <x:c r="R28" s="76" t="str">
        <x:f>IF('10_Form_Finance_Climat'!$O28="Validé humainement",'10_Form_Finance_Climat'!R28,"")</x:f>
      </x:c>
      <x:c r="S28" s="76" t="str">
        <x:f>IF('10_Form_Finance_Climat'!$O28="Validé humainement",'10_Form_Finance_Climat'!S28,"")</x:f>
      </x:c>
      <x:c r="T28" s="76" t="str">
        <x:f>IF('10_Form_Finance_Climat'!$O28="Validé humainement",'10_Form_Finance_Climat'!T28,"")</x:f>
      </x:c>
    </x:row>
    <x:row r="29">
      <x:c r="A29" s="76" t="str">
        <x:f>IF('10_Form_Finance_Climat'!$O29="Validé humainement",'10_Form_Finance_Climat'!A29,"")</x:f>
      </x:c>
      <x:c r="B29" s="76" t="str">
        <x:f>IF('10_Form_Finance_Climat'!$O29="Validé humainement",'10_Form_Finance_Climat'!B29,"")</x:f>
      </x:c>
      <x:c r="C29" s="76" t="str">
        <x:f>IF('10_Form_Finance_Climat'!$O29="Validé humainement",'10_Form_Finance_Climat'!C29,"")</x:f>
      </x:c>
      <x:c r="D29" s="76" t="str">
        <x:f>IF('10_Form_Finance_Climat'!$O29="Validé humainement",'10_Form_Finance_Climat'!D29,"")</x:f>
      </x:c>
      <x:c r="E29" s="76" t="str">
        <x:f>IF('10_Form_Finance_Climat'!$O29="Validé humainement",'10_Form_Finance_Climat'!E29,"")</x:f>
      </x:c>
      <x:c r="F29" s="76" t="str">
        <x:f>IF('10_Form_Finance_Climat'!$O29="Validé humainement",'10_Form_Finance_Climat'!F29,"")</x:f>
      </x:c>
      <x:c r="G29" s="81" t="str">
        <x:f>IF('10_Form_Finance_Climat'!$O29="Validé humainement",'10_Form_Finance_Climat'!G29,"")</x:f>
      </x:c>
      <x:c r="H29" s="81" t="str">
        <x:f>IF('10_Form_Finance_Climat'!$O29="Validé humainement",'10_Form_Finance_Climat'!H29,"")</x:f>
      </x:c>
      <x:c r="I29" s="81" t="str">
        <x:f>IF('10_Form_Finance_Climat'!$O29="Validé humainement",'10_Form_Finance_Climat'!I29,"")</x:f>
      </x:c>
      <x:c r="J29" s="81" t="str">
        <x:f>IF('10_Form_Finance_Climat'!$O29="Validé humainement",'10_Form_Finance_Climat'!J29,"")</x:f>
      </x:c>
      <x:c r="K29" s="76" t="str">
        <x:f>IF('10_Form_Finance_Climat'!$O29="Validé humainement",'10_Form_Finance_Climat'!K29,"")</x:f>
      </x:c>
      <x:c r="L29" s="76" t="str">
        <x:f>IF('10_Form_Finance_Climat'!$O29="Validé humainement",'10_Form_Finance_Climat'!L29,"")</x:f>
      </x:c>
      <x:c r="M29" s="78" t="str">
        <x:f>IF('10_Form_Finance_Climat'!$O29="Validé humainement",'10_Form_Finance_Climat'!M29,"")</x:f>
      </x:c>
      <x:c r="N29" s="76" t="str">
        <x:f>IF('10_Form_Finance_Climat'!$O29="Validé humainement",'10_Form_Finance_Climat'!N29,"")</x:f>
      </x:c>
      <x:c r="O29" s="76" t="str">
        <x:f>IF('10_Form_Finance_Climat'!$O29="Validé humainement",'10_Form_Finance_Climat'!O29,"")</x:f>
      </x:c>
      <x:c r="P29" s="76" t="str">
        <x:f>IF('10_Form_Finance_Climat'!$O29="Validé humainement",'10_Form_Finance_Climat'!P29,"")</x:f>
      </x:c>
      <x:c r="Q29" s="78" t="str">
        <x:f>IF('10_Form_Finance_Climat'!$O29="Validé humainement",'10_Form_Finance_Climat'!Q29,"")</x:f>
      </x:c>
      <x:c r="R29" s="76" t="str">
        <x:f>IF('10_Form_Finance_Climat'!$O29="Validé humainement",'10_Form_Finance_Climat'!R29,"")</x:f>
      </x:c>
      <x:c r="S29" s="76" t="str">
        <x:f>IF('10_Form_Finance_Climat'!$O29="Validé humainement",'10_Form_Finance_Climat'!S29,"")</x:f>
      </x:c>
      <x:c r="T29" s="76" t="str">
        <x:f>IF('10_Form_Finance_Climat'!$O29="Validé humainement",'10_Form_Finance_Climat'!T29,"")</x:f>
      </x:c>
    </x:row>
    <x:row r="30">
      <x:c r="A30" s="76" t="str">
        <x:f>IF('10_Form_Finance_Climat'!$O30="Validé humainement",'10_Form_Finance_Climat'!A30,"")</x:f>
      </x:c>
      <x:c r="B30" s="76" t="str">
        <x:f>IF('10_Form_Finance_Climat'!$O30="Validé humainement",'10_Form_Finance_Climat'!B30,"")</x:f>
      </x:c>
      <x:c r="C30" s="76" t="str">
        <x:f>IF('10_Form_Finance_Climat'!$O30="Validé humainement",'10_Form_Finance_Climat'!C30,"")</x:f>
      </x:c>
      <x:c r="D30" s="76" t="str">
        <x:f>IF('10_Form_Finance_Climat'!$O30="Validé humainement",'10_Form_Finance_Climat'!D30,"")</x:f>
      </x:c>
      <x:c r="E30" s="76" t="str">
        <x:f>IF('10_Form_Finance_Climat'!$O30="Validé humainement",'10_Form_Finance_Climat'!E30,"")</x:f>
      </x:c>
      <x:c r="F30" s="76" t="str">
        <x:f>IF('10_Form_Finance_Climat'!$O30="Validé humainement",'10_Form_Finance_Climat'!F30,"")</x:f>
      </x:c>
      <x:c r="G30" s="81" t="str">
        <x:f>IF('10_Form_Finance_Climat'!$O30="Validé humainement",'10_Form_Finance_Climat'!G30,"")</x:f>
      </x:c>
      <x:c r="H30" s="81" t="str">
        <x:f>IF('10_Form_Finance_Climat'!$O30="Validé humainement",'10_Form_Finance_Climat'!H30,"")</x:f>
      </x:c>
      <x:c r="I30" s="81" t="str">
        <x:f>IF('10_Form_Finance_Climat'!$O30="Validé humainement",'10_Form_Finance_Climat'!I30,"")</x:f>
      </x:c>
      <x:c r="J30" s="81" t="str">
        <x:f>IF('10_Form_Finance_Climat'!$O30="Validé humainement",'10_Form_Finance_Climat'!J30,"")</x:f>
      </x:c>
      <x:c r="K30" s="76" t="str">
        <x:f>IF('10_Form_Finance_Climat'!$O30="Validé humainement",'10_Form_Finance_Climat'!K30,"")</x:f>
      </x:c>
      <x:c r="L30" s="76" t="str">
        <x:f>IF('10_Form_Finance_Climat'!$O30="Validé humainement",'10_Form_Finance_Climat'!L30,"")</x:f>
      </x:c>
      <x:c r="M30" s="78" t="str">
        <x:f>IF('10_Form_Finance_Climat'!$O30="Validé humainement",'10_Form_Finance_Climat'!M30,"")</x:f>
      </x:c>
      <x:c r="N30" s="76" t="str">
        <x:f>IF('10_Form_Finance_Climat'!$O30="Validé humainement",'10_Form_Finance_Climat'!N30,"")</x:f>
      </x:c>
      <x:c r="O30" s="76" t="str">
        <x:f>IF('10_Form_Finance_Climat'!$O30="Validé humainement",'10_Form_Finance_Climat'!O30,"")</x:f>
      </x:c>
      <x:c r="P30" s="76" t="str">
        <x:f>IF('10_Form_Finance_Climat'!$O30="Validé humainement",'10_Form_Finance_Climat'!P30,"")</x:f>
      </x:c>
      <x:c r="Q30" s="78" t="str">
        <x:f>IF('10_Form_Finance_Climat'!$O30="Validé humainement",'10_Form_Finance_Climat'!Q30,"")</x:f>
      </x:c>
      <x:c r="R30" s="76" t="str">
        <x:f>IF('10_Form_Finance_Climat'!$O30="Validé humainement",'10_Form_Finance_Climat'!R30,"")</x:f>
      </x:c>
      <x:c r="S30" s="76" t="str">
        <x:f>IF('10_Form_Finance_Climat'!$O30="Validé humainement",'10_Form_Finance_Climat'!S30,"")</x:f>
      </x:c>
      <x:c r="T30" s="76" t="str">
        <x:f>IF('10_Form_Finance_Climat'!$O30="Validé humainement",'10_Form_Finance_Climat'!T30,"")</x:f>
      </x:c>
    </x:row>
    <x:row r="31">
      <x:c r="A31" s="76" t="str">
        <x:f>IF('10_Form_Finance_Climat'!$O31="Validé humainement",'10_Form_Finance_Climat'!A31,"")</x:f>
      </x:c>
      <x:c r="B31" s="76" t="str">
        <x:f>IF('10_Form_Finance_Climat'!$O31="Validé humainement",'10_Form_Finance_Climat'!B31,"")</x:f>
      </x:c>
      <x:c r="C31" s="76" t="str">
        <x:f>IF('10_Form_Finance_Climat'!$O31="Validé humainement",'10_Form_Finance_Climat'!C31,"")</x:f>
      </x:c>
      <x:c r="D31" s="76" t="str">
        <x:f>IF('10_Form_Finance_Climat'!$O31="Validé humainement",'10_Form_Finance_Climat'!D31,"")</x:f>
      </x:c>
      <x:c r="E31" s="76" t="str">
        <x:f>IF('10_Form_Finance_Climat'!$O31="Validé humainement",'10_Form_Finance_Climat'!E31,"")</x:f>
      </x:c>
      <x:c r="F31" s="76" t="str">
        <x:f>IF('10_Form_Finance_Climat'!$O31="Validé humainement",'10_Form_Finance_Climat'!F31,"")</x:f>
      </x:c>
      <x:c r="G31" s="81" t="str">
        <x:f>IF('10_Form_Finance_Climat'!$O31="Validé humainement",'10_Form_Finance_Climat'!G31,"")</x:f>
      </x:c>
      <x:c r="H31" s="81" t="str">
        <x:f>IF('10_Form_Finance_Climat'!$O31="Validé humainement",'10_Form_Finance_Climat'!H31,"")</x:f>
      </x:c>
      <x:c r="I31" s="81" t="str">
        <x:f>IF('10_Form_Finance_Climat'!$O31="Validé humainement",'10_Form_Finance_Climat'!I31,"")</x:f>
      </x:c>
      <x:c r="J31" s="81" t="str">
        <x:f>IF('10_Form_Finance_Climat'!$O31="Validé humainement",'10_Form_Finance_Climat'!J31,"")</x:f>
      </x:c>
      <x:c r="K31" s="76" t="str">
        <x:f>IF('10_Form_Finance_Climat'!$O31="Validé humainement",'10_Form_Finance_Climat'!K31,"")</x:f>
      </x:c>
      <x:c r="L31" s="76" t="str">
        <x:f>IF('10_Form_Finance_Climat'!$O31="Validé humainement",'10_Form_Finance_Climat'!L31,"")</x:f>
      </x:c>
      <x:c r="M31" s="78" t="str">
        <x:f>IF('10_Form_Finance_Climat'!$O31="Validé humainement",'10_Form_Finance_Climat'!M31,"")</x:f>
      </x:c>
      <x:c r="N31" s="76" t="str">
        <x:f>IF('10_Form_Finance_Climat'!$O31="Validé humainement",'10_Form_Finance_Climat'!N31,"")</x:f>
      </x:c>
      <x:c r="O31" s="76" t="str">
        <x:f>IF('10_Form_Finance_Climat'!$O31="Validé humainement",'10_Form_Finance_Climat'!O31,"")</x:f>
      </x:c>
      <x:c r="P31" s="76" t="str">
        <x:f>IF('10_Form_Finance_Climat'!$O31="Validé humainement",'10_Form_Finance_Climat'!P31,"")</x:f>
      </x:c>
      <x:c r="Q31" s="78" t="str">
        <x:f>IF('10_Form_Finance_Climat'!$O31="Validé humainement",'10_Form_Finance_Climat'!Q31,"")</x:f>
      </x:c>
      <x:c r="R31" s="76" t="str">
        <x:f>IF('10_Form_Finance_Climat'!$O31="Validé humainement",'10_Form_Finance_Climat'!R31,"")</x:f>
      </x:c>
      <x:c r="S31" s="76" t="str">
        <x:f>IF('10_Form_Finance_Climat'!$O31="Validé humainement",'10_Form_Finance_Climat'!S31,"")</x:f>
      </x:c>
      <x:c r="T31" s="76" t="str">
        <x:f>IF('10_Form_Finance_Climat'!$O31="Validé humainement",'10_Form_Finance_Climat'!T31,"")</x:f>
      </x:c>
    </x:row>
    <x:row r="32">
      <x:c r="A32" s="76" t="str">
        <x:f>IF('10_Form_Finance_Climat'!$O32="Validé humainement",'10_Form_Finance_Climat'!A32,"")</x:f>
      </x:c>
      <x:c r="B32" s="76" t="str">
        <x:f>IF('10_Form_Finance_Climat'!$O32="Validé humainement",'10_Form_Finance_Climat'!B32,"")</x:f>
      </x:c>
      <x:c r="C32" s="76" t="str">
        <x:f>IF('10_Form_Finance_Climat'!$O32="Validé humainement",'10_Form_Finance_Climat'!C32,"")</x:f>
      </x:c>
      <x:c r="D32" s="76" t="str">
        <x:f>IF('10_Form_Finance_Climat'!$O32="Validé humainement",'10_Form_Finance_Climat'!D32,"")</x:f>
      </x:c>
      <x:c r="E32" s="76" t="str">
        <x:f>IF('10_Form_Finance_Climat'!$O32="Validé humainement",'10_Form_Finance_Climat'!E32,"")</x:f>
      </x:c>
      <x:c r="F32" s="76" t="str">
        <x:f>IF('10_Form_Finance_Climat'!$O32="Validé humainement",'10_Form_Finance_Climat'!F32,"")</x:f>
      </x:c>
      <x:c r="G32" s="81" t="str">
        <x:f>IF('10_Form_Finance_Climat'!$O32="Validé humainement",'10_Form_Finance_Climat'!G32,"")</x:f>
      </x:c>
      <x:c r="H32" s="81" t="str">
        <x:f>IF('10_Form_Finance_Climat'!$O32="Validé humainement",'10_Form_Finance_Climat'!H32,"")</x:f>
      </x:c>
      <x:c r="I32" s="81" t="str">
        <x:f>IF('10_Form_Finance_Climat'!$O32="Validé humainement",'10_Form_Finance_Climat'!I32,"")</x:f>
      </x:c>
      <x:c r="J32" s="81" t="str">
        <x:f>IF('10_Form_Finance_Climat'!$O32="Validé humainement",'10_Form_Finance_Climat'!J32,"")</x:f>
      </x:c>
      <x:c r="K32" s="76" t="str">
        <x:f>IF('10_Form_Finance_Climat'!$O32="Validé humainement",'10_Form_Finance_Climat'!K32,"")</x:f>
      </x:c>
      <x:c r="L32" s="76" t="str">
        <x:f>IF('10_Form_Finance_Climat'!$O32="Validé humainement",'10_Form_Finance_Climat'!L32,"")</x:f>
      </x:c>
      <x:c r="M32" s="78" t="str">
        <x:f>IF('10_Form_Finance_Climat'!$O32="Validé humainement",'10_Form_Finance_Climat'!M32,"")</x:f>
      </x:c>
      <x:c r="N32" s="76" t="str">
        <x:f>IF('10_Form_Finance_Climat'!$O32="Validé humainement",'10_Form_Finance_Climat'!N32,"")</x:f>
      </x:c>
      <x:c r="O32" s="76" t="str">
        <x:f>IF('10_Form_Finance_Climat'!$O32="Validé humainement",'10_Form_Finance_Climat'!O32,"")</x:f>
      </x:c>
      <x:c r="P32" s="76" t="str">
        <x:f>IF('10_Form_Finance_Climat'!$O32="Validé humainement",'10_Form_Finance_Climat'!P32,"")</x:f>
      </x:c>
      <x:c r="Q32" s="78" t="str">
        <x:f>IF('10_Form_Finance_Climat'!$O32="Validé humainement",'10_Form_Finance_Climat'!Q32,"")</x:f>
      </x:c>
      <x:c r="R32" s="76" t="str">
        <x:f>IF('10_Form_Finance_Climat'!$O32="Validé humainement",'10_Form_Finance_Climat'!R32,"")</x:f>
      </x:c>
      <x:c r="S32" s="76" t="str">
        <x:f>IF('10_Form_Finance_Climat'!$O32="Validé humainement",'10_Form_Finance_Climat'!S32,"")</x:f>
      </x:c>
      <x:c r="T32" s="76" t="str">
        <x:f>IF('10_Form_Finance_Climat'!$O32="Validé humainement",'10_Form_Finance_Climat'!T32,"")</x:f>
      </x:c>
    </x:row>
    <x:row r="33">
      <x:c r="A33" s="76" t="str">
        <x:f>IF('10_Form_Finance_Climat'!$O33="Validé humainement",'10_Form_Finance_Climat'!A33,"")</x:f>
      </x:c>
      <x:c r="B33" s="76" t="str">
        <x:f>IF('10_Form_Finance_Climat'!$O33="Validé humainement",'10_Form_Finance_Climat'!B33,"")</x:f>
      </x:c>
      <x:c r="C33" s="76" t="str">
        <x:f>IF('10_Form_Finance_Climat'!$O33="Validé humainement",'10_Form_Finance_Climat'!C33,"")</x:f>
      </x:c>
      <x:c r="D33" s="76" t="str">
        <x:f>IF('10_Form_Finance_Climat'!$O33="Validé humainement",'10_Form_Finance_Climat'!D33,"")</x:f>
      </x:c>
      <x:c r="E33" s="76" t="str">
        <x:f>IF('10_Form_Finance_Climat'!$O33="Validé humainement",'10_Form_Finance_Climat'!E33,"")</x:f>
      </x:c>
      <x:c r="F33" s="76" t="str">
        <x:f>IF('10_Form_Finance_Climat'!$O33="Validé humainement",'10_Form_Finance_Climat'!F33,"")</x:f>
      </x:c>
      <x:c r="G33" s="81" t="str">
        <x:f>IF('10_Form_Finance_Climat'!$O33="Validé humainement",'10_Form_Finance_Climat'!G33,"")</x:f>
      </x:c>
      <x:c r="H33" s="81" t="str">
        <x:f>IF('10_Form_Finance_Climat'!$O33="Validé humainement",'10_Form_Finance_Climat'!H33,"")</x:f>
      </x:c>
      <x:c r="I33" s="81" t="str">
        <x:f>IF('10_Form_Finance_Climat'!$O33="Validé humainement",'10_Form_Finance_Climat'!I33,"")</x:f>
      </x:c>
      <x:c r="J33" s="81" t="str">
        <x:f>IF('10_Form_Finance_Climat'!$O33="Validé humainement",'10_Form_Finance_Climat'!J33,"")</x:f>
      </x:c>
      <x:c r="K33" s="76" t="str">
        <x:f>IF('10_Form_Finance_Climat'!$O33="Validé humainement",'10_Form_Finance_Climat'!K33,"")</x:f>
      </x:c>
      <x:c r="L33" s="76" t="str">
        <x:f>IF('10_Form_Finance_Climat'!$O33="Validé humainement",'10_Form_Finance_Climat'!L33,"")</x:f>
      </x:c>
      <x:c r="M33" s="78" t="str">
        <x:f>IF('10_Form_Finance_Climat'!$O33="Validé humainement",'10_Form_Finance_Climat'!M33,"")</x:f>
      </x:c>
      <x:c r="N33" s="76" t="str">
        <x:f>IF('10_Form_Finance_Climat'!$O33="Validé humainement",'10_Form_Finance_Climat'!N33,"")</x:f>
      </x:c>
      <x:c r="O33" s="76" t="str">
        <x:f>IF('10_Form_Finance_Climat'!$O33="Validé humainement",'10_Form_Finance_Climat'!O33,"")</x:f>
      </x:c>
      <x:c r="P33" s="76" t="str">
        <x:f>IF('10_Form_Finance_Climat'!$O33="Validé humainement",'10_Form_Finance_Climat'!P33,"")</x:f>
      </x:c>
      <x:c r="Q33" s="78" t="str">
        <x:f>IF('10_Form_Finance_Climat'!$O33="Validé humainement",'10_Form_Finance_Climat'!Q33,"")</x:f>
      </x:c>
      <x:c r="R33" s="76" t="str">
        <x:f>IF('10_Form_Finance_Climat'!$O33="Validé humainement",'10_Form_Finance_Climat'!R33,"")</x:f>
      </x:c>
      <x:c r="S33" s="76" t="str">
        <x:f>IF('10_Form_Finance_Climat'!$O33="Validé humainement",'10_Form_Finance_Climat'!S33,"")</x:f>
      </x:c>
      <x:c r="T33" s="76" t="str">
        <x:f>IF('10_Form_Finance_Climat'!$O33="Validé humainement",'10_Form_Finance_Climat'!T33,"")</x:f>
      </x:c>
    </x:row>
    <x:row r="34">
      <x:c r="A34" s="76" t="str">
        <x:f>IF('10_Form_Finance_Climat'!$O34="Validé humainement",'10_Form_Finance_Climat'!A34,"")</x:f>
      </x:c>
      <x:c r="B34" s="76" t="str">
        <x:f>IF('10_Form_Finance_Climat'!$O34="Validé humainement",'10_Form_Finance_Climat'!B34,"")</x:f>
      </x:c>
      <x:c r="C34" s="76" t="str">
        <x:f>IF('10_Form_Finance_Climat'!$O34="Validé humainement",'10_Form_Finance_Climat'!C34,"")</x:f>
      </x:c>
      <x:c r="D34" s="76" t="str">
        <x:f>IF('10_Form_Finance_Climat'!$O34="Validé humainement",'10_Form_Finance_Climat'!D34,"")</x:f>
      </x:c>
      <x:c r="E34" s="76" t="str">
        <x:f>IF('10_Form_Finance_Climat'!$O34="Validé humainement",'10_Form_Finance_Climat'!E34,"")</x:f>
      </x:c>
      <x:c r="F34" s="76" t="str">
        <x:f>IF('10_Form_Finance_Climat'!$O34="Validé humainement",'10_Form_Finance_Climat'!F34,"")</x:f>
      </x:c>
      <x:c r="G34" s="81" t="str">
        <x:f>IF('10_Form_Finance_Climat'!$O34="Validé humainement",'10_Form_Finance_Climat'!G34,"")</x:f>
      </x:c>
      <x:c r="H34" s="81" t="str">
        <x:f>IF('10_Form_Finance_Climat'!$O34="Validé humainement",'10_Form_Finance_Climat'!H34,"")</x:f>
      </x:c>
      <x:c r="I34" s="81" t="str">
        <x:f>IF('10_Form_Finance_Climat'!$O34="Validé humainement",'10_Form_Finance_Climat'!I34,"")</x:f>
      </x:c>
      <x:c r="J34" s="81" t="str">
        <x:f>IF('10_Form_Finance_Climat'!$O34="Validé humainement",'10_Form_Finance_Climat'!J34,"")</x:f>
      </x:c>
      <x:c r="K34" s="76" t="str">
        <x:f>IF('10_Form_Finance_Climat'!$O34="Validé humainement",'10_Form_Finance_Climat'!K34,"")</x:f>
      </x:c>
      <x:c r="L34" s="76" t="str">
        <x:f>IF('10_Form_Finance_Climat'!$O34="Validé humainement",'10_Form_Finance_Climat'!L34,"")</x:f>
      </x:c>
      <x:c r="M34" s="78" t="str">
        <x:f>IF('10_Form_Finance_Climat'!$O34="Validé humainement",'10_Form_Finance_Climat'!M34,"")</x:f>
      </x:c>
      <x:c r="N34" s="76" t="str">
        <x:f>IF('10_Form_Finance_Climat'!$O34="Validé humainement",'10_Form_Finance_Climat'!N34,"")</x:f>
      </x:c>
      <x:c r="O34" s="76" t="str">
        <x:f>IF('10_Form_Finance_Climat'!$O34="Validé humainement",'10_Form_Finance_Climat'!O34,"")</x:f>
      </x:c>
      <x:c r="P34" s="76" t="str">
        <x:f>IF('10_Form_Finance_Climat'!$O34="Validé humainement",'10_Form_Finance_Climat'!P34,"")</x:f>
      </x:c>
      <x:c r="Q34" s="78" t="str">
        <x:f>IF('10_Form_Finance_Climat'!$O34="Validé humainement",'10_Form_Finance_Climat'!Q34,"")</x:f>
      </x:c>
      <x:c r="R34" s="76" t="str">
        <x:f>IF('10_Form_Finance_Climat'!$O34="Validé humainement",'10_Form_Finance_Climat'!R34,"")</x:f>
      </x:c>
      <x:c r="S34" s="76" t="str">
        <x:f>IF('10_Form_Finance_Climat'!$O34="Validé humainement",'10_Form_Finance_Climat'!S34,"")</x:f>
      </x:c>
      <x:c r="T34" s="76" t="str">
        <x:f>IF('10_Form_Finance_Climat'!$O34="Validé humainement",'10_Form_Finance_Climat'!T34,"")</x:f>
      </x:c>
    </x:row>
    <x:row r="35">
      <x:c r="A35" s="76" t="str">
        <x:f>IF('10_Form_Finance_Climat'!$O35="Validé humainement",'10_Form_Finance_Climat'!A35,"")</x:f>
      </x:c>
      <x:c r="B35" s="76" t="str">
        <x:f>IF('10_Form_Finance_Climat'!$O35="Validé humainement",'10_Form_Finance_Climat'!B35,"")</x:f>
      </x:c>
      <x:c r="C35" s="76" t="str">
        <x:f>IF('10_Form_Finance_Climat'!$O35="Validé humainement",'10_Form_Finance_Climat'!C35,"")</x:f>
      </x:c>
      <x:c r="D35" s="76" t="str">
        <x:f>IF('10_Form_Finance_Climat'!$O35="Validé humainement",'10_Form_Finance_Climat'!D35,"")</x:f>
      </x:c>
      <x:c r="E35" s="76" t="str">
        <x:f>IF('10_Form_Finance_Climat'!$O35="Validé humainement",'10_Form_Finance_Climat'!E35,"")</x:f>
      </x:c>
      <x:c r="F35" s="76" t="str">
        <x:f>IF('10_Form_Finance_Climat'!$O35="Validé humainement",'10_Form_Finance_Climat'!F35,"")</x:f>
      </x:c>
      <x:c r="G35" s="81" t="str">
        <x:f>IF('10_Form_Finance_Climat'!$O35="Validé humainement",'10_Form_Finance_Climat'!G35,"")</x:f>
      </x:c>
      <x:c r="H35" s="81" t="str">
        <x:f>IF('10_Form_Finance_Climat'!$O35="Validé humainement",'10_Form_Finance_Climat'!H35,"")</x:f>
      </x:c>
      <x:c r="I35" s="81" t="str">
        <x:f>IF('10_Form_Finance_Climat'!$O35="Validé humainement",'10_Form_Finance_Climat'!I35,"")</x:f>
      </x:c>
      <x:c r="J35" s="81" t="str">
        <x:f>IF('10_Form_Finance_Climat'!$O35="Validé humainement",'10_Form_Finance_Climat'!J35,"")</x:f>
      </x:c>
      <x:c r="K35" s="76" t="str">
        <x:f>IF('10_Form_Finance_Climat'!$O35="Validé humainement",'10_Form_Finance_Climat'!K35,"")</x:f>
      </x:c>
      <x:c r="L35" s="76" t="str">
        <x:f>IF('10_Form_Finance_Climat'!$O35="Validé humainement",'10_Form_Finance_Climat'!L35,"")</x:f>
      </x:c>
      <x:c r="M35" s="78" t="str">
        <x:f>IF('10_Form_Finance_Climat'!$O35="Validé humainement",'10_Form_Finance_Climat'!M35,"")</x:f>
      </x:c>
      <x:c r="N35" s="76" t="str">
        <x:f>IF('10_Form_Finance_Climat'!$O35="Validé humainement",'10_Form_Finance_Climat'!N35,"")</x:f>
      </x:c>
      <x:c r="O35" s="76" t="str">
        <x:f>IF('10_Form_Finance_Climat'!$O35="Validé humainement",'10_Form_Finance_Climat'!O35,"")</x:f>
      </x:c>
      <x:c r="P35" s="76" t="str">
        <x:f>IF('10_Form_Finance_Climat'!$O35="Validé humainement",'10_Form_Finance_Climat'!P35,"")</x:f>
      </x:c>
      <x:c r="Q35" s="78" t="str">
        <x:f>IF('10_Form_Finance_Climat'!$O35="Validé humainement",'10_Form_Finance_Climat'!Q35,"")</x:f>
      </x:c>
      <x:c r="R35" s="76" t="str">
        <x:f>IF('10_Form_Finance_Climat'!$O35="Validé humainement",'10_Form_Finance_Climat'!R35,"")</x:f>
      </x:c>
      <x:c r="S35" s="76" t="str">
        <x:f>IF('10_Form_Finance_Climat'!$O35="Validé humainement",'10_Form_Finance_Climat'!S35,"")</x:f>
      </x:c>
      <x:c r="T35" s="76" t="str">
        <x:f>IF('10_Form_Finance_Climat'!$O35="Validé humainement",'10_Form_Finance_Climat'!T35,"")</x:f>
      </x:c>
    </x:row>
    <x:row r="36">
      <x:c r="A36" s="76" t="str">
        <x:f>IF('10_Form_Finance_Climat'!$O36="Validé humainement",'10_Form_Finance_Climat'!A36,"")</x:f>
      </x:c>
      <x:c r="B36" s="76" t="str">
        <x:f>IF('10_Form_Finance_Climat'!$O36="Validé humainement",'10_Form_Finance_Climat'!B36,"")</x:f>
      </x:c>
      <x:c r="C36" s="76" t="str">
        <x:f>IF('10_Form_Finance_Climat'!$O36="Validé humainement",'10_Form_Finance_Climat'!C36,"")</x:f>
      </x:c>
      <x:c r="D36" s="76" t="str">
        <x:f>IF('10_Form_Finance_Climat'!$O36="Validé humainement",'10_Form_Finance_Climat'!D36,"")</x:f>
      </x:c>
      <x:c r="E36" s="76" t="str">
        <x:f>IF('10_Form_Finance_Climat'!$O36="Validé humainement",'10_Form_Finance_Climat'!E36,"")</x:f>
      </x:c>
      <x:c r="F36" s="76" t="str">
        <x:f>IF('10_Form_Finance_Climat'!$O36="Validé humainement",'10_Form_Finance_Climat'!F36,"")</x:f>
      </x:c>
      <x:c r="G36" s="81" t="str">
        <x:f>IF('10_Form_Finance_Climat'!$O36="Validé humainement",'10_Form_Finance_Climat'!G36,"")</x:f>
      </x:c>
      <x:c r="H36" s="81" t="str">
        <x:f>IF('10_Form_Finance_Climat'!$O36="Validé humainement",'10_Form_Finance_Climat'!H36,"")</x:f>
      </x:c>
      <x:c r="I36" s="81" t="str">
        <x:f>IF('10_Form_Finance_Climat'!$O36="Validé humainement",'10_Form_Finance_Climat'!I36,"")</x:f>
      </x:c>
      <x:c r="J36" s="81" t="str">
        <x:f>IF('10_Form_Finance_Climat'!$O36="Validé humainement",'10_Form_Finance_Climat'!J36,"")</x:f>
      </x:c>
      <x:c r="K36" s="76" t="str">
        <x:f>IF('10_Form_Finance_Climat'!$O36="Validé humainement",'10_Form_Finance_Climat'!K36,"")</x:f>
      </x:c>
      <x:c r="L36" s="76" t="str">
        <x:f>IF('10_Form_Finance_Climat'!$O36="Validé humainement",'10_Form_Finance_Climat'!L36,"")</x:f>
      </x:c>
      <x:c r="M36" s="78" t="str">
        <x:f>IF('10_Form_Finance_Climat'!$O36="Validé humainement",'10_Form_Finance_Climat'!M36,"")</x:f>
      </x:c>
      <x:c r="N36" s="76" t="str">
        <x:f>IF('10_Form_Finance_Climat'!$O36="Validé humainement",'10_Form_Finance_Climat'!N36,"")</x:f>
      </x:c>
      <x:c r="O36" s="76" t="str">
        <x:f>IF('10_Form_Finance_Climat'!$O36="Validé humainement",'10_Form_Finance_Climat'!O36,"")</x:f>
      </x:c>
      <x:c r="P36" s="76" t="str">
        <x:f>IF('10_Form_Finance_Climat'!$O36="Validé humainement",'10_Form_Finance_Climat'!P36,"")</x:f>
      </x:c>
      <x:c r="Q36" s="78" t="str">
        <x:f>IF('10_Form_Finance_Climat'!$O36="Validé humainement",'10_Form_Finance_Climat'!Q36,"")</x:f>
      </x:c>
      <x:c r="R36" s="76" t="str">
        <x:f>IF('10_Form_Finance_Climat'!$O36="Validé humainement",'10_Form_Finance_Climat'!R36,"")</x:f>
      </x:c>
      <x:c r="S36" s="76" t="str">
        <x:f>IF('10_Form_Finance_Climat'!$O36="Validé humainement",'10_Form_Finance_Climat'!S36,"")</x:f>
      </x:c>
      <x:c r="T36" s="76" t="str">
        <x:f>IF('10_Form_Finance_Climat'!$O36="Validé humainement",'10_Form_Finance_Climat'!T36,"")</x:f>
      </x:c>
    </x:row>
    <x:row r="37">
      <x:c r="A37" s="76" t="str">
        <x:f>IF('10_Form_Finance_Climat'!$O37="Validé humainement",'10_Form_Finance_Climat'!A37,"")</x:f>
      </x:c>
      <x:c r="B37" s="76" t="str">
        <x:f>IF('10_Form_Finance_Climat'!$O37="Validé humainement",'10_Form_Finance_Climat'!B37,"")</x:f>
      </x:c>
      <x:c r="C37" s="76" t="str">
        <x:f>IF('10_Form_Finance_Climat'!$O37="Validé humainement",'10_Form_Finance_Climat'!C37,"")</x:f>
      </x:c>
      <x:c r="D37" s="76" t="str">
        <x:f>IF('10_Form_Finance_Climat'!$O37="Validé humainement",'10_Form_Finance_Climat'!D37,"")</x:f>
      </x:c>
      <x:c r="E37" s="76" t="str">
        <x:f>IF('10_Form_Finance_Climat'!$O37="Validé humainement",'10_Form_Finance_Climat'!E37,"")</x:f>
      </x:c>
      <x:c r="F37" s="76" t="str">
        <x:f>IF('10_Form_Finance_Climat'!$O37="Validé humainement",'10_Form_Finance_Climat'!F37,"")</x:f>
      </x:c>
      <x:c r="G37" s="81" t="str">
        <x:f>IF('10_Form_Finance_Climat'!$O37="Validé humainement",'10_Form_Finance_Climat'!G37,"")</x:f>
      </x:c>
      <x:c r="H37" s="81" t="str">
        <x:f>IF('10_Form_Finance_Climat'!$O37="Validé humainement",'10_Form_Finance_Climat'!H37,"")</x:f>
      </x:c>
      <x:c r="I37" s="81" t="str">
        <x:f>IF('10_Form_Finance_Climat'!$O37="Validé humainement",'10_Form_Finance_Climat'!I37,"")</x:f>
      </x:c>
      <x:c r="J37" s="81" t="str">
        <x:f>IF('10_Form_Finance_Climat'!$O37="Validé humainement",'10_Form_Finance_Climat'!J37,"")</x:f>
      </x:c>
      <x:c r="K37" s="76" t="str">
        <x:f>IF('10_Form_Finance_Climat'!$O37="Validé humainement",'10_Form_Finance_Climat'!K37,"")</x:f>
      </x:c>
      <x:c r="L37" s="76" t="str">
        <x:f>IF('10_Form_Finance_Climat'!$O37="Validé humainement",'10_Form_Finance_Climat'!L37,"")</x:f>
      </x:c>
      <x:c r="M37" s="78" t="str">
        <x:f>IF('10_Form_Finance_Climat'!$O37="Validé humainement",'10_Form_Finance_Climat'!M37,"")</x:f>
      </x:c>
      <x:c r="N37" s="76" t="str">
        <x:f>IF('10_Form_Finance_Climat'!$O37="Validé humainement",'10_Form_Finance_Climat'!N37,"")</x:f>
      </x:c>
      <x:c r="O37" s="76" t="str">
        <x:f>IF('10_Form_Finance_Climat'!$O37="Validé humainement",'10_Form_Finance_Climat'!O37,"")</x:f>
      </x:c>
      <x:c r="P37" s="76" t="str">
        <x:f>IF('10_Form_Finance_Climat'!$O37="Validé humainement",'10_Form_Finance_Climat'!P37,"")</x:f>
      </x:c>
      <x:c r="Q37" s="78" t="str">
        <x:f>IF('10_Form_Finance_Climat'!$O37="Validé humainement",'10_Form_Finance_Climat'!Q37,"")</x:f>
      </x:c>
      <x:c r="R37" s="76" t="str">
        <x:f>IF('10_Form_Finance_Climat'!$O37="Validé humainement",'10_Form_Finance_Climat'!R37,"")</x:f>
      </x:c>
      <x:c r="S37" s="76" t="str">
        <x:f>IF('10_Form_Finance_Climat'!$O37="Validé humainement",'10_Form_Finance_Climat'!S37,"")</x:f>
      </x:c>
      <x:c r="T37" s="76" t="str">
        <x:f>IF('10_Form_Finance_Climat'!$O37="Validé humainement",'10_Form_Finance_Climat'!T37,"")</x:f>
      </x:c>
    </x:row>
    <x:row r="38">
      <x:c r="A38" s="76" t="str">
        <x:f>IF('10_Form_Finance_Climat'!$O38="Validé humainement",'10_Form_Finance_Climat'!A38,"")</x:f>
      </x:c>
      <x:c r="B38" s="76" t="str">
        <x:f>IF('10_Form_Finance_Climat'!$O38="Validé humainement",'10_Form_Finance_Climat'!B38,"")</x:f>
      </x:c>
      <x:c r="C38" s="76" t="str">
        <x:f>IF('10_Form_Finance_Climat'!$O38="Validé humainement",'10_Form_Finance_Climat'!C38,"")</x:f>
      </x:c>
      <x:c r="D38" s="76" t="str">
        <x:f>IF('10_Form_Finance_Climat'!$O38="Validé humainement",'10_Form_Finance_Climat'!D38,"")</x:f>
      </x:c>
      <x:c r="E38" s="76" t="str">
        <x:f>IF('10_Form_Finance_Climat'!$O38="Validé humainement",'10_Form_Finance_Climat'!E38,"")</x:f>
      </x:c>
      <x:c r="F38" s="76" t="str">
        <x:f>IF('10_Form_Finance_Climat'!$O38="Validé humainement",'10_Form_Finance_Climat'!F38,"")</x:f>
      </x:c>
      <x:c r="G38" s="81" t="str">
        <x:f>IF('10_Form_Finance_Climat'!$O38="Validé humainement",'10_Form_Finance_Climat'!G38,"")</x:f>
      </x:c>
      <x:c r="H38" s="81" t="str">
        <x:f>IF('10_Form_Finance_Climat'!$O38="Validé humainement",'10_Form_Finance_Climat'!H38,"")</x:f>
      </x:c>
      <x:c r="I38" s="81" t="str">
        <x:f>IF('10_Form_Finance_Climat'!$O38="Validé humainement",'10_Form_Finance_Climat'!I38,"")</x:f>
      </x:c>
      <x:c r="J38" s="81" t="str">
        <x:f>IF('10_Form_Finance_Climat'!$O38="Validé humainement",'10_Form_Finance_Climat'!J38,"")</x:f>
      </x:c>
      <x:c r="K38" s="76" t="str">
        <x:f>IF('10_Form_Finance_Climat'!$O38="Validé humainement",'10_Form_Finance_Climat'!K38,"")</x:f>
      </x:c>
      <x:c r="L38" s="76" t="str">
        <x:f>IF('10_Form_Finance_Climat'!$O38="Validé humainement",'10_Form_Finance_Climat'!L38,"")</x:f>
      </x:c>
      <x:c r="M38" s="78" t="str">
        <x:f>IF('10_Form_Finance_Climat'!$O38="Validé humainement",'10_Form_Finance_Climat'!M38,"")</x:f>
      </x:c>
      <x:c r="N38" s="76" t="str">
        <x:f>IF('10_Form_Finance_Climat'!$O38="Validé humainement",'10_Form_Finance_Climat'!N38,"")</x:f>
      </x:c>
      <x:c r="O38" s="76" t="str">
        <x:f>IF('10_Form_Finance_Climat'!$O38="Validé humainement",'10_Form_Finance_Climat'!O38,"")</x:f>
      </x:c>
      <x:c r="P38" s="76" t="str">
        <x:f>IF('10_Form_Finance_Climat'!$O38="Validé humainement",'10_Form_Finance_Climat'!P38,"")</x:f>
      </x:c>
      <x:c r="Q38" s="78" t="str">
        <x:f>IF('10_Form_Finance_Climat'!$O38="Validé humainement",'10_Form_Finance_Climat'!Q38,"")</x:f>
      </x:c>
      <x:c r="R38" s="76" t="str">
        <x:f>IF('10_Form_Finance_Climat'!$O38="Validé humainement",'10_Form_Finance_Climat'!R38,"")</x:f>
      </x:c>
      <x:c r="S38" s="76" t="str">
        <x:f>IF('10_Form_Finance_Climat'!$O38="Validé humainement",'10_Form_Finance_Climat'!S38,"")</x:f>
      </x:c>
      <x:c r="T38" s="76" t="str">
        <x:f>IF('10_Form_Finance_Climat'!$O38="Validé humainement",'10_Form_Finance_Climat'!T38,"")</x:f>
      </x:c>
    </x:row>
    <x:row r="39">
      <x:c r="A39" s="76" t="str">
        <x:f>IF('10_Form_Finance_Climat'!$O39="Validé humainement",'10_Form_Finance_Climat'!A39,"")</x:f>
      </x:c>
      <x:c r="B39" s="76" t="str">
        <x:f>IF('10_Form_Finance_Climat'!$O39="Validé humainement",'10_Form_Finance_Climat'!B39,"")</x:f>
      </x:c>
      <x:c r="C39" s="76" t="str">
        <x:f>IF('10_Form_Finance_Climat'!$O39="Validé humainement",'10_Form_Finance_Climat'!C39,"")</x:f>
      </x:c>
      <x:c r="D39" s="76" t="str">
        <x:f>IF('10_Form_Finance_Climat'!$O39="Validé humainement",'10_Form_Finance_Climat'!D39,"")</x:f>
      </x:c>
      <x:c r="E39" s="76" t="str">
        <x:f>IF('10_Form_Finance_Climat'!$O39="Validé humainement",'10_Form_Finance_Climat'!E39,"")</x:f>
      </x:c>
      <x:c r="F39" s="76" t="str">
        <x:f>IF('10_Form_Finance_Climat'!$O39="Validé humainement",'10_Form_Finance_Climat'!F39,"")</x:f>
      </x:c>
      <x:c r="G39" s="81" t="str">
        <x:f>IF('10_Form_Finance_Climat'!$O39="Validé humainement",'10_Form_Finance_Climat'!G39,"")</x:f>
      </x:c>
      <x:c r="H39" s="81" t="str">
        <x:f>IF('10_Form_Finance_Climat'!$O39="Validé humainement",'10_Form_Finance_Climat'!H39,"")</x:f>
      </x:c>
      <x:c r="I39" s="81" t="str">
        <x:f>IF('10_Form_Finance_Climat'!$O39="Validé humainement",'10_Form_Finance_Climat'!I39,"")</x:f>
      </x:c>
      <x:c r="J39" s="81" t="str">
        <x:f>IF('10_Form_Finance_Climat'!$O39="Validé humainement",'10_Form_Finance_Climat'!J39,"")</x:f>
      </x:c>
      <x:c r="K39" s="76" t="str">
        <x:f>IF('10_Form_Finance_Climat'!$O39="Validé humainement",'10_Form_Finance_Climat'!K39,"")</x:f>
      </x:c>
      <x:c r="L39" s="76" t="str">
        <x:f>IF('10_Form_Finance_Climat'!$O39="Validé humainement",'10_Form_Finance_Climat'!L39,"")</x:f>
      </x:c>
      <x:c r="M39" s="78" t="str">
        <x:f>IF('10_Form_Finance_Climat'!$O39="Validé humainement",'10_Form_Finance_Climat'!M39,"")</x:f>
      </x:c>
      <x:c r="N39" s="76" t="str">
        <x:f>IF('10_Form_Finance_Climat'!$O39="Validé humainement",'10_Form_Finance_Climat'!N39,"")</x:f>
      </x:c>
      <x:c r="O39" s="76" t="str">
        <x:f>IF('10_Form_Finance_Climat'!$O39="Validé humainement",'10_Form_Finance_Climat'!O39,"")</x:f>
      </x:c>
      <x:c r="P39" s="76" t="str">
        <x:f>IF('10_Form_Finance_Climat'!$O39="Validé humainement",'10_Form_Finance_Climat'!P39,"")</x:f>
      </x:c>
      <x:c r="Q39" s="78" t="str">
        <x:f>IF('10_Form_Finance_Climat'!$O39="Validé humainement",'10_Form_Finance_Climat'!Q39,"")</x:f>
      </x:c>
      <x:c r="R39" s="76" t="str">
        <x:f>IF('10_Form_Finance_Climat'!$O39="Validé humainement",'10_Form_Finance_Climat'!R39,"")</x:f>
      </x:c>
      <x:c r="S39" s="76" t="str">
        <x:f>IF('10_Form_Finance_Climat'!$O39="Validé humainement",'10_Form_Finance_Climat'!S39,"")</x:f>
      </x:c>
      <x:c r="T39" s="76" t="str">
        <x:f>IF('10_Form_Finance_Climat'!$O39="Validé humainement",'10_Form_Finance_Climat'!T39,"")</x:f>
      </x:c>
    </x:row>
    <x:row r="40">
      <x:c r="A40" s="76" t="str">
        <x:f>IF('10_Form_Finance_Climat'!$O40="Validé humainement",'10_Form_Finance_Climat'!A40,"")</x:f>
      </x:c>
      <x:c r="B40" s="76" t="str">
        <x:f>IF('10_Form_Finance_Climat'!$O40="Validé humainement",'10_Form_Finance_Climat'!B40,"")</x:f>
      </x:c>
      <x:c r="C40" s="76" t="str">
        <x:f>IF('10_Form_Finance_Climat'!$O40="Validé humainement",'10_Form_Finance_Climat'!C40,"")</x:f>
      </x:c>
      <x:c r="D40" s="76" t="str">
        <x:f>IF('10_Form_Finance_Climat'!$O40="Validé humainement",'10_Form_Finance_Climat'!D40,"")</x:f>
      </x:c>
      <x:c r="E40" s="76" t="str">
        <x:f>IF('10_Form_Finance_Climat'!$O40="Validé humainement",'10_Form_Finance_Climat'!E40,"")</x:f>
      </x:c>
      <x:c r="F40" s="76" t="str">
        <x:f>IF('10_Form_Finance_Climat'!$O40="Validé humainement",'10_Form_Finance_Climat'!F40,"")</x:f>
      </x:c>
      <x:c r="G40" s="81" t="str">
        <x:f>IF('10_Form_Finance_Climat'!$O40="Validé humainement",'10_Form_Finance_Climat'!G40,"")</x:f>
      </x:c>
      <x:c r="H40" s="81" t="str">
        <x:f>IF('10_Form_Finance_Climat'!$O40="Validé humainement",'10_Form_Finance_Climat'!H40,"")</x:f>
      </x:c>
      <x:c r="I40" s="81" t="str">
        <x:f>IF('10_Form_Finance_Climat'!$O40="Validé humainement",'10_Form_Finance_Climat'!I40,"")</x:f>
      </x:c>
      <x:c r="J40" s="81" t="str">
        <x:f>IF('10_Form_Finance_Climat'!$O40="Validé humainement",'10_Form_Finance_Climat'!J40,"")</x:f>
      </x:c>
      <x:c r="K40" s="76" t="str">
        <x:f>IF('10_Form_Finance_Climat'!$O40="Validé humainement",'10_Form_Finance_Climat'!K40,"")</x:f>
      </x:c>
      <x:c r="L40" s="76" t="str">
        <x:f>IF('10_Form_Finance_Climat'!$O40="Validé humainement",'10_Form_Finance_Climat'!L40,"")</x:f>
      </x:c>
      <x:c r="M40" s="78" t="str">
        <x:f>IF('10_Form_Finance_Climat'!$O40="Validé humainement",'10_Form_Finance_Climat'!M40,"")</x:f>
      </x:c>
      <x:c r="N40" s="76" t="str">
        <x:f>IF('10_Form_Finance_Climat'!$O40="Validé humainement",'10_Form_Finance_Climat'!N40,"")</x:f>
      </x:c>
      <x:c r="O40" s="76" t="str">
        <x:f>IF('10_Form_Finance_Climat'!$O40="Validé humainement",'10_Form_Finance_Climat'!O40,"")</x:f>
      </x:c>
      <x:c r="P40" s="76" t="str">
        <x:f>IF('10_Form_Finance_Climat'!$O40="Validé humainement",'10_Form_Finance_Climat'!P40,"")</x:f>
      </x:c>
      <x:c r="Q40" s="78" t="str">
        <x:f>IF('10_Form_Finance_Climat'!$O40="Validé humainement",'10_Form_Finance_Climat'!Q40,"")</x:f>
      </x:c>
      <x:c r="R40" s="76" t="str">
        <x:f>IF('10_Form_Finance_Climat'!$O40="Validé humainement",'10_Form_Finance_Climat'!R40,"")</x:f>
      </x:c>
      <x:c r="S40" s="76" t="str">
        <x:f>IF('10_Form_Finance_Climat'!$O40="Validé humainement",'10_Form_Finance_Climat'!S40,"")</x:f>
      </x:c>
      <x:c r="T40" s="76" t="str">
        <x:f>IF('10_Form_Finance_Climat'!$O40="Validé humainement",'10_Form_Finance_Climat'!T40,"")</x:f>
      </x:c>
    </x:row>
    <x:row r="41">
      <x:c r="A41" s="76" t="str">
        <x:f>IF('10_Form_Finance_Climat'!$O41="Validé humainement",'10_Form_Finance_Climat'!A41,"")</x:f>
      </x:c>
      <x:c r="B41" s="76" t="str">
        <x:f>IF('10_Form_Finance_Climat'!$O41="Validé humainement",'10_Form_Finance_Climat'!B41,"")</x:f>
      </x:c>
      <x:c r="C41" s="76" t="str">
        <x:f>IF('10_Form_Finance_Climat'!$O41="Validé humainement",'10_Form_Finance_Climat'!C41,"")</x:f>
      </x:c>
      <x:c r="D41" s="76" t="str">
        <x:f>IF('10_Form_Finance_Climat'!$O41="Validé humainement",'10_Form_Finance_Climat'!D41,"")</x:f>
      </x:c>
      <x:c r="E41" s="76" t="str">
        <x:f>IF('10_Form_Finance_Climat'!$O41="Validé humainement",'10_Form_Finance_Climat'!E41,"")</x:f>
      </x:c>
      <x:c r="F41" s="76" t="str">
        <x:f>IF('10_Form_Finance_Climat'!$O41="Validé humainement",'10_Form_Finance_Climat'!F41,"")</x:f>
      </x:c>
      <x:c r="G41" s="81" t="str">
        <x:f>IF('10_Form_Finance_Climat'!$O41="Validé humainement",'10_Form_Finance_Climat'!G41,"")</x:f>
      </x:c>
      <x:c r="H41" s="81" t="str">
        <x:f>IF('10_Form_Finance_Climat'!$O41="Validé humainement",'10_Form_Finance_Climat'!H41,"")</x:f>
      </x:c>
      <x:c r="I41" s="81" t="str">
        <x:f>IF('10_Form_Finance_Climat'!$O41="Validé humainement",'10_Form_Finance_Climat'!I41,"")</x:f>
      </x:c>
      <x:c r="J41" s="81" t="str">
        <x:f>IF('10_Form_Finance_Climat'!$O41="Validé humainement",'10_Form_Finance_Climat'!J41,"")</x:f>
      </x:c>
      <x:c r="K41" s="76" t="str">
        <x:f>IF('10_Form_Finance_Climat'!$O41="Validé humainement",'10_Form_Finance_Climat'!K41,"")</x:f>
      </x:c>
      <x:c r="L41" s="76" t="str">
        <x:f>IF('10_Form_Finance_Climat'!$O41="Validé humainement",'10_Form_Finance_Climat'!L41,"")</x:f>
      </x:c>
      <x:c r="M41" s="78" t="str">
        <x:f>IF('10_Form_Finance_Climat'!$O41="Validé humainement",'10_Form_Finance_Climat'!M41,"")</x:f>
      </x:c>
      <x:c r="N41" s="76" t="str">
        <x:f>IF('10_Form_Finance_Climat'!$O41="Validé humainement",'10_Form_Finance_Climat'!N41,"")</x:f>
      </x:c>
      <x:c r="O41" s="76" t="str">
        <x:f>IF('10_Form_Finance_Climat'!$O41="Validé humainement",'10_Form_Finance_Climat'!O41,"")</x:f>
      </x:c>
      <x:c r="P41" s="76" t="str">
        <x:f>IF('10_Form_Finance_Climat'!$O41="Validé humainement",'10_Form_Finance_Climat'!P41,"")</x:f>
      </x:c>
      <x:c r="Q41" s="78" t="str">
        <x:f>IF('10_Form_Finance_Climat'!$O41="Validé humainement",'10_Form_Finance_Climat'!Q41,"")</x:f>
      </x:c>
      <x:c r="R41" s="76" t="str">
        <x:f>IF('10_Form_Finance_Climat'!$O41="Validé humainement",'10_Form_Finance_Climat'!R41,"")</x:f>
      </x:c>
      <x:c r="S41" s="76" t="str">
        <x:f>IF('10_Form_Finance_Climat'!$O41="Validé humainement",'10_Form_Finance_Climat'!S41,"")</x:f>
      </x:c>
      <x:c r="T41" s="76" t="str">
        <x:f>IF('10_Form_Finance_Climat'!$O41="Validé humainement",'10_Form_Finance_Climat'!T41,"")</x:f>
      </x:c>
    </x:row>
    <x:row r="42">
      <x:c r="A42" s="76" t="str">
        <x:f>IF('10_Form_Finance_Climat'!$O42="Validé humainement",'10_Form_Finance_Climat'!A42,"")</x:f>
      </x:c>
      <x:c r="B42" s="76" t="str">
        <x:f>IF('10_Form_Finance_Climat'!$O42="Validé humainement",'10_Form_Finance_Climat'!B42,"")</x:f>
      </x:c>
      <x:c r="C42" s="76" t="str">
        <x:f>IF('10_Form_Finance_Climat'!$O42="Validé humainement",'10_Form_Finance_Climat'!C42,"")</x:f>
      </x:c>
      <x:c r="D42" s="76" t="str">
        <x:f>IF('10_Form_Finance_Climat'!$O42="Validé humainement",'10_Form_Finance_Climat'!D42,"")</x:f>
      </x:c>
      <x:c r="E42" s="76" t="str">
        <x:f>IF('10_Form_Finance_Climat'!$O42="Validé humainement",'10_Form_Finance_Climat'!E42,"")</x:f>
      </x:c>
      <x:c r="F42" s="76" t="str">
        <x:f>IF('10_Form_Finance_Climat'!$O42="Validé humainement",'10_Form_Finance_Climat'!F42,"")</x:f>
      </x:c>
      <x:c r="G42" s="81" t="str">
        <x:f>IF('10_Form_Finance_Climat'!$O42="Validé humainement",'10_Form_Finance_Climat'!G42,"")</x:f>
      </x:c>
      <x:c r="H42" s="81" t="str">
        <x:f>IF('10_Form_Finance_Climat'!$O42="Validé humainement",'10_Form_Finance_Climat'!H42,"")</x:f>
      </x:c>
      <x:c r="I42" s="81" t="str">
        <x:f>IF('10_Form_Finance_Climat'!$O42="Validé humainement",'10_Form_Finance_Climat'!I42,"")</x:f>
      </x:c>
      <x:c r="J42" s="81" t="str">
        <x:f>IF('10_Form_Finance_Climat'!$O42="Validé humainement",'10_Form_Finance_Climat'!J42,"")</x:f>
      </x:c>
      <x:c r="K42" s="76" t="str">
        <x:f>IF('10_Form_Finance_Climat'!$O42="Validé humainement",'10_Form_Finance_Climat'!K42,"")</x:f>
      </x:c>
      <x:c r="L42" s="76" t="str">
        <x:f>IF('10_Form_Finance_Climat'!$O42="Validé humainement",'10_Form_Finance_Climat'!L42,"")</x:f>
      </x:c>
      <x:c r="M42" s="78" t="str">
        <x:f>IF('10_Form_Finance_Climat'!$O42="Validé humainement",'10_Form_Finance_Climat'!M42,"")</x:f>
      </x:c>
      <x:c r="N42" s="76" t="str">
        <x:f>IF('10_Form_Finance_Climat'!$O42="Validé humainement",'10_Form_Finance_Climat'!N42,"")</x:f>
      </x:c>
      <x:c r="O42" s="76" t="str">
        <x:f>IF('10_Form_Finance_Climat'!$O42="Validé humainement",'10_Form_Finance_Climat'!O42,"")</x:f>
      </x:c>
      <x:c r="P42" s="76" t="str">
        <x:f>IF('10_Form_Finance_Climat'!$O42="Validé humainement",'10_Form_Finance_Climat'!P42,"")</x:f>
      </x:c>
      <x:c r="Q42" s="78" t="str">
        <x:f>IF('10_Form_Finance_Climat'!$O42="Validé humainement",'10_Form_Finance_Climat'!Q42,"")</x:f>
      </x:c>
      <x:c r="R42" s="76" t="str">
        <x:f>IF('10_Form_Finance_Climat'!$O42="Validé humainement",'10_Form_Finance_Climat'!R42,"")</x:f>
      </x:c>
      <x:c r="S42" s="76" t="str">
        <x:f>IF('10_Form_Finance_Climat'!$O42="Validé humainement",'10_Form_Finance_Climat'!S42,"")</x:f>
      </x:c>
      <x:c r="T42" s="76" t="str">
        <x:f>IF('10_Form_Finance_Climat'!$O42="Validé humainement",'10_Form_Finance_Climat'!T42,"")</x:f>
      </x:c>
    </x:row>
    <x:row r="43">
      <x:c r="A43" s="76" t="str">
        <x:f>IF('10_Form_Finance_Climat'!$O43="Validé humainement",'10_Form_Finance_Climat'!A43,"")</x:f>
      </x:c>
      <x:c r="B43" s="76" t="str">
        <x:f>IF('10_Form_Finance_Climat'!$O43="Validé humainement",'10_Form_Finance_Climat'!B43,"")</x:f>
      </x:c>
      <x:c r="C43" s="76" t="str">
        <x:f>IF('10_Form_Finance_Climat'!$O43="Validé humainement",'10_Form_Finance_Climat'!C43,"")</x:f>
      </x:c>
      <x:c r="D43" s="76" t="str">
        <x:f>IF('10_Form_Finance_Climat'!$O43="Validé humainement",'10_Form_Finance_Climat'!D43,"")</x:f>
      </x:c>
      <x:c r="E43" s="76" t="str">
        <x:f>IF('10_Form_Finance_Climat'!$O43="Validé humainement",'10_Form_Finance_Climat'!E43,"")</x:f>
      </x:c>
      <x:c r="F43" s="76" t="str">
        <x:f>IF('10_Form_Finance_Climat'!$O43="Validé humainement",'10_Form_Finance_Climat'!F43,"")</x:f>
      </x:c>
      <x:c r="G43" s="81" t="str">
        <x:f>IF('10_Form_Finance_Climat'!$O43="Validé humainement",'10_Form_Finance_Climat'!G43,"")</x:f>
      </x:c>
      <x:c r="H43" s="81" t="str">
        <x:f>IF('10_Form_Finance_Climat'!$O43="Validé humainement",'10_Form_Finance_Climat'!H43,"")</x:f>
      </x:c>
      <x:c r="I43" s="81" t="str">
        <x:f>IF('10_Form_Finance_Climat'!$O43="Validé humainement",'10_Form_Finance_Climat'!I43,"")</x:f>
      </x:c>
      <x:c r="J43" s="81" t="str">
        <x:f>IF('10_Form_Finance_Climat'!$O43="Validé humainement",'10_Form_Finance_Climat'!J43,"")</x:f>
      </x:c>
      <x:c r="K43" s="76" t="str">
        <x:f>IF('10_Form_Finance_Climat'!$O43="Validé humainement",'10_Form_Finance_Climat'!K43,"")</x:f>
      </x:c>
      <x:c r="L43" s="76" t="str">
        <x:f>IF('10_Form_Finance_Climat'!$O43="Validé humainement",'10_Form_Finance_Climat'!L43,"")</x:f>
      </x:c>
      <x:c r="M43" s="78" t="str">
        <x:f>IF('10_Form_Finance_Climat'!$O43="Validé humainement",'10_Form_Finance_Climat'!M43,"")</x:f>
      </x:c>
      <x:c r="N43" s="76" t="str">
        <x:f>IF('10_Form_Finance_Climat'!$O43="Validé humainement",'10_Form_Finance_Climat'!N43,"")</x:f>
      </x:c>
      <x:c r="O43" s="76" t="str">
        <x:f>IF('10_Form_Finance_Climat'!$O43="Validé humainement",'10_Form_Finance_Climat'!O43,"")</x:f>
      </x:c>
      <x:c r="P43" s="76" t="str">
        <x:f>IF('10_Form_Finance_Climat'!$O43="Validé humainement",'10_Form_Finance_Climat'!P43,"")</x:f>
      </x:c>
      <x:c r="Q43" s="78" t="str">
        <x:f>IF('10_Form_Finance_Climat'!$O43="Validé humainement",'10_Form_Finance_Climat'!Q43,"")</x:f>
      </x:c>
      <x:c r="R43" s="76" t="str">
        <x:f>IF('10_Form_Finance_Climat'!$O43="Validé humainement",'10_Form_Finance_Climat'!R43,"")</x:f>
      </x:c>
      <x:c r="S43" s="76" t="str">
        <x:f>IF('10_Form_Finance_Climat'!$O43="Validé humainement",'10_Form_Finance_Climat'!S43,"")</x:f>
      </x:c>
      <x:c r="T43" s="76" t="str">
        <x:f>IF('10_Form_Finance_Climat'!$O43="Validé humainement",'10_Form_Finance_Climat'!T43,"")</x:f>
      </x:c>
    </x:row>
    <x:row r="44">
      <x:c r="A44" s="76" t="str">
        <x:f>IF('10_Form_Finance_Climat'!$O44="Validé humainement",'10_Form_Finance_Climat'!A44,"")</x:f>
      </x:c>
      <x:c r="B44" s="76" t="str">
        <x:f>IF('10_Form_Finance_Climat'!$O44="Validé humainement",'10_Form_Finance_Climat'!B44,"")</x:f>
      </x:c>
      <x:c r="C44" s="76" t="str">
        <x:f>IF('10_Form_Finance_Climat'!$O44="Validé humainement",'10_Form_Finance_Climat'!C44,"")</x:f>
      </x:c>
      <x:c r="D44" s="76" t="str">
        <x:f>IF('10_Form_Finance_Climat'!$O44="Validé humainement",'10_Form_Finance_Climat'!D44,"")</x:f>
      </x:c>
      <x:c r="E44" s="76" t="str">
        <x:f>IF('10_Form_Finance_Climat'!$O44="Validé humainement",'10_Form_Finance_Climat'!E44,"")</x:f>
      </x:c>
      <x:c r="F44" s="76" t="str">
        <x:f>IF('10_Form_Finance_Climat'!$O44="Validé humainement",'10_Form_Finance_Climat'!F44,"")</x:f>
      </x:c>
      <x:c r="G44" s="81" t="str">
        <x:f>IF('10_Form_Finance_Climat'!$O44="Validé humainement",'10_Form_Finance_Climat'!G44,"")</x:f>
      </x:c>
      <x:c r="H44" s="81" t="str">
        <x:f>IF('10_Form_Finance_Climat'!$O44="Validé humainement",'10_Form_Finance_Climat'!H44,"")</x:f>
      </x:c>
      <x:c r="I44" s="81" t="str">
        <x:f>IF('10_Form_Finance_Climat'!$O44="Validé humainement",'10_Form_Finance_Climat'!I44,"")</x:f>
      </x:c>
      <x:c r="J44" s="81" t="str">
        <x:f>IF('10_Form_Finance_Climat'!$O44="Validé humainement",'10_Form_Finance_Climat'!J44,"")</x:f>
      </x:c>
      <x:c r="K44" s="76" t="str">
        <x:f>IF('10_Form_Finance_Climat'!$O44="Validé humainement",'10_Form_Finance_Climat'!K44,"")</x:f>
      </x:c>
      <x:c r="L44" s="76" t="str">
        <x:f>IF('10_Form_Finance_Climat'!$O44="Validé humainement",'10_Form_Finance_Climat'!L44,"")</x:f>
      </x:c>
      <x:c r="M44" s="78" t="str">
        <x:f>IF('10_Form_Finance_Climat'!$O44="Validé humainement",'10_Form_Finance_Climat'!M44,"")</x:f>
      </x:c>
      <x:c r="N44" s="76" t="str">
        <x:f>IF('10_Form_Finance_Climat'!$O44="Validé humainement",'10_Form_Finance_Climat'!N44,"")</x:f>
      </x:c>
      <x:c r="O44" s="76" t="str">
        <x:f>IF('10_Form_Finance_Climat'!$O44="Validé humainement",'10_Form_Finance_Climat'!O44,"")</x:f>
      </x:c>
      <x:c r="P44" s="76" t="str">
        <x:f>IF('10_Form_Finance_Climat'!$O44="Validé humainement",'10_Form_Finance_Climat'!P44,"")</x:f>
      </x:c>
      <x:c r="Q44" s="78" t="str">
        <x:f>IF('10_Form_Finance_Climat'!$O44="Validé humainement",'10_Form_Finance_Climat'!Q44,"")</x:f>
      </x:c>
      <x:c r="R44" s="76" t="str">
        <x:f>IF('10_Form_Finance_Climat'!$O44="Validé humainement",'10_Form_Finance_Climat'!R44,"")</x:f>
      </x:c>
      <x:c r="S44" s="76" t="str">
        <x:f>IF('10_Form_Finance_Climat'!$O44="Validé humainement",'10_Form_Finance_Climat'!S44,"")</x:f>
      </x:c>
      <x:c r="T44" s="76" t="str">
        <x:f>IF('10_Form_Finance_Climat'!$O44="Validé humainement",'10_Form_Finance_Climat'!T44,"")</x:f>
      </x:c>
    </x:row>
    <x:row r="45">
      <x:c r="A45" s="76" t="str">
        <x:f>IF('10_Form_Finance_Climat'!$O45="Validé humainement",'10_Form_Finance_Climat'!A45,"")</x:f>
      </x:c>
      <x:c r="B45" s="76" t="str">
        <x:f>IF('10_Form_Finance_Climat'!$O45="Validé humainement",'10_Form_Finance_Climat'!B45,"")</x:f>
      </x:c>
      <x:c r="C45" s="76" t="str">
        <x:f>IF('10_Form_Finance_Climat'!$O45="Validé humainement",'10_Form_Finance_Climat'!C45,"")</x:f>
      </x:c>
      <x:c r="D45" s="76" t="str">
        <x:f>IF('10_Form_Finance_Climat'!$O45="Validé humainement",'10_Form_Finance_Climat'!D45,"")</x:f>
      </x:c>
      <x:c r="E45" s="76" t="str">
        <x:f>IF('10_Form_Finance_Climat'!$O45="Validé humainement",'10_Form_Finance_Climat'!E45,"")</x:f>
      </x:c>
      <x:c r="F45" s="76" t="str">
        <x:f>IF('10_Form_Finance_Climat'!$O45="Validé humainement",'10_Form_Finance_Climat'!F45,"")</x:f>
      </x:c>
      <x:c r="G45" s="81" t="str">
        <x:f>IF('10_Form_Finance_Climat'!$O45="Validé humainement",'10_Form_Finance_Climat'!G45,"")</x:f>
      </x:c>
      <x:c r="H45" s="81" t="str">
        <x:f>IF('10_Form_Finance_Climat'!$O45="Validé humainement",'10_Form_Finance_Climat'!H45,"")</x:f>
      </x:c>
      <x:c r="I45" s="81" t="str">
        <x:f>IF('10_Form_Finance_Climat'!$O45="Validé humainement",'10_Form_Finance_Climat'!I45,"")</x:f>
      </x:c>
      <x:c r="J45" s="81" t="str">
        <x:f>IF('10_Form_Finance_Climat'!$O45="Validé humainement",'10_Form_Finance_Climat'!J45,"")</x:f>
      </x:c>
      <x:c r="K45" s="76" t="str">
        <x:f>IF('10_Form_Finance_Climat'!$O45="Validé humainement",'10_Form_Finance_Climat'!K45,"")</x:f>
      </x:c>
      <x:c r="L45" s="76" t="str">
        <x:f>IF('10_Form_Finance_Climat'!$O45="Validé humainement",'10_Form_Finance_Climat'!L45,"")</x:f>
      </x:c>
      <x:c r="M45" s="78" t="str">
        <x:f>IF('10_Form_Finance_Climat'!$O45="Validé humainement",'10_Form_Finance_Climat'!M45,"")</x:f>
      </x:c>
      <x:c r="N45" s="76" t="str">
        <x:f>IF('10_Form_Finance_Climat'!$O45="Validé humainement",'10_Form_Finance_Climat'!N45,"")</x:f>
      </x:c>
      <x:c r="O45" s="76" t="str">
        <x:f>IF('10_Form_Finance_Climat'!$O45="Validé humainement",'10_Form_Finance_Climat'!O45,"")</x:f>
      </x:c>
      <x:c r="P45" s="76" t="str">
        <x:f>IF('10_Form_Finance_Climat'!$O45="Validé humainement",'10_Form_Finance_Climat'!P45,"")</x:f>
      </x:c>
      <x:c r="Q45" s="78" t="str">
        <x:f>IF('10_Form_Finance_Climat'!$O45="Validé humainement",'10_Form_Finance_Climat'!Q45,"")</x:f>
      </x:c>
      <x:c r="R45" s="76" t="str">
        <x:f>IF('10_Form_Finance_Climat'!$O45="Validé humainement",'10_Form_Finance_Climat'!R45,"")</x:f>
      </x:c>
      <x:c r="S45" s="76" t="str">
        <x:f>IF('10_Form_Finance_Climat'!$O45="Validé humainement",'10_Form_Finance_Climat'!S45,"")</x:f>
      </x:c>
      <x:c r="T45" s="76" t="str">
        <x:f>IF('10_Form_Finance_Climat'!$O45="Validé humainement",'10_Form_Finance_Climat'!T45,"")</x:f>
      </x:c>
    </x:row>
    <x:row r="46">
      <x:c r="A46" s="76" t="str">
        <x:f>IF('10_Form_Finance_Climat'!$O46="Validé humainement",'10_Form_Finance_Climat'!A46,"")</x:f>
      </x:c>
      <x:c r="B46" s="76" t="str">
        <x:f>IF('10_Form_Finance_Climat'!$O46="Validé humainement",'10_Form_Finance_Climat'!B46,"")</x:f>
      </x:c>
      <x:c r="C46" s="76" t="str">
        <x:f>IF('10_Form_Finance_Climat'!$O46="Validé humainement",'10_Form_Finance_Climat'!C46,"")</x:f>
      </x:c>
      <x:c r="D46" s="76" t="str">
        <x:f>IF('10_Form_Finance_Climat'!$O46="Validé humainement",'10_Form_Finance_Climat'!D46,"")</x:f>
      </x:c>
      <x:c r="E46" s="76" t="str">
        <x:f>IF('10_Form_Finance_Climat'!$O46="Validé humainement",'10_Form_Finance_Climat'!E46,"")</x:f>
      </x:c>
      <x:c r="F46" s="76" t="str">
        <x:f>IF('10_Form_Finance_Climat'!$O46="Validé humainement",'10_Form_Finance_Climat'!F46,"")</x:f>
      </x:c>
      <x:c r="G46" s="81" t="str">
        <x:f>IF('10_Form_Finance_Climat'!$O46="Validé humainement",'10_Form_Finance_Climat'!G46,"")</x:f>
      </x:c>
      <x:c r="H46" s="81" t="str">
        <x:f>IF('10_Form_Finance_Climat'!$O46="Validé humainement",'10_Form_Finance_Climat'!H46,"")</x:f>
      </x:c>
      <x:c r="I46" s="81" t="str">
        <x:f>IF('10_Form_Finance_Climat'!$O46="Validé humainement",'10_Form_Finance_Climat'!I46,"")</x:f>
      </x:c>
      <x:c r="J46" s="81" t="str">
        <x:f>IF('10_Form_Finance_Climat'!$O46="Validé humainement",'10_Form_Finance_Climat'!J46,"")</x:f>
      </x:c>
      <x:c r="K46" s="76" t="str">
        <x:f>IF('10_Form_Finance_Climat'!$O46="Validé humainement",'10_Form_Finance_Climat'!K46,"")</x:f>
      </x:c>
      <x:c r="L46" s="76" t="str">
        <x:f>IF('10_Form_Finance_Climat'!$O46="Validé humainement",'10_Form_Finance_Climat'!L46,"")</x:f>
      </x:c>
      <x:c r="M46" s="78" t="str">
        <x:f>IF('10_Form_Finance_Climat'!$O46="Validé humainement",'10_Form_Finance_Climat'!M46,"")</x:f>
      </x:c>
      <x:c r="N46" s="76" t="str">
        <x:f>IF('10_Form_Finance_Climat'!$O46="Validé humainement",'10_Form_Finance_Climat'!N46,"")</x:f>
      </x:c>
      <x:c r="O46" s="76" t="str">
        <x:f>IF('10_Form_Finance_Climat'!$O46="Validé humainement",'10_Form_Finance_Climat'!O46,"")</x:f>
      </x:c>
      <x:c r="P46" s="76" t="str">
        <x:f>IF('10_Form_Finance_Climat'!$O46="Validé humainement",'10_Form_Finance_Climat'!P46,"")</x:f>
      </x:c>
      <x:c r="Q46" s="78" t="str">
        <x:f>IF('10_Form_Finance_Climat'!$O46="Validé humainement",'10_Form_Finance_Climat'!Q46,"")</x:f>
      </x:c>
      <x:c r="R46" s="76" t="str">
        <x:f>IF('10_Form_Finance_Climat'!$O46="Validé humainement",'10_Form_Finance_Climat'!R46,"")</x:f>
      </x:c>
      <x:c r="S46" s="76" t="str">
        <x:f>IF('10_Form_Finance_Climat'!$O46="Validé humainement",'10_Form_Finance_Climat'!S46,"")</x:f>
      </x:c>
      <x:c r="T46" s="76" t="str">
        <x:f>IF('10_Form_Finance_Climat'!$O46="Validé humainement",'10_Form_Finance_Climat'!T46,"")</x:f>
      </x:c>
    </x:row>
    <x:row r="47">
      <x:c r="A47" s="76" t="str">
        <x:f>IF('10_Form_Finance_Climat'!$O47="Validé humainement",'10_Form_Finance_Climat'!A47,"")</x:f>
      </x:c>
      <x:c r="B47" s="76" t="str">
        <x:f>IF('10_Form_Finance_Climat'!$O47="Validé humainement",'10_Form_Finance_Climat'!B47,"")</x:f>
      </x:c>
      <x:c r="C47" s="76" t="str">
        <x:f>IF('10_Form_Finance_Climat'!$O47="Validé humainement",'10_Form_Finance_Climat'!C47,"")</x:f>
      </x:c>
      <x:c r="D47" s="76" t="str">
        <x:f>IF('10_Form_Finance_Climat'!$O47="Validé humainement",'10_Form_Finance_Climat'!D47,"")</x:f>
      </x:c>
      <x:c r="E47" s="76" t="str">
        <x:f>IF('10_Form_Finance_Climat'!$O47="Validé humainement",'10_Form_Finance_Climat'!E47,"")</x:f>
      </x:c>
      <x:c r="F47" s="76" t="str">
        <x:f>IF('10_Form_Finance_Climat'!$O47="Validé humainement",'10_Form_Finance_Climat'!F47,"")</x:f>
      </x:c>
      <x:c r="G47" s="81" t="str">
        <x:f>IF('10_Form_Finance_Climat'!$O47="Validé humainement",'10_Form_Finance_Climat'!G47,"")</x:f>
      </x:c>
      <x:c r="H47" s="81" t="str">
        <x:f>IF('10_Form_Finance_Climat'!$O47="Validé humainement",'10_Form_Finance_Climat'!H47,"")</x:f>
      </x:c>
      <x:c r="I47" s="81" t="str">
        <x:f>IF('10_Form_Finance_Climat'!$O47="Validé humainement",'10_Form_Finance_Climat'!I47,"")</x:f>
      </x:c>
      <x:c r="J47" s="81" t="str">
        <x:f>IF('10_Form_Finance_Climat'!$O47="Validé humainement",'10_Form_Finance_Climat'!J47,"")</x:f>
      </x:c>
      <x:c r="K47" s="76" t="str">
        <x:f>IF('10_Form_Finance_Climat'!$O47="Validé humainement",'10_Form_Finance_Climat'!K47,"")</x:f>
      </x:c>
      <x:c r="L47" s="76" t="str">
        <x:f>IF('10_Form_Finance_Climat'!$O47="Validé humainement",'10_Form_Finance_Climat'!L47,"")</x:f>
      </x:c>
      <x:c r="M47" s="78" t="str">
        <x:f>IF('10_Form_Finance_Climat'!$O47="Validé humainement",'10_Form_Finance_Climat'!M47,"")</x:f>
      </x:c>
      <x:c r="N47" s="76" t="str">
        <x:f>IF('10_Form_Finance_Climat'!$O47="Validé humainement",'10_Form_Finance_Climat'!N47,"")</x:f>
      </x:c>
      <x:c r="O47" s="76" t="str">
        <x:f>IF('10_Form_Finance_Climat'!$O47="Validé humainement",'10_Form_Finance_Climat'!O47,"")</x:f>
      </x:c>
      <x:c r="P47" s="76" t="str">
        <x:f>IF('10_Form_Finance_Climat'!$O47="Validé humainement",'10_Form_Finance_Climat'!P47,"")</x:f>
      </x:c>
      <x:c r="Q47" s="78" t="str">
        <x:f>IF('10_Form_Finance_Climat'!$O47="Validé humainement",'10_Form_Finance_Climat'!Q47,"")</x:f>
      </x:c>
      <x:c r="R47" s="76" t="str">
        <x:f>IF('10_Form_Finance_Climat'!$O47="Validé humainement",'10_Form_Finance_Climat'!R47,"")</x:f>
      </x:c>
      <x:c r="S47" s="76" t="str">
        <x:f>IF('10_Form_Finance_Climat'!$O47="Validé humainement",'10_Form_Finance_Climat'!S47,"")</x:f>
      </x:c>
      <x:c r="T47" s="76" t="str">
        <x:f>IF('10_Form_Finance_Climat'!$O47="Validé humainement",'10_Form_Finance_Climat'!T47,"")</x:f>
      </x:c>
    </x:row>
    <x:row r="48">
      <x:c r="A48" s="76" t="str">
        <x:f>IF('10_Form_Finance_Climat'!$O48="Validé humainement",'10_Form_Finance_Climat'!A48,"")</x:f>
      </x:c>
      <x:c r="B48" s="76" t="str">
        <x:f>IF('10_Form_Finance_Climat'!$O48="Validé humainement",'10_Form_Finance_Climat'!B48,"")</x:f>
      </x:c>
      <x:c r="C48" s="76" t="str">
        <x:f>IF('10_Form_Finance_Climat'!$O48="Validé humainement",'10_Form_Finance_Climat'!C48,"")</x:f>
      </x:c>
      <x:c r="D48" s="76" t="str">
        <x:f>IF('10_Form_Finance_Climat'!$O48="Validé humainement",'10_Form_Finance_Climat'!D48,"")</x:f>
      </x:c>
      <x:c r="E48" s="76" t="str">
        <x:f>IF('10_Form_Finance_Climat'!$O48="Validé humainement",'10_Form_Finance_Climat'!E48,"")</x:f>
      </x:c>
      <x:c r="F48" s="76" t="str">
        <x:f>IF('10_Form_Finance_Climat'!$O48="Validé humainement",'10_Form_Finance_Climat'!F48,"")</x:f>
      </x:c>
      <x:c r="G48" s="81" t="str">
        <x:f>IF('10_Form_Finance_Climat'!$O48="Validé humainement",'10_Form_Finance_Climat'!G48,"")</x:f>
      </x:c>
      <x:c r="H48" s="81" t="str">
        <x:f>IF('10_Form_Finance_Climat'!$O48="Validé humainement",'10_Form_Finance_Climat'!H48,"")</x:f>
      </x:c>
      <x:c r="I48" s="81" t="str">
        <x:f>IF('10_Form_Finance_Climat'!$O48="Validé humainement",'10_Form_Finance_Climat'!I48,"")</x:f>
      </x:c>
      <x:c r="J48" s="81" t="str">
        <x:f>IF('10_Form_Finance_Climat'!$O48="Validé humainement",'10_Form_Finance_Climat'!J48,"")</x:f>
      </x:c>
      <x:c r="K48" s="76" t="str">
        <x:f>IF('10_Form_Finance_Climat'!$O48="Validé humainement",'10_Form_Finance_Climat'!K48,"")</x:f>
      </x:c>
      <x:c r="L48" s="76" t="str">
        <x:f>IF('10_Form_Finance_Climat'!$O48="Validé humainement",'10_Form_Finance_Climat'!L48,"")</x:f>
      </x:c>
      <x:c r="M48" s="78" t="str">
        <x:f>IF('10_Form_Finance_Climat'!$O48="Validé humainement",'10_Form_Finance_Climat'!M48,"")</x:f>
      </x:c>
      <x:c r="N48" s="76" t="str">
        <x:f>IF('10_Form_Finance_Climat'!$O48="Validé humainement",'10_Form_Finance_Climat'!N48,"")</x:f>
      </x:c>
      <x:c r="O48" s="76" t="str">
        <x:f>IF('10_Form_Finance_Climat'!$O48="Validé humainement",'10_Form_Finance_Climat'!O48,"")</x:f>
      </x:c>
      <x:c r="P48" s="76" t="str">
        <x:f>IF('10_Form_Finance_Climat'!$O48="Validé humainement",'10_Form_Finance_Climat'!P48,"")</x:f>
      </x:c>
      <x:c r="Q48" s="78" t="str">
        <x:f>IF('10_Form_Finance_Climat'!$O48="Validé humainement",'10_Form_Finance_Climat'!Q48,"")</x:f>
      </x:c>
      <x:c r="R48" s="76" t="str">
        <x:f>IF('10_Form_Finance_Climat'!$O48="Validé humainement",'10_Form_Finance_Climat'!R48,"")</x:f>
      </x:c>
      <x:c r="S48" s="76" t="str">
        <x:f>IF('10_Form_Finance_Climat'!$O48="Validé humainement",'10_Form_Finance_Climat'!S48,"")</x:f>
      </x:c>
      <x:c r="T48" s="76" t="str">
        <x:f>IF('10_Form_Finance_Climat'!$O48="Validé humainement",'10_Form_Finance_Climat'!T48,"")</x:f>
      </x:c>
    </x:row>
    <x:row r="49">
      <x:c r="A49" s="76" t="str">
        <x:f>IF('10_Form_Finance_Climat'!$O49="Validé humainement",'10_Form_Finance_Climat'!A49,"")</x:f>
      </x:c>
      <x:c r="B49" s="76" t="str">
        <x:f>IF('10_Form_Finance_Climat'!$O49="Validé humainement",'10_Form_Finance_Climat'!B49,"")</x:f>
      </x:c>
      <x:c r="C49" s="76" t="str">
        <x:f>IF('10_Form_Finance_Climat'!$O49="Validé humainement",'10_Form_Finance_Climat'!C49,"")</x:f>
      </x:c>
      <x:c r="D49" s="76" t="str">
        <x:f>IF('10_Form_Finance_Climat'!$O49="Validé humainement",'10_Form_Finance_Climat'!D49,"")</x:f>
      </x:c>
      <x:c r="E49" s="76" t="str">
        <x:f>IF('10_Form_Finance_Climat'!$O49="Validé humainement",'10_Form_Finance_Climat'!E49,"")</x:f>
      </x:c>
      <x:c r="F49" s="76" t="str">
        <x:f>IF('10_Form_Finance_Climat'!$O49="Validé humainement",'10_Form_Finance_Climat'!F49,"")</x:f>
      </x:c>
      <x:c r="G49" s="81" t="str">
        <x:f>IF('10_Form_Finance_Climat'!$O49="Validé humainement",'10_Form_Finance_Climat'!G49,"")</x:f>
      </x:c>
      <x:c r="H49" s="81" t="str">
        <x:f>IF('10_Form_Finance_Climat'!$O49="Validé humainement",'10_Form_Finance_Climat'!H49,"")</x:f>
      </x:c>
      <x:c r="I49" s="81" t="str">
        <x:f>IF('10_Form_Finance_Climat'!$O49="Validé humainement",'10_Form_Finance_Climat'!I49,"")</x:f>
      </x:c>
      <x:c r="J49" s="81" t="str">
        <x:f>IF('10_Form_Finance_Climat'!$O49="Validé humainement",'10_Form_Finance_Climat'!J49,"")</x:f>
      </x:c>
      <x:c r="K49" s="76" t="str">
        <x:f>IF('10_Form_Finance_Climat'!$O49="Validé humainement",'10_Form_Finance_Climat'!K49,"")</x:f>
      </x:c>
      <x:c r="L49" s="76" t="str">
        <x:f>IF('10_Form_Finance_Climat'!$O49="Validé humainement",'10_Form_Finance_Climat'!L49,"")</x:f>
      </x:c>
      <x:c r="M49" s="78" t="str">
        <x:f>IF('10_Form_Finance_Climat'!$O49="Validé humainement",'10_Form_Finance_Climat'!M49,"")</x:f>
      </x:c>
      <x:c r="N49" s="76" t="str">
        <x:f>IF('10_Form_Finance_Climat'!$O49="Validé humainement",'10_Form_Finance_Climat'!N49,"")</x:f>
      </x:c>
      <x:c r="O49" s="76" t="str">
        <x:f>IF('10_Form_Finance_Climat'!$O49="Validé humainement",'10_Form_Finance_Climat'!O49,"")</x:f>
      </x:c>
      <x:c r="P49" s="76" t="str">
        <x:f>IF('10_Form_Finance_Climat'!$O49="Validé humainement",'10_Form_Finance_Climat'!P49,"")</x:f>
      </x:c>
      <x:c r="Q49" s="78" t="str">
        <x:f>IF('10_Form_Finance_Climat'!$O49="Validé humainement",'10_Form_Finance_Climat'!Q49,"")</x:f>
      </x:c>
      <x:c r="R49" s="76" t="str">
        <x:f>IF('10_Form_Finance_Climat'!$O49="Validé humainement",'10_Form_Finance_Climat'!R49,"")</x:f>
      </x:c>
      <x:c r="S49" s="76" t="str">
        <x:f>IF('10_Form_Finance_Climat'!$O49="Validé humainement",'10_Form_Finance_Climat'!S49,"")</x:f>
      </x:c>
      <x:c r="T49" s="76" t="str">
        <x:f>IF('10_Form_Finance_Climat'!$O49="Validé humainement",'10_Form_Finance_Climat'!T49,"")</x:f>
      </x:c>
    </x:row>
    <x:row r="50">
      <x:c r="A50" s="76" t="str">
        <x:f>IF('10_Form_Finance_Climat'!$O50="Validé humainement",'10_Form_Finance_Climat'!A50,"")</x:f>
      </x:c>
      <x:c r="B50" s="76" t="str">
        <x:f>IF('10_Form_Finance_Climat'!$O50="Validé humainement",'10_Form_Finance_Climat'!B50,"")</x:f>
      </x:c>
      <x:c r="C50" s="76" t="str">
        <x:f>IF('10_Form_Finance_Climat'!$O50="Validé humainement",'10_Form_Finance_Climat'!C50,"")</x:f>
      </x:c>
      <x:c r="D50" s="76" t="str">
        <x:f>IF('10_Form_Finance_Climat'!$O50="Validé humainement",'10_Form_Finance_Climat'!D50,"")</x:f>
      </x:c>
      <x:c r="E50" s="76" t="str">
        <x:f>IF('10_Form_Finance_Climat'!$O50="Validé humainement",'10_Form_Finance_Climat'!E50,"")</x:f>
      </x:c>
      <x:c r="F50" s="76" t="str">
        <x:f>IF('10_Form_Finance_Climat'!$O50="Validé humainement",'10_Form_Finance_Climat'!F50,"")</x:f>
      </x:c>
      <x:c r="G50" s="81" t="str">
        <x:f>IF('10_Form_Finance_Climat'!$O50="Validé humainement",'10_Form_Finance_Climat'!G50,"")</x:f>
      </x:c>
      <x:c r="H50" s="81" t="str">
        <x:f>IF('10_Form_Finance_Climat'!$O50="Validé humainement",'10_Form_Finance_Climat'!H50,"")</x:f>
      </x:c>
      <x:c r="I50" s="81" t="str">
        <x:f>IF('10_Form_Finance_Climat'!$O50="Validé humainement",'10_Form_Finance_Climat'!I50,"")</x:f>
      </x:c>
      <x:c r="J50" s="81" t="str">
        <x:f>IF('10_Form_Finance_Climat'!$O50="Validé humainement",'10_Form_Finance_Climat'!J50,"")</x:f>
      </x:c>
      <x:c r="K50" s="76" t="str">
        <x:f>IF('10_Form_Finance_Climat'!$O50="Validé humainement",'10_Form_Finance_Climat'!K50,"")</x:f>
      </x:c>
      <x:c r="L50" s="76" t="str">
        <x:f>IF('10_Form_Finance_Climat'!$O50="Validé humainement",'10_Form_Finance_Climat'!L50,"")</x:f>
      </x:c>
      <x:c r="M50" s="78" t="str">
        <x:f>IF('10_Form_Finance_Climat'!$O50="Validé humainement",'10_Form_Finance_Climat'!M50,"")</x:f>
      </x:c>
      <x:c r="N50" s="76" t="str">
        <x:f>IF('10_Form_Finance_Climat'!$O50="Validé humainement",'10_Form_Finance_Climat'!N50,"")</x:f>
      </x:c>
      <x:c r="O50" s="76" t="str">
        <x:f>IF('10_Form_Finance_Climat'!$O50="Validé humainement",'10_Form_Finance_Climat'!O50,"")</x:f>
      </x:c>
      <x:c r="P50" s="76" t="str">
        <x:f>IF('10_Form_Finance_Climat'!$O50="Validé humainement",'10_Form_Finance_Climat'!P50,"")</x:f>
      </x:c>
      <x:c r="Q50" s="78" t="str">
        <x:f>IF('10_Form_Finance_Climat'!$O50="Validé humainement",'10_Form_Finance_Climat'!Q50,"")</x:f>
      </x:c>
      <x:c r="R50" s="76" t="str">
        <x:f>IF('10_Form_Finance_Climat'!$O50="Validé humainement",'10_Form_Finance_Climat'!R50,"")</x:f>
      </x:c>
      <x:c r="S50" s="76" t="str">
        <x:f>IF('10_Form_Finance_Climat'!$O50="Validé humainement",'10_Form_Finance_Climat'!S50,"")</x:f>
      </x:c>
      <x:c r="T50" s="76" t="str">
        <x:f>IF('10_Form_Finance_Climat'!$O50="Validé humainement",'10_Form_Finance_Climat'!T50,"")</x:f>
      </x:c>
    </x:row>
    <x:row r="51">
      <x:c r="A51" s="76" t="str">
        <x:f>IF('10_Form_Finance_Climat'!$O51="Validé humainement",'10_Form_Finance_Climat'!A51,"")</x:f>
      </x:c>
      <x:c r="B51" s="76" t="str">
        <x:f>IF('10_Form_Finance_Climat'!$O51="Validé humainement",'10_Form_Finance_Climat'!B51,"")</x:f>
      </x:c>
      <x:c r="C51" s="76" t="str">
        <x:f>IF('10_Form_Finance_Climat'!$O51="Validé humainement",'10_Form_Finance_Climat'!C51,"")</x:f>
      </x:c>
      <x:c r="D51" s="76" t="str">
        <x:f>IF('10_Form_Finance_Climat'!$O51="Validé humainement",'10_Form_Finance_Climat'!D51,"")</x:f>
      </x:c>
      <x:c r="E51" s="76" t="str">
        <x:f>IF('10_Form_Finance_Climat'!$O51="Validé humainement",'10_Form_Finance_Climat'!E51,"")</x:f>
      </x:c>
      <x:c r="F51" s="76" t="str">
        <x:f>IF('10_Form_Finance_Climat'!$O51="Validé humainement",'10_Form_Finance_Climat'!F51,"")</x:f>
      </x:c>
      <x:c r="G51" s="81" t="str">
        <x:f>IF('10_Form_Finance_Climat'!$O51="Validé humainement",'10_Form_Finance_Climat'!G51,"")</x:f>
      </x:c>
      <x:c r="H51" s="81" t="str">
        <x:f>IF('10_Form_Finance_Climat'!$O51="Validé humainement",'10_Form_Finance_Climat'!H51,"")</x:f>
      </x:c>
      <x:c r="I51" s="81" t="str">
        <x:f>IF('10_Form_Finance_Climat'!$O51="Validé humainement",'10_Form_Finance_Climat'!I51,"")</x:f>
      </x:c>
      <x:c r="J51" s="81" t="str">
        <x:f>IF('10_Form_Finance_Climat'!$O51="Validé humainement",'10_Form_Finance_Climat'!J51,"")</x:f>
      </x:c>
      <x:c r="K51" s="76" t="str">
        <x:f>IF('10_Form_Finance_Climat'!$O51="Validé humainement",'10_Form_Finance_Climat'!K51,"")</x:f>
      </x:c>
      <x:c r="L51" s="76" t="str">
        <x:f>IF('10_Form_Finance_Climat'!$O51="Validé humainement",'10_Form_Finance_Climat'!L51,"")</x:f>
      </x:c>
      <x:c r="M51" s="78" t="str">
        <x:f>IF('10_Form_Finance_Climat'!$O51="Validé humainement",'10_Form_Finance_Climat'!M51,"")</x:f>
      </x:c>
      <x:c r="N51" s="76" t="str">
        <x:f>IF('10_Form_Finance_Climat'!$O51="Validé humainement",'10_Form_Finance_Climat'!N51,"")</x:f>
      </x:c>
      <x:c r="O51" s="76" t="str">
        <x:f>IF('10_Form_Finance_Climat'!$O51="Validé humainement",'10_Form_Finance_Climat'!O51,"")</x:f>
      </x:c>
      <x:c r="P51" s="76" t="str">
        <x:f>IF('10_Form_Finance_Climat'!$O51="Validé humainement",'10_Form_Finance_Climat'!P51,"")</x:f>
      </x:c>
      <x:c r="Q51" s="78" t="str">
        <x:f>IF('10_Form_Finance_Climat'!$O51="Validé humainement",'10_Form_Finance_Climat'!Q51,"")</x:f>
      </x:c>
      <x:c r="R51" s="76" t="str">
        <x:f>IF('10_Form_Finance_Climat'!$O51="Validé humainement",'10_Form_Finance_Climat'!R51,"")</x:f>
      </x:c>
      <x:c r="S51" s="76" t="str">
        <x:f>IF('10_Form_Finance_Climat'!$O51="Validé humainement",'10_Form_Finance_Climat'!S51,"")</x:f>
      </x:c>
      <x:c r="T51" s="76" t="str">
        <x:f>IF('10_Form_Finance_Climat'!$O51="Validé humainement",'10_Form_Finance_Climat'!T51,"")</x:f>
      </x:c>
    </x:row>
    <x:row r="52">
      <x:c r="A52" s="76" t="str">
        <x:f>IF('10_Form_Finance_Climat'!$O52="Validé humainement",'10_Form_Finance_Climat'!A52,"")</x:f>
      </x:c>
      <x:c r="B52" s="76" t="str">
        <x:f>IF('10_Form_Finance_Climat'!$O52="Validé humainement",'10_Form_Finance_Climat'!B52,"")</x:f>
      </x:c>
      <x:c r="C52" s="76" t="str">
        <x:f>IF('10_Form_Finance_Climat'!$O52="Validé humainement",'10_Form_Finance_Climat'!C52,"")</x:f>
      </x:c>
      <x:c r="D52" s="76" t="str">
        <x:f>IF('10_Form_Finance_Climat'!$O52="Validé humainement",'10_Form_Finance_Climat'!D52,"")</x:f>
      </x:c>
      <x:c r="E52" s="76" t="str">
        <x:f>IF('10_Form_Finance_Climat'!$O52="Validé humainement",'10_Form_Finance_Climat'!E52,"")</x:f>
      </x:c>
      <x:c r="F52" s="76" t="str">
        <x:f>IF('10_Form_Finance_Climat'!$O52="Validé humainement",'10_Form_Finance_Climat'!F52,"")</x:f>
      </x:c>
      <x:c r="G52" s="81" t="str">
        <x:f>IF('10_Form_Finance_Climat'!$O52="Validé humainement",'10_Form_Finance_Climat'!G52,"")</x:f>
      </x:c>
      <x:c r="H52" s="81" t="str">
        <x:f>IF('10_Form_Finance_Climat'!$O52="Validé humainement",'10_Form_Finance_Climat'!H52,"")</x:f>
      </x:c>
      <x:c r="I52" s="81" t="str">
        <x:f>IF('10_Form_Finance_Climat'!$O52="Validé humainement",'10_Form_Finance_Climat'!I52,"")</x:f>
      </x:c>
      <x:c r="J52" s="81" t="str">
        <x:f>IF('10_Form_Finance_Climat'!$O52="Validé humainement",'10_Form_Finance_Climat'!J52,"")</x:f>
      </x:c>
      <x:c r="K52" s="76" t="str">
        <x:f>IF('10_Form_Finance_Climat'!$O52="Validé humainement",'10_Form_Finance_Climat'!K52,"")</x:f>
      </x:c>
      <x:c r="L52" s="76" t="str">
        <x:f>IF('10_Form_Finance_Climat'!$O52="Validé humainement",'10_Form_Finance_Climat'!L52,"")</x:f>
      </x:c>
      <x:c r="M52" s="78" t="str">
        <x:f>IF('10_Form_Finance_Climat'!$O52="Validé humainement",'10_Form_Finance_Climat'!M52,"")</x:f>
      </x:c>
      <x:c r="N52" s="76" t="str">
        <x:f>IF('10_Form_Finance_Climat'!$O52="Validé humainement",'10_Form_Finance_Climat'!N52,"")</x:f>
      </x:c>
      <x:c r="O52" s="76" t="str">
        <x:f>IF('10_Form_Finance_Climat'!$O52="Validé humainement",'10_Form_Finance_Climat'!O52,"")</x:f>
      </x:c>
      <x:c r="P52" s="76" t="str">
        <x:f>IF('10_Form_Finance_Climat'!$O52="Validé humainement",'10_Form_Finance_Climat'!P52,"")</x:f>
      </x:c>
      <x:c r="Q52" s="78" t="str">
        <x:f>IF('10_Form_Finance_Climat'!$O52="Validé humainement",'10_Form_Finance_Climat'!Q52,"")</x:f>
      </x:c>
      <x:c r="R52" s="76" t="str">
        <x:f>IF('10_Form_Finance_Climat'!$O52="Validé humainement",'10_Form_Finance_Climat'!R52,"")</x:f>
      </x:c>
      <x:c r="S52" s="76" t="str">
        <x:f>IF('10_Form_Finance_Climat'!$O52="Validé humainement",'10_Form_Finance_Climat'!S52,"")</x:f>
      </x:c>
      <x:c r="T52" s="76" t="str">
        <x:f>IF('10_Form_Finance_Climat'!$O52="Validé humainement",'10_Form_Finance_Climat'!T52,"")</x:f>
      </x:c>
    </x:row>
    <x:row r="53">
      <x:c r="A53" s="76" t="str">
        <x:f>IF('10_Form_Finance_Climat'!$O53="Validé humainement",'10_Form_Finance_Climat'!A53,"")</x:f>
      </x:c>
      <x:c r="B53" s="76" t="str">
        <x:f>IF('10_Form_Finance_Climat'!$O53="Validé humainement",'10_Form_Finance_Climat'!B53,"")</x:f>
      </x:c>
      <x:c r="C53" s="76" t="str">
        <x:f>IF('10_Form_Finance_Climat'!$O53="Validé humainement",'10_Form_Finance_Climat'!C53,"")</x:f>
      </x:c>
      <x:c r="D53" s="76" t="str">
        <x:f>IF('10_Form_Finance_Climat'!$O53="Validé humainement",'10_Form_Finance_Climat'!D53,"")</x:f>
      </x:c>
      <x:c r="E53" s="76" t="str">
        <x:f>IF('10_Form_Finance_Climat'!$O53="Validé humainement",'10_Form_Finance_Climat'!E53,"")</x:f>
      </x:c>
      <x:c r="F53" s="76" t="str">
        <x:f>IF('10_Form_Finance_Climat'!$O53="Validé humainement",'10_Form_Finance_Climat'!F53,"")</x:f>
      </x:c>
      <x:c r="G53" s="81" t="str">
        <x:f>IF('10_Form_Finance_Climat'!$O53="Validé humainement",'10_Form_Finance_Climat'!G53,"")</x:f>
      </x:c>
      <x:c r="H53" s="81" t="str">
        <x:f>IF('10_Form_Finance_Climat'!$O53="Validé humainement",'10_Form_Finance_Climat'!H53,"")</x:f>
      </x:c>
      <x:c r="I53" s="81" t="str">
        <x:f>IF('10_Form_Finance_Climat'!$O53="Validé humainement",'10_Form_Finance_Climat'!I53,"")</x:f>
      </x:c>
      <x:c r="J53" s="81" t="str">
        <x:f>IF('10_Form_Finance_Climat'!$O53="Validé humainement",'10_Form_Finance_Climat'!J53,"")</x:f>
      </x:c>
      <x:c r="K53" s="76" t="str">
        <x:f>IF('10_Form_Finance_Climat'!$O53="Validé humainement",'10_Form_Finance_Climat'!K53,"")</x:f>
      </x:c>
      <x:c r="L53" s="76" t="str">
        <x:f>IF('10_Form_Finance_Climat'!$O53="Validé humainement",'10_Form_Finance_Climat'!L53,"")</x:f>
      </x:c>
      <x:c r="M53" s="78" t="str">
        <x:f>IF('10_Form_Finance_Climat'!$O53="Validé humainement",'10_Form_Finance_Climat'!M53,"")</x:f>
      </x:c>
      <x:c r="N53" s="76" t="str">
        <x:f>IF('10_Form_Finance_Climat'!$O53="Validé humainement",'10_Form_Finance_Climat'!N53,"")</x:f>
      </x:c>
      <x:c r="O53" s="76" t="str">
        <x:f>IF('10_Form_Finance_Climat'!$O53="Validé humainement",'10_Form_Finance_Climat'!O53,"")</x:f>
      </x:c>
      <x:c r="P53" s="76" t="str">
        <x:f>IF('10_Form_Finance_Climat'!$O53="Validé humainement",'10_Form_Finance_Climat'!P53,"")</x:f>
      </x:c>
      <x:c r="Q53" s="78" t="str">
        <x:f>IF('10_Form_Finance_Climat'!$O53="Validé humainement",'10_Form_Finance_Climat'!Q53,"")</x:f>
      </x:c>
      <x:c r="R53" s="76" t="str">
        <x:f>IF('10_Form_Finance_Climat'!$O53="Validé humainement",'10_Form_Finance_Climat'!R53,"")</x:f>
      </x:c>
      <x:c r="S53" s="76" t="str">
        <x:f>IF('10_Form_Finance_Climat'!$O53="Validé humainement",'10_Form_Finance_Climat'!S53,"")</x:f>
      </x:c>
      <x:c r="T53" s="76" t="str">
        <x:f>IF('10_Form_Finance_Climat'!$O53="Validé humainement",'10_Form_Finance_Climat'!T53,"")</x:f>
      </x:c>
    </x:row>
    <x:row r="54">
      <x:c r="A54" s="76" t="str">
        <x:f>IF('10_Form_Finance_Climat'!$O54="Validé humainement",'10_Form_Finance_Climat'!A54,"")</x:f>
      </x:c>
      <x:c r="B54" s="76" t="str">
        <x:f>IF('10_Form_Finance_Climat'!$O54="Validé humainement",'10_Form_Finance_Climat'!B54,"")</x:f>
      </x:c>
      <x:c r="C54" s="76" t="str">
        <x:f>IF('10_Form_Finance_Climat'!$O54="Validé humainement",'10_Form_Finance_Climat'!C54,"")</x:f>
      </x:c>
      <x:c r="D54" s="76" t="str">
        <x:f>IF('10_Form_Finance_Climat'!$O54="Validé humainement",'10_Form_Finance_Climat'!D54,"")</x:f>
      </x:c>
      <x:c r="E54" s="76" t="str">
        <x:f>IF('10_Form_Finance_Climat'!$O54="Validé humainement",'10_Form_Finance_Climat'!E54,"")</x:f>
      </x:c>
      <x:c r="F54" s="76" t="str">
        <x:f>IF('10_Form_Finance_Climat'!$O54="Validé humainement",'10_Form_Finance_Climat'!F54,"")</x:f>
      </x:c>
      <x:c r="G54" s="81" t="str">
        <x:f>IF('10_Form_Finance_Climat'!$O54="Validé humainement",'10_Form_Finance_Climat'!G54,"")</x:f>
      </x:c>
      <x:c r="H54" s="81" t="str">
        <x:f>IF('10_Form_Finance_Climat'!$O54="Validé humainement",'10_Form_Finance_Climat'!H54,"")</x:f>
      </x:c>
      <x:c r="I54" s="81" t="str">
        <x:f>IF('10_Form_Finance_Climat'!$O54="Validé humainement",'10_Form_Finance_Climat'!I54,"")</x:f>
      </x:c>
      <x:c r="J54" s="81" t="str">
        <x:f>IF('10_Form_Finance_Climat'!$O54="Validé humainement",'10_Form_Finance_Climat'!J54,"")</x:f>
      </x:c>
      <x:c r="K54" s="76" t="str">
        <x:f>IF('10_Form_Finance_Climat'!$O54="Validé humainement",'10_Form_Finance_Climat'!K54,"")</x:f>
      </x:c>
      <x:c r="L54" s="76" t="str">
        <x:f>IF('10_Form_Finance_Climat'!$O54="Validé humainement",'10_Form_Finance_Climat'!L54,"")</x:f>
      </x:c>
      <x:c r="M54" s="78" t="str">
        <x:f>IF('10_Form_Finance_Climat'!$O54="Validé humainement",'10_Form_Finance_Climat'!M54,"")</x:f>
      </x:c>
      <x:c r="N54" s="76" t="str">
        <x:f>IF('10_Form_Finance_Climat'!$O54="Validé humainement",'10_Form_Finance_Climat'!N54,"")</x:f>
      </x:c>
      <x:c r="O54" s="76" t="str">
        <x:f>IF('10_Form_Finance_Climat'!$O54="Validé humainement",'10_Form_Finance_Climat'!O54,"")</x:f>
      </x:c>
      <x:c r="P54" s="76" t="str">
        <x:f>IF('10_Form_Finance_Climat'!$O54="Validé humainement",'10_Form_Finance_Climat'!P54,"")</x:f>
      </x:c>
      <x:c r="Q54" s="78" t="str">
        <x:f>IF('10_Form_Finance_Climat'!$O54="Validé humainement",'10_Form_Finance_Climat'!Q54,"")</x:f>
      </x:c>
      <x:c r="R54" s="76" t="str">
        <x:f>IF('10_Form_Finance_Climat'!$O54="Validé humainement",'10_Form_Finance_Climat'!R54,"")</x:f>
      </x:c>
      <x:c r="S54" s="76" t="str">
        <x:f>IF('10_Form_Finance_Climat'!$O54="Validé humainement",'10_Form_Finance_Climat'!S54,"")</x:f>
      </x:c>
      <x:c r="T54" s="76" t="str">
        <x:f>IF('10_Form_Finance_Climat'!$O54="Validé humainement",'10_Form_Finance_Climat'!T54,"")</x:f>
      </x:c>
    </x:row>
    <x:row r="55">
      <x:c r="A55" s="76" t="str">
        <x:f>IF('10_Form_Finance_Climat'!$O55="Validé humainement",'10_Form_Finance_Climat'!A55,"")</x:f>
      </x:c>
      <x:c r="B55" s="76" t="str">
        <x:f>IF('10_Form_Finance_Climat'!$O55="Validé humainement",'10_Form_Finance_Climat'!B55,"")</x:f>
      </x:c>
      <x:c r="C55" s="76" t="str">
        <x:f>IF('10_Form_Finance_Climat'!$O55="Validé humainement",'10_Form_Finance_Climat'!C55,"")</x:f>
      </x:c>
      <x:c r="D55" s="76" t="str">
        <x:f>IF('10_Form_Finance_Climat'!$O55="Validé humainement",'10_Form_Finance_Climat'!D55,"")</x:f>
      </x:c>
      <x:c r="E55" s="76" t="str">
        <x:f>IF('10_Form_Finance_Climat'!$O55="Validé humainement",'10_Form_Finance_Climat'!E55,"")</x:f>
      </x:c>
      <x:c r="F55" s="76" t="str">
        <x:f>IF('10_Form_Finance_Climat'!$O55="Validé humainement",'10_Form_Finance_Climat'!F55,"")</x:f>
      </x:c>
      <x:c r="G55" s="81" t="str">
        <x:f>IF('10_Form_Finance_Climat'!$O55="Validé humainement",'10_Form_Finance_Climat'!G55,"")</x:f>
      </x:c>
      <x:c r="H55" s="81" t="str">
        <x:f>IF('10_Form_Finance_Climat'!$O55="Validé humainement",'10_Form_Finance_Climat'!H55,"")</x:f>
      </x:c>
      <x:c r="I55" s="81" t="str">
        <x:f>IF('10_Form_Finance_Climat'!$O55="Validé humainement",'10_Form_Finance_Climat'!I55,"")</x:f>
      </x:c>
      <x:c r="J55" s="81" t="str">
        <x:f>IF('10_Form_Finance_Climat'!$O55="Validé humainement",'10_Form_Finance_Climat'!J55,"")</x:f>
      </x:c>
      <x:c r="K55" s="76" t="str">
        <x:f>IF('10_Form_Finance_Climat'!$O55="Validé humainement",'10_Form_Finance_Climat'!K55,"")</x:f>
      </x:c>
      <x:c r="L55" s="76" t="str">
        <x:f>IF('10_Form_Finance_Climat'!$O55="Validé humainement",'10_Form_Finance_Climat'!L55,"")</x:f>
      </x:c>
      <x:c r="M55" s="78" t="str">
        <x:f>IF('10_Form_Finance_Climat'!$O55="Validé humainement",'10_Form_Finance_Climat'!M55,"")</x:f>
      </x:c>
      <x:c r="N55" s="76" t="str">
        <x:f>IF('10_Form_Finance_Climat'!$O55="Validé humainement",'10_Form_Finance_Climat'!N55,"")</x:f>
      </x:c>
      <x:c r="O55" s="76" t="str">
        <x:f>IF('10_Form_Finance_Climat'!$O55="Validé humainement",'10_Form_Finance_Climat'!O55,"")</x:f>
      </x:c>
      <x:c r="P55" s="76" t="str">
        <x:f>IF('10_Form_Finance_Climat'!$O55="Validé humainement",'10_Form_Finance_Climat'!P55,"")</x:f>
      </x:c>
      <x:c r="Q55" s="78" t="str">
        <x:f>IF('10_Form_Finance_Climat'!$O55="Validé humainement",'10_Form_Finance_Climat'!Q55,"")</x:f>
      </x:c>
      <x:c r="R55" s="76" t="str">
        <x:f>IF('10_Form_Finance_Climat'!$O55="Validé humainement",'10_Form_Finance_Climat'!R55,"")</x:f>
      </x:c>
      <x:c r="S55" s="76" t="str">
        <x:f>IF('10_Form_Finance_Climat'!$O55="Validé humainement",'10_Form_Finance_Climat'!S55,"")</x:f>
      </x:c>
      <x:c r="T55" s="76" t="str">
        <x:f>IF('10_Form_Finance_Climat'!$O55="Validé humainement",'10_Form_Finance_Climat'!T55,"")</x:f>
      </x:c>
    </x:row>
    <x:row r="56">
      <x:c r="A56" s="76" t="str">
        <x:f>IF('10_Form_Finance_Climat'!$O56="Validé humainement",'10_Form_Finance_Climat'!A56,"")</x:f>
      </x:c>
      <x:c r="B56" s="76" t="str">
        <x:f>IF('10_Form_Finance_Climat'!$O56="Validé humainement",'10_Form_Finance_Climat'!B56,"")</x:f>
      </x:c>
      <x:c r="C56" s="76" t="str">
        <x:f>IF('10_Form_Finance_Climat'!$O56="Validé humainement",'10_Form_Finance_Climat'!C56,"")</x:f>
      </x:c>
      <x:c r="D56" s="76" t="str">
        <x:f>IF('10_Form_Finance_Climat'!$O56="Validé humainement",'10_Form_Finance_Climat'!D56,"")</x:f>
      </x:c>
      <x:c r="E56" s="76" t="str">
        <x:f>IF('10_Form_Finance_Climat'!$O56="Validé humainement",'10_Form_Finance_Climat'!E56,"")</x:f>
      </x:c>
      <x:c r="F56" s="76" t="str">
        <x:f>IF('10_Form_Finance_Climat'!$O56="Validé humainement",'10_Form_Finance_Climat'!F56,"")</x:f>
      </x:c>
      <x:c r="G56" s="81" t="str">
        <x:f>IF('10_Form_Finance_Climat'!$O56="Validé humainement",'10_Form_Finance_Climat'!G56,"")</x:f>
      </x:c>
      <x:c r="H56" s="81" t="str">
        <x:f>IF('10_Form_Finance_Climat'!$O56="Validé humainement",'10_Form_Finance_Climat'!H56,"")</x:f>
      </x:c>
      <x:c r="I56" s="81" t="str">
        <x:f>IF('10_Form_Finance_Climat'!$O56="Validé humainement",'10_Form_Finance_Climat'!I56,"")</x:f>
      </x:c>
      <x:c r="J56" s="81" t="str">
        <x:f>IF('10_Form_Finance_Climat'!$O56="Validé humainement",'10_Form_Finance_Climat'!J56,"")</x:f>
      </x:c>
      <x:c r="K56" s="76" t="str">
        <x:f>IF('10_Form_Finance_Climat'!$O56="Validé humainement",'10_Form_Finance_Climat'!K56,"")</x:f>
      </x:c>
      <x:c r="L56" s="76" t="str">
        <x:f>IF('10_Form_Finance_Climat'!$O56="Validé humainement",'10_Form_Finance_Climat'!L56,"")</x:f>
      </x:c>
      <x:c r="M56" s="78" t="str">
        <x:f>IF('10_Form_Finance_Climat'!$O56="Validé humainement",'10_Form_Finance_Climat'!M56,"")</x:f>
      </x:c>
      <x:c r="N56" s="76" t="str">
        <x:f>IF('10_Form_Finance_Climat'!$O56="Validé humainement",'10_Form_Finance_Climat'!N56,"")</x:f>
      </x:c>
      <x:c r="O56" s="76" t="str">
        <x:f>IF('10_Form_Finance_Climat'!$O56="Validé humainement",'10_Form_Finance_Climat'!O56,"")</x:f>
      </x:c>
      <x:c r="P56" s="76" t="str">
        <x:f>IF('10_Form_Finance_Climat'!$O56="Validé humainement",'10_Form_Finance_Climat'!P56,"")</x:f>
      </x:c>
      <x:c r="Q56" s="78" t="str">
        <x:f>IF('10_Form_Finance_Climat'!$O56="Validé humainement",'10_Form_Finance_Climat'!Q56,"")</x:f>
      </x:c>
      <x:c r="R56" s="76" t="str">
        <x:f>IF('10_Form_Finance_Climat'!$O56="Validé humainement",'10_Form_Finance_Climat'!R56,"")</x:f>
      </x:c>
      <x:c r="S56" s="76" t="str">
        <x:f>IF('10_Form_Finance_Climat'!$O56="Validé humainement",'10_Form_Finance_Climat'!S56,"")</x:f>
      </x:c>
      <x:c r="T56" s="76" t="str">
        <x:f>IF('10_Form_Finance_Climat'!$O56="Validé humainement",'10_Form_Finance_Climat'!T56,"")</x:f>
      </x:c>
    </x:row>
    <x:row r="57">
      <x:c r="A57" s="76" t="str">
        <x:f>IF('10_Form_Finance_Climat'!$O57="Validé humainement",'10_Form_Finance_Climat'!A57,"")</x:f>
      </x:c>
      <x:c r="B57" s="76" t="str">
        <x:f>IF('10_Form_Finance_Climat'!$O57="Validé humainement",'10_Form_Finance_Climat'!B57,"")</x:f>
      </x:c>
      <x:c r="C57" s="76" t="str">
        <x:f>IF('10_Form_Finance_Climat'!$O57="Validé humainement",'10_Form_Finance_Climat'!C57,"")</x:f>
      </x:c>
      <x:c r="D57" s="76" t="str">
        <x:f>IF('10_Form_Finance_Climat'!$O57="Validé humainement",'10_Form_Finance_Climat'!D57,"")</x:f>
      </x:c>
      <x:c r="E57" s="76" t="str">
        <x:f>IF('10_Form_Finance_Climat'!$O57="Validé humainement",'10_Form_Finance_Climat'!E57,"")</x:f>
      </x:c>
      <x:c r="F57" s="76" t="str">
        <x:f>IF('10_Form_Finance_Climat'!$O57="Validé humainement",'10_Form_Finance_Climat'!F57,"")</x:f>
      </x:c>
      <x:c r="G57" s="81" t="str">
        <x:f>IF('10_Form_Finance_Climat'!$O57="Validé humainement",'10_Form_Finance_Climat'!G57,"")</x:f>
      </x:c>
      <x:c r="H57" s="81" t="str">
        <x:f>IF('10_Form_Finance_Climat'!$O57="Validé humainement",'10_Form_Finance_Climat'!H57,"")</x:f>
      </x:c>
      <x:c r="I57" s="81" t="str">
        <x:f>IF('10_Form_Finance_Climat'!$O57="Validé humainement",'10_Form_Finance_Climat'!I57,"")</x:f>
      </x:c>
      <x:c r="J57" s="81" t="str">
        <x:f>IF('10_Form_Finance_Climat'!$O57="Validé humainement",'10_Form_Finance_Climat'!J57,"")</x:f>
      </x:c>
      <x:c r="K57" s="76" t="str">
        <x:f>IF('10_Form_Finance_Climat'!$O57="Validé humainement",'10_Form_Finance_Climat'!K57,"")</x:f>
      </x:c>
      <x:c r="L57" s="76" t="str">
        <x:f>IF('10_Form_Finance_Climat'!$O57="Validé humainement",'10_Form_Finance_Climat'!L57,"")</x:f>
      </x:c>
      <x:c r="M57" s="78" t="str">
        <x:f>IF('10_Form_Finance_Climat'!$O57="Validé humainement",'10_Form_Finance_Climat'!M57,"")</x:f>
      </x:c>
      <x:c r="N57" s="76" t="str">
        <x:f>IF('10_Form_Finance_Climat'!$O57="Validé humainement",'10_Form_Finance_Climat'!N57,"")</x:f>
      </x:c>
      <x:c r="O57" s="76" t="str">
        <x:f>IF('10_Form_Finance_Climat'!$O57="Validé humainement",'10_Form_Finance_Climat'!O57,"")</x:f>
      </x:c>
      <x:c r="P57" s="76" t="str">
        <x:f>IF('10_Form_Finance_Climat'!$O57="Validé humainement",'10_Form_Finance_Climat'!P57,"")</x:f>
      </x:c>
      <x:c r="Q57" s="78" t="str">
        <x:f>IF('10_Form_Finance_Climat'!$O57="Validé humainement",'10_Form_Finance_Climat'!Q57,"")</x:f>
      </x:c>
      <x:c r="R57" s="76" t="str">
        <x:f>IF('10_Form_Finance_Climat'!$O57="Validé humainement",'10_Form_Finance_Climat'!R57,"")</x:f>
      </x:c>
      <x:c r="S57" s="76" t="str">
        <x:f>IF('10_Form_Finance_Climat'!$O57="Validé humainement",'10_Form_Finance_Climat'!S57,"")</x:f>
      </x:c>
      <x:c r="T57" s="76" t="str">
        <x:f>IF('10_Form_Finance_Climat'!$O57="Validé humainement",'10_Form_Finance_Climat'!T57,"")</x:f>
      </x:c>
    </x:row>
    <x:row r="58">
      <x:c r="A58" s="76" t="str">
        <x:f>IF('10_Form_Finance_Climat'!$O58="Validé humainement",'10_Form_Finance_Climat'!A58,"")</x:f>
      </x:c>
      <x:c r="B58" s="76" t="str">
        <x:f>IF('10_Form_Finance_Climat'!$O58="Validé humainement",'10_Form_Finance_Climat'!B58,"")</x:f>
      </x:c>
      <x:c r="C58" s="76" t="str">
        <x:f>IF('10_Form_Finance_Climat'!$O58="Validé humainement",'10_Form_Finance_Climat'!C58,"")</x:f>
      </x:c>
      <x:c r="D58" s="76" t="str">
        <x:f>IF('10_Form_Finance_Climat'!$O58="Validé humainement",'10_Form_Finance_Climat'!D58,"")</x:f>
      </x:c>
      <x:c r="E58" s="76" t="str">
        <x:f>IF('10_Form_Finance_Climat'!$O58="Validé humainement",'10_Form_Finance_Climat'!E58,"")</x:f>
      </x:c>
      <x:c r="F58" s="76" t="str">
        <x:f>IF('10_Form_Finance_Climat'!$O58="Validé humainement",'10_Form_Finance_Climat'!F58,"")</x:f>
      </x:c>
      <x:c r="G58" s="81" t="str">
        <x:f>IF('10_Form_Finance_Climat'!$O58="Validé humainement",'10_Form_Finance_Climat'!G58,"")</x:f>
      </x:c>
      <x:c r="H58" s="81" t="str">
        <x:f>IF('10_Form_Finance_Climat'!$O58="Validé humainement",'10_Form_Finance_Climat'!H58,"")</x:f>
      </x:c>
      <x:c r="I58" s="81" t="str">
        <x:f>IF('10_Form_Finance_Climat'!$O58="Validé humainement",'10_Form_Finance_Climat'!I58,"")</x:f>
      </x:c>
      <x:c r="J58" s="81" t="str">
        <x:f>IF('10_Form_Finance_Climat'!$O58="Validé humainement",'10_Form_Finance_Climat'!J58,"")</x:f>
      </x:c>
      <x:c r="K58" s="76" t="str">
        <x:f>IF('10_Form_Finance_Climat'!$O58="Validé humainement",'10_Form_Finance_Climat'!K58,"")</x:f>
      </x:c>
      <x:c r="L58" s="76" t="str">
        <x:f>IF('10_Form_Finance_Climat'!$O58="Validé humainement",'10_Form_Finance_Climat'!L58,"")</x:f>
      </x:c>
      <x:c r="M58" s="78" t="str">
        <x:f>IF('10_Form_Finance_Climat'!$O58="Validé humainement",'10_Form_Finance_Climat'!M58,"")</x:f>
      </x:c>
      <x:c r="N58" s="76" t="str">
        <x:f>IF('10_Form_Finance_Climat'!$O58="Validé humainement",'10_Form_Finance_Climat'!N58,"")</x:f>
      </x:c>
      <x:c r="O58" s="76" t="str">
        <x:f>IF('10_Form_Finance_Climat'!$O58="Validé humainement",'10_Form_Finance_Climat'!O58,"")</x:f>
      </x:c>
      <x:c r="P58" s="76" t="str">
        <x:f>IF('10_Form_Finance_Climat'!$O58="Validé humainement",'10_Form_Finance_Climat'!P58,"")</x:f>
      </x:c>
      <x:c r="Q58" s="78" t="str">
        <x:f>IF('10_Form_Finance_Climat'!$O58="Validé humainement",'10_Form_Finance_Climat'!Q58,"")</x:f>
      </x:c>
      <x:c r="R58" s="76" t="str">
        <x:f>IF('10_Form_Finance_Climat'!$O58="Validé humainement",'10_Form_Finance_Climat'!R58,"")</x:f>
      </x:c>
      <x:c r="S58" s="76" t="str">
        <x:f>IF('10_Form_Finance_Climat'!$O58="Validé humainement",'10_Form_Finance_Climat'!S58,"")</x:f>
      </x:c>
      <x:c r="T58" s="76" t="str">
        <x:f>IF('10_Form_Finance_Climat'!$O58="Validé humainement",'10_Form_Finance_Climat'!T58,"")</x:f>
      </x:c>
    </x:row>
    <x:row r="59">
      <x:c r="A59" s="76" t="str">
        <x:f>IF('10_Form_Finance_Climat'!$O59="Validé humainement",'10_Form_Finance_Climat'!A59,"")</x:f>
      </x:c>
      <x:c r="B59" s="76" t="str">
        <x:f>IF('10_Form_Finance_Climat'!$O59="Validé humainement",'10_Form_Finance_Climat'!B59,"")</x:f>
      </x:c>
      <x:c r="C59" s="76" t="str">
        <x:f>IF('10_Form_Finance_Climat'!$O59="Validé humainement",'10_Form_Finance_Climat'!C59,"")</x:f>
      </x:c>
      <x:c r="D59" s="76" t="str">
        <x:f>IF('10_Form_Finance_Climat'!$O59="Validé humainement",'10_Form_Finance_Climat'!D59,"")</x:f>
      </x:c>
      <x:c r="E59" s="76" t="str">
        <x:f>IF('10_Form_Finance_Climat'!$O59="Validé humainement",'10_Form_Finance_Climat'!E59,"")</x:f>
      </x:c>
      <x:c r="F59" s="76" t="str">
        <x:f>IF('10_Form_Finance_Climat'!$O59="Validé humainement",'10_Form_Finance_Climat'!F59,"")</x:f>
      </x:c>
      <x:c r="G59" s="81" t="str">
        <x:f>IF('10_Form_Finance_Climat'!$O59="Validé humainement",'10_Form_Finance_Climat'!G59,"")</x:f>
      </x:c>
      <x:c r="H59" s="81" t="str">
        <x:f>IF('10_Form_Finance_Climat'!$O59="Validé humainement",'10_Form_Finance_Climat'!H59,"")</x:f>
      </x:c>
      <x:c r="I59" s="81" t="str">
        <x:f>IF('10_Form_Finance_Climat'!$O59="Validé humainement",'10_Form_Finance_Climat'!I59,"")</x:f>
      </x:c>
      <x:c r="J59" s="81" t="str">
        <x:f>IF('10_Form_Finance_Climat'!$O59="Validé humainement",'10_Form_Finance_Climat'!J59,"")</x:f>
      </x:c>
      <x:c r="K59" s="76" t="str">
        <x:f>IF('10_Form_Finance_Climat'!$O59="Validé humainement",'10_Form_Finance_Climat'!K59,"")</x:f>
      </x:c>
      <x:c r="L59" s="76" t="str">
        <x:f>IF('10_Form_Finance_Climat'!$O59="Validé humainement",'10_Form_Finance_Climat'!L59,"")</x:f>
      </x:c>
      <x:c r="M59" s="78" t="str">
        <x:f>IF('10_Form_Finance_Climat'!$O59="Validé humainement",'10_Form_Finance_Climat'!M59,"")</x:f>
      </x:c>
      <x:c r="N59" s="76" t="str">
        <x:f>IF('10_Form_Finance_Climat'!$O59="Validé humainement",'10_Form_Finance_Climat'!N59,"")</x:f>
      </x:c>
      <x:c r="O59" s="76" t="str">
        <x:f>IF('10_Form_Finance_Climat'!$O59="Validé humainement",'10_Form_Finance_Climat'!O59,"")</x:f>
      </x:c>
      <x:c r="P59" s="76" t="str">
        <x:f>IF('10_Form_Finance_Climat'!$O59="Validé humainement",'10_Form_Finance_Climat'!P59,"")</x:f>
      </x:c>
      <x:c r="Q59" s="78" t="str">
        <x:f>IF('10_Form_Finance_Climat'!$O59="Validé humainement",'10_Form_Finance_Climat'!Q59,"")</x:f>
      </x:c>
      <x:c r="R59" s="76" t="str">
        <x:f>IF('10_Form_Finance_Climat'!$O59="Validé humainement",'10_Form_Finance_Climat'!R59,"")</x:f>
      </x:c>
      <x:c r="S59" s="76" t="str">
        <x:f>IF('10_Form_Finance_Climat'!$O59="Validé humainement",'10_Form_Finance_Climat'!S59,"")</x:f>
      </x:c>
      <x:c r="T59" s="76" t="str">
        <x:f>IF('10_Form_Finance_Climat'!$O59="Validé humainement",'10_Form_Finance_Climat'!T59,"")</x:f>
      </x:c>
    </x:row>
    <x:row r="60">
      <x:c r="A60" s="76" t="str">
        <x:f>IF('10_Form_Finance_Climat'!$O60="Validé humainement",'10_Form_Finance_Climat'!A60,"")</x:f>
      </x:c>
      <x:c r="B60" s="76" t="str">
        <x:f>IF('10_Form_Finance_Climat'!$O60="Validé humainement",'10_Form_Finance_Climat'!B60,"")</x:f>
      </x:c>
      <x:c r="C60" s="76" t="str">
        <x:f>IF('10_Form_Finance_Climat'!$O60="Validé humainement",'10_Form_Finance_Climat'!C60,"")</x:f>
      </x:c>
      <x:c r="D60" s="76" t="str">
        <x:f>IF('10_Form_Finance_Climat'!$O60="Validé humainement",'10_Form_Finance_Climat'!D60,"")</x:f>
      </x:c>
      <x:c r="E60" s="76" t="str">
        <x:f>IF('10_Form_Finance_Climat'!$O60="Validé humainement",'10_Form_Finance_Climat'!E60,"")</x:f>
      </x:c>
      <x:c r="F60" s="76" t="str">
        <x:f>IF('10_Form_Finance_Climat'!$O60="Validé humainement",'10_Form_Finance_Climat'!F60,"")</x:f>
      </x:c>
      <x:c r="G60" s="81" t="str">
        <x:f>IF('10_Form_Finance_Climat'!$O60="Validé humainement",'10_Form_Finance_Climat'!G60,"")</x:f>
      </x:c>
      <x:c r="H60" s="81" t="str">
        <x:f>IF('10_Form_Finance_Climat'!$O60="Validé humainement",'10_Form_Finance_Climat'!H60,"")</x:f>
      </x:c>
      <x:c r="I60" s="81" t="str">
        <x:f>IF('10_Form_Finance_Climat'!$O60="Validé humainement",'10_Form_Finance_Climat'!I60,"")</x:f>
      </x:c>
      <x:c r="J60" s="81" t="str">
        <x:f>IF('10_Form_Finance_Climat'!$O60="Validé humainement",'10_Form_Finance_Climat'!J60,"")</x:f>
      </x:c>
      <x:c r="K60" s="76" t="str">
        <x:f>IF('10_Form_Finance_Climat'!$O60="Validé humainement",'10_Form_Finance_Climat'!K60,"")</x:f>
      </x:c>
      <x:c r="L60" s="76" t="str">
        <x:f>IF('10_Form_Finance_Climat'!$O60="Validé humainement",'10_Form_Finance_Climat'!L60,"")</x:f>
      </x:c>
      <x:c r="M60" s="78" t="str">
        <x:f>IF('10_Form_Finance_Climat'!$O60="Validé humainement",'10_Form_Finance_Climat'!M60,"")</x:f>
      </x:c>
      <x:c r="N60" s="76" t="str">
        <x:f>IF('10_Form_Finance_Climat'!$O60="Validé humainement",'10_Form_Finance_Climat'!N60,"")</x:f>
      </x:c>
      <x:c r="O60" s="76" t="str">
        <x:f>IF('10_Form_Finance_Climat'!$O60="Validé humainement",'10_Form_Finance_Climat'!O60,"")</x:f>
      </x:c>
      <x:c r="P60" s="76" t="str">
        <x:f>IF('10_Form_Finance_Climat'!$O60="Validé humainement",'10_Form_Finance_Climat'!P60,"")</x:f>
      </x:c>
      <x:c r="Q60" s="78" t="str">
        <x:f>IF('10_Form_Finance_Climat'!$O60="Validé humainement",'10_Form_Finance_Climat'!Q60,"")</x:f>
      </x:c>
      <x:c r="R60" s="76" t="str">
        <x:f>IF('10_Form_Finance_Climat'!$O60="Validé humainement",'10_Form_Finance_Climat'!R60,"")</x:f>
      </x:c>
      <x:c r="S60" s="76" t="str">
        <x:f>IF('10_Form_Finance_Climat'!$O60="Validé humainement",'10_Form_Finance_Climat'!S60,"")</x:f>
      </x:c>
      <x:c r="T60" s="76" t="str">
        <x:f>IF('10_Form_Finance_Climat'!$O60="Validé humainement",'10_Form_Finance_Climat'!T60,"")</x:f>
      </x:c>
    </x:row>
    <x:row r="61">
      <x:c r="A61" s="76" t="str">
        <x:f>IF('10_Form_Finance_Climat'!$O61="Validé humainement",'10_Form_Finance_Climat'!A61,"")</x:f>
      </x:c>
      <x:c r="B61" s="76" t="str">
        <x:f>IF('10_Form_Finance_Climat'!$O61="Validé humainement",'10_Form_Finance_Climat'!B61,"")</x:f>
      </x:c>
      <x:c r="C61" s="76" t="str">
        <x:f>IF('10_Form_Finance_Climat'!$O61="Validé humainement",'10_Form_Finance_Climat'!C61,"")</x:f>
      </x:c>
      <x:c r="D61" s="76" t="str">
        <x:f>IF('10_Form_Finance_Climat'!$O61="Validé humainement",'10_Form_Finance_Climat'!D61,"")</x:f>
      </x:c>
      <x:c r="E61" s="76" t="str">
        <x:f>IF('10_Form_Finance_Climat'!$O61="Validé humainement",'10_Form_Finance_Climat'!E61,"")</x:f>
      </x:c>
      <x:c r="F61" s="76" t="str">
        <x:f>IF('10_Form_Finance_Climat'!$O61="Validé humainement",'10_Form_Finance_Climat'!F61,"")</x:f>
      </x:c>
      <x:c r="G61" s="81" t="str">
        <x:f>IF('10_Form_Finance_Climat'!$O61="Validé humainement",'10_Form_Finance_Climat'!G61,"")</x:f>
      </x:c>
      <x:c r="H61" s="81" t="str">
        <x:f>IF('10_Form_Finance_Climat'!$O61="Validé humainement",'10_Form_Finance_Climat'!H61,"")</x:f>
      </x:c>
      <x:c r="I61" s="81" t="str">
        <x:f>IF('10_Form_Finance_Climat'!$O61="Validé humainement",'10_Form_Finance_Climat'!I61,"")</x:f>
      </x:c>
      <x:c r="J61" s="81" t="str">
        <x:f>IF('10_Form_Finance_Climat'!$O61="Validé humainement",'10_Form_Finance_Climat'!J61,"")</x:f>
      </x:c>
      <x:c r="K61" s="76" t="str">
        <x:f>IF('10_Form_Finance_Climat'!$O61="Validé humainement",'10_Form_Finance_Climat'!K61,"")</x:f>
      </x:c>
      <x:c r="L61" s="76" t="str">
        <x:f>IF('10_Form_Finance_Climat'!$O61="Validé humainement",'10_Form_Finance_Climat'!L61,"")</x:f>
      </x:c>
      <x:c r="M61" s="78" t="str">
        <x:f>IF('10_Form_Finance_Climat'!$O61="Validé humainement",'10_Form_Finance_Climat'!M61,"")</x:f>
      </x:c>
      <x:c r="N61" s="76" t="str">
        <x:f>IF('10_Form_Finance_Climat'!$O61="Validé humainement",'10_Form_Finance_Climat'!N61,"")</x:f>
      </x:c>
      <x:c r="O61" s="76" t="str">
        <x:f>IF('10_Form_Finance_Climat'!$O61="Validé humainement",'10_Form_Finance_Climat'!O61,"")</x:f>
      </x:c>
      <x:c r="P61" s="76" t="str">
        <x:f>IF('10_Form_Finance_Climat'!$O61="Validé humainement",'10_Form_Finance_Climat'!P61,"")</x:f>
      </x:c>
      <x:c r="Q61" s="78" t="str">
        <x:f>IF('10_Form_Finance_Climat'!$O61="Validé humainement",'10_Form_Finance_Climat'!Q61,"")</x:f>
      </x:c>
      <x:c r="R61" s="76" t="str">
        <x:f>IF('10_Form_Finance_Climat'!$O61="Validé humainement",'10_Form_Finance_Climat'!R61,"")</x:f>
      </x:c>
      <x:c r="S61" s="76" t="str">
        <x:f>IF('10_Form_Finance_Climat'!$O61="Validé humainement",'10_Form_Finance_Climat'!S61,"")</x:f>
      </x:c>
      <x:c r="T61" s="76" t="str">
        <x:f>IF('10_Form_Finance_Climat'!$O61="Validé humainement",'10_Form_Finance_Climat'!T61,"")</x:f>
      </x:c>
    </x:row>
    <x:row r="62">
      <x:c r="A62" s="76" t="str">
        <x:f>IF('10_Form_Finance_Climat'!$O62="Validé humainement",'10_Form_Finance_Climat'!A62,"")</x:f>
      </x:c>
      <x:c r="B62" s="76" t="str">
        <x:f>IF('10_Form_Finance_Climat'!$O62="Validé humainement",'10_Form_Finance_Climat'!B62,"")</x:f>
      </x:c>
      <x:c r="C62" s="76" t="str">
        <x:f>IF('10_Form_Finance_Climat'!$O62="Validé humainement",'10_Form_Finance_Climat'!C62,"")</x:f>
      </x:c>
      <x:c r="D62" s="76" t="str">
        <x:f>IF('10_Form_Finance_Climat'!$O62="Validé humainement",'10_Form_Finance_Climat'!D62,"")</x:f>
      </x:c>
      <x:c r="E62" s="76" t="str">
        <x:f>IF('10_Form_Finance_Climat'!$O62="Validé humainement",'10_Form_Finance_Climat'!E62,"")</x:f>
      </x:c>
      <x:c r="F62" s="76" t="str">
        <x:f>IF('10_Form_Finance_Climat'!$O62="Validé humainement",'10_Form_Finance_Climat'!F62,"")</x:f>
      </x:c>
      <x:c r="G62" s="81" t="str">
        <x:f>IF('10_Form_Finance_Climat'!$O62="Validé humainement",'10_Form_Finance_Climat'!G62,"")</x:f>
      </x:c>
      <x:c r="H62" s="81" t="str">
        <x:f>IF('10_Form_Finance_Climat'!$O62="Validé humainement",'10_Form_Finance_Climat'!H62,"")</x:f>
      </x:c>
      <x:c r="I62" s="81" t="str">
        <x:f>IF('10_Form_Finance_Climat'!$O62="Validé humainement",'10_Form_Finance_Climat'!I62,"")</x:f>
      </x:c>
      <x:c r="J62" s="81" t="str">
        <x:f>IF('10_Form_Finance_Climat'!$O62="Validé humainement",'10_Form_Finance_Climat'!J62,"")</x:f>
      </x:c>
      <x:c r="K62" s="76" t="str">
        <x:f>IF('10_Form_Finance_Climat'!$O62="Validé humainement",'10_Form_Finance_Climat'!K62,"")</x:f>
      </x:c>
      <x:c r="L62" s="76" t="str">
        <x:f>IF('10_Form_Finance_Climat'!$O62="Validé humainement",'10_Form_Finance_Climat'!L62,"")</x:f>
      </x:c>
      <x:c r="M62" s="78" t="str">
        <x:f>IF('10_Form_Finance_Climat'!$O62="Validé humainement",'10_Form_Finance_Climat'!M62,"")</x:f>
      </x:c>
      <x:c r="N62" s="76" t="str">
        <x:f>IF('10_Form_Finance_Climat'!$O62="Validé humainement",'10_Form_Finance_Climat'!N62,"")</x:f>
      </x:c>
      <x:c r="O62" s="76" t="str">
        <x:f>IF('10_Form_Finance_Climat'!$O62="Validé humainement",'10_Form_Finance_Climat'!O62,"")</x:f>
      </x:c>
      <x:c r="P62" s="76" t="str">
        <x:f>IF('10_Form_Finance_Climat'!$O62="Validé humainement",'10_Form_Finance_Climat'!P62,"")</x:f>
      </x:c>
      <x:c r="Q62" s="78" t="str">
        <x:f>IF('10_Form_Finance_Climat'!$O62="Validé humainement",'10_Form_Finance_Climat'!Q62,"")</x:f>
      </x:c>
      <x:c r="R62" s="76" t="str">
        <x:f>IF('10_Form_Finance_Climat'!$O62="Validé humainement",'10_Form_Finance_Climat'!R62,"")</x:f>
      </x:c>
      <x:c r="S62" s="76" t="str">
        <x:f>IF('10_Form_Finance_Climat'!$O62="Validé humainement",'10_Form_Finance_Climat'!S62,"")</x:f>
      </x:c>
      <x:c r="T62" s="76" t="str">
        <x:f>IF('10_Form_Finance_Climat'!$O62="Validé humainement",'10_Form_Finance_Climat'!T62,"")</x:f>
      </x:c>
    </x:row>
    <x:row r="63">
      <x:c r="A63" s="76" t="str">
        <x:f>IF('10_Form_Finance_Climat'!$O63="Validé humainement",'10_Form_Finance_Climat'!A63,"")</x:f>
      </x:c>
      <x:c r="B63" s="76" t="str">
        <x:f>IF('10_Form_Finance_Climat'!$O63="Validé humainement",'10_Form_Finance_Climat'!B63,"")</x:f>
      </x:c>
      <x:c r="C63" s="76" t="str">
        <x:f>IF('10_Form_Finance_Climat'!$O63="Validé humainement",'10_Form_Finance_Climat'!C63,"")</x:f>
      </x:c>
      <x:c r="D63" s="76" t="str">
        <x:f>IF('10_Form_Finance_Climat'!$O63="Validé humainement",'10_Form_Finance_Climat'!D63,"")</x:f>
      </x:c>
      <x:c r="E63" s="76" t="str">
        <x:f>IF('10_Form_Finance_Climat'!$O63="Validé humainement",'10_Form_Finance_Climat'!E63,"")</x:f>
      </x:c>
      <x:c r="F63" s="76" t="str">
        <x:f>IF('10_Form_Finance_Climat'!$O63="Validé humainement",'10_Form_Finance_Climat'!F63,"")</x:f>
      </x:c>
      <x:c r="G63" s="81" t="str">
        <x:f>IF('10_Form_Finance_Climat'!$O63="Validé humainement",'10_Form_Finance_Climat'!G63,"")</x:f>
      </x:c>
      <x:c r="H63" s="81" t="str">
        <x:f>IF('10_Form_Finance_Climat'!$O63="Validé humainement",'10_Form_Finance_Climat'!H63,"")</x:f>
      </x:c>
      <x:c r="I63" s="81" t="str">
        <x:f>IF('10_Form_Finance_Climat'!$O63="Validé humainement",'10_Form_Finance_Climat'!I63,"")</x:f>
      </x:c>
      <x:c r="J63" s="81" t="str">
        <x:f>IF('10_Form_Finance_Climat'!$O63="Validé humainement",'10_Form_Finance_Climat'!J63,"")</x:f>
      </x:c>
      <x:c r="K63" s="76" t="str">
        <x:f>IF('10_Form_Finance_Climat'!$O63="Validé humainement",'10_Form_Finance_Climat'!K63,"")</x:f>
      </x:c>
      <x:c r="L63" s="76" t="str">
        <x:f>IF('10_Form_Finance_Climat'!$O63="Validé humainement",'10_Form_Finance_Climat'!L63,"")</x:f>
      </x:c>
      <x:c r="M63" s="78" t="str">
        <x:f>IF('10_Form_Finance_Climat'!$O63="Validé humainement",'10_Form_Finance_Climat'!M63,"")</x:f>
      </x:c>
      <x:c r="N63" s="76" t="str">
        <x:f>IF('10_Form_Finance_Climat'!$O63="Validé humainement",'10_Form_Finance_Climat'!N63,"")</x:f>
      </x:c>
      <x:c r="O63" s="76" t="str">
        <x:f>IF('10_Form_Finance_Climat'!$O63="Validé humainement",'10_Form_Finance_Climat'!O63,"")</x:f>
      </x:c>
      <x:c r="P63" s="76" t="str">
        <x:f>IF('10_Form_Finance_Climat'!$O63="Validé humainement",'10_Form_Finance_Climat'!P63,"")</x:f>
      </x:c>
      <x:c r="Q63" s="78" t="str">
        <x:f>IF('10_Form_Finance_Climat'!$O63="Validé humainement",'10_Form_Finance_Climat'!Q63,"")</x:f>
      </x:c>
      <x:c r="R63" s="76" t="str">
        <x:f>IF('10_Form_Finance_Climat'!$O63="Validé humainement",'10_Form_Finance_Climat'!R63,"")</x:f>
      </x:c>
      <x:c r="S63" s="76" t="str">
        <x:f>IF('10_Form_Finance_Climat'!$O63="Validé humainement",'10_Form_Finance_Climat'!S63,"")</x:f>
      </x:c>
      <x:c r="T63" s="76" t="str">
        <x:f>IF('10_Form_Finance_Climat'!$O63="Validé humainement",'10_Form_Finance_Climat'!T63,"")</x:f>
      </x:c>
    </x:row>
    <x:row r="64">
      <x:c r="A64" s="76" t="str">
        <x:f>IF('10_Form_Finance_Climat'!$O64="Validé humainement",'10_Form_Finance_Climat'!A64,"")</x:f>
      </x:c>
      <x:c r="B64" s="76" t="str">
        <x:f>IF('10_Form_Finance_Climat'!$O64="Validé humainement",'10_Form_Finance_Climat'!B64,"")</x:f>
      </x:c>
      <x:c r="C64" s="76" t="str">
        <x:f>IF('10_Form_Finance_Climat'!$O64="Validé humainement",'10_Form_Finance_Climat'!C64,"")</x:f>
      </x:c>
      <x:c r="D64" s="76" t="str">
        <x:f>IF('10_Form_Finance_Climat'!$O64="Validé humainement",'10_Form_Finance_Climat'!D64,"")</x:f>
      </x:c>
      <x:c r="E64" s="76" t="str">
        <x:f>IF('10_Form_Finance_Climat'!$O64="Validé humainement",'10_Form_Finance_Climat'!E64,"")</x:f>
      </x:c>
      <x:c r="F64" s="76" t="str">
        <x:f>IF('10_Form_Finance_Climat'!$O64="Validé humainement",'10_Form_Finance_Climat'!F64,"")</x:f>
      </x:c>
      <x:c r="G64" s="81" t="str">
        <x:f>IF('10_Form_Finance_Climat'!$O64="Validé humainement",'10_Form_Finance_Climat'!G64,"")</x:f>
      </x:c>
      <x:c r="H64" s="81" t="str">
        <x:f>IF('10_Form_Finance_Climat'!$O64="Validé humainement",'10_Form_Finance_Climat'!H64,"")</x:f>
      </x:c>
      <x:c r="I64" s="81" t="str">
        <x:f>IF('10_Form_Finance_Climat'!$O64="Validé humainement",'10_Form_Finance_Climat'!I64,"")</x:f>
      </x:c>
      <x:c r="J64" s="81" t="str">
        <x:f>IF('10_Form_Finance_Climat'!$O64="Validé humainement",'10_Form_Finance_Climat'!J64,"")</x:f>
      </x:c>
      <x:c r="K64" s="76" t="str">
        <x:f>IF('10_Form_Finance_Climat'!$O64="Validé humainement",'10_Form_Finance_Climat'!K64,"")</x:f>
      </x:c>
      <x:c r="L64" s="76" t="str">
        <x:f>IF('10_Form_Finance_Climat'!$O64="Validé humainement",'10_Form_Finance_Climat'!L64,"")</x:f>
      </x:c>
      <x:c r="M64" s="78" t="str">
        <x:f>IF('10_Form_Finance_Climat'!$O64="Validé humainement",'10_Form_Finance_Climat'!M64,"")</x:f>
      </x:c>
      <x:c r="N64" s="76" t="str">
        <x:f>IF('10_Form_Finance_Climat'!$O64="Validé humainement",'10_Form_Finance_Climat'!N64,"")</x:f>
      </x:c>
      <x:c r="O64" s="76" t="str">
        <x:f>IF('10_Form_Finance_Climat'!$O64="Validé humainement",'10_Form_Finance_Climat'!O64,"")</x:f>
      </x:c>
      <x:c r="P64" s="76" t="str">
        <x:f>IF('10_Form_Finance_Climat'!$O64="Validé humainement",'10_Form_Finance_Climat'!P64,"")</x:f>
      </x:c>
      <x:c r="Q64" s="78" t="str">
        <x:f>IF('10_Form_Finance_Climat'!$O64="Validé humainement",'10_Form_Finance_Climat'!Q64,"")</x:f>
      </x:c>
      <x:c r="R64" s="76" t="str">
        <x:f>IF('10_Form_Finance_Climat'!$O64="Validé humainement",'10_Form_Finance_Climat'!R64,"")</x:f>
      </x:c>
      <x:c r="S64" s="76" t="str">
        <x:f>IF('10_Form_Finance_Climat'!$O64="Validé humainement",'10_Form_Finance_Climat'!S64,"")</x:f>
      </x:c>
      <x:c r="T64" s="76" t="str">
        <x:f>IF('10_Form_Finance_Climat'!$O64="Validé humainement",'10_Form_Finance_Climat'!T64,"")</x:f>
      </x:c>
    </x:row>
    <x:row r="65">
      <x:c r="A65" s="76" t="str">
        <x:f>IF('10_Form_Finance_Climat'!$O65="Validé humainement",'10_Form_Finance_Climat'!A65,"")</x:f>
      </x:c>
      <x:c r="B65" s="76" t="str">
        <x:f>IF('10_Form_Finance_Climat'!$O65="Validé humainement",'10_Form_Finance_Climat'!B65,"")</x:f>
      </x:c>
      <x:c r="C65" s="76" t="str">
        <x:f>IF('10_Form_Finance_Climat'!$O65="Validé humainement",'10_Form_Finance_Climat'!C65,"")</x:f>
      </x:c>
      <x:c r="D65" s="76" t="str">
        <x:f>IF('10_Form_Finance_Climat'!$O65="Validé humainement",'10_Form_Finance_Climat'!D65,"")</x:f>
      </x:c>
      <x:c r="E65" s="76" t="str">
        <x:f>IF('10_Form_Finance_Climat'!$O65="Validé humainement",'10_Form_Finance_Climat'!E65,"")</x:f>
      </x:c>
      <x:c r="F65" s="76" t="str">
        <x:f>IF('10_Form_Finance_Climat'!$O65="Validé humainement",'10_Form_Finance_Climat'!F65,"")</x:f>
      </x:c>
      <x:c r="G65" s="81" t="str">
        <x:f>IF('10_Form_Finance_Climat'!$O65="Validé humainement",'10_Form_Finance_Climat'!G65,"")</x:f>
      </x:c>
      <x:c r="H65" s="81" t="str">
        <x:f>IF('10_Form_Finance_Climat'!$O65="Validé humainement",'10_Form_Finance_Climat'!H65,"")</x:f>
      </x:c>
      <x:c r="I65" s="81" t="str">
        <x:f>IF('10_Form_Finance_Climat'!$O65="Validé humainement",'10_Form_Finance_Climat'!I65,"")</x:f>
      </x:c>
      <x:c r="J65" s="81" t="str">
        <x:f>IF('10_Form_Finance_Climat'!$O65="Validé humainement",'10_Form_Finance_Climat'!J65,"")</x:f>
      </x:c>
      <x:c r="K65" s="76" t="str">
        <x:f>IF('10_Form_Finance_Climat'!$O65="Validé humainement",'10_Form_Finance_Climat'!K65,"")</x:f>
      </x:c>
      <x:c r="L65" s="76" t="str">
        <x:f>IF('10_Form_Finance_Climat'!$O65="Validé humainement",'10_Form_Finance_Climat'!L65,"")</x:f>
      </x:c>
      <x:c r="M65" s="78" t="str">
        <x:f>IF('10_Form_Finance_Climat'!$O65="Validé humainement",'10_Form_Finance_Climat'!M65,"")</x:f>
      </x:c>
      <x:c r="N65" s="76" t="str">
        <x:f>IF('10_Form_Finance_Climat'!$O65="Validé humainement",'10_Form_Finance_Climat'!N65,"")</x:f>
      </x:c>
      <x:c r="O65" s="76" t="str">
        <x:f>IF('10_Form_Finance_Climat'!$O65="Validé humainement",'10_Form_Finance_Climat'!O65,"")</x:f>
      </x:c>
      <x:c r="P65" s="76" t="str">
        <x:f>IF('10_Form_Finance_Climat'!$O65="Validé humainement",'10_Form_Finance_Climat'!P65,"")</x:f>
      </x:c>
      <x:c r="Q65" s="78" t="str">
        <x:f>IF('10_Form_Finance_Climat'!$O65="Validé humainement",'10_Form_Finance_Climat'!Q65,"")</x:f>
      </x:c>
      <x:c r="R65" s="76" t="str">
        <x:f>IF('10_Form_Finance_Climat'!$O65="Validé humainement",'10_Form_Finance_Climat'!R65,"")</x:f>
      </x:c>
      <x:c r="S65" s="76" t="str">
        <x:f>IF('10_Form_Finance_Climat'!$O65="Validé humainement",'10_Form_Finance_Climat'!S65,"")</x:f>
      </x:c>
      <x:c r="T65" s="76" t="str">
        <x:f>IF('10_Form_Finance_Climat'!$O65="Validé humainement",'10_Form_Finance_Climat'!T65,"")</x:f>
      </x:c>
    </x:row>
    <x:row r="66">
      <x:c r="A66" s="76" t="str">
        <x:f>IF('10_Form_Finance_Climat'!$O66="Validé humainement",'10_Form_Finance_Climat'!A66,"")</x:f>
      </x:c>
      <x:c r="B66" s="76" t="str">
        <x:f>IF('10_Form_Finance_Climat'!$O66="Validé humainement",'10_Form_Finance_Climat'!B66,"")</x:f>
      </x:c>
      <x:c r="C66" s="76" t="str">
        <x:f>IF('10_Form_Finance_Climat'!$O66="Validé humainement",'10_Form_Finance_Climat'!C66,"")</x:f>
      </x:c>
      <x:c r="D66" s="76" t="str">
        <x:f>IF('10_Form_Finance_Climat'!$O66="Validé humainement",'10_Form_Finance_Climat'!D66,"")</x:f>
      </x:c>
      <x:c r="E66" s="76" t="str">
        <x:f>IF('10_Form_Finance_Climat'!$O66="Validé humainement",'10_Form_Finance_Climat'!E66,"")</x:f>
      </x:c>
      <x:c r="F66" s="76" t="str">
        <x:f>IF('10_Form_Finance_Climat'!$O66="Validé humainement",'10_Form_Finance_Climat'!F66,"")</x:f>
      </x:c>
      <x:c r="G66" s="81" t="str">
        <x:f>IF('10_Form_Finance_Climat'!$O66="Validé humainement",'10_Form_Finance_Climat'!G66,"")</x:f>
      </x:c>
      <x:c r="H66" s="81" t="str">
        <x:f>IF('10_Form_Finance_Climat'!$O66="Validé humainement",'10_Form_Finance_Climat'!H66,"")</x:f>
      </x:c>
      <x:c r="I66" s="81" t="str">
        <x:f>IF('10_Form_Finance_Climat'!$O66="Validé humainement",'10_Form_Finance_Climat'!I66,"")</x:f>
      </x:c>
      <x:c r="J66" s="81" t="str">
        <x:f>IF('10_Form_Finance_Climat'!$O66="Validé humainement",'10_Form_Finance_Climat'!J66,"")</x:f>
      </x:c>
      <x:c r="K66" s="76" t="str">
        <x:f>IF('10_Form_Finance_Climat'!$O66="Validé humainement",'10_Form_Finance_Climat'!K66,"")</x:f>
      </x:c>
      <x:c r="L66" s="76" t="str">
        <x:f>IF('10_Form_Finance_Climat'!$O66="Validé humainement",'10_Form_Finance_Climat'!L66,"")</x:f>
      </x:c>
      <x:c r="M66" s="78" t="str">
        <x:f>IF('10_Form_Finance_Climat'!$O66="Validé humainement",'10_Form_Finance_Climat'!M66,"")</x:f>
      </x:c>
      <x:c r="N66" s="76" t="str">
        <x:f>IF('10_Form_Finance_Climat'!$O66="Validé humainement",'10_Form_Finance_Climat'!N66,"")</x:f>
      </x:c>
      <x:c r="O66" s="76" t="str">
        <x:f>IF('10_Form_Finance_Climat'!$O66="Validé humainement",'10_Form_Finance_Climat'!O66,"")</x:f>
      </x:c>
      <x:c r="P66" s="76" t="str">
        <x:f>IF('10_Form_Finance_Climat'!$O66="Validé humainement",'10_Form_Finance_Climat'!P66,"")</x:f>
      </x:c>
      <x:c r="Q66" s="78" t="str">
        <x:f>IF('10_Form_Finance_Climat'!$O66="Validé humainement",'10_Form_Finance_Climat'!Q66,"")</x:f>
      </x:c>
      <x:c r="R66" s="76" t="str">
        <x:f>IF('10_Form_Finance_Climat'!$O66="Validé humainement",'10_Form_Finance_Climat'!R66,"")</x:f>
      </x:c>
      <x:c r="S66" s="76" t="str">
        <x:f>IF('10_Form_Finance_Climat'!$O66="Validé humainement",'10_Form_Finance_Climat'!S66,"")</x:f>
      </x:c>
      <x:c r="T66" s="76" t="str">
        <x:f>IF('10_Form_Finance_Climat'!$O66="Validé humainement",'10_Form_Finance_Climat'!T66,"")</x:f>
      </x:c>
    </x:row>
    <x:row r="67">
      <x:c r="A67" s="76" t="str">
        <x:f>IF('10_Form_Finance_Climat'!$O67="Validé humainement",'10_Form_Finance_Climat'!A67,"")</x:f>
      </x:c>
      <x:c r="B67" s="76" t="str">
        <x:f>IF('10_Form_Finance_Climat'!$O67="Validé humainement",'10_Form_Finance_Climat'!B67,"")</x:f>
      </x:c>
      <x:c r="C67" s="76" t="str">
        <x:f>IF('10_Form_Finance_Climat'!$O67="Validé humainement",'10_Form_Finance_Climat'!C67,"")</x:f>
      </x:c>
      <x:c r="D67" s="76" t="str">
        <x:f>IF('10_Form_Finance_Climat'!$O67="Validé humainement",'10_Form_Finance_Climat'!D67,"")</x:f>
      </x:c>
      <x:c r="E67" s="76" t="str">
        <x:f>IF('10_Form_Finance_Climat'!$O67="Validé humainement",'10_Form_Finance_Climat'!E67,"")</x:f>
      </x:c>
      <x:c r="F67" s="76" t="str">
        <x:f>IF('10_Form_Finance_Climat'!$O67="Validé humainement",'10_Form_Finance_Climat'!F67,"")</x:f>
      </x:c>
      <x:c r="G67" s="81" t="str">
        <x:f>IF('10_Form_Finance_Climat'!$O67="Validé humainement",'10_Form_Finance_Climat'!G67,"")</x:f>
      </x:c>
      <x:c r="H67" s="81" t="str">
        <x:f>IF('10_Form_Finance_Climat'!$O67="Validé humainement",'10_Form_Finance_Climat'!H67,"")</x:f>
      </x:c>
      <x:c r="I67" s="81" t="str">
        <x:f>IF('10_Form_Finance_Climat'!$O67="Validé humainement",'10_Form_Finance_Climat'!I67,"")</x:f>
      </x:c>
      <x:c r="J67" s="81" t="str">
        <x:f>IF('10_Form_Finance_Climat'!$O67="Validé humainement",'10_Form_Finance_Climat'!J67,"")</x:f>
      </x:c>
      <x:c r="K67" s="76" t="str">
        <x:f>IF('10_Form_Finance_Climat'!$O67="Validé humainement",'10_Form_Finance_Climat'!K67,"")</x:f>
      </x:c>
      <x:c r="L67" s="76" t="str">
        <x:f>IF('10_Form_Finance_Climat'!$O67="Validé humainement",'10_Form_Finance_Climat'!L67,"")</x:f>
      </x:c>
      <x:c r="M67" s="78" t="str">
        <x:f>IF('10_Form_Finance_Climat'!$O67="Validé humainement",'10_Form_Finance_Climat'!M67,"")</x:f>
      </x:c>
      <x:c r="N67" s="76" t="str">
        <x:f>IF('10_Form_Finance_Climat'!$O67="Validé humainement",'10_Form_Finance_Climat'!N67,"")</x:f>
      </x:c>
      <x:c r="O67" s="76" t="str">
        <x:f>IF('10_Form_Finance_Climat'!$O67="Validé humainement",'10_Form_Finance_Climat'!O67,"")</x:f>
      </x:c>
      <x:c r="P67" s="76" t="str">
        <x:f>IF('10_Form_Finance_Climat'!$O67="Validé humainement",'10_Form_Finance_Climat'!P67,"")</x:f>
      </x:c>
      <x:c r="Q67" s="78" t="str">
        <x:f>IF('10_Form_Finance_Climat'!$O67="Validé humainement",'10_Form_Finance_Climat'!Q67,"")</x:f>
      </x:c>
      <x:c r="R67" s="76" t="str">
        <x:f>IF('10_Form_Finance_Climat'!$O67="Validé humainement",'10_Form_Finance_Climat'!R67,"")</x:f>
      </x:c>
      <x:c r="S67" s="76" t="str">
        <x:f>IF('10_Form_Finance_Climat'!$O67="Validé humainement",'10_Form_Finance_Climat'!S67,"")</x:f>
      </x:c>
      <x:c r="T67" s="76" t="str">
        <x:f>IF('10_Form_Finance_Climat'!$O67="Validé humainement",'10_Form_Finance_Climat'!T67,"")</x:f>
      </x:c>
    </x:row>
    <x:row r="68">
      <x:c r="A68" s="76" t="str">
        <x:f>IF('10_Form_Finance_Climat'!$O68="Validé humainement",'10_Form_Finance_Climat'!A68,"")</x:f>
      </x:c>
      <x:c r="B68" s="76" t="str">
        <x:f>IF('10_Form_Finance_Climat'!$O68="Validé humainement",'10_Form_Finance_Climat'!B68,"")</x:f>
      </x:c>
      <x:c r="C68" s="76" t="str">
        <x:f>IF('10_Form_Finance_Climat'!$O68="Validé humainement",'10_Form_Finance_Climat'!C68,"")</x:f>
      </x:c>
      <x:c r="D68" s="76" t="str">
        <x:f>IF('10_Form_Finance_Climat'!$O68="Validé humainement",'10_Form_Finance_Climat'!D68,"")</x:f>
      </x:c>
      <x:c r="E68" s="76" t="str">
        <x:f>IF('10_Form_Finance_Climat'!$O68="Validé humainement",'10_Form_Finance_Climat'!E68,"")</x:f>
      </x:c>
      <x:c r="F68" s="76" t="str">
        <x:f>IF('10_Form_Finance_Climat'!$O68="Validé humainement",'10_Form_Finance_Climat'!F68,"")</x:f>
      </x:c>
      <x:c r="G68" s="81" t="str">
        <x:f>IF('10_Form_Finance_Climat'!$O68="Validé humainement",'10_Form_Finance_Climat'!G68,"")</x:f>
      </x:c>
      <x:c r="H68" s="81" t="str">
        <x:f>IF('10_Form_Finance_Climat'!$O68="Validé humainement",'10_Form_Finance_Climat'!H68,"")</x:f>
      </x:c>
      <x:c r="I68" s="81" t="str">
        <x:f>IF('10_Form_Finance_Climat'!$O68="Validé humainement",'10_Form_Finance_Climat'!I68,"")</x:f>
      </x:c>
      <x:c r="J68" s="81" t="str">
        <x:f>IF('10_Form_Finance_Climat'!$O68="Validé humainement",'10_Form_Finance_Climat'!J68,"")</x:f>
      </x:c>
      <x:c r="K68" s="76" t="str">
        <x:f>IF('10_Form_Finance_Climat'!$O68="Validé humainement",'10_Form_Finance_Climat'!K68,"")</x:f>
      </x:c>
      <x:c r="L68" s="76" t="str">
        <x:f>IF('10_Form_Finance_Climat'!$O68="Validé humainement",'10_Form_Finance_Climat'!L68,"")</x:f>
      </x:c>
      <x:c r="M68" s="78" t="str">
        <x:f>IF('10_Form_Finance_Climat'!$O68="Validé humainement",'10_Form_Finance_Climat'!M68,"")</x:f>
      </x:c>
      <x:c r="N68" s="76" t="str">
        <x:f>IF('10_Form_Finance_Climat'!$O68="Validé humainement",'10_Form_Finance_Climat'!N68,"")</x:f>
      </x:c>
      <x:c r="O68" s="76" t="str">
        <x:f>IF('10_Form_Finance_Climat'!$O68="Validé humainement",'10_Form_Finance_Climat'!O68,"")</x:f>
      </x:c>
      <x:c r="P68" s="76" t="str">
        <x:f>IF('10_Form_Finance_Climat'!$O68="Validé humainement",'10_Form_Finance_Climat'!P68,"")</x:f>
      </x:c>
      <x:c r="Q68" s="78" t="str">
        <x:f>IF('10_Form_Finance_Climat'!$O68="Validé humainement",'10_Form_Finance_Climat'!Q68,"")</x:f>
      </x:c>
      <x:c r="R68" s="76" t="str">
        <x:f>IF('10_Form_Finance_Climat'!$O68="Validé humainement",'10_Form_Finance_Climat'!R68,"")</x:f>
      </x:c>
      <x:c r="S68" s="76" t="str">
        <x:f>IF('10_Form_Finance_Climat'!$O68="Validé humainement",'10_Form_Finance_Climat'!S68,"")</x:f>
      </x:c>
      <x:c r="T68" s="76" t="str">
        <x:f>IF('10_Form_Finance_Climat'!$O68="Validé humainement",'10_Form_Finance_Climat'!T68,"")</x:f>
      </x:c>
    </x:row>
    <x:row r="69">
      <x:c r="A69" s="76" t="str">
        <x:f>IF('10_Form_Finance_Climat'!$O69="Validé humainement",'10_Form_Finance_Climat'!A69,"")</x:f>
      </x:c>
      <x:c r="B69" s="76" t="str">
        <x:f>IF('10_Form_Finance_Climat'!$O69="Validé humainement",'10_Form_Finance_Climat'!B69,"")</x:f>
      </x:c>
      <x:c r="C69" s="76" t="str">
        <x:f>IF('10_Form_Finance_Climat'!$O69="Validé humainement",'10_Form_Finance_Climat'!C69,"")</x:f>
      </x:c>
      <x:c r="D69" s="76" t="str">
        <x:f>IF('10_Form_Finance_Climat'!$O69="Validé humainement",'10_Form_Finance_Climat'!D69,"")</x:f>
      </x:c>
      <x:c r="E69" s="76" t="str">
        <x:f>IF('10_Form_Finance_Climat'!$O69="Validé humainement",'10_Form_Finance_Climat'!E69,"")</x:f>
      </x:c>
      <x:c r="F69" s="76" t="str">
        <x:f>IF('10_Form_Finance_Climat'!$O69="Validé humainement",'10_Form_Finance_Climat'!F69,"")</x:f>
      </x:c>
      <x:c r="G69" s="81" t="str">
        <x:f>IF('10_Form_Finance_Climat'!$O69="Validé humainement",'10_Form_Finance_Climat'!G69,"")</x:f>
      </x:c>
      <x:c r="H69" s="81" t="str">
        <x:f>IF('10_Form_Finance_Climat'!$O69="Validé humainement",'10_Form_Finance_Climat'!H69,"")</x:f>
      </x:c>
      <x:c r="I69" s="81" t="str">
        <x:f>IF('10_Form_Finance_Climat'!$O69="Validé humainement",'10_Form_Finance_Climat'!I69,"")</x:f>
      </x:c>
      <x:c r="J69" s="81" t="str">
        <x:f>IF('10_Form_Finance_Climat'!$O69="Validé humainement",'10_Form_Finance_Climat'!J69,"")</x:f>
      </x:c>
      <x:c r="K69" s="76" t="str">
        <x:f>IF('10_Form_Finance_Climat'!$O69="Validé humainement",'10_Form_Finance_Climat'!K69,"")</x:f>
      </x:c>
      <x:c r="L69" s="76" t="str">
        <x:f>IF('10_Form_Finance_Climat'!$O69="Validé humainement",'10_Form_Finance_Climat'!L69,"")</x:f>
      </x:c>
      <x:c r="M69" s="78" t="str">
        <x:f>IF('10_Form_Finance_Climat'!$O69="Validé humainement",'10_Form_Finance_Climat'!M69,"")</x:f>
      </x:c>
      <x:c r="N69" s="76" t="str">
        <x:f>IF('10_Form_Finance_Climat'!$O69="Validé humainement",'10_Form_Finance_Climat'!N69,"")</x:f>
      </x:c>
      <x:c r="O69" s="76" t="str">
        <x:f>IF('10_Form_Finance_Climat'!$O69="Validé humainement",'10_Form_Finance_Climat'!O69,"")</x:f>
      </x:c>
      <x:c r="P69" s="76" t="str">
        <x:f>IF('10_Form_Finance_Climat'!$O69="Validé humainement",'10_Form_Finance_Climat'!P69,"")</x:f>
      </x:c>
      <x:c r="Q69" s="78" t="str">
        <x:f>IF('10_Form_Finance_Climat'!$O69="Validé humainement",'10_Form_Finance_Climat'!Q69,"")</x:f>
      </x:c>
      <x:c r="R69" s="76" t="str">
        <x:f>IF('10_Form_Finance_Climat'!$O69="Validé humainement",'10_Form_Finance_Climat'!R69,"")</x:f>
      </x:c>
      <x:c r="S69" s="76" t="str">
        <x:f>IF('10_Form_Finance_Climat'!$O69="Validé humainement",'10_Form_Finance_Climat'!S69,"")</x:f>
      </x:c>
      <x:c r="T69" s="76" t="str">
        <x:f>IF('10_Form_Finance_Climat'!$O69="Validé humainement",'10_Form_Finance_Climat'!T69,"")</x:f>
      </x:c>
    </x:row>
    <x:row r="70">
      <x:c r="A70" s="76" t="str">
        <x:f>IF('10_Form_Finance_Climat'!$O70="Validé humainement",'10_Form_Finance_Climat'!A70,"")</x:f>
      </x:c>
      <x:c r="B70" s="76" t="str">
        <x:f>IF('10_Form_Finance_Climat'!$O70="Validé humainement",'10_Form_Finance_Climat'!B70,"")</x:f>
      </x:c>
      <x:c r="C70" s="76" t="str">
        <x:f>IF('10_Form_Finance_Climat'!$O70="Validé humainement",'10_Form_Finance_Climat'!C70,"")</x:f>
      </x:c>
      <x:c r="D70" s="76" t="str">
        <x:f>IF('10_Form_Finance_Climat'!$O70="Validé humainement",'10_Form_Finance_Climat'!D70,"")</x:f>
      </x:c>
      <x:c r="E70" s="76" t="str">
        <x:f>IF('10_Form_Finance_Climat'!$O70="Validé humainement",'10_Form_Finance_Climat'!E70,"")</x:f>
      </x:c>
      <x:c r="F70" s="76" t="str">
        <x:f>IF('10_Form_Finance_Climat'!$O70="Validé humainement",'10_Form_Finance_Climat'!F70,"")</x:f>
      </x:c>
      <x:c r="G70" s="81" t="str">
        <x:f>IF('10_Form_Finance_Climat'!$O70="Validé humainement",'10_Form_Finance_Climat'!G70,"")</x:f>
      </x:c>
      <x:c r="H70" s="81" t="str">
        <x:f>IF('10_Form_Finance_Climat'!$O70="Validé humainement",'10_Form_Finance_Climat'!H70,"")</x:f>
      </x:c>
      <x:c r="I70" s="81" t="str">
        <x:f>IF('10_Form_Finance_Climat'!$O70="Validé humainement",'10_Form_Finance_Climat'!I70,"")</x:f>
      </x:c>
      <x:c r="J70" s="81" t="str">
        <x:f>IF('10_Form_Finance_Climat'!$O70="Validé humainement",'10_Form_Finance_Climat'!J70,"")</x:f>
      </x:c>
      <x:c r="K70" s="76" t="str">
        <x:f>IF('10_Form_Finance_Climat'!$O70="Validé humainement",'10_Form_Finance_Climat'!K70,"")</x:f>
      </x:c>
      <x:c r="L70" s="76" t="str">
        <x:f>IF('10_Form_Finance_Climat'!$O70="Validé humainement",'10_Form_Finance_Climat'!L70,"")</x:f>
      </x:c>
      <x:c r="M70" s="78" t="str">
        <x:f>IF('10_Form_Finance_Climat'!$O70="Validé humainement",'10_Form_Finance_Climat'!M70,"")</x:f>
      </x:c>
      <x:c r="N70" s="76" t="str">
        <x:f>IF('10_Form_Finance_Climat'!$O70="Validé humainement",'10_Form_Finance_Climat'!N70,"")</x:f>
      </x:c>
      <x:c r="O70" s="76" t="str">
        <x:f>IF('10_Form_Finance_Climat'!$O70="Validé humainement",'10_Form_Finance_Climat'!O70,"")</x:f>
      </x:c>
      <x:c r="P70" s="76" t="str">
        <x:f>IF('10_Form_Finance_Climat'!$O70="Validé humainement",'10_Form_Finance_Climat'!P70,"")</x:f>
      </x:c>
      <x:c r="Q70" s="78" t="str">
        <x:f>IF('10_Form_Finance_Climat'!$O70="Validé humainement",'10_Form_Finance_Climat'!Q70,"")</x:f>
      </x:c>
      <x:c r="R70" s="76" t="str">
        <x:f>IF('10_Form_Finance_Climat'!$O70="Validé humainement",'10_Form_Finance_Climat'!R70,"")</x:f>
      </x:c>
      <x:c r="S70" s="76" t="str">
        <x:f>IF('10_Form_Finance_Climat'!$O70="Validé humainement",'10_Form_Finance_Climat'!S70,"")</x:f>
      </x:c>
      <x:c r="T70" s="76" t="str">
        <x:f>IF('10_Form_Finance_Climat'!$O70="Validé humainement",'10_Form_Finance_Climat'!T70,"")</x:f>
      </x:c>
    </x:row>
    <x:row r="71">
      <x:c r="A71" s="76" t="str">
        <x:f>IF('10_Form_Finance_Climat'!$O71="Validé humainement",'10_Form_Finance_Climat'!A71,"")</x:f>
      </x:c>
      <x:c r="B71" s="76" t="str">
        <x:f>IF('10_Form_Finance_Climat'!$O71="Validé humainement",'10_Form_Finance_Climat'!B71,"")</x:f>
      </x:c>
      <x:c r="C71" s="76" t="str">
        <x:f>IF('10_Form_Finance_Climat'!$O71="Validé humainement",'10_Form_Finance_Climat'!C71,"")</x:f>
      </x:c>
      <x:c r="D71" s="76" t="str">
        <x:f>IF('10_Form_Finance_Climat'!$O71="Validé humainement",'10_Form_Finance_Climat'!D71,"")</x:f>
      </x:c>
      <x:c r="E71" s="76" t="str">
        <x:f>IF('10_Form_Finance_Climat'!$O71="Validé humainement",'10_Form_Finance_Climat'!E71,"")</x:f>
      </x:c>
      <x:c r="F71" s="76" t="str">
        <x:f>IF('10_Form_Finance_Climat'!$O71="Validé humainement",'10_Form_Finance_Climat'!F71,"")</x:f>
      </x:c>
      <x:c r="G71" s="81" t="str">
        <x:f>IF('10_Form_Finance_Climat'!$O71="Validé humainement",'10_Form_Finance_Climat'!G71,"")</x:f>
      </x:c>
      <x:c r="H71" s="81" t="str">
        <x:f>IF('10_Form_Finance_Climat'!$O71="Validé humainement",'10_Form_Finance_Climat'!H71,"")</x:f>
      </x:c>
      <x:c r="I71" s="81" t="str">
        <x:f>IF('10_Form_Finance_Climat'!$O71="Validé humainement",'10_Form_Finance_Climat'!I71,"")</x:f>
      </x:c>
      <x:c r="J71" s="81" t="str">
        <x:f>IF('10_Form_Finance_Climat'!$O71="Validé humainement",'10_Form_Finance_Climat'!J71,"")</x:f>
      </x:c>
      <x:c r="K71" s="76" t="str">
        <x:f>IF('10_Form_Finance_Climat'!$O71="Validé humainement",'10_Form_Finance_Climat'!K71,"")</x:f>
      </x:c>
      <x:c r="L71" s="76" t="str">
        <x:f>IF('10_Form_Finance_Climat'!$O71="Validé humainement",'10_Form_Finance_Climat'!L71,"")</x:f>
      </x:c>
      <x:c r="M71" s="78" t="str">
        <x:f>IF('10_Form_Finance_Climat'!$O71="Validé humainement",'10_Form_Finance_Climat'!M71,"")</x:f>
      </x:c>
      <x:c r="N71" s="76" t="str">
        <x:f>IF('10_Form_Finance_Climat'!$O71="Validé humainement",'10_Form_Finance_Climat'!N71,"")</x:f>
      </x:c>
      <x:c r="O71" s="76" t="str">
        <x:f>IF('10_Form_Finance_Climat'!$O71="Validé humainement",'10_Form_Finance_Climat'!O71,"")</x:f>
      </x:c>
      <x:c r="P71" s="76" t="str">
        <x:f>IF('10_Form_Finance_Climat'!$O71="Validé humainement",'10_Form_Finance_Climat'!P71,"")</x:f>
      </x:c>
      <x:c r="Q71" s="78" t="str">
        <x:f>IF('10_Form_Finance_Climat'!$O71="Validé humainement",'10_Form_Finance_Climat'!Q71,"")</x:f>
      </x:c>
      <x:c r="R71" s="76" t="str">
        <x:f>IF('10_Form_Finance_Climat'!$O71="Validé humainement",'10_Form_Finance_Climat'!R71,"")</x:f>
      </x:c>
      <x:c r="S71" s="76" t="str">
        <x:f>IF('10_Form_Finance_Climat'!$O71="Validé humainement",'10_Form_Finance_Climat'!S71,"")</x:f>
      </x:c>
      <x:c r="T71" s="76" t="str">
        <x:f>IF('10_Form_Finance_Climat'!$O71="Validé humainement",'10_Form_Finance_Climat'!T71,"")</x:f>
      </x:c>
    </x:row>
    <x:row r="72">
      <x:c r="A72" s="76" t="str">
        <x:f>IF('10_Form_Finance_Climat'!$O72="Validé humainement",'10_Form_Finance_Climat'!A72,"")</x:f>
      </x:c>
      <x:c r="B72" s="76" t="str">
        <x:f>IF('10_Form_Finance_Climat'!$O72="Validé humainement",'10_Form_Finance_Climat'!B72,"")</x:f>
      </x:c>
      <x:c r="C72" s="76" t="str">
        <x:f>IF('10_Form_Finance_Climat'!$O72="Validé humainement",'10_Form_Finance_Climat'!C72,"")</x:f>
      </x:c>
      <x:c r="D72" s="76" t="str">
        <x:f>IF('10_Form_Finance_Climat'!$O72="Validé humainement",'10_Form_Finance_Climat'!D72,"")</x:f>
      </x:c>
      <x:c r="E72" s="76" t="str">
        <x:f>IF('10_Form_Finance_Climat'!$O72="Validé humainement",'10_Form_Finance_Climat'!E72,"")</x:f>
      </x:c>
      <x:c r="F72" s="76" t="str">
        <x:f>IF('10_Form_Finance_Climat'!$O72="Validé humainement",'10_Form_Finance_Climat'!F72,"")</x:f>
      </x:c>
      <x:c r="G72" s="81" t="str">
        <x:f>IF('10_Form_Finance_Climat'!$O72="Validé humainement",'10_Form_Finance_Climat'!G72,"")</x:f>
      </x:c>
      <x:c r="H72" s="81" t="str">
        <x:f>IF('10_Form_Finance_Climat'!$O72="Validé humainement",'10_Form_Finance_Climat'!H72,"")</x:f>
      </x:c>
      <x:c r="I72" s="81" t="str">
        <x:f>IF('10_Form_Finance_Climat'!$O72="Validé humainement",'10_Form_Finance_Climat'!I72,"")</x:f>
      </x:c>
      <x:c r="J72" s="81" t="str">
        <x:f>IF('10_Form_Finance_Climat'!$O72="Validé humainement",'10_Form_Finance_Climat'!J72,"")</x:f>
      </x:c>
      <x:c r="K72" s="76" t="str">
        <x:f>IF('10_Form_Finance_Climat'!$O72="Validé humainement",'10_Form_Finance_Climat'!K72,"")</x:f>
      </x:c>
      <x:c r="L72" s="76" t="str">
        <x:f>IF('10_Form_Finance_Climat'!$O72="Validé humainement",'10_Form_Finance_Climat'!L72,"")</x:f>
      </x:c>
      <x:c r="M72" s="78" t="str">
        <x:f>IF('10_Form_Finance_Climat'!$O72="Validé humainement",'10_Form_Finance_Climat'!M72,"")</x:f>
      </x:c>
      <x:c r="N72" s="76" t="str">
        <x:f>IF('10_Form_Finance_Climat'!$O72="Validé humainement",'10_Form_Finance_Climat'!N72,"")</x:f>
      </x:c>
      <x:c r="O72" s="76" t="str">
        <x:f>IF('10_Form_Finance_Climat'!$O72="Validé humainement",'10_Form_Finance_Climat'!O72,"")</x:f>
      </x:c>
      <x:c r="P72" s="76" t="str">
        <x:f>IF('10_Form_Finance_Climat'!$O72="Validé humainement",'10_Form_Finance_Climat'!P72,"")</x:f>
      </x:c>
      <x:c r="Q72" s="78" t="str">
        <x:f>IF('10_Form_Finance_Climat'!$O72="Validé humainement",'10_Form_Finance_Climat'!Q72,"")</x:f>
      </x:c>
      <x:c r="R72" s="76" t="str">
        <x:f>IF('10_Form_Finance_Climat'!$O72="Validé humainement",'10_Form_Finance_Climat'!R72,"")</x:f>
      </x:c>
      <x:c r="S72" s="76" t="str">
        <x:f>IF('10_Form_Finance_Climat'!$O72="Validé humainement",'10_Form_Finance_Climat'!S72,"")</x:f>
      </x:c>
      <x:c r="T72" s="76" t="str">
        <x:f>IF('10_Form_Finance_Climat'!$O72="Validé humainement",'10_Form_Finance_Climat'!T72,"")</x:f>
      </x:c>
    </x:row>
    <x:row r="73">
      <x:c r="A73" s="76" t="str">
        <x:f>IF('10_Form_Finance_Climat'!$O73="Validé humainement",'10_Form_Finance_Climat'!A73,"")</x:f>
      </x:c>
      <x:c r="B73" s="76" t="str">
        <x:f>IF('10_Form_Finance_Climat'!$O73="Validé humainement",'10_Form_Finance_Climat'!B73,"")</x:f>
      </x:c>
      <x:c r="C73" s="76" t="str">
        <x:f>IF('10_Form_Finance_Climat'!$O73="Validé humainement",'10_Form_Finance_Climat'!C73,"")</x:f>
      </x:c>
      <x:c r="D73" s="76" t="str">
        <x:f>IF('10_Form_Finance_Climat'!$O73="Validé humainement",'10_Form_Finance_Climat'!D73,"")</x:f>
      </x:c>
      <x:c r="E73" s="76" t="str">
        <x:f>IF('10_Form_Finance_Climat'!$O73="Validé humainement",'10_Form_Finance_Climat'!E73,"")</x:f>
      </x:c>
      <x:c r="F73" s="76" t="str">
        <x:f>IF('10_Form_Finance_Climat'!$O73="Validé humainement",'10_Form_Finance_Climat'!F73,"")</x:f>
      </x:c>
      <x:c r="G73" s="81" t="str">
        <x:f>IF('10_Form_Finance_Climat'!$O73="Validé humainement",'10_Form_Finance_Climat'!G73,"")</x:f>
      </x:c>
      <x:c r="H73" s="81" t="str">
        <x:f>IF('10_Form_Finance_Climat'!$O73="Validé humainement",'10_Form_Finance_Climat'!H73,"")</x:f>
      </x:c>
      <x:c r="I73" s="81" t="str">
        <x:f>IF('10_Form_Finance_Climat'!$O73="Validé humainement",'10_Form_Finance_Climat'!I73,"")</x:f>
      </x:c>
      <x:c r="J73" s="81" t="str">
        <x:f>IF('10_Form_Finance_Climat'!$O73="Validé humainement",'10_Form_Finance_Climat'!J73,"")</x:f>
      </x:c>
      <x:c r="K73" s="76" t="str">
        <x:f>IF('10_Form_Finance_Climat'!$O73="Validé humainement",'10_Form_Finance_Climat'!K73,"")</x:f>
      </x:c>
      <x:c r="L73" s="76" t="str">
        <x:f>IF('10_Form_Finance_Climat'!$O73="Validé humainement",'10_Form_Finance_Climat'!L73,"")</x:f>
      </x:c>
      <x:c r="M73" s="78" t="str">
        <x:f>IF('10_Form_Finance_Climat'!$O73="Validé humainement",'10_Form_Finance_Climat'!M73,"")</x:f>
      </x:c>
      <x:c r="N73" s="76" t="str">
        <x:f>IF('10_Form_Finance_Climat'!$O73="Validé humainement",'10_Form_Finance_Climat'!N73,"")</x:f>
      </x:c>
      <x:c r="O73" s="76" t="str">
        <x:f>IF('10_Form_Finance_Climat'!$O73="Validé humainement",'10_Form_Finance_Climat'!O73,"")</x:f>
      </x:c>
      <x:c r="P73" s="76" t="str">
        <x:f>IF('10_Form_Finance_Climat'!$O73="Validé humainement",'10_Form_Finance_Climat'!P73,"")</x:f>
      </x:c>
      <x:c r="Q73" s="78" t="str">
        <x:f>IF('10_Form_Finance_Climat'!$O73="Validé humainement",'10_Form_Finance_Climat'!Q73,"")</x:f>
      </x:c>
      <x:c r="R73" s="76" t="str">
        <x:f>IF('10_Form_Finance_Climat'!$O73="Validé humainement",'10_Form_Finance_Climat'!R73,"")</x:f>
      </x:c>
      <x:c r="S73" s="76" t="str">
        <x:f>IF('10_Form_Finance_Climat'!$O73="Validé humainement",'10_Form_Finance_Climat'!S73,"")</x:f>
      </x:c>
      <x:c r="T73" s="76" t="str">
        <x:f>IF('10_Form_Finance_Climat'!$O73="Validé humainement",'10_Form_Finance_Climat'!T73,"")</x:f>
      </x:c>
    </x:row>
    <x:row r="74">
      <x:c r="A74" s="76" t="str">
        <x:f>IF('10_Form_Finance_Climat'!$O74="Validé humainement",'10_Form_Finance_Climat'!A74,"")</x:f>
      </x:c>
      <x:c r="B74" s="76" t="str">
        <x:f>IF('10_Form_Finance_Climat'!$O74="Validé humainement",'10_Form_Finance_Climat'!B74,"")</x:f>
      </x:c>
      <x:c r="C74" s="76" t="str">
        <x:f>IF('10_Form_Finance_Climat'!$O74="Validé humainement",'10_Form_Finance_Climat'!C74,"")</x:f>
      </x:c>
      <x:c r="D74" s="76" t="str">
        <x:f>IF('10_Form_Finance_Climat'!$O74="Validé humainement",'10_Form_Finance_Climat'!D74,"")</x:f>
      </x:c>
      <x:c r="E74" s="76" t="str">
        <x:f>IF('10_Form_Finance_Climat'!$O74="Validé humainement",'10_Form_Finance_Climat'!E74,"")</x:f>
      </x:c>
      <x:c r="F74" s="76" t="str">
        <x:f>IF('10_Form_Finance_Climat'!$O74="Validé humainement",'10_Form_Finance_Climat'!F74,"")</x:f>
      </x:c>
      <x:c r="G74" s="81" t="str">
        <x:f>IF('10_Form_Finance_Climat'!$O74="Validé humainement",'10_Form_Finance_Climat'!G74,"")</x:f>
      </x:c>
      <x:c r="H74" s="81" t="str">
        <x:f>IF('10_Form_Finance_Climat'!$O74="Validé humainement",'10_Form_Finance_Climat'!H74,"")</x:f>
      </x:c>
      <x:c r="I74" s="81" t="str">
        <x:f>IF('10_Form_Finance_Climat'!$O74="Validé humainement",'10_Form_Finance_Climat'!I74,"")</x:f>
      </x:c>
      <x:c r="J74" s="81" t="str">
        <x:f>IF('10_Form_Finance_Climat'!$O74="Validé humainement",'10_Form_Finance_Climat'!J74,"")</x:f>
      </x:c>
      <x:c r="K74" s="76" t="str">
        <x:f>IF('10_Form_Finance_Climat'!$O74="Validé humainement",'10_Form_Finance_Climat'!K74,"")</x:f>
      </x:c>
      <x:c r="L74" s="76" t="str">
        <x:f>IF('10_Form_Finance_Climat'!$O74="Validé humainement",'10_Form_Finance_Climat'!L74,"")</x:f>
      </x:c>
      <x:c r="M74" s="78" t="str">
        <x:f>IF('10_Form_Finance_Climat'!$O74="Validé humainement",'10_Form_Finance_Climat'!M74,"")</x:f>
      </x:c>
      <x:c r="N74" s="76" t="str">
        <x:f>IF('10_Form_Finance_Climat'!$O74="Validé humainement",'10_Form_Finance_Climat'!N74,"")</x:f>
      </x:c>
      <x:c r="O74" s="76" t="str">
        <x:f>IF('10_Form_Finance_Climat'!$O74="Validé humainement",'10_Form_Finance_Climat'!O74,"")</x:f>
      </x:c>
      <x:c r="P74" s="76" t="str">
        <x:f>IF('10_Form_Finance_Climat'!$O74="Validé humainement",'10_Form_Finance_Climat'!P74,"")</x:f>
      </x:c>
      <x:c r="Q74" s="78" t="str">
        <x:f>IF('10_Form_Finance_Climat'!$O74="Validé humainement",'10_Form_Finance_Climat'!Q74,"")</x:f>
      </x:c>
      <x:c r="R74" s="76" t="str">
        <x:f>IF('10_Form_Finance_Climat'!$O74="Validé humainement",'10_Form_Finance_Climat'!R74,"")</x:f>
      </x:c>
      <x:c r="S74" s="76" t="str">
        <x:f>IF('10_Form_Finance_Climat'!$O74="Validé humainement",'10_Form_Finance_Climat'!S74,"")</x:f>
      </x:c>
      <x:c r="T74" s="76" t="str">
        <x:f>IF('10_Form_Finance_Climat'!$O74="Validé humainement",'10_Form_Finance_Climat'!T74,"")</x:f>
      </x:c>
    </x:row>
    <x:row r="75">
      <x:c r="A75" s="76" t="str">
        <x:f>IF('10_Form_Finance_Climat'!$O75="Validé humainement",'10_Form_Finance_Climat'!A75,"")</x:f>
      </x:c>
      <x:c r="B75" s="76" t="str">
        <x:f>IF('10_Form_Finance_Climat'!$O75="Validé humainement",'10_Form_Finance_Climat'!B75,"")</x:f>
      </x:c>
      <x:c r="C75" s="76" t="str">
        <x:f>IF('10_Form_Finance_Climat'!$O75="Validé humainement",'10_Form_Finance_Climat'!C75,"")</x:f>
      </x:c>
      <x:c r="D75" s="76" t="str">
        <x:f>IF('10_Form_Finance_Climat'!$O75="Validé humainement",'10_Form_Finance_Climat'!D75,"")</x:f>
      </x:c>
      <x:c r="E75" s="76" t="str">
        <x:f>IF('10_Form_Finance_Climat'!$O75="Validé humainement",'10_Form_Finance_Climat'!E75,"")</x:f>
      </x:c>
      <x:c r="F75" s="76" t="str">
        <x:f>IF('10_Form_Finance_Climat'!$O75="Validé humainement",'10_Form_Finance_Climat'!F75,"")</x:f>
      </x:c>
      <x:c r="G75" s="81" t="str">
        <x:f>IF('10_Form_Finance_Climat'!$O75="Validé humainement",'10_Form_Finance_Climat'!G75,"")</x:f>
      </x:c>
      <x:c r="H75" s="81" t="str">
        <x:f>IF('10_Form_Finance_Climat'!$O75="Validé humainement",'10_Form_Finance_Climat'!H75,"")</x:f>
      </x:c>
      <x:c r="I75" s="81" t="str">
        <x:f>IF('10_Form_Finance_Climat'!$O75="Validé humainement",'10_Form_Finance_Climat'!I75,"")</x:f>
      </x:c>
      <x:c r="J75" s="81" t="str">
        <x:f>IF('10_Form_Finance_Climat'!$O75="Validé humainement",'10_Form_Finance_Climat'!J75,"")</x:f>
      </x:c>
      <x:c r="K75" s="76" t="str">
        <x:f>IF('10_Form_Finance_Climat'!$O75="Validé humainement",'10_Form_Finance_Climat'!K75,"")</x:f>
      </x:c>
      <x:c r="L75" s="76" t="str">
        <x:f>IF('10_Form_Finance_Climat'!$O75="Validé humainement",'10_Form_Finance_Climat'!L75,"")</x:f>
      </x:c>
      <x:c r="M75" s="78" t="str">
        <x:f>IF('10_Form_Finance_Climat'!$O75="Validé humainement",'10_Form_Finance_Climat'!M75,"")</x:f>
      </x:c>
      <x:c r="N75" s="76" t="str">
        <x:f>IF('10_Form_Finance_Climat'!$O75="Validé humainement",'10_Form_Finance_Climat'!N75,"")</x:f>
      </x:c>
      <x:c r="O75" s="76" t="str">
        <x:f>IF('10_Form_Finance_Climat'!$O75="Validé humainement",'10_Form_Finance_Climat'!O75,"")</x:f>
      </x:c>
      <x:c r="P75" s="76" t="str">
        <x:f>IF('10_Form_Finance_Climat'!$O75="Validé humainement",'10_Form_Finance_Climat'!P75,"")</x:f>
      </x:c>
      <x:c r="Q75" s="78" t="str">
        <x:f>IF('10_Form_Finance_Climat'!$O75="Validé humainement",'10_Form_Finance_Climat'!Q75,"")</x:f>
      </x:c>
      <x:c r="R75" s="76" t="str">
        <x:f>IF('10_Form_Finance_Climat'!$O75="Validé humainement",'10_Form_Finance_Climat'!R75,"")</x:f>
      </x:c>
      <x:c r="S75" s="76" t="str">
        <x:f>IF('10_Form_Finance_Climat'!$O75="Validé humainement",'10_Form_Finance_Climat'!S75,"")</x:f>
      </x:c>
      <x:c r="T75" s="76" t="str">
        <x:f>IF('10_Form_Finance_Climat'!$O75="Validé humainement",'10_Form_Finance_Climat'!T75,"")</x:f>
      </x:c>
    </x:row>
    <x:row r="76">
      <x:c r="A76" s="76" t="str">
        <x:f>IF('10_Form_Finance_Climat'!$O76="Validé humainement",'10_Form_Finance_Climat'!A76,"")</x:f>
      </x:c>
      <x:c r="B76" s="76" t="str">
        <x:f>IF('10_Form_Finance_Climat'!$O76="Validé humainement",'10_Form_Finance_Climat'!B76,"")</x:f>
      </x:c>
      <x:c r="C76" s="76" t="str">
        <x:f>IF('10_Form_Finance_Climat'!$O76="Validé humainement",'10_Form_Finance_Climat'!C76,"")</x:f>
      </x:c>
      <x:c r="D76" s="76" t="str">
        <x:f>IF('10_Form_Finance_Climat'!$O76="Validé humainement",'10_Form_Finance_Climat'!D76,"")</x:f>
      </x:c>
      <x:c r="E76" s="76" t="str">
        <x:f>IF('10_Form_Finance_Climat'!$O76="Validé humainement",'10_Form_Finance_Climat'!E76,"")</x:f>
      </x:c>
      <x:c r="F76" s="76" t="str">
        <x:f>IF('10_Form_Finance_Climat'!$O76="Validé humainement",'10_Form_Finance_Climat'!F76,"")</x:f>
      </x:c>
      <x:c r="G76" s="81" t="str">
        <x:f>IF('10_Form_Finance_Climat'!$O76="Validé humainement",'10_Form_Finance_Climat'!G76,"")</x:f>
      </x:c>
      <x:c r="H76" s="81" t="str">
        <x:f>IF('10_Form_Finance_Climat'!$O76="Validé humainement",'10_Form_Finance_Climat'!H76,"")</x:f>
      </x:c>
      <x:c r="I76" s="81" t="str">
        <x:f>IF('10_Form_Finance_Climat'!$O76="Validé humainement",'10_Form_Finance_Climat'!I76,"")</x:f>
      </x:c>
      <x:c r="J76" s="81" t="str">
        <x:f>IF('10_Form_Finance_Climat'!$O76="Validé humainement",'10_Form_Finance_Climat'!J76,"")</x:f>
      </x:c>
      <x:c r="K76" s="76" t="str">
        <x:f>IF('10_Form_Finance_Climat'!$O76="Validé humainement",'10_Form_Finance_Climat'!K76,"")</x:f>
      </x:c>
      <x:c r="L76" s="76" t="str">
        <x:f>IF('10_Form_Finance_Climat'!$O76="Validé humainement",'10_Form_Finance_Climat'!L76,"")</x:f>
      </x:c>
      <x:c r="M76" s="78" t="str">
        <x:f>IF('10_Form_Finance_Climat'!$O76="Validé humainement",'10_Form_Finance_Climat'!M76,"")</x:f>
      </x:c>
      <x:c r="N76" s="76" t="str">
        <x:f>IF('10_Form_Finance_Climat'!$O76="Validé humainement",'10_Form_Finance_Climat'!N76,"")</x:f>
      </x:c>
      <x:c r="O76" s="76" t="str">
        <x:f>IF('10_Form_Finance_Climat'!$O76="Validé humainement",'10_Form_Finance_Climat'!O76,"")</x:f>
      </x:c>
      <x:c r="P76" s="76" t="str">
        <x:f>IF('10_Form_Finance_Climat'!$O76="Validé humainement",'10_Form_Finance_Climat'!P76,"")</x:f>
      </x:c>
      <x:c r="Q76" s="78" t="str">
        <x:f>IF('10_Form_Finance_Climat'!$O76="Validé humainement",'10_Form_Finance_Climat'!Q76,"")</x:f>
      </x:c>
      <x:c r="R76" s="76" t="str">
        <x:f>IF('10_Form_Finance_Climat'!$O76="Validé humainement",'10_Form_Finance_Climat'!R76,"")</x:f>
      </x:c>
      <x:c r="S76" s="76" t="str">
        <x:f>IF('10_Form_Finance_Climat'!$O76="Validé humainement",'10_Form_Finance_Climat'!S76,"")</x:f>
      </x:c>
      <x:c r="T76" s="76" t="str">
        <x:f>IF('10_Form_Finance_Climat'!$O76="Validé humainement",'10_Form_Finance_Climat'!T76,"")</x:f>
      </x:c>
    </x:row>
    <x:row r="77">
      <x:c r="A77" s="76" t="str">
        <x:f>IF('10_Form_Finance_Climat'!$O77="Validé humainement",'10_Form_Finance_Climat'!A77,"")</x:f>
      </x:c>
      <x:c r="B77" s="76" t="str">
        <x:f>IF('10_Form_Finance_Climat'!$O77="Validé humainement",'10_Form_Finance_Climat'!B77,"")</x:f>
      </x:c>
      <x:c r="C77" s="76" t="str">
        <x:f>IF('10_Form_Finance_Climat'!$O77="Validé humainement",'10_Form_Finance_Climat'!C77,"")</x:f>
      </x:c>
      <x:c r="D77" s="76" t="str">
        <x:f>IF('10_Form_Finance_Climat'!$O77="Validé humainement",'10_Form_Finance_Climat'!D77,"")</x:f>
      </x:c>
      <x:c r="E77" s="76" t="str">
        <x:f>IF('10_Form_Finance_Climat'!$O77="Validé humainement",'10_Form_Finance_Climat'!E77,"")</x:f>
      </x:c>
      <x:c r="F77" s="76" t="str">
        <x:f>IF('10_Form_Finance_Climat'!$O77="Validé humainement",'10_Form_Finance_Climat'!F77,"")</x:f>
      </x:c>
      <x:c r="G77" s="81" t="str">
        <x:f>IF('10_Form_Finance_Climat'!$O77="Validé humainement",'10_Form_Finance_Climat'!G77,"")</x:f>
      </x:c>
      <x:c r="H77" s="81" t="str">
        <x:f>IF('10_Form_Finance_Climat'!$O77="Validé humainement",'10_Form_Finance_Climat'!H77,"")</x:f>
      </x:c>
      <x:c r="I77" s="81" t="str">
        <x:f>IF('10_Form_Finance_Climat'!$O77="Validé humainement",'10_Form_Finance_Climat'!I77,"")</x:f>
      </x:c>
      <x:c r="J77" s="81" t="str">
        <x:f>IF('10_Form_Finance_Climat'!$O77="Validé humainement",'10_Form_Finance_Climat'!J77,"")</x:f>
      </x:c>
      <x:c r="K77" s="76" t="str">
        <x:f>IF('10_Form_Finance_Climat'!$O77="Validé humainement",'10_Form_Finance_Climat'!K77,"")</x:f>
      </x:c>
      <x:c r="L77" s="76" t="str">
        <x:f>IF('10_Form_Finance_Climat'!$O77="Validé humainement",'10_Form_Finance_Climat'!L77,"")</x:f>
      </x:c>
      <x:c r="M77" s="78" t="str">
        <x:f>IF('10_Form_Finance_Climat'!$O77="Validé humainement",'10_Form_Finance_Climat'!M77,"")</x:f>
      </x:c>
      <x:c r="N77" s="76" t="str">
        <x:f>IF('10_Form_Finance_Climat'!$O77="Validé humainement",'10_Form_Finance_Climat'!N77,"")</x:f>
      </x:c>
      <x:c r="O77" s="76" t="str">
        <x:f>IF('10_Form_Finance_Climat'!$O77="Validé humainement",'10_Form_Finance_Climat'!O77,"")</x:f>
      </x:c>
      <x:c r="P77" s="76" t="str">
        <x:f>IF('10_Form_Finance_Climat'!$O77="Validé humainement",'10_Form_Finance_Climat'!P77,"")</x:f>
      </x:c>
      <x:c r="Q77" s="78" t="str">
        <x:f>IF('10_Form_Finance_Climat'!$O77="Validé humainement",'10_Form_Finance_Climat'!Q77,"")</x:f>
      </x:c>
      <x:c r="R77" s="76" t="str">
        <x:f>IF('10_Form_Finance_Climat'!$O77="Validé humainement",'10_Form_Finance_Climat'!R77,"")</x:f>
      </x:c>
      <x:c r="S77" s="76" t="str">
        <x:f>IF('10_Form_Finance_Climat'!$O77="Validé humainement",'10_Form_Finance_Climat'!S77,"")</x:f>
      </x:c>
      <x:c r="T77" s="76" t="str">
        <x:f>IF('10_Form_Finance_Climat'!$O77="Validé humainement",'10_Form_Finance_Climat'!T77,"")</x:f>
      </x:c>
    </x:row>
    <x:row r="78">
      <x:c r="A78" s="76" t="str">
        <x:f>IF('10_Form_Finance_Climat'!$O78="Validé humainement",'10_Form_Finance_Climat'!A78,"")</x:f>
      </x:c>
      <x:c r="B78" s="76" t="str">
        <x:f>IF('10_Form_Finance_Climat'!$O78="Validé humainement",'10_Form_Finance_Climat'!B78,"")</x:f>
      </x:c>
      <x:c r="C78" s="76" t="str">
        <x:f>IF('10_Form_Finance_Climat'!$O78="Validé humainement",'10_Form_Finance_Climat'!C78,"")</x:f>
      </x:c>
      <x:c r="D78" s="76" t="str">
        <x:f>IF('10_Form_Finance_Climat'!$O78="Validé humainement",'10_Form_Finance_Climat'!D78,"")</x:f>
      </x:c>
      <x:c r="E78" s="76" t="str">
        <x:f>IF('10_Form_Finance_Climat'!$O78="Validé humainement",'10_Form_Finance_Climat'!E78,"")</x:f>
      </x:c>
      <x:c r="F78" s="76" t="str">
        <x:f>IF('10_Form_Finance_Climat'!$O78="Validé humainement",'10_Form_Finance_Climat'!F78,"")</x:f>
      </x:c>
      <x:c r="G78" s="81" t="str">
        <x:f>IF('10_Form_Finance_Climat'!$O78="Validé humainement",'10_Form_Finance_Climat'!G78,"")</x:f>
      </x:c>
      <x:c r="H78" s="81" t="str">
        <x:f>IF('10_Form_Finance_Climat'!$O78="Validé humainement",'10_Form_Finance_Climat'!H78,"")</x:f>
      </x:c>
      <x:c r="I78" s="81" t="str">
        <x:f>IF('10_Form_Finance_Climat'!$O78="Validé humainement",'10_Form_Finance_Climat'!I78,"")</x:f>
      </x:c>
      <x:c r="J78" s="81" t="str">
        <x:f>IF('10_Form_Finance_Climat'!$O78="Validé humainement",'10_Form_Finance_Climat'!J78,"")</x:f>
      </x:c>
      <x:c r="K78" s="76" t="str">
        <x:f>IF('10_Form_Finance_Climat'!$O78="Validé humainement",'10_Form_Finance_Climat'!K78,"")</x:f>
      </x:c>
      <x:c r="L78" s="76" t="str">
        <x:f>IF('10_Form_Finance_Climat'!$O78="Validé humainement",'10_Form_Finance_Climat'!L78,"")</x:f>
      </x:c>
      <x:c r="M78" s="78" t="str">
        <x:f>IF('10_Form_Finance_Climat'!$O78="Validé humainement",'10_Form_Finance_Climat'!M78,"")</x:f>
      </x:c>
      <x:c r="N78" s="76" t="str">
        <x:f>IF('10_Form_Finance_Climat'!$O78="Validé humainement",'10_Form_Finance_Climat'!N78,"")</x:f>
      </x:c>
      <x:c r="O78" s="76" t="str">
        <x:f>IF('10_Form_Finance_Climat'!$O78="Validé humainement",'10_Form_Finance_Climat'!O78,"")</x:f>
      </x:c>
      <x:c r="P78" s="76" t="str">
        <x:f>IF('10_Form_Finance_Climat'!$O78="Validé humainement",'10_Form_Finance_Climat'!P78,"")</x:f>
      </x:c>
      <x:c r="Q78" s="78" t="str">
        <x:f>IF('10_Form_Finance_Climat'!$O78="Validé humainement",'10_Form_Finance_Climat'!Q78,"")</x:f>
      </x:c>
      <x:c r="R78" s="76" t="str">
        <x:f>IF('10_Form_Finance_Climat'!$O78="Validé humainement",'10_Form_Finance_Climat'!R78,"")</x:f>
      </x:c>
      <x:c r="S78" s="76" t="str">
        <x:f>IF('10_Form_Finance_Climat'!$O78="Validé humainement",'10_Form_Finance_Climat'!S78,"")</x:f>
      </x:c>
      <x:c r="T78" s="76" t="str">
        <x:f>IF('10_Form_Finance_Climat'!$O78="Validé humainement",'10_Form_Finance_Climat'!T78,"")</x:f>
      </x:c>
    </x:row>
    <x:row r="79">
      <x:c r="A79" s="76" t="str">
        <x:f>IF('10_Form_Finance_Climat'!$O79="Validé humainement",'10_Form_Finance_Climat'!A79,"")</x:f>
      </x:c>
      <x:c r="B79" s="76" t="str">
        <x:f>IF('10_Form_Finance_Climat'!$O79="Validé humainement",'10_Form_Finance_Climat'!B79,"")</x:f>
      </x:c>
      <x:c r="C79" s="76" t="str">
        <x:f>IF('10_Form_Finance_Climat'!$O79="Validé humainement",'10_Form_Finance_Climat'!C79,"")</x:f>
      </x:c>
      <x:c r="D79" s="76" t="str">
        <x:f>IF('10_Form_Finance_Climat'!$O79="Validé humainement",'10_Form_Finance_Climat'!D79,"")</x:f>
      </x:c>
      <x:c r="E79" s="76" t="str">
        <x:f>IF('10_Form_Finance_Climat'!$O79="Validé humainement",'10_Form_Finance_Climat'!E79,"")</x:f>
      </x:c>
      <x:c r="F79" s="76" t="str">
        <x:f>IF('10_Form_Finance_Climat'!$O79="Validé humainement",'10_Form_Finance_Climat'!F79,"")</x:f>
      </x:c>
      <x:c r="G79" s="81" t="str">
        <x:f>IF('10_Form_Finance_Climat'!$O79="Validé humainement",'10_Form_Finance_Climat'!G79,"")</x:f>
      </x:c>
      <x:c r="H79" s="81" t="str">
        <x:f>IF('10_Form_Finance_Climat'!$O79="Validé humainement",'10_Form_Finance_Climat'!H79,"")</x:f>
      </x:c>
      <x:c r="I79" s="81" t="str">
        <x:f>IF('10_Form_Finance_Climat'!$O79="Validé humainement",'10_Form_Finance_Climat'!I79,"")</x:f>
      </x:c>
      <x:c r="J79" s="81" t="str">
        <x:f>IF('10_Form_Finance_Climat'!$O79="Validé humainement",'10_Form_Finance_Climat'!J79,"")</x:f>
      </x:c>
      <x:c r="K79" s="76" t="str">
        <x:f>IF('10_Form_Finance_Climat'!$O79="Validé humainement",'10_Form_Finance_Climat'!K79,"")</x:f>
      </x:c>
      <x:c r="L79" s="76" t="str">
        <x:f>IF('10_Form_Finance_Climat'!$O79="Validé humainement",'10_Form_Finance_Climat'!L79,"")</x:f>
      </x:c>
      <x:c r="M79" s="78" t="str">
        <x:f>IF('10_Form_Finance_Climat'!$O79="Validé humainement",'10_Form_Finance_Climat'!M79,"")</x:f>
      </x:c>
      <x:c r="N79" s="76" t="str">
        <x:f>IF('10_Form_Finance_Climat'!$O79="Validé humainement",'10_Form_Finance_Climat'!N79,"")</x:f>
      </x:c>
      <x:c r="O79" s="76" t="str">
        <x:f>IF('10_Form_Finance_Climat'!$O79="Validé humainement",'10_Form_Finance_Climat'!O79,"")</x:f>
      </x:c>
      <x:c r="P79" s="76" t="str">
        <x:f>IF('10_Form_Finance_Climat'!$O79="Validé humainement",'10_Form_Finance_Climat'!P79,"")</x:f>
      </x:c>
      <x:c r="Q79" s="78" t="str">
        <x:f>IF('10_Form_Finance_Climat'!$O79="Validé humainement",'10_Form_Finance_Climat'!Q79,"")</x:f>
      </x:c>
      <x:c r="R79" s="76" t="str">
        <x:f>IF('10_Form_Finance_Climat'!$O79="Validé humainement",'10_Form_Finance_Climat'!R79,"")</x:f>
      </x:c>
      <x:c r="S79" s="76" t="str">
        <x:f>IF('10_Form_Finance_Climat'!$O79="Validé humainement",'10_Form_Finance_Climat'!S79,"")</x:f>
      </x:c>
      <x:c r="T79" s="76" t="str">
        <x:f>IF('10_Form_Finance_Climat'!$O79="Validé humainement",'10_Form_Finance_Climat'!T79,"")</x:f>
      </x:c>
    </x:row>
    <x:row r="80">
      <x:c r="A80" s="76" t="str">
        <x:f>IF('10_Form_Finance_Climat'!$O80="Validé humainement",'10_Form_Finance_Climat'!A80,"")</x:f>
      </x:c>
      <x:c r="B80" s="76" t="str">
        <x:f>IF('10_Form_Finance_Climat'!$O80="Validé humainement",'10_Form_Finance_Climat'!B80,"")</x:f>
      </x:c>
      <x:c r="C80" s="76" t="str">
        <x:f>IF('10_Form_Finance_Climat'!$O80="Validé humainement",'10_Form_Finance_Climat'!C80,"")</x:f>
      </x:c>
      <x:c r="D80" s="76" t="str">
        <x:f>IF('10_Form_Finance_Climat'!$O80="Validé humainement",'10_Form_Finance_Climat'!D80,"")</x:f>
      </x:c>
      <x:c r="E80" s="76" t="str">
        <x:f>IF('10_Form_Finance_Climat'!$O80="Validé humainement",'10_Form_Finance_Climat'!E80,"")</x:f>
      </x:c>
      <x:c r="F80" s="76" t="str">
        <x:f>IF('10_Form_Finance_Climat'!$O80="Validé humainement",'10_Form_Finance_Climat'!F80,"")</x:f>
      </x:c>
      <x:c r="G80" s="81" t="str">
        <x:f>IF('10_Form_Finance_Climat'!$O80="Validé humainement",'10_Form_Finance_Climat'!G80,"")</x:f>
      </x:c>
      <x:c r="H80" s="81" t="str">
        <x:f>IF('10_Form_Finance_Climat'!$O80="Validé humainement",'10_Form_Finance_Climat'!H80,"")</x:f>
      </x:c>
      <x:c r="I80" s="81" t="str">
        <x:f>IF('10_Form_Finance_Climat'!$O80="Validé humainement",'10_Form_Finance_Climat'!I80,"")</x:f>
      </x:c>
      <x:c r="J80" s="81" t="str">
        <x:f>IF('10_Form_Finance_Climat'!$O80="Validé humainement",'10_Form_Finance_Climat'!J80,"")</x:f>
      </x:c>
      <x:c r="K80" s="76" t="str">
        <x:f>IF('10_Form_Finance_Climat'!$O80="Validé humainement",'10_Form_Finance_Climat'!K80,"")</x:f>
      </x:c>
      <x:c r="L80" s="76" t="str">
        <x:f>IF('10_Form_Finance_Climat'!$O80="Validé humainement",'10_Form_Finance_Climat'!L80,"")</x:f>
      </x:c>
      <x:c r="M80" s="78" t="str">
        <x:f>IF('10_Form_Finance_Climat'!$O80="Validé humainement",'10_Form_Finance_Climat'!M80,"")</x:f>
      </x:c>
      <x:c r="N80" s="76" t="str">
        <x:f>IF('10_Form_Finance_Climat'!$O80="Validé humainement",'10_Form_Finance_Climat'!N80,"")</x:f>
      </x:c>
      <x:c r="O80" s="76" t="str">
        <x:f>IF('10_Form_Finance_Climat'!$O80="Validé humainement",'10_Form_Finance_Climat'!O80,"")</x:f>
      </x:c>
      <x:c r="P80" s="76" t="str">
        <x:f>IF('10_Form_Finance_Climat'!$O80="Validé humainement",'10_Form_Finance_Climat'!P80,"")</x:f>
      </x:c>
      <x:c r="Q80" s="78" t="str">
        <x:f>IF('10_Form_Finance_Climat'!$O80="Validé humainement",'10_Form_Finance_Climat'!Q80,"")</x:f>
      </x:c>
      <x:c r="R80" s="76" t="str">
        <x:f>IF('10_Form_Finance_Climat'!$O80="Validé humainement",'10_Form_Finance_Climat'!R80,"")</x:f>
      </x:c>
      <x:c r="S80" s="76" t="str">
        <x:f>IF('10_Form_Finance_Climat'!$O80="Validé humainement",'10_Form_Finance_Climat'!S80,"")</x:f>
      </x:c>
      <x:c r="T80" s="76" t="str">
        <x:f>IF('10_Form_Finance_Climat'!$O80="Validé humainement",'10_Form_Finance_Climat'!T80,"")</x:f>
      </x:c>
    </x:row>
    <x:row r="81">
      <x:c r="A81" s="76" t="str">
        <x:f>IF('10_Form_Finance_Climat'!$O81="Validé humainement",'10_Form_Finance_Climat'!A81,"")</x:f>
      </x:c>
      <x:c r="B81" s="76" t="str">
        <x:f>IF('10_Form_Finance_Climat'!$O81="Validé humainement",'10_Form_Finance_Climat'!B81,"")</x:f>
      </x:c>
      <x:c r="C81" s="76" t="str">
        <x:f>IF('10_Form_Finance_Climat'!$O81="Validé humainement",'10_Form_Finance_Climat'!C81,"")</x:f>
      </x:c>
      <x:c r="D81" s="76" t="str">
        <x:f>IF('10_Form_Finance_Climat'!$O81="Validé humainement",'10_Form_Finance_Climat'!D81,"")</x:f>
      </x:c>
      <x:c r="E81" s="76" t="str">
        <x:f>IF('10_Form_Finance_Climat'!$O81="Validé humainement",'10_Form_Finance_Climat'!E81,"")</x:f>
      </x:c>
      <x:c r="F81" s="76" t="str">
        <x:f>IF('10_Form_Finance_Climat'!$O81="Validé humainement",'10_Form_Finance_Climat'!F81,"")</x:f>
      </x:c>
      <x:c r="G81" s="81" t="str">
        <x:f>IF('10_Form_Finance_Climat'!$O81="Validé humainement",'10_Form_Finance_Climat'!G81,"")</x:f>
      </x:c>
      <x:c r="H81" s="81" t="str">
        <x:f>IF('10_Form_Finance_Climat'!$O81="Validé humainement",'10_Form_Finance_Climat'!H81,"")</x:f>
      </x:c>
      <x:c r="I81" s="81" t="str">
        <x:f>IF('10_Form_Finance_Climat'!$O81="Validé humainement",'10_Form_Finance_Climat'!I81,"")</x:f>
      </x:c>
      <x:c r="J81" s="81" t="str">
        <x:f>IF('10_Form_Finance_Climat'!$O81="Validé humainement",'10_Form_Finance_Climat'!J81,"")</x:f>
      </x:c>
      <x:c r="K81" s="76" t="str">
        <x:f>IF('10_Form_Finance_Climat'!$O81="Validé humainement",'10_Form_Finance_Climat'!K81,"")</x:f>
      </x:c>
      <x:c r="L81" s="76" t="str">
        <x:f>IF('10_Form_Finance_Climat'!$O81="Validé humainement",'10_Form_Finance_Climat'!L81,"")</x:f>
      </x:c>
      <x:c r="M81" s="78" t="str">
        <x:f>IF('10_Form_Finance_Climat'!$O81="Validé humainement",'10_Form_Finance_Climat'!M81,"")</x:f>
      </x:c>
      <x:c r="N81" s="76" t="str">
        <x:f>IF('10_Form_Finance_Climat'!$O81="Validé humainement",'10_Form_Finance_Climat'!N81,"")</x:f>
      </x:c>
      <x:c r="O81" s="76" t="str">
        <x:f>IF('10_Form_Finance_Climat'!$O81="Validé humainement",'10_Form_Finance_Climat'!O81,"")</x:f>
      </x:c>
      <x:c r="P81" s="76" t="str">
        <x:f>IF('10_Form_Finance_Climat'!$O81="Validé humainement",'10_Form_Finance_Climat'!P81,"")</x:f>
      </x:c>
      <x:c r="Q81" s="78" t="str">
        <x:f>IF('10_Form_Finance_Climat'!$O81="Validé humainement",'10_Form_Finance_Climat'!Q81,"")</x:f>
      </x:c>
      <x:c r="R81" s="76" t="str">
        <x:f>IF('10_Form_Finance_Climat'!$O81="Validé humainement",'10_Form_Finance_Climat'!R81,"")</x:f>
      </x:c>
      <x:c r="S81" s="76" t="str">
        <x:f>IF('10_Form_Finance_Climat'!$O81="Validé humainement",'10_Form_Finance_Climat'!S81,"")</x:f>
      </x:c>
      <x:c r="T81" s="76" t="str">
        <x:f>IF('10_Form_Finance_Climat'!$O81="Validé humainement",'10_Form_Finance_Climat'!T81,"")</x:f>
      </x:c>
    </x:row>
    <x:row r="82">
      <x:c r="A82" s="76" t="str">
        <x:f>IF('10_Form_Finance_Climat'!$O82="Validé humainement",'10_Form_Finance_Climat'!A82,"")</x:f>
      </x:c>
      <x:c r="B82" s="76" t="str">
        <x:f>IF('10_Form_Finance_Climat'!$O82="Validé humainement",'10_Form_Finance_Climat'!B82,"")</x:f>
      </x:c>
      <x:c r="C82" s="76" t="str">
        <x:f>IF('10_Form_Finance_Climat'!$O82="Validé humainement",'10_Form_Finance_Climat'!C82,"")</x:f>
      </x:c>
      <x:c r="D82" s="76" t="str">
        <x:f>IF('10_Form_Finance_Climat'!$O82="Validé humainement",'10_Form_Finance_Climat'!D82,"")</x:f>
      </x:c>
      <x:c r="E82" s="76" t="str">
        <x:f>IF('10_Form_Finance_Climat'!$O82="Validé humainement",'10_Form_Finance_Climat'!E82,"")</x:f>
      </x:c>
      <x:c r="F82" s="76" t="str">
        <x:f>IF('10_Form_Finance_Climat'!$O82="Validé humainement",'10_Form_Finance_Climat'!F82,"")</x:f>
      </x:c>
      <x:c r="G82" s="81" t="str">
        <x:f>IF('10_Form_Finance_Climat'!$O82="Validé humainement",'10_Form_Finance_Climat'!G82,"")</x:f>
      </x:c>
      <x:c r="H82" s="81" t="str">
        <x:f>IF('10_Form_Finance_Climat'!$O82="Validé humainement",'10_Form_Finance_Climat'!H82,"")</x:f>
      </x:c>
      <x:c r="I82" s="81" t="str">
        <x:f>IF('10_Form_Finance_Climat'!$O82="Validé humainement",'10_Form_Finance_Climat'!I82,"")</x:f>
      </x:c>
      <x:c r="J82" s="81" t="str">
        <x:f>IF('10_Form_Finance_Climat'!$O82="Validé humainement",'10_Form_Finance_Climat'!J82,"")</x:f>
      </x:c>
      <x:c r="K82" s="76" t="str">
        <x:f>IF('10_Form_Finance_Climat'!$O82="Validé humainement",'10_Form_Finance_Climat'!K82,"")</x:f>
      </x:c>
      <x:c r="L82" s="76" t="str">
        <x:f>IF('10_Form_Finance_Climat'!$O82="Validé humainement",'10_Form_Finance_Climat'!L82,"")</x:f>
      </x:c>
      <x:c r="M82" s="78" t="str">
        <x:f>IF('10_Form_Finance_Climat'!$O82="Validé humainement",'10_Form_Finance_Climat'!M82,"")</x:f>
      </x:c>
      <x:c r="N82" s="76" t="str">
        <x:f>IF('10_Form_Finance_Climat'!$O82="Validé humainement",'10_Form_Finance_Climat'!N82,"")</x:f>
      </x:c>
      <x:c r="O82" s="76" t="str">
        <x:f>IF('10_Form_Finance_Climat'!$O82="Validé humainement",'10_Form_Finance_Climat'!O82,"")</x:f>
      </x:c>
      <x:c r="P82" s="76" t="str">
        <x:f>IF('10_Form_Finance_Climat'!$O82="Validé humainement",'10_Form_Finance_Climat'!P82,"")</x:f>
      </x:c>
      <x:c r="Q82" s="78" t="str">
        <x:f>IF('10_Form_Finance_Climat'!$O82="Validé humainement",'10_Form_Finance_Climat'!Q82,"")</x:f>
      </x:c>
      <x:c r="R82" s="76" t="str">
        <x:f>IF('10_Form_Finance_Climat'!$O82="Validé humainement",'10_Form_Finance_Climat'!R82,"")</x:f>
      </x:c>
      <x:c r="S82" s="76" t="str">
        <x:f>IF('10_Form_Finance_Climat'!$O82="Validé humainement",'10_Form_Finance_Climat'!S82,"")</x:f>
      </x:c>
      <x:c r="T82" s="76" t="str">
        <x:f>IF('10_Form_Finance_Climat'!$O82="Validé humainement",'10_Form_Finance_Climat'!T82,"")</x:f>
      </x:c>
    </x:row>
    <x:row r="83">
      <x:c r="A83" s="76" t="str">
        <x:f>IF('10_Form_Finance_Climat'!$O83="Validé humainement",'10_Form_Finance_Climat'!A83,"")</x:f>
      </x:c>
      <x:c r="B83" s="76" t="str">
        <x:f>IF('10_Form_Finance_Climat'!$O83="Validé humainement",'10_Form_Finance_Climat'!B83,"")</x:f>
      </x:c>
      <x:c r="C83" s="76" t="str">
        <x:f>IF('10_Form_Finance_Climat'!$O83="Validé humainement",'10_Form_Finance_Climat'!C83,"")</x:f>
      </x:c>
      <x:c r="D83" s="76" t="str">
        <x:f>IF('10_Form_Finance_Climat'!$O83="Validé humainement",'10_Form_Finance_Climat'!D83,"")</x:f>
      </x:c>
      <x:c r="E83" s="76" t="str">
        <x:f>IF('10_Form_Finance_Climat'!$O83="Validé humainement",'10_Form_Finance_Climat'!E83,"")</x:f>
      </x:c>
      <x:c r="F83" s="76" t="str">
        <x:f>IF('10_Form_Finance_Climat'!$O83="Validé humainement",'10_Form_Finance_Climat'!F83,"")</x:f>
      </x:c>
      <x:c r="G83" s="81" t="str">
        <x:f>IF('10_Form_Finance_Climat'!$O83="Validé humainement",'10_Form_Finance_Climat'!G83,"")</x:f>
      </x:c>
      <x:c r="H83" s="81" t="str">
        <x:f>IF('10_Form_Finance_Climat'!$O83="Validé humainement",'10_Form_Finance_Climat'!H83,"")</x:f>
      </x:c>
      <x:c r="I83" s="81" t="str">
        <x:f>IF('10_Form_Finance_Climat'!$O83="Validé humainement",'10_Form_Finance_Climat'!I83,"")</x:f>
      </x:c>
      <x:c r="J83" s="81" t="str">
        <x:f>IF('10_Form_Finance_Climat'!$O83="Validé humainement",'10_Form_Finance_Climat'!J83,"")</x:f>
      </x:c>
      <x:c r="K83" s="76" t="str">
        <x:f>IF('10_Form_Finance_Climat'!$O83="Validé humainement",'10_Form_Finance_Climat'!K83,"")</x:f>
      </x:c>
      <x:c r="L83" s="76" t="str">
        <x:f>IF('10_Form_Finance_Climat'!$O83="Validé humainement",'10_Form_Finance_Climat'!L83,"")</x:f>
      </x:c>
      <x:c r="M83" s="78" t="str">
        <x:f>IF('10_Form_Finance_Climat'!$O83="Validé humainement",'10_Form_Finance_Climat'!M83,"")</x:f>
      </x:c>
      <x:c r="N83" s="76" t="str">
        <x:f>IF('10_Form_Finance_Climat'!$O83="Validé humainement",'10_Form_Finance_Climat'!N83,"")</x:f>
      </x:c>
      <x:c r="O83" s="76" t="str">
        <x:f>IF('10_Form_Finance_Climat'!$O83="Validé humainement",'10_Form_Finance_Climat'!O83,"")</x:f>
      </x:c>
      <x:c r="P83" s="76" t="str">
        <x:f>IF('10_Form_Finance_Climat'!$O83="Validé humainement",'10_Form_Finance_Climat'!P83,"")</x:f>
      </x:c>
      <x:c r="Q83" s="78" t="str">
        <x:f>IF('10_Form_Finance_Climat'!$O83="Validé humainement",'10_Form_Finance_Climat'!Q83,"")</x:f>
      </x:c>
      <x:c r="R83" s="76" t="str">
        <x:f>IF('10_Form_Finance_Climat'!$O83="Validé humainement",'10_Form_Finance_Climat'!R83,"")</x:f>
      </x:c>
      <x:c r="S83" s="76" t="str">
        <x:f>IF('10_Form_Finance_Climat'!$O83="Validé humainement",'10_Form_Finance_Climat'!S83,"")</x:f>
      </x:c>
      <x:c r="T83" s="76" t="str">
        <x:f>IF('10_Form_Finance_Climat'!$O83="Validé humainement",'10_Form_Finance_Climat'!T83,"")</x:f>
      </x:c>
    </x:row>
    <x:row r="84">
      <x:c r="A84" s="76" t="str">
        <x:f>IF('10_Form_Finance_Climat'!$O84="Validé humainement",'10_Form_Finance_Climat'!A84,"")</x:f>
      </x:c>
      <x:c r="B84" s="76" t="str">
        <x:f>IF('10_Form_Finance_Climat'!$O84="Validé humainement",'10_Form_Finance_Climat'!B84,"")</x:f>
      </x:c>
      <x:c r="C84" s="76" t="str">
        <x:f>IF('10_Form_Finance_Climat'!$O84="Validé humainement",'10_Form_Finance_Climat'!C84,"")</x:f>
      </x:c>
      <x:c r="D84" s="76" t="str">
        <x:f>IF('10_Form_Finance_Climat'!$O84="Validé humainement",'10_Form_Finance_Climat'!D84,"")</x:f>
      </x:c>
      <x:c r="E84" s="76" t="str">
        <x:f>IF('10_Form_Finance_Climat'!$O84="Validé humainement",'10_Form_Finance_Climat'!E84,"")</x:f>
      </x:c>
      <x:c r="F84" s="76" t="str">
        <x:f>IF('10_Form_Finance_Climat'!$O84="Validé humainement",'10_Form_Finance_Climat'!F84,"")</x:f>
      </x:c>
      <x:c r="G84" s="81" t="str">
        <x:f>IF('10_Form_Finance_Climat'!$O84="Validé humainement",'10_Form_Finance_Climat'!G84,"")</x:f>
      </x:c>
      <x:c r="H84" s="81" t="str">
        <x:f>IF('10_Form_Finance_Climat'!$O84="Validé humainement",'10_Form_Finance_Climat'!H84,"")</x:f>
      </x:c>
      <x:c r="I84" s="81" t="str">
        <x:f>IF('10_Form_Finance_Climat'!$O84="Validé humainement",'10_Form_Finance_Climat'!I84,"")</x:f>
      </x:c>
      <x:c r="J84" s="81" t="str">
        <x:f>IF('10_Form_Finance_Climat'!$O84="Validé humainement",'10_Form_Finance_Climat'!J84,"")</x:f>
      </x:c>
      <x:c r="K84" s="76" t="str">
        <x:f>IF('10_Form_Finance_Climat'!$O84="Validé humainement",'10_Form_Finance_Climat'!K84,"")</x:f>
      </x:c>
      <x:c r="L84" s="76" t="str">
        <x:f>IF('10_Form_Finance_Climat'!$O84="Validé humainement",'10_Form_Finance_Climat'!L84,"")</x:f>
      </x:c>
      <x:c r="M84" s="78" t="str">
        <x:f>IF('10_Form_Finance_Climat'!$O84="Validé humainement",'10_Form_Finance_Climat'!M84,"")</x:f>
      </x:c>
      <x:c r="N84" s="76" t="str">
        <x:f>IF('10_Form_Finance_Climat'!$O84="Validé humainement",'10_Form_Finance_Climat'!N84,"")</x:f>
      </x:c>
      <x:c r="O84" s="76" t="str">
        <x:f>IF('10_Form_Finance_Climat'!$O84="Validé humainement",'10_Form_Finance_Climat'!O84,"")</x:f>
      </x:c>
      <x:c r="P84" s="76" t="str">
        <x:f>IF('10_Form_Finance_Climat'!$O84="Validé humainement",'10_Form_Finance_Climat'!P84,"")</x:f>
      </x:c>
      <x:c r="Q84" s="78" t="str">
        <x:f>IF('10_Form_Finance_Climat'!$O84="Validé humainement",'10_Form_Finance_Climat'!Q84,"")</x:f>
      </x:c>
      <x:c r="R84" s="76" t="str">
        <x:f>IF('10_Form_Finance_Climat'!$O84="Validé humainement",'10_Form_Finance_Climat'!R84,"")</x:f>
      </x:c>
      <x:c r="S84" s="76" t="str">
        <x:f>IF('10_Form_Finance_Climat'!$O84="Validé humainement",'10_Form_Finance_Climat'!S84,"")</x:f>
      </x:c>
      <x:c r="T84" s="76" t="str">
        <x:f>IF('10_Form_Finance_Climat'!$O84="Validé humainement",'10_Form_Finance_Climat'!T84,"")</x:f>
      </x:c>
    </x:row>
    <x:row r="85">
      <x:c r="A85" s="76" t="str">
        <x:f>IF('10_Form_Finance_Climat'!$O85="Validé humainement",'10_Form_Finance_Climat'!A85,"")</x:f>
      </x:c>
      <x:c r="B85" s="76" t="str">
        <x:f>IF('10_Form_Finance_Climat'!$O85="Validé humainement",'10_Form_Finance_Climat'!B85,"")</x:f>
      </x:c>
      <x:c r="C85" s="76" t="str">
        <x:f>IF('10_Form_Finance_Climat'!$O85="Validé humainement",'10_Form_Finance_Climat'!C85,"")</x:f>
      </x:c>
      <x:c r="D85" s="76" t="str">
        <x:f>IF('10_Form_Finance_Climat'!$O85="Validé humainement",'10_Form_Finance_Climat'!D85,"")</x:f>
      </x:c>
      <x:c r="E85" s="76" t="str">
        <x:f>IF('10_Form_Finance_Climat'!$O85="Validé humainement",'10_Form_Finance_Climat'!E85,"")</x:f>
      </x:c>
      <x:c r="F85" s="76" t="str">
        <x:f>IF('10_Form_Finance_Climat'!$O85="Validé humainement",'10_Form_Finance_Climat'!F85,"")</x:f>
      </x:c>
      <x:c r="G85" s="81" t="str">
        <x:f>IF('10_Form_Finance_Climat'!$O85="Validé humainement",'10_Form_Finance_Climat'!G85,"")</x:f>
      </x:c>
      <x:c r="H85" s="81" t="str">
        <x:f>IF('10_Form_Finance_Climat'!$O85="Validé humainement",'10_Form_Finance_Climat'!H85,"")</x:f>
      </x:c>
      <x:c r="I85" s="81" t="str">
        <x:f>IF('10_Form_Finance_Climat'!$O85="Validé humainement",'10_Form_Finance_Climat'!I85,"")</x:f>
      </x:c>
      <x:c r="J85" s="81" t="str">
        <x:f>IF('10_Form_Finance_Climat'!$O85="Validé humainement",'10_Form_Finance_Climat'!J85,"")</x:f>
      </x:c>
      <x:c r="K85" s="76" t="str">
        <x:f>IF('10_Form_Finance_Climat'!$O85="Validé humainement",'10_Form_Finance_Climat'!K85,"")</x:f>
      </x:c>
      <x:c r="L85" s="76" t="str">
        <x:f>IF('10_Form_Finance_Climat'!$O85="Validé humainement",'10_Form_Finance_Climat'!L85,"")</x:f>
      </x:c>
      <x:c r="M85" s="78" t="str">
        <x:f>IF('10_Form_Finance_Climat'!$O85="Validé humainement",'10_Form_Finance_Climat'!M85,"")</x:f>
      </x:c>
      <x:c r="N85" s="76" t="str">
        <x:f>IF('10_Form_Finance_Climat'!$O85="Validé humainement",'10_Form_Finance_Climat'!N85,"")</x:f>
      </x:c>
      <x:c r="O85" s="76" t="str">
        <x:f>IF('10_Form_Finance_Climat'!$O85="Validé humainement",'10_Form_Finance_Climat'!O85,"")</x:f>
      </x:c>
      <x:c r="P85" s="76" t="str">
        <x:f>IF('10_Form_Finance_Climat'!$O85="Validé humainement",'10_Form_Finance_Climat'!P85,"")</x:f>
      </x:c>
      <x:c r="Q85" s="78" t="str">
        <x:f>IF('10_Form_Finance_Climat'!$O85="Validé humainement",'10_Form_Finance_Climat'!Q85,"")</x:f>
      </x:c>
      <x:c r="R85" s="76" t="str">
        <x:f>IF('10_Form_Finance_Climat'!$O85="Validé humainement",'10_Form_Finance_Climat'!R85,"")</x:f>
      </x:c>
      <x:c r="S85" s="76" t="str">
        <x:f>IF('10_Form_Finance_Climat'!$O85="Validé humainement",'10_Form_Finance_Climat'!S85,"")</x:f>
      </x:c>
      <x:c r="T85" s="76" t="str">
        <x:f>IF('10_Form_Finance_Climat'!$O85="Validé humainement",'10_Form_Finance_Climat'!T85,"")</x:f>
      </x:c>
    </x:row>
    <x:row r="86">
      <x:c r="A86" s="76" t="str">
        <x:f>IF('10_Form_Finance_Climat'!$O86="Validé humainement",'10_Form_Finance_Climat'!A86,"")</x:f>
      </x:c>
      <x:c r="B86" s="76" t="str">
        <x:f>IF('10_Form_Finance_Climat'!$O86="Validé humainement",'10_Form_Finance_Climat'!B86,"")</x:f>
      </x:c>
      <x:c r="C86" s="76" t="str">
        <x:f>IF('10_Form_Finance_Climat'!$O86="Validé humainement",'10_Form_Finance_Climat'!C86,"")</x:f>
      </x:c>
      <x:c r="D86" s="76" t="str">
        <x:f>IF('10_Form_Finance_Climat'!$O86="Validé humainement",'10_Form_Finance_Climat'!D86,"")</x:f>
      </x:c>
      <x:c r="E86" s="76" t="str">
        <x:f>IF('10_Form_Finance_Climat'!$O86="Validé humainement",'10_Form_Finance_Climat'!E86,"")</x:f>
      </x:c>
      <x:c r="F86" s="76" t="str">
        <x:f>IF('10_Form_Finance_Climat'!$O86="Validé humainement",'10_Form_Finance_Climat'!F86,"")</x:f>
      </x:c>
      <x:c r="G86" s="81" t="str">
        <x:f>IF('10_Form_Finance_Climat'!$O86="Validé humainement",'10_Form_Finance_Climat'!G86,"")</x:f>
      </x:c>
      <x:c r="H86" s="81" t="str">
        <x:f>IF('10_Form_Finance_Climat'!$O86="Validé humainement",'10_Form_Finance_Climat'!H86,"")</x:f>
      </x:c>
      <x:c r="I86" s="81" t="str">
        <x:f>IF('10_Form_Finance_Climat'!$O86="Validé humainement",'10_Form_Finance_Climat'!I86,"")</x:f>
      </x:c>
      <x:c r="J86" s="81" t="str">
        <x:f>IF('10_Form_Finance_Climat'!$O86="Validé humainement",'10_Form_Finance_Climat'!J86,"")</x:f>
      </x:c>
      <x:c r="K86" s="76" t="str">
        <x:f>IF('10_Form_Finance_Climat'!$O86="Validé humainement",'10_Form_Finance_Climat'!K86,"")</x:f>
      </x:c>
      <x:c r="L86" s="76" t="str">
        <x:f>IF('10_Form_Finance_Climat'!$O86="Validé humainement",'10_Form_Finance_Climat'!L86,"")</x:f>
      </x:c>
      <x:c r="M86" s="78" t="str">
        <x:f>IF('10_Form_Finance_Climat'!$O86="Validé humainement",'10_Form_Finance_Climat'!M86,"")</x:f>
      </x:c>
      <x:c r="N86" s="76" t="str">
        <x:f>IF('10_Form_Finance_Climat'!$O86="Validé humainement",'10_Form_Finance_Climat'!N86,"")</x:f>
      </x:c>
      <x:c r="O86" s="76" t="str">
        <x:f>IF('10_Form_Finance_Climat'!$O86="Validé humainement",'10_Form_Finance_Climat'!O86,"")</x:f>
      </x:c>
      <x:c r="P86" s="76" t="str">
        <x:f>IF('10_Form_Finance_Climat'!$O86="Validé humainement",'10_Form_Finance_Climat'!P86,"")</x:f>
      </x:c>
      <x:c r="Q86" s="78" t="str">
        <x:f>IF('10_Form_Finance_Climat'!$O86="Validé humainement",'10_Form_Finance_Climat'!Q86,"")</x:f>
      </x:c>
      <x:c r="R86" s="76" t="str">
        <x:f>IF('10_Form_Finance_Climat'!$O86="Validé humainement",'10_Form_Finance_Climat'!R86,"")</x:f>
      </x:c>
      <x:c r="S86" s="76" t="str">
        <x:f>IF('10_Form_Finance_Climat'!$O86="Validé humainement",'10_Form_Finance_Climat'!S86,"")</x:f>
      </x:c>
      <x:c r="T86" s="76" t="str">
        <x:f>IF('10_Form_Finance_Climat'!$O86="Validé humainement",'10_Form_Finance_Climat'!T86,"")</x:f>
      </x:c>
    </x:row>
    <x:row r="87">
      <x:c r="A87" s="76" t="str">
        <x:f>IF('10_Form_Finance_Climat'!$O87="Validé humainement",'10_Form_Finance_Climat'!A87,"")</x:f>
      </x:c>
      <x:c r="B87" s="76" t="str">
        <x:f>IF('10_Form_Finance_Climat'!$O87="Validé humainement",'10_Form_Finance_Climat'!B87,"")</x:f>
      </x:c>
      <x:c r="C87" s="76" t="str">
        <x:f>IF('10_Form_Finance_Climat'!$O87="Validé humainement",'10_Form_Finance_Climat'!C87,"")</x:f>
      </x:c>
      <x:c r="D87" s="76" t="str">
        <x:f>IF('10_Form_Finance_Climat'!$O87="Validé humainement",'10_Form_Finance_Climat'!D87,"")</x:f>
      </x:c>
      <x:c r="E87" s="76" t="str">
        <x:f>IF('10_Form_Finance_Climat'!$O87="Validé humainement",'10_Form_Finance_Climat'!E87,"")</x:f>
      </x:c>
      <x:c r="F87" s="76" t="str">
        <x:f>IF('10_Form_Finance_Climat'!$O87="Validé humainement",'10_Form_Finance_Climat'!F87,"")</x:f>
      </x:c>
      <x:c r="G87" s="81" t="str">
        <x:f>IF('10_Form_Finance_Climat'!$O87="Validé humainement",'10_Form_Finance_Climat'!G87,"")</x:f>
      </x:c>
      <x:c r="H87" s="81" t="str">
        <x:f>IF('10_Form_Finance_Climat'!$O87="Validé humainement",'10_Form_Finance_Climat'!H87,"")</x:f>
      </x:c>
      <x:c r="I87" s="81" t="str">
        <x:f>IF('10_Form_Finance_Climat'!$O87="Validé humainement",'10_Form_Finance_Climat'!I87,"")</x:f>
      </x:c>
      <x:c r="J87" s="81" t="str">
        <x:f>IF('10_Form_Finance_Climat'!$O87="Validé humainement",'10_Form_Finance_Climat'!J87,"")</x:f>
      </x:c>
      <x:c r="K87" s="76" t="str">
        <x:f>IF('10_Form_Finance_Climat'!$O87="Validé humainement",'10_Form_Finance_Climat'!K87,"")</x:f>
      </x:c>
      <x:c r="L87" s="76" t="str">
        <x:f>IF('10_Form_Finance_Climat'!$O87="Validé humainement",'10_Form_Finance_Climat'!L87,"")</x:f>
      </x:c>
      <x:c r="M87" s="78" t="str">
        <x:f>IF('10_Form_Finance_Climat'!$O87="Validé humainement",'10_Form_Finance_Climat'!M87,"")</x:f>
      </x:c>
      <x:c r="N87" s="76" t="str">
        <x:f>IF('10_Form_Finance_Climat'!$O87="Validé humainement",'10_Form_Finance_Climat'!N87,"")</x:f>
      </x:c>
      <x:c r="O87" s="76" t="str">
        <x:f>IF('10_Form_Finance_Climat'!$O87="Validé humainement",'10_Form_Finance_Climat'!O87,"")</x:f>
      </x:c>
      <x:c r="P87" s="76" t="str">
        <x:f>IF('10_Form_Finance_Climat'!$O87="Validé humainement",'10_Form_Finance_Climat'!P87,"")</x:f>
      </x:c>
      <x:c r="Q87" s="78" t="str">
        <x:f>IF('10_Form_Finance_Climat'!$O87="Validé humainement",'10_Form_Finance_Climat'!Q87,"")</x:f>
      </x:c>
      <x:c r="R87" s="76" t="str">
        <x:f>IF('10_Form_Finance_Climat'!$O87="Validé humainement",'10_Form_Finance_Climat'!R87,"")</x:f>
      </x:c>
      <x:c r="S87" s="76" t="str">
        <x:f>IF('10_Form_Finance_Climat'!$O87="Validé humainement",'10_Form_Finance_Climat'!S87,"")</x:f>
      </x:c>
      <x:c r="T87" s="76" t="str">
        <x:f>IF('10_Form_Finance_Climat'!$O87="Validé humainement",'10_Form_Finance_Climat'!T87,"")</x:f>
      </x:c>
    </x:row>
    <x:row r="88">
      <x:c r="A88" s="76" t="str">
        <x:f>IF('10_Form_Finance_Climat'!$O88="Validé humainement",'10_Form_Finance_Climat'!A88,"")</x:f>
      </x:c>
      <x:c r="B88" s="76" t="str">
        <x:f>IF('10_Form_Finance_Climat'!$O88="Validé humainement",'10_Form_Finance_Climat'!B88,"")</x:f>
      </x:c>
      <x:c r="C88" s="76" t="str">
        <x:f>IF('10_Form_Finance_Climat'!$O88="Validé humainement",'10_Form_Finance_Climat'!C88,"")</x:f>
      </x:c>
      <x:c r="D88" s="76" t="str">
        <x:f>IF('10_Form_Finance_Climat'!$O88="Validé humainement",'10_Form_Finance_Climat'!D88,"")</x:f>
      </x:c>
      <x:c r="E88" s="76" t="str">
        <x:f>IF('10_Form_Finance_Climat'!$O88="Validé humainement",'10_Form_Finance_Climat'!E88,"")</x:f>
      </x:c>
      <x:c r="F88" s="76" t="str">
        <x:f>IF('10_Form_Finance_Climat'!$O88="Validé humainement",'10_Form_Finance_Climat'!F88,"")</x:f>
      </x:c>
      <x:c r="G88" s="81" t="str">
        <x:f>IF('10_Form_Finance_Climat'!$O88="Validé humainement",'10_Form_Finance_Climat'!G88,"")</x:f>
      </x:c>
      <x:c r="H88" s="81" t="str">
        <x:f>IF('10_Form_Finance_Climat'!$O88="Validé humainement",'10_Form_Finance_Climat'!H88,"")</x:f>
      </x:c>
      <x:c r="I88" s="81" t="str">
        <x:f>IF('10_Form_Finance_Climat'!$O88="Validé humainement",'10_Form_Finance_Climat'!I88,"")</x:f>
      </x:c>
      <x:c r="J88" s="81" t="str">
        <x:f>IF('10_Form_Finance_Climat'!$O88="Validé humainement",'10_Form_Finance_Climat'!J88,"")</x:f>
      </x:c>
      <x:c r="K88" s="76" t="str">
        <x:f>IF('10_Form_Finance_Climat'!$O88="Validé humainement",'10_Form_Finance_Climat'!K88,"")</x:f>
      </x:c>
      <x:c r="L88" s="76" t="str">
        <x:f>IF('10_Form_Finance_Climat'!$O88="Validé humainement",'10_Form_Finance_Climat'!L88,"")</x:f>
      </x:c>
      <x:c r="M88" s="78" t="str">
        <x:f>IF('10_Form_Finance_Climat'!$O88="Validé humainement",'10_Form_Finance_Climat'!M88,"")</x:f>
      </x:c>
      <x:c r="N88" s="76" t="str">
        <x:f>IF('10_Form_Finance_Climat'!$O88="Validé humainement",'10_Form_Finance_Climat'!N88,"")</x:f>
      </x:c>
      <x:c r="O88" s="76" t="str">
        <x:f>IF('10_Form_Finance_Climat'!$O88="Validé humainement",'10_Form_Finance_Climat'!O88,"")</x:f>
      </x:c>
      <x:c r="P88" s="76" t="str">
        <x:f>IF('10_Form_Finance_Climat'!$O88="Validé humainement",'10_Form_Finance_Climat'!P88,"")</x:f>
      </x:c>
      <x:c r="Q88" s="78" t="str">
        <x:f>IF('10_Form_Finance_Climat'!$O88="Validé humainement",'10_Form_Finance_Climat'!Q88,"")</x:f>
      </x:c>
      <x:c r="R88" s="76" t="str">
        <x:f>IF('10_Form_Finance_Climat'!$O88="Validé humainement",'10_Form_Finance_Climat'!R88,"")</x:f>
      </x:c>
      <x:c r="S88" s="76" t="str">
        <x:f>IF('10_Form_Finance_Climat'!$O88="Validé humainement",'10_Form_Finance_Climat'!S88,"")</x:f>
      </x:c>
      <x:c r="T88" s="76" t="str">
        <x:f>IF('10_Form_Finance_Climat'!$O88="Validé humainement",'10_Form_Finance_Climat'!T88,"")</x:f>
      </x:c>
    </x:row>
    <x:row r="89">
      <x:c r="A89" s="76" t="str">
        <x:f>IF('10_Form_Finance_Climat'!$O89="Validé humainement",'10_Form_Finance_Climat'!A89,"")</x:f>
      </x:c>
      <x:c r="B89" s="76" t="str">
        <x:f>IF('10_Form_Finance_Climat'!$O89="Validé humainement",'10_Form_Finance_Climat'!B89,"")</x:f>
      </x:c>
      <x:c r="C89" s="76" t="str">
        <x:f>IF('10_Form_Finance_Climat'!$O89="Validé humainement",'10_Form_Finance_Climat'!C89,"")</x:f>
      </x:c>
      <x:c r="D89" s="76" t="str">
        <x:f>IF('10_Form_Finance_Climat'!$O89="Validé humainement",'10_Form_Finance_Climat'!D89,"")</x:f>
      </x:c>
      <x:c r="E89" s="76" t="str">
        <x:f>IF('10_Form_Finance_Climat'!$O89="Validé humainement",'10_Form_Finance_Climat'!E89,"")</x:f>
      </x:c>
      <x:c r="F89" s="76" t="str">
        <x:f>IF('10_Form_Finance_Climat'!$O89="Validé humainement",'10_Form_Finance_Climat'!F89,"")</x:f>
      </x:c>
      <x:c r="G89" s="81" t="str">
        <x:f>IF('10_Form_Finance_Climat'!$O89="Validé humainement",'10_Form_Finance_Climat'!G89,"")</x:f>
      </x:c>
      <x:c r="H89" s="81" t="str">
        <x:f>IF('10_Form_Finance_Climat'!$O89="Validé humainement",'10_Form_Finance_Climat'!H89,"")</x:f>
      </x:c>
      <x:c r="I89" s="81" t="str">
        <x:f>IF('10_Form_Finance_Climat'!$O89="Validé humainement",'10_Form_Finance_Climat'!I89,"")</x:f>
      </x:c>
      <x:c r="J89" s="81" t="str">
        <x:f>IF('10_Form_Finance_Climat'!$O89="Validé humainement",'10_Form_Finance_Climat'!J89,"")</x:f>
      </x:c>
      <x:c r="K89" s="76" t="str">
        <x:f>IF('10_Form_Finance_Climat'!$O89="Validé humainement",'10_Form_Finance_Climat'!K89,"")</x:f>
      </x:c>
      <x:c r="L89" s="76" t="str">
        <x:f>IF('10_Form_Finance_Climat'!$O89="Validé humainement",'10_Form_Finance_Climat'!L89,"")</x:f>
      </x:c>
      <x:c r="M89" s="78" t="str">
        <x:f>IF('10_Form_Finance_Climat'!$O89="Validé humainement",'10_Form_Finance_Climat'!M89,"")</x:f>
      </x:c>
      <x:c r="N89" s="76" t="str">
        <x:f>IF('10_Form_Finance_Climat'!$O89="Validé humainement",'10_Form_Finance_Climat'!N89,"")</x:f>
      </x:c>
      <x:c r="O89" s="76" t="str">
        <x:f>IF('10_Form_Finance_Climat'!$O89="Validé humainement",'10_Form_Finance_Climat'!O89,"")</x:f>
      </x:c>
      <x:c r="P89" s="76" t="str">
        <x:f>IF('10_Form_Finance_Climat'!$O89="Validé humainement",'10_Form_Finance_Climat'!P89,"")</x:f>
      </x:c>
      <x:c r="Q89" s="78" t="str">
        <x:f>IF('10_Form_Finance_Climat'!$O89="Validé humainement",'10_Form_Finance_Climat'!Q89,"")</x:f>
      </x:c>
      <x:c r="R89" s="76" t="str">
        <x:f>IF('10_Form_Finance_Climat'!$O89="Validé humainement",'10_Form_Finance_Climat'!R89,"")</x:f>
      </x:c>
      <x:c r="S89" s="76" t="str">
        <x:f>IF('10_Form_Finance_Climat'!$O89="Validé humainement",'10_Form_Finance_Climat'!S89,"")</x:f>
      </x:c>
      <x:c r="T89" s="76" t="str">
        <x:f>IF('10_Form_Finance_Climat'!$O89="Validé humainement",'10_Form_Finance_Climat'!T89,"")</x:f>
      </x:c>
    </x:row>
    <x:row r="90">
      <x:c r="A90" s="76" t="str">
        <x:f>IF('10_Form_Finance_Climat'!$O90="Validé humainement",'10_Form_Finance_Climat'!A90,"")</x:f>
      </x:c>
      <x:c r="B90" s="76" t="str">
        <x:f>IF('10_Form_Finance_Climat'!$O90="Validé humainement",'10_Form_Finance_Climat'!B90,"")</x:f>
      </x:c>
      <x:c r="C90" s="76" t="str">
        <x:f>IF('10_Form_Finance_Climat'!$O90="Validé humainement",'10_Form_Finance_Climat'!C90,"")</x:f>
      </x:c>
      <x:c r="D90" s="76" t="str">
        <x:f>IF('10_Form_Finance_Climat'!$O90="Validé humainement",'10_Form_Finance_Climat'!D90,"")</x:f>
      </x:c>
      <x:c r="E90" s="76" t="str">
        <x:f>IF('10_Form_Finance_Climat'!$O90="Validé humainement",'10_Form_Finance_Climat'!E90,"")</x:f>
      </x:c>
      <x:c r="F90" s="76" t="str">
        <x:f>IF('10_Form_Finance_Climat'!$O90="Validé humainement",'10_Form_Finance_Climat'!F90,"")</x:f>
      </x:c>
      <x:c r="G90" s="81" t="str">
        <x:f>IF('10_Form_Finance_Climat'!$O90="Validé humainement",'10_Form_Finance_Climat'!G90,"")</x:f>
      </x:c>
      <x:c r="H90" s="81" t="str">
        <x:f>IF('10_Form_Finance_Climat'!$O90="Validé humainement",'10_Form_Finance_Climat'!H90,"")</x:f>
      </x:c>
      <x:c r="I90" s="81" t="str">
        <x:f>IF('10_Form_Finance_Climat'!$O90="Validé humainement",'10_Form_Finance_Climat'!I90,"")</x:f>
      </x:c>
      <x:c r="J90" s="81" t="str">
        <x:f>IF('10_Form_Finance_Climat'!$O90="Validé humainement",'10_Form_Finance_Climat'!J90,"")</x:f>
      </x:c>
      <x:c r="K90" s="76" t="str">
        <x:f>IF('10_Form_Finance_Climat'!$O90="Validé humainement",'10_Form_Finance_Climat'!K90,"")</x:f>
      </x:c>
      <x:c r="L90" s="76" t="str">
        <x:f>IF('10_Form_Finance_Climat'!$O90="Validé humainement",'10_Form_Finance_Climat'!L90,"")</x:f>
      </x:c>
      <x:c r="M90" s="78" t="str">
        <x:f>IF('10_Form_Finance_Climat'!$O90="Validé humainement",'10_Form_Finance_Climat'!M90,"")</x:f>
      </x:c>
      <x:c r="N90" s="76" t="str">
        <x:f>IF('10_Form_Finance_Climat'!$O90="Validé humainement",'10_Form_Finance_Climat'!N90,"")</x:f>
      </x:c>
      <x:c r="O90" s="76" t="str">
        <x:f>IF('10_Form_Finance_Climat'!$O90="Validé humainement",'10_Form_Finance_Climat'!O90,"")</x:f>
      </x:c>
      <x:c r="P90" s="76" t="str">
        <x:f>IF('10_Form_Finance_Climat'!$O90="Validé humainement",'10_Form_Finance_Climat'!P90,"")</x:f>
      </x:c>
      <x:c r="Q90" s="78" t="str">
        <x:f>IF('10_Form_Finance_Climat'!$O90="Validé humainement",'10_Form_Finance_Climat'!Q90,"")</x:f>
      </x:c>
      <x:c r="R90" s="76" t="str">
        <x:f>IF('10_Form_Finance_Climat'!$O90="Validé humainement",'10_Form_Finance_Climat'!R90,"")</x:f>
      </x:c>
      <x:c r="S90" s="76" t="str">
        <x:f>IF('10_Form_Finance_Climat'!$O90="Validé humainement",'10_Form_Finance_Climat'!S90,"")</x:f>
      </x:c>
      <x:c r="T90" s="76" t="str">
        <x:f>IF('10_Form_Finance_Climat'!$O90="Validé humainement",'10_Form_Finance_Climat'!T90,"")</x:f>
      </x:c>
    </x:row>
    <x:row r="91">
      <x:c r="A91" s="76" t="str">
        <x:f>IF('10_Form_Finance_Climat'!$O91="Validé humainement",'10_Form_Finance_Climat'!A91,"")</x:f>
      </x:c>
      <x:c r="B91" s="76" t="str">
        <x:f>IF('10_Form_Finance_Climat'!$O91="Validé humainement",'10_Form_Finance_Climat'!B91,"")</x:f>
      </x:c>
      <x:c r="C91" s="76" t="str">
        <x:f>IF('10_Form_Finance_Climat'!$O91="Validé humainement",'10_Form_Finance_Climat'!C91,"")</x:f>
      </x:c>
      <x:c r="D91" s="76" t="str">
        <x:f>IF('10_Form_Finance_Climat'!$O91="Validé humainement",'10_Form_Finance_Climat'!D91,"")</x:f>
      </x:c>
      <x:c r="E91" s="76" t="str">
        <x:f>IF('10_Form_Finance_Climat'!$O91="Validé humainement",'10_Form_Finance_Climat'!E91,"")</x:f>
      </x:c>
      <x:c r="F91" s="76" t="str">
        <x:f>IF('10_Form_Finance_Climat'!$O91="Validé humainement",'10_Form_Finance_Climat'!F91,"")</x:f>
      </x:c>
      <x:c r="G91" s="81" t="str">
        <x:f>IF('10_Form_Finance_Climat'!$O91="Validé humainement",'10_Form_Finance_Climat'!G91,"")</x:f>
      </x:c>
      <x:c r="H91" s="81" t="str">
        <x:f>IF('10_Form_Finance_Climat'!$O91="Validé humainement",'10_Form_Finance_Climat'!H91,"")</x:f>
      </x:c>
      <x:c r="I91" s="81" t="str">
        <x:f>IF('10_Form_Finance_Climat'!$O91="Validé humainement",'10_Form_Finance_Climat'!I91,"")</x:f>
      </x:c>
      <x:c r="J91" s="81" t="str">
        <x:f>IF('10_Form_Finance_Climat'!$O91="Validé humainement",'10_Form_Finance_Climat'!J91,"")</x:f>
      </x:c>
      <x:c r="K91" s="76" t="str">
        <x:f>IF('10_Form_Finance_Climat'!$O91="Validé humainement",'10_Form_Finance_Climat'!K91,"")</x:f>
      </x:c>
      <x:c r="L91" s="76" t="str">
        <x:f>IF('10_Form_Finance_Climat'!$O91="Validé humainement",'10_Form_Finance_Climat'!L91,"")</x:f>
      </x:c>
      <x:c r="M91" s="78" t="str">
        <x:f>IF('10_Form_Finance_Climat'!$O91="Validé humainement",'10_Form_Finance_Climat'!M91,"")</x:f>
      </x:c>
      <x:c r="N91" s="76" t="str">
        <x:f>IF('10_Form_Finance_Climat'!$O91="Validé humainement",'10_Form_Finance_Climat'!N91,"")</x:f>
      </x:c>
      <x:c r="O91" s="76" t="str">
        <x:f>IF('10_Form_Finance_Climat'!$O91="Validé humainement",'10_Form_Finance_Climat'!O91,"")</x:f>
      </x:c>
      <x:c r="P91" s="76" t="str">
        <x:f>IF('10_Form_Finance_Climat'!$O91="Validé humainement",'10_Form_Finance_Climat'!P91,"")</x:f>
      </x:c>
      <x:c r="Q91" s="78" t="str">
        <x:f>IF('10_Form_Finance_Climat'!$O91="Validé humainement",'10_Form_Finance_Climat'!Q91,"")</x:f>
      </x:c>
      <x:c r="R91" s="76" t="str">
        <x:f>IF('10_Form_Finance_Climat'!$O91="Validé humainement",'10_Form_Finance_Climat'!R91,"")</x:f>
      </x:c>
      <x:c r="S91" s="76" t="str">
        <x:f>IF('10_Form_Finance_Climat'!$O91="Validé humainement",'10_Form_Finance_Climat'!S91,"")</x:f>
      </x:c>
      <x:c r="T91" s="76" t="str">
        <x:f>IF('10_Form_Finance_Climat'!$O91="Validé humainement",'10_Form_Finance_Climat'!T91,"")</x:f>
      </x:c>
    </x:row>
    <x:row r="92">
      <x:c r="A92" s="76" t="str">
        <x:f>IF('10_Form_Finance_Climat'!$O92="Validé humainement",'10_Form_Finance_Climat'!A92,"")</x:f>
      </x:c>
      <x:c r="B92" s="76" t="str">
        <x:f>IF('10_Form_Finance_Climat'!$O92="Validé humainement",'10_Form_Finance_Climat'!B92,"")</x:f>
      </x:c>
      <x:c r="C92" s="76" t="str">
        <x:f>IF('10_Form_Finance_Climat'!$O92="Validé humainement",'10_Form_Finance_Climat'!C92,"")</x:f>
      </x:c>
      <x:c r="D92" s="76" t="str">
        <x:f>IF('10_Form_Finance_Climat'!$O92="Validé humainement",'10_Form_Finance_Climat'!D92,"")</x:f>
      </x:c>
      <x:c r="E92" s="76" t="str">
        <x:f>IF('10_Form_Finance_Climat'!$O92="Validé humainement",'10_Form_Finance_Climat'!E92,"")</x:f>
      </x:c>
      <x:c r="F92" s="76" t="str">
        <x:f>IF('10_Form_Finance_Climat'!$O92="Validé humainement",'10_Form_Finance_Climat'!F92,"")</x:f>
      </x:c>
      <x:c r="G92" s="81" t="str">
        <x:f>IF('10_Form_Finance_Climat'!$O92="Validé humainement",'10_Form_Finance_Climat'!G92,"")</x:f>
      </x:c>
      <x:c r="H92" s="81" t="str">
        <x:f>IF('10_Form_Finance_Climat'!$O92="Validé humainement",'10_Form_Finance_Climat'!H92,"")</x:f>
      </x:c>
      <x:c r="I92" s="81" t="str">
        <x:f>IF('10_Form_Finance_Climat'!$O92="Validé humainement",'10_Form_Finance_Climat'!I92,"")</x:f>
      </x:c>
      <x:c r="J92" s="81" t="str">
        <x:f>IF('10_Form_Finance_Climat'!$O92="Validé humainement",'10_Form_Finance_Climat'!J92,"")</x:f>
      </x:c>
      <x:c r="K92" s="76" t="str">
        <x:f>IF('10_Form_Finance_Climat'!$O92="Validé humainement",'10_Form_Finance_Climat'!K92,"")</x:f>
      </x:c>
      <x:c r="L92" s="76" t="str">
        <x:f>IF('10_Form_Finance_Climat'!$O92="Validé humainement",'10_Form_Finance_Climat'!L92,"")</x:f>
      </x:c>
      <x:c r="M92" s="78" t="str">
        <x:f>IF('10_Form_Finance_Climat'!$O92="Validé humainement",'10_Form_Finance_Climat'!M92,"")</x:f>
      </x:c>
      <x:c r="N92" s="76" t="str">
        <x:f>IF('10_Form_Finance_Climat'!$O92="Validé humainement",'10_Form_Finance_Climat'!N92,"")</x:f>
      </x:c>
      <x:c r="O92" s="76" t="str">
        <x:f>IF('10_Form_Finance_Climat'!$O92="Validé humainement",'10_Form_Finance_Climat'!O92,"")</x:f>
      </x:c>
      <x:c r="P92" s="76" t="str">
        <x:f>IF('10_Form_Finance_Climat'!$O92="Validé humainement",'10_Form_Finance_Climat'!P92,"")</x:f>
      </x:c>
      <x:c r="Q92" s="78" t="str">
        <x:f>IF('10_Form_Finance_Climat'!$O92="Validé humainement",'10_Form_Finance_Climat'!Q92,"")</x:f>
      </x:c>
      <x:c r="R92" s="76" t="str">
        <x:f>IF('10_Form_Finance_Climat'!$O92="Validé humainement",'10_Form_Finance_Climat'!R92,"")</x:f>
      </x:c>
      <x:c r="S92" s="76" t="str">
        <x:f>IF('10_Form_Finance_Climat'!$O92="Validé humainement",'10_Form_Finance_Climat'!S92,"")</x:f>
      </x:c>
      <x:c r="T92" s="76" t="str">
        <x:f>IF('10_Form_Finance_Climat'!$O92="Validé humainement",'10_Form_Finance_Climat'!T92,"")</x:f>
      </x:c>
    </x:row>
    <x:row r="93">
      <x:c r="A93" s="76" t="str">
        <x:f>IF('10_Form_Finance_Climat'!$O93="Validé humainement",'10_Form_Finance_Climat'!A93,"")</x:f>
      </x:c>
      <x:c r="B93" s="76" t="str">
        <x:f>IF('10_Form_Finance_Climat'!$O93="Validé humainement",'10_Form_Finance_Climat'!B93,"")</x:f>
      </x:c>
      <x:c r="C93" s="76" t="str">
        <x:f>IF('10_Form_Finance_Climat'!$O93="Validé humainement",'10_Form_Finance_Climat'!C93,"")</x:f>
      </x:c>
      <x:c r="D93" s="76" t="str">
        <x:f>IF('10_Form_Finance_Climat'!$O93="Validé humainement",'10_Form_Finance_Climat'!D93,"")</x:f>
      </x:c>
      <x:c r="E93" s="76" t="str">
        <x:f>IF('10_Form_Finance_Climat'!$O93="Validé humainement",'10_Form_Finance_Climat'!E93,"")</x:f>
      </x:c>
      <x:c r="F93" s="76" t="str">
        <x:f>IF('10_Form_Finance_Climat'!$O93="Validé humainement",'10_Form_Finance_Climat'!F93,"")</x:f>
      </x:c>
      <x:c r="G93" s="81" t="str">
        <x:f>IF('10_Form_Finance_Climat'!$O93="Validé humainement",'10_Form_Finance_Climat'!G93,"")</x:f>
      </x:c>
      <x:c r="H93" s="81" t="str">
        <x:f>IF('10_Form_Finance_Climat'!$O93="Validé humainement",'10_Form_Finance_Climat'!H93,"")</x:f>
      </x:c>
      <x:c r="I93" s="81" t="str">
        <x:f>IF('10_Form_Finance_Climat'!$O93="Validé humainement",'10_Form_Finance_Climat'!I93,"")</x:f>
      </x:c>
      <x:c r="J93" s="81" t="str">
        <x:f>IF('10_Form_Finance_Climat'!$O93="Validé humainement",'10_Form_Finance_Climat'!J93,"")</x:f>
      </x:c>
      <x:c r="K93" s="76" t="str">
        <x:f>IF('10_Form_Finance_Climat'!$O93="Validé humainement",'10_Form_Finance_Climat'!K93,"")</x:f>
      </x:c>
      <x:c r="L93" s="76" t="str">
        <x:f>IF('10_Form_Finance_Climat'!$O93="Validé humainement",'10_Form_Finance_Climat'!L93,"")</x:f>
      </x:c>
      <x:c r="M93" s="78" t="str">
        <x:f>IF('10_Form_Finance_Climat'!$O93="Validé humainement",'10_Form_Finance_Climat'!M93,"")</x:f>
      </x:c>
      <x:c r="N93" s="76" t="str">
        <x:f>IF('10_Form_Finance_Climat'!$O93="Validé humainement",'10_Form_Finance_Climat'!N93,"")</x:f>
      </x:c>
      <x:c r="O93" s="76" t="str">
        <x:f>IF('10_Form_Finance_Climat'!$O93="Validé humainement",'10_Form_Finance_Climat'!O93,"")</x:f>
      </x:c>
      <x:c r="P93" s="76" t="str">
        <x:f>IF('10_Form_Finance_Climat'!$O93="Validé humainement",'10_Form_Finance_Climat'!P93,"")</x:f>
      </x:c>
      <x:c r="Q93" s="78" t="str">
        <x:f>IF('10_Form_Finance_Climat'!$O93="Validé humainement",'10_Form_Finance_Climat'!Q93,"")</x:f>
      </x:c>
      <x:c r="R93" s="76" t="str">
        <x:f>IF('10_Form_Finance_Climat'!$O93="Validé humainement",'10_Form_Finance_Climat'!R93,"")</x:f>
      </x:c>
      <x:c r="S93" s="76" t="str">
        <x:f>IF('10_Form_Finance_Climat'!$O93="Validé humainement",'10_Form_Finance_Climat'!S93,"")</x:f>
      </x:c>
      <x:c r="T93" s="76" t="str">
        <x:f>IF('10_Form_Finance_Climat'!$O93="Validé humainement",'10_Form_Finance_Climat'!T93,"")</x:f>
      </x:c>
    </x:row>
    <x:row r="94">
      <x:c r="A94" s="76" t="str">
        <x:f>IF('10_Form_Finance_Climat'!$O94="Validé humainement",'10_Form_Finance_Climat'!A94,"")</x:f>
      </x:c>
      <x:c r="B94" s="76" t="str">
        <x:f>IF('10_Form_Finance_Climat'!$O94="Validé humainement",'10_Form_Finance_Climat'!B94,"")</x:f>
      </x:c>
      <x:c r="C94" s="76" t="str">
        <x:f>IF('10_Form_Finance_Climat'!$O94="Validé humainement",'10_Form_Finance_Climat'!C94,"")</x:f>
      </x:c>
      <x:c r="D94" s="76" t="str">
        <x:f>IF('10_Form_Finance_Climat'!$O94="Validé humainement",'10_Form_Finance_Climat'!D94,"")</x:f>
      </x:c>
      <x:c r="E94" s="76" t="str">
        <x:f>IF('10_Form_Finance_Climat'!$O94="Validé humainement",'10_Form_Finance_Climat'!E94,"")</x:f>
      </x:c>
      <x:c r="F94" s="76" t="str">
        <x:f>IF('10_Form_Finance_Climat'!$O94="Validé humainement",'10_Form_Finance_Climat'!F94,"")</x:f>
      </x:c>
      <x:c r="G94" s="81" t="str">
        <x:f>IF('10_Form_Finance_Climat'!$O94="Validé humainement",'10_Form_Finance_Climat'!G94,"")</x:f>
      </x:c>
      <x:c r="H94" s="81" t="str">
        <x:f>IF('10_Form_Finance_Climat'!$O94="Validé humainement",'10_Form_Finance_Climat'!H94,"")</x:f>
      </x:c>
      <x:c r="I94" s="81" t="str">
        <x:f>IF('10_Form_Finance_Climat'!$O94="Validé humainement",'10_Form_Finance_Climat'!I94,"")</x:f>
      </x:c>
      <x:c r="J94" s="81" t="str">
        <x:f>IF('10_Form_Finance_Climat'!$O94="Validé humainement",'10_Form_Finance_Climat'!J94,"")</x:f>
      </x:c>
      <x:c r="K94" s="76" t="str">
        <x:f>IF('10_Form_Finance_Climat'!$O94="Validé humainement",'10_Form_Finance_Climat'!K94,"")</x:f>
      </x:c>
      <x:c r="L94" s="76" t="str">
        <x:f>IF('10_Form_Finance_Climat'!$O94="Validé humainement",'10_Form_Finance_Climat'!L94,"")</x:f>
      </x:c>
      <x:c r="M94" s="78" t="str">
        <x:f>IF('10_Form_Finance_Climat'!$O94="Validé humainement",'10_Form_Finance_Climat'!M94,"")</x:f>
      </x:c>
      <x:c r="N94" s="76" t="str">
        <x:f>IF('10_Form_Finance_Climat'!$O94="Validé humainement",'10_Form_Finance_Climat'!N94,"")</x:f>
      </x:c>
      <x:c r="O94" s="76" t="str">
        <x:f>IF('10_Form_Finance_Climat'!$O94="Validé humainement",'10_Form_Finance_Climat'!O94,"")</x:f>
      </x:c>
      <x:c r="P94" s="76" t="str">
        <x:f>IF('10_Form_Finance_Climat'!$O94="Validé humainement",'10_Form_Finance_Climat'!P94,"")</x:f>
      </x:c>
      <x:c r="Q94" s="78" t="str">
        <x:f>IF('10_Form_Finance_Climat'!$O94="Validé humainement",'10_Form_Finance_Climat'!Q94,"")</x:f>
      </x:c>
      <x:c r="R94" s="76" t="str">
        <x:f>IF('10_Form_Finance_Climat'!$O94="Validé humainement",'10_Form_Finance_Climat'!R94,"")</x:f>
      </x:c>
      <x:c r="S94" s="76" t="str">
        <x:f>IF('10_Form_Finance_Climat'!$O94="Validé humainement",'10_Form_Finance_Climat'!S94,"")</x:f>
      </x:c>
      <x:c r="T94" s="76" t="str">
        <x:f>IF('10_Form_Finance_Climat'!$O94="Validé humainement",'10_Form_Finance_Climat'!T94,"")</x:f>
      </x:c>
    </x:row>
    <x:row r="95">
      <x:c r="A95" s="76" t="str">
        <x:f>IF('10_Form_Finance_Climat'!$O95="Validé humainement",'10_Form_Finance_Climat'!A95,"")</x:f>
      </x:c>
      <x:c r="B95" s="76" t="str">
        <x:f>IF('10_Form_Finance_Climat'!$O95="Validé humainement",'10_Form_Finance_Climat'!B95,"")</x:f>
      </x:c>
      <x:c r="C95" s="76" t="str">
        <x:f>IF('10_Form_Finance_Climat'!$O95="Validé humainement",'10_Form_Finance_Climat'!C95,"")</x:f>
      </x:c>
      <x:c r="D95" s="76" t="str">
        <x:f>IF('10_Form_Finance_Climat'!$O95="Validé humainement",'10_Form_Finance_Climat'!D95,"")</x:f>
      </x:c>
      <x:c r="E95" s="76" t="str">
        <x:f>IF('10_Form_Finance_Climat'!$O95="Validé humainement",'10_Form_Finance_Climat'!E95,"")</x:f>
      </x:c>
      <x:c r="F95" s="76" t="str">
        <x:f>IF('10_Form_Finance_Climat'!$O95="Validé humainement",'10_Form_Finance_Climat'!F95,"")</x:f>
      </x:c>
      <x:c r="G95" s="81" t="str">
        <x:f>IF('10_Form_Finance_Climat'!$O95="Validé humainement",'10_Form_Finance_Climat'!G95,"")</x:f>
      </x:c>
      <x:c r="H95" s="81" t="str">
        <x:f>IF('10_Form_Finance_Climat'!$O95="Validé humainement",'10_Form_Finance_Climat'!H95,"")</x:f>
      </x:c>
      <x:c r="I95" s="81" t="str">
        <x:f>IF('10_Form_Finance_Climat'!$O95="Validé humainement",'10_Form_Finance_Climat'!I95,"")</x:f>
      </x:c>
      <x:c r="J95" s="81" t="str">
        <x:f>IF('10_Form_Finance_Climat'!$O95="Validé humainement",'10_Form_Finance_Climat'!J95,"")</x:f>
      </x:c>
      <x:c r="K95" s="76" t="str">
        <x:f>IF('10_Form_Finance_Climat'!$O95="Validé humainement",'10_Form_Finance_Climat'!K95,"")</x:f>
      </x:c>
      <x:c r="L95" s="76" t="str">
        <x:f>IF('10_Form_Finance_Climat'!$O95="Validé humainement",'10_Form_Finance_Climat'!L95,"")</x:f>
      </x:c>
      <x:c r="M95" s="78" t="str">
        <x:f>IF('10_Form_Finance_Climat'!$O95="Validé humainement",'10_Form_Finance_Climat'!M95,"")</x:f>
      </x:c>
      <x:c r="N95" s="76" t="str">
        <x:f>IF('10_Form_Finance_Climat'!$O95="Validé humainement",'10_Form_Finance_Climat'!N95,"")</x:f>
      </x:c>
      <x:c r="O95" s="76" t="str">
        <x:f>IF('10_Form_Finance_Climat'!$O95="Validé humainement",'10_Form_Finance_Climat'!O95,"")</x:f>
      </x:c>
      <x:c r="P95" s="76" t="str">
        <x:f>IF('10_Form_Finance_Climat'!$O95="Validé humainement",'10_Form_Finance_Climat'!P95,"")</x:f>
      </x:c>
      <x:c r="Q95" s="78" t="str">
        <x:f>IF('10_Form_Finance_Climat'!$O95="Validé humainement",'10_Form_Finance_Climat'!Q95,"")</x:f>
      </x:c>
      <x:c r="R95" s="76" t="str">
        <x:f>IF('10_Form_Finance_Climat'!$O95="Validé humainement",'10_Form_Finance_Climat'!R95,"")</x:f>
      </x:c>
      <x:c r="S95" s="76" t="str">
        <x:f>IF('10_Form_Finance_Climat'!$O95="Validé humainement",'10_Form_Finance_Climat'!S95,"")</x:f>
      </x:c>
      <x:c r="T95" s="76" t="str">
        <x:f>IF('10_Form_Finance_Climat'!$O95="Validé humainement",'10_Form_Finance_Climat'!T95,"")</x:f>
      </x:c>
    </x:row>
    <x:row r="96">
      <x:c r="A96" s="76" t="str">
        <x:f>IF('10_Form_Finance_Climat'!$O96="Validé humainement",'10_Form_Finance_Climat'!A96,"")</x:f>
      </x:c>
      <x:c r="B96" s="76" t="str">
        <x:f>IF('10_Form_Finance_Climat'!$O96="Validé humainement",'10_Form_Finance_Climat'!B96,"")</x:f>
      </x:c>
      <x:c r="C96" s="76" t="str">
        <x:f>IF('10_Form_Finance_Climat'!$O96="Validé humainement",'10_Form_Finance_Climat'!C96,"")</x:f>
      </x:c>
      <x:c r="D96" s="76" t="str">
        <x:f>IF('10_Form_Finance_Climat'!$O96="Validé humainement",'10_Form_Finance_Climat'!D96,"")</x:f>
      </x:c>
      <x:c r="E96" s="76" t="str">
        <x:f>IF('10_Form_Finance_Climat'!$O96="Validé humainement",'10_Form_Finance_Climat'!E96,"")</x:f>
      </x:c>
      <x:c r="F96" s="76" t="str">
        <x:f>IF('10_Form_Finance_Climat'!$O96="Validé humainement",'10_Form_Finance_Climat'!F96,"")</x:f>
      </x:c>
      <x:c r="G96" s="81" t="str">
        <x:f>IF('10_Form_Finance_Climat'!$O96="Validé humainement",'10_Form_Finance_Climat'!G96,"")</x:f>
      </x:c>
      <x:c r="H96" s="81" t="str">
        <x:f>IF('10_Form_Finance_Climat'!$O96="Validé humainement",'10_Form_Finance_Climat'!H96,"")</x:f>
      </x:c>
      <x:c r="I96" s="81" t="str">
        <x:f>IF('10_Form_Finance_Climat'!$O96="Validé humainement",'10_Form_Finance_Climat'!I96,"")</x:f>
      </x:c>
      <x:c r="J96" s="81" t="str">
        <x:f>IF('10_Form_Finance_Climat'!$O96="Validé humainement",'10_Form_Finance_Climat'!J96,"")</x:f>
      </x:c>
      <x:c r="K96" s="76" t="str">
        <x:f>IF('10_Form_Finance_Climat'!$O96="Validé humainement",'10_Form_Finance_Climat'!K96,"")</x:f>
      </x:c>
      <x:c r="L96" s="76" t="str">
        <x:f>IF('10_Form_Finance_Climat'!$O96="Validé humainement",'10_Form_Finance_Climat'!L96,"")</x:f>
      </x:c>
      <x:c r="M96" s="78" t="str">
        <x:f>IF('10_Form_Finance_Climat'!$O96="Validé humainement",'10_Form_Finance_Climat'!M96,"")</x:f>
      </x:c>
      <x:c r="N96" s="76" t="str">
        <x:f>IF('10_Form_Finance_Climat'!$O96="Validé humainement",'10_Form_Finance_Climat'!N96,"")</x:f>
      </x:c>
      <x:c r="O96" s="76" t="str">
        <x:f>IF('10_Form_Finance_Climat'!$O96="Validé humainement",'10_Form_Finance_Climat'!O96,"")</x:f>
      </x:c>
      <x:c r="P96" s="76" t="str">
        <x:f>IF('10_Form_Finance_Climat'!$O96="Validé humainement",'10_Form_Finance_Climat'!P96,"")</x:f>
      </x:c>
      <x:c r="Q96" s="78" t="str">
        <x:f>IF('10_Form_Finance_Climat'!$O96="Validé humainement",'10_Form_Finance_Climat'!Q96,"")</x:f>
      </x:c>
      <x:c r="R96" s="76" t="str">
        <x:f>IF('10_Form_Finance_Climat'!$O96="Validé humainement",'10_Form_Finance_Climat'!R96,"")</x:f>
      </x:c>
      <x:c r="S96" s="76" t="str">
        <x:f>IF('10_Form_Finance_Climat'!$O96="Validé humainement",'10_Form_Finance_Climat'!S96,"")</x:f>
      </x:c>
      <x:c r="T96" s="76" t="str">
        <x:f>IF('10_Form_Finance_Climat'!$O96="Validé humainement",'10_Form_Finance_Climat'!T96,"")</x:f>
      </x:c>
    </x:row>
    <x:row r="97">
      <x:c r="A97" s="76" t="str">
        <x:f>IF('10_Form_Finance_Climat'!$O97="Validé humainement",'10_Form_Finance_Climat'!A97,"")</x:f>
      </x:c>
      <x:c r="B97" s="76" t="str">
        <x:f>IF('10_Form_Finance_Climat'!$O97="Validé humainement",'10_Form_Finance_Climat'!B97,"")</x:f>
      </x:c>
      <x:c r="C97" s="76" t="str">
        <x:f>IF('10_Form_Finance_Climat'!$O97="Validé humainement",'10_Form_Finance_Climat'!C97,"")</x:f>
      </x:c>
      <x:c r="D97" s="76" t="str">
        <x:f>IF('10_Form_Finance_Climat'!$O97="Validé humainement",'10_Form_Finance_Climat'!D97,"")</x:f>
      </x:c>
      <x:c r="E97" s="76" t="str">
        <x:f>IF('10_Form_Finance_Climat'!$O97="Validé humainement",'10_Form_Finance_Climat'!E97,"")</x:f>
      </x:c>
      <x:c r="F97" s="76" t="str">
        <x:f>IF('10_Form_Finance_Climat'!$O97="Validé humainement",'10_Form_Finance_Climat'!F97,"")</x:f>
      </x:c>
      <x:c r="G97" s="81" t="str">
        <x:f>IF('10_Form_Finance_Climat'!$O97="Validé humainement",'10_Form_Finance_Climat'!G97,"")</x:f>
      </x:c>
      <x:c r="H97" s="81" t="str">
        <x:f>IF('10_Form_Finance_Climat'!$O97="Validé humainement",'10_Form_Finance_Climat'!H97,"")</x:f>
      </x:c>
      <x:c r="I97" s="81" t="str">
        <x:f>IF('10_Form_Finance_Climat'!$O97="Validé humainement",'10_Form_Finance_Climat'!I97,"")</x:f>
      </x:c>
      <x:c r="J97" s="81" t="str">
        <x:f>IF('10_Form_Finance_Climat'!$O97="Validé humainement",'10_Form_Finance_Climat'!J97,"")</x:f>
      </x:c>
      <x:c r="K97" s="76" t="str">
        <x:f>IF('10_Form_Finance_Climat'!$O97="Validé humainement",'10_Form_Finance_Climat'!K97,"")</x:f>
      </x:c>
      <x:c r="L97" s="76" t="str">
        <x:f>IF('10_Form_Finance_Climat'!$O97="Validé humainement",'10_Form_Finance_Climat'!L97,"")</x:f>
      </x:c>
      <x:c r="M97" s="78" t="str">
        <x:f>IF('10_Form_Finance_Climat'!$O97="Validé humainement",'10_Form_Finance_Climat'!M97,"")</x:f>
      </x:c>
      <x:c r="N97" s="76" t="str">
        <x:f>IF('10_Form_Finance_Climat'!$O97="Validé humainement",'10_Form_Finance_Climat'!N97,"")</x:f>
      </x:c>
      <x:c r="O97" s="76" t="str">
        <x:f>IF('10_Form_Finance_Climat'!$O97="Validé humainement",'10_Form_Finance_Climat'!O97,"")</x:f>
      </x:c>
      <x:c r="P97" s="76" t="str">
        <x:f>IF('10_Form_Finance_Climat'!$O97="Validé humainement",'10_Form_Finance_Climat'!P97,"")</x:f>
      </x:c>
      <x:c r="Q97" s="78" t="str">
        <x:f>IF('10_Form_Finance_Climat'!$O97="Validé humainement",'10_Form_Finance_Climat'!Q97,"")</x:f>
      </x:c>
      <x:c r="R97" s="76" t="str">
        <x:f>IF('10_Form_Finance_Climat'!$O97="Validé humainement",'10_Form_Finance_Climat'!R97,"")</x:f>
      </x:c>
      <x:c r="S97" s="76" t="str">
        <x:f>IF('10_Form_Finance_Climat'!$O97="Validé humainement",'10_Form_Finance_Climat'!S97,"")</x:f>
      </x:c>
      <x:c r="T97" s="76" t="str">
        <x:f>IF('10_Form_Finance_Climat'!$O97="Validé humainement",'10_Form_Finance_Climat'!T97,"")</x:f>
      </x:c>
    </x:row>
    <x:row r="98">
      <x:c r="A98" s="76" t="str">
        <x:f>IF('10_Form_Finance_Climat'!$O98="Validé humainement",'10_Form_Finance_Climat'!A98,"")</x:f>
      </x:c>
      <x:c r="B98" s="76" t="str">
        <x:f>IF('10_Form_Finance_Climat'!$O98="Validé humainement",'10_Form_Finance_Climat'!B98,"")</x:f>
      </x:c>
      <x:c r="C98" s="76" t="str">
        <x:f>IF('10_Form_Finance_Climat'!$O98="Validé humainement",'10_Form_Finance_Climat'!C98,"")</x:f>
      </x:c>
      <x:c r="D98" s="76" t="str">
        <x:f>IF('10_Form_Finance_Climat'!$O98="Validé humainement",'10_Form_Finance_Climat'!D98,"")</x:f>
      </x:c>
      <x:c r="E98" s="76" t="str">
        <x:f>IF('10_Form_Finance_Climat'!$O98="Validé humainement",'10_Form_Finance_Climat'!E98,"")</x:f>
      </x:c>
      <x:c r="F98" s="76" t="str">
        <x:f>IF('10_Form_Finance_Climat'!$O98="Validé humainement",'10_Form_Finance_Climat'!F98,"")</x:f>
      </x:c>
      <x:c r="G98" s="81" t="str">
        <x:f>IF('10_Form_Finance_Climat'!$O98="Validé humainement",'10_Form_Finance_Climat'!G98,"")</x:f>
      </x:c>
      <x:c r="H98" s="81" t="str">
        <x:f>IF('10_Form_Finance_Climat'!$O98="Validé humainement",'10_Form_Finance_Climat'!H98,"")</x:f>
      </x:c>
      <x:c r="I98" s="81" t="str">
        <x:f>IF('10_Form_Finance_Climat'!$O98="Validé humainement",'10_Form_Finance_Climat'!I98,"")</x:f>
      </x:c>
      <x:c r="J98" s="81" t="str">
        <x:f>IF('10_Form_Finance_Climat'!$O98="Validé humainement",'10_Form_Finance_Climat'!J98,"")</x:f>
      </x:c>
      <x:c r="K98" s="76" t="str">
        <x:f>IF('10_Form_Finance_Climat'!$O98="Validé humainement",'10_Form_Finance_Climat'!K98,"")</x:f>
      </x:c>
      <x:c r="L98" s="76" t="str">
        <x:f>IF('10_Form_Finance_Climat'!$O98="Validé humainement",'10_Form_Finance_Climat'!L98,"")</x:f>
      </x:c>
      <x:c r="M98" s="78" t="str">
        <x:f>IF('10_Form_Finance_Climat'!$O98="Validé humainement",'10_Form_Finance_Climat'!M98,"")</x:f>
      </x:c>
      <x:c r="N98" s="76" t="str">
        <x:f>IF('10_Form_Finance_Climat'!$O98="Validé humainement",'10_Form_Finance_Climat'!N98,"")</x:f>
      </x:c>
      <x:c r="O98" s="76" t="str">
        <x:f>IF('10_Form_Finance_Climat'!$O98="Validé humainement",'10_Form_Finance_Climat'!O98,"")</x:f>
      </x:c>
      <x:c r="P98" s="76" t="str">
        <x:f>IF('10_Form_Finance_Climat'!$O98="Validé humainement",'10_Form_Finance_Climat'!P98,"")</x:f>
      </x:c>
      <x:c r="Q98" s="78" t="str">
        <x:f>IF('10_Form_Finance_Climat'!$O98="Validé humainement",'10_Form_Finance_Climat'!Q98,"")</x:f>
      </x:c>
      <x:c r="R98" s="76" t="str">
        <x:f>IF('10_Form_Finance_Climat'!$O98="Validé humainement",'10_Form_Finance_Climat'!R98,"")</x:f>
      </x:c>
      <x:c r="S98" s="76" t="str">
        <x:f>IF('10_Form_Finance_Climat'!$O98="Validé humainement",'10_Form_Finance_Climat'!S98,"")</x:f>
      </x:c>
      <x:c r="T98" s="76" t="str">
        <x:f>IF('10_Form_Finance_Climat'!$O98="Validé humainement",'10_Form_Finance_Climat'!T98,"")</x:f>
      </x:c>
    </x:row>
    <x:row r="99">
      <x:c r="A99" s="76" t="str">
        <x:f>IF('10_Form_Finance_Climat'!$O99="Validé humainement",'10_Form_Finance_Climat'!A99,"")</x:f>
      </x:c>
      <x:c r="B99" s="76" t="str">
        <x:f>IF('10_Form_Finance_Climat'!$O99="Validé humainement",'10_Form_Finance_Climat'!B99,"")</x:f>
      </x:c>
      <x:c r="C99" s="76" t="str">
        <x:f>IF('10_Form_Finance_Climat'!$O99="Validé humainement",'10_Form_Finance_Climat'!C99,"")</x:f>
      </x:c>
      <x:c r="D99" s="76" t="str">
        <x:f>IF('10_Form_Finance_Climat'!$O99="Validé humainement",'10_Form_Finance_Climat'!D99,"")</x:f>
      </x:c>
      <x:c r="E99" s="76" t="str">
        <x:f>IF('10_Form_Finance_Climat'!$O99="Validé humainement",'10_Form_Finance_Climat'!E99,"")</x:f>
      </x:c>
      <x:c r="F99" s="76" t="str">
        <x:f>IF('10_Form_Finance_Climat'!$O99="Validé humainement",'10_Form_Finance_Climat'!F99,"")</x:f>
      </x:c>
      <x:c r="G99" s="81" t="str">
        <x:f>IF('10_Form_Finance_Climat'!$O99="Validé humainement",'10_Form_Finance_Climat'!G99,"")</x:f>
      </x:c>
      <x:c r="H99" s="81" t="str">
        <x:f>IF('10_Form_Finance_Climat'!$O99="Validé humainement",'10_Form_Finance_Climat'!H99,"")</x:f>
      </x:c>
      <x:c r="I99" s="81" t="str">
        <x:f>IF('10_Form_Finance_Climat'!$O99="Validé humainement",'10_Form_Finance_Climat'!I99,"")</x:f>
      </x:c>
      <x:c r="J99" s="81" t="str">
        <x:f>IF('10_Form_Finance_Climat'!$O99="Validé humainement",'10_Form_Finance_Climat'!J99,"")</x:f>
      </x:c>
      <x:c r="K99" s="76" t="str">
        <x:f>IF('10_Form_Finance_Climat'!$O99="Validé humainement",'10_Form_Finance_Climat'!K99,"")</x:f>
      </x:c>
      <x:c r="L99" s="76" t="str">
        <x:f>IF('10_Form_Finance_Climat'!$O99="Validé humainement",'10_Form_Finance_Climat'!L99,"")</x:f>
      </x:c>
      <x:c r="M99" s="78" t="str">
        <x:f>IF('10_Form_Finance_Climat'!$O99="Validé humainement",'10_Form_Finance_Climat'!M99,"")</x:f>
      </x:c>
      <x:c r="N99" s="76" t="str">
        <x:f>IF('10_Form_Finance_Climat'!$O99="Validé humainement",'10_Form_Finance_Climat'!N99,"")</x:f>
      </x:c>
      <x:c r="O99" s="76" t="str">
        <x:f>IF('10_Form_Finance_Climat'!$O99="Validé humainement",'10_Form_Finance_Climat'!O99,"")</x:f>
      </x:c>
      <x:c r="P99" s="76" t="str">
        <x:f>IF('10_Form_Finance_Climat'!$O99="Validé humainement",'10_Form_Finance_Climat'!P99,"")</x:f>
      </x:c>
      <x:c r="Q99" s="78" t="str">
        <x:f>IF('10_Form_Finance_Climat'!$O99="Validé humainement",'10_Form_Finance_Climat'!Q99,"")</x:f>
      </x:c>
      <x:c r="R99" s="76" t="str">
        <x:f>IF('10_Form_Finance_Climat'!$O99="Validé humainement",'10_Form_Finance_Climat'!R99,"")</x:f>
      </x:c>
      <x:c r="S99" s="76" t="str">
        <x:f>IF('10_Form_Finance_Climat'!$O99="Validé humainement",'10_Form_Finance_Climat'!S99,"")</x:f>
      </x:c>
      <x:c r="T99" s="76" t="str">
        <x:f>IF('10_Form_Finance_Climat'!$O99="Validé humainement",'10_Form_Finance_Climat'!T99,"")</x:f>
      </x:c>
    </x:row>
    <x:row r="100">
      <x:c r="A100" s="76" t="str">
        <x:f>IF('10_Form_Finance_Climat'!$O100="Validé humainement",'10_Form_Finance_Climat'!A100,"")</x:f>
      </x:c>
      <x:c r="B100" s="76" t="str">
        <x:f>IF('10_Form_Finance_Climat'!$O100="Validé humainement",'10_Form_Finance_Climat'!B100,"")</x:f>
      </x:c>
      <x:c r="C100" s="76" t="str">
        <x:f>IF('10_Form_Finance_Climat'!$O100="Validé humainement",'10_Form_Finance_Climat'!C100,"")</x:f>
      </x:c>
      <x:c r="D100" s="76" t="str">
        <x:f>IF('10_Form_Finance_Climat'!$O100="Validé humainement",'10_Form_Finance_Climat'!D100,"")</x:f>
      </x:c>
      <x:c r="E100" s="76" t="str">
        <x:f>IF('10_Form_Finance_Climat'!$O100="Validé humainement",'10_Form_Finance_Climat'!E100,"")</x:f>
      </x:c>
      <x:c r="F100" s="76" t="str">
        <x:f>IF('10_Form_Finance_Climat'!$O100="Validé humainement",'10_Form_Finance_Climat'!F100,"")</x:f>
      </x:c>
      <x:c r="G100" s="81" t="str">
        <x:f>IF('10_Form_Finance_Climat'!$O100="Validé humainement",'10_Form_Finance_Climat'!G100,"")</x:f>
      </x:c>
      <x:c r="H100" s="81" t="str">
        <x:f>IF('10_Form_Finance_Climat'!$O100="Validé humainement",'10_Form_Finance_Climat'!H100,"")</x:f>
      </x:c>
      <x:c r="I100" s="81" t="str">
        <x:f>IF('10_Form_Finance_Climat'!$O100="Validé humainement",'10_Form_Finance_Climat'!I100,"")</x:f>
      </x:c>
      <x:c r="J100" s="81" t="str">
        <x:f>IF('10_Form_Finance_Climat'!$O100="Validé humainement",'10_Form_Finance_Climat'!J100,"")</x:f>
      </x:c>
      <x:c r="K100" s="76" t="str">
        <x:f>IF('10_Form_Finance_Climat'!$O100="Validé humainement",'10_Form_Finance_Climat'!K100,"")</x:f>
      </x:c>
      <x:c r="L100" s="76" t="str">
        <x:f>IF('10_Form_Finance_Climat'!$O100="Validé humainement",'10_Form_Finance_Climat'!L100,"")</x:f>
      </x:c>
      <x:c r="M100" s="78" t="str">
        <x:f>IF('10_Form_Finance_Climat'!$O100="Validé humainement",'10_Form_Finance_Climat'!M100,"")</x:f>
      </x:c>
      <x:c r="N100" s="76" t="str">
        <x:f>IF('10_Form_Finance_Climat'!$O100="Validé humainement",'10_Form_Finance_Climat'!N100,"")</x:f>
      </x:c>
      <x:c r="O100" s="76" t="str">
        <x:f>IF('10_Form_Finance_Climat'!$O100="Validé humainement",'10_Form_Finance_Climat'!O100,"")</x:f>
      </x:c>
      <x:c r="P100" s="76" t="str">
        <x:f>IF('10_Form_Finance_Climat'!$O100="Validé humainement",'10_Form_Finance_Climat'!P100,"")</x:f>
      </x:c>
      <x:c r="Q100" s="78" t="str">
        <x:f>IF('10_Form_Finance_Climat'!$O100="Validé humainement",'10_Form_Finance_Climat'!Q100,"")</x:f>
      </x:c>
      <x:c r="R100" s="76" t="str">
        <x:f>IF('10_Form_Finance_Climat'!$O100="Validé humainement",'10_Form_Finance_Climat'!R100,"")</x:f>
      </x:c>
      <x:c r="S100" s="76" t="str">
        <x:f>IF('10_Form_Finance_Climat'!$O100="Validé humainement",'10_Form_Finance_Climat'!S100,"")</x:f>
      </x:c>
      <x:c r="T100" s="76" t="str">
        <x:f>IF('10_Form_Finance_Climat'!$O100="Validé humainement",'10_Form_Finance_Climat'!T100,"")</x:f>
      </x:c>
    </x:row>
    <x:row r="101">
      <x:c r="A101" s="76" t="str">
        <x:f>IF('10_Form_Finance_Climat'!$O101="Validé humainement",'10_Form_Finance_Climat'!A101,"")</x:f>
      </x:c>
      <x:c r="B101" s="76" t="str">
        <x:f>IF('10_Form_Finance_Climat'!$O101="Validé humainement",'10_Form_Finance_Climat'!B101,"")</x:f>
      </x:c>
      <x:c r="C101" s="76" t="str">
        <x:f>IF('10_Form_Finance_Climat'!$O101="Validé humainement",'10_Form_Finance_Climat'!C101,"")</x:f>
      </x:c>
      <x:c r="D101" s="76" t="str">
        <x:f>IF('10_Form_Finance_Climat'!$O101="Validé humainement",'10_Form_Finance_Climat'!D101,"")</x:f>
      </x:c>
      <x:c r="E101" s="76" t="str">
        <x:f>IF('10_Form_Finance_Climat'!$O101="Validé humainement",'10_Form_Finance_Climat'!E101,"")</x:f>
      </x:c>
      <x:c r="F101" s="76" t="str">
        <x:f>IF('10_Form_Finance_Climat'!$O101="Validé humainement",'10_Form_Finance_Climat'!F101,"")</x:f>
      </x:c>
      <x:c r="G101" s="81" t="str">
        <x:f>IF('10_Form_Finance_Climat'!$O101="Validé humainement",'10_Form_Finance_Climat'!G101,"")</x:f>
      </x:c>
      <x:c r="H101" s="81" t="str">
        <x:f>IF('10_Form_Finance_Climat'!$O101="Validé humainement",'10_Form_Finance_Climat'!H101,"")</x:f>
      </x:c>
      <x:c r="I101" s="81" t="str">
        <x:f>IF('10_Form_Finance_Climat'!$O101="Validé humainement",'10_Form_Finance_Climat'!I101,"")</x:f>
      </x:c>
      <x:c r="J101" s="81" t="str">
        <x:f>IF('10_Form_Finance_Climat'!$O101="Validé humainement",'10_Form_Finance_Climat'!J101,"")</x:f>
      </x:c>
      <x:c r="K101" s="76" t="str">
        <x:f>IF('10_Form_Finance_Climat'!$O101="Validé humainement",'10_Form_Finance_Climat'!K101,"")</x:f>
      </x:c>
      <x:c r="L101" s="76" t="str">
        <x:f>IF('10_Form_Finance_Climat'!$O101="Validé humainement",'10_Form_Finance_Climat'!L101,"")</x:f>
      </x:c>
      <x:c r="M101" s="78" t="str">
        <x:f>IF('10_Form_Finance_Climat'!$O101="Validé humainement",'10_Form_Finance_Climat'!M101,"")</x:f>
      </x:c>
      <x:c r="N101" s="76" t="str">
        <x:f>IF('10_Form_Finance_Climat'!$O101="Validé humainement",'10_Form_Finance_Climat'!N101,"")</x:f>
      </x:c>
      <x:c r="O101" s="76" t="str">
        <x:f>IF('10_Form_Finance_Climat'!$O101="Validé humainement",'10_Form_Finance_Climat'!O101,"")</x:f>
      </x:c>
      <x:c r="P101" s="76" t="str">
        <x:f>IF('10_Form_Finance_Climat'!$O101="Validé humainement",'10_Form_Finance_Climat'!P101,"")</x:f>
      </x:c>
      <x:c r="Q101" s="78" t="str">
        <x:f>IF('10_Form_Finance_Climat'!$O101="Validé humainement",'10_Form_Finance_Climat'!Q101,"")</x:f>
      </x:c>
      <x:c r="R101" s="76" t="str">
        <x:f>IF('10_Form_Finance_Climat'!$O101="Validé humainement",'10_Form_Finance_Climat'!R101,"")</x:f>
      </x:c>
      <x:c r="S101" s="76" t="str">
        <x:f>IF('10_Form_Finance_Climat'!$O101="Validé humainement",'10_Form_Finance_Climat'!S101,"")</x:f>
      </x:c>
      <x:c r="T101" s="76" t="str">
        <x:f>IF('10_Form_Finance_Climat'!$O101="Validé humainement",'10_Form_Finance_Climat'!T101,"")</x:f>
      </x:c>
    </x:row>
    <x:row r="102">
      <x:c r="A102" s="76" t="str">
        <x:f>IF('10_Form_Finance_Climat'!$O102="Validé humainement",'10_Form_Finance_Climat'!A102,"")</x:f>
      </x:c>
      <x:c r="B102" s="76" t="str">
        <x:f>IF('10_Form_Finance_Climat'!$O102="Validé humainement",'10_Form_Finance_Climat'!B102,"")</x:f>
      </x:c>
      <x:c r="C102" s="76" t="str">
        <x:f>IF('10_Form_Finance_Climat'!$O102="Validé humainement",'10_Form_Finance_Climat'!C102,"")</x:f>
      </x:c>
      <x:c r="D102" s="76" t="str">
        <x:f>IF('10_Form_Finance_Climat'!$O102="Validé humainement",'10_Form_Finance_Climat'!D102,"")</x:f>
      </x:c>
      <x:c r="E102" s="76" t="str">
        <x:f>IF('10_Form_Finance_Climat'!$O102="Validé humainement",'10_Form_Finance_Climat'!E102,"")</x:f>
      </x:c>
      <x:c r="F102" s="76" t="str">
        <x:f>IF('10_Form_Finance_Climat'!$O102="Validé humainement",'10_Form_Finance_Climat'!F102,"")</x:f>
      </x:c>
      <x:c r="G102" s="81" t="str">
        <x:f>IF('10_Form_Finance_Climat'!$O102="Validé humainement",'10_Form_Finance_Climat'!G102,"")</x:f>
      </x:c>
      <x:c r="H102" s="81" t="str">
        <x:f>IF('10_Form_Finance_Climat'!$O102="Validé humainement",'10_Form_Finance_Climat'!H102,"")</x:f>
      </x:c>
      <x:c r="I102" s="81" t="str">
        <x:f>IF('10_Form_Finance_Climat'!$O102="Validé humainement",'10_Form_Finance_Climat'!I102,"")</x:f>
      </x:c>
      <x:c r="J102" s="81" t="str">
        <x:f>IF('10_Form_Finance_Climat'!$O102="Validé humainement",'10_Form_Finance_Climat'!J102,"")</x:f>
      </x:c>
      <x:c r="K102" s="76" t="str">
        <x:f>IF('10_Form_Finance_Climat'!$O102="Validé humainement",'10_Form_Finance_Climat'!K102,"")</x:f>
      </x:c>
      <x:c r="L102" s="76" t="str">
        <x:f>IF('10_Form_Finance_Climat'!$O102="Validé humainement",'10_Form_Finance_Climat'!L102,"")</x:f>
      </x:c>
      <x:c r="M102" s="78" t="str">
        <x:f>IF('10_Form_Finance_Climat'!$O102="Validé humainement",'10_Form_Finance_Climat'!M102,"")</x:f>
      </x:c>
      <x:c r="N102" s="76" t="str">
        <x:f>IF('10_Form_Finance_Climat'!$O102="Validé humainement",'10_Form_Finance_Climat'!N102,"")</x:f>
      </x:c>
      <x:c r="O102" s="76" t="str">
        <x:f>IF('10_Form_Finance_Climat'!$O102="Validé humainement",'10_Form_Finance_Climat'!O102,"")</x:f>
      </x:c>
      <x:c r="P102" s="76" t="str">
        <x:f>IF('10_Form_Finance_Climat'!$O102="Validé humainement",'10_Form_Finance_Climat'!P102,"")</x:f>
      </x:c>
      <x:c r="Q102" s="78" t="str">
        <x:f>IF('10_Form_Finance_Climat'!$O102="Validé humainement",'10_Form_Finance_Climat'!Q102,"")</x:f>
      </x:c>
      <x:c r="R102" s="76" t="str">
        <x:f>IF('10_Form_Finance_Climat'!$O102="Validé humainement",'10_Form_Finance_Climat'!R102,"")</x:f>
      </x:c>
      <x:c r="S102" s="76" t="str">
        <x:f>IF('10_Form_Finance_Climat'!$O102="Validé humainement",'10_Form_Finance_Climat'!S102,"")</x:f>
      </x:c>
      <x:c r="T102" s="76" t="str">
        <x:f>IF('10_Form_Finance_Climat'!$O102="Validé humainement",'10_Form_Finance_Climat'!T102,"")</x:f>
      </x:c>
    </x:row>
    <x:row r="103">
      <x:c r="A103" s="76" t="str">
        <x:f>IF('10_Form_Finance_Climat'!$O103="Validé humainement",'10_Form_Finance_Climat'!A103,"")</x:f>
      </x:c>
      <x:c r="B103" s="76" t="str">
        <x:f>IF('10_Form_Finance_Climat'!$O103="Validé humainement",'10_Form_Finance_Climat'!B103,"")</x:f>
      </x:c>
      <x:c r="C103" s="76" t="str">
        <x:f>IF('10_Form_Finance_Climat'!$O103="Validé humainement",'10_Form_Finance_Climat'!C103,"")</x:f>
      </x:c>
      <x:c r="D103" s="76" t="str">
        <x:f>IF('10_Form_Finance_Climat'!$O103="Validé humainement",'10_Form_Finance_Climat'!D103,"")</x:f>
      </x:c>
      <x:c r="E103" s="76" t="str">
        <x:f>IF('10_Form_Finance_Climat'!$O103="Validé humainement",'10_Form_Finance_Climat'!E103,"")</x:f>
      </x:c>
      <x:c r="F103" s="76" t="str">
        <x:f>IF('10_Form_Finance_Climat'!$O103="Validé humainement",'10_Form_Finance_Climat'!F103,"")</x:f>
      </x:c>
      <x:c r="G103" s="81" t="str">
        <x:f>IF('10_Form_Finance_Climat'!$O103="Validé humainement",'10_Form_Finance_Climat'!G103,"")</x:f>
      </x:c>
      <x:c r="H103" s="81" t="str">
        <x:f>IF('10_Form_Finance_Climat'!$O103="Validé humainement",'10_Form_Finance_Climat'!H103,"")</x:f>
      </x:c>
      <x:c r="I103" s="81" t="str">
        <x:f>IF('10_Form_Finance_Climat'!$O103="Validé humainement",'10_Form_Finance_Climat'!I103,"")</x:f>
      </x:c>
      <x:c r="J103" s="81" t="str">
        <x:f>IF('10_Form_Finance_Climat'!$O103="Validé humainement",'10_Form_Finance_Climat'!J103,"")</x:f>
      </x:c>
      <x:c r="K103" s="76" t="str">
        <x:f>IF('10_Form_Finance_Climat'!$O103="Validé humainement",'10_Form_Finance_Climat'!K103,"")</x:f>
      </x:c>
      <x:c r="L103" s="76" t="str">
        <x:f>IF('10_Form_Finance_Climat'!$O103="Validé humainement",'10_Form_Finance_Climat'!L103,"")</x:f>
      </x:c>
      <x:c r="M103" s="78" t="str">
        <x:f>IF('10_Form_Finance_Climat'!$O103="Validé humainement",'10_Form_Finance_Climat'!M103,"")</x:f>
      </x:c>
      <x:c r="N103" s="76" t="str">
        <x:f>IF('10_Form_Finance_Climat'!$O103="Validé humainement",'10_Form_Finance_Climat'!N103,"")</x:f>
      </x:c>
      <x:c r="O103" s="76" t="str">
        <x:f>IF('10_Form_Finance_Climat'!$O103="Validé humainement",'10_Form_Finance_Climat'!O103,"")</x:f>
      </x:c>
      <x:c r="P103" s="76" t="str">
        <x:f>IF('10_Form_Finance_Climat'!$O103="Validé humainement",'10_Form_Finance_Climat'!P103,"")</x:f>
      </x:c>
      <x:c r="Q103" s="78" t="str">
        <x:f>IF('10_Form_Finance_Climat'!$O103="Validé humainement",'10_Form_Finance_Climat'!Q103,"")</x:f>
      </x:c>
      <x:c r="R103" s="76" t="str">
        <x:f>IF('10_Form_Finance_Climat'!$O103="Validé humainement",'10_Form_Finance_Climat'!R103,"")</x:f>
      </x:c>
      <x:c r="S103" s="76" t="str">
        <x:f>IF('10_Form_Finance_Climat'!$O103="Validé humainement",'10_Form_Finance_Climat'!S103,"")</x:f>
      </x:c>
      <x:c r="T103" s="76" t="str">
        <x:f>IF('10_Form_Finance_Climat'!$O103="Validé humainement",'10_Form_Finance_Climat'!T103,"")</x:f>
      </x:c>
    </x:row>
    <x:row r="104">
      <x:c r="A104" s="76" t="str">
        <x:f>IF('10_Form_Finance_Climat'!$O104="Validé humainement",'10_Form_Finance_Climat'!A104,"")</x:f>
      </x:c>
      <x:c r="B104" s="76" t="str">
        <x:f>IF('10_Form_Finance_Climat'!$O104="Validé humainement",'10_Form_Finance_Climat'!B104,"")</x:f>
      </x:c>
      <x:c r="C104" s="76" t="str">
        <x:f>IF('10_Form_Finance_Climat'!$O104="Validé humainement",'10_Form_Finance_Climat'!C104,"")</x:f>
      </x:c>
      <x:c r="D104" s="76" t="str">
        <x:f>IF('10_Form_Finance_Climat'!$O104="Validé humainement",'10_Form_Finance_Climat'!D104,"")</x:f>
      </x:c>
      <x:c r="E104" s="76" t="str">
        <x:f>IF('10_Form_Finance_Climat'!$O104="Validé humainement",'10_Form_Finance_Climat'!E104,"")</x:f>
      </x:c>
      <x:c r="F104" s="76" t="str">
        <x:f>IF('10_Form_Finance_Climat'!$O104="Validé humainement",'10_Form_Finance_Climat'!F104,"")</x:f>
      </x:c>
      <x:c r="G104" s="81" t="str">
        <x:f>IF('10_Form_Finance_Climat'!$O104="Validé humainement",'10_Form_Finance_Climat'!G104,"")</x:f>
      </x:c>
      <x:c r="H104" s="81" t="str">
        <x:f>IF('10_Form_Finance_Climat'!$O104="Validé humainement",'10_Form_Finance_Climat'!H104,"")</x:f>
      </x:c>
      <x:c r="I104" s="81" t="str">
        <x:f>IF('10_Form_Finance_Climat'!$O104="Validé humainement",'10_Form_Finance_Climat'!I104,"")</x:f>
      </x:c>
      <x:c r="J104" s="81" t="str">
        <x:f>IF('10_Form_Finance_Climat'!$O104="Validé humainement",'10_Form_Finance_Climat'!J104,"")</x:f>
      </x:c>
      <x:c r="K104" s="76" t="str">
        <x:f>IF('10_Form_Finance_Climat'!$O104="Validé humainement",'10_Form_Finance_Climat'!K104,"")</x:f>
      </x:c>
      <x:c r="L104" s="76" t="str">
        <x:f>IF('10_Form_Finance_Climat'!$O104="Validé humainement",'10_Form_Finance_Climat'!L104,"")</x:f>
      </x:c>
      <x:c r="M104" s="78" t="str">
        <x:f>IF('10_Form_Finance_Climat'!$O104="Validé humainement",'10_Form_Finance_Climat'!M104,"")</x:f>
      </x:c>
      <x:c r="N104" s="76" t="str">
        <x:f>IF('10_Form_Finance_Climat'!$O104="Validé humainement",'10_Form_Finance_Climat'!N104,"")</x:f>
      </x:c>
      <x:c r="O104" s="76" t="str">
        <x:f>IF('10_Form_Finance_Climat'!$O104="Validé humainement",'10_Form_Finance_Climat'!O104,"")</x:f>
      </x:c>
      <x:c r="P104" s="76" t="str">
        <x:f>IF('10_Form_Finance_Climat'!$O104="Validé humainement",'10_Form_Finance_Climat'!P104,"")</x:f>
      </x:c>
      <x:c r="Q104" s="78" t="str">
        <x:f>IF('10_Form_Finance_Climat'!$O104="Validé humainement",'10_Form_Finance_Climat'!Q104,"")</x:f>
      </x:c>
      <x:c r="R104" s="76" t="str">
        <x:f>IF('10_Form_Finance_Climat'!$O104="Validé humainement",'10_Form_Finance_Climat'!R104,"")</x:f>
      </x:c>
      <x:c r="S104" s="76" t="str">
        <x:f>IF('10_Form_Finance_Climat'!$O104="Validé humainement",'10_Form_Finance_Climat'!S104,"")</x:f>
      </x:c>
      <x:c r="T104" s="76" t="str">
        <x:f>IF('10_Form_Finance_Climat'!$O104="Validé humainement",'10_Form_Finance_Climat'!T104,"")</x:f>
      </x:c>
    </x:row>
  </x:sheetData>
  <x:mergeCells>
    <x:mergeCell ref="A1:T1"/>
    <x:mergeCell ref="A2:T2"/>
  </x:mergeCells>
  <x:pageMargins left="0.7" right="0.7" top="0.75" bottom="0.75" header="0.3" footer="0.3"/>
  <x:tableParts count="1">
    <x:tablePart xmlns:r="http://schemas.openxmlformats.org/officeDocument/2006/relationships" r:id="Ra1240ddcb2f541d5"/>
  </x:tableParts>
</x:worksheet>
</file>

<file path=xl/worksheets/sheet64.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Tableau de bord consolidé</x:v>
      </x:c>
      <x:c r="B1" s="68"/>
      <x:c r="C1" s="68"/>
      <x:c r="D1" s="68"/>
      <x:c r="E1" s="68"/>
    </x:row>
    <x:row r="2" ht="33" customHeight="1">
      <x:c r="A2" s="71" t="str">
        <x:v>Vue automatiquement alimentée par les bases validées issues des formulaires.</x:v>
      </x:c>
      <x:c r="B2" s="71"/>
      <x:c r="C2" s="71"/>
      <x:c r="D2" s="71"/>
      <x:c r="E2" s="71"/>
    </x:row>
    <x:row r="4">
      <x:c r="A4" s="74" t="str">
        <x:v>Indicateur</x:v>
      </x:c>
      <x:c r="B4" s="74" t="str">
        <x:v>Valeur</x:v>
      </x:c>
      <x:c r="C4" s="74" t="str">
        <x:v>Unité</x:v>
      </x:c>
      <x:c r="D4" s="74" t="str">
        <x:v>Source</x:v>
      </x:c>
      <x:c r="E4" s="74" t="str">
        <x:v>Usage reporting</x:v>
      </x:c>
    </x:row>
    <x:row r="5">
      <x:c r="A5" s="76" t="str">
        <x:v>Données validées</x:v>
      </x:c>
      <x:c r="B5"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5" s="76" t="str">
        <x:v>lignes</x:v>
      </x:c>
      <x:c r="D5" s="76" t="str">
        <x:v>Bases Data_*</x:v>
      </x:c>
      <x:c r="E5" s="76" t="str">
        <x:v>Pilotage et reporting</x:v>
      </x:c>
    </x:row>
    <x:row r="6">
      <x:c r="A6" s="76" t="str">
        <x:v>Émissions totales</x:v>
      </x:c>
      <x:c r="B6" s="77" t="n">
        <x:f>SUM(Data_Electricite!$H$5:$H$104)+SUM(Data_Dechets!$M$5:$M$104)+SUM(Data_Emissions_GES!$H$5:$H$104)+SUM(Data_Mobilite!$M$5:$M$104)</x:f>
        <x:v>0</x:v>
      </x:c>
      <x:c r="C6" s="76" t="str">
        <x:v>tCO2e</x:v>
      </x:c>
      <x:c r="D6" s="76" t="str">
        <x:v>Data GES, énergie, déchets, mobilité</x:v>
      </x:c>
      <x:c r="E6" s="76" t="str">
        <x:v>CDP, C40, CDN</x:v>
      </x:c>
    </x:row>
    <x:row r="7">
      <x:c r="A7" s="76" t="str">
        <x:v>Budget total projets</x:v>
      </x:c>
      <x:c r="B7" s="77" t="n">
        <x:f>SUM(Data_Projets_Climat!$I$5:$I$104)</x:f>
        <x:v>0</x:v>
      </x:c>
      <x:c r="C7" s="76" t="str">
        <x:v>FCFA</x:v>
      </x:c>
      <x:c r="D7" s="76" t="str">
        <x:v>Data_Projets_Climat</x:v>
      </x:c>
      <x:c r="E7" s="76" t="str">
        <x:v>Bailleurs climat</x:v>
      </x:c>
    </x:row>
    <x:row r="8">
      <x:c r="A8" s="76" t="str">
        <x:v>Gap de financement</x:v>
      </x:c>
      <x:c r="B8" s="77" t="n">
        <x:f>SUM(Data_Projets_Climat!$K$5:$K$104)</x:f>
        <x:v>0</x:v>
      </x:c>
      <x:c r="C8" s="76" t="str">
        <x:v>FCFA</x:v>
      </x:c>
      <x:c r="D8" s="76" t="str">
        <x:v>Data_Projets_Climat</x:v>
      </x:c>
      <x:c r="E8" s="76" t="str">
        <x:v>GCF, Banque mondiale, BAD</x:v>
      </x:c>
    </x:row>
    <x:row r="9">
      <x:c r="A9" s="76" t="str">
        <x:v>Projets actifs</x:v>
      </x:c>
      <x:c r="B9" s="77" t="n">
        <x:f>COUNTIF(Data_Projets_Climat!$E$5:$E$104,"Actif")</x:f>
        <x:v>0</x:v>
      </x:c>
      <x:c r="C9" s="76" t="str">
        <x:v>nombre</x:v>
      </x:c>
      <x:c r="D9" s="76" t="str">
        <x:v>Data_Projets_Climat</x:v>
      </x:c>
      <x:c r="E9" s="76" t="str">
        <x:v>C40, CDN</x:v>
      </x:c>
    </x:row>
  </x:sheetData>
  <x:mergeCells>
    <x:mergeCell ref="A1:E1"/>
    <x:mergeCell ref="A2:E2"/>
  </x:mergeCells>
  <x:pageMargins left="0.7" right="0.7" top="0.75" bottom="0.75" header="0.3" footer="0.3"/>
  <x:tableParts count="1">
    <x:tablePart xmlns:r="http://schemas.openxmlformats.org/officeDocument/2006/relationships" r:id="R488e2d0792694ea9"/>
  </x:tableParts>
</x:worksheet>
</file>

<file path=xl/worksheets/sheet65.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Inventaire GES alimenté par formulaires</x:v>
      </x:c>
      <x:c r="B1" s="68"/>
      <x:c r="C1" s="68"/>
      <x:c r="D1" s="68"/>
      <x:c r="E1" s="68"/>
    </x:row>
    <x:row r="2" ht="33" customHeight="1">
      <x:c r="A2" s="71" t="str">
        <x:v>Synthèse des émissions validées, structurée pour inventaire territorial.</x:v>
      </x:c>
      <x:c r="B2" s="71"/>
      <x:c r="C2" s="71"/>
      <x:c r="D2" s="71"/>
      <x:c r="E2" s="71"/>
    </x:row>
    <x:row r="4">
      <x:c r="A4" s="74" t="str">
        <x:v>Indicateur</x:v>
      </x:c>
      <x:c r="B4" s="74" t="str">
        <x:v>Valeur</x:v>
      </x:c>
      <x:c r="C4" s="74" t="str">
        <x:v>Unité</x:v>
      </x:c>
      <x:c r="D4" s="74" t="str">
        <x:v>Source</x:v>
      </x:c>
      <x:c r="E4" s="74" t="str">
        <x:v>Usage reporting</x:v>
      </x:c>
    </x:row>
    <x:row r="5">
      <x:c r="A5" s="76" t="str">
        <x:v>Énergie stationnaire</x:v>
      </x:c>
      <x:c r="B5" s="77" t="n">
        <x:f>SUMIFS(Data_Emissions_GES!$H$5:$H$104,Data_Emissions_GES!$C$5:$C$104,"Énergie stationnaire")+SUM(Data_Electricite!$H$5:$H$104)</x:f>
        <x:v>0</x:v>
      </x:c>
      <x:c r="C5" s="76" t="str">
        <x:v>tCO2e</x:v>
      </x:c>
      <x:c r="D5" s="76" t="str">
        <x:v>Data_Emissions_GES; Data_Electricite</x:v>
      </x:c>
      <x:c r="E5" s="76" t="str">
        <x:v>GPC/CDP/GCoM</x:v>
      </x:c>
    </x:row>
    <x:row r="6">
      <x:c r="A6" s="76" t="str">
        <x:v>Transport</x:v>
      </x:c>
      <x:c r="B6" s="77" t="n">
        <x:f>SUMIFS(Data_Emissions_GES!$H$5:$H$104,Data_Emissions_GES!$C$5:$C$104,"Transport")+SUM(Data_Mobilite!$M$5:$M$104)</x:f>
        <x:v>0</x:v>
      </x:c>
      <x:c r="C6" s="76" t="str">
        <x:v>tCO2e</x:v>
      </x:c>
      <x:c r="D6" s="76" t="str">
        <x:v>Data_Emissions_GES; Data_Mobilite</x:v>
      </x:c>
      <x:c r="E6" s="76" t="str">
        <x:v>GPC/CDP/GCoM</x:v>
      </x:c>
    </x:row>
    <x:row r="7">
      <x:c r="A7" s="76" t="str">
        <x:v>Déchets</x:v>
      </x:c>
      <x:c r="B7" s="77" t="n">
        <x:f>SUMIFS(Data_Emissions_GES!$H$5:$H$104,Data_Emissions_GES!$C$5:$C$104,"Déchets")+SUM(Data_Dechets!$M$5:$M$104)</x:f>
        <x:v>0</x:v>
      </x:c>
      <x:c r="C7" s="76" t="str">
        <x:v>tCO2e</x:v>
      </x:c>
      <x:c r="D7" s="76" t="str">
        <x:v>Data_Emissions_GES; Data_Dechets</x:v>
      </x:c>
      <x:c r="E7" s="76" t="str">
        <x:v>GPC/CDP/GCoM</x:v>
      </x:c>
    </x:row>
    <x:row r="8">
      <x:c r="A8" s="76" t="str">
        <x:v>Autres secteurs</x:v>
      </x:c>
      <x:c r="B8" s="77" t="n">
        <x:f>SUMIFS(Data_Emissions_GES!$H$5:$H$104,Data_Emissions_GES!$C$5:$C$104,"&lt;&gt;Énergie stationnaire",Data_Emissions_GES!$C$5:$C$104,"&lt;&gt;Transport",Data_Emissions_GES!$C$5:$C$104,"&lt;&gt;Déchets")</x:f>
        <x:v>0</x:v>
      </x:c>
      <x:c r="C8" s="76" t="str">
        <x:v>tCO2e</x:v>
      </x:c>
      <x:c r="D8" s="76" t="str">
        <x:v>Data_Emissions_GES</x:v>
      </x:c>
      <x:c r="E8" s="76" t="str">
        <x:v>GPC BASIC+</x:v>
      </x:c>
    </x:row>
    <x:row r="16">
      <x:c r="A16" s="111" t="str">
        <x:v>Module absorptions carbone nature</x:v>
      </x:c>
      <x:c r="B16" s="111" t="str">
        <x:v>Valeur</x:v>
      </x:c>
      <x:c r="C16" s="111" t="str">
        <x:v>Unité</x:v>
      </x:c>
      <x:c r="D16" s="111" t="str">
        <x:v>Source</x:v>
      </x:c>
      <x:c r="E16" s="111" t="str">
        <x:v>Règle</x:v>
      </x:c>
    </x:row>
    <x:row r="17">
      <x:c r="A17" s="113" t="str">
        <x:v>Émissions brutes suivies</x:v>
      </x:c>
      <x:c r="B17" s="114" t="n">
        <x:f>SUM(B5:B8)</x:f>
        <x:v>0</x:v>
      </x:c>
      <x:c r="C17" s="113" t="str">
        <x:v>tCO2e</x:v>
      </x:c>
      <x:c r="D17" s="113" t="str">
        <x:v>Data_Emissions_GES + modules sectoriels</x:v>
      </x:c>
      <x:c r="E17" s="113" t="str">
        <x:v>Ne pas mélanger aux absorptions</x:v>
      </x:c>
    </x:row>
    <x:row r="18">
      <x:c r="A18" s="113" t="str">
        <x:v>Absorptions / séquestration estimées</x:v>
      </x:c>
      <x:c r="B18" s="114" t="n">
        <x:f>SUM(Data_Nature_Espaces_Verts!$Q$5:$Q$124)</x:f>
        <x:v>0</x:v>
      </x:c>
      <x:c r="C18" s="113" t="str">
        <x:v>tCO2e/an</x:v>
      </x:c>
      <x:c r="D18" s="113" t="str">
        <x:v>Data_Nature_Espaces_Verts + Facteurs_Sequestration_Carbone</x:v>
      </x:c>
      <x:c r="E18" s="113" t="str">
        <x:v>Estimation séparée</x:v>
      </x:c>
    </x:row>
    <x:row r="19">
      <x:c r="A19" s="113" t="str">
        <x:v>Solde indicatif séparé</x:v>
      </x:c>
      <x:c r="B19" s="114" t="n">
        <x:f>B17-B18</x:f>
        <x:v>0</x:v>
      </x:c>
      <x:c r="C19" s="113" t="str">
        <x:v>tCO2e</x:v>
      </x:c>
      <x:c r="D19" s="113" t="str">
        <x:v>Calcul indicatif</x:v>
      </x:c>
      <x:c r="E19" s="113" t="str">
        <x:v>À ne pas reporter comme net officiel sans méthode validée</x:v>
      </x:c>
    </x:row>
    <x:row r="20">
      <x:c r="A20" s="113" t="str">
        <x:v>Méthodologie requise</x:v>
      </x:c>
      <x:c r="B20" s="113" t="str">
        <x:v>Oui</x:v>
      </x:c>
      <x:c r="C20" s="113" t="str">
        <x:v>texte</x:v>
      </x:c>
      <x:c r="D20" s="113" t="str">
        <x:v>Source facteur</x:v>
      </x:c>
      <x:c r="E20" s="113" t="str">
        <x:v>Obligatoire pour toute estimation de séquestration</x:v>
      </x:c>
    </x:row>
  </x:sheetData>
  <x:mergeCells>
    <x:mergeCell ref="A1:E1"/>
    <x:mergeCell ref="A2:E2"/>
  </x:mergeCells>
  <x:pageMargins left="0.7" right="0.7" top="0.75" bottom="0.75" header="0.3" footer="0.3"/>
  <x:tableParts count="1">
    <x:tablePart xmlns:r="http://schemas.openxmlformats.org/officeDocument/2006/relationships" r:id="Rec9aa1bb8ee84468"/>
  </x:tableParts>
</x:worksheet>
</file>

<file path=xl/worksheets/sheet66.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Données climatiques consolidées</x:v>
      </x:c>
      <x:c r="B1" s="68"/>
      <x:c r="C1" s="68"/>
      <x:c r="D1" s="68"/>
      <x:c r="E1" s="68"/>
    </x:row>
    <x:row r="2" ht="33" customHeight="1">
      <x:c r="A2" s="71" t="str">
        <x:v>Température, pluviométrie et érosion côtière validées.</x:v>
      </x:c>
      <x:c r="B2" s="71"/>
      <x:c r="C2" s="71"/>
      <x:c r="D2" s="71"/>
      <x:c r="E2" s="71"/>
    </x:row>
    <x:row r="4">
      <x:c r="A4" s="74" t="str">
        <x:v>Indicateur</x:v>
      </x:c>
      <x:c r="B4" s="74" t="str">
        <x:v>Valeur</x:v>
      </x:c>
      <x:c r="C4" s="74" t="str">
        <x:v>Unité</x:v>
      </x:c>
      <x:c r="D4" s="74" t="str">
        <x:v>Source</x:v>
      </x:c>
      <x:c r="E4" s="74" t="str">
        <x:v>Usage reporting</x:v>
      </x:c>
    </x:row>
    <x:row r="5">
      <x:c r="A5" s="76" t="str">
        <x:v>Température moyenne</x:v>
      </x:c>
      <x:c r="B5" s="77" t="str">
        <x:f>IFERROR(AVERAGE(Data_Temperature!$G$5:$G$104),"")</x:f>
      </x:c>
      <x:c r="C5" s="76" t="str">
        <x:v>°C</x:v>
      </x:c>
      <x:c r="D5" s="76" t="str">
        <x:v>Data_Temperature</x:v>
      </x:c>
      <x:c r="E5" s="76" t="str">
        <x:v>CDP, C40, adaptation</x:v>
      </x:c>
    </x:row>
    <x:row r="6">
      <x:c r="A6" s="76" t="str">
        <x:v>Pluviométrie totale</x:v>
      </x:c>
      <x:c r="B6" s="77" t="n">
        <x:f>SUM(Data_Pluviometrie!$G$5:$G$104)</x:f>
        <x:v>0</x:v>
      </x:c>
      <x:c r="C6" s="76" t="str">
        <x:v>mm</x:v>
      </x:c>
      <x:c r="D6" s="76" t="str">
        <x:v>Data_Pluviometrie</x:v>
      </x:c>
      <x:c r="E6" s="76" t="str">
        <x:v>Adaptation/CDN</x:v>
      </x:c>
    </x:row>
    <x:row r="7">
      <x:c r="A7" s="76" t="str">
        <x:v>Épisodes extrêmes</x:v>
      </x:c>
      <x:c r="B7" s="77" t="n">
        <x:f>COUNTIF(Data_Pluviometrie!$I$5:$I$104,"Oui")</x:f>
        <x:v>0</x:v>
      </x:c>
      <x:c r="C7" s="76" t="str">
        <x:v>nombre</x:v>
      </x:c>
      <x:c r="D7" s="76" t="str">
        <x:v>Data_Pluviometrie</x:v>
      </x:c>
      <x:c r="E7" s="76" t="str">
        <x:v>Résilience</x:v>
      </x:c>
    </x:row>
    <x:row r="8">
      <x:c r="A8" s="76" t="str">
        <x:v>Recul moyen trait de côte</x:v>
      </x:c>
      <x:c r="B8" s="77" t="str">
        <x:f>IFERROR(AVERAGE(Data_Erosion_Cotiere!$E$5:$E$104),"")</x:f>
      </x:c>
      <x:c r="C8" s="76" t="str">
        <x:v>m</x:v>
      </x:c>
      <x:c r="D8" s="76" t="str">
        <x:v>Data_Erosion_Cotiere</x:v>
      </x:c>
      <x:c r="E8" s="76" t="str">
        <x:v>Risques climatiques/CDN</x:v>
      </x:c>
    </x:row>
  </x:sheetData>
  <x:mergeCells>
    <x:mergeCell ref="A1:E1"/>
    <x:mergeCell ref="A2:E2"/>
  </x:mergeCells>
  <x:pageMargins left="0.7" right="0.7" top="0.75" bottom="0.75" header="0.3" footer="0.3"/>
  <x:tableParts count="1">
    <x:tablePart xmlns:r="http://schemas.openxmlformats.org/officeDocument/2006/relationships" r:id="Rbfb2a8abed8b41dc"/>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Qualité de l'air consolidée</x:v>
      </x:c>
      <x:c r="B1" s="68"/>
      <x:c r="C1" s="68"/>
      <x:c r="D1" s="68"/>
      <x:c r="E1" s="68"/>
    </x:row>
    <x:row r="2" ht="33" customHeight="1">
      <x:c r="A2" s="71" t="str">
        <x:v>Moyennes validées et dépassements de seuil.</x:v>
      </x:c>
      <x:c r="B2" s="71"/>
      <x:c r="C2" s="71"/>
      <x:c r="D2" s="71"/>
      <x:c r="E2" s="71"/>
    </x:row>
    <x:row r="4">
      <x:c r="A4" s="74" t="str">
        <x:v>Indicateur</x:v>
      </x:c>
      <x:c r="B4" s="74" t="str">
        <x:v>Valeur</x:v>
      </x:c>
      <x:c r="C4" s="74" t="str">
        <x:v>Unité</x:v>
      </x:c>
      <x:c r="D4" s="74" t="str">
        <x:v>Source</x:v>
      </x:c>
      <x:c r="E4" s="74" t="str">
        <x:v>Usage reporting</x:v>
      </x:c>
    </x:row>
    <x:row r="5">
      <x:c r="A5" s="76" t="str">
        <x:v>PM2.5 moyen</x:v>
      </x:c>
      <x:c r="B5" s="77" t="str">
        <x:f>IFERROR(AVERAGE(Data_Qualite_Air!$E$5:$E$104),"")</x:f>
      </x:c>
      <x:c r="C5" s="76" t="str">
        <x:v>µg/m3</x:v>
      </x:c>
      <x:c r="D5" s="76" t="str">
        <x:v>Data_Qualite_Air</x:v>
      </x:c>
      <x:c r="E5" s="76" t="str">
        <x:v>CDP, C40 air quality</x:v>
      </x:c>
    </x:row>
    <x:row r="6">
      <x:c r="A6" s="76" t="str">
        <x:v>PM10 moyen</x:v>
      </x:c>
      <x:c r="B6" s="77" t="str">
        <x:f>IFERROR(AVERAGE(Data_Qualite_Air!$F$5:$F$104),"")</x:f>
      </x:c>
      <x:c r="C6" s="76" t="str">
        <x:v>µg/m3</x:v>
      </x:c>
      <x:c r="D6" s="76" t="str">
        <x:v>Data_Qualite_Air</x:v>
      </x:c>
      <x:c r="E6" s="76" t="str">
        <x:v>Santé urbaine</x:v>
      </x:c>
    </x:row>
    <x:row r="7">
      <x:c r="A7" s="76" t="str">
        <x:v>Indice moyen qualité air</x:v>
      </x:c>
      <x:c r="B7" s="77" t="str">
        <x:f>IFERROR(AVERAGE(Data_Qualite_Air!$K$5:$K$104),"")</x:f>
      </x:c>
      <x:c r="C7" s="76" t="str">
        <x:v>indice</x:v>
      </x:c>
      <x:c r="D7" s="76" t="str">
        <x:v>Data_Qualite_Air</x:v>
      </x:c>
      <x:c r="E7" s="76" t="str">
        <x:v>Dashboard</x:v>
      </x:c>
    </x:row>
    <x:row r="8">
      <x:c r="A8" s="76" t="str">
        <x:v>Dépassements seuil OMS</x:v>
      </x:c>
      <x:c r="B8" s="77" t="n">
        <x:f>COUNTIF(Data_Qualite_Air!$L$5:$L$104,"Oui")</x:f>
        <x:v>0</x:v>
      </x:c>
      <x:c r="C8" s="76" t="str">
        <x:v>nombre</x:v>
      </x:c>
      <x:c r="D8" s="76" t="str">
        <x:v>Data_Qualite_Air</x:v>
      </x:c>
      <x:c r="E8" s="76" t="str">
        <x:v>Alerte santé</x:v>
      </x:c>
    </x:row>
  </x:sheetData>
  <x:mergeCells>
    <x:mergeCell ref="A1:E1"/>
    <x:mergeCell ref="A2:E2"/>
  </x:mergeCells>
  <x:pageMargins left="0.7" right="0.7" top="0.75" bottom="0.75" header="0.3" footer="0.3"/>
  <x:tableParts count="1">
    <x:tablePart xmlns:r="http://schemas.openxmlformats.org/officeDocument/2006/relationships" r:id="Rce124fbdba6d4725"/>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Énergie consolidée</x:v>
      </x:c>
      <x:c r="B1" s="68"/>
      <x:c r="C1" s="68"/>
      <x:c r="D1" s="68"/>
      <x:c r="E1" s="68"/>
    </x:row>
    <x:row r="2" ht="33" customHeight="1">
      <x:c r="A2" s="71" t="str">
        <x:v>Consommation électrique et émissions associées.</x:v>
      </x:c>
      <x:c r="B2" s="71"/>
      <x:c r="C2" s="71"/>
      <x:c r="D2" s="71"/>
      <x:c r="E2" s="71"/>
    </x:row>
    <x:row r="4">
      <x:c r="A4" s="74" t="str">
        <x:v>Indicateur</x:v>
      </x:c>
      <x:c r="B4" s="74" t="str">
        <x:v>Valeur</x:v>
      </x:c>
      <x:c r="C4" s="74" t="str">
        <x:v>Unité</x:v>
      </x:c>
      <x:c r="D4" s="74" t="str">
        <x:v>Source</x:v>
      </x:c>
      <x:c r="E4" s="74" t="str">
        <x:v>Usage reporting</x:v>
      </x:c>
    </x:row>
    <x:row r="5">
      <x:c r="A5" s="76" t="str">
        <x:v>Consommation électrique</x:v>
      </x:c>
      <x:c r="B5" s="77" t="n">
        <x:f>SUM(Data_Electricite!$F$5:$F$104)</x:f>
        <x:v>0</x:v>
      </x:c>
      <x:c r="C5" s="76" t="str">
        <x:v>kWh</x:v>
      </x:c>
      <x:c r="D5" s="76" t="str">
        <x:v>Data_Electricite</x:v>
      </x:c>
      <x:c r="E5" s="76" t="str">
        <x:v>CDP, C40, CDN</x:v>
      </x:c>
    </x:row>
    <x:row r="6">
      <x:c r="A6" s="76" t="str">
        <x:v>Émissions électricité</x:v>
      </x:c>
      <x:c r="B6" s="77" t="n">
        <x:f>SUM(Data_Electricite!$H$5:$H$104)</x:f>
        <x:v>0</x:v>
      </x:c>
      <x:c r="C6" s="76" t="str">
        <x:v>tCO2e</x:v>
      </x:c>
      <x:c r="D6" s="76" t="str">
        <x:v>Data_Electricite</x:v>
      </x:c>
      <x:c r="E6" s="76" t="str">
        <x:v>Inventaire GES</x:v>
      </x:c>
    </x:row>
    <x:row r="7">
      <x:c r="A7" s="76" t="str">
        <x:v>Nombre de sites/mesures</x:v>
      </x:c>
      <x:c r="B7" s="77" t="n">
        <x:f>COUNTIF(Data_Electricite!$K$5:$K$104,"Validé humainement")</x:f>
        <x:v>0</x:v>
      </x:c>
      <x:c r="C7" s="76" t="str">
        <x:v>lignes</x:v>
      </x:c>
      <x:c r="D7" s="76" t="str">
        <x:v>Data_Electricite</x:v>
      </x:c>
      <x:c r="E7" s="76" t="str">
        <x:v>MRV</x:v>
      </x:c>
    </x:row>
  </x:sheetData>
  <x:mergeCells>
    <x:mergeCell ref="A1:E1"/>
    <x:mergeCell ref="A2:E2"/>
  </x:mergeCells>
  <x:pageMargins left="0.7" right="0.7" top="0.75" bottom="0.75" header="0.3" footer="0.3"/>
  <x:tableParts count="1">
    <x:tablePart xmlns:r="http://schemas.openxmlformats.org/officeDocument/2006/relationships" r:id="Rd2fbc5ff94ce4120"/>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Déchets consolidés</x:v>
      </x:c>
      <x:c r="B1" s="68"/>
      <x:c r="C1" s="68"/>
      <x:c r="D1" s="68"/>
      <x:c r="E1" s="68"/>
    </x:row>
    <x:row r="2" ht="33" customHeight="1">
      <x:c r="A2" s="71" t="str">
        <x:v>Flux collectés, valorisés, enfouis et émissions estimées.</x:v>
      </x:c>
      <x:c r="B2" s="71"/>
      <x:c r="C2" s="71"/>
      <x:c r="D2" s="71"/>
      <x:c r="E2" s="71"/>
    </x:row>
    <x:row r="4">
      <x:c r="A4" s="74" t="str">
        <x:v>Indicateur</x:v>
      </x:c>
      <x:c r="B4" s="74" t="str">
        <x:v>Valeur</x:v>
      </x:c>
      <x:c r="C4" s="74" t="str">
        <x:v>Unité</x:v>
      </x:c>
      <x:c r="D4" s="74" t="str">
        <x:v>Source</x:v>
      </x:c>
      <x:c r="E4" s="74" t="str">
        <x:v>Usage reporting</x:v>
      </x:c>
    </x:row>
    <x:row r="5">
      <x:c r="A5" s="76" t="str">
        <x:v>Déchets collectés</x:v>
      </x:c>
      <x:c r="B5" s="77" t="n">
        <x:f>SUM(Data_Dechets!$F$5:$F$104)</x:f>
        <x:v>0</x:v>
      </x:c>
      <x:c r="C5" s="76" t="str">
        <x:v>tonnes</x:v>
      </x:c>
      <x:c r="D5" s="76" t="str">
        <x:v>Data_Dechets</x:v>
      </x:c>
      <x:c r="E5" s="76" t="str">
        <x:v>CDP, C40, CDN</x:v>
      </x:c>
    </x:row>
    <x:row r="6">
      <x:c r="A6" s="76" t="str">
        <x:v>Déchets recyclés</x:v>
      </x:c>
      <x:c r="B6" s="77" t="n">
        <x:f>SUM(Data_Dechets!$G$5:$G$104)</x:f>
        <x:v>0</x:v>
      </x:c>
      <x:c r="C6" s="76" t="str">
        <x:v>tonnes</x:v>
      </x:c>
      <x:c r="D6" s="76" t="str">
        <x:v>Data_Dechets</x:v>
      </x:c>
      <x:c r="E6" s="76" t="str">
        <x:v>Circularité</x:v>
      </x:c>
    </x:row>
    <x:row r="7">
      <x:c r="A7" s="76" t="str">
        <x:v>Déchets compostés</x:v>
      </x:c>
      <x:c r="B7" s="77" t="n">
        <x:f>SUM(Data_Dechets!$H$5:$H$104)</x:f>
        <x:v>0</x:v>
      </x:c>
      <x:c r="C7" s="76" t="str">
        <x:v>tonnes</x:v>
      </x:c>
      <x:c r="D7" s="76" t="str">
        <x:v>Data_Dechets</x:v>
      </x:c>
      <x:c r="E7" s="76" t="str">
        <x:v>Circularité</x:v>
      </x:c>
    </x:row>
    <x:row r="8">
      <x:c r="A8" s="76" t="str">
        <x:v>Émissions déchets</x:v>
      </x:c>
      <x:c r="B8" s="77" t="n">
        <x:f>SUM(Data_Dechets!$M$5:$M$104)</x:f>
        <x:v>0</x:v>
      </x:c>
      <x:c r="C8" s="76" t="str">
        <x:v>tCO2e</x:v>
      </x:c>
      <x:c r="D8" s="76" t="str">
        <x:v>Data_Dechets</x:v>
      </x:c>
      <x:c r="E8" s="76" t="str">
        <x:v>Inventaire GES</x:v>
      </x:c>
    </x:row>
  </x:sheetData>
  <x:mergeCells>
    <x:mergeCell ref="A1:E1"/>
    <x:mergeCell ref="A2:E2"/>
  </x:mergeCells>
  <x:pageMargins left="0.7" right="0.7" top="0.75" bottom="0.75" header="0.3" footer="0.3"/>
  <x:tableParts count="1">
    <x:tablePart xmlns:r="http://schemas.openxmlformats.org/officeDocument/2006/relationships" r:id="Ra970e81c190941c6"/>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Mobilité consolidée</x:v>
      </x:c>
      <x:c r="B1" s="68"/>
      <x:c r="C1" s="68"/>
      <x:c r="D1" s="68"/>
      <x:c r="E1" s="68"/>
    </x:row>
    <x:row r="2" ht="33" customHeight="1">
      <x:c r="A2" s="71" t="str">
        <x:v>Activité transport, passagers, consommation et émissions.</x:v>
      </x:c>
      <x:c r="B2" s="71"/>
      <x:c r="C2" s="71"/>
      <x:c r="D2" s="71"/>
      <x:c r="E2" s="71"/>
    </x:row>
    <x:row r="4">
      <x:c r="A4" s="74" t="str">
        <x:v>Indicateur</x:v>
      </x:c>
      <x:c r="B4" s="74" t="str">
        <x:v>Valeur</x:v>
      </x:c>
      <x:c r="C4" s="74" t="str">
        <x:v>Unité</x:v>
      </x:c>
      <x:c r="D4" s="74" t="str">
        <x:v>Source</x:v>
      </x:c>
      <x:c r="E4" s="74" t="str">
        <x:v>Usage reporting</x:v>
      </x:c>
    </x:row>
    <x:row r="5">
      <x:c r="A5" s="76" t="str">
        <x:v>Trajets déclarés</x:v>
      </x:c>
      <x:c r="B5" s="77" t="n">
        <x:f>SUM(Data_Mobilite!$F$5:$F$104)</x:f>
        <x:v>0</x:v>
      </x:c>
      <x:c r="C5" s="76" t="str">
        <x:v>nombre</x:v>
      </x:c>
      <x:c r="D5" s="76" t="str">
        <x:v>Data_Mobilite</x:v>
      </x:c>
      <x:c r="E5" s="76" t="str">
        <x:v>Transport urbain</x:v>
      </x:c>
    </x:row>
    <x:row r="6">
      <x:c r="A6" s="76" t="str">
        <x:v>Passagers</x:v>
      </x:c>
      <x:c r="B6" s="77" t="n">
        <x:f>SUM(Data_Mobilite!$H$5:$H$104)</x:f>
        <x:v>0</x:v>
      </x:c>
      <x:c r="C6" s="76" t="str">
        <x:v>nombre</x:v>
      </x:c>
      <x:c r="D6" s="76" t="str">
        <x:v>Data_Mobilite</x:v>
      </x:c>
      <x:c r="E6" s="76" t="str">
        <x:v>C40, CDN</x:v>
      </x:c>
    </x:row>
    <x:row r="7">
      <x:c r="A7" s="76" t="str">
        <x:v>Émissions mobilité</x:v>
      </x:c>
      <x:c r="B7" s="77" t="n">
        <x:f>SUM(Data_Mobilite!$M$5:$M$104)</x:f>
        <x:v>0</x:v>
      </x:c>
      <x:c r="C7" s="76" t="str">
        <x:v>tCO2e</x:v>
      </x:c>
      <x:c r="D7" s="76" t="str">
        <x:v>Data_Mobilite</x:v>
      </x:c>
      <x:c r="E7" s="76" t="str">
        <x:v>Inventaire GES</x:v>
      </x:c>
    </x:row>
  </x:sheetData>
  <x:mergeCells>
    <x:mergeCell ref="A1:E1"/>
    <x:mergeCell ref="A2:E2"/>
  </x:mergeCells>
  <x:pageMargins left="0.7" right="0.7" top="0.75" bottom="0.75" header="0.3" footer="0.3"/>
  <x:tableParts count="1">
    <x:tablePart xmlns:r="http://schemas.openxmlformats.org/officeDocument/2006/relationships" r:id="R4ac46047ffca4687"/>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Risques climatiques consolidés</x:v>
      </x:c>
      <x:c r="B1" s="68"/>
      <x:c r="C1" s="68"/>
      <x:c r="D1" s="68"/>
      <x:c r="E1" s="68"/>
    </x:row>
    <x:row r="2" ht="33" customHeight="1">
      <x:c r="A2" s="71" t="str">
        <x:v>Risques côtiers et exposition issus des données validées.</x:v>
      </x:c>
      <x:c r="B2" s="71"/>
      <x:c r="C2" s="71"/>
      <x:c r="D2" s="71"/>
      <x:c r="E2" s="71"/>
    </x:row>
    <x:row r="4">
      <x:c r="A4" s="74" t="str">
        <x:v>Indicateur</x:v>
      </x:c>
      <x:c r="B4" s="74" t="str">
        <x:v>Valeur</x:v>
      </x:c>
      <x:c r="C4" s="74" t="str">
        <x:v>Unité</x:v>
      </x:c>
      <x:c r="D4" s="74" t="str">
        <x:v>Source</x:v>
      </x:c>
      <x:c r="E4" s="74" t="str">
        <x:v>Usage reporting</x:v>
      </x:c>
    </x:row>
    <x:row r="5">
      <x:c r="A5" s="76" t="str">
        <x:v>Population exposée érosion</x:v>
      </x:c>
      <x:c r="B5" s="77" t="n">
        <x:f>SUM(Data_Erosion_Cotiere!$H$5:$H$104)</x:f>
        <x:v>0</x:v>
      </x:c>
      <x:c r="C5" s="76" t="str">
        <x:v>personnes</x:v>
      </x:c>
      <x:c r="D5" s="76" t="str">
        <x:v>Data_Erosion_Cotiere</x:v>
      </x:c>
      <x:c r="E5" s="76" t="str">
        <x:v>Adaptation, CDN, bailleurs</x:v>
      </x:c>
    </x:row>
    <x:row r="6">
      <x:c r="A6" s="76" t="str">
        <x:v>Zones risque critique</x:v>
      </x:c>
      <x:c r="B6" s="77" t="n">
        <x:f>COUNTIF(Data_Erosion_Cotiere!$I$5:$I$104,"Critique")</x:f>
        <x:v>0</x:v>
      </x:c>
      <x:c r="C6" s="76" t="str">
        <x:v>zones</x:v>
      </x:c>
      <x:c r="D6" s="76" t="str">
        <x:v>Data_Erosion_Cotiere</x:v>
      </x:c>
      <x:c r="E6" s="76" t="str">
        <x:v>Plan adaptation</x:v>
      </x:c>
    </x:row>
    <x:row r="7">
      <x:c r="A7" s="76" t="str">
        <x:v>Recul maximal observé</x:v>
      </x:c>
      <x:c r="B7" s="77" t="n">
        <x:f>IFERROR(MAX(Data_Erosion_Cotiere!$E$5:$E$104),"")</x:f>
        <x:v>0</x:v>
      </x:c>
      <x:c r="C7" s="76" t="str">
        <x:v>m</x:v>
      </x:c>
      <x:c r="D7" s="76" t="str">
        <x:v>Data_Erosion_Cotiere</x:v>
      </x:c>
      <x:c r="E7" s="76" t="str">
        <x:v>Priorisation investissements</x:v>
      </x:c>
    </x:row>
  </x:sheetData>
  <x:mergeCells>
    <x:mergeCell ref="A1:E1"/>
    <x:mergeCell ref="A2:E2"/>
  </x:mergeCells>
  <x:pageMargins left="0.7" right="0.7" top="0.75" bottom="0.75" header="0.3" footer="0.3"/>
  <x:tableParts count="1">
    <x:tablePart xmlns:r="http://schemas.openxmlformats.org/officeDocument/2006/relationships" r:id="R3c7142d4f01b4627"/>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Pré-remplissage reporting CDP / C40 / ICLEI</x:v>
      </x:c>
      <x:c r="B1" s="68"/>
      <x:c r="C1" s="68"/>
      <x:c r="D1" s="68"/>
      <x:c r="E1" s="68"/>
    </x:row>
    <x:row r="2" ht="33" customHeight="1">
      <x:c r="A2" s="71" t="str">
        <x:v>Indicateurs prêts à reporter, uniquement sur données validées humainement.</x:v>
      </x:c>
      <x:c r="B2" s="71"/>
      <x:c r="C2" s="71"/>
      <x:c r="D2" s="71"/>
      <x:c r="E2" s="71"/>
    </x:row>
    <x:row r="4">
      <x:c r="A4" s="74" t="str">
        <x:v>Indicateur</x:v>
      </x:c>
      <x:c r="B4" s="74" t="str">
        <x:v>Valeur</x:v>
      </x:c>
      <x:c r="C4" s="74" t="str">
        <x:v>Unité</x:v>
      </x:c>
      <x:c r="D4" s="74" t="str">
        <x:v>Source</x:v>
      </x:c>
      <x:c r="E4" s="74" t="str">
        <x:v>Usage reporting</x:v>
      </x:c>
    </x:row>
    <x:row r="5">
      <x:c r="A5" s="76" t="str">
        <x:v>Total émissions GES</x:v>
      </x:c>
      <x:c r="B5" s="77" t="n">
        <x:f>Tableau_de_bord!B6</x:f>
        <x:v>0</x:v>
      </x:c>
      <x:c r="C5" s="76" t="str">
        <x:v>tCO2e</x:v>
      </x:c>
      <x:c r="D5" s="76" t="str">
        <x:v>Inventaire_GES</x:v>
      </x:c>
      <x:c r="E5" s="76" t="str">
        <x:v>CDP/ICLEI/GCoM</x:v>
      </x:c>
    </x:row>
    <x:row r="6">
      <x:c r="A6" s="76" t="str">
        <x:v>Consommation électrique</x:v>
      </x:c>
      <x:c r="B6" s="77" t="n">
        <x:f>Energie!B5</x:f>
        <x:v>0</x:v>
      </x:c>
      <x:c r="C6" s="76" t="str">
        <x:v>kWh</x:v>
      </x:c>
      <x:c r="D6" s="76" t="str">
        <x:v>Energie</x:v>
      </x:c>
      <x:c r="E6" s="76" t="str">
        <x:v>CDP énergie</x:v>
      </x:c>
    </x:row>
    <x:row r="7">
      <x:c r="A7" s="76" t="str">
        <x:v>Déchets collectés</x:v>
      </x:c>
      <x:c r="B7" s="77" t="n">
        <x:f>Dechets!B5</x:f>
        <x:v>0</x:v>
      </x:c>
      <x:c r="C7" s="76" t="str">
        <x:v>tonnes</x:v>
      </x:c>
      <x:c r="D7" s="76" t="str">
        <x:v>Dechets</x:v>
      </x:c>
      <x:c r="E7" s="76" t="str">
        <x:v>CDP déchets</x:v>
      </x:c>
    </x:row>
    <x:row r="8">
      <x:c r="A8" s="76" t="str">
        <x:v>Indice qualité air moyen</x:v>
      </x:c>
      <x:c r="B8" s="77" t="str">
        <x:f>Qualite_Air!B7</x:f>
      </x:c>
      <x:c r="C8" s="76" t="str">
        <x:v>indice</x:v>
      </x:c>
      <x:c r="D8" s="76" t="str">
        <x:v>Qualite_Air</x:v>
      </x:c>
      <x:c r="E8" s="76" t="str">
        <x:v>C40 qualité air</x:v>
      </x:c>
    </x:row>
    <x:row r="9">
      <x:c r="A9" s="76" t="str">
        <x:v>Projets climat actifs</x:v>
      </x:c>
      <x:c r="B9" s="77" t="n">
        <x:f>Tableau_de_bord!B9</x:f>
        <x:v>0</x:v>
      </x:c>
      <x:c r="C9" s="76" t="str">
        <x:v>nombre</x:v>
      </x:c>
      <x:c r="D9" s="76" t="str">
        <x:v>Data_Projets_Climat</x:v>
      </x:c>
      <x:c r="E9" s="76" t="str">
        <x:v>C40 actions</x:v>
      </x:c>
    </x:row>
  </x:sheetData>
  <x:mergeCells>
    <x:mergeCell ref="A1:E1"/>
    <x:mergeCell ref="A2:E2"/>
  </x:mergeCells>
  <x:pageMargins left="0.7" right="0.7" top="0.75" bottom="0.75" header="0.3" footer="0.3"/>
  <x:tableParts count="1">
    <x:tablePart xmlns:r="http://schemas.openxmlformats.org/officeDocument/2006/relationships" r:id="R3b49ca1d53904e83"/>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Contribution locale à la CDN 2.0</x:v>
      </x:c>
      <x:c r="B1" s="68"/>
      <x:c r="C1" s="68"/>
      <x:c r="D1" s="68"/>
      <x:c r="E1" s="68"/>
    </x:row>
    <x:row r="2" ht="33" customHeight="1">
      <x:c r="A2" s="71" t="str">
        <x:v>Contribution de Dakar par secteur, basée sur les bases validées.</x:v>
      </x:c>
      <x:c r="B2" s="71"/>
      <x:c r="C2" s="71"/>
      <x:c r="D2" s="71"/>
      <x:c r="E2" s="71"/>
    </x:row>
    <x:row r="4">
      <x:c r="A4" s="74" t="str">
        <x:v>Indicateur</x:v>
      </x:c>
      <x:c r="B4" s="74" t="str">
        <x:v>Valeur</x:v>
      </x:c>
      <x:c r="C4" s="74" t="str">
        <x:v>Unité</x:v>
      </x:c>
      <x:c r="D4" s="74" t="str">
        <x:v>Source</x:v>
      </x:c>
      <x:c r="E4" s="74" t="str">
        <x:v>Usage reporting</x:v>
      </x:c>
    </x:row>
    <x:row r="5">
      <x:c r="A5" s="76" t="str">
        <x:v>Contribution mitigation énergie</x:v>
      </x:c>
      <x:c r="B5" s="77" t="n">
        <x:f>Energie!B6</x:f>
        <x:v>0</x:v>
      </x:c>
      <x:c r="C5" s="76" t="str">
        <x:v>tCO2e</x:v>
      </x:c>
      <x:c r="D5" s="76" t="str">
        <x:v>Data_Electricite</x:v>
      </x:c>
      <x:c r="E5" s="76" t="str">
        <x:v>CDN énergie</x:v>
      </x:c>
    </x:row>
    <x:row r="6">
      <x:c r="A6" s="76" t="str">
        <x:v>Contribution mitigation transport</x:v>
      </x:c>
      <x:c r="B6" s="77" t="n">
        <x:f>Mobilite!B7</x:f>
        <x:v>0</x:v>
      </x:c>
      <x:c r="C6" s="76" t="str">
        <x:v>tCO2e</x:v>
      </x:c>
      <x:c r="D6" s="76" t="str">
        <x:v>Data_Mobilite</x:v>
      </x:c>
      <x:c r="E6" s="76" t="str">
        <x:v>CDN transport</x:v>
      </x:c>
    </x:row>
    <x:row r="7">
      <x:c r="A7" s="76" t="str">
        <x:v>Contribution mitigation déchets</x:v>
      </x:c>
      <x:c r="B7" s="77" t="n">
        <x:f>Dechets!B8</x:f>
        <x:v>0</x:v>
      </x:c>
      <x:c r="C7" s="76" t="str">
        <x:v>tCO2e</x:v>
      </x:c>
      <x:c r="D7" s="76" t="str">
        <x:v>Data_Dechets</x:v>
      </x:c>
      <x:c r="E7" s="76" t="str">
        <x:v>CDN déchets</x:v>
      </x:c>
    </x:row>
    <x:row r="8">
      <x:c r="A8" s="76" t="str">
        <x:v>Contribution adaptation côtière</x:v>
      </x:c>
      <x:c r="B8" s="77" t="n">
        <x:f>Risques_Climatiques!B5</x:f>
        <x:v>0</x:v>
      </x:c>
      <x:c r="C8" s="76" t="str">
        <x:v>personnes exposées</x:v>
      </x:c>
      <x:c r="D8" s="76" t="str">
        <x:v>Data_Erosion_Cotiere</x:v>
      </x:c>
      <x:c r="E8" s="76" t="str">
        <x:v>CDN adaptation</x:v>
      </x:c>
    </x:row>
    <x:row r="9">
      <x:c r="A9" s="76" t="str">
        <x:v>Financement climat mobilisé</x:v>
      </x:c>
      <x:c r="B9" s="77" t="n">
        <x:f>SUM(Data_Finance_Climat!$H$5:$H$104)</x:f>
        <x:v>0</x:v>
      </x:c>
      <x:c r="C9" s="76" t="str">
        <x:v>FCFA</x:v>
      </x:c>
      <x:c r="D9" s="76" t="str">
        <x:v>Data_Finance_Climat</x:v>
      </x:c>
      <x:c r="E9" s="76" t="str">
        <x:v>CDN finance</x:v>
      </x:c>
    </x:row>
  </x:sheetData>
  <x:mergeCells>
    <x:mergeCell ref="A1:E1"/>
    <x:mergeCell ref="A2:E2"/>
  </x:mergeCells>
  <x:pageMargins left="0.7" right="0.7" top="0.75" bottom="0.75" header="0.3" footer="0.3"/>
  <x:tableParts count="1">
    <x:tablePart xmlns:r="http://schemas.openxmlformats.org/officeDocument/2006/relationships" r:id="Rc18de43f75834c5c"/>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26.25" hidden="0" customWidth="1"/>
    <x:col min="2" max="2" width="18.1299991607666" hidden="0" customWidth="1"/>
    <x:col min="3" max="3" width="17.5" hidden="0" customWidth="1"/>
    <x:col min="4" max="4" width="27.5" hidden="0" customWidth="1"/>
    <x:col min="5" max="5" width="26.25" hidden="0" customWidth="1"/>
    <x:col min="6" max="6" width="18.1299991607666" hidden="0" customWidth="1"/>
    <x:col min="7" max="7" width="17.5" hidden="0" customWidth="1"/>
    <x:col min="8" max="8" width="27.5" hidden="0" customWidth="1"/>
    <x:col min="9" max="9" width="26.25" hidden="0" customWidth="1"/>
    <x:col min="10" max="10" width="18.1299991607666" hidden="0" customWidth="1"/>
    <x:col min="11" max="11" width="17.5" hidden="0" customWidth="1"/>
    <x:col min="12" max="12" width="27.5" hidden="0" customWidth="1"/>
    <x:col min="13" max="13" width="21.25" hidden="0" customWidth="1"/>
    <x:col min="14" max="14" width="21.25" hidden="0" customWidth="1"/>
  </x:cols>
  <x:sheetData>
    <x:row r="1" ht="25.5" customHeight="1">
      <x:c r="A1" s="68" t="str">
        <x:v>Dashboard dynamique - module formulaires</x:v>
      </x:c>
      <x:c r="B1" s="68"/>
      <x:c r="C1" s="68"/>
      <x:c r="D1" s="68"/>
      <x:c r="E1" s="68"/>
      <x:c r="F1" s="68"/>
      <x:c r="G1" s="68"/>
      <x:c r="H1" s="68"/>
      <x:c r="I1" s="68"/>
      <x:c r="J1" s="68"/>
      <x:c r="K1" s="68"/>
      <x:c r="L1" s="68"/>
      <x:c r="M1" s="68"/>
      <x:c r="N1" s="68"/>
    </x:row>
    <x:row r="2" ht="33" customHeight="1">
      <x:c r="A2" s="71" t="str">
        <x:v>Tableau de bord exécutif alimenté par les bases validées. Les lignes non validées humainement sont exclues automatiquement.</x:v>
      </x:c>
      <x:c r="B2" s="71"/>
      <x:c r="C2" s="71"/>
      <x:c r="D2" s="71"/>
      <x:c r="E2" s="71"/>
      <x:c r="F2" s="71"/>
      <x:c r="G2" s="71"/>
      <x:c r="H2" s="71"/>
      <x:c r="I2" s="71"/>
      <x:c r="J2" s="71"/>
      <x:c r="K2" s="71"/>
      <x:c r="L2" s="71"/>
      <x:c r="M2" s="71"/>
      <x:c r="N2" s="71"/>
    </x:row>
    <x:row r="4">
      <x:c r="A4" s="74" t="str">
        <x:v>KPI</x:v>
      </x:c>
      <x:c r="B4" s="74" t="str">
        <x:v>Valeur</x:v>
      </x:c>
      <x:c r="C4" s="74" t="str">
        <x:v>Unité</x:v>
      </x:c>
      <x:c r="D4" s="74" t="str">
        <x:v>Source</x:v>
      </x:c>
      <x:c r="E4" s="74" t="str">
        <x:v>KPI</x:v>
      </x:c>
      <x:c r="F4" s="74" t="str">
        <x:v>Valeur</x:v>
      </x:c>
      <x:c r="G4" s="74" t="str">
        <x:v>Unité</x:v>
      </x:c>
      <x:c r="H4" s="74" t="str">
        <x:v>Source</x:v>
      </x:c>
      <x:c r="I4" s="74" t="str">
        <x:v>KPI</x:v>
      </x:c>
      <x:c r="J4" s="74" t="str">
        <x:v>Valeur</x:v>
      </x:c>
      <x:c r="K4" s="74" t="str">
        <x:v>Unité</x:v>
      </x:c>
      <x:c r="L4" s="74" t="str">
        <x:v>Source</x:v>
      </x:c>
      <x:c r="M4" s="74" t="str">
        <x:v>Statut</x:v>
      </x:c>
      <x:c r="N4" s="74" t="str">
        <x:v>Lecture</x:v>
      </x:c>
    </x:row>
    <x:row r="5">
      <x:c r="A5" s="76" t="str">
        <x:v>Dernière année disponible</x:v>
      </x:c>
      <x:c r="B5" s="77" t="str">
        <x:f>IF(MAX(MAX(Data_Temperature!$C$5:$C$104),MAX(Data_Pluviometrie!$C$5:$C$104),MAX(Data_Electricite!$B$5:$B$104),MAX(Data_Emissions_GES!$B$5:$B$104),MAX(Data_Finance_Climat!$B$5:$B$104))=0,"Aucune donnée",MAX(MAX(Data_Temperature!$C$5:$C$104),MAX(Data_Pluviometrie!$C$5:$C$104),MAX(Data_Electricite!$B$5:$B$104),MAX(Data_Emissions_GES!$B$5:$B$104),MAX(Data_Finance_Climat!$B$5:$B$104)))</x:f>
        <x:v>Aucune donnée</x:v>
      </x:c>
      <x:c r="C5" s="76" t="str">
        <x:v>année</x:v>
      </x:c>
      <x:c r="D5" s="76" t="str">
        <x:v>Bases validées</x:v>
      </x:c>
      <x:c r="E5" s="76" t="str">
        <x:v>Consommation électrique totale</x:v>
      </x:c>
      <x:c r="F5" s="77" t="n">
        <x:f>Energie!B5</x:f>
        <x:v>0</x:v>
      </x:c>
      <x:c r="G5" s="76" t="str">
        <x:v>kWh</x:v>
      </x:c>
      <x:c r="H5" s="76" t="str">
        <x:v>Data_Electricite</x:v>
      </x:c>
      <x:c r="I5" s="76" t="str">
        <x:v>Pluviométrie annuelle</x:v>
      </x:c>
      <x:c r="J5" s="77" t="n">
        <x:f>Donnees_Climatiques!B6</x:f>
        <x:v>0</x:v>
      </x:c>
      <x:c r="K5" s="76" t="str">
        <x:v>mm</x:v>
      </x:c>
      <x:c r="L5" s="76" t="str">
        <x:v>Data_Pluviometrie</x:v>
      </x:c>
      <x:c r="M5" s="76" t="str">
        <x:f>IF(B7&gt;0,"À corriger","OK")</x:f>
        <x:v>OK</x:v>
      </x:c>
      <x:c r="N5" s="76" t="str">
        <x:f>"Les alertes QC bloquent les rapports finaux."</x:f>
        <x:v>Les alertes QC bloquent les rapports finaux.</x:v>
      </x:c>
    </x:row>
    <x:row r="6">
      <x:c r="A6" s="76" t="str">
        <x:v>Données collectées</x:v>
      </x:c>
      <x:c r="B6"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6" s="76" t="str">
        <x:v>lignes validées</x:v>
      </x:c>
      <x:c r="D6" s="76" t="str">
        <x:v>Data_*</x:v>
      </x:c>
      <x:c r="E6" s="76" t="str">
        <x:v>Déchets collectés</x:v>
      </x:c>
      <x:c r="F6" s="77" t="n">
        <x:f>Dechets!B5</x:f>
        <x:v>0</x:v>
      </x:c>
      <x:c r="G6" s="76" t="str">
        <x:v>tonnes</x:v>
      </x:c>
      <x:c r="H6" s="76" t="str">
        <x:v>Data_Dechets</x:v>
      </x:c>
      <x:c r="I6" s="76" t="str">
        <x:v>Indice moyen qualité air</x:v>
      </x:c>
      <x:c r="J6" s="77" t="str">
        <x:f>Qualite_Air!B7</x:f>
      </x:c>
      <x:c r="K6" s="76" t="str">
        <x:v>indice</x:v>
      </x:c>
      <x:c r="L6" s="76" t="str">
        <x:v>Data_Qualite_Air</x:v>
      </x:c>
      <x:c r="M6" s="76" t="str">
        <x:f>IF(B6=0,"Collecte à lancer","OK")</x:f>
        <x:v>Collecte à lancer</x:v>
      </x:c>
      <x:c r="N6" s="76" t="str">
        <x:f>"Les bases validées alimentent tous les indicateurs."</x:f>
        <x:v>Les bases validées alimentent tous les indicateurs.</x:v>
      </x:c>
    </x:row>
    <x:row r="7">
      <x:c r="A7" s="76" t="str">
        <x:v>Données manquantes / alertes</x:v>
      </x:c>
      <x:c r="B7" s="77" t="n">
        <x:f>SUM('42_CONTROLE_QUALITE'!$D$5:$D$15)</x:f>
        <x:v>0</x:v>
      </x:c>
      <x:c r="C7" s="76" t="str">
        <x:v>alertes</x:v>
      </x:c>
      <x:c r="D7" s="76" t="str">
        <x:v>Contrôle qualité</x:v>
      </x:c>
      <x:c r="E7" s="76" t="str">
        <x:v>Déchets valorisés</x:v>
      </x:c>
      <x:c r="F7" s="77" t="n">
        <x:f>Dechets!B6+Dechets!B7</x:f>
        <x:v>0</x:v>
      </x:c>
      <x:c r="G7" s="76" t="str">
        <x:v>tonnes</x:v>
      </x:c>
      <x:c r="H7" s="76" t="str">
        <x:v>Data_Dechets</x:v>
      </x:c>
      <x:c r="I7" s="76" t="str">
        <x:v>Projets climat actifs</x:v>
      </x:c>
      <x:c r="J7" s="77" t="n">
        <x:f>Tableau_de_bord!B9</x:f>
        <x:v>0</x:v>
      </x:c>
      <x:c r="K7" s="76" t="str">
        <x:v>nombre</x:v>
      </x:c>
      <x:c r="L7" s="76" t="str">
        <x:v>Data_Projets_Climat</x:v>
      </x:c>
      <x:c r="M7" s="76" t="str">
        <x:f>IF(J8=0,"Portefeuille à renseigner","OK")</x:f>
        <x:v>Portefeuille à renseigner</x:v>
      </x:c>
      <x:c r="N7" s="76" t="str">
        <x:f>"Les projets actifs sont requis pour C40/CDN."</x:f>
        <x:v>Les projets actifs sont requis pour C40/CDN.</x:v>
      </x:c>
    </x:row>
    <x:row r="8">
      <x:c r="A8" s="76" t="str">
        <x:v>Émissions totales</x:v>
      </x:c>
      <x:c r="B8" s="77" t="n">
        <x:f>Tableau_de_bord!B6</x:f>
        <x:v>0</x:v>
      </x:c>
      <x:c r="C8" s="76" t="str">
        <x:v>tCO2e</x:v>
      </x:c>
      <x:c r="D8" s="76" t="str">
        <x:v>Inventaire_GES</x:v>
      </x:c>
      <x:c r="E8" s="76" t="str">
        <x:v>Température moyenne annuelle</x:v>
      </x:c>
      <x:c r="F8" s="77" t="str">
        <x:f>Donnees_Climatiques!B5</x:f>
      </x:c>
      <x:c r="G8" s="76" t="str">
        <x:v>°C</x:v>
      </x:c>
      <x:c r="H8" s="76" t="str">
        <x:v>Data_Temperature</x:v>
      </x:c>
      <x:c r="I8" s="76" t="str">
        <x:v>Budget total</x:v>
      </x:c>
      <x:c r="J8" s="77" t="n">
        <x:f>Tableau_de_bord!B7</x:f>
        <x:v>0</x:v>
      </x:c>
      <x:c r="K8" s="76" t="str">
        <x:v>FCFA</x:v>
      </x:c>
      <x:c r="L8" s="76" t="str">
        <x:v>Data_Projets_Climat</x:v>
      </x:c>
      <x:c r="M8" s="76" t="str">
        <x:f>IF(J7=0,"Collecte air à compléter","OK")</x:f>
        <x:v>Collecte air à compléter</x:v>
      </x:c>
      <x:c r="N8" s="76" t="str">
        <x:f>"La qualité de l’air est attendue pour C40/CDP."</x:f>
        <x:v>La qualité de l’air est attendue pour C40/CDP.</x:v>
      </x:c>
    </x:row>
    <x:row r="11">
      <x:c r="A11" s="89" t="str">
        <x:v>Flux obligatoire</x:v>
      </x:c>
      <x:c r="B11" s="89" t="str">
        <x:v>Étape</x:v>
      </x:c>
      <x:c r="C11" s="89" t="str">
        <x:v>Contrôle</x:v>
      </x:c>
      <x:c r="D11" s="89" t="str">
        <x:v>Sortie</x:v>
      </x:c>
    </x:row>
    <x:row r="12">
      <x:c r="A12" s="91" t="str">
        <x:v>Document source</x:v>
      </x:c>
      <x:c r="B12" s="91" t="str">
        <x:v>Preuve déposée ou référencée</x:v>
      </x:c>
      <x:c r="C12" s="91" t="str">
        <x:v>Document source obligatoire</x:v>
      </x:c>
      <x:c r="D12" s="91" t="str">
        <x:v>Traçabilité MRV</x:v>
      </x:c>
    </x:row>
    <x:row r="13">
      <x:c r="A13" s="91" t="str">
        <x:v>Formulaire</x:v>
      </x:c>
      <x:c r="B13" s="91" t="str">
        <x:v>Saisie par domaine</x:v>
      </x:c>
      <x:c r="C13" s="91" t="str">
        <x:v>Listes déroulantes et champs requis</x:v>
      </x:c>
      <x:c r="D13" s="91" t="str">
        <x:v>Ligne brute</x:v>
      </x:c>
    </x:row>
    <x:row r="14">
      <x:c r="A14" s="91" t="str">
        <x:v>Base de données</x:v>
      </x:c>
      <x:c r="B14" s="91" t="str">
        <x:v>Copie automatique si validée</x:v>
      </x:c>
      <x:c r="C14" s="91" t="str">
        <x:v>Statut = Validé humainement</x:v>
      </x:c>
      <x:c r="D14" s="91" t="str">
        <x:v>Data_*</x:v>
      </x:c>
    </x:row>
    <x:row r="15">
      <x:c r="A15" s="91" t="str">
        <x:v>Contrôle qualité</x:v>
      </x:c>
      <x:c r="B15" s="91" t="str">
        <x:v>Alerte manque/anomalie/retard</x:v>
      </x:c>
      <x:c r="C15" s="91" t="str">
        <x:v>Correction par responsable</x:v>
      </x:c>
      <x:c r="D15" s="91" t="str">
        <x:v>Ligne prête à valider</x:v>
      </x:c>
    </x:row>
    <x:row r="16">
      <x:c r="A16" s="91" t="str">
        <x:v>Dashboard</x:v>
      </x:c>
      <x:c r="B16" s="91" t="str">
        <x:v>Calcul automatique des KPI</x:v>
      </x:c>
      <x:c r="C16" s="91" t="str">
        <x:v>Uniquement données validées</x:v>
      </x:c>
      <x:c r="D16" s="91" t="str">
        <x:v>Pilotage exécutif</x:v>
      </x:c>
    </x:row>
    <x:row r="17">
      <x:c r="A17" s="91" t="str">
        <x:v>Rapports</x:v>
      </x:c>
      <x:c r="B17" s="91" t="str">
        <x:v>CDP/C40/ICLEI/CDN/bailleurs</x:v>
      </x:c>
      <x:c r="C17" s="91" t="str">
        <x:v>Preuves et audit trail</x:v>
      </x:c>
      <x:c r="D17" s="91" t="str">
        <x:v>Soumission externe</x:v>
      </x:c>
    </x:row>
  </x:sheetData>
  <x:mergeCells>
    <x:mergeCell ref="A1:N1"/>
    <x:mergeCell ref="A2:N2"/>
  </x:mergeCells>
  <x:conditionalFormatting sqref="M5:M8">
    <x:cfRule type="containsText" dxfId="262" priority="1" operator="containsText" text="ALERTE"/>
    <x:cfRule type="containsText" dxfId="263" priority="2" operator="containsText" text="OK"/>
    <x:cfRule type="containsText" dxfId="264" priority="3" operator="containsText" text="Validé"/>
    <x:cfRule type="containsText" dxfId="265" priority="4" operator="containsText" text="À vérifier"/>
    <x:cfRule type="containsText" dxfId="266" priority="5" operator="containsText" text="Rejeté"/>
  </x:conditionalFormatting>
  <x:pageMargins left="0.7" right="0.7" top="0.75" bottom="0.75" header="0.3" footer="0.3"/>
  <x:tableParts count="1">
    <x:tablePart xmlns:r="http://schemas.openxmlformats.org/officeDocument/2006/relationships" r:id="R036507494cd140cf"/>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26.8799991607666" hidden="0" customWidth="1"/>
    <x:col min="2" max="2" width="16.8799991607666" hidden="0" customWidth="1"/>
    <x:col min="3" max="3" width="16.8799991607666" hidden="0" customWidth="1"/>
    <x:col min="4" max="4" width="16.87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6.8799991607666" hidden="0" customWidth="1"/>
    <x:col min="10" max="10" width="32.5" hidden="0" customWidth="1"/>
  </x:cols>
  <x:sheetData>
    <x:row r="1" ht="25.5" customHeight="1">
      <x:c r="A1" s="68" t="str">
        <x:v>Contrôle qualité et validation</x:v>
      </x:c>
      <x:c r="B1" s="68"/>
      <x:c r="C1" s="68"/>
      <x:c r="D1" s="68"/>
      <x:c r="E1" s="68"/>
      <x:c r="F1" s="68"/>
      <x:c r="G1" s="68"/>
      <x:c r="H1" s="68"/>
      <x:c r="I1" s="68"/>
      <x:c r="J1" s="68"/>
    </x:row>
    <x:row r="2" ht="33" customHeight="1">
      <x:c r="A2" s="71" t="str">
        <x:v>Suivi automatique des alertes bloquantes: donnée manquante, valeur anormale, source absente, document absent ou statut non validé.</x:v>
      </x:c>
      <x:c r="B2" s="71"/>
      <x:c r="C2" s="71"/>
      <x:c r="D2" s="71"/>
      <x:c r="E2" s="71"/>
      <x:c r="F2" s="71"/>
      <x:c r="G2" s="71"/>
      <x:c r="H2" s="71"/>
      <x:c r="I2" s="71"/>
      <x:c r="J2" s="71"/>
    </x:row>
    <x:row r="4">
      <x:c r="A4" s="74" t="str">
        <x:v>Formulaire</x:v>
      </x:c>
      <x:c r="B4" s="74" t="str">
        <x:v>Lignes saisies</x:v>
      </x:c>
      <x:c r="C4" s="74" t="str">
        <x:v>Lignes validées</x:v>
      </x:c>
      <x:c r="D4" s="74" t="str">
        <x:v>Alertes QC</x:v>
      </x:c>
      <x:c r="E4" s="74" t="str">
        <x:v>Statuts non validés</x:v>
      </x:c>
      <x:c r="F4" s="74" t="str">
        <x:v>Documents absents</x:v>
      </x:c>
      <x:c r="G4" s="74" t="str">
        <x:v>Sources absentes</x:v>
      </x:c>
      <x:c r="H4" s="74" t="str">
        <x:v>Dates saisie absentes</x:v>
      </x:c>
      <x:c r="I4" s="74" t="str">
        <x:v>Statut</x:v>
      </x:c>
      <x:c r="J4" s="74" t="str">
        <x:v>Action attendue</x:v>
      </x:c>
    </x:row>
    <x:row r="5">
      <x:c r="A5" s="76" t="str">
        <x:v>central de saisie</x:v>
      </x:c>
      <x:c r="B5" s="76" t="n">
        <x:f>COUNTIF('00_Formulaire_Saisie'!$B$5:$B$104,"&lt;&gt;")</x:f>
        <x:v>0</x:v>
      </x:c>
      <x:c r="C5" s="76" t="n">
        <x:f>COUNTIF('00_Formulaire_Saisie'!$P$5:$P$104,"Validé humainement")</x:f>
        <x:v>0</x:v>
      </x:c>
      <x:c r="D5" s="76" t="n">
        <x:f>COUNTIF('00_Formulaire_Saisie'!$T$5:$T$104,"ALERTE*")</x:f>
        <x:v>0</x:v>
      </x:c>
      <x:c r="E5" s="76" t="n">
        <x:f>COUNTIFS('00_Formulaire_Saisie'!$B$5:$B$104,"&lt;&gt;",'00_Formulaire_Saisie'!$P$5:$P$104,"&lt;&gt;Validé humainement")</x:f>
        <x:v>0</x:v>
      </x:c>
      <x:c r="F5" s="76" t="n">
        <x:f>COUNTIFS('00_Formulaire_Saisie'!$B$5:$B$104,"&lt;&gt;",'00_Formulaire_Saisie'!$M$5:$M$104,"")</x:f>
        <x:v>0</x:v>
      </x:c>
      <x:c r="G5" s="76" t="n">
        <x:f>COUNTIFS('00_Formulaire_Saisie'!$B$5:$B$104,"&lt;&gt;",'00_Formulaire_Saisie'!$J$5:$J$104,"")</x:f>
        <x:v>0</x:v>
      </x:c>
      <x:c r="H5" s="76" t="n">
        <x:f>COUNTIFS('00_Formulaire_Saisie'!$B$5:$B$104,"&lt;&gt;",'00_Formulaire_Saisie'!$R$5:$R$104,"")</x:f>
        <x:v>0</x:v>
      </x:c>
      <x:c r="I5" s="76" t="str">
        <x:f>IF(D5&gt;0,"À corriger",IF(B5=C5,"OK","Validation en attente"))</x:f>
        <x:v>OK</x:v>
      </x:c>
      <x:c r="J5" s="76" t="str">
        <x:f>IF(I5="OK","Aucune",IF(F5&gt;0,"Joindre le document source",IF(G5&gt;0,"Compléter la source",IF(E5&gt;0,"Valider humainement les lignes","Corriger les alertes QC"))))</x:f>
        <x:v>Aucune</x:v>
      </x:c>
    </x:row>
    <x:row r="6">
      <x:c r="A6" s="76" t="str">
        <x:v>température</x:v>
      </x:c>
      <x:c r="B6" s="76" t="n">
        <x:f>COUNTIF('01_Form_Temperature'!$B$5:$B$104,"&lt;&gt;")</x:f>
        <x:v>0</x:v>
      </x:c>
      <x:c r="C6" s="76" t="n">
        <x:f>COUNTIF('01_Form_Temperature'!$O$5:$O$104,"Validé humainement")</x:f>
        <x:v>0</x:v>
      </x:c>
      <x:c r="D6" s="76" t="n">
        <x:f>COUNTIF('01_Form_Temperature'!$S$5:$S$104,"ALERTE*")</x:f>
        <x:v>0</x:v>
      </x:c>
      <x:c r="E6" s="76" t="n">
        <x:f>COUNTIFS('01_Form_Temperature'!$B$5:$B$104,"&lt;&gt;",'01_Form_Temperature'!$O$5:$O$104,"&lt;&gt;Validé humainement")</x:f>
        <x:v>0</x:v>
      </x:c>
      <x:c r="F6" s="76" t="n">
        <x:f>COUNTIFS('01_Form_Temperature'!$B$5:$B$104,"&lt;&gt;",'01_Form_Temperature'!$M$5:$M$104,"")</x:f>
        <x:v>0</x:v>
      </x:c>
      <x:c r="G6" s="76" t="n">
        <x:f>COUNTIFS('01_Form_Temperature'!$B$5:$B$104,"&lt;&gt;",'01_Form_Temperature'!$K$5:$K$104,"")</x:f>
        <x:v>0</x:v>
      </x:c>
      <x:c r="H6" s="76" t="n">
        <x:f>COUNTIFS('01_Form_Temperature'!$B$5:$B$104,"&lt;&gt;",'01_Form_Temperature'!$Q$5:$Q$104,"")</x:f>
        <x:v>0</x:v>
      </x:c>
      <x:c r="I6" s="76" t="str">
        <x:f>IF(D6&gt;0,"À corriger",IF(B6=C6,"OK","Validation en attente"))</x:f>
        <x:v>OK</x:v>
      </x:c>
      <x:c r="J6" s="76" t="str">
        <x:f>IF(I6="OK","Aucune",IF(F6&gt;0,"Joindre le document source",IF(G6&gt;0,"Compléter la source",IF(E6&gt;0,"Valider humainement les lignes","Corriger les alertes QC"))))</x:f>
        <x:v>Aucune</x:v>
      </x:c>
    </x:row>
    <x:row r="7">
      <x:c r="A7" s="76" t="str">
        <x:v>pluviométrie</x:v>
      </x:c>
      <x:c r="B7" s="76" t="n">
        <x:f>COUNTIF('02_Form_Pluviometrie'!$B$5:$B$104,"&lt;&gt;")</x:f>
        <x:v>0</x:v>
      </x:c>
      <x:c r="C7" s="76" t="n">
        <x:f>COUNTIF('02_Form_Pluviometrie'!$L$5:$L$104,"Validé humainement")</x:f>
        <x:v>0</x:v>
      </x:c>
      <x:c r="D7" s="76" t="n">
        <x:f>COUNTIF('02_Form_Pluviometrie'!$P$5:$P$104,"ALERTE*")</x:f>
        <x:v>0</x:v>
      </x:c>
      <x:c r="E7" s="76" t="n">
        <x:f>COUNTIFS('02_Form_Pluviometrie'!$B$5:$B$104,"&lt;&gt;",'02_Form_Pluviometrie'!$L$5:$L$104,"&lt;&gt;Validé humainement")</x:f>
        <x:v>0</x:v>
      </x:c>
      <x:c r="F7" s="76" t="n">
        <x:f>COUNTIFS('02_Form_Pluviometrie'!$B$5:$B$104,"&lt;&gt;",'02_Form_Pluviometrie'!$K$5:$K$104,"")</x:f>
        <x:v>0</x:v>
      </x:c>
      <x:c r="G7" s="76" t="n">
        <x:f>COUNTIFS('02_Form_Pluviometrie'!$B$5:$B$104,"&lt;&gt;",'02_Form_Pluviometrie'!$J$5:$J$104,"")</x:f>
        <x:v>0</x:v>
      </x:c>
      <x:c r="H7" s="76" t="n">
        <x:f>COUNTIFS('02_Form_Pluviometrie'!$B$5:$B$104,"&lt;&gt;",'02_Form_Pluviometrie'!$N$5:$N$104,"")</x:f>
        <x:v>0</x:v>
      </x:c>
      <x:c r="I7" s="76" t="str">
        <x:f>IF(D7&gt;0,"À corriger",IF(B7=C7,"OK","Validation en attente"))</x:f>
        <x:v>OK</x:v>
      </x:c>
      <x:c r="J7" s="76" t="str">
        <x:f>IF(I7="OK","Aucune",IF(F7&gt;0,"Joindre le document source",IF(G7&gt;0,"Compléter la source",IF(E7&gt;0,"Valider humainement les lignes","Corriger les alertes QC"))))</x:f>
        <x:v>Aucune</x:v>
      </x:c>
    </x:row>
    <x:row r="8">
      <x:c r="A8" s="76" t="str">
        <x:v>électricité</x:v>
      </x:c>
      <x:c r="B8" s="76" t="n">
        <x:f>COUNTIF('03_Form_Electricite'!$B$5:$B$104,"&lt;&gt;")</x:f>
        <x:v>0</x:v>
      </x:c>
      <x:c r="C8" s="76" t="n">
        <x:f>COUNTIF('03_Form_Electricite'!$K$5:$K$104,"Validé humainement")</x:f>
        <x:v>0</x:v>
      </x:c>
      <x:c r="D8" s="76" t="n">
        <x:f>COUNTIF('03_Form_Electricite'!$O$5:$O$104,"ALERTE*")</x:f>
        <x:v>0</x:v>
      </x:c>
      <x:c r="E8" s="76" t="n">
        <x:f>COUNTIFS('03_Form_Electricite'!$B$5:$B$104,"&lt;&gt;",'03_Form_Electricite'!$K$5:$K$104,"&lt;&gt;Validé humainement")</x:f>
        <x:v>0</x:v>
      </x:c>
      <x:c r="F8" s="76" t="n">
        <x:f>COUNTIFS('03_Form_Electricite'!$B$5:$B$104,"&lt;&gt;",'03_Form_Electricite'!$J$5:$J$104,"")</x:f>
        <x:v>0</x:v>
      </x:c>
      <x:c r="G8" s="76" t="n">
        <x:f>COUNTIFS('03_Form_Electricite'!$B$5:$B$104,"&lt;&gt;",'03_Form_Electricite'!$I$5:$I$104,"")</x:f>
        <x:v>0</x:v>
      </x:c>
      <x:c r="H8" s="76" t="n">
        <x:f>COUNTIFS('03_Form_Electricite'!$B$5:$B$104,"&lt;&gt;",'03_Form_Electricite'!$M$5:$M$104,"")</x:f>
        <x:v>0</x:v>
      </x:c>
      <x:c r="I8" s="76" t="str">
        <x:f>IF(D8&gt;0,"À corriger",IF(B8=C8,"OK","Validation en attente"))</x:f>
        <x:v>OK</x:v>
      </x:c>
      <x:c r="J8" s="76" t="str">
        <x:f>IF(I8="OK","Aucune",IF(F8&gt;0,"Joindre le document source",IF(G8&gt;0,"Compléter la source",IF(E8&gt;0,"Valider humainement les lignes","Corriger les alertes QC"))))</x:f>
        <x:v>Aucune</x:v>
      </x:c>
    </x:row>
    <x:row r="9">
      <x:c r="A9" s="76" t="str">
        <x:v>déchets</x:v>
      </x:c>
      <x:c r="B9" s="76" t="n">
        <x:f>COUNTIF('04_Form_Dechets'!$B$5:$B$104,"&lt;&gt;")</x:f>
        <x:v>0</x:v>
      </x:c>
      <x:c r="C9" s="76" t="n">
        <x:f>COUNTIF('04_Form_Dechets'!$O$5:$O$104,"Validé humainement")</x:f>
        <x:v>0</x:v>
      </x:c>
      <x:c r="D9" s="76" t="n">
        <x:f>COUNTIF('04_Form_Dechets'!$R$5:$R$104,"ALERTE*")</x:f>
        <x:v>0</x:v>
      </x:c>
      <x:c r="E9" s="76" t="n">
        <x:f>COUNTIFS('04_Form_Dechets'!$B$5:$B$104,"&lt;&gt;",'04_Form_Dechets'!$O$5:$O$104,"&lt;&gt;Validé humainement")</x:f>
        <x:v>0</x:v>
      </x:c>
      <x:c r="F9" s="76" t="n">
        <x:f>COUNTIFS('04_Form_Dechets'!$B$5:$B$104,"&lt;&gt;",'04_Form_Dechets'!$L$5:$L$104,"")</x:f>
        <x:v>0</x:v>
      </x:c>
      <x:c r="G9" s="76" t="n">
        <x:f>COUNTIFS('04_Form_Dechets'!$B$5:$B$104,"&lt;&gt;",'04_Form_Dechets'!$K$5:$K$104,"")</x:f>
        <x:v>0</x:v>
      </x:c>
      <x:c r="H9" s="76" t="n">
        <x:f>COUNTIFS('04_Form_Dechets'!$B$5:$B$104,"&lt;&gt;",'04_Form_Dechets'!$P$5:$P$104,"")</x:f>
        <x:v>0</x:v>
      </x:c>
      <x:c r="I9" s="76" t="str">
        <x:f>IF(D9&gt;0,"À corriger",IF(B9=C9,"OK","Validation en attente"))</x:f>
        <x:v>OK</x:v>
      </x:c>
      <x:c r="J9" s="76" t="str">
        <x:f>IF(I9="OK","Aucune",IF(F9&gt;0,"Joindre le document source",IF(G9&gt;0,"Compléter la source",IF(E9&gt;0,"Valider humainement les lignes","Corriger les alertes QC"))))</x:f>
        <x:v>Aucune</x:v>
      </x:c>
    </x:row>
    <x:row r="10">
      <x:c r="A10" s="76" t="str">
        <x:v>qualité de l'air</x:v>
      </x:c>
      <x:c r="B10" s="76" t="n">
        <x:f>COUNTIF('05_Form_Qualite_Air'!$B$5:$B$104,"&lt;&gt;")</x:f>
        <x:v>0</x:v>
      </x:c>
      <x:c r="C10" s="76" t="n">
        <x:f>COUNTIF('05_Form_Qualite_Air'!$P$5:$P$104,"Validé humainement")</x:f>
        <x:v>0</x:v>
      </x:c>
      <x:c r="D10" s="76" t="n">
        <x:f>COUNTIF('05_Form_Qualite_Air'!$S$5:$S$104,"ALERTE*")</x:f>
        <x:v>0</x:v>
      </x:c>
      <x:c r="E10" s="76" t="n">
        <x:f>COUNTIFS('05_Form_Qualite_Air'!$B$5:$B$104,"&lt;&gt;",'05_Form_Qualite_Air'!$P$5:$P$104,"&lt;&gt;Validé humainement")</x:f>
        <x:v>0</x:v>
      </x:c>
      <x:c r="F10" s="76" t="n">
        <x:f>COUNTIFS('05_Form_Qualite_Air'!$B$5:$B$104,"&lt;&gt;",'05_Form_Qualite_Air'!$N$5:$N$104,"")</x:f>
        <x:v>0</x:v>
      </x:c>
      <x:c r="G10" s="76" t="n">
        <x:f>COUNTIFS('05_Form_Qualite_Air'!$B$5:$B$104,"&lt;&gt;",'05_Form_Qualite_Air'!$M$5:$M$104,"")</x:f>
        <x:v>0</x:v>
      </x:c>
      <x:c r="H10" s="76" t="n">
        <x:f>COUNTIFS('05_Form_Qualite_Air'!$B$5:$B$104,"&lt;&gt;",'05_Form_Qualite_Air'!$Q$5:$Q$104,"")</x:f>
        <x:v>0</x:v>
      </x:c>
      <x:c r="I10" s="76" t="str">
        <x:f>IF(D10&gt;0,"À corriger",IF(B10=C10,"OK","Validation en attente"))</x:f>
        <x:v>OK</x:v>
      </x:c>
      <x:c r="J10" s="76" t="str">
        <x:f>IF(I10="OK","Aucune",IF(F10&gt;0,"Joindre le document source",IF(G10&gt;0,"Compléter la source",IF(E10&gt;0,"Valider humainement les lignes","Corriger les alertes QC"))))</x:f>
        <x:v>Aucune</x:v>
      </x:c>
    </x:row>
    <x:row r="11">
      <x:c r="A11" s="76" t="str">
        <x:v>émissions GES</x:v>
      </x:c>
      <x:c r="B11" s="76" t="n">
        <x:f>COUNTIF('06_Form_Emissions_GES'!$B$5:$B$104,"&lt;&gt;")</x:f>
        <x:v>0</x:v>
      </x:c>
      <x:c r="C11" s="76" t="n">
        <x:f>COUNTIF('06_Form_Emissions_GES'!$L$5:$L$104,"Validé humainement")</x:f>
        <x:v>0</x:v>
      </x:c>
      <x:c r="D11" s="76" t="n">
        <x:f>COUNTIF('06_Form_Emissions_GES'!$P$5:$P$104,"ALERTE*")</x:f>
        <x:v>0</x:v>
      </x:c>
      <x:c r="E11" s="76" t="n">
        <x:f>COUNTIFS('06_Form_Emissions_GES'!$B$5:$B$104,"&lt;&gt;",'06_Form_Emissions_GES'!$L$5:$L$104,"&lt;&gt;Validé humainement")</x:f>
        <x:v>0</x:v>
      </x:c>
      <x:c r="F11" s="76" t="n">
        <x:f>COUNTIFS('06_Form_Emissions_GES'!$B$5:$B$104,"&lt;&gt;",'06_Form_Emissions_GES'!$K$5:$K$104,"")</x:f>
        <x:v>0</x:v>
      </x:c>
      <x:c r="G11" s="76" t="n">
        <x:f>COUNTIFS('06_Form_Emissions_GES'!$B$5:$B$104,"&lt;&gt;",'06_Form_Emissions_GES'!$J$5:$J$104,"")</x:f>
        <x:v>0</x:v>
      </x:c>
      <x:c r="H11" s="76" t="n">
        <x:f>COUNTIFS('06_Form_Emissions_GES'!$B$5:$B$104,"&lt;&gt;",'06_Form_Emissions_GES'!$N$5:$N$104,"")</x:f>
        <x:v>0</x:v>
      </x:c>
      <x:c r="I11" s="76" t="str">
        <x:f>IF(D11&gt;0,"À corriger",IF(B11=C11,"OK","Validation en attente"))</x:f>
        <x:v>OK</x:v>
      </x:c>
      <x:c r="J11" s="76" t="str">
        <x:f>IF(I11="OK","Aucune",IF(F11&gt;0,"Joindre le document source",IF(G11&gt;0,"Compléter la source",IF(E11&gt;0,"Valider humainement les lignes","Corriger les alertes QC"))))</x:f>
        <x:v>Aucune</x:v>
      </x:c>
    </x:row>
    <x:row r="12">
      <x:c r="A12" s="76" t="str">
        <x:v>mobilité</x:v>
      </x:c>
      <x:c r="B12" s="76" t="n">
        <x:f>COUNTIF('07_Form_Mobilite'!$B$5:$B$104,"&lt;&gt;")</x:f>
        <x:v>0</x:v>
      </x:c>
      <x:c r="C12" s="76" t="n">
        <x:f>COUNTIF('07_Form_Mobilite'!$Q$5:$Q$104,"Validé humainement")</x:f>
        <x:v>0</x:v>
      </x:c>
      <x:c r="D12" s="76" t="n">
        <x:f>COUNTIF('07_Form_Mobilite'!$U$5:$U$104,"ALERTE*")</x:f>
        <x:v>0</x:v>
      </x:c>
      <x:c r="E12" s="76" t="n">
        <x:f>COUNTIFS('07_Form_Mobilite'!$B$5:$B$104,"&lt;&gt;",'07_Form_Mobilite'!$Q$5:$Q$104,"&lt;&gt;Validé humainement")</x:f>
        <x:v>0</x:v>
      </x:c>
      <x:c r="F12" s="76" t="n">
        <x:f>COUNTIFS('07_Form_Mobilite'!$B$5:$B$104,"&lt;&gt;",'07_Form_Mobilite'!$P$5:$P$104,"")</x:f>
        <x:v>0</x:v>
      </x:c>
      <x:c r="G12" s="76" t="n">
        <x:f>COUNTIFS('07_Form_Mobilite'!$B$5:$B$104,"&lt;&gt;",'07_Form_Mobilite'!$N$5:$N$104,"")</x:f>
        <x:v>0</x:v>
      </x:c>
      <x:c r="H12" s="76" t="n">
        <x:f>COUNTIFS('07_Form_Mobilite'!$B$5:$B$104,"&lt;&gt;",'07_Form_Mobilite'!$S$5:$S$104,"")</x:f>
        <x:v>0</x:v>
      </x:c>
      <x:c r="I12" s="76" t="str">
        <x:f>IF(D12&gt;0,"À corriger",IF(B12=C12,"OK","Validation en attente"))</x:f>
        <x:v>OK</x:v>
      </x:c>
      <x:c r="J12" s="76" t="str">
        <x:f>IF(I12="OK","Aucune",IF(F12&gt;0,"Joindre le document source",IF(G12&gt;0,"Compléter la source",IF(E12&gt;0,"Valider humainement les lignes","Corriger les alertes QC"))))</x:f>
        <x:v>Aucune</x:v>
      </x:c>
    </x:row>
    <x:row r="13">
      <x:c r="A13" s="76" t="str">
        <x:v>érosion côtière</x:v>
      </x:c>
      <x:c r="B13" s="76" t="n">
        <x:f>COUNTIF('08_Form_Erosion_Cotiere'!$B$5:$B$104,"&lt;&gt;")</x:f>
        <x:v>0</x:v>
      </x:c>
      <x:c r="C13" s="76" t="n">
        <x:f>COUNTIF('08_Form_Erosion_Cotiere'!$M$5:$M$104,"Validé humainement")</x:f>
        <x:v>0</x:v>
      </x:c>
      <x:c r="D13" s="76" t="n">
        <x:f>COUNTIF('08_Form_Erosion_Cotiere'!$P$5:$P$104,"ALERTE*")</x:f>
        <x:v>0</x:v>
      </x:c>
      <x:c r="E13" s="76" t="n">
        <x:f>COUNTIFS('08_Form_Erosion_Cotiere'!$B$5:$B$104,"&lt;&gt;",'08_Form_Erosion_Cotiere'!$M$5:$M$104,"&lt;&gt;Validé humainement")</x:f>
        <x:v>0</x:v>
      </x:c>
      <x:c r="F13" s="76" t="n">
        <x:f>COUNTIFS('08_Form_Erosion_Cotiere'!$B$5:$B$104,"&lt;&gt;",'08_Form_Erosion_Cotiere'!$K$5:$K$104,"")</x:f>
        <x:v>0</x:v>
      </x:c>
      <x:c r="G13" s="76" t="n">
        <x:f>COUNTIFS('08_Form_Erosion_Cotiere'!$B$5:$B$104,"&lt;&gt;",'08_Form_Erosion_Cotiere'!$J$5:$J$104,"")</x:f>
        <x:v>0</x:v>
      </x:c>
      <x:c r="H13" s="76" t="n">
        <x:f>COUNTIFS('08_Form_Erosion_Cotiere'!$B$5:$B$104,"&lt;&gt;",'08_Form_Erosion_Cotiere'!$N$5:$N$104,"")</x:f>
        <x:v>0</x:v>
      </x:c>
      <x:c r="I13" s="76" t="str">
        <x:f>IF(D13&gt;0,"À corriger",IF(B13=C13,"OK","Validation en attente"))</x:f>
        <x:v>OK</x:v>
      </x:c>
      <x:c r="J13" s="76" t="str">
        <x:f>IF(I13="OK","Aucune",IF(F13&gt;0,"Joindre le document source",IF(G13&gt;0,"Compléter la source",IF(E13&gt;0,"Valider humainement les lignes","Corriger les alertes QC"))))</x:f>
        <x:v>Aucune</x:v>
      </x:c>
    </x:row>
    <x:row r="14">
      <x:c r="A14" s="76" t="str">
        <x:v>projets climat</x:v>
      </x:c>
      <x:c r="B14" s="76" t="n">
        <x:f>COUNTIF('09_Form_Projets_Climat'!$A$5:$A$104,"&lt;&gt;")</x:f>
        <x:v>100</x:v>
      </x:c>
      <x:c r="C14" s="76" t="n">
        <x:f>COUNTIF('09_Form_Projets_Climat'!$P$5:$P$104,"Validé humainement")</x:f>
        <x:v>0</x:v>
      </x:c>
      <x:c r="D14" s="76" t="n">
        <x:f>COUNTIF('09_Form_Projets_Climat'!$T$5:$T$104,"ALERTE*")</x:f>
        <x:v>0</x:v>
      </x:c>
      <x:c r="E14" s="76" t="n">
        <x:f>COUNTIFS('09_Form_Projets_Climat'!$A$5:$A$104,"&lt;&gt;",'09_Form_Projets_Climat'!$P$5:$P$104,"&lt;&gt;Validé humainement")</x:f>
        <x:v>100</x:v>
      </x:c>
      <x:c r="F14" s="76" t="n">
        <x:f>COUNTIFS('09_Form_Projets_Climat'!$A$5:$A$104,"&lt;&gt;",'09_Form_Projets_Climat'!$O$5:$O$104,"")</x:f>
        <x:v>0</x:v>
      </x:c>
      <x:c r="G14" s="76" t="n">
        <x:f>COUNTIFS('09_Form_Projets_Climat'!$A$5:$A$104,"&lt;&gt;",'09_Form_Projets_Climat'!$O$5:$O$104,"")</x:f>
        <x:v>0</x:v>
      </x:c>
      <x:c r="H14" s="76" t="n">
        <x:f>COUNTIFS('09_Form_Projets_Climat'!$A$5:$A$104,"&lt;&gt;",'09_Form_Projets_Climat'!$R$5:$R$104,"")</x:f>
        <x:v>0</x:v>
      </x:c>
      <x:c r="I14" s="76" t="str">
        <x:f>IF(D14&gt;0,"À corriger",IF(B14=C14,"OK","Validation en attente"))</x:f>
        <x:v>Validation en attente</x:v>
      </x:c>
      <x:c r="J14" s="76" t="str">
        <x:f>IF(I14="OK","Aucune",IF(F14&gt;0,"Joindre le document source",IF(G14&gt;0,"Compléter la source",IF(E14&gt;0,"Valider humainement les lignes","Corriger les alertes QC"))))</x:f>
        <x:v>Valider humainement les lignes</x:v>
      </x:c>
    </x:row>
    <x:row r="15">
      <x:c r="A15" s="76" t="str">
        <x:v>finance climat</x:v>
      </x:c>
      <x:c r="B15" s="76" t="n">
        <x:f>COUNTIF('10_Form_Finance_Climat'!$B$5:$B$104,"&lt;&gt;")</x:f>
        <x:v>0</x:v>
      </x:c>
      <x:c r="C15" s="76" t="n">
        <x:f>COUNTIF('10_Form_Finance_Climat'!$O$5:$O$104,"Validé humainement")</x:f>
        <x:v>0</x:v>
      </x:c>
      <x:c r="D15" s="76" t="n">
        <x:f>COUNTIF('10_Form_Finance_Climat'!$S$5:$S$104,"ALERTE*")</x:f>
        <x:v>0</x:v>
      </x:c>
      <x:c r="E15" s="76" t="n">
        <x:f>COUNTIFS('10_Form_Finance_Climat'!$B$5:$B$104,"&lt;&gt;",'10_Form_Finance_Climat'!$O$5:$O$104,"&lt;&gt;Validé humainement")</x:f>
        <x:v>0</x:v>
      </x:c>
      <x:c r="F15" s="76" t="n">
        <x:f>COUNTIFS('10_Form_Finance_Climat'!$B$5:$B$104,"&lt;&gt;",'10_Form_Finance_Climat'!$N$5:$N$104,"")</x:f>
        <x:v>0</x:v>
      </x:c>
      <x:c r="G15" s="76" t="n">
        <x:f>COUNTIFS('10_Form_Finance_Climat'!$B$5:$B$104,"&lt;&gt;",'10_Form_Finance_Climat'!$N$5:$N$104,"")</x:f>
        <x:v>0</x:v>
      </x:c>
      <x:c r="H15" s="76" t="n">
        <x:f>COUNTIFS('10_Form_Finance_Climat'!$B$5:$B$104,"&lt;&gt;",'10_Form_Finance_Climat'!$Q$5:$Q$104,"")</x:f>
        <x:v>0</x:v>
      </x:c>
      <x:c r="I15" s="76" t="str">
        <x:f>IF(D15&gt;0,"À corriger",IF(B15=C15,"OK","Validation en attente"))</x:f>
        <x:v>OK</x:v>
      </x:c>
      <x:c r="J15" s="76" t="str">
        <x:f>IF(I15="OK","Aucune",IF(F15&gt;0,"Joindre le document source",IF(G15&gt;0,"Compléter la source",IF(E15&gt;0,"Valider humainement les lignes","Corriger les alertes QC"))))</x:f>
        <x:v>Aucune</x:v>
      </x:c>
    </x:row>
  </x:sheetData>
  <x:mergeCells>
    <x:mergeCell ref="A1:J1"/>
    <x:mergeCell ref="A2:J2"/>
  </x:mergeCells>
  <x:conditionalFormatting sqref="I5:I15">
    <x:cfRule type="containsText" dxfId="267" priority="1" operator="containsText" text="ALERTE"/>
    <x:cfRule type="containsText" dxfId="268" priority="2" operator="containsText" text="OK"/>
    <x:cfRule type="containsText" dxfId="269" priority="3" operator="containsText" text="Validé"/>
    <x:cfRule type="containsText" dxfId="270" priority="4" operator="containsText" text="À vérifier"/>
    <x:cfRule type="containsText" dxfId="271" priority="5" operator="containsText" text="Rejeté"/>
  </x:conditionalFormatting>
  <x:pageMargins left="0.7" right="0.7" top="0.75" bottom="0.75" header="0.3" footer="0.3"/>
  <x:tableParts count="1">
    <x:tablePart xmlns:r="http://schemas.openxmlformats.org/officeDocument/2006/relationships" r:id="Rc349baf1a81c466e"/>
  </x:tableParts>
</x:worksheet>
</file>

<file path=xl/worksheets/sheet76.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52.5" hidden="0" customWidth="1"/>
    <x:col min="4" max="4" width="32.5" hidden="0" customWidth="1"/>
    <x:col min="5" max="5" width="22.5" hidden="0" customWidth="1"/>
    <x:col min="6" max="6" width="22.5" hidden="0" customWidth="1"/>
    <x:col min="7" max="7" width="22.5" hidden="0" customWidth="1"/>
    <x:col min="8" max="8" width="27.5" hidden="0" customWidth="1"/>
  </x:cols>
  <x:sheetData>
    <x:row r="1" ht="25.5" customHeight="1">
      <x:c r="A1" s="68" t="str">
        <x:v>Mode d'emploi utilisateur</x:v>
      </x:c>
      <x:c r="B1" s="68"/>
      <x:c r="C1" s="68"/>
      <x:c r="D1" s="68"/>
      <x:c r="E1" s="68"/>
      <x:c r="F1" s="68"/>
      <x:c r="G1" s="68"/>
      <x:c r="H1" s="68"/>
    </x:row>
    <x:row r="2" ht="33" customHeight="1">
      <x:c r="A2" s="71" t="str">
        <x:v>Guide opérationnel pour saisir, contrôler, valider et reporter les données climatiques de la Ville de Dakar.</x:v>
      </x:c>
      <x:c r="B2" s="71"/>
      <x:c r="C2" s="71"/>
      <x:c r="D2" s="71"/>
      <x:c r="E2" s="71"/>
      <x:c r="F2" s="71"/>
      <x:c r="G2" s="71"/>
      <x:c r="H2" s="71"/>
    </x:row>
    <x:row r="4">
      <x:c r="A4" s="74" t="str">
        <x:v>Étape</x:v>
      </x:c>
      <x:c r="B4" s="74" t="str">
        <x:v>Action utilisateur</x:v>
      </x:c>
      <x:c r="C4" s="74" t="str">
        <x:v>Description</x:v>
      </x:c>
      <x:c r="D4" s="74" t="str">
        <x:v>Feuille concernée</x:v>
      </x:c>
      <x:c r="E4" s="74" t="str">
        <x:v>Responsable</x:v>
      </x:c>
      <x:c r="F4" s="74" t="str">
        <x:v>Fréquence</x:v>
      </x:c>
      <x:c r="G4" s="74" t="str">
        <x:v>Point de contrôle</x:v>
      </x:c>
      <x:c r="H4" s="74" t="str">
        <x:v>Résultat</x:v>
      </x:c>
    </x:row>
    <x:row r="5">
      <x:c r="A5" s="76" t="n">
        <x:v>1</x:v>
      </x:c>
      <x:c r="B5" s="76" t="str">
        <x:v>Ouvrir le menu d'accueil</x:v>
      </x:c>
      <x:c r="C5" s="76" t="str">
        <x:v>Utiliser les liens internes vers les formulaires de saisie ou le dashboard.</x:v>
      </x:c>
      <x:c r="D5" s="76" t="str">
        <x:v>00_ACCUEIL</x:v>
      </x:c>
      <x:c r="E5" s="76" t="str">
        <x:v>Tous utilisateurs</x:v>
      </x:c>
      <x:c r="F5" s="76" t="str">
        <x:v>À chaque saisie</x:v>
      </x:c>
      <x:c r="G5" s="76" t="str">
        <x:v>Choisir le bon domaine</x:v>
      </x:c>
      <x:c r="H5" s="76" t="str">
        <x:v>Navigation rapide</x:v>
      </x:c>
    </x:row>
    <x:row r="6">
      <x:c r="A6" s="76" t="n">
        <x:v>2</x:v>
      </x:c>
      <x:c r="B6" s="76" t="str">
        <x:v>Saisir la donnée</x:v>
      </x:c>
      <x:c r="C6" s="76" t="str">
        <x:v>Renseigner les champs obligatoires, la source et le document preuve.</x:v>
      </x:c>
      <x:c r="D6" s="76" t="str">
        <x:v>00_Formulaire_Saisie ou formulaires 01-10</x:v>
      </x:c>
      <x:c r="E6" s="76" t="str">
        <x:v>Point focal sectoriel</x:v>
      </x:c>
      <x:c r="F6" s="76" t="str">
        <x:v>Selon fréquence de collecte</x:v>
      </x:c>
      <x:c r="G6" s="76" t="str">
        <x:v>Listes déroulantes</x:v>
      </x:c>
      <x:c r="H6" s="76" t="str">
        <x:v>Ligne brute saisie</x:v>
      </x:c>
    </x:row>
    <x:row r="7">
      <x:c r="A7" s="76" t="n">
        <x:v>3</x:v>
      </x:c>
      <x:c r="B7" s="76" t="str">
        <x:v>Joindre la preuve</x:v>
      </x:c>
      <x:c r="C7" s="76" t="str">
        <x:v>Indiquer clairement le nom du fichier, lien, rapport ou facture utilisé.</x:v>
      </x:c>
      <x:c r="D7" s="76" t="str">
        <x:v>Colonnes Document source</x:v>
      </x:c>
      <x:c r="E7" s="76" t="str">
        <x:v>Point focal sectoriel</x:v>
      </x:c>
      <x:c r="F7" s="76" t="str">
        <x:v>À chaque ligne</x:v>
      </x:c>
      <x:c r="G7" s="76" t="str">
        <x:v>Document source non vide</x:v>
      </x:c>
      <x:c r="H7" s="76" t="str">
        <x:v>Traçabilité MRV</x:v>
      </x:c>
    </x:row>
    <x:row r="8">
      <x:c r="A8" s="76" t="n">
        <x:v>4</x:v>
      </x:c>
      <x:c r="B8" s="76" t="str">
        <x:v>Contrôler la qualité</x:v>
      </x:c>
      <x:c r="C8" s="76" t="str">
        <x:v>Corriger les alertes données manquantes, valeurs anormales, source/document absents.</x:v>
      </x:c>
      <x:c r="D8" s="76" t="str">
        <x:v>42_CONTROLE_QUALITE</x:v>
      </x:c>
      <x:c r="E8" s="76" t="str">
        <x:v>Cellule MRV</x:v>
      </x:c>
      <x:c r="F8" s="76" t="str">
        <x:v>Mensuelle</x:v>
      </x:c>
      <x:c r="G8" s="76" t="str">
        <x:v>Alerte_QC = OK</x:v>
      </x:c>
      <x:c r="H8" s="76" t="str">
        <x:v>Ligne prête à valider</x:v>
      </x:c>
    </x:row>
    <x:row r="9">
      <x:c r="A9" s="76" t="n">
        <x:v>5</x:v>
      </x:c>
      <x:c r="B9" s="76" t="str">
        <x:v>Valider humainement</x:v>
      </x:c>
      <x:c r="C9" s="76" t="str">
        <x:v>Changer le statut en "Validé humainement" après revue technique.</x:v>
      </x:c>
      <x:c r="D9" s="76" t="str">
        <x:v>Toutes feuilles Form_*</x:v>
      </x:c>
      <x:c r="E9" s="76" t="str">
        <x:v>Validateur désigné</x:v>
      </x:c>
      <x:c r="F9" s="76" t="str">
        <x:v>Mensuelle</x:v>
      </x:c>
      <x:c r="G9" s="76" t="str">
        <x:v>Statut validé</x:v>
      </x:c>
      <x:c r="H9" s="76" t="str">
        <x:v>Copie automatique vers Data_*</x:v>
      </x:c>
    </x:row>
    <x:row r="10">
      <x:c r="A10" s="76" t="n">
        <x:v>6</x:v>
      </x:c>
      <x:c r="B10" s="76" t="str">
        <x:v>Consulter la base consolidée</x:v>
      </x:c>
      <x:c r="C10" s="76" t="str">
        <x:v>Les bases Data_* reprennent automatiquement uniquement les lignes validées humainement.</x:v>
      </x:c>
      <x:c r="D10" s="76" t="str">
        <x:v>Data_*</x:v>
      </x:c>
      <x:c r="E10" s="76" t="str">
        <x:v>Cellule MRV</x:v>
      </x:c>
      <x:c r="F10" s="76" t="str">
        <x:v>Continu</x:v>
      </x:c>
      <x:c r="G10" s="76" t="str">
        <x:v>Exclusion des brouillons</x:v>
      </x:c>
      <x:c r="H10" s="76" t="str">
        <x:v>Base fiable</x:v>
      </x:c>
    </x:row>
    <x:row r="11">
      <x:c r="A11" s="76" t="n">
        <x:v>7</x:v>
      </x:c>
      <x:c r="B11" s="76" t="str">
        <x:v>Lire le dashboard</x:v>
      </x:c>
      <x:c r="C11" s="76" t="str">
        <x:v>Les KPI, alertes et graphiques se mettent à jour à partir des bases validées.</x:v>
      </x:c>
      <x:c r="D11" s="76" t="str">
        <x:v>41_DASHBOARD_FORMS; 46_GRAPHIQUES_AUTO</x:v>
      </x:c>
      <x:c r="E11" s="76" t="str">
        <x:v>Cellule climat</x:v>
      </x:c>
      <x:c r="F11" s="76" t="str">
        <x:v>Mensuelle</x:v>
      </x:c>
      <x:c r="G11" s="76" t="str">
        <x:v>Aucune alerte critique</x:v>
      </x:c>
      <x:c r="H11" s="76" t="str">
        <x:v>Pilotage exécutif</x:v>
      </x:c>
    </x:row>
    <x:row r="12">
      <x:c r="A12" s="76" t="n">
        <x:v>8</x:v>
      </x:c>
      <x:c r="B12" s="76" t="str">
        <x:v>Préparer les rapports</x:v>
      </x:c>
      <x:c r="C12" s="76" t="str">
        <x:v>Utiliser les vues CDP/C40/ICLEI et CDN pour remplir les plateformes externes.</x:v>
      </x:c>
      <x:c r="D12" s="76" t="str">
        <x:v>Reporting_CDP_C40_ICLEI; Contribution_CDN_2_0</x:v>
      </x:c>
      <x:c r="E12" s="76" t="str">
        <x:v>Cellule reporting</x:v>
      </x:c>
      <x:c r="F12" s="76" t="str">
        <x:v>Annuelle</x:v>
      </x:c>
      <x:c r="G12" s="76" t="str">
        <x:v>Preuves disponibles</x:v>
      </x:c>
      <x:c r="H12" s="76" t="str">
        <x:v>Rapports défendables</x:v>
      </x:c>
    </x:row>
    <x:row r="13">
      <x:c r="A13" s="76" t="n">
        <x:v>9</x:v>
      </x:c>
      <x:c r="B13" s="76" t="str">
        <x:v>Archiver la version</x:v>
      </x:c>
      <x:c r="C13" s="76" t="str">
        <x:v>Documenter les changements et conserver les preuves de validation.</x:v>
      </x:c>
      <x:c r="D13" s="76" t="str">
        <x:v>25_JOURNAL_MODIFS; 34_REGISTRE_PREUVES_MRV</x:v>
      </x:c>
      <x:c r="E13" s="76" t="str">
        <x:v>Administrateur Hub</x:v>
      </x:c>
      <x:c r="F13" s="76" t="str">
        <x:v>À chaque cycle</x:v>
      </x:c>
      <x:c r="G13" s="76" t="str">
        <x:v>Audit trail</x:v>
      </x:c>
      <x:c r="H13" s="76" t="str">
        <x:v>Historique complet</x:v>
      </x:c>
    </x:row>
  </x:sheetData>
  <x:mergeCells>
    <x:mergeCell ref="A1:H1"/>
    <x:mergeCell ref="A2:H2"/>
  </x:mergeCells>
  <x:pageMargins left="0.7" right="0.7" top="0.75" bottom="0.75" header="0.3" footer="0.3"/>
  <x:tableParts count="1">
    <x:tablePart xmlns:r="http://schemas.openxmlformats.org/officeDocument/2006/relationships" r:id="R0a85ec0603874b6a"/>
  </x:tableParts>
</x:worksheet>
</file>

<file path=xl/worksheets/sheet77.xml><?xml version="1.0" encoding="utf-8"?>
<x:worksheet xmlns:x="http://schemas.openxmlformats.org/spreadsheetml/2006/main">
  <x:sheetViews>
    <x:sheetView showGridLines="0" workbookViewId="0"/>
  </x:sheetViews>
  <x:sheetFormatPr defaultRowHeight="15"/>
  <x:cols>
    <x:col min="1" max="1" width="10" hidden="0" customWidth="1"/>
    <x:col min="2" max="2" width="28.75" hidden="0" customWidth="1"/>
    <x:col min="3" max="3" width="41.25" hidden="0" customWidth="1"/>
    <x:col min="4" max="4" width="31.25" hidden="0" customWidth="1"/>
    <x:col min="5" max="5" width="27.5" hidden="0" customWidth="1"/>
    <x:col min="6" max="6" width="27.5" hidden="0" customWidth="1"/>
    <x:col min="7" max="7" width="20" hidden="0" customWidth="1"/>
    <x:col min="8" max="8" width="32.5" hidden="0" customWidth="1"/>
  </x:cols>
  <x:sheetData>
    <x:row r="1" ht="25.5" customHeight="1">
      <x:c r="A1" s="68" t="str">
        <x:v>Flux de production des données</x:v>
      </x:c>
      <x:c r="B1" s="68"/>
      <x:c r="C1" s="68"/>
      <x:c r="D1" s="68"/>
      <x:c r="E1" s="68"/>
      <x:c r="F1" s="68"/>
      <x:c r="G1" s="68"/>
      <x:c r="H1" s="68"/>
    </x:row>
    <x:row r="2" ht="33" customHeight="1">
      <x:c r="A2" s="71" t="str">
        <x:v>Architecture fonctionnelle: Document -&gt; Feuille Excel -&gt; Tableau de bord et Formulaire -&gt; Base de données -&gt; Contrôle qualité -&gt; Validation -&gt; Dashboard -&gt; Rapports.</x:v>
      </x:c>
      <x:c r="B2" s="71"/>
      <x:c r="C2" s="71"/>
      <x:c r="D2" s="71"/>
      <x:c r="E2" s="71"/>
      <x:c r="F2" s="71"/>
      <x:c r="G2" s="71"/>
      <x:c r="H2" s="71"/>
    </x:row>
    <x:row r="4">
      <x:c r="A4" s="74" t="str">
        <x:v>Ordre</x:v>
      </x:c>
      <x:c r="B4" s="74" t="str">
        <x:v>Bloc</x:v>
      </x:c>
      <x:c r="C4" s="74" t="str">
        <x:v>Rôle</x:v>
      </x:c>
      <x:c r="D4" s="74" t="str">
        <x:v>Entrée</x:v>
      </x:c>
      <x:c r="E4" s="74" t="str">
        <x:v>Traitement</x:v>
      </x:c>
      <x:c r="F4" s="74" t="str">
        <x:v>Sortie</x:v>
      </x:c>
      <x:c r="G4" s="74" t="str">
        <x:v>Responsable</x:v>
      </x:c>
      <x:c r="H4" s="74" t="str">
        <x:v>Règle de blocage</x:v>
      </x:c>
    </x:row>
    <x:row r="5">
      <x:c r="A5" s="76" t="n">
        <x:v>1</x:v>
      </x:c>
      <x:c r="B5" s="76" t="str">
        <x:v>Document source</x:v>
      </x:c>
      <x:c r="C5" s="76" t="str">
        <x:v>Preuve officielle ou opérationnelle</x:v>
      </x:c>
      <x:c r="D5" s="76" t="str">
        <x:v>Facture, rapport, fichier capteur, extrait opérateur</x:v>
      </x:c>
      <x:c r="E5" s="76" t="str">
        <x:v>Référencement dans le formulaire</x:v>
      </x:c>
      <x:c r="F5" s="76" t="str">
        <x:v>Document source traçable</x:v>
      </x:c>
      <x:c r="G5" s="76" t="str">
        <x:v>Point focal</x:v>
      </x:c>
      <x:c r="H5" s="76" t="str">
        <x:v>Aucune ligne sans preuve pour données critiques</x:v>
      </x:c>
    </x:row>
    <x:row r="6">
      <x:c r="A6" s="76" t="n">
        <x:v>2</x:v>
      </x:c>
      <x:c r="B6" s="76" t="str">
        <x:v>Formulaire</x:v>
      </x:c>
      <x:c r="C6" s="76" t="str">
        <x:v>Interface de saisie par domaine</x:v>
      </x:c>
      <x:c r="D6" s="76" t="str">
        <x:v>Donnée brute et métadonnées</x:v>
      </x:c>
      <x:c r="E6" s="76" t="str">
        <x:v>Listes déroulantes, champs obligatoires, calculs automatiques</x:v>
      </x:c>
      <x:c r="F6" s="76" t="str">
        <x:v>Ligne saisie</x:v>
      </x:c>
      <x:c r="G6" s="76" t="str">
        <x:v>Point focal</x:v>
      </x:c>
      <x:c r="H6" s="76" t="str">
        <x:v>Champs obligatoires non vides</x:v>
      </x:c>
    </x:row>
    <x:row r="7">
      <x:c r="A7" s="76" t="n">
        <x:v>3</x:v>
      </x:c>
      <x:c r="B7" s="76" t="str">
        <x:v>Base de données</x:v>
      </x:c>
      <x:c r="C7" s="76" t="str">
        <x:v>Stockage consolidé des données validées</x:v>
      </x:c>
      <x:c r="D7" s="76" t="str">
        <x:v>Formulaire sectoriel</x:v>
      </x:c>
      <x:c r="E7" s="76" t="str">
        <x:v>Filtre automatique sur statut Validé humainement</x:v>
      </x:c>
      <x:c r="F7" s="76" t="str">
        <x:v>Data_*</x:v>
      </x:c>
      <x:c r="G7" s="76" t="str">
        <x:v>Cellule MRV</x:v>
      </x:c>
      <x:c r="H7" s="76" t="str">
        <x:v>Exclusion automatique des brouillons</x:v>
      </x:c>
    </x:row>
    <x:row r="8">
      <x:c r="A8" s="76" t="n">
        <x:v>4</x:v>
      </x:c>
      <x:c r="B8" s="76" t="str">
        <x:v>Contrôle qualité</x:v>
      </x:c>
      <x:c r="C8" s="76" t="str">
        <x:v>Détection des anomalies et preuves manquantes</x:v>
      </x:c>
      <x:c r="D8" s="76" t="str">
        <x:v>Formulaires et Data_*</x:v>
      </x:c>
      <x:c r="E8" s="76" t="str">
        <x:v>Tests manque, anomalie, source, document, statut</x:v>
      </x:c>
      <x:c r="F8" s="76" t="str">
        <x:v>Liste d'alertes</x:v>
      </x:c>
      <x:c r="G8" s="76" t="str">
        <x:v>Cellule MRV</x:v>
      </x:c>
      <x:c r="H8" s="76" t="str">
        <x:v>Alerte_QC doit être OK</x:v>
      </x:c>
    </x:row>
    <x:row r="9">
      <x:c r="A9" s="76" t="n">
        <x:v>5</x:v>
      </x:c>
      <x:c r="B9" s="76" t="str">
        <x:v>Validation</x:v>
      </x:c>
      <x:c r="C9" s="76" t="str">
        <x:v>Approbation humaine avant reporting</x:v>
      </x:c>
      <x:c r="D9" s="76" t="str">
        <x:v>Lignes corrigées</x:v>
      </x:c>
      <x:c r="E9" s="76" t="str">
        <x:v>Revue par validateur désigné</x:v>
      </x:c>
      <x:c r="F9" s="76" t="str">
        <x:v>Ligne validée</x:v>
      </x:c>
      <x:c r="G9" s="76" t="str">
        <x:v>Validateur technique</x:v>
      </x:c>
      <x:c r="H9" s="76" t="str">
        <x:v>Statut obligatoire: Validé humainement</x:v>
      </x:c>
    </x:row>
    <x:row r="10">
      <x:c r="A10" s="76" t="n">
        <x:v>6</x:v>
      </x:c>
      <x:c r="B10" s="76" t="str">
        <x:v>Dashboard</x:v>
      </x:c>
      <x:c r="C10" s="76" t="str">
        <x:v>Pilotage exécutif et suivi des indicateurs</x:v>
      </x:c>
      <x:c r="D10" s="76" t="str">
        <x:v>Data_* validées</x:v>
      </x:c>
      <x:c r="E10" s="76" t="str">
        <x:v>Agrégations et graphiques</x:v>
      </x:c>
      <x:c r="F10" s="76" t="str">
        <x:v>KPI et alertes</x:v>
      </x:c>
      <x:c r="G10" s="76" t="str">
        <x:v>Cellule climat</x:v>
      </x:c>
      <x:c r="H10" s="76" t="str">
        <x:v>Données non validées exclues</x:v>
      </x:c>
    </x:row>
    <x:row r="11">
      <x:c r="A11" s="76" t="n">
        <x:v>7</x:v>
      </x:c>
      <x:c r="B11" s="76" t="str">
        <x:v>Rapports</x:v>
      </x:c>
      <x:c r="C11" s="76" t="str">
        <x:v>Production CDP/C40/ICLEI/CDN/bailleurs</x:v>
      </x:c>
      <x:c r="D11" s="76" t="str">
        <x:v>Vues reporting</x:v>
      </x:c>
      <x:c r="E11" s="76" t="str">
        <x:v>Contrôle cohérence et preuves</x:v>
      </x:c>
      <x:c r="F11" s="76" t="str">
        <x:v>Rapports finaux</x:v>
      </x:c>
      <x:c r="G11" s="76" t="str">
        <x:v>Cellule reporting</x:v>
      </x:c>
      <x:c r="H11" s="76" t="str">
        <x:v>Preuves et validations requises</x:v>
      </x:c>
    </x:row>
    <x:row r="12">
      <x:c r="A12" s="76" t="n">
        <x:v>8</x:v>
      </x:c>
      <x:c r="B12" s="76" t="str">
        <x:v>Journal / audit</x:v>
      </x:c>
      <x:c r="C12" s="76" t="str">
        <x:v>Historique des changements et validations</x:v>
      </x:c>
      <x:c r="D12" s="76" t="str">
        <x:v>Versions et corrections</x:v>
      </x:c>
      <x:c r="E12" s="76" t="str">
        <x:v>Archivage</x:v>
      </x:c>
      <x:c r="F12" s="76" t="str">
        <x:v>Audit trail</x:v>
      </x:c>
      <x:c r="G12" s="76" t="str">
        <x:v>Administrateur Hub</x:v>
      </x:c>
      <x:c r="H12" s="76" t="str">
        <x:v>Mise à jour obligatoire à chaque cycle</x:v>
      </x:c>
    </x:row>
  </x:sheetData>
  <x:mergeCells>
    <x:mergeCell ref="A1:H1"/>
    <x:mergeCell ref="A2:H2"/>
  </x:mergeCells>
  <x:pageMargins left="0.7" right="0.7" top="0.75" bottom="0.75" header="0.3" footer="0.3"/>
  <x:tableParts count="1">
    <x:tablePart xmlns:r="http://schemas.openxmlformats.org/officeDocument/2006/relationships" r:id="R99d44f40150a479d"/>
  </x:tableParts>
</x:worksheet>
</file>

<file path=xl/worksheets/sheet78.xml><?xml version="1.0" encoding="utf-8"?>
<x:worksheet xmlns:x="http://schemas.openxmlformats.org/spreadsheetml/2006/main">
  <x:sheetViews>
    <x:sheetView showGridLines="0" workbookViewId="0"/>
  </x:sheetViews>
  <x:sheetFormatPr defaultRowHeight="15"/>
  <x:cols>
    <x:col min="1" max="1" width="7.5" hidden="0" customWidth="1"/>
    <x:col min="2" max="2" width="28.75" hidden="0" customWidth="1"/>
    <x:col min="3" max="3" width="26.25" hidden="0" customWidth="1"/>
    <x:col min="4" max="4" width="26.25" hidden="0" customWidth="1"/>
    <x:col min="5" max="5" width="22.5" hidden="0" customWidth="1"/>
    <x:col min="6" max="6" width="17.5" hidden="0" customWidth="1"/>
    <x:col min="7" max="7" width="16.8799991607666" hidden="0" customWidth="1"/>
    <x:col min="8" max="8" width="20" hidden="0" customWidth="1"/>
    <x:col min="9" max="9" width="37.5" hidden="0" customWidth="1"/>
  </x:cols>
  <x:sheetData>
    <x:row r="1" ht="25.5" customHeight="1">
      <x:c r="A1" s="68" t="str">
        <x:v>Liste des données prioritaires à collecter</x:v>
      </x:c>
      <x:c r="B1" s="68"/>
      <x:c r="C1" s="68"/>
      <x:c r="D1" s="68"/>
      <x:c r="E1" s="68"/>
      <x:c r="F1" s="68"/>
      <x:c r="G1" s="68"/>
      <x:c r="H1" s="68"/>
      <x:c r="I1" s="68"/>
    </x:row>
    <x:row r="2" ht="33" customHeight="1">
      <x:c r="A2" s="71" t="str">
        <x:v>Données à sécuriser en priorité pour alimenter CDP, C40, ICLEI, CDN et les bailleurs climat.</x:v>
      </x:c>
      <x:c r="B2" s="71"/>
      <x:c r="C2" s="71"/>
      <x:c r="D2" s="71"/>
      <x:c r="E2" s="71"/>
      <x:c r="F2" s="71"/>
      <x:c r="G2" s="71"/>
      <x:c r="H2" s="71"/>
      <x:c r="I2" s="71"/>
    </x:row>
    <x:row r="4">
      <x:c r="A4" s="74" t="str">
        <x:v>Priorité</x:v>
      </x:c>
      <x:c r="B4" s="74" t="str">
        <x:v>Donnée</x:v>
      </x:c>
      <x:c r="C4" s="74" t="str">
        <x:v>Feuille cible</x:v>
      </x:c>
      <x:c r="D4" s="74" t="str">
        <x:v>Source</x:v>
      </x:c>
      <x:c r="E4" s="74" t="str">
        <x:v>Responsable</x:v>
      </x:c>
      <x:c r="F4" s="74" t="str">
        <x:v>Fréquence</x:v>
      </x:c>
      <x:c r="G4" s="74" t="str">
        <x:v>Difficulté</x:v>
      </x:c>
      <x:c r="H4" s="74" t="str">
        <x:v>Criticité</x:v>
      </x:c>
      <x:c r="I4" s="74" t="str">
        <x:v>Première action</x:v>
      </x:c>
    </x:row>
    <x:row r="5">
      <x:c r="A5" s="76" t="str">
        <x:v>P0</x:v>
      </x:c>
      <x:c r="B5" s="76" t="str">
        <x:v>Inventaire GES territorial</x:v>
      </x:c>
      <x:c r="C5" s="76" t="str">
        <x:v>Data_Emissions_GES</x:v>
      </x:c>
      <x:c r="D5" s="76" t="str">
        <x:v>DEEC, SENELEC, CETUD, SONAGED/UCG</x:v>
      </x:c>
      <x:c r="E5" s="76" t="str">
        <x:v>Référent GES</x:v>
      </x:c>
      <x:c r="F5" s="76" t="str">
        <x:v>Annuelle</x:v>
      </x:c>
      <x:c r="G5" s="76" t="str">
        <x:v>Très élevée</x:v>
      </x:c>
      <x:c r="H5" s="76" t="str">
        <x:v>CDP/C40/CDN</x:v>
      </x:c>
      <x:c r="I5" s="76" t="str">
        <x:v>Valider périmètre GPC BASIC et facteurs d'émission</x:v>
      </x:c>
    </x:row>
    <x:row r="6">
      <x:c r="A6" s="76" t="str">
        <x:v>P0</x:v>
      </x:c>
      <x:c r="B6" s="76" t="str">
        <x:v>Consommation électrique municipale</x:v>
      </x:c>
      <x:c r="C6" s="76" t="str">
        <x:v>Data_Electricite</x:v>
      </x:c>
      <x:c r="D6" s="76" t="str">
        <x:v>SENELEC, factures Ville</x:v>
      </x:c>
      <x:c r="E6" s="76" t="str">
        <x:v>Direction Énergie</x:v>
      </x:c>
      <x:c r="F6" s="76" t="str">
        <x:v>Mensuelle</x:v>
      </x:c>
      <x:c r="G6" s="76" t="str">
        <x:v>Moyenne</x:v>
      </x:c>
      <x:c r="H6" s="76" t="str">
        <x:v>GES/CDN</x:v>
      </x:c>
      <x:c r="I6" s="76" t="str">
        <x:v>Centraliser factures et sites municipaux</x:v>
      </x:c>
    </x:row>
    <x:row r="7">
      <x:c r="A7" s="76" t="str">
        <x:v>P0</x:v>
      </x:c>
      <x:c r="B7" s="76" t="str">
        <x:v>Déchets collectés et destinations</x:v>
      </x:c>
      <x:c r="C7" s="76" t="str">
        <x:v>Data_Dechets</x:v>
      </x:c>
      <x:c r="D7" s="76" t="str">
        <x:v>SONAGED/UCG, prestataires</x:v>
      </x:c>
      <x:c r="E7" s="76" t="str">
        <x:v>Direction Déchets</x:v>
      </x:c>
      <x:c r="F7" s="76" t="str">
        <x:v>Mensuelle</x:v>
      </x:c>
      <x:c r="G7" s="76" t="str">
        <x:v>Élevée</x:v>
      </x:c>
      <x:c r="H7" s="76" t="str">
        <x:v>CDP/C40/GES</x:v>
      </x:c>
      <x:c r="I7" s="76" t="str">
        <x:v>Harmoniser tonnages, recyclage, compostage et décharge</x:v>
      </x:c>
    </x:row>
    <x:row r="8">
      <x:c r="A8" s="76" t="str">
        <x:v>P0</x:v>
      </x:c>
      <x:c r="B8" s="76" t="str">
        <x:v>Mobilité et carburants</x:v>
      </x:c>
      <x:c r="C8" s="76" t="str">
        <x:v>Data_Mobilite</x:v>
      </x:c>
      <x:c r="D8" s="76" t="str">
        <x:v>CETUD, AFTU, flotte municipale</x:v>
      </x:c>
      <x:c r="E8" s="76" t="str">
        <x:v>Direction Mobilité</x:v>
      </x:c>
      <x:c r="F8" s="76" t="str">
        <x:v>Trimestrielle</x:v>
      </x:c>
      <x:c r="G8" s="76" t="str">
        <x:v>Très élevée</x:v>
      </x:c>
      <x:c r="H8" s="76" t="str">
        <x:v>C40/CDN/GES</x:v>
      </x:c>
      <x:c r="I8" s="76" t="str">
        <x:v>Collecter consommation et passagers par mode</x:v>
      </x:c>
    </x:row>
    <x:row r="9">
      <x:c r="A9" s="76" t="str">
        <x:v>P0</x:v>
      </x:c>
      <x:c r="B9" s="76" t="str">
        <x:v>Projets climat et budgets</x:v>
      </x:c>
      <x:c r="C9" s="76" t="str">
        <x:v>Data_Projets_Climat</x:v>
      </x:c>
      <x:c r="D9" s="76" t="str">
        <x:v>Directions municipales</x:v>
      </x:c>
      <x:c r="E9" s="76" t="str">
        <x:v>Cellule climat</x:v>
      </x:c>
      <x:c r="F9" s="76" t="str">
        <x:v>Mensuelle</x:v>
      </x:c>
      <x:c r="G9" s="76" t="str">
        <x:v>Moyenne</x:v>
      </x:c>
      <x:c r="H9" s="76" t="str">
        <x:v>CDP/C40/Bailleurs</x:v>
      </x:c>
      <x:c r="I9" s="76" t="str">
        <x:v>Attribuer ID projet, statut et financement</x:v>
      </x:c>
    </x:row>
    <x:row r="10">
      <x:c r="A10" s="76" t="str">
        <x:v>P0</x:v>
      </x:c>
      <x:c r="B10" s="76" t="str">
        <x:v>Documents sources et preuves</x:v>
      </x:c>
      <x:c r="C10" s="76" t="str">
        <x:v>Toutes Form_*</x:v>
      </x:c>
      <x:c r="D10" s="76" t="str">
        <x:v>Toutes institutions</x:v>
      </x:c>
      <x:c r="E10" s="76" t="str">
        <x:v>Cellule MRV</x:v>
      </x:c>
      <x:c r="F10" s="76" t="str">
        <x:v>Continu</x:v>
      </x:c>
      <x:c r="G10" s="76" t="str">
        <x:v>Moyenne</x:v>
      </x:c>
      <x:c r="H10" s="76" t="str">
        <x:v>Tous cadres</x:v>
      </x:c>
      <x:c r="I10" s="76" t="str">
        <x:v>Créer dossier de preuves et registre MRV</x:v>
      </x:c>
    </x:row>
    <x:row r="11">
      <x:c r="A11" s="76" t="str">
        <x:v>P1</x:v>
      </x:c>
      <x:c r="B11" s="76" t="str">
        <x:v>Qualité de l'air</x:v>
      </x:c>
      <x:c r="C11" s="76" t="str">
        <x:v>Data_Qualite_Air</x:v>
      </x:c>
      <x:c r="D11" s="76" t="str">
        <x:v>DEEC/CGQA, capteurs</x:v>
      </x:c>
      <x:c r="E11" s="76" t="str">
        <x:v>Direction Environnement</x:v>
      </x:c>
      <x:c r="F11" s="76" t="str">
        <x:v>Mensuelle</x:v>
      </x:c>
      <x:c r="G11" s="76" t="str">
        <x:v>Élevée</x:v>
      </x:c>
      <x:c r="H11" s="76" t="str">
        <x:v>C40/CDP</x:v>
      </x:c>
      <x:c r="I11" s="76" t="str">
        <x:v>Valider protocole QA/QC capteurs</x:v>
      </x:c>
    </x:row>
    <x:row r="12">
      <x:c r="A12" s="76" t="str">
        <x:v>P1</x:v>
      </x:c>
      <x:c r="B12" s="76" t="str">
        <x:v>Pluviométrie et chaleur</x:v>
      </x:c>
      <x:c r="C12" s="76" t="str">
        <x:v>Data_Temperature; Data_Pluviometrie</x:v>
      </x:c>
      <x:c r="D12" s="76" t="str">
        <x:v>ANACIM</x:v>
      </x:c>
      <x:c r="E12" s="76" t="str">
        <x:v>Cellule adaptation</x:v>
      </x:c>
      <x:c r="F12" s="76" t="str">
        <x:v>Mensuelle</x:v>
      </x:c>
      <x:c r="G12" s="76" t="str">
        <x:v>Moyenne</x:v>
      </x:c>
      <x:c r="H12" s="76" t="str">
        <x:v>CDP/CDN</x:v>
      </x:c>
      <x:c r="I12" s="76" t="str">
        <x:v>Consolider séries météo locales</x:v>
      </x:c>
    </x:row>
    <x:row r="13">
      <x:c r="A13" s="76" t="str">
        <x:v>P1</x:v>
      </x:c>
      <x:c r="B13" s="76" t="str">
        <x:v>Érosion côtière et exposition</x:v>
      </x:c>
      <x:c r="C13" s="76" t="str">
        <x:v>Data_Erosion_Cotiere</x:v>
      </x:c>
      <x:c r="D13" s="76" t="str">
        <x:v>CSE, universités, SIG Ville</x:v>
      </x:c>
      <x:c r="E13" s="76" t="str">
        <x:v>Planification/SIG</x:v>
      </x:c>
      <x:c r="F13" s="76" t="str">
        <x:v>Semestrielle</x:v>
      </x:c>
      <x:c r="G13" s="76" t="str">
        <x:v>Très élevée</x:v>
      </x:c>
      <x:c r="H13" s="76" t="str">
        <x:v>CDN/Bailleurs</x:v>
      </x:c>
      <x:c r="I13" s="76" t="str">
        <x:v>Cartographier recul et population exposée</x:v>
      </x:c>
    </x:row>
    <x:row r="14">
      <x:c r="A14" s="76" t="str">
        <x:v>P1</x:v>
      </x:c>
      <x:c r="B14" s="76" t="str">
        <x:v>Finance climat mobilisée</x:v>
      </x:c>
      <x:c r="C14" s="76" t="str">
        <x:v>Data_Finance_Climat</x:v>
      </x:c>
      <x:c r="D14" s="76" t="str">
        <x:v>Direction Finances, bailleurs</x:v>
      </x:c>
      <x:c r="E14" s="76" t="str">
        <x:v>Direction Finances</x:v>
      </x:c>
      <x:c r="F14" s="76" t="str">
        <x:v>Mensuelle</x:v>
      </x:c>
      <x:c r="G14" s="76" t="str">
        <x:v>Élevée</x:v>
      </x:c>
      <x:c r="H14" s="76" t="str">
        <x:v>GCF/WB/BAD</x:v>
      </x:c>
      <x:c r="I14" s="76" t="str">
        <x:v>Suivre demandé, approuvé, décaissé et cofinancement</x:v>
      </x:c>
    </x:row>
  </x:sheetData>
  <x:mergeCells>
    <x:mergeCell ref="A1:I1"/>
    <x:mergeCell ref="A2:I2"/>
  </x:mergeCells>
  <x:conditionalFormatting sqref="A5:A14">
    <x:cfRule type="containsText" dxfId="272" priority="1" operator="containsText" text="ALERTE"/>
    <x:cfRule type="containsText" dxfId="273" priority="2" operator="containsText" text="OK"/>
    <x:cfRule type="containsText" dxfId="274" priority="3" operator="containsText" text="Validé"/>
    <x:cfRule type="containsText" dxfId="275" priority="4" operator="containsText" text="À vérifier"/>
    <x:cfRule type="containsText" dxfId="276" priority="5" operator="containsText" text="Rejeté"/>
  </x:conditionalFormatting>
  <x:pageMargins left="0.7" right="0.7" top="0.75" bottom="0.75" header="0.3" footer="0.3"/>
  <x:tableParts count="1">
    <x:tablePart xmlns:r="http://schemas.openxmlformats.org/officeDocument/2006/relationships" r:id="Re2d58b5b350d4b27"/>
  </x:tableParts>
</x:worksheet>
</file>

<file path=xl/worksheets/sheet7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3.130000114440918" hidden="0" customWidth="1"/>
    <x:col min="4" max="4" width="15.630000114440918" hidden="0" customWidth="1"/>
    <x:col min="5" max="5" width="2.5"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2.5" hidden="0" customWidth="1"/>
    <x:col min="12" max="12" width="18.1299991607666" hidden="0" customWidth="1"/>
    <x:col min="13" max="13" width="18.1299991607666" hidden="0" customWidth="1"/>
    <x:col min="14" max="14" width="18.1299991607666" hidden="0" customWidth="1"/>
    <x:col min="15" max="15" width="18.1299991607666" hidden="0" customWidth="1"/>
    <x:col min="16" max="16" width="18.1299991607666" hidden="0" customWidth="1"/>
    <x:col min="17" max="17" width="2.5" hidden="0" customWidth="1"/>
    <x:col min="18" max="18" width="18.1299991607666" hidden="0" customWidth="1"/>
    <x:col min="19" max="19" width="18.1299991607666" hidden="0" customWidth="1"/>
    <x:col min="20" max="20" width="18.1299991607666" hidden="0" customWidth="1"/>
    <x:col min="21" max="21" width="18.1299991607666" hidden="0" customWidth="1"/>
    <x:col min="22" max="22" width="18.1299991607666" hidden="0" customWidth="1"/>
  </x:cols>
  <x:sheetData>
    <x:row r="1" ht="25.5" customHeight="1">
      <x:c r="A1" s="68" t="str">
        <x:v>Graphiques automatiques</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Graphiques natifs Excel alimentés par les bases validées. Les graphiques restent à zéro tant que les formulaires n'ont pas de données validées.</x:v>
      </x:c>
      <x:c r="B2" s="71"/>
      <x:c r="C2" s="71"/>
      <x:c r="D2" s="71"/>
      <x:c r="E2" s="71"/>
      <x:c r="F2" s="71"/>
      <x:c r="G2" s="71"/>
      <x:c r="H2" s="71"/>
      <x:c r="I2" s="71"/>
      <x:c r="J2" s="71"/>
      <x:c r="K2" s="71"/>
      <x:c r="L2" s="71"/>
      <x:c r="M2" s="71"/>
      <x:c r="N2" s="71"/>
      <x:c r="O2" s="71"/>
      <x:c r="P2" s="71"/>
      <x:c r="Q2" s="71"/>
      <x:c r="R2" s="71"/>
      <x:c r="S2" s="71"/>
      <x:c r="T2" s="71"/>
      <x:c r="U2" s="71"/>
      <x:c r="V2" s="71"/>
    </x:row>
    <x:row r="4">
      <x:c r="A4" s="89" t="str">
        <x:v>Température moyenne mensuelle</x:v>
      </x:c>
      <x:c r="B4" s="89"/>
      <x:c r="L4" s="89" t="str">
        <x:v>Déchets collectés</x:v>
      </x:c>
      <x:c r="M4" s="89"/>
    </x:row>
    <x:row r="5">
      <x:c r="A5" s="74" t="str">
        <x:v>Période</x:v>
      </x:c>
      <x:c r="B5" s="74" t="str">
        <x:v>Température °C</x:v>
      </x:c>
      <x:c r="L5" s="74" t="str">
        <x:v>Période</x:v>
      </x:c>
      <x:c r="M5" s="74" t="str">
        <x:v>tonnes</x:v>
      </x:c>
    </x:row>
    <x:row r="6">
      <x:c r="A6" s="76" t="str">
        <x:v>Janvier</x:v>
      </x:c>
      <x:c r="B6" s="79" t="n">
        <x:f>IFERROR(AVERAGEIFS(Data_Temperature!$G$5:$G$104,Data_Temperature!$D$5:$D$104,A6),0)</x:f>
        <x:v>0</x:v>
      </x:c>
      <x:c r="L6" s="76" t="str">
        <x:v>Janvier</x:v>
      </x:c>
      <x:c r="M6" s="81" t="n">
        <x:f>SUMIFS(Data_Dechets!$F$5:$F$104,Data_Dechets!$C$5:$C$104,L6)</x:f>
        <x:v>0</x:v>
      </x:c>
    </x:row>
    <x:row r="7">
      <x:c r="A7" s="76" t="str">
        <x:v>Février</x:v>
      </x:c>
      <x:c r="B7" s="79" t="n">
        <x:f>IFERROR(AVERAGEIFS(Data_Temperature!$G$5:$G$104,Data_Temperature!$D$5:$D$104,A7),0)</x:f>
        <x:v>0</x:v>
      </x:c>
      <x:c r="L7" s="76" t="str">
        <x:v>Février</x:v>
      </x:c>
      <x:c r="M7" s="81" t="n">
        <x:f>SUMIFS(Data_Dechets!$F$5:$F$104,Data_Dechets!$C$5:$C$104,L7)</x:f>
        <x:v>0</x:v>
      </x:c>
    </x:row>
    <x:row r="8">
      <x:c r="A8" s="76" t="str">
        <x:v>Mars</x:v>
      </x:c>
      <x:c r="B8" s="79" t="n">
        <x:f>IFERROR(AVERAGEIFS(Data_Temperature!$G$5:$G$104,Data_Temperature!$D$5:$D$104,A8),0)</x:f>
        <x:v>0</x:v>
      </x:c>
      <x:c r="L8" s="76" t="str">
        <x:v>Mars</x:v>
      </x:c>
      <x:c r="M8" s="81" t="n">
        <x:f>SUMIFS(Data_Dechets!$F$5:$F$104,Data_Dechets!$C$5:$C$104,L8)</x:f>
        <x:v>0</x:v>
      </x:c>
    </x:row>
    <x:row r="9">
      <x:c r="A9" s="76" t="str">
        <x:v>Avril</x:v>
      </x:c>
      <x:c r="B9" s="79" t="n">
        <x:f>IFERROR(AVERAGEIFS(Data_Temperature!$G$5:$G$104,Data_Temperature!$D$5:$D$104,A9),0)</x:f>
        <x:v>0</x:v>
      </x:c>
      <x:c r="L9" s="76" t="str">
        <x:v>Avril</x:v>
      </x:c>
      <x:c r="M9" s="81" t="n">
        <x:f>SUMIFS(Data_Dechets!$F$5:$F$104,Data_Dechets!$C$5:$C$104,L9)</x:f>
        <x:v>0</x:v>
      </x:c>
    </x:row>
    <x:row r="10">
      <x:c r="A10" s="76" t="str">
        <x:v>Mai</x:v>
      </x:c>
      <x:c r="B10" s="79" t="n">
        <x:f>IFERROR(AVERAGEIFS(Data_Temperature!$G$5:$G$104,Data_Temperature!$D$5:$D$104,A10),0)</x:f>
        <x:v>0</x:v>
      </x:c>
      <x:c r="L10" s="76" t="str">
        <x:v>Mai</x:v>
      </x:c>
      <x:c r="M10" s="81" t="n">
        <x:f>SUMIFS(Data_Dechets!$F$5:$F$104,Data_Dechets!$C$5:$C$104,L10)</x:f>
        <x:v>0</x:v>
      </x:c>
    </x:row>
    <x:row r="11">
      <x:c r="A11" s="76" t="str">
        <x:v>Juin</x:v>
      </x:c>
      <x:c r="B11" s="79" t="n">
        <x:f>IFERROR(AVERAGEIFS(Data_Temperature!$G$5:$G$104,Data_Temperature!$D$5:$D$104,A11),0)</x:f>
        <x:v>0</x:v>
      </x:c>
      <x:c r="L11" s="76" t="str">
        <x:v>Juin</x:v>
      </x:c>
      <x:c r="M11" s="81" t="n">
        <x:f>SUMIFS(Data_Dechets!$F$5:$F$104,Data_Dechets!$C$5:$C$104,L11)</x:f>
        <x:v>0</x:v>
      </x:c>
    </x:row>
    <x:row r="12">
      <x:c r="A12" s="76" t="str">
        <x:v>Juillet</x:v>
      </x:c>
      <x:c r="B12" s="79" t="n">
        <x:f>IFERROR(AVERAGEIFS(Data_Temperature!$G$5:$G$104,Data_Temperature!$D$5:$D$104,A12),0)</x:f>
        <x:v>0</x:v>
      </x:c>
      <x:c r="L12" s="76" t="str">
        <x:v>Juillet</x:v>
      </x:c>
      <x:c r="M12" s="81" t="n">
        <x:f>SUMIFS(Data_Dechets!$F$5:$F$104,Data_Dechets!$C$5:$C$104,L12)</x:f>
        <x:v>0</x:v>
      </x:c>
    </x:row>
    <x:row r="13">
      <x:c r="A13" s="76" t="str">
        <x:v>Août</x:v>
      </x:c>
      <x:c r="B13" s="79" t="n">
        <x:f>IFERROR(AVERAGEIFS(Data_Temperature!$G$5:$G$104,Data_Temperature!$D$5:$D$104,A13),0)</x:f>
        <x:v>0</x:v>
      </x:c>
      <x:c r="L13" s="76" t="str">
        <x:v>Août</x:v>
      </x:c>
      <x:c r="M13" s="81" t="n">
        <x:f>SUMIFS(Data_Dechets!$F$5:$F$104,Data_Dechets!$C$5:$C$104,L13)</x:f>
        <x:v>0</x:v>
      </x:c>
    </x:row>
    <x:row r="14">
      <x:c r="A14" s="76" t="str">
        <x:v>Septembre</x:v>
      </x:c>
      <x:c r="B14" s="79" t="n">
        <x:f>IFERROR(AVERAGEIFS(Data_Temperature!$G$5:$G$104,Data_Temperature!$D$5:$D$104,A14),0)</x:f>
        <x:v>0</x:v>
      </x:c>
      <x:c r="L14" s="76" t="str">
        <x:v>Septembre</x:v>
      </x:c>
      <x:c r="M14" s="81" t="n">
        <x:f>SUMIFS(Data_Dechets!$F$5:$F$104,Data_Dechets!$C$5:$C$104,L14)</x:f>
        <x:v>0</x:v>
      </x:c>
    </x:row>
    <x:row r="15">
      <x:c r="A15" s="76" t="str">
        <x:v>Octobre</x:v>
      </x:c>
      <x:c r="B15" s="79" t="n">
        <x:f>IFERROR(AVERAGEIFS(Data_Temperature!$G$5:$G$104,Data_Temperature!$D$5:$D$104,A15),0)</x:f>
        <x:v>0</x:v>
      </x:c>
      <x:c r="L15" s="76" t="str">
        <x:v>Octobre</x:v>
      </x:c>
      <x:c r="M15" s="81" t="n">
        <x:f>SUMIFS(Data_Dechets!$F$5:$F$104,Data_Dechets!$C$5:$C$104,L15)</x:f>
        <x:v>0</x:v>
      </x:c>
    </x:row>
    <x:row r="16">
      <x:c r="A16" s="76" t="str">
        <x:v>Novembre</x:v>
      </x:c>
      <x:c r="B16" s="79" t="n">
        <x:f>IFERROR(AVERAGEIFS(Data_Temperature!$G$5:$G$104,Data_Temperature!$D$5:$D$104,A16),0)</x:f>
        <x:v>0</x:v>
      </x:c>
      <x:c r="L16" s="76" t="str">
        <x:v>Novembre</x:v>
      </x:c>
      <x:c r="M16" s="81" t="n">
        <x:f>SUMIFS(Data_Dechets!$F$5:$F$104,Data_Dechets!$C$5:$C$104,L16)</x:f>
        <x:v>0</x:v>
      </x:c>
    </x:row>
    <x:row r="17">
      <x:c r="A17" s="76" t="str">
        <x:v>Décembre</x:v>
      </x:c>
      <x:c r="B17" s="79" t="n">
        <x:f>IFERROR(AVERAGEIFS(Data_Temperature!$G$5:$G$104,Data_Temperature!$D$5:$D$104,A17),0)</x:f>
        <x:v>0</x:v>
      </x:c>
      <x:c r="L17" s="76" t="str">
        <x:v>Décembre</x:v>
      </x:c>
      <x:c r="M17" s="81" t="n">
        <x:f>SUMIFS(Data_Dechets!$F$5:$F$104,Data_Dechets!$C$5:$C$104,L17)</x:f>
        <x:v>0</x:v>
      </x:c>
    </x:row>
    <x:row r="20">
      <x:c r="A20" s="89" t="str">
        <x:v>Pluviométrie mensuelle</x:v>
      </x:c>
      <x:c r="B20" s="89"/>
      <x:c r="L20" s="89" t="str">
        <x:v>Déchets valorisés</x:v>
      </x:c>
      <x:c r="M20" s="89"/>
    </x:row>
    <x:row r="21">
      <x:c r="A21" s="74" t="str">
        <x:v>Période</x:v>
      </x:c>
      <x:c r="B21" s="74" t="str">
        <x:v>Pluie mm</x:v>
      </x:c>
      <x:c r="L21" s="74" t="str">
        <x:v>Période</x:v>
      </x:c>
      <x:c r="M21" s="74" t="str">
        <x:v>tonnes</x:v>
      </x:c>
    </x:row>
    <x:row r="22">
      <x:c r="A22" s="76" t="str">
        <x:v>Janvier</x:v>
      </x:c>
      <x:c r="B22" s="81" t="n">
        <x:f>SUMIFS(Data_Pluviometrie!$G$5:$G$104,Data_Pluviometrie!$D$5:$D$104,A22)</x:f>
        <x:v>0</x:v>
      </x:c>
      <x:c r="L22" s="76" t="str">
        <x:v>Janvier</x:v>
      </x:c>
      <x:c r="M22" s="81" t="n">
        <x:f>SUMIFS(Data_Dechets!$G$5:$G$104,Data_Dechets!$C$5:$C$104,L22)+SUMIFS(Data_Dechets!$H$5:$H$104,Data_Dechets!$C$5:$C$104,L22)</x:f>
        <x:v>0</x:v>
      </x:c>
    </x:row>
    <x:row r="23">
      <x:c r="A23" s="76" t="str">
        <x:v>Février</x:v>
      </x:c>
      <x:c r="B23" s="81" t="n">
        <x:f>SUMIFS(Data_Pluviometrie!$G$5:$G$104,Data_Pluviometrie!$D$5:$D$104,A23)</x:f>
        <x:v>0</x:v>
      </x:c>
      <x:c r="L23" s="76" t="str">
        <x:v>Février</x:v>
      </x:c>
      <x:c r="M23" s="81" t="n">
        <x:f>SUMIFS(Data_Dechets!$G$5:$G$104,Data_Dechets!$C$5:$C$104,L23)+SUMIFS(Data_Dechets!$H$5:$H$104,Data_Dechets!$C$5:$C$104,L23)</x:f>
        <x:v>0</x:v>
      </x:c>
    </x:row>
    <x:row r="24">
      <x:c r="A24" s="76" t="str">
        <x:v>Mars</x:v>
      </x:c>
      <x:c r="B24" s="81" t="n">
        <x:f>SUMIFS(Data_Pluviometrie!$G$5:$G$104,Data_Pluviometrie!$D$5:$D$104,A24)</x:f>
        <x:v>0</x:v>
      </x:c>
      <x:c r="L24" s="76" t="str">
        <x:v>Mars</x:v>
      </x:c>
      <x:c r="M24" s="81" t="n">
        <x:f>SUMIFS(Data_Dechets!$G$5:$G$104,Data_Dechets!$C$5:$C$104,L24)+SUMIFS(Data_Dechets!$H$5:$H$104,Data_Dechets!$C$5:$C$104,L24)</x:f>
        <x:v>0</x:v>
      </x:c>
    </x:row>
    <x:row r="25">
      <x:c r="A25" s="76" t="str">
        <x:v>Avril</x:v>
      </x:c>
      <x:c r="B25" s="81" t="n">
        <x:f>SUMIFS(Data_Pluviometrie!$G$5:$G$104,Data_Pluviometrie!$D$5:$D$104,A25)</x:f>
        <x:v>0</x:v>
      </x:c>
      <x:c r="L25" s="76" t="str">
        <x:v>Avril</x:v>
      </x:c>
      <x:c r="M25" s="81" t="n">
        <x:f>SUMIFS(Data_Dechets!$G$5:$G$104,Data_Dechets!$C$5:$C$104,L25)+SUMIFS(Data_Dechets!$H$5:$H$104,Data_Dechets!$C$5:$C$104,L25)</x:f>
        <x:v>0</x:v>
      </x:c>
    </x:row>
    <x:row r="26">
      <x:c r="A26" s="76" t="str">
        <x:v>Mai</x:v>
      </x:c>
      <x:c r="B26" s="81" t="n">
        <x:f>SUMIFS(Data_Pluviometrie!$G$5:$G$104,Data_Pluviometrie!$D$5:$D$104,A26)</x:f>
        <x:v>0</x:v>
      </x:c>
      <x:c r="L26" s="76" t="str">
        <x:v>Mai</x:v>
      </x:c>
      <x:c r="M26" s="81" t="n">
        <x:f>SUMIFS(Data_Dechets!$G$5:$G$104,Data_Dechets!$C$5:$C$104,L26)+SUMIFS(Data_Dechets!$H$5:$H$104,Data_Dechets!$C$5:$C$104,L26)</x:f>
        <x:v>0</x:v>
      </x:c>
    </x:row>
    <x:row r="27">
      <x:c r="A27" s="76" t="str">
        <x:v>Juin</x:v>
      </x:c>
      <x:c r="B27" s="81" t="n">
        <x:f>SUMIFS(Data_Pluviometrie!$G$5:$G$104,Data_Pluviometrie!$D$5:$D$104,A27)</x:f>
        <x:v>0</x:v>
      </x:c>
      <x:c r="L27" s="76" t="str">
        <x:v>Juin</x:v>
      </x:c>
      <x:c r="M27" s="81" t="n">
        <x:f>SUMIFS(Data_Dechets!$G$5:$G$104,Data_Dechets!$C$5:$C$104,L27)+SUMIFS(Data_Dechets!$H$5:$H$104,Data_Dechets!$C$5:$C$104,L27)</x:f>
        <x:v>0</x:v>
      </x:c>
    </x:row>
    <x:row r="28">
      <x:c r="A28" s="76" t="str">
        <x:v>Juillet</x:v>
      </x:c>
      <x:c r="B28" s="81" t="n">
        <x:f>SUMIFS(Data_Pluviometrie!$G$5:$G$104,Data_Pluviometrie!$D$5:$D$104,A28)</x:f>
        <x:v>0</x:v>
      </x:c>
      <x:c r="L28" s="76" t="str">
        <x:v>Juillet</x:v>
      </x:c>
      <x:c r="M28" s="81" t="n">
        <x:f>SUMIFS(Data_Dechets!$G$5:$G$104,Data_Dechets!$C$5:$C$104,L28)+SUMIFS(Data_Dechets!$H$5:$H$104,Data_Dechets!$C$5:$C$104,L28)</x:f>
        <x:v>0</x:v>
      </x:c>
    </x:row>
    <x:row r="29">
      <x:c r="A29" s="76" t="str">
        <x:v>Août</x:v>
      </x:c>
      <x:c r="B29" s="81" t="n">
        <x:f>SUMIFS(Data_Pluviometrie!$G$5:$G$104,Data_Pluviometrie!$D$5:$D$104,A29)</x:f>
        <x:v>0</x:v>
      </x:c>
      <x:c r="L29" s="76" t="str">
        <x:v>Août</x:v>
      </x:c>
      <x:c r="M29" s="81" t="n">
        <x:f>SUMIFS(Data_Dechets!$G$5:$G$104,Data_Dechets!$C$5:$C$104,L29)+SUMIFS(Data_Dechets!$H$5:$H$104,Data_Dechets!$C$5:$C$104,L29)</x:f>
        <x:v>0</x:v>
      </x:c>
    </x:row>
    <x:row r="30">
      <x:c r="A30" s="76" t="str">
        <x:v>Septembre</x:v>
      </x:c>
      <x:c r="B30" s="81" t="n">
        <x:f>SUMIFS(Data_Pluviometrie!$G$5:$G$104,Data_Pluviometrie!$D$5:$D$104,A30)</x:f>
        <x:v>0</x:v>
      </x:c>
      <x:c r="L30" s="76" t="str">
        <x:v>Septembre</x:v>
      </x:c>
      <x:c r="M30" s="81" t="n">
        <x:f>SUMIFS(Data_Dechets!$G$5:$G$104,Data_Dechets!$C$5:$C$104,L30)+SUMIFS(Data_Dechets!$H$5:$H$104,Data_Dechets!$C$5:$C$104,L30)</x:f>
        <x:v>0</x:v>
      </x:c>
    </x:row>
    <x:row r="31">
      <x:c r="A31" s="76" t="str">
        <x:v>Octobre</x:v>
      </x:c>
      <x:c r="B31" s="81" t="n">
        <x:f>SUMIFS(Data_Pluviometrie!$G$5:$G$104,Data_Pluviometrie!$D$5:$D$104,A31)</x:f>
        <x:v>0</x:v>
      </x:c>
      <x:c r="L31" s="76" t="str">
        <x:v>Octobre</x:v>
      </x:c>
      <x:c r="M31" s="81" t="n">
        <x:f>SUMIFS(Data_Dechets!$G$5:$G$104,Data_Dechets!$C$5:$C$104,L31)+SUMIFS(Data_Dechets!$H$5:$H$104,Data_Dechets!$C$5:$C$104,L31)</x:f>
        <x:v>0</x:v>
      </x:c>
    </x:row>
    <x:row r="32">
      <x:c r="A32" s="76" t="str">
        <x:v>Novembre</x:v>
      </x:c>
      <x:c r="B32" s="81" t="n">
        <x:f>SUMIFS(Data_Pluviometrie!$G$5:$G$104,Data_Pluviometrie!$D$5:$D$104,A32)</x:f>
        <x:v>0</x:v>
      </x:c>
      <x:c r="L32" s="76" t="str">
        <x:v>Novembre</x:v>
      </x:c>
      <x:c r="M32" s="81" t="n">
        <x:f>SUMIFS(Data_Dechets!$G$5:$G$104,Data_Dechets!$C$5:$C$104,L32)+SUMIFS(Data_Dechets!$H$5:$H$104,Data_Dechets!$C$5:$C$104,L32)</x:f>
        <x:v>0</x:v>
      </x:c>
    </x:row>
    <x:row r="33">
      <x:c r="A33" s="76" t="str">
        <x:v>Décembre</x:v>
      </x:c>
      <x:c r="B33" s="81" t="n">
        <x:f>SUMIFS(Data_Pluviometrie!$G$5:$G$104,Data_Pluviometrie!$D$5:$D$104,A33)</x:f>
        <x:v>0</x:v>
      </x:c>
      <x:c r="L33" s="76" t="str">
        <x:v>Décembre</x:v>
      </x:c>
      <x:c r="M33" s="81" t="n">
        <x:f>SUMIFS(Data_Dechets!$G$5:$G$104,Data_Dechets!$C$5:$C$104,L33)+SUMIFS(Data_Dechets!$H$5:$H$104,Data_Dechets!$C$5:$C$104,L33)</x:f>
        <x:v>0</x:v>
      </x:c>
    </x:row>
    <x:row r="36">
      <x:c r="A36" s="89" t="str">
        <x:v>Consommation électrique</x:v>
      </x:c>
      <x:c r="B36" s="89"/>
      <x:c r="L36" s="89" t="str">
        <x:v>Indice qualité de l'air</x:v>
      </x:c>
      <x:c r="M36" s="89"/>
    </x:row>
    <x:row r="37">
      <x:c r="A37" s="74" t="str">
        <x:v>Période</x:v>
      </x:c>
      <x:c r="B37" s="74" t="str">
        <x:v>kWh</x:v>
      </x:c>
      <x:c r="L37" s="74" t="str">
        <x:v>Période</x:v>
      </x:c>
      <x:c r="M37" s="74" t="str">
        <x:v>indice</x:v>
      </x:c>
    </x:row>
    <x:row r="38">
      <x:c r="A38" s="76" t="str">
        <x:v>Janvier</x:v>
      </x:c>
      <x:c r="B38" s="81" t="n">
        <x:f>SUMIFS(Data_Electricite!$F$5:$F$104,Data_Electricite!$C$5:$C$104,A38)</x:f>
        <x:v>0</x:v>
      </x:c>
      <x:c r="L38" s="76" t="str">
        <x:v>Janvier</x:v>
      </x:c>
      <x:c r="M38" s="79" t="n">
        <x:f>IFERROR(AVERAGEIFS(Data_Qualite_Air!$K$5:$K$104,Data_Qualite_Air!$C$5:$C$104,L38),0)</x:f>
        <x:v>0</x:v>
      </x:c>
    </x:row>
    <x:row r="39">
      <x:c r="A39" s="76" t="str">
        <x:v>Février</x:v>
      </x:c>
      <x:c r="B39" s="81" t="n">
        <x:f>SUMIFS(Data_Electricite!$F$5:$F$104,Data_Electricite!$C$5:$C$104,A39)</x:f>
        <x:v>0</x:v>
      </x:c>
      <x:c r="L39" s="76" t="str">
        <x:v>Février</x:v>
      </x:c>
      <x:c r="M39" s="79" t="n">
        <x:f>IFERROR(AVERAGEIFS(Data_Qualite_Air!$K$5:$K$104,Data_Qualite_Air!$C$5:$C$104,L39),0)</x:f>
        <x:v>0</x:v>
      </x:c>
    </x:row>
    <x:row r="40">
      <x:c r="A40" s="76" t="str">
        <x:v>Mars</x:v>
      </x:c>
      <x:c r="B40" s="81" t="n">
        <x:f>SUMIFS(Data_Electricite!$F$5:$F$104,Data_Electricite!$C$5:$C$104,A40)</x:f>
        <x:v>0</x:v>
      </x:c>
      <x:c r="L40" s="76" t="str">
        <x:v>Mars</x:v>
      </x:c>
      <x:c r="M40" s="79" t="n">
        <x:f>IFERROR(AVERAGEIFS(Data_Qualite_Air!$K$5:$K$104,Data_Qualite_Air!$C$5:$C$104,L40),0)</x:f>
        <x:v>0</x:v>
      </x:c>
    </x:row>
    <x:row r="41">
      <x:c r="A41" s="76" t="str">
        <x:v>Avril</x:v>
      </x:c>
      <x:c r="B41" s="81" t="n">
        <x:f>SUMIFS(Data_Electricite!$F$5:$F$104,Data_Electricite!$C$5:$C$104,A41)</x:f>
        <x:v>0</x:v>
      </x:c>
      <x:c r="L41" s="76" t="str">
        <x:v>Avril</x:v>
      </x:c>
      <x:c r="M41" s="79" t="n">
        <x:f>IFERROR(AVERAGEIFS(Data_Qualite_Air!$K$5:$K$104,Data_Qualite_Air!$C$5:$C$104,L41),0)</x:f>
        <x:v>0</x:v>
      </x:c>
    </x:row>
    <x:row r="42">
      <x:c r="A42" s="76" t="str">
        <x:v>Mai</x:v>
      </x:c>
      <x:c r="B42" s="81" t="n">
        <x:f>SUMIFS(Data_Electricite!$F$5:$F$104,Data_Electricite!$C$5:$C$104,A42)</x:f>
        <x:v>0</x:v>
      </x:c>
      <x:c r="L42" s="76" t="str">
        <x:v>Mai</x:v>
      </x:c>
      <x:c r="M42" s="79" t="n">
        <x:f>IFERROR(AVERAGEIFS(Data_Qualite_Air!$K$5:$K$104,Data_Qualite_Air!$C$5:$C$104,L42),0)</x:f>
        <x:v>0</x:v>
      </x:c>
    </x:row>
    <x:row r="43">
      <x:c r="A43" s="76" t="str">
        <x:v>Juin</x:v>
      </x:c>
      <x:c r="B43" s="81" t="n">
        <x:f>SUMIFS(Data_Electricite!$F$5:$F$104,Data_Electricite!$C$5:$C$104,A43)</x:f>
        <x:v>0</x:v>
      </x:c>
      <x:c r="L43" s="76" t="str">
        <x:v>Juin</x:v>
      </x:c>
      <x:c r="M43" s="79" t="n">
        <x:f>IFERROR(AVERAGEIFS(Data_Qualite_Air!$K$5:$K$104,Data_Qualite_Air!$C$5:$C$104,L43),0)</x:f>
        <x:v>0</x:v>
      </x:c>
    </x:row>
    <x:row r="44">
      <x:c r="A44" s="76" t="str">
        <x:v>Juillet</x:v>
      </x:c>
      <x:c r="B44" s="81" t="n">
        <x:f>SUMIFS(Data_Electricite!$F$5:$F$104,Data_Electricite!$C$5:$C$104,A44)</x:f>
        <x:v>0</x:v>
      </x:c>
      <x:c r="L44" s="76" t="str">
        <x:v>Juillet</x:v>
      </x:c>
      <x:c r="M44" s="79" t="n">
        <x:f>IFERROR(AVERAGEIFS(Data_Qualite_Air!$K$5:$K$104,Data_Qualite_Air!$C$5:$C$104,L44),0)</x:f>
        <x:v>0</x:v>
      </x:c>
    </x:row>
    <x:row r="45">
      <x:c r="A45" s="76" t="str">
        <x:v>Août</x:v>
      </x:c>
      <x:c r="B45" s="81" t="n">
        <x:f>SUMIFS(Data_Electricite!$F$5:$F$104,Data_Electricite!$C$5:$C$104,A45)</x:f>
        <x:v>0</x:v>
      </x:c>
      <x:c r="L45" s="76" t="str">
        <x:v>Août</x:v>
      </x:c>
      <x:c r="M45" s="79" t="n">
        <x:f>IFERROR(AVERAGEIFS(Data_Qualite_Air!$K$5:$K$104,Data_Qualite_Air!$C$5:$C$104,L45),0)</x:f>
        <x:v>0</x:v>
      </x:c>
    </x:row>
    <x:row r="46">
      <x:c r="A46" s="76" t="str">
        <x:v>Septembre</x:v>
      </x:c>
      <x:c r="B46" s="81" t="n">
        <x:f>SUMIFS(Data_Electricite!$F$5:$F$104,Data_Electricite!$C$5:$C$104,A46)</x:f>
        <x:v>0</x:v>
      </x:c>
      <x:c r="L46" s="76" t="str">
        <x:v>Septembre</x:v>
      </x:c>
      <x:c r="M46" s="79" t="n">
        <x:f>IFERROR(AVERAGEIFS(Data_Qualite_Air!$K$5:$K$104,Data_Qualite_Air!$C$5:$C$104,L46),0)</x:f>
        <x:v>0</x:v>
      </x:c>
    </x:row>
    <x:row r="47">
      <x:c r="A47" s="76" t="str">
        <x:v>Octobre</x:v>
      </x:c>
      <x:c r="B47" s="81" t="n">
        <x:f>SUMIFS(Data_Electricite!$F$5:$F$104,Data_Electricite!$C$5:$C$104,A47)</x:f>
        <x:v>0</x:v>
      </x:c>
      <x:c r="L47" s="76" t="str">
        <x:v>Octobre</x:v>
      </x:c>
      <x:c r="M47" s="79" t="n">
        <x:f>IFERROR(AVERAGEIFS(Data_Qualite_Air!$K$5:$K$104,Data_Qualite_Air!$C$5:$C$104,L47),0)</x:f>
        <x:v>0</x:v>
      </x:c>
    </x:row>
    <x:row r="48">
      <x:c r="A48" s="76" t="str">
        <x:v>Novembre</x:v>
      </x:c>
      <x:c r="B48" s="81" t="n">
        <x:f>SUMIFS(Data_Electricite!$F$5:$F$104,Data_Electricite!$C$5:$C$104,A48)</x:f>
        <x:v>0</x:v>
      </x:c>
      <x:c r="L48" s="76" t="str">
        <x:v>Novembre</x:v>
      </x:c>
      <x:c r="M48" s="79" t="n">
        <x:f>IFERROR(AVERAGEIFS(Data_Qualite_Air!$K$5:$K$104,Data_Qualite_Air!$C$5:$C$104,L48),0)</x:f>
        <x:v>0</x:v>
      </x:c>
    </x:row>
    <x:row r="49">
      <x:c r="A49" s="76" t="str">
        <x:v>Décembre</x:v>
      </x:c>
      <x:c r="B49" s="81" t="n">
        <x:f>SUMIFS(Data_Electricite!$F$5:$F$104,Data_Electricite!$C$5:$C$104,A49)</x:f>
        <x:v>0</x:v>
      </x:c>
      <x:c r="L49" s="76" t="str">
        <x:v>Décembre</x:v>
      </x:c>
      <x:c r="M49" s="79" t="n">
        <x:f>IFERROR(AVERAGEIFS(Data_Qualite_Air!$K$5:$K$104,Data_Qualite_Air!$C$5:$C$104,L49),0)</x:f>
        <x:v>0</x:v>
      </x:c>
    </x:row>
    <x:row r="52">
      <x:c r="A52" s="89" t="str">
        <x:v>Émissions GES annuelles</x:v>
      </x:c>
      <x:c r="B52" s="89"/>
      <x:c r="L52" s="89" t="str">
        <x:v>Recul du trait de côte</x:v>
      </x:c>
      <x:c r="M52" s="89"/>
    </x:row>
    <x:row r="53">
      <x:c r="A53" s="74" t="str">
        <x:v>Période</x:v>
      </x:c>
      <x:c r="B53" s="74" t="str">
        <x:v>tCO2e</x:v>
      </x:c>
      <x:c r="L53" s="74" t="str">
        <x:v>Période</x:v>
      </x:c>
      <x:c r="M53" s="74" t="str">
        <x:v>m</x:v>
      </x:c>
    </x:row>
    <x:row r="54">
      <x:c r="A54" s="76" t="str">
        <x:v>2024</x:v>
      </x:c>
      <x:c r="B54" s="81" t="n">
        <x:f>SUMIFS(Data_Emissions_GES!$H$5:$H$104,Data_Emissions_GES!$B$5:$B$104,A54)</x:f>
        <x:v>0</x:v>
      </x:c>
      <x:c r="L54" s="76" t="str">
        <x:v>Janvier</x:v>
      </x:c>
      <x:c r="M54" s="79" t="n">
        <x:f>IFERROR(AVERAGEIFS(Data_Erosion_Cotiere!$E$5:$E$104,Data_Erosion_Cotiere!$C$5:$C$104,L54),0)</x:f>
        <x:v>0</x:v>
      </x:c>
    </x:row>
    <x:row r="55">
      <x:c r="A55" s="76" t="str">
        <x:v>2025</x:v>
      </x:c>
      <x:c r="B55" s="81" t="n">
        <x:f>SUMIFS(Data_Emissions_GES!$H$5:$H$104,Data_Emissions_GES!$B$5:$B$104,A55)</x:f>
        <x:v>0</x:v>
      </x:c>
      <x:c r="L55" s="76" t="str">
        <x:v>Février</x:v>
      </x:c>
      <x:c r="M55" s="79" t="n">
        <x:f>IFERROR(AVERAGEIFS(Data_Erosion_Cotiere!$E$5:$E$104,Data_Erosion_Cotiere!$C$5:$C$104,L55),0)</x:f>
        <x:v>0</x:v>
      </x:c>
    </x:row>
    <x:row r="56">
      <x:c r="A56" s="76" t="str">
        <x:v>2026</x:v>
      </x:c>
      <x:c r="B56" s="81" t="n">
        <x:f>SUMIFS(Data_Emissions_GES!$H$5:$H$104,Data_Emissions_GES!$B$5:$B$104,A56)</x:f>
        <x:v>0</x:v>
      </x:c>
      <x:c r="L56" s="76" t="str">
        <x:v>Mars</x:v>
      </x:c>
      <x:c r="M56" s="79" t="n">
        <x:f>IFERROR(AVERAGEIFS(Data_Erosion_Cotiere!$E$5:$E$104,Data_Erosion_Cotiere!$C$5:$C$104,L56),0)</x:f>
        <x:v>0</x:v>
      </x:c>
    </x:row>
    <x:row r="57">
      <x:c r="A57" s="76" t="str">
        <x:v>2027</x:v>
      </x:c>
      <x:c r="B57" s="81" t="n">
        <x:f>SUMIFS(Data_Emissions_GES!$H$5:$H$104,Data_Emissions_GES!$B$5:$B$104,A57)</x:f>
        <x:v>0</x:v>
      </x:c>
      <x:c r="L57" s="76" t="str">
        <x:v>Avril</x:v>
      </x:c>
      <x:c r="M57" s="79" t="n">
        <x:f>IFERROR(AVERAGEIFS(Data_Erosion_Cotiere!$E$5:$E$104,Data_Erosion_Cotiere!$C$5:$C$104,L57),0)</x:f>
        <x:v>0</x:v>
      </x:c>
    </x:row>
    <x:row r="58">
      <x:c r="A58" s="76" t="str">
        <x:v>2028</x:v>
      </x:c>
      <x:c r="B58" s="81" t="n">
        <x:f>SUMIFS(Data_Emissions_GES!$H$5:$H$104,Data_Emissions_GES!$B$5:$B$104,A58)</x:f>
        <x:v>0</x:v>
      </x:c>
      <x:c r="L58" s="76" t="str">
        <x:v>Mai</x:v>
      </x:c>
      <x:c r="M58" s="79" t="n">
        <x:f>IFERROR(AVERAGEIFS(Data_Erosion_Cotiere!$E$5:$E$104,Data_Erosion_Cotiere!$C$5:$C$104,L58),0)</x:f>
        <x:v>0</x:v>
      </x:c>
    </x:row>
    <x:row r="59">
      <x:c r="A59" s="76" t="str">
        <x:v>2029</x:v>
      </x:c>
      <x:c r="B59" s="81" t="n">
        <x:f>SUMIFS(Data_Emissions_GES!$H$5:$H$104,Data_Emissions_GES!$B$5:$B$104,A59)</x:f>
        <x:v>0</x:v>
      </x:c>
      <x:c r="L59" s="76" t="str">
        <x:v>Juin</x:v>
      </x:c>
      <x:c r="M59" s="79" t="n">
        <x:f>IFERROR(AVERAGEIFS(Data_Erosion_Cotiere!$E$5:$E$104,Data_Erosion_Cotiere!$C$5:$C$104,L59),0)</x:f>
        <x:v>0</x:v>
      </x:c>
    </x:row>
    <x:row r="60">
      <x:c r="A60" s="76" t="str">
        <x:v>2030</x:v>
      </x:c>
      <x:c r="B60" s="81" t="n">
        <x:f>SUMIFS(Data_Emissions_GES!$H$5:$H$104,Data_Emissions_GES!$B$5:$B$104,A60)</x:f>
        <x:v>0</x:v>
      </x:c>
      <x:c r="L60" s="76" t="str">
        <x:v>Juillet</x:v>
      </x:c>
      <x:c r="M60" s="79" t="n">
        <x:f>IFERROR(AVERAGEIFS(Data_Erosion_Cotiere!$E$5:$E$104,Data_Erosion_Cotiere!$C$5:$C$104,L60),0)</x:f>
        <x:v>0</x:v>
      </x:c>
    </x:row>
    <x:row r="61">
      <x:c r="L61" s="76" t="str">
        <x:v>Août</x:v>
      </x:c>
      <x:c r="M61" s="79" t="n">
        <x:f>IFERROR(AVERAGEIFS(Data_Erosion_Cotiere!$E$5:$E$104,Data_Erosion_Cotiere!$C$5:$C$104,L61),0)</x:f>
        <x:v>0</x:v>
      </x:c>
    </x:row>
    <x:row r="62">
      <x:c r="L62" s="76" t="str">
        <x:v>Septembre</x:v>
      </x:c>
      <x:c r="M62" s="79" t="n">
        <x:f>IFERROR(AVERAGEIFS(Data_Erosion_Cotiere!$E$5:$E$104,Data_Erosion_Cotiere!$C$5:$C$104,L62),0)</x:f>
        <x:v>0</x:v>
      </x:c>
    </x:row>
    <x:row r="63">
      <x:c r="L63" s="76" t="str">
        <x:v>Octobre</x:v>
      </x:c>
      <x:c r="M63" s="79" t="n">
        <x:f>IFERROR(AVERAGEIFS(Data_Erosion_Cotiere!$E$5:$E$104,Data_Erosion_Cotiere!$C$5:$C$104,L63),0)</x:f>
        <x:v>0</x:v>
      </x:c>
    </x:row>
    <x:row r="64">
      <x:c r="L64" s="76" t="str">
        <x:v>Novembre</x:v>
      </x:c>
      <x:c r="M64" s="79" t="n">
        <x:f>IFERROR(AVERAGEIFS(Data_Erosion_Cotiere!$E$5:$E$104,Data_Erosion_Cotiere!$C$5:$C$104,L64),0)</x:f>
        <x:v>0</x:v>
      </x:c>
    </x:row>
    <x:row r="65">
      <x:c r="L65" s="76" t="str">
        <x:v>Décembre</x:v>
      </x:c>
      <x:c r="M65" s="79" t="n">
        <x:f>IFERROR(AVERAGEIFS(Data_Erosion_Cotiere!$E$5:$E$104,Data_Erosion_Cotiere!$C$5:$C$104,L65),0)</x:f>
        <x:v>0</x:v>
      </x:c>
    </x:row>
    <x:row r="68">
      <x:c r="A68" s="89" t="str">
        <x:v>Budget climat mobilisé</x:v>
      </x:c>
      <x:c r="B68" s="89"/>
      <x:c r="L68" s="89" t="str">
        <x:v>Avancement projets climat</x:v>
      </x:c>
      <x:c r="M68" s="89"/>
    </x:row>
    <x:row r="69">
      <x:c r="A69" s="74" t="str">
        <x:v>Période</x:v>
      </x:c>
      <x:c r="B69" s="74" t="str">
        <x:v>FCFA approuvés</x:v>
      </x:c>
      <x:c r="L69" s="74" t="str">
        <x:v>Période</x:v>
      </x:c>
      <x:c r="M69" s="74" t="str">
        <x:v>Avancement</x:v>
      </x:c>
    </x:row>
    <x:row r="70">
      <x:c r="A70" s="76" t="str">
        <x:v>Janvier</x:v>
      </x:c>
      <x:c r="B70" s="81" t="n">
        <x:f>SUMIFS(Data_Finance_Climat!$H$5:$H$104,Data_Finance_Climat!$C$5:$C$104,A70)</x:f>
        <x:v>0</x:v>
      </x:c>
      <x:c r="L70" s="76" t="str">
        <x:v>Projet 1</x:v>
      </x:c>
      <x:c r="M70" s="84" t="str">
        <x:f>IFERROR(INDEX(Data_Projets_Climat!$L$5:$L$104,ROW()-67),0)</x:f>
      </x:c>
    </x:row>
    <x:row r="71">
      <x:c r="A71" s="76" t="str">
        <x:v>Février</x:v>
      </x:c>
      <x:c r="B71" s="81" t="n">
        <x:f>SUMIFS(Data_Finance_Climat!$H$5:$H$104,Data_Finance_Climat!$C$5:$C$104,A71)</x:f>
        <x:v>0</x:v>
      </x:c>
      <x:c r="L71" s="76" t="str">
        <x:v>Projet 2</x:v>
      </x:c>
      <x:c r="M71" s="84" t="str">
        <x:f>IFERROR(INDEX(Data_Projets_Climat!$L$5:$L$104,ROW()-67),0)</x:f>
      </x:c>
    </x:row>
    <x:row r="72">
      <x:c r="A72" s="76" t="str">
        <x:v>Mars</x:v>
      </x:c>
      <x:c r="B72" s="81" t="n">
        <x:f>SUMIFS(Data_Finance_Climat!$H$5:$H$104,Data_Finance_Climat!$C$5:$C$104,A72)</x:f>
        <x:v>0</x:v>
      </x:c>
      <x:c r="L72" s="76" t="str">
        <x:v>Projet 3</x:v>
      </x:c>
      <x:c r="M72" s="84" t="str">
        <x:f>IFERROR(INDEX(Data_Projets_Climat!$L$5:$L$104,ROW()-67),0)</x:f>
      </x:c>
    </x:row>
    <x:row r="73">
      <x:c r="A73" s="76" t="str">
        <x:v>Avril</x:v>
      </x:c>
      <x:c r="B73" s="81" t="n">
        <x:f>SUMIFS(Data_Finance_Climat!$H$5:$H$104,Data_Finance_Climat!$C$5:$C$104,A73)</x:f>
        <x:v>0</x:v>
      </x:c>
      <x:c r="L73" s="76" t="str">
        <x:v>Projet 4</x:v>
      </x:c>
      <x:c r="M73" s="84" t="str">
        <x:f>IFERROR(INDEX(Data_Projets_Climat!$L$5:$L$104,ROW()-67),0)</x:f>
      </x:c>
    </x:row>
    <x:row r="74">
      <x:c r="A74" s="76" t="str">
        <x:v>Mai</x:v>
      </x:c>
      <x:c r="B74" s="81" t="n">
        <x:f>SUMIFS(Data_Finance_Climat!$H$5:$H$104,Data_Finance_Climat!$C$5:$C$104,A74)</x:f>
        <x:v>0</x:v>
      </x:c>
      <x:c r="L74" s="76" t="str">
        <x:v>Projet 5</x:v>
      </x:c>
      <x:c r="M74" s="84" t="str">
        <x:f>IFERROR(INDEX(Data_Projets_Climat!$L$5:$L$104,ROW()-67),0)</x:f>
      </x:c>
    </x:row>
    <x:row r="75">
      <x:c r="A75" s="76" t="str">
        <x:v>Juin</x:v>
      </x:c>
      <x:c r="B75" s="81" t="n">
        <x:f>SUMIFS(Data_Finance_Climat!$H$5:$H$104,Data_Finance_Climat!$C$5:$C$104,A75)</x:f>
        <x:v>0</x:v>
      </x:c>
    </x:row>
    <x:row r="76">
      <x:c r="A76" s="76" t="str">
        <x:v>Juillet</x:v>
      </x:c>
      <x:c r="B76" s="81" t="n">
        <x:f>SUMIFS(Data_Finance_Climat!$H$5:$H$104,Data_Finance_Climat!$C$5:$C$104,A76)</x:f>
        <x:v>0</x:v>
      </x:c>
    </x:row>
    <x:row r="77">
      <x:c r="A77" s="76" t="str">
        <x:v>Août</x:v>
      </x:c>
      <x:c r="B77" s="81" t="n">
        <x:f>SUMIFS(Data_Finance_Climat!$H$5:$H$104,Data_Finance_Climat!$C$5:$C$104,A77)</x:f>
        <x:v>0</x:v>
      </x:c>
    </x:row>
    <x:row r="78">
      <x:c r="A78" s="76" t="str">
        <x:v>Septembre</x:v>
      </x:c>
      <x:c r="B78" s="81" t="n">
        <x:f>SUMIFS(Data_Finance_Climat!$H$5:$H$104,Data_Finance_Climat!$C$5:$C$104,A78)</x:f>
        <x:v>0</x:v>
      </x:c>
    </x:row>
    <x:row r="79">
      <x:c r="A79" s="76" t="str">
        <x:v>Octobre</x:v>
      </x:c>
      <x:c r="B79" s="81" t="n">
        <x:f>SUMIFS(Data_Finance_Climat!$H$5:$H$104,Data_Finance_Climat!$C$5:$C$104,A79)</x:f>
        <x:v>0</x:v>
      </x:c>
    </x:row>
    <x:row r="80">
      <x:c r="A80" s="76" t="str">
        <x:v>Novembre</x:v>
      </x:c>
      <x:c r="B80" s="81" t="n">
        <x:f>SUMIFS(Data_Finance_Climat!$H$5:$H$104,Data_Finance_Climat!$C$5:$C$104,A80)</x:f>
        <x:v>0</x:v>
      </x:c>
    </x:row>
    <x:row r="81">
      <x:c r="A81" s="76" t="str">
        <x:v>Décembre</x:v>
      </x:c>
      <x:c r="B81" s="81" t="n">
        <x:f>SUMIFS(Data_Finance_Climat!$H$5:$H$104,Data_Finance_Climat!$C$5:$C$104,A81)</x:f>
        <x:v>0</x:v>
      </x:c>
    </x:row>
  </x:sheetData>
  <x:mergeCells>
    <x:mergeCell ref="A1:V1"/>
    <x:mergeCell ref="A2:V2"/>
    <x:mergeCell ref="A4:B4"/>
    <x:mergeCell ref="A20:B20"/>
    <x:mergeCell ref="A36:B36"/>
    <x:mergeCell ref="A52:B52"/>
    <x:mergeCell ref="L4:M4"/>
    <x:mergeCell ref="L20:M20"/>
    <x:mergeCell ref="L36:M36"/>
    <x:mergeCell ref="L52:M52"/>
    <x:mergeCell ref="A68:B68"/>
    <x:mergeCell ref="L68:M68"/>
  </x:mergeCells>
  <x:pageMargins left="0.7" right="0.7" top="0.75" bottom="0.75" header="0.3" footer="0.3"/>
  <x:drawing xmlns:r="http://schemas.openxmlformats.org/officeDocument/2006/relationships" r:id="Red4121bcf96a4496"/>
</x:worksheet>
</file>

<file path=xl/worksheets/sheet8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Formulaire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Saisie des espaces verts, arbres, jardins, reboisement, biodiversité et solutions fondées sur la nature. La séquestration est une estimation documentée et reste séparée des émissions directes.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11" t="str">
        <x:v>ID_Saisie</x:v>
      </x:c>
      <x:c r="B4" s="111" t="str">
        <x:v>Année</x:v>
      </x:c>
      <x:c r="C4" s="111" t="str">
        <x:v>Mois</x:v>
      </x:c>
      <x:c r="D4" s="111" t="str">
        <x:v>Commune / zone</x:v>
      </x:c>
      <x:c r="E4" s="111" t="str">
        <x:v>Type d'espace vert</x:v>
      </x:c>
      <x:c r="F4" s="111" t="str">
        <x:v>Superficie espaces verts</x:v>
      </x:c>
      <x:c r="G4" s="111" t="str">
        <x:v>Unité</x:v>
      </x:c>
      <x:c r="H4" s="111" t="str">
        <x:v>Nombre d'arbres plantés</x:v>
      </x:c>
      <x:c r="I4" s="111" t="str">
        <x:v>Nombre d'arbres survivants</x:v>
      </x:c>
      <x:c r="J4" s="111" t="str">
        <x:v>Taux de survie des arbres</x:v>
      </x:c>
      <x:c r="K4" s="111" t="str">
        <x:v>Nombre de jardins publics</x:v>
      </x:c>
      <x:c r="L4" s="111" t="str">
        <x:v>Nombre de jardins communautaires</x:v>
      </x:c>
      <x:c r="M4" s="111" t="str">
        <x:v>Nombre de micro-jardins</x:v>
      </x:c>
      <x:c r="N4" s="111" t="str">
        <x:v>Superficie reverdie</x:v>
      </x:c>
      <x:c r="O4" s="111" t="str">
        <x:v>Superficie restaurée</x:v>
      </x:c>
      <x:c r="P4" s="111" t="str">
        <x:v>Espèces plantées</x:v>
      </x:c>
      <x:c r="Q4" s="111" t="str">
        <x:v>Quantité estimée de CO2 séquestrée</x:v>
      </x:c>
      <x:c r="R4" s="111" t="str">
        <x:v>Population bénéficiaire</x:v>
      </x:c>
      <x:c r="S4" s="111" t="str">
        <x:v>Projet associé</x:v>
      </x:c>
      <x:c r="T4" s="111" t="str">
        <x:v>Institution source</x:v>
      </x:c>
      <x:c r="U4" s="111" t="str">
        <x:v>Document source</x:v>
      </x:c>
      <x:c r="V4" s="111" t="str">
        <x:v>Statut validation</x:v>
      </x:c>
      <x:c r="W4" s="111" t="str">
        <x:v>Observations</x:v>
      </x:c>
      <x:c r="X4" s="111" t="str">
        <x:v>Méthodologie séquestration</x:v>
      </x:c>
      <x:c r="Y4" s="111" t="str">
        <x:v>Facteur de calcul</x:v>
      </x:c>
      <x:c r="Z4" s="111" t="str">
        <x:v>Source méthodologique</x:v>
      </x:c>
      <x:c r="AA4" s="111" t="str">
        <x:v>Niveau d'incertitude</x:v>
      </x:c>
      <x:c r="AB4" s="111" t="str">
        <x:v>Date de saisie</x:v>
      </x:c>
      <x:c r="AC4" s="111" t="str">
        <x:v>Responsable</x:v>
      </x:c>
      <x:c r="AD4" s="111" t="str">
        <x:v>Alerte_QC</x:v>
      </x:c>
      <x:c r="AE4" s="111" t="str">
        <x:v>Alimente_Rapports</x:v>
      </x:c>
    </x:row>
    <x:row r="5">
      <x:c r="A5" s="113" t="str">
        <x:f>IF(B5="","","NAT-"&amp;TEXT(ROW()-4,"0000"))</x:f>
      </x:c>
      <x:c r="B5" s="113"/>
      <x:c r="C5" s="113"/>
      <x:c r="D5" s="113"/>
      <x:c r="E5" s="113"/>
      <x:c r="F5" s="114"/>
      <x:c r="G5" s="113"/>
      <x:c r="H5" s="115"/>
      <x:c r="I5" s="115"/>
      <x:c r="J5" s="116" t="str">
        <x:f>IF(OR(H5="",I5="",H5=0),"",I5/H5)</x:f>
      </x:c>
      <x:c r="K5" s="114"/>
      <x:c r="L5" s="114"/>
      <x:c r="M5" s="114"/>
      <x:c r="N5" s="114"/>
      <x:c r="O5" s="114"/>
      <x:c r="P5" s="113"/>
      <x:c r="Q5" s="117" t="str">
        <x:f>IF(Y5="","",IF(I5&lt;&gt;"",I5*Y5,IF(AND(F5&lt;&gt;"",G5="hectares"),F5*Y5,IF(AND(F5&lt;&gt;"",G5="m²"),F5/10000*Y5,IF(AND(F5&lt;&gt;"",G5="km²"),F5*100*Y5,"")))))</x:f>
      </x:c>
      <x:c r="R5" s="115"/>
      <x:c r="S5" s="113"/>
      <x:c r="T5" s="113"/>
      <x:c r="U5" s="113"/>
      <x:c r="V5" s="113"/>
      <x:c r="W5" s="113"/>
      <x:c r="X5" s="113"/>
      <x:c r="Y5" s="118"/>
      <x:c r="Z5" s="113"/>
      <x:c r="AA5" s="113"/>
      <x:c r="AB5" s="119" t="str">
        <x:f>IF(B5="","",TODAY())</x:f>
      </x:c>
      <x:c r="AC5" s="113"/>
      <x:c r="AD5" s="113" t="str">
        <x:f>IF(B5="","",IF(OR(D5="",T5="",U5="",V5&lt;&gt;"Validé humainement",AND(F5&lt;&gt;"",G5=""),AND(H5&lt;&gt;"",J5=""),AND(Q5&lt;&gt;"",OR(X5="",Y5="",Z5=""))),"ALERTE: localisation/source/unité/statut/facteur","OK"))</x:f>
      </x:c>
      <x:c r="AE5" s="113" t="str">
        <x:f>IF(B5="","",IF(V5="Validé humainement","Oui","Non"))</x:f>
      </x:c>
    </x:row>
    <x:row r="6">
      <x:c r="A6" s="113" t="str">
        <x:f>IF(B6="","","NAT-"&amp;TEXT(ROW()-4,"0000"))</x:f>
      </x:c>
      <x:c r="B6" s="113"/>
      <x:c r="C6" s="113"/>
      <x:c r="D6" s="113"/>
      <x:c r="E6" s="113"/>
      <x:c r="F6" s="114"/>
      <x:c r="G6" s="113"/>
      <x:c r="H6" s="115"/>
      <x:c r="I6" s="115"/>
      <x:c r="J6" s="116" t="str">
        <x:f>IF(OR(H6="",I6="",H6=0),"",I6/H6)</x:f>
      </x:c>
      <x:c r="K6" s="114"/>
      <x:c r="L6" s="114"/>
      <x:c r="M6" s="114"/>
      <x:c r="N6" s="114"/>
      <x:c r="O6" s="114"/>
      <x:c r="P6" s="113"/>
      <x:c r="Q6" s="117" t="str">
        <x:f>IF(Y6="","",IF(I6&lt;&gt;"",I6*Y6,IF(AND(F6&lt;&gt;"",G6="hectares"),F6*Y6,IF(AND(F6&lt;&gt;"",G6="m²"),F6/10000*Y6,IF(AND(F6&lt;&gt;"",G6="km²"),F6*100*Y6,"")))))</x:f>
      </x:c>
      <x:c r="R6" s="115"/>
      <x:c r="S6" s="113"/>
      <x:c r="T6" s="113"/>
      <x:c r="U6" s="113"/>
      <x:c r="V6" s="113"/>
      <x:c r="W6" s="113"/>
      <x:c r="X6" s="113"/>
      <x:c r="Y6" s="118"/>
      <x:c r="Z6" s="113"/>
      <x:c r="AA6" s="113"/>
      <x:c r="AB6" s="119" t="str">
        <x:f>IF(B6="","",TODAY())</x:f>
      </x:c>
      <x:c r="AC6" s="113"/>
      <x:c r="AD6" s="113" t="str">
        <x:f>IF(B6="","",IF(OR(D6="",T6="",U6="",V6&lt;&gt;"Validé humainement",AND(F6&lt;&gt;"",G6=""),AND(H6&lt;&gt;"",J6=""),AND(Q6&lt;&gt;"",OR(X6="",Y6="",Z6=""))),"ALERTE: localisation/source/unité/statut/facteur","OK"))</x:f>
      </x:c>
      <x:c r="AE6" s="113" t="str">
        <x:f>IF(B6="","",IF(V6="Validé humainement","Oui","Non"))</x:f>
      </x:c>
    </x:row>
    <x:row r="7">
      <x:c r="A7" s="113" t="str">
        <x:f>IF(B7="","","NAT-"&amp;TEXT(ROW()-4,"0000"))</x:f>
      </x:c>
      <x:c r="B7" s="113"/>
      <x:c r="C7" s="113"/>
      <x:c r="D7" s="113"/>
      <x:c r="E7" s="113"/>
      <x:c r="F7" s="114"/>
      <x:c r="G7" s="113"/>
      <x:c r="H7" s="115"/>
      <x:c r="I7" s="115"/>
      <x:c r="J7" s="116" t="str">
        <x:f>IF(OR(H7="",I7="",H7=0),"",I7/H7)</x:f>
      </x:c>
      <x:c r="K7" s="114"/>
      <x:c r="L7" s="114"/>
      <x:c r="M7" s="114"/>
      <x:c r="N7" s="114"/>
      <x:c r="O7" s="114"/>
      <x:c r="P7" s="113"/>
      <x:c r="Q7" s="117" t="str">
        <x:f>IF(Y7="","",IF(I7&lt;&gt;"",I7*Y7,IF(AND(F7&lt;&gt;"",G7="hectares"),F7*Y7,IF(AND(F7&lt;&gt;"",G7="m²"),F7/10000*Y7,IF(AND(F7&lt;&gt;"",G7="km²"),F7*100*Y7,"")))))</x:f>
      </x:c>
      <x:c r="R7" s="115"/>
      <x:c r="S7" s="113"/>
      <x:c r="T7" s="113"/>
      <x:c r="U7" s="113"/>
      <x:c r="V7" s="113"/>
      <x:c r="W7" s="113"/>
      <x:c r="X7" s="113"/>
      <x:c r="Y7" s="118"/>
      <x:c r="Z7" s="113"/>
      <x:c r="AA7" s="113"/>
      <x:c r="AB7" s="119" t="str">
        <x:f>IF(B7="","",TODAY())</x:f>
      </x:c>
      <x:c r="AC7" s="113"/>
      <x:c r="AD7" s="113" t="str">
        <x:f>IF(B7="","",IF(OR(D7="",T7="",U7="",V7&lt;&gt;"Validé humainement",AND(F7&lt;&gt;"",G7=""),AND(H7&lt;&gt;"",J7=""),AND(Q7&lt;&gt;"",OR(X7="",Y7="",Z7=""))),"ALERTE: localisation/source/unité/statut/facteur","OK"))</x:f>
      </x:c>
      <x:c r="AE7" s="113" t="str">
        <x:f>IF(B7="","",IF(V7="Validé humainement","Oui","Non"))</x:f>
      </x:c>
    </x:row>
    <x:row r="8">
      <x:c r="A8" s="113" t="str">
        <x:f>IF(B8="","","NAT-"&amp;TEXT(ROW()-4,"0000"))</x:f>
      </x:c>
      <x:c r="B8" s="113"/>
      <x:c r="C8" s="113"/>
      <x:c r="D8" s="113"/>
      <x:c r="E8" s="113"/>
      <x:c r="F8" s="114"/>
      <x:c r="G8" s="113"/>
      <x:c r="H8" s="115"/>
      <x:c r="I8" s="115"/>
      <x:c r="J8" s="116" t="str">
        <x:f>IF(OR(H8="",I8="",H8=0),"",I8/H8)</x:f>
      </x:c>
      <x:c r="K8" s="114"/>
      <x:c r="L8" s="114"/>
      <x:c r="M8" s="114"/>
      <x:c r="N8" s="114"/>
      <x:c r="O8" s="114"/>
      <x:c r="P8" s="113"/>
      <x:c r="Q8" s="117" t="str">
        <x:f>IF(Y8="","",IF(I8&lt;&gt;"",I8*Y8,IF(AND(F8&lt;&gt;"",G8="hectares"),F8*Y8,IF(AND(F8&lt;&gt;"",G8="m²"),F8/10000*Y8,IF(AND(F8&lt;&gt;"",G8="km²"),F8*100*Y8,"")))))</x:f>
      </x:c>
      <x:c r="R8" s="115"/>
      <x:c r="S8" s="113"/>
      <x:c r="T8" s="113"/>
      <x:c r="U8" s="113"/>
      <x:c r="V8" s="113"/>
      <x:c r="W8" s="113"/>
      <x:c r="X8" s="113"/>
      <x:c r="Y8" s="118"/>
      <x:c r="Z8" s="113"/>
      <x:c r="AA8" s="113"/>
      <x:c r="AB8" s="119" t="str">
        <x:f>IF(B8="","",TODAY())</x:f>
      </x:c>
      <x:c r="AC8" s="113"/>
      <x:c r="AD8" s="113" t="str">
        <x:f>IF(B8="","",IF(OR(D8="",T8="",U8="",V8&lt;&gt;"Validé humainement",AND(F8&lt;&gt;"",G8=""),AND(H8&lt;&gt;"",J8=""),AND(Q8&lt;&gt;"",OR(X8="",Y8="",Z8=""))),"ALERTE: localisation/source/unité/statut/facteur","OK"))</x:f>
      </x:c>
      <x:c r="AE8" s="113" t="str">
        <x:f>IF(B8="","",IF(V8="Validé humainement","Oui","Non"))</x:f>
      </x:c>
    </x:row>
    <x:row r="9">
      <x:c r="A9" s="113" t="str">
        <x:f>IF(B9="","","NAT-"&amp;TEXT(ROW()-4,"0000"))</x:f>
      </x:c>
      <x:c r="B9" s="113"/>
      <x:c r="C9" s="113"/>
      <x:c r="D9" s="113"/>
      <x:c r="E9" s="113"/>
      <x:c r="F9" s="114"/>
      <x:c r="G9" s="113"/>
      <x:c r="H9" s="115"/>
      <x:c r="I9" s="115"/>
      <x:c r="J9" s="116" t="str">
        <x:f>IF(OR(H9="",I9="",H9=0),"",I9/H9)</x:f>
      </x:c>
      <x:c r="K9" s="114"/>
      <x:c r="L9" s="114"/>
      <x:c r="M9" s="114"/>
      <x:c r="N9" s="114"/>
      <x:c r="O9" s="114"/>
      <x:c r="P9" s="113"/>
      <x:c r="Q9" s="117" t="str">
        <x:f>IF(Y9="","",IF(I9&lt;&gt;"",I9*Y9,IF(AND(F9&lt;&gt;"",G9="hectares"),F9*Y9,IF(AND(F9&lt;&gt;"",G9="m²"),F9/10000*Y9,IF(AND(F9&lt;&gt;"",G9="km²"),F9*100*Y9,"")))))</x:f>
      </x:c>
      <x:c r="R9" s="115"/>
      <x:c r="S9" s="113"/>
      <x:c r="T9" s="113"/>
      <x:c r="U9" s="113"/>
      <x:c r="V9" s="113"/>
      <x:c r="W9" s="113"/>
      <x:c r="X9" s="113"/>
      <x:c r="Y9" s="118"/>
      <x:c r="Z9" s="113"/>
      <x:c r="AA9" s="113"/>
      <x:c r="AB9" s="119" t="str">
        <x:f>IF(B9="","",TODAY())</x:f>
      </x:c>
      <x:c r="AC9" s="113"/>
      <x:c r="AD9" s="113" t="str">
        <x:f>IF(B9="","",IF(OR(D9="",T9="",U9="",V9&lt;&gt;"Validé humainement",AND(F9&lt;&gt;"",G9=""),AND(H9&lt;&gt;"",J9=""),AND(Q9&lt;&gt;"",OR(X9="",Y9="",Z9=""))),"ALERTE: localisation/source/unité/statut/facteur","OK"))</x:f>
      </x:c>
      <x:c r="AE9" s="113" t="str">
        <x:f>IF(B9="","",IF(V9="Validé humainement","Oui","Non"))</x:f>
      </x:c>
    </x:row>
    <x:row r="10">
      <x:c r="A10" s="113" t="str">
        <x:f>IF(B10="","","NAT-"&amp;TEXT(ROW()-4,"0000"))</x:f>
      </x:c>
      <x:c r="B10" s="113"/>
      <x:c r="C10" s="113"/>
      <x:c r="D10" s="113"/>
      <x:c r="E10" s="113"/>
      <x:c r="F10" s="114"/>
      <x:c r="G10" s="113"/>
      <x:c r="H10" s="115"/>
      <x:c r="I10" s="115"/>
      <x:c r="J10" s="116" t="str">
        <x:f>IF(OR(H10="",I10="",H10=0),"",I10/H10)</x:f>
      </x:c>
      <x:c r="K10" s="114"/>
      <x:c r="L10" s="114"/>
      <x:c r="M10" s="114"/>
      <x:c r="N10" s="114"/>
      <x:c r="O10" s="114"/>
      <x:c r="P10" s="113"/>
      <x:c r="Q10" s="117" t="str">
        <x:f>IF(Y10="","",IF(I10&lt;&gt;"",I10*Y10,IF(AND(F10&lt;&gt;"",G10="hectares"),F10*Y10,IF(AND(F10&lt;&gt;"",G10="m²"),F10/10000*Y10,IF(AND(F10&lt;&gt;"",G10="km²"),F10*100*Y10,"")))))</x:f>
      </x:c>
      <x:c r="R10" s="115"/>
      <x:c r="S10" s="113"/>
      <x:c r="T10" s="113"/>
      <x:c r="U10" s="113"/>
      <x:c r="V10" s="113"/>
      <x:c r="W10" s="113"/>
      <x:c r="X10" s="113"/>
      <x:c r="Y10" s="118"/>
      <x:c r="Z10" s="113"/>
      <x:c r="AA10" s="113"/>
      <x:c r="AB10" s="119" t="str">
        <x:f>IF(B10="","",TODAY())</x:f>
      </x:c>
      <x:c r="AC10" s="113"/>
      <x:c r="AD10" s="113" t="str">
        <x:f>IF(B10="","",IF(OR(D10="",T10="",U10="",V10&lt;&gt;"Validé humainement",AND(F10&lt;&gt;"",G10=""),AND(H10&lt;&gt;"",J10=""),AND(Q10&lt;&gt;"",OR(X10="",Y10="",Z10=""))),"ALERTE: localisation/source/unité/statut/facteur","OK"))</x:f>
      </x:c>
      <x:c r="AE10" s="113" t="str">
        <x:f>IF(B10="","",IF(V10="Validé humainement","Oui","Non"))</x:f>
      </x:c>
    </x:row>
    <x:row r="11">
      <x:c r="A11" s="113" t="str">
        <x:f>IF(B11="","","NAT-"&amp;TEXT(ROW()-4,"0000"))</x:f>
      </x:c>
      <x:c r="B11" s="113"/>
      <x:c r="C11" s="113"/>
      <x:c r="D11" s="113"/>
      <x:c r="E11" s="113"/>
      <x:c r="F11" s="114"/>
      <x:c r="G11" s="113"/>
      <x:c r="H11" s="115"/>
      <x:c r="I11" s="115"/>
      <x:c r="J11" s="116" t="str">
        <x:f>IF(OR(H11="",I11="",H11=0),"",I11/H11)</x:f>
      </x:c>
      <x:c r="K11" s="114"/>
      <x:c r="L11" s="114"/>
      <x:c r="M11" s="114"/>
      <x:c r="N11" s="114"/>
      <x:c r="O11" s="114"/>
      <x:c r="P11" s="113"/>
      <x:c r="Q11" s="117" t="str">
        <x:f>IF(Y11="","",IF(I11&lt;&gt;"",I11*Y11,IF(AND(F11&lt;&gt;"",G11="hectares"),F11*Y11,IF(AND(F11&lt;&gt;"",G11="m²"),F11/10000*Y11,IF(AND(F11&lt;&gt;"",G11="km²"),F11*100*Y11,"")))))</x:f>
      </x:c>
      <x:c r="R11" s="115"/>
      <x:c r="S11" s="113"/>
      <x:c r="T11" s="113"/>
      <x:c r="U11" s="113"/>
      <x:c r="V11" s="113"/>
      <x:c r="W11" s="113"/>
      <x:c r="X11" s="113"/>
      <x:c r="Y11" s="118"/>
      <x:c r="Z11" s="113"/>
      <x:c r="AA11" s="113"/>
      <x:c r="AB11" s="119" t="str">
        <x:f>IF(B11="","",TODAY())</x:f>
      </x:c>
      <x:c r="AC11" s="113"/>
      <x:c r="AD11" s="113" t="str">
        <x:f>IF(B11="","",IF(OR(D11="",T11="",U11="",V11&lt;&gt;"Validé humainement",AND(F11&lt;&gt;"",G11=""),AND(H11&lt;&gt;"",J11=""),AND(Q11&lt;&gt;"",OR(X11="",Y11="",Z11=""))),"ALERTE: localisation/source/unité/statut/facteur","OK"))</x:f>
      </x:c>
      <x:c r="AE11" s="113" t="str">
        <x:f>IF(B11="","",IF(V11="Validé humainement","Oui","Non"))</x:f>
      </x:c>
    </x:row>
    <x:row r="12">
      <x:c r="A12" s="113" t="str">
        <x:f>IF(B12="","","NAT-"&amp;TEXT(ROW()-4,"0000"))</x:f>
      </x:c>
      <x:c r="B12" s="113"/>
      <x:c r="C12" s="113"/>
      <x:c r="D12" s="113"/>
      <x:c r="E12" s="113"/>
      <x:c r="F12" s="114"/>
      <x:c r="G12" s="113"/>
      <x:c r="H12" s="115"/>
      <x:c r="I12" s="115"/>
      <x:c r="J12" s="116" t="str">
        <x:f>IF(OR(H12="",I12="",H12=0),"",I12/H12)</x:f>
      </x:c>
      <x:c r="K12" s="114"/>
      <x:c r="L12" s="114"/>
      <x:c r="M12" s="114"/>
      <x:c r="N12" s="114"/>
      <x:c r="O12" s="114"/>
      <x:c r="P12" s="113"/>
      <x:c r="Q12" s="117" t="str">
        <x:f>IF(Y12="","",IF(I12&lt;&gt;"",I12*Y12,IF(AND(F12&lt;&gt;"",G12="hectares"),F12*Y12,IF(AND(F12&lt;&gt;"",G12="m²"),F12/10000*Y12,IF(AND(F12&lt;&gt;"",G12="km²"),F12*100*Y12,"")))))</x:f>
      </x:c>
      <x:c r="R12" s="115"/>
      <x:c r="S12" s="113"/>
      <x:c r="T12" s="113"/>
      <x:c r="U12" s="113"/>
      <x:c r="V12" s="113"/>
      <x:c r="W12" s="113"/>
      <x:c r="X12" s="113"/>
      <x:c r="Y12" s="118"/>
      <x:c r="Z12" s="113"/>
      <x:c r="AA12" s="113"/>
      <x:c r="AB12" s="119" t="str">
        <x:f>IF(B12="","",TODAY())</x:f>
      </x:c>
      <x:c r="AC12" s="113"/>
      <x:c r="AD12" s="113" t="str">
        <x:f>IF(B12="","",IF(OR(D12="",T12="",U12="",V12&lt;&gt;"Validé humainement",AND(F12&lt;&gt;"",G12=""),AND(H12&lt;&gt;"",J12=""),AND(Q12&lt;&gt;"",OR(X12="",Y12="",Z12=""))),"ALERTE: localisation/source/unité/statut/facteur","OK"))</x:f>
      </x:c>
      <x:c r="AE12" s="113" t="str">
        <x:f>IF(B12="","",IF(V12="Validé humainement","Oui","Non"))</x:f>
      </x:c>
    </x:row>
    <x:row r="13">
      <x:c r="A13" s="113" t="str">
        <x:f>IF(B13="","","NAT-"&amp;TEXT(ROW()-4,"0000"))</x:f>
      </x:c>
      <x:c r="B13" s="113"/>
      <x:c r="C13" s="113"/>
      <x:c r="D13" s="113"/>
      <x:c r="E13" s="113"/>
      <x:c r="F13" s="114"/>
      <x:c r="G13" s="113"/>
      <x:c r="H13" s="115"/>
      <x:c r="I13" s="115"/>
      <x:c r="J13" s="116" t="str">
        <x:f>IF(OR(H13="",I13="",H13=0),"",I13/H13)</x:f>
      </x:c>
      <x:c r="K13" s="114"/>
      <x:c r="L13" s="114"/>
      <x:c r="M13" s="114"/>
      <x:c r="N13" s="114"/>
      <x:c r="O13" s="114"/>
      <x:c r="P13" s="113"/>
      <x:c r="Q13" s="117" t="str">
        <x:f>IF(Y13="","",IF(I13&lt;&gt;"",I13*Y13,IF(AND(F13&lt;&gt;"",G13="hectares"),F13*Y13,IF(AND(F13&lt;&gt;"",G13="m²"),F13/10000*Y13,IF(AND(F13&lt;&gt;"",G13="km²"),F13*100*Y13,"")))))</x:f>
      </x:c>
      <x:c r="R13" s="115"/>
      <x:c r="S13" s="113"/>
      <x:c r="T13" s="113"/>
      <x:c r="U13" s="113"/>
      <x:c r="V13" s="113"/>
      <x:c r="W13" s="113"/>
      <x:c r="X13" s="113"/>
      <x:c r="Y13" s="118"/>
      <x:c r="Z13" s="113"/>
      <x:c r="AA13" s="113"/>
      <x:c r="AB13" s="119" t="str">
        <x:f>IF(B13="","",TODAY())</x:f>
      </x:c>
      <x:c r="AC13" s="113"/>
      <x:c r="AD13" s="113" t="str">
        <x:f>IF(B13="","",IF(OR(D13="",T13="",U13="",V13&lt;&gt;"Validé humainement",AND(F13&lt;&gt;"",G13=""),AND(H13&lt;&gt;"",J13=""),AND(Q13&lt;&gt;"",OR(X13="",Y13="",Z13=""))),"ALERTE: localisation/source/unité/statut/facteur","OK"))</x:f>
      </x:c>
      <x:c r="AE13" s="113" t="str">
        <x:f>IF(B13="","",IF(V13="Validé humainement","Oui","Non"))</x:f>
      </x:c>
    </x:row>
    <x:row r="14">
      <x:c r="A14" s="113" t="str">
        <x:f>IF(B14="","","NAT-"&amp;TEXT(ROW()-4,"0000"))</x:f>
      </x:c>
      <x:c r="B14" s="113"/>
      <x:c r="C14" s="113"/>
      <x:c r="D14" s="113"/>
      <x:c r="E14" s="113"/>
      <x:c r="F14" s="114"/>
      <x:c r="G14" s="113"/>
      <x:c r="H14" s="115"/>
      <x:c r="I14" s="115"/>
      <x:c r="J14" s="116" t="str">
        <x:f>IF(OR(H14="",I14="",H14=0),"",I14/H14)</x:f>
      </x:c>
      <x:c r="K14" s="114"/>
      <x:c r="L14" s="114"/>
      <x:c r="M14" s="114"/>
      <x:c r="N14" s="114"/>
      <x:c r="O14" s="114"/>
      <x:c r="P14" s="113"/>
      <x:c r="Q14" s="117" t="str">
        <x:f>IF(Y14="","",IF(I14&lt;&gt;"",I14*Y14,IF(AND(F14&lt;&gt;"",G14="hectares"),F14*Y14,IF(AND(F14&lt;&gt;"",G14="m²"),F14/10000*Y14,IF(AND(F14&lt;&gt;"",G14="km²"),F14*100*Y14,"")))))</x:f>
      </x:c>
      <x:c r="R14" s="115"/>
      <x:c r="S14" s="113"/>
      <x:c r="T14" s="113"/>
      <x:c r="U14" s="113"/>
      <x:c r="V14" s="113"/>
      <x:c r="W14" s="113"/>
      <x:c r="X14" s="113"/>
      <x:c r="Y14" s="118"/>
      <x:c r="Z14" s="113"/>
      <x:c r="AA14" s="113"/>
      <x:c r="AB14" s="119" t="str">
        <x:f>IF(B14="","",TODAY())</x:f>
      </x:c>
      <x:c r="AC14" s="113"/>
      <x:c r="AD14" s="113" t="str">
        <x:f>IF(B14="","",IF(OR(D14="",T14="",U14="",V14&lt;&gt;"Validé humainement",AND(F14&lt;&gt;"",G14=""),AND(H14&lt;&gt;"",J14=""),AND(Q14&lt;&gt;"",OR(X14="",Y14="",Z14=""))),"ALERTE: localisation/source/unité/statut/facteur","OK"))</x:f>
      </x:c>
      <x:c r="AE14" s="113" t="str">
        <x:f>IF(B14="","",IF(V14="Validé humainement","Oui","Non"))</x:f>
      </x:c>
    </x:row>
    <x:row r="15">
      <x:c r="A15" s="113" t="str">
        <x:f>IF(B15="","","NAT-"&amp;TEXT(ROW()-4,"0000"))</x:f>
      </x:c>
      <x:c r="B15" s="113"/>
      <x:c r="C15" s="113"/>
      <x:c r="D15" s="113"/>
      <x:c r="E15" s="113"/>
      <x:c r="F15" s="114"/>
      <x:c r="G15" s="113"/>
      <x:c r="H15" s="115"/>
      <x:c r="I15" s="115"/>
      <x:c r="J15" s="116" t="str">
        <x:f>IF(OR(H15="",I15="",H15=0),"",I15/H15)</x:f>
      </x:c>
      <x:c r="K15" s="114"/>
      <x:c r="L15" s="114"/>
      <x:c r="M15" s="114"/>
      <x:c r="N15" s="114"/>
      <x:c r="O15" s="114"/>
      <x:c r="P15" s="113"/>
      <x:c r="Q15" s="117" t="str">
        <x:f>IF(Y15="","",IF(I15&lt;&gt;"",I15*Y15,IF(AND(F15&lt;&gt;"",G15="hectares"),F15*Y15,IF(AND(F15&lt;&gt;"",G15="m²"),F15/10000*Y15,IF(AND(F15&lt;&gt;"",G15="km²"),F15*100*Y15,"")))))</x:f>
      </x:c>
      <x:c r="R15" s="115"/>
      <x:c r="S15" s="113"/>
      <x:c r="T15" s="113"/>
      <x:c r="U15" s="113"/>
      <x:c r="V15" s="113"/>
      <x:c r="W15" s="113"/>
      <x:c r="X15" s="113"/>
      <x:c r="Y15" s="118"/>
      <x:c r="Z15" s="113"/>
      <x:c r="AA15" s="113"/>
      <x:c r="AB15" s="119" t="str">
        <x:f>IF(B15="","",TODAY())</x:f>
      </x:c>
      <x:c r="AC15" s="113"/>
      <x:c r="AD15" s="113" t="str">
        <x:f>IF(B15="","",IF(OR(D15="",T15="",U15="",V15&lt;&gt;"Validé humainement",AND(F15&lt;&gt;"",G15=""),AND(H15&lt;&gt;"",J15=""),AND(Q15&lt;&gt;"",OR(X15="",Y15="",Z15=""))),"ALERTE: localisation/source/unité/statut/facteur","OK"))</x:f>
      </x:c>
      <x:c r="AE15" s="113" t="str">
        <x:f>IF(B15="","",IF(V15="Validé humainement","Oui","Non"))</x:f>
      </x:c>
    </x:row>
    <x:row r="16">
      <x:c r="A16" s="113" t="str">
        <x:f>IF(B16="","","NAT-"&amp;TEXT(ROW()-4,"0000"))</x:f>
      </x:c>
      <x:c r="B16" s="113"/>
      <x:c r="C16" s="113"/>
      <x:c r="D16" s="113"/>
      <x:c r="E16" s="113"/>
      <x:c r="F16" s="114"/>
      <x:c r="G16" s="113"/>
      <x:c r="H16" s="115"/>
      <x:c r="I16" s="115"/>
      <x:c r="J16" s="116" t="str">
        <x:f>IF(OR(H16="",I16="",H16=0),"",I16/H16)</x:f>
      </x:c>
      <x:c r="K16" s="114"/>
      <x:c r="L16" s="114"/>
      <x:c r="M16" s="114"/>
      <x:c r="N16" s="114"/>
      <x:c r="O16" s="114"/>
      <x:c r="P16" s="113"/>
      <x:c r="Q16" s="117" t="str">
        <x:f>IF(Y16="","",IF(I16&lt;&gt;"",I16*Y16,IF(AND(F16&lt;&gt;"",G16="hectares"),F16*Y16,IF(AND(F16&lt;&gt;"",G16="m²"),F16/10000*Y16,IF(AND(F16&lt;&gt;"",G16="km²"),F16*100*Y16,"")))))</x:f>
      </x:c>
      <x:c r="R16" s="115"/>
      <x:c r="S16" s="113"/>
      <x:c r="T16" s="113"/>
      <x:c r="U16" s="113"/>
      <x:c r="V16" s="113"/>
      <x:c r="W16" s="113"/>
      <x:c r="X16" s="113"/>
      <x:c r="Y16" s="118"/>
      <x:c r="Z16" s="113"/>
      <x:c r="AA16" s="113"/>
      <x:c r="AB16" s="119" t="str">
        <x:f>IF(B16="","",TODAY())</x:f>
      </x:c>
      <x:c r="AC16" s="113"/>
      <x:c r="AD16" s="113" t="str">
        <x:f>IF(B16="","",IF(OR(D16="",T16="",U16="",V16&lt;&gt;"Validé humainement",AND(F16&lt;&gt;"",G16=""),AND(H16&lt;&gt;"",J16=""),AND(Q16&lt;&gt;"",OR(X16="",Y16="",Z16=""))),"ALERTE: localisation/source/unité/statut/facteur","OK"))</x:f>
      </x:c>
      <x:c r="AE16" s="113" t="str">
        <x:f>IF(B16="","",IF(V16="Validé humainement","Oui","Non"))</x:f>
      </x:c>
    </x:row>
    <x:row r="17">
      <x:c r="A17" s="113" t="str">
        <x:f>IF(B17="","","NAT-"&amp;TEXT(ROW()-4,"0000"))</x:f>
      </x:c>
      <x:c r="B17" s="113"/>
      <x:c r="C17" s="113"/>
      <x:c r="D17" s="113"/>
      <x:c r="E17" s="113"/>
      <x:c r="F17" s="114"/>
      <x:c r="G17" s="113"/>
      <x:c r="H17" s="115"/>
      <x:c r="I17" s="115"/>
      <x:c r="J17" s="116" t="str">
        <x:f>IF(OR(H17="",I17="",H17=0),"",I17/H17)</x:f>
      </x:c>
      <x:c r="K17" s="114"/>
      <x:c r="L17" s="114"/>
      <x:c r="M17" s="114"/>
      <x:c r="N17" s="114"/>
      <x:c r="O17" s="114"/>
      <x:c r="P17" s="113"/>
      <x:c r="Q17" s="117" t="str">
        <x:f>IF(Y17="","",IF(I17&lt;&gt;"",I17*Y17,IF(AND(F17&lt;&gt;"",G17="hectares"),F17*Y17,IF(AND(F17&lt;&gt;"",G17="m²"),F17/10000*Y17,IF(AND(F17&lt;&gt;"",G17="km²"),F17*100*Y17,"")))))</x:f>
      </x:c>
      <x:c r="R17" s="115"/>
      <x:c r="S17" s="113"/>
      <x:c r="T17" s="113"/>
      <x:c r="U17" s="113"/>
      <x:c r="V17" s="113"/>
      <x:c r="W17" s="113"/>
      <x:c r="X17" s="113"/>
      <x:c r="Y17" s="118"/>
      <x:c r="Z17" s="113"/>
      <x:c r="AA17" s="113"/>
      <x:c r="AB17" s="119" t="str">
        <x:f>IF(B17="","",TODAY())</x:f>
      </x:c>
      <x:c r="AC17" s="113"/>
      <x:c r="AD17" s="113" t="str">
        <x:f>IF(B17="","",IF(OR(D17="",T17="",U17="",V17&lt;&gt;"Validé humainement",AND(F17&lt;&gt;"",G17=""),AND(H17&lt;&gt;"",J17=""),AND(Q17&lt;&gt;"",OR(X17="",Y17="",Z17=""))),"ALERTE: localisation/source/unité/statut/facteur","OK"))</x:f>
      </x:c>
      <x:c r="AE17" s="113" t="str">
        <x:f>IF(B17="","",IF(V17="Validé humainement","Oui","Non"))</x:f>
      </x:c>
    </x:row>
    <x:row r="18">
      <x:c r="A18" s="113" t="str">
        <x:f>IF(B18="","","NAT-"&amp;TEXT(ROW()-4,"0000"))</x:f>
      </x:c>
      <x:c r="B18" s="113"/>
      <x:c r="C18" s="113"/>
      <x:c r="D18" s="113"/>
      <x:c r="E18" s="113"/>
      <x:c r="F18" s="114"/>
      <x:c r="G18" s="113"/>
      <x:c r="H18" s="115"/>
      <x:c r="I18" s="115"/>
      <x:c r="J18" s="116" t="str">
        <x:f>IF(OR(H18="",I18="",H18=0),"",I18/H18)</x:f>
      </x:c>
      <x:c r="K18" s="114"/>
      <x:c r="L18" s="114"/>
      <x:c r="M18" s="114"/>
      <x:c r="N18" s="114"/>
      <x:c r="O18" s="114"/>
      <x:c r="P18" s="113"/>
      <x:c r="Q18" s="117" t="str">
        <x:f>IF(Y18="","",IF(I18&lt;&gt;"",I18*Y18,IF(AND(F18&lt;&gt;"",G18="hectares"),F18*Y18,IF(AND(F18&lt;&gt;"",G18="m²"),F18/10000*Y18,IF(AND(F18&lt;&gt;"",G18="km²"),F18*100*Y18,"")))))</x:f>
      </x:c>
      <x:c r="R18" s="115"/>
      <x:c r="S18" s="113"/>
      <x:c r="T18" s="113"/>
      <x:c r="U18" s="113"/>
      <x:c r="V18" s="113"/>
      <x:c r="W18" s="113"/>
      <x:c r="X18" s="113"/>
      <x:c r="Y18" s="118"/>
      <x:c r="Z18" s="113"/>
      <x:c r="AA18" s="113"/>
      <x:c r="AB18" s="119" t="str">
        <x:f>IF(B18="","",TODAY())</x:f>
      </x:c>
      <x:c r="AC18" s="113"/>
      <x:c r="AD18" s="113" t="str">
        <x:f>IF(B18="","",IF(OR(D18="",T18="",U18="",V18&lt;&gt;"Validé humainement",AND(F18&lt;&gt;"",G18=""),AND(H18&lt;&gt;"",J18=""),AND(Q18&lt;&gt;"",OR(X18="",Y18="",Z18=""))),"ALERTE: localisation/source/unité/statut/facteur","OK"))</x:f>
      </x:c>
      <x:c r="AE18" s="113" t="str">
        <x:f>IF(B18="","",IF(V18="Validé humainement","Oui","Non"))</x:f>
      </x:c>
    </x:row>
    <x:row r="19">
      <x:c r="A19" s="113" t="str">
        <x:f>IF(B19="","","NAT-"&amp;TEXT(ROW()-4,"0000"))</x:f>
      </x:c>
      <x:c r="B19" s="113"/>
      <x:c r="C19" s="113"/>
      <x:c r="D19" s="113"/>
      <x:c r="E19" s="113"/>
      <x:c r="F19" s="114"/>
      <x:c r="G19" s="113"/>
      <x:c r="H19" s="115"/>
      <x:c r="I19" s="115"/>
      <x:c r="J19" s="116" t="str">
        <x:f>IF(OR(H19="",I19="",H19=0),"",I19/H19)</x:f>
      </x:c>
      <x:c r="K19" s="114"/>
      <x:c r="L19" s="114"/>
      <x:c r="M19" s="114"/>
      <x:c r="N19" s="114"/>
      <x:c r="O19" s="114"/>
      <x:c r="P19" s="113"/>
      <x:c r="Q19" s="117" t="str">
        <x:f>IF(Y19="","",IF(I19&lt;&gt;"",I19*Y19,IF(AND(F19&lt;&gt;"",G19="hectares"),F19*Y19,IF(AND(F19&lt;&gt;"",G19="m²"),F19/10000*Y19,IF(AND(F19&lt;&gt;"",G19="km²"),F19*100*Y19,"")))))</x:f>
      </x:c>
      <x:c r="R19" s="115"/>
      <x:c r="S19" s="113"/>
      <x:c r="T19" s="113"/>
      <x:c r="U19" s="113"/>
      <x:c r="V19" s="113"/>
      <x:c r="W19" s="113"/>
      <x:c r="X19" s="113"/>
      <x:c r="Y19" s="118"/>
      <x:c r="Z19" s="113"/>
      <x:c r="AA19" s="113"/>
      <x:c r="AB19" s="119" t="str">
        <x:f>IF(B19="","",TODAY())</x:f>
      </x:c>
      <x:c r="AC19" s="113"/>
      <x:c r="AD19" s="113" t="str">
        <x:f>IF(B19="","",IF(OR(D19="",T19="",U19="",V19&lt;&gt;"Validé humainement",AND(F19&lt;&gt;"",G19=""),AND(H19&lt;&gt;"",J19=""),AND(Q19&lt;&gt;"",OR(X19="",Y19="",Z19=""))),"ALERTE: localisation/source/unité/statut/facteur","OK"))</x:f>
      </x:c>
      <x:c r="AE19" s="113" t="str">
        <x:f>IF(B19="","",IF(V19="Validé humainement","Oui","Non"))</x:f>
      </x:c>
    </x:row>
    <x:row r="20">
      <x:c r="A20" s="113" t="str">
        <x:f>IF(B20="","","NAT-"&amp;TEXT(ROW()-4,"0000"))</x:f>
      </x:c>
      <x:c r="B20" s="113"/>
      <x:c r="C20" s="113"/>
      <x:c r="D20" s="113"/>
      <x:c r="E20" s="113"/>
      <x:c r="F20" s="114"/>
      <x:c r="G20" s="113"/>
      <x:c r="H20" s="115"/>
      <x:c r="I20" s="115"/>
      <x:c r="J20" s="116" t="str">
        <x:f>IF(OR(H20="",I20="",H20=0),"",I20/H20)</x:f>
      </x:c>
      <x:c r="K20" s="114"/>
      <x:c r="L20" s="114"/>
      <x:c r="M20" s="114"/>
      <x:c r="N20" s="114"/>
      <x:c r="O20" s="114"/>
      <x:c r="P20" s="113"/>
      <x:c r="Q20" s="117" t="str">
        <x:f>IF(Y20="","",IF(I20&lt;&gt;"",I20*Y20,IF(AND(F20&lt;&gt;"",G20="hectares"),F20*Y20,IF(AND(F20&lt;&gt;"",G20="m²"),F20/10000*Y20,IF(AND(F20&lt;&gt;"",G20="km²"),F20*100*Y20,"")))))</x:f>
      </x:c>
      <x:c r="R20" s="115"/>
      <x:c r="S20" s="113"/>
      <x:c r="T20" s="113"/>
      <x:c r="U20" s="113"/>
      <x:c r="V20" s="113"/>
      <x:c r="W20" s="113"/>
      <x:c r="X20" s="113"/>
      <x:c r="Y20" s="118"/>
      <x:c r="Z20" s="113"/>
      <x:c r="AA20" s="113"/>
      <x:c r="AB20" s="119" t="str">
        <x:f>IF(B20="","",TODAY())</x:f>
      </x:c>
      <x:c r="AC20" s="113"/>
      <x:c r="AD20" s="113" t="str">
        <x:f>IF(B20="","",IF(OR(D20="",T20="",U20="",V20&lt;&gt;"Validé humainement",AND(F20&lt;&gt;"",G20=""),AND(H20&lt;&gt;"",J20=""),AND(Q20&lt;&gt;"",OR(X20="",Y20="",Z20=""))),"ALERTE: localisation/source/unité/statut/facteur","OK"))</x:f>
      </x:c>
      <x:c r="AE20" s="113" t="str">
        <x:f>IF(B20="","",IF(V20="Validé humainement","Oui","Non"))</x:f>
      </x:c>
    </x:row>
    <x:row r="21">
      <x:c r="A21" s="113" t="str">
        <x:f>IF(B21="","","NAT-"&amp;TEXT(ROW()-4,"0000"))</x:f>
      </x:c>
      <x:c r="B21" s="113"/>
      <x:c r="C21" s="113"/>
      <x:c r="D21" s="113"/>
      <x:c r="E21" s="113"/>
      <x:c r="F21" s="114"/>
      <x:c r="G21" s="113"/>
      <x:c r="H21" s="115"/>
      <x:c r="I21" s="115"/>
      <x:c r="J21" s="116" t="str">
        <x:f>IF(OR(H21="",I21="",H21=0),"",I21/H21)</x:f>
      </x:c>
      <x:c r="K21" s="114"/>
      <x:c r="L21" s="114"/>
      <x:c r="M21" s="114"/>
      <x:c r="N21" s="114"/>
      <x:c r="O21" s="114"/>
      <x:c r="P21" s="113"/>
      <x:c r="Q21" s="117" t="str">
        <x:f>IF(Y21="","",IF(I21&lt;&gt;"",I21*Y21,IF(AND(F21&lt;&gt;"",G21="hectares"),F21*Y21,IF(AND(F21&lt;&gt;"",G21="m²"),F21/10000*Y21,IF(AND(F21&lt;&gt;"",G21="km²"),F21*100*Y21,"")))))</x:f>
      </x:c>
      <x:c r="R21" s="115"/>
      <x:c r="S21" s="113"/>
      <x:c r="T21" s="113"/>
      <x:c r="U21" s="113"/>
      <x:c r="V21" s="113"/>
      <x:c r="W21" s="113"/>
      <x:c r="X21" s="113"/>
      <x:c r="Y21" s="118"/>
      <x:c r="Z21" s="113"/>
      <x:c r="AA21" s="113"/>
      <x:c r="AB21" s="119" t="str">
        <x:f>IF(B21="","",TODAY())</x:f>
      </x:c>
      <x:c r="AC21" s="113"/>
      <x:c r="AD21" s="113" t="str">
        <x:f>IF(B21="","",IF(OR(D21="",T21="",U21="",V21&lt;&gt;"Validé humainement",AND(F21&lt;&gt;"",G21=""),AND(H21&lt;&gt;"",J21=""),AND(Q21&lt;&gt;"",OR(X21="",Y21="",Z21=""))),"ALERTE: localisation/source/unité/statut/facteur","OK"))</x:f>
      </x:c>
      <x:c r="AE21" s="113" t="str">
        <x:f>IF(B21="","",IF(V21="Validé humainement","Oui","Non"))</x:f>
      </x:c>
    </x:row>
    <x:row r="22">
      <x:c r="A22" s="113" t="str">
        <x:f>IF(B22="","","NAT-"&amp;TEXT(ROW()-4,"0000"))</x:f>
      </x:c>
      <x:c r="B22" s="113"/>
      <x:c r="C22" s="113"/>
      <x:c r="D22" s="113"/>
      <x:c r="E22" s="113"/>
      <x:c r="F22" s="114"/>
      <x:c r="G22" s="113"/>
      <x:c r="H22" s="115"/>
      <x:c r="I22" s="115"/>
      <x:c r="J22" s="116" t="str">
        <x:f>IF(OR(H22="",I22="",H22=0),"",I22/H22)</x:f>
      </x:c>
      <x:c r="K22" s="114"/>
      <x:c r="L22" s="114"/>
      <x:c r="M22" s="114"/>
      <x:c r="N22" s="114"/>
      <x:c r="O22" s="114"/>
      <x:c r="P22" s="113"/>
      <x:c r="Q22" s="117" t="str">
        <x:f>IF(Y22="","",IF(I22&lt;&gt;"",I22*Y22,IF(AND(F22&lt;&gt;"",G22="hectares"),F22*Y22,IF(AND(F22&lt;&gt;"",G22="m²"),F22/10000*Y22,IF(AND(F22&lt;&gt;"",G22="km²"),F22*100*Y22,"")))))</x:f>
      </x:c>
      <x:c r="R22" s="115"/>
      <x:c r="S22" s="113"/>
      <x:c r="T22" s="113"/>
      <x:c r="U22" s="113"/>
      <x:c r="V22" s="113"/>
      <x:c r="W22" s="113"/>
      <x:c r="X22" s="113"/>
      <x:c r="Y22" s="118"/>
      <x:c r="Z22" s="113"/>
      <x:c r="AA22" s="113"/>
      <x:c r="AB22" s="119" t="str">
        <x:f>IF(B22="","",TODAY())</x:f>
      </x:c>
      <x:c r="AC22" s="113"/>
      <x:c r="AD22" s="113" t="str">
        <x:f>IF(B22="","",IF(OR(D22="",T22="",U22="",V22&lt;&gt;"Validé humainement",AND(F22&lt;&gt;"",G22=""),AND(H22&lt;&gt;"",J22=""),AND(Q22&lt;&gt;"",OR(X22="",Y22="",Z22=""))),"ALERTE: localisation/source/unité/statut/facteur","OK"))</x:f>
      </x:c>
      <x:c r="AE22" s="113" t="str">
        <x:f>IF(B22="","",IF(V22="Validé humainement","Oui","Non"))</x:f>
      </x:c>
    </x:row>
    <x:row r="23">
      <x:c r="A23" s="113" t="str">
        <x:f>IF(B23="","","NAT-"&amp;TEXT(ROW()-4,"0000"))</x:f>
      </x:c>
      <x:c r="B23" s="113"/>
      <x:c r="C23" s="113"/>
      <x:c r="D23" s="113"/>
      <x:c r="E23" s="113"/>
      <x:c r="F23" s="114"/>
      <x:c r="G23" s="113"/>
      <x:c r="H23" s="115"/>
      <x:c r="I23" s="115"/>
      <x:c r="J23" s="116" t="str">
        <x:f>IF(OR(H23="",I23="",H23=0),"",I23/H23)</x:f>
      </x:c>
      <x:c r="K23" s="114"/>
      <x:c r="L23" s="114"/>
      <x:c r="M23" s="114"/>
      <x:c r="N23" s="114"/>
      <x:c r="O23" s="114"/>
      <x:c r="P23" s="113"/>
      <x:c r="Q23" s="117" t="str">
        <x:f>IF(Y23="","",IF(I23&lt;&gt;"",I23*Y23,IF(AND(F23&lt;&gt;"",G23="hectares"),F23*Y23,IF(AND(F23&lt;&gt;"",G23="m²"),F23/10000*Y23,IF(AND(F23&lt;&gt;"",G23="km²"),F23*100*Y23,"")))))</x:f>
      </x:c>
      <x:c r="R23" s="115"/>
      <x:c r="S23" s="113"/>
      <x:c r="T23" s="113"/>
      <x:c r="U23" s="113"/>
      <x:c r="V23" s="113"/>
      <x:c r="W23" s="113"/>
      <x:c r="X23" s="113"/>
      <x:c r="Y23" s="118"/>
      <x:c r="Z23" s="113"/>
      <x:c r="AA23" s="113"/>
      <x:c r="AB23" s="119" t="str">
        <x:f>IF(B23="","",TODAY())</x:f>
      </x:c>
      <x:c r="AC23" s="113"/>
      <x:c r="AD23" s="113" t="str">
        <x:f>IF(B23="","",IF(OR(D23="",T23="",U23="",V23&lt;&gt;"Validé humainement",AND(F23&lt;&gt;"",G23=""),AND(H23&lt;&gt;"",J23=""),AND(Q23&lt;&gt;"",OR(X23="",Y23="",Z23=""))),"ALERTE: localisation/source/unité/statut/facteur","OK"))</x:f>
      </x:c>
      <x:c r="AE23" s="113" t="str">
        <x:f>IF(B23="","",IF(V23="Validé humainement","Oui","Non"))</x:f>
      </x:c>
    </x:row>
    <x:row r="24">
      <x:c r="A24" s="113" t="str">
        <x:f>IF(B24="","","NAT-"&amp;TEXT(ROW()-4,"0000"))</x:f>
      </x:c>
      <x:c r="B24" s="113"/>
      <x:c r="C24" s="113"/>
      <x:c r="D24" s="113"/>
      <x:c r="E24" s="113"/>
      <x:c r="F24" s="114"/>
      <x:c r="G24" s="113"/>
      <x:c r="H24" s="115"/>
      <x:c r="I24" s="115"/>
      <x:c r="J24" s="116" t="str">
        <x:f>IF(OR(H24="",I24="",H24=0),"",I24/H24)</x:f>
      </x:c>
      <x:c r="K24" s="114"/>
      <x:c r="L24" s="114"/>
      <x:c r="M24" s="114"/>
      <x:c r="N24" s="114"/>
      <x:c r="O24" s="114"/>
      <x:c r="P24" s="113"/>
      <x:c r="Q24" s="117" t="str">
        <x:f>IF(Y24="","",IF(I24&lt;&gt;"",I24*Y24,IF(AND(F24&lt;&gt;"",G24="hectares"),F24*Y24,IF(AND(F24&lt;&gt;"",G24="m²"),F24/10000*Y24,IF(AND(F24&lt;&gt;"",G24="km²"),F24*100*Y24,"")))))</x:f>
      </x:c>
      <x:c r="R24" s="115"/>
      <x:c r="S24" s="113"/>
      <x:c r="T24" s="113"/>
      <x:c r="U24" s="113"/>
      <x:c r="V24" s="113"/>
      <x:c r="W24" s="113"/>
      <x:c r="X24" s="113"/>
      <x:c r="Y24" s="118"/>
      <x:c r="Z24" s="113"/>
      <x:c r="AA24" s="113"/>
      <x:c r="AB24" s="119" t="str">
        <x:f>IF(B24="","",TODAY())</x:f>
      </x:c>
      <x:c r="AC24" s="113"/>
      <x:c r="AD24" s="113" t="str">
        <x:f>IF(B24="","",IF(OR(D24="",T24="",U24="",V24&lt;&gt;"Validé humainement",AND(F24&lt;&gt;"",G24=""),AND(H24&lt;&gt;"",J24=""),AND(Q24&lt;&gt;"",OR(X24="",Y24="",Z24=""))),"ALERTE: localisation/source/unité/statut/facteur","OK"))</x:f>
      </x:c>
      <x:c r="AE24" s="113" t="str">
        <x:f>IF(B24="","",IF(V24="Validé humainement","Oui","Non"))</x:f>
      </x:c>
    </x:row>
    <x:row r="25">
      <x:c r="A25" s="113" t="str">
        <x:f>IF(B25="","","NAT-"&amp;TEXT(ROW()-4,"0000"))</x:f>
      </x:c>
      <x:c r="B25" s="113"/>
      <x:c r="C25" s="113"/>
      <x:c r="D25" s="113"/>
      <x:c r="E25" s="113"/>
      <x:c r="F25" s="114"/>
      <x:c r="G25" s="113"/>
      <x:c r="H25" s="115"/>
      <x:c r="I25" s="115"/>
      <x:c r="J25" s="116" t="str">
        <x:f>IF(OR(H25="",I25="",H25=0),"",I25/H25)</x:f>
      </x:c>
      <x:c r="K25" s="114"/>
      <x:c r="L25" s="114"/>
      <x:c r="M25" s="114"/>
      <x:c r="N25" s="114"/>
      <x:c r="O25" s="114"/>
      <x:c r="P25" s="113"/>
      <x:c r="Q25" s="117" t="str">
        <x:f>IF(Y25="","",IF(I25&lt;&gt;"",I25*Y25,IF(AND(F25&lt;&gt;"",G25="hectares"),F25*Y25,IF(AND(F25&lt;&gt;"",G25="m²"),F25/10000*Y25,IF(AND(F25&lt;&gt;"",G25="km²"),F25*100*Y25,"")))))</x:f>
      </x:c>
      <x:c r="R25" s="115"/>
      <x:c r="S25" s="113"/>
      <x:c r="T25" s="113"/>
      <x:c r="U25" s="113"/>
      <x:c r="V25" s="113"/>
      <x:c r="W25" s="113"/>
      <x:c r="X25" s="113"/>
      <x:c r="Y25" s="118"/>
      <x:c r="Z25" s="113"/>
      <x:c r="AA25" s="113"/>
      <x:c r="AB25" s="119" t="str">
        <x:f>IF(B25="","",TODAY())</x:f>
      </x:c>
      <x:c r="AC25" s="113"/>
      <x:c r="AD25" s="113" t="str">
        <x:f>IF(B25="","",IF(OR(D25="",T25="",U25="",V25&lt;&gt;"Validé humainement",AND(F25&lt;&gt;"",G25=""),AND(H25&lt;&gt;"",J25=""),AND(Q25&lt;&gt;"",OR(X25="",Y25="",Z25=""))),"ALERTE: localisation/source/unité/statut/facteur","OK"))</x:f>
      </x:c>
      <x:c r="AE25" s="113" t="str">
        <x:f>IF(B25="","",IF(V25="Validé humainement","Oui","Non"))</x:f>
      </x:c>
    </x:row>
    <x:row r="26">
      <x:c r="A26" s="113" t="str">
        <x:f>IF(B26="","","NAT-"&amp;TEXT(ROW()-4,"0000"))</x:f>
      </x:c>
      <x:c r="B26" s="113"/>
      <x:c r="C26" s="113"/>
      <x:c r="D26" s="113"/>
      <x:c r="E26" s="113"/>
      <x:c r="F26" s="114"/>
      <x:c r="G26" s="113"/>
      <x:c r="H26" s="115"/>
      <x:c r="I26" s="115"/>
      <x:c r="J26" s="116" t="str">
        <x:f>IF(OR(H26="",I26="",H26=0),"",I26/H26)</x:f>
      </x:c>
      <x:c r="K26" s="114"/>
      <x:c r="L26" s="114"/>
      <x:c r="M26" s="114"/>
      <x:c r="N26" s="114"/>
      <x:c r="O26" s="114"/>
      <x:c r="P26" s="113"/>
      <x:c r="Q26" s="117" t="str">
        <x:f>IF(Y26="","",IF(I26&lt;&gt;"",I26*Y26,IF(AND(F26&lt;&gt;"",G26="hectares"),F26*Y26,IF(AND(F26&lt;&gt;"",G26="m²"),F26/10000*Y26,IF(AND(F26&lt;&gt;"",G26="km²"),F26*100*Y26,"")))))</x:f>
      </x:c>
      <x:c r="R26" s="115"/>
      <x:c r="S26" s="113"/>
      <x:c r="T26" s="113"/>
      <x:c r="U26" s="113"/>
      <x:c r="V26" s="113"/>
      <x:c r="W26" s="113"/>
      <x:c r="X26" s="113"/>
      <x:c r="Y26" s="118"/>
      <x:c r="Z26" s="113"/>
      <x:c r="AA26" s="113"/>
      <x:c r="AB26" s="119" t="str">
        <x:f>IF(B26="","",TODAY())</x:f>
      </x:c>
      <x:c r="AC26" s="113"/>
      <x:c r="AD26" s="113" t="str">
        <x:f>IF(B26="","",IF(OR(D26="",T26="",U26="",V26&lt;&gt;"Validé humainement",AND(F26&lt;&gt;"",G26=""),AND(H26&lt;&gt;"",J26=""),AND(Q26&lt;&gt;"",OR(X26="",Y26="",Z26=""))),"ALERTE: localisation/source/unité/statut/facteur","OK"))</x:f>
      </x:c>
      <x:c r="AE26" s="113" t="str">
        <x:f>IF(B26="","",IF(V26="Validé humainement","Oui","Non"))</x:f>
      </x:c>
    </x:row>
    <x:row r="27">
      <x:c r="A27" s="113" t="str">
        <x:f>IF(B27="","","NAT-"&amp;TEXT(ROW()-4,"0000"))</x:f>
      </x:c>
      <x:c r="B27" s="113"/>
      <x:c r="C27" s="113"/>
      <x:c r="D27" s="113"/>
      <x:c r="E27" s="113"/>
      <x:c r="F27" s="114"/>
      <x:c r="G27" s="113"/>
      <x:c r="H27" s="115"/>
      <x:c r="I27" s="115"/>
      <x:c r="J27" s="116" t="str">
        <x:f>IF(OR(H27="",I27="",H27=0),"",I27/H27)</x:f>
      </x:c>
      <x:c r="K27" s="114"/>
      <x:c r="L27" s="114"/>
      <x:c r="M27" s="114"/>
      <x:c r="N27" s="114"/>
      <x:c r="O27" s="114"/>
      <x:c r="P27" s="113"/>
      <x:c r="Q27" s="117" t="str">
        <x:f>IF(Y27="","",IF(I27&lt;&gt;"",I27*Y27,IF(AND(F27&lt;&gt;"",G27="hectares"),F27*Y27,IF(AND(F27&lt;&gt;"",G27="m²"),F27/10000*Y27,IF(AND(F27&lt;&gt;"",G27="km²"),F27*100*Y27,"")))))</x:f>
      </x:c>
      <x:c r="R27" s="115"/>
      <x:c r="S27" s="113"/>
      <x:c r="T27" s="113"/>
      <x:c r="U27" s="113"/>
      <x:c r="V27" s="113"/>
      <x:c r="W27" s="113"/>
      <x:c r="X27" s="113"/>
      <x:c r="Y27" s="118"/>
      <x:c r="Z27" s="113"/>
      <x:c r="AA27" s="113"/>
      <x:c r="AB27" s="119" t="str">
        <x:f>IF(B27="","",TODAY())</x:f>
      </x:c>
      <x:c r="AC27" s="113"/>
      <x:c r="AD27" s="113" t="str">
        <x:f>IF(B27="","",IF(OR(D27="",T27="",U27="",V27&lt;&gt;"Validé humainement",AND(F27&lt;&gt;"",G27=""),AND(H27&lt;&gt;"",J27=""),AND(Q27&lt;&gt;"",OR(X27="",Y27="",Z27=""))),"ALERTE: localisation/source/unité/statut/facteur","OK"))</x:f>
      </x:c>
      <x:c r="AE27" s="113" t="str">
        <x:f>IF(B27="","",IF(V27="Validé humainement","Oui","Non"))</x:f>
      </x:c>
    </x:row>
    <x:row r="28">
      <x:c r="A28" s="113" t="str">
        <x:f>IF(B28="","","NAT-"&amp;TEXT(ROW()-4,"0000"))</x:f>
      </x:c>
      <x:c r="B28" s="113"/>
      <x:c r="C28" s="113"/>
      <x:c r="D28" s="113"/>
      <x:c r="E28" s="113"/>
      <x:c r="F28" s="114"/>
      <x:c r="G28" s="113"/>
      <x:c r="H28" s="115"/>
      <x:c r="I28" s="115"/>
      <x:c r="J28" s="116" t="str">
        <x:f>IF(OR(H28="",I28="",H28=0),"",I28/H28)</x:f>
      </x:c>
      <x:c r="K28" s="114"/>
      <x:c r="L28" s="114"/>
      <x:c r="M28" s="114"/>
      <x:c r="N28" s="114"/>
      <x:c r="O28" s="114"/>
      <x:c r="P28" s="113"/>
      <x:c r="Q28" s="117" t="str">
        <x:f>IF(Y28="","",IF(I28&lt;&gt;"",I28*Y28,IF(AND(F28&lt;&gt;"",G28="hectares"),F28*Y28,IF(AND(F28&lt;&gt;"",G28="m²"),F28/10000*Y28,IF(AND(F28&lt;&gt;"",G28="km²"),F28*100*Y28,"")))))</x:f>
      </x:c>
      <x:c r="R28" s="115"/>
      <x:c r="S28" s="113"/>
      <x:c r="T28" s="113"/>
      <x:c r="U28" s="113"/>
      <x:c r="V28" s="113"/>
      <x:c r="W28" s="113"/>
      <x:c r="X28" s="113"/>
      <x:c r="Y28" s="118"/>
      <x:c r="Z28" s="113"/>
      <x:c r="AA28" s="113"/>
      <x:c r="AB28" s="119" t="str">
        <x:f>IF(B28="","",TODAY())</x:f>
      </x:c>
      <x:c r="AC28" s="113"/>
      <x:c r="AD28" s="113" t="str">
        <x:f>IF(B28="","",IF(OR(D28="",T28="",U28="",V28&lt;&gt;"Validé humainement",AND(F28&lt;&gt;"",G28=""),AND(H28&lt;&gt;"",J28=""),AND(Q28&lt;&gt;"",OR(X28="",Y28="",Z28=""))),"ALERTE: localisation/source/unité/statut/facteur","OK"))</x:f>
      </x:c>
      <x:c r="AE28" s="113" t="str">
        <x:f>IF(B28="","",IF(V28="Validé humainement","Oui","Non"))</x:f>
      </x:c>
    </x:row>
    <x:row r="29">
      <x:c r="A29" s="113" t="str">
        <x:f>IF(B29="","","NAT-"&amp;TEXT(ROW()-4,"0000"))</x:f>
      </x:c>
      <x:c r="B29" s="113"/>
      <x:c r="C29" s="113"/>
      <x:c r="D29" s="113"/>
      <x:c r="E29" s="113"/>
      <x:c r="F29" s="114"/>
      <x:c r="G29" s="113"/>
      <x:c r="H29" s="115"/>
      <x:c r="I29" s="115"/>
      <x:c r="J29" s="116" t="str">
        <x:f>IF(OR(H29="",I29="",H29=0),"",I29/H29)</x:f>
      </x:c>
      <x:c r="K29" s="114"/>
      <x:c r="L29" s="114"/>
      <x:c r="M29" s="114"/>
      <x:c r="N29" s="114"/>
      <x:c r="O29" s="114"/>
      <x:c r="P29" s="113"/>
      <x:c r="Q29" s="117" t="str">
        <x:f>IF(Y29="","",IF(I29&lt;&gt;"",I29*Y29,IF(AND(F29&lt;&gt;"",G29="hectares"),F29*Y29,IF(AND(F29&lt;&gt;"",G29="m²"),F29/10000*Y29,IF(AND(F29&lt;&gt;"",G29="km²"),F29*100*Y29,"")))))</x:f>
      </x:c>
      <x:c r="R29" s="115"/>
      <x:c r="S29" s="113"/>
      <x:c r="T29" s="113"/>
      <x:c r="U29" s="113"/>
      <x:c r="V29" s="113"/>
      <x:c r="W29" s="113"/>
      <x:c r="X29" s="113"/>
      <x:c r="Y29" s="118"/>
      <x:c r="Z29" s="113"/>
      <x:c r="AA29" s="113"/>
      <x:c r="AB29" s="119" t="str">
        <x:f>IF(B29="","",TODAY())</x:f>
      </x:c>
      <x:c r="AC29" s="113"/>
      <x:c r="AD29" s="113" t="str">
        <x:f>IF(B29="","",IF(OR(D29="",T29="",U29="",V29&lt;&gt;"Validé humainement",AND(F29&lt;&gt;"",G29=""),AND(H29&lt;&gt;"",J29=""),AND(Q29&lt;&gt;"",OR(X29="",Y29="",Z29=""))),"ALERTE: localisation/source/unité/statut/facteur","OK"))</x:f>
      </x:c>
      <x:c r="AE29" s="113" t="str">
        <x:f>IF(B29="","",IF(V29="Validé humainement","Oui","Non"))</x:f>
      </x:c>
    </x:row>
    <x:row r="30">
      <x:c r="A30" s="113" t="str">
        <x:f>IF(B30="","","NAT-"&amp;TEXT(ROW()-4,"0000"))</x:f>
      </x:c>
      <x:c r="B30" s="113"/>
      <x:c r="C30" s="113"/>
      <x:c r="D30" s="113"/>
      <x:c r="E30" s="113"/>
      <x:c r="F30" s="114"/>
      <x:c r="G30" s="113"/>
      <x:c r="H30" s="115"/>
      <x:c r="I30" s="115"/>
      <x:c r="J30" s="116" t="str">
        <x:f>IF(OR(H30="",I30="",H30=0),"",I30/H30)</x:f>
      </x:c>
      <x:c r="K30" s="114"/>
      <x:c r="L30" s="114"/>
      <x:c r="M30" s="114"/>
      <x:c r="N30" s="114"/>
      <x:c r="O30" s="114"/>
      <x:c r="P30" s="113"/>
      <x:c r="Q30" s="117" t="str">
        <x:f>IF(Y30="","",IF(I30&lt;&gt;"",I30*Y30,IF(AND(F30&lt;&gt;"",G30="hectares"),F30*Y30,IF(AND(F30&lt;&gt;"",G30="m²"),F30/10000*Y30,IF(AND(F30&lt;&gt;"",G30="km²"),F30*100*Y30,"")))))</x:f>
      </x:c>
      <x:c r="R30" s="115"/>
      <x:c r="S30" s="113"/>
      <x:c r="T30" s="113"/>
      <x:c r="U30" s="113"/>
      <x:c r="V30" s="113"/>
      <x:c r="W30" s="113"/>
      <x:c r="X30" s="113"/>
      <x:c r="Y30" s="118"/>
      <x:c r="Z30" s="113"/>
      <x:c r="AA30" s="113"/>
      <x:c r="AB30" s="119" t="str">
        <x:f>IF(B30="","",TODAY())</x:f>
      </x:c>
      <x:c r="AC30" s="113"/>
      <x:c r="AD30" s="113" t="str">
        <x:f>IF(B30="","",IF(OR(D30="",T30="",U30="",V30&lt;&gt;"Validé humainement",AND(F30&lt;&gt;"",G30=""),AND(H30&lt;&gt;"",J30=""),AND(Q30&lt;&gt;"",OR(X30="",Y30="",Z30=""))),"ALERTE: localisation/source/unité/statut/facteur","OK"))</x:f>
      </x:c>
      <x:c r="AE30" s="113" t="str">
        <x:f>IF(B30="","",IF(V30="Validé humainement","Oui","Non"))</x:f>
      </x:c>
    </x:row>
    <x:row r="31">
      <x:c r="A31" s="113" t="str">
        <x:f>IF(B31="","","NAT-"&amp;TEXT(ROW()-4,"0000"))</x:f>
      </x:c>
      <x:c r="B31" s="113"/>
      <x:c r="C31" s="113"/>
      <x:c r="D31" s="113"/>
      <x:c r="E31" s="113"/>
      <x:c r="F31" s="114"/>
      <x:c r="G31" s="113"/>
      <x:c r="H31" s="115"/>
      <x:c r="I31" s="115"/>
      <x:c r="J31" s="116" t="str">
        <x:f>IF(OR(H31="",I31="",H31=0),"",I31/H31)</x:f>
      </x:c>
      <x:c r="K31" s="114"/>
      <x:c r="L31" s="114"/>
      <x:c r="M31" s="114"/>
      <x:c r="N31" s="114"/>
      <x:c r="O31" s="114"/>
      <x:c r="P31" s="113"/>
      <x:c r="Q31" s="117" t="str">
        <x:f>IF(Y31="","",IF(I31&lt;&gt;"",I31*Y31,IF(AND(F31&lt;&gt;"",G31="hectares"),F31*Y31,IF(AND(F31&lt;&gt;"",G31="m²"),F31/10000*Y31,IF(AND(F31&lt;&gt;"",G31="km²"),F31*100*Y31,"")))))</x:f>
      </x:c>
      <x:c r="R31" s="115"/>
      <x:c r="S31" s="113"/>
      <x:c r="T31" s="113"/>
      <x:c r="U31" s="113"/>
      <x:c r="V31" s="113"/>
      <x:c r="W31" s="113"/>
      <x:c r="X31" s="113"/>
      <x:c r="Y31" s="118"/>
      <x:c r="Z31" s="113"/>
      <x:c r="AA31" s="113"/>
      <x:c r="AB31" s="119" t="str">
        <x:f>IF(B31="","",TODAY())</x:f>
      </x:c>
      <x:c r="AC31" s="113"/>
      <x:c r="AD31" s="113" t="str">
        <x:f>IF(B31="","",IF(OR(D31="",T31="",U31="",V31&lt;&gt;"Validé humainement",AND(F31&lt;&gt;"",G31=""),AND(H31&lt;&gt;"",J31=""),AND(Q31&lt;&gt;"",OR(X31="",Y31="",Z31=""))),"ALERTE: localisation/source/unité/statut/facteur","OK"))</x:f>
      </x:c>
      <x:c r="AE31" s="113" t="str">
        <x:f>IF(B31="","",IF(V31="Validé humainement","Oui","Non"))</x:f>
      </x:c>
    </x:row>
    <x:row r="32">
      <x:c r="A32" s="113" t="str">
        <x:f>IF(B32="","","NAT-"&amp;TEXT(ROW()-4,"0000"))</x:f>
      </x:c>
      <x:c r="B32" s="113"/>
      <x:c r="C32" s="113"/>
      <x:c r="D32" s="113"/>
      <x:c r="E32" s="113"/>
      <x:c r="F32" s="114"/>
      <x:c r="G32" s="113"/>
      <x:c r="H32" s="115"/>
      <x:c r="I32" s="115"/>
      <x:c r="J32" s="116" t="str">
        <x:f>IF(OR(H32="",I32="",H32=0),"",I32/H32)</x:f>
      </x:c>
      <x:c r="K32" s="114"/>
      <x:c r="L32" s="114"/>
      <x:c r="M32" s="114"/>
      <x:c r="N32" s="114"/>
      <x:c r="O32" s="114"/>
      <x:c r="P32" s="113"/>
      <x:c r="Q32" s="117" t="str">
        <x:f>IF(Y32="","",IF(I32&lt;&gt;"",I32*Y32,IF(AND(F32&lt;&gt;"",G32="hectares"),F32*Y32,IF(AND(F32&lt;&gt;"",G32="m²"),F32/10000*Y32,IF(AND(F32&lt;&gt;"",G32="km²"),F32*100*Y32,"")))))</x:f>
      </x:c>
      <x:c r="R32" s="115"/>
      <x:c r="S32" s="113"/>
      <x:c r="T32" s="113"/>
      <x:c r="U32" s="113"/>
      <x:c r="V32" s="113"/>
      <x:c r="W32" s="113"/>
      <x:c r="X32" s="113"/>
      <x:c r="Y32" s="118"/>
      <x:c r="Z32" s="113"/>
      <x:c r="AA32" s="113"/>
      <x:c r="AB32" s="119" t="str">
        <x:f>IF(B32="","",TODAY())</x:f>
      </x:c>
      <x:c r="AC32" s="113"/>
      <x:c r="AD32" s="113" t="str">
        <x:f>IF(B32="","",IF(OR(D32="",T32="",U32="",V32&lt;&gt;"Validé humainement",AND(F32&lt;&gt;"",G32=""),AND(H32&lt;&gt;"",J32=""),AND(Q32&lt;&gt;"",OR(X32="",Y32="",Z32=""))),"ALERTE: localisation/source/unité/statut/facteur","OK"))</x:f>
      </x:c>
      <x:c r="AE32" s="113" t="str">
        <x:f>IF(B32="","",IF(V32="Validé humainement","Oui","Non"))</x:f>
      </x:c>
    </x:row>
    <x:row r="33">
      <x:c r="A33" s="113" t="str">
        <x:f>IF(B33="","","NAT-"&amp;TEXT(ROW()-4,"0000"))</x:f>
      </x:c>
      <x:c r="B33" s="113"/>
      <x:c r="C33" s="113"/>
      <x:c r="D33" s="113"/>
      <x:c r="E33" s="113"/>
      <x:c r="F33" s="114"/>
      <x:c r="G33" s="113"/>
      <x:c r="H33" s="115"/>
      <x:c r="I33" s="115"/>
      <x:c r="J33" s="116" t="str">
        <x:f>IF(OR(H33="",I33="",H33=0),"",I33/H33)</x:f>
      </x:c>
      <x:c r="K33" s="114"/>
      <x:c r="L33" s="114"/>
      <x:c r="M33" s="114"/>
      <x:c r="N33" s="114"/>
      <x:c r="O33" s="114"/>
      <x:c r="P33" s="113"/>
      <x:c r="Q33" s="117" t="str">
        <x:f>IF(Y33="","",IF(I33&lt;&gt;"",I33*Y33,IF(AND(F33&lt;&gt;"",G33="hectares"),F33*Y33,IF(AND(F33&lt;&gt;"",G33="m²"),F33/10000*Y33,IF(AND(F33&lt;&gt;"",G33="km²"),F33*100*Y33,"")))))</x:f>
      </x:c>
      <x:c r="R33" s="115"/>
      <x:c r="S33" s="113"/>
      <x:c r="T33" s="113"/>
      <x:c r="U33" s="113"/>
      <x:c r="V33" s="113"/>
      <x:c r="W33" s="113"/>
      <x:c r="X33" s="113"/>
      <x:c r="Y33" s="118"/>
      <x:c r="Z33" s="113"/>
      <x:c r="AA33" s="113"/>
      <x:c r="AB33" s="119" t="str">
        <x:f>IF(B33="","",TODAY())</x:f>
      </x:c>
      <x:c r="AC33" s="113"/>
      <x:c r="AD33" s="113" t="str">
        <x:f>IF(B33="","",IF(OR(D33="",T33="",U33="",V33&lt;&gt;"Validé humainement",AND(F33&lt;&gt;"",G33=""),AND(H33&lt;&gt;"",J33=""),AND(Q33&lt;&gt;"",OR(X33="",Y33="",Z33=""))),"ALERTE: localisation/source/unité/statut/facteur","OK"))</x:f>
      </x:c>
      <x:c r="AE33" s="113" t="str">
        <x:f>IF(B33="","",IF(V33="Validé humainement","Oui","Non"))</x:f>
      </x:c>
    </x:row>
    <x:row r="34">
      <x:c r="A34" s="113" t="str">
        <x:f>IF(B34="","","NAT-"&amp;TEXT(ROW()-4,"0000"))</x:f>
      </x:c>
      <x:c r="B34" s="113"/>
      <x:c r="C34" s="113"/>
      <x:c r="D34" s="113"/>
      <x:c r="E34" s="113"/>
      <x:c r="F34" s="114"/>
      <x:c r="G34" s="113"/>
      <x:c r="H34" s="115"/>
      <x:c r="I34" s="115"/>
      <x:c r="J34" s="116" t="str">
        <x:f>IF(OR(H34="",I34="",H34=0),"",I34/H34)</x:f>
      </x:c>
      <x:c r="K34" s="114"/>
      <x:c r="L34" s="114"/>
      <x:c r="M34" s="114"/>
      <x:c r="N34" s="114"/>
      <x:c r="O34" s="114"/>
      <x:c r="P34" s="113"/>
      <x:c r="Q34" s="117" t="str">
        <x:f>IF(Y34="","",IF(I34&lt;&gt;"",I34*Y34,IF(AND(F34&lt;&gt;"",G34="hectares"),F34*Y34,IF(AND(F34&lt;&gt;"",G34="m²"),F34/10000*Y34,IF(AND(F34&lt;&gt;"",G34="km²"),F34*100*Y34,"")))))</x:f>
      </x:c>
      <x:c r="R34" s="115"/>
      <x:c r="S34" s="113"/>
      <x:c r="T34" s="113"/>
      <x:c r="U34" s="113"/>
      <x:c r="V34" s="113"/>
      <x:c r="W34" s="113"/>
      <x:c r="X34" s="113"/>
      <x:c r="Y34" s="118"/>
      <x:c r="Z34" s="113"/>
      <x:c r="AA34" s="113"/>
      <x:c r="AB34" s="119" t="str">
        <x:f>IF(B34="","",TODAY())</x:f>
      </x:c>
      <x:c r="AC34" s="113"/>
      <x:c r="AD34" s="113" t="str">
        <x:f>IF(B34="","",IF(OR(D34="",T34="",U34="",V34&lt;&gt;"Validé humainement",AND(F34&lt;&gt;"",G34=""),AND(H34&lt;&gt;"",J34=""),AND(Q34&lt;&gt;"",OR(X34="",Y34="",Z34=""))),"ALERTE: localisation/source/unité/statut/facteur","OK"))</x:f>
      </x:c>
      <x:c r="AE34" s="113" t="str">
        <x:f>IF(B34="","",IF(V34="Validé humainement","Oui","Non"))</x:f>
      </x:c>
    </x:row>
    <x:row r="35">
      <x:c r="A35" s="113" t="str">
        <x:f>IF(B35="","","NAT-"&amp;TEXT(ROW()-4,"0000"))</x:f>
      </x:c>
      <x:c r="B35" s="113"/>
      <x:c r="C35" s="113"/>
      <x:c r="D35" s="113"/>
      <x:c r="E35" s="113"/>
      <x:c r="F35" s="114"/>
      <x:c r="G35" s="113"/>
      <x:c r="H35" s="115"/>
      <x:c r="I35" s="115"/>
      <x:c r="J35" s="116" t="str">
        <x:f>IF(OR(H35="",I35="",H35=0),"",I35/H35)</x:f>
      </x:c>
      <x:c r="K35" s="114"/>
      <x:c r="L35" s="114"/>
      <x:c r="M35" s="114"/>
      <x:c r="N35" s="114"/>
      <x:c r="O35" s="114"/>
      <x:c r="P35" s="113"/>
      <x:c r="Q35" s="117" t="str">
        <x:f>IF(Y35="","",IF(I35&lt;&gt;"",I35*Y35,IF(AND(F35&lt;&gt;"",G35="hectares"),F35*Y35,IF(AND(F35&lt;&gt;"",G35="m²"),F35/10000*Y35,IF(AND(F35&lt;&gt;"",G35="km²"),F35*100*Y35,"")))))</x:f>
      </x:c>
      <x:c r="R35" s="115"/>
      <x:c r="S35" s="113"/>
      <x:c r="T35" s="113"/>
      <x:c r="U35" s="113"/>
      <x:c r="V35" s="113"/>
      <x:c r="W35" s="113"/>
      <x:c r="X35" s="113"/>
      <x:c r="Y35" s="118"/>
      <x:c r="Z35" s="113"/>
      <x:c r="AA35" s="113"/>
      <x:c r="AB35" s="119" t="str">
        <x:f>IF(B35="","",TODAY())</x:f>
      </x:c>
      <x:c r="AC35" s="113"/>
      <x:c r="AD35" s="113" t="str">
        <x:f>IF(B35="","",IF(OR(D35="",T35="",U35="",V35&lt;&gt;"Validé humainement",AND(F35&lt;&gt;"",G35=""),AND(H35&lt;&gt;"",J35=""),AND(Q35&lt;&gt;"",OR(X35="",Y35="",Z35=""))),"ALERTE: localisation/source/unité/statut/facteur","OK"))</x:f>
      </x:c>
      <x:c r="AE35" s="113" t="str">
        <x:f>IF(B35="","",IF(V35="Validé humainement","Oui","Non"))</x:f>
      </x:c>
    </x:row>
    <x:row r="36">
      <x:c r="A36" s="113" t="str">
        <x:f>IF(B36="","","NAT-"&amp;TEXT(ROW()-4,"0000"))</x:f>
      </x:c>
      <x:c r="B36" s="113"/>
      <x:c r="C36" s="113"/>
      <x:c r="D36" s="113"/>
      <x:c r="E36" s="113"/>
      <x:c r="F36" s="114"/>
      <x:c r="G36" s="113"/>
      <x:c r="H36" s="115"/>
      <x:c r="I36" s="115"/>
      <x:c r="J36" s="116" t="str">
        <x:f>IF(OR(H36="",I36="",H36=0),"",I36/H36)</x:f>
      </x:c>
      <x:c r="K36" s="114"/>
      <x:c r="L36" s="114"/>
      <x:c r="M36" s="114"/>
      <x:c r="N36" s="114"/>
      <x:c r="O36" s="114"/>
      <x:c r="P36" s="113"/>
      <x:c r="Q36" s="117" t="str">
        <x:f>IF(Y36="","",IF(I36&lt;&gt;"",I36*Y36,IF(AND(F36&lt;&gt;"",G36="hectares"),F36*Y36,IF(AND(F36&lt;&gt;"",G36="m²"),F36/10000*Y36,IF(AND(F36&lt;&gt;"",G36="km²"),F36*100*Y36,"")))))</x:f>
      </x:c>
      <x:c r="R36" s="115"/>
      <x:c r="S36" s="113"/>
      <x:c r="T36" s="113"/>
      <x:c r="U36" s="113"/>
      <x:c r="V36" s="113"/>
      <x:c r="W36" s="113"/>
      <x:c r="X36" s="113"/>
      <x:c r="Y36" s="118"/>
      <x:c r="Z36" s="113"/>
      <x:c r="AA36" s="113"/>
      <x:c r="AB36" s="119" t="str">
        <x:f>IF(B36="","",TODAY())</x:f>
      </x:c>
      <x:c r="AC36" s="113"/>
      <x:c r="AD36" s="113" t="str">
        <x:f>IF(B36="","",IF(OR(D36="",T36="",U36="",V36&lt;&gt;"Validé humainement",AND(F36&lt;&gt;"",G36=""),AND(H36&lt;&gt;"",J36=""),AND(Q36&lt;&gt;"",OR(X36="",Y36="",Z36=""))),"ALERTE: localisation/source/unité/statut/facteur","OK"))</x:f>
      </x:c>
      <x:c r="AE36" s="113" t="str">
        <x:f>IF(B36="","",IF(V36="Validé humainement","Oui","Non"))</x:f>
      </x:c>
    </x:row>
    <x:row r="37">
      <x:c r="A37" s="113" t="str">
        <x:f>IF(B37="","","NAT-"&amp;TEXT(ROW()-4,"0000"))</x:f>
      </x:c>
      <x:c r="B37" s="113"/>
      <x:c r="C37" s="113"/>
      <x:c r="D37" s="113"/>
      <x:c r="E37" s="113"/>
      <x:c r="F37" s="114"/>
      <x:c r="G37" s="113"/>
      <x:c r="H37" s="115"/>
      <x:c r="I37" s="115"/>
      <x:c r="J37" s="116" t="str">
        <x:f>IF(OR(H37="",I37="",H37=0),"",I37/H37)</x:f>
      </x:c>
      <x:c r="K37" s="114"/>
      <x:c r="L37" s="114"/>
      <x:c r="M37" s="114"/>
      <x:c r="N37" s="114"/>
      <x:c r="O37" s="114"/>
      <x:c r="P37" s="113"/>
      <x:c r="Q37" s="117" t="str">
        <x:f>IF(Y37="","",IF(I37&lt;&gt;"",I37*Y37,IF(AND(F37&lt;&gt;"",G37="hectares"),F37*Y37,IF(AND(F37&lt;&gt;"",G37="m²"),F37/10000*Y37,IF(AND(F37&lt;&gt;"",G37="km²"),F37*100*Y37,"")))))</x:f>
      </x:c>
      <x:c r="R37" s="115"/>
      <x:c r="S37" s="113"/>
      <x:c r="T37" s="113"/>
      <x:c r="U37" s="113"/>
      <x:c r="V37" s="113"/>
      <x:c r="W37" s="113"/>
      <x:c r="X37" s="113"/>
      <x:c r="Y37" s="118"/>
      <x:c r="Z37" s="113"/>
      <x:c r="AA37" s="113"/>
      <x:c r="AB37" s="119" t="str">
        <x:f>IF(B37="","",TODAY())</x:f>
      </x:c>
      <x:c r="AC37" s="113"/>
      <x:c r="AD37" s="113" t="str">
        <x:f>IF(B37="","",IF(OR(D37="",T37="",U37="",V37&lt;&gt;"Validé humainement",AND(F37&lt;&gt;"",G37=""),AND(H37&lt;&gt;"",J37=""),AND(Q37&lt;&gt;"",OR(X37="",Y37="",Z37=""))),"ALERTE: localisation/source/unité/statut/facteur","OK"))</x:f>
      </x:c>
      <x:c r="AE37" s="113" t="str">
        <x:f>IF(B37="","",IF(V37="Validé humainement","Oui","Non"))</x:f>
      </x:c>
    </x:row>
    <x:row r="38">
      <x:c r="A38" s="113" t="str">
        <x:f>IF(B38="","","NAT-"&amp;TEXT(ROW()-4,"0000"))</x:f>
      </x:c>
      <x:c r="B38" s="113"/>
      <x:c r="C38" s="113"/>
      <x:c r="D38" s="113"/>
      <x:c r="E38" s="113"/>
      <x:c r="F38" s="114"/>
      <x:c r="G38" s="113"/>
      <x:c r="H38" s="115"/>
      <x:c r="I38" s="115"/>
      <x:c r="J38" s="116" t="str">
        <x:f>IF(OR(H38="",I38="",H38=0),"",I38/H38)</x:f>
      </x:c>
      <x:c r="K38" s="114"/>
      <x:c r="L38" s="114"/>
      <x:c r="M38" s="114"/>
      <x:c r="N38" s="114"/>
      <x:c r="O38" s="114"/>
      <x:c r="P38" s="113"/>
      <x:c r="Q38" s="117" t="str">
        <x:f>IF(Y38="","",IF(I38&lt;&gt;"",I38*Y38,IF(AND(F38&lt;&gt;"",G38="hectares"),F38*Y38,IF(AND(F38&lt;&gt;"",G38="m²"),F38/10000*Y38,IF(AND(F38&lt;&gt;"",G38="km²"),F38*100*Y38,"")))))</x:f>
      </x:c>
      <x:c r="R38" s="115"/>
      <x:c r="S38" s="113"/>
      <x:c r="T38" s="113"/>
      <x:c r="U38" s="113"/>
      <x:c r="V38" s="113"/>
      <x:c r="W38" s="113"/>
      <x:c r="X38" s="113"/>
      <x:c r="Y38" s="118"/>
      <x:c r="Z38" s="113"/>
      <x:c r="AA38" s="113"/>
      <x:c r="AB38" s="119" t="str">
        <x:f>IF(B38="","",TODAY())</x:f>
      </x:c>
      <x:c r="AC38" s="113"/>
      <x:c r="AD38" s="113" t="str">
        <x:f>IF(B38="","",IF(OR(D38="",T38="",U38="",V38&lt;&gt;"Validé humainement",AND(F38&lt;&gt;"",G38=""),AND(H38&lt;&gt;"",J38=""),AND(Q38&lt;&gt;"",OR(X38="",Y38="",Z38=""))),"ALERTE: localisation/source/unité/statut/facteur","OK"))</x:f>
      </x:c>
      <x:c r="AE38" s="113" t="str">
        <x:f>IF(B38="","",IF(V38="Validé humainement","Oui","Non"))</x:f>
      </x:c>
    </x:row>
    <x:row r="39">
      <x:c r="A39" s="113" t="str">
        <x:f>IF(B39="","","NAT-"&amp;TEXT(ROW()-4,"0000"))</x:f>
      </x:c>
      <x:c r="B39" s="113"/>
      <x:c r="C39" s="113"/>
      <x:c r="D39" s="113"/>
      <x:c r="E39" s="113"/>
      <x:c r="F39" s="114"/>
      <x:c r="G39" s="113"/>
      <x:c r="H39" s="115"/>
      <x:c r="I39" s="115"/>
      <x:c r="J39" s="116" t="str">
        <x:f>IF(OR(H39="",I39="",H39=0),"",I39/H39)</x:f>
      </x:c>
      <x:c r="K39" s="114"/>
      <x:c r="L39" s="114"/>
      <x:c r="M39" s="114"/>
      <x:c r="N39" s="114"/>
      <x:c r="O39" s="114"/>
      <x:c r="P39" s="113"/>
      <x:c r="Q39" s="117" t="str">
        <x:f>IF(Y39="","",IF(I39&lt;&gt;"",I39*Y39,IF(AND(F39&lt;&gt;"",G39="hectares"),F39*Y39,IF(AND(F39&lt;&gt;"",G39="m²"),F39/10000*Y39,IF(AND(F39&lt;&gt;"",G39="km²"),F39*100*Y39,"")))))</x:f>
      </x:c>
      <x:c r="R39" s="115"/>
      <x:c r="S39" s="113"/>
      <x:c r="T39" s="113"/>
      <x:c r="U39" s="113"/>
      <x:c r="V39" s="113"/>
      <x:c r="W39" s="113"/>
      <x:c r="X39" s="113"/>
      <x:c r="Y39" s="118"/>
      <x:c r="Z39" s="113"/>
      <x:c r="AA39" s="113"/>
      <x:c r="AB39" s="119" t="str">
        <x:f>IF(B39="","",TODAY())</x:f>
      </x:c>
      <x:c r="AC39" s="113"/>
      <x:c r="AD39" s="113" t="str">
        <x:f>IF(B39="","",IF(OR(D39="",T39="",U39="",V39&lt;&gt;"Validé humainement",AND(F39&lt;&gt;"",G39=""),AND(H39&lt;&gt;"",J39=""),AND(Q39&lt;&gt;"",OR(X39="",Y39="",Z39=""))),"ALERTE: localisation/source/unité/statut/facteur","OK"))</x:f>
      </x:c>
      <x:c r="AE39" s="113" t="str">
        <x:f>IF(B39="","",IF(V39="Validé humainement","Oui","Non"))</x:f>
      </x:c>
    </x:row>
    <x:row r="40">
      <x:c r="A40" s="113" t="str">
        <x:f>IF(B40="","","NAT-"&amp;TEXT(ROW()-4,"0000"))</x:f>
      </x:c>
      <x:c r="B40" s="113"/>
      <x:c r="C40" s="113"/>
      <x:c r="D40" s="113"/>
      <x:c r="E40" s="113"/>
      <x:c r="F40" s="114"/>
      <x:c r="G40" s="113"/>
      <x:c r="H40" s="115"/>
      <x:c r="I40" s="115"/>
      <x:c r="J40" s="116" t="str">
        <x:f>IF(OR(H40="",I40="",H40=0),"",I40/H40)</x:f>
      </x:c>
      <x:c r="K40" s="114"/>
      <x:c r="L40" s="114"/>
      <x:c r="M40" s="114"/>
      <x:c r="N40" s="114"/>
      <x:c r="O40" s="114"/>
      <x:c r="P40" s="113"/>
      <x:c r="Q40" s="117" t="str">
        <x:f>IF(Y40="","",IF(I40&lt;&gt;"",I40*Y40,IF(AND(F40&lt;&gt;"",G40="hectares"),F40*Y40,IF(AND(F40&lt;&gt;"",G40="m²"),F40/10000*Y40,IF(AND(F40&lt;&gt;"",G40="km²"),F40*100*Y40,"")))))</x:f>
      </x:c>
      <x:c r="R40" s="115"/>
      <x:c r="S40" s="113"/>
      <x:c r="T40" s="113"/>
      <x:c r="U40" s="113"/>
      <x:c r="V40" s="113"/>
      <x:c r="W40" s="113"/>
      <x:c r="X40" s="113"/>
      <x:c r="Y40" s="118"/>
      <x:c r="Z40" s="113"/>
      <x:c r="AA40" s="113"/>
      <x:c r="AB40" s="119" t="str">
        <x:f>IF(B40="","",TODAY())</x:f>
      </x:c>
      <x:c r="AC40" s="113"/>
      <x:c r="AD40" s="113" t="str">
        <x:f>IF(B40="","",IF(OR(D40="",T40="",U40="",V40&lt;&gt;"Validé humainement",AND(F40&lt;&gt;"",G40=""),AND(H40&lt;&gt;"",J40=""),AND(Q40&lt;&gt;"",OR(X40="",Y40="",Z40=""))),"ALERTE: localisation/source/unité/statut/facteur","OK"))</x:f>
      </x:c>
      <x:c r="AE40" s="113" t="str">
        <x:f>IF(B40="","",IF(V40="Validé humainement","Oui","Non"))</x:f>
      </x:c>
    </x:row>
    <x:row r="41">
      <x:c r="A41" s="113" t="str">
        <x:f>IF(B41="","","NAT-"&amp;TEXT(ROW()-4,"0000"))</x:f>
      </x:c>
      <x:c r="B41" s="113"/>
      <x:c r="C41" s="113"/>
      <x:c r="D41" s="113"/>
      <x:c r="E41" s="113"/>
      <x:c r="F41" s="114"/>
      <x:c r="G41" s="113"/>
      <x:c r="H41" s="115"/>
      <x:c r="I41" s="115"/>
      <x:c r="J41" s="116" t="str">
        <x:f>IF(OR(H41="",I41="",H41=0),"",I41/H41)</x:f>
      </x:c>
      <x:c r="K41" s="114"/>
      <x:c r="L41" s="114"/>
      <x:c r="M41" s="114"/>
      <x:c r="N41" s="114"/>
      <x:c r="O41" s="114"/>
      <x:c r="P41" s="113"/>
      <x:c r="Q41" s="117" t="str">
        <x:f>IF(Y41="","",IF(I41&lt;&gt;"",I41*Y41,IF(AND(F41&lt;&gt;"",G41="hectares"),F41*Y41,IF(AND(F41&lt;&gt;"",G41="m²"),F41/10000*Y41,IF(AND(F41&lt;&gt;"",G41="km²"),F41*100*Y41,"")))))</x:f>
      </x:c>
      <x:c r="R41" s="115"/>
      <x:c r="S41" s="113"/>
      <x:c r="T41" s="113"/>
      <x:c r="U41" s="113"/>
      <x:c r="V41" s="113"/>
      <x:c r="W41" s="113"/>
      <x:c r="X41" s="113"/>
      <x:c r="Y41" s="118"/>
      <x:c r="Z41" s="113"/>
      <x:c r="AA41" s="113"/>
      <x:c r="AB41" s="119" t="str">
        <x:f>IF(B41="","",TODAY())</x:f>
      </x:c>
      <x:c r="AC41" s="113"/>
      <x:c r="AD41" s="113" t="str">
        <x:f>IF(B41="","",IF(OR(D41="",T41="",U41="",V41&lt;&gt;"Validé humainement",AND(F41&lt;&gt;"",G41=""),AND(H41&lt;&gt;"",J41=""),AND(Q41&lt;&gt;"",OR(X41="",Y41="",Z41=""))),"ALERTE: localisation/source/unité/statut/facteur","OK"))</x:f>
      </x:c>
      <x:c r="AE41" s="113" t="str">
        <x:f>IF(B41="","",IF(V41="Validé humainement","Oui","Non"))</x:f>
      </x:c>
    </x:row>
    <x:row r="42">
      <x:c r="A42" s="113" t="str">
        <x:f>IF(B42="","","NAT-"&amp;TEXT(ROW()-4,"0000"))</x:f>
      </x:c>
      <x:c r="B42" s="113"/>
      <x:c r="C42" s="113"/>
      <x:c r="D42" s="113"/>
      <x:c r="E42" s="113"/>
      <x:c r="F42" s="114"/>
      <x:c r="G42" s="113"/>
      <x:c r="H42" s="115"/>
      <x:c r="I42" s="115"/>
      <x:c r="J42" s="116" t="str">
        <x:f>IF(OR(H42="",I42="",H42=0),"",I42/H42)</x:f>
      </x:c>
      <x:c r="K42" s="114"/>
      <x:c r="L42" s="114"/>
      <x:c r="M42" s="114"/>
      <x:c r="N42" s="114"/>
      <x:c r="O42" s="114"/>
      <x:c r="P42" s="113"/>
      <x:c r="Q42" s="117" t="str">
        <x:f>IF(Y42="","",IF(I42&lt;&gt;"",I42*Y42,IF(AND(F42&lt;&gt;"",G42="hectares"),F42*Y42,IF(AND(F42&lt;&gt;"",G42="m²"),F42/10000*Y42,IF(AND(F42&lt;&gt;"",G42="km²"),F42*100*Y42,"")))))</x:f>
      </x:c>
      <x:c r="R42" s="115"/>
      <x:c r="S42" s="113"/>
      <x:c r="T42" s="113"/>
      <x:c r="U42" s="113"/>
      <x:c r="V42" s="113"/>
      <x:c r="W42" s="113"/>
      <x:c r="X42" s="113"/>
      <x:c r="Y42" s="118"/>
      <x:c r="Z42" s="113"/>
      <x:c r="AA42" s="113"/>
      <x:c r="AB42" s="119" t="str">
        <x:f>IF(B42="","",TODAY())</x:f>
      </x:c>
      <x:c r="AC42" s="113"/>
      <x:c r="AD42" s="113" t="str">
        <x:f>IF(B42="","",IF(OR(D42="",T42="",U42="",V42&lt;&gt;"Validé humainement",AND(F42&lt;&gt;"",G42=""),AND(H42&lt;&gt;"",J42=""),AND(Q42&lt;&gt;"",OR(X42="",Y42="",Z42=""))),"ALERTE: localisation/source/unité/statut/facteur","OK"))</x:f>
      </x:c>
      <x:c r="AE42" s="113" t="str">
        <x:f>IF(B42="","",IF(V42="Validé humainement","Oui","Non"))</x:f>
      </x:c>
    </x:row>
    <x:row r="43">
      <x:c r="A43" s="113" t="str">
        <x:f>IF(B43="","","NAT-"&amp;TEXT(ROW()-4,"0000"))</x:f>
      </x:c>
      <x:c r="B43" s="113"/>
      <x:c r="C43" s="113"/>
      <x:c r="D43" s="113"/>
      <x:c r="E43" s="113"/>
      <x:c r="F43" s="114"/>
      <x:c r="G43" s="113"/>
      <x:c r="H43" s="115"/>
      <x:c r="I43" s="115"/>
      <x:c r="J43" s="116" t="str">
        <x:f>IF(OR(H43="",I43="",H43=0),"",I43/H43)</x:f>
      </x:c>
      <x:c r="K43" s="114"/>
      <x:c r="L43" s="114"/>
      <x:c r="M43" s="114"/>
      <x:c r="N43" s="114"/>
      <x:c r="O43" s="114"/>
      <x:c r="P43" s="113"/>
      <x:c r="Q43" s="117" t="str">
        <x:f>IF(Y43="","",IF(I43&lt;&gt;"",I43*Y43,IF(AND(F43&lt;&gt;"",G43="hectares"),F43*Y43,IF(AND(F43&lt;&gt;"",G43="m²"),F43/10000*Y43,IF(AND(F43&lt;&gt;"",G43="km²"),F43*100*Y43,"")))))</x:f>
      </x:c>
      <x:c r="R43" s="115"/>
      <x:c r="S43" s="113"/>
      <x:c r="T43" s="113"/>
      <x:c r="U43" s="113"/>
      <x:c r="V43" s="113"/>
      <x:c r="W43" s="113"/>
      <x:c r="X43" s="113"/>
      <x:c r="Y43" s="118"/>
      <x:c r="Z43" s="113"/>
      <x:c r="AA43" s="113"/>
      <x:c r="AB43" s="119" t="str">
        <x:f>IF(B43="","",TODAY())</x:f>
      </x:c>
      <x:c r="AC43" s="113"/>
      <x:c r="AD43" s="113" t="str">
        <x:f>IF(B43="","",IF(OR(D43="",T43="",U43="",V43&lt;&gt;"Validé humainement",AND(F43&lt;&gt;"",G43=""),AND(H43&lt;&gt;"",J43=""),AND(Q43&lt;&gt;"",OR(X43="",Y43="",Z43=""))),"ALERTE: localisation/source/unité/statut/facteur","OK"))</x:f>
      </x:c>
      <x:c r="AE43" s="113" t="str">
        <x:f>IF(B43="","",IF(V43="Validé humainement","Oui","Non"))</x:f>
      </x:c>
    </x:row>
    <x:row r="44">
      <x:c r="A44" s="113" t="str">
        <x:f>IF(B44="","","NAT-"&amp;TEXT(ROW()-4,"0000"))</x:f>
      </x:c>
      <x:c r="B44" s="113"/>
      <x:c r="C44" s="113"/>
      <x:c r="D44" s="113"/>
      <x:c r="E44" s="113"/>
      <x:c r="F44" s="114"/>
      <x:c r="G44" s="113"/>
      <x:c r="H44" s="115"/>
      <x:c r="I44" s="115"/>
      <x:c r="J44" s="116" t="str">
        <x:f>IF(OR(H44="",I44="",H44=0),"",I44/H44)</x:f>
      </x:c>
      <x:c r="K44" s="114"/>
      <x:c r="L44" s="114"/>
      <x:c r="M44" s="114"/>
      <x:c r="N44" s="114"/>
      <x:c r="O44" s="114"/>
      <x:c r="P44" s="113"/>
      <x:c r="Q44" s="117" t="str">
        <x:f>IF(Y44="","",IF(I44&lt;&gt;"",I44*Y44,IF(AND(F44&lt;&gt;"",G44="hectares"),F44*Y44,IF(AND(F44&lt;&gt;"",G44="m²"),F44/10000*Y44,IF(AND(F44&lt;&gt;"",G44="km²"),F44*100*Y44,"")))))</x:f>
      </x:c>
      <x:c r="R44" s="115"/>
      <x:c r="S44" s="113"/>
      <x:c r="T44" s="113"/>
      <x:c r="U44" s="113"/>
      <x:c r="V44" s="113"/>
      <x:c r="W44" s="113"/>
      <x:c r="X44" s="113"/>
      <x:c r="Y44" s="118"/>
      <x:c r="Z44" s="113"/>
      <x:c r="AA44" s="113"/>
      <x:c r="AB44" s="119" t="str">
        <x:f>IF(B44="","",TODAY())</x:f>
      </x:c>
      <x:c r="AC44" s="113"/>
      <x:c r="AD44" s="113" t="str">
        <x:f>IF(B44="","",IF(OR(D44="",T44="",U44="",V44&lt;&gt;"Validé humainement",AND(F44&lt;&gt;"",G44=""),AND(H44&lt;&gt;"",J44=""),AND(Q44&lt;&gt;"",OR(X44="",Y44="",Z44=""))),"ALERTE: localisation/source/unité/statut/facteur","OK"))</x:f>
      </x:c>
      <x:c r="AE44" s="113" t="str">
        <x:f>IF(B44="","",IF(V44="Validé humainement","Oui","Non"))</x:f>
      </x:c>
    </x:row>
    <x:row r="45">
      <x:c r="A45" s="113" t="str">
        <x:f>IF(B45="","","NAT-"&amp;TEXT(ROW()-4,"0000"))</x:f>
      </x:c>
      <x:c r="B45" s="113"/>
      <x:c r="C45" s="113"/>
      <x:c r="D45" s="113"/>
      <x:c r="E45" s="113"/>
      <x:c r="F45" s="114"/>
      <x:c r="G45" s="113"/>
      <x:c r="H45" s="115"/>
      <x:c r="I45" s="115"/>
      <x:c r="J45" s="116" t="str">
        <x:f>IF(OR(H45="",I45="",H45=0),"",I45/H45)</x:f>
      </x:c>
      <x:c r="K45" s="114"/>
      <x:c r="L45" s="114"/>
      <x:c r="M45" s="114"/>
      <x:c r="N45" s="114"/>
      <x:c r="O45" s="114"/>
      <x:c r="P45" s="113"/>
      <x:c r="Q45" s="117" t="str">
        <x:f>IF(Y45="","",IF(I45&lt;&gt;"",I45*Y45,IF(AND(F45&lt;&gt;"",G45="hectares"),F45*Y45,IF(AND(F45&lt;&gt;"",G45="m²"),F45/10000*Y45,IF(AND(F45&lt;&gt;"",G45="km²"),F45*100*Y45,"")))))</x:f>
      </x:c>
      <x:c r="R45" s="115"/>
      <x:c r="S45" s="113"/>
      <x:c r="T45" s="113"/>
      <x:c r="U45" s="113"/>
      <x:c r="V45" s="113"/>
      <x:c r="W45" s="113"/>
      <x:c r="X45" s="113"/>
      <x:c r="Y45" s="118"/>
      <x:c r="Z45" s="113"/>
      <x:c r="AA45" s="113"/>
      <x:c r="AB45" s="119" t="str">
        <x:f>IF(B45="","",TODAY())</x:f>
      </x:c>
      <x:c r="AC45" s="113"/>
      <x:c r="AD45" s="113" t="str">
        <x:f>IF(B45="","",IF(OR(D45="",T45="",U45="",V45&lt;&gt;"Validé humainement",AND(F45&lt;&gt;"",G45=""),AND(H45&lt;&gt;"",J45=""),AND(Q45&lt;&gt;"",OR(X45="",Y45="",Z45=""))),"ALERTE: localisation/source/unité/statut/facteur","OK"))</x:f>
      </x:c>
      <x:c r="AE45" s="113" t="str">
        <x:f>IF(B45="","",IF(V45="Validé humainement","Oui","Non"))</x:f>
      </x:c>
    </x:row>
    <x:row r="46">
      <x:c r="A46" s="113" t="str">
        <x:f>IF(B46="","","NAT-"&amp;TEXT(ROW()-4,"0000"))</x:f>
      </x:c>
      <x:c r="B46" s="113"/>
      <x:c r="C46" s="113"/>
      <x:c r="D46" s="113"/>
      <x:c r="E46" s="113"/>
      <x:c r="F46" s="114"/>
      <x:c r="G46" s="113"/>
      <x:c r="H46" s="115"/>
      <x:c r="I46" s="115"/>
      <x:c r="J46" s="116" t="str">
        <x:f>IF(OR(H46="",I46="",H46=0),"",I46/H46)</x:f>
      </x:c>
      <x:c r="K46" s="114"/>
      <x:c r="L46" s="114"/>
      <x:c r="M46" s="114"/>
      <x:c r="N46" s="114"/>
      <x:c r="O46" s="114"/>
      <x:c r="P46" s="113"/>
      <x:c r="Q46" s="117" t="str">
        <x:f>IF(Y46="","",IF(I46&lt;&gt;"",I46*Y46,IF(AND(F46&lt;&gt;"",G46="hectares"),F46*Y46,IF(AND(F46&lt;&gt;"",G46="m²"),F46/10000*Y46,IF(AND(F46&lt;&gt;"",G46="km²"),F46*100*Y46,"")))))</x:f>
      </x:c>
      <x:c r="R46" s="115"/>
      <x:c r="S46" s="113"/>
      <x:c r="T46" s="113"/>
      <x:c r="U46" s="113"/>
      <x:c r="V46" s="113"/>
      <x:c r="W46" s="113"/>
      <x:c r="X46" s="113"/>
      <x:c r="Y46" s="118"/>
      <x:c r="Z46" s="113"/>
      <x:c r="AA46" s="113"/>
      <x:c r="AB46" s="119" t="str">
        <x:f>IF(B46="","",TODAY())</x:f>
      </x:c>
      <x:c r="AC46" s="113"/>
      <x:c r="AD46" s="113" t="str">
        <x:f>IF(B46="","",IF(OR(D46="",T46="",U46="",V46&lt;&gt;"Validé humainement",AND(F46&lt;&gt;"",G46=""),AND(H46&lt;&gt;"",J46=""),AND(Q46&lt;&gt;"",OR(X46="",Y46="",Z46=""))),"ALERTE: localisation/source/unité/statut/facteur","OK"))</x:f>
      </x:c>
      <x:c r="AE46" s="113" t="str">
        <x:f>IF(B46="","",IF(V46="Validé humainement","Oui","Non"))</x:f>
      </x:c>
    </x:row>
    <x:row r="47">
      <x:c r="A47" s="113" t="str">
        <x:f>IF(B47="","","NAT-"&amp;TEXT(ROW()-4,"0000"))</x:f>
      </x:c>
      <x:c r="B47" s="113"/>
      <x:c r="C47" s="113"/>
      <x:c r="D47" s="113"/>
      <x:c r="E47" s="113"/>
      <x:c r="F47" s="114"/>
      <x:c r="G47" s="113"/>
      <x:c r="H47" s="115"/>
      <x:c r="I47" s="115"/>
      <x:c r="J47" s="116" t="str">
        <x:f>IF(OR(H47="",I47="",H47=0),"",I47/H47)</x:f>
      </x:c>
      <x:c r="K47" s="114"/>
      <x:c r="L47" s="114"/>
      <x:c r="M47" s="114"/>
      <x:c r="N47" s="114"/>
      <x:c r="O47" s="114"/>
      <x:c r="P47" s="113"/>
      <x:c r="Q47" s="117" t="str">
        <x:f>IF(Y47="","",IF(I47&lt;&gt;"",I47*Y47,IF(AND(F47&lt;&gt;"",G47="hectares"),F47*Y47,IF(AND(F47&lt;&gt;"",G47="m²"),F47/10000*Y47,IF(AND(F47&lt;&gt;"",G47="km²"),F47*100*Y47,"")))))</x:f>
      </x:c>
      <x:c r="R47" s="115"/>
      <x:c r="S47" s="113"/>
      <x:c r="T47" s="113"/>
      <x:c r="U47" s="113"/>
      <x:c r="V47" s="113"/>
      <x:c r="W47" s="113"/>
      <x:c r="X47" s="113"/>
      <x:c r="Y47" s="118"/>
      <x:c r="Z47" s="113"/>
      <x:c r="AA47" s="113"/>
      <x:c r="AB47" s="119" t="str">
        <x:f>IF(B47="","",TODAY())</x:f>
      </x:c>
      <x:c r="AC47" s="113"/>
      <x:c r="AD47" s="113" t="str">
        <x:f>IF(B47="","",IF(OR(D47="",T47="",U47="",V47&lt;&gt;"Validé humainement",AND(F47&lt;&gt;"",G47=""),AND(H47&lt;&gt;"",J47=""),AND(Q47&lt;&gt;"",OR(X47="",Y47="",Z47=""))),"ALERTE: localisation/source/unité/statut/facteur","OK"))</x:f>
      </x:c>
      <x:c r="AE47" s="113" t="str">
        <x:f>IF(B47="","",IF(V47="Validé humainement","Oui","Non"))</x:f>
      </x:c>
    </x:row>
    <x:row r="48">
      <x:c r="A48" s="113" t="str">
        <x:f>IF(B48="","","NAT-"&amp;TEXT(ROW()-4,"0000"))</x:f>
      </x:c>
      <x:c r="B48" s="113"/>
      <x:c r="C48" s="113"/>
      <x:c r="D48" s="113"/>
      <x:c r="E48" s="113"/>
      <x:c r="F48" s="114"/>
      <x:c r="G48" s="113"/>
      <x:c r="H48" s="115"/>
      <x:c r="I48" s="115"/>
      <x:c r="J48" s="116" t="str">
        <x:f>IF(OR(H48="",I48="",H48=0),"",I48/H48)</x:f>
      </x:c>
      <x:c r="K48" s="114"/>
      <x:c r="L48" s="114"/>
      <x:c r="M48" s="114"/>
      <x:c r="N48" s="114"/>
      <x:c r="O48" s="114"/>
      <x:c r="P48" s="113"/>
      <x:c r="Q48" s="117" t="str">
        <x:f>IF(Y48="","",IF(I48&lt;&gt;"",I48*Y48,IF(AND(F48&lt;&gt;"",G48="hectares"),F48*Y48,IF(AND(F48&lt;&gt;"",G48="m²"),F48/10000*Y48,IF(AND(F48&lt;&gt;"",G48="km²"),F48*100*Y48,"")))))</x:f>
      </x:c>
      <x:c r="R48" s="115"/>
      <x:c r="S48" s="113"/>
      <x:c r="T48" s="113"/>
      <x:c r="U48" s="113"/>
      <x:c r="V48" s="113"/>
      <x:c r="W48" s="113"/>
      <x:c r="X48" s="113"/>
      <x:c r="Y48" s="118"/>
      <x:c r="Z48" s="113"/>
      <x:c r="AA48" s="113"/>
      <x:c r="AB48" s="119" t="str">
        <x:f>IF(B48="","",TODAY())</x:f>
      </x:c>
      <x:c r="AC48" s="113"/>
      <x:c r="AD48" s="113" t="str">
        <x:f>IF(B48="","",IF(OR(D48="",T48="",U48="",V48&lt;&gt;"Validé humainement",AND(F48&lt;&gt;"",G48=""),AND(H48&lt;&gt;"",J48=""),AND(Q48&lt;&gt;"",OR(X48="",Y48="",Z48=""))),"ALERTE: localisation/source/unité/statut/facteur","OK"))</x:f>
      </x:c>
      <x:c r="AE48" s="113" t="str">
        <x:f>IF(B48="","",IF(V48="Validé humainement","Oui","Non"))</x:f>
      </x:c>
    </x:row>
    <x:row r="49">
      <x:c r="A49" s="113" t="str">
        <x:f>IF(B49="","","NAT-"&amp;TEXT(ROW()-4,"0000"))</x:f>
      </x:c>
      <x:c r="B49" s="113"/>
      <x:c r="C49" s="113"/>
      <x:c r="D49" s="113"/>
      <x:c r="E49" s="113"/>
      <x:c r="F49" s="114"/>
      <x:c r="G49" s="113"/>
      <x:c r="H49" s="115"/>
      <x:c r="I49" s="115"/>
      <x:c r="J49" s="116" t="str">
        <x:f>IF(OR(H49="",I49="",H49=0),"",I49/H49)</x:f>
      </x:c>
      <x:c r="K49" s="114"/>
      <x:c r="L49" s="114"/>
      <x:c r="M49" s="114"/>
      <x:c r="N49" s="114"/>
      <x:c r="O49" s="114"/>
      <x:c r="P49" s="113"/>
      <x:c r="Q49" s="117" t="str">
        <x:f>IF(Y49="","",IF(I49&lt;&gt;"",I49*Y49,IF(AND(F49&lt;&gt;"",G49="hectares"),F49*Y49,IF(AND(F49&lt;&gt;"",G49="m²"),F49/10000*Y49,IF(AND(F49&lt;&gt;"",G49="km²"),F49*100*Y49,"")))))</x:f>
      </x:c>
      <x:c r="R49" s="115"/>
      <x:c r="S49" s="113"/>
      <x:c r="T49" s="113"/>
      <x:c r="U49" s="113"/>
      <x:c r="V49" s="113"/>
      <x:c r="W49" s="113"/>
      <x:c r="X49" s="113"/>
      <x:c r="Y49" s="118"/>
      <x:c r="Z49" s="113"/>
      <x:c r="AA49" s="113"/>
      <x:c r="AB49" s="119" t="str">
        <x:f>IF(B49="","",TODAY())</x:f>
      </x:c>
      <x:c r="AC49" s="113"/>
      <x:c r="AD49" s="113" t="str">
        <x:f>IF(B49="","",IF(OR(D49="",T49="",U49="",V49&lt;&gt;"Validé humainement",AND(F49&lt;&gt;"",G49=""),AND(H49&lt;&gt;"",J49=""),AND(Q49&lt;&gt;"",OR(X49="",Y49="",Z49=""))),"ALERTE: localisation/source/unité/statut/facteur","OK"))</x:f>
      </x:c>
      <x:c r="AE49" s="113" t="str">
        <x:f>IF(B49="","",IF(V49="Validé humainement","Oui","Non"))</x:f>
      </x:c>
    </x:row>
    <x:row r="50">
      <x:c r="A50" s="113" t="str">
        <x:f>IF(B50="","","NAT-"&amp;TEXT(ROW()-4,"0000"))</x:f>
      </x:c>
      <x:c r="B50" s="113"/>
      <x:c r="C50" s="113"/>
      <x:c r="D50" s="113"/>
      <x:c r="E50" s="113"/>
      <x:c r="F50" s="114"/>
      <x:c r="G50" s="113"/>
      <x:c r="H50" s="115"/>
      <x:c r="I50" s="115"/>
      <x:c r="J50" s="116" t="str">
        <x:f>IF(OR(H50="",I50="",H50=0),"",I50/H50)</x:f>
      </x:c>
      <x:c r="K50" s="114"/>
      <x:c r="L50" s="114"/>
      <x:c r="M50" s="114"/>
      <x:c r="N50" s="114"/>
      <x:c r="O50" s="114"/>
      <x:c r="P50" s="113"/>
      <x:c r="Q50" s="117" t="str">
        <x:f>IF(Y50="","",IF(I50&lt;&gt;"",I50*Y50,IF(AND(F50&lt;&gt;"",G50="hectares"),F50*Y50,IF(AND(F50&lt;&gt;"",G50="m²"),F50/10000*Y50,IF(AND(F50&lt;&gt;"",G50="km²"),F50*100*Y50,"")))))</x:f>
      </x:c>
      <x:c r="R50" s="115"/>
      <x:c r="S50" s="113"/>
      <x:c r="T50" s="113"/>
      <x:c r="U50" s="113"/>
      <x:c r="V50" s="113"/>
      <x:c r="W50" s="113"/>
      <x:c r="X50" s="113"/>
      <x:c r="Y50" s="118"/>
      <x:c r="Z50" s="113"/>
      <x:c r="AA50" s="113"/>
      <x:c r="AB50" s="119" t="str">
        <x:f>IF(B50="","",TODAY())</x:f>
      </x:c>
      <x:c r="AC50" s="113"/>
      <x:c r="AD50" s="113" t="str">
        <x:f>IF(B50="","",IF(OR(D50="",T50="",U50="",V50&lt;&gt;"Validé humainement",AND(F50&lt;&gt;"",G50=""),AND(H50&lt;&gt;"",J50=""),AND(Q50&lt;&gt;"",OR(X50="",Y50="",Z50=""))),"ALERTE: localisation/source/unité/statut/facteur","OK"))</x:f>
      </x:c>
      <x:c r="AE50" s="113" t="str">
        <x:f>IF(B50="","",IF(V50="Validé humainement","Oui","Non"))</x:f>
      </x:c>
    </x:row>
    <x:row r="51">
      <x:c r="A51" s="113" t="str">
        <x:f>IF(B51="","","NAT-"&amp;TEXT(ROW()-4,"0000"))</x:f>
      </x:c>
      <x:c r="B51" s="113"/>
      <x:c r="C51" s="113"/>
      <x:c r="D51" s="113"/>
      <x:c r="E51" s="113"/>
      <x:c r="F51" s="114"/>
      <x:c r="G51" s="113"/>
      <x:c r="H51" s="115"/>
      <x:c r="I51" s="115"/>
      <x:c r="J51" s="116" t="str">
        <x:f>IF(OR(H51="",I51="",H51=0),"",I51/H51)</x:f>
      </x:c>
      <x:c r="K51" s="114"/>
      <x:c r="L51" s="114"/>
      <x:c r="M51" s="114"/>
      <x:c r="N51" s="114"/>
      <x:c r="O51" s="114"/>
      <x:c r="P51" s="113"/>
      <x:c r="Q51" s="117" t="str">
        <x:f>IF(Y51="","",IF(I51&lt;&gt;"",I51*Y51,IF(AND(F51&lt;&gt;"",G51="hectares"),F51*Y51,IF(AND(F51&lt;&gt;"",G51="m²"),F51/10000*Y51,IF(AND(F51&lt;&gt;"",G51="km²"),F51*100*Y51,"")))))</x:f>
      </x:c>
      <x:c r="R51" s="115"/>
      <x:c r="S51" s="113"/>
      <x:c r="T51" s="113"/>
      <x:c r="U51" s="113"/>
      <x:c r="V51" s="113"/>
      <x:c r="W51" s="113"/>
      <x:c r="X51" s="113"/>
      <x:c r="Y51" s="118"/>
      <x:c r="Z51" s="113"/>
      <x:c r="AA51" s="113"/>
      <x:c r="AB51" s="119" t="str">
        <x:f>IF(B51="","",TODAY())</x:f>
      </x:c>
      <x:c r="AC51" s="113"/>
      <x:c r="AD51" s="113" t="str">
        <x:f>IF(B51="","",IF(OR(D51="",T51="",U51="",V51&lt;&gt;"Validé humainement",AND(F51&lt;&gt;"",G51=""),AND(H51&lt;&gt;"",J51=""),AND(Q51&lt;&gt;"",OR(X51="",Y51="",Z51=""))),"ALERTE: localisation/source/unité/statut/facteur","OK"))</x:f>
      </x:c>
      <x:c r="AE51" s="113" t="str">
        <x:f>IF(B51="","",IF(V51="Validé humainement","Oui","Non"))</x:f>
      </x:c>
    </x:row>
    <x:row r="52">
      <x:c r="A52" s="113" t="str">
        <x:f>IF(B52="","","NAT-"&amp;TEXT(ROW()-4,"0000"))</x:f>
      </x:c>
      <x:c r="B52" s="113"/>
      <x:c r="C52" s="113"/>
      <x:c r="D52" s="113"/>
      <x:c r="E52" s="113"/>
      <x:c r="F52" s="114"/>
      <x:c r="G52" s="113"/>
      <x:c r="H52" s="115"/>
      <x:c r="I52" s="115"/>
      <x:c r="J52" s="116" t="str">
        <x:f>IF(OR(H52="",I52="",H52=0),"",I52/H52)</x:f>
      </x:c>
      <x:c r="K52" s="114"/>
      <x:c r="L52" s="114"/>
      <x:c r="M52" s="114"/>
      <x:c r="N52" s="114"/>
      <x:c r="O52" s="114"/>
      <x:c r="P52" s="113"/>
      <x:c r="Q52" s="117" t="str">
        <x:f>IF(Y52="","",IF(I52&lt;&gt;"",I52*Y52,IF(AND(F52&lt;&gt;"",G52="hectares"),F52*Y52,IF(AND(F52&lt;&gt;"",G52="m²"),F52/10000*Y52,IF(AND(F52&lt;&gt;"",G52="km²"),F52*100*Y52,"")))))</x:f>
      </x:c>
      <x:c r="R52" s="115"/>
      <x:c r="S52" s="113"/>
      <x:c r="T52" s="113"/>
      <x:c r="U52" s="113"/>
      <x:c r="V52" s="113"/>
      <x:c r="W52" s="113"/>
      <x:c r="X52" s="113"/>
      <x:c r="Y52" s="118"/>
      <x:c r="Z52" s="113"/>
      <x:c r="AA52" s="113"/>
      <x:c r="AB52" s="119" t="str">
        <x:f>IF(B52="","",TODAY())</x:f>
      </x:c>
      <x:c r="AC52" s="113"/>
      <x:c r="AD52" s="113" t="str">
        <x:f>IF(B52="","",IF(OR(D52="",T52="",U52="",V52&lt;&gt;"Validé humainement",AND(F52&lt;&gt;"",G52=""),AND(H52&lt;&gt;"",J52=""),AND(Q52&lt;&gt;"",OR(X52="",Y52="",Z52=""))),"ALERTE: localisation/source/unité/statut/facteur","OK"))</x:f>
      </x:c>
      <x:c r="AE52" s="113" t="str">
        <x:f>IF(B52="","",IF(V52="Validé humainement","Oui","Non"))</x:f>
      </x:c>
    </x:row>
    <x:row r="53">
      <x:c r="A53" s="113" t="str">
        <x:f>IF(B53="","","NAT-"&amp;TEXT(ROW()-4,"0000"))</x:f>
      </x:c>
      <x:c r="B53" s="113"/>
      <x:c r="C53" s="113"/>
      <x:c r="D53" s="113"/>
      <x:c r="E53" s="113"/>
      <x:c r="F53" s="114"/>
      <x:c r="G53" s="113"/>
      <x:c r="H53" s="115"/>
      <x:c r="I53" s="115"/>
      <x:c r="J53" s="116" t="str">
        <x:f>IF(OR(H53="",I53="",H53=0),"",I53/H53)</x:f>
      </x:c>
      <x:c r="K53" s="114"/>
      <x:c r="L53" s="114"/>
      <x:c r="M53" s="114"/>
      <x:c r="N53" s="114"/>
      <x:c r="O53" s="114"/>
      <x:c r="P53" s="113"/>
      <x:c r="Q53" s="117" t="str">
        <x:f>IF(Y53="","",IF(I53&lt;&gt;"",I53*Y53,IF(AND(F53&lt;&gt;"",G53="hectares"),F53*Y53,IF(AND(F53&lt;&gt;"",G53="m²"),F53/10000*Y53,IF(AND(F53&lt;&gt;"",G53="km²"),F53*100*Y53,"")))))</x:f>
      </x:c>
      <x:c r="R53" s="115"/>
      <x:c r="S53" s="113"/>
      <x:c r="T53" s="113"/>
      <x:c r="U53" s="113"/>
      <x:c r="V53" s="113"/>
      <x:c r="W53" s="113"/>
      <x:c r="X53" s="113"/>
      <x:c r="Y53" s="118"/>
      <x:c r="Z53" s="113"/>
      <x:c r="AA53" s="113"/>
      <x:c r="AB53" s="119" t="str">
        <x:f>IF(B53="","",TODAY())</x:f>
      </x:c>
      <x:c r="AC53" s="113"/>
      <x:c r="AD53" s="113" t="str">
        <x:f>IF(B53="","",IF(OR(D53="",T53="",U53="",V53&lt;&gt;"Validé humainement",AND(F53&lt;&gt;"",G53=""),AND(H53&lt;&gt;"",J53=""),AND(Q53&lt;&gt;"",OR(X53="",Y53="",Z53=""))),"ALERTE: localisation/source/unité/statut/facteur","OK"))</x:f>
      </x:c>
      <x:c r="AE53" s="113" t="str">
        <x:f>IF(B53="","",IF(V53="Validé humainement","Oui","Non"))</x:f>
      </x:c>
    </x:row>
    <x:row r="54">
      <x:c r="A54" s="113" t="str">
        <x:f>IF(B54="","","NAT-"&amp;TEXT(ROW()-4,"0000"))</x:f>
      </x:c>
      <x:c r="B54" s="113"/>
      <x:c r="C54" s="113"/>
      <x:c r="D54" s="113"/>
      <x:c r="E54" s="113"/>
      <x:c r="F54" s="114"/>
      <x:c r="G54" s="113"/>
      <x:c r="H54" s="115"/>
      <x:c r="I54" s="115"/>
      <x:c r="J54" s="116" t="str">
        <x:f>IF(OR(H54="",I54="",H54=0),"",I54/H54)</x:f>
      </x:c>
      <x:c r="K54" s="114"/>
      <x:c r="L54" s="114"/>
      <x:c r="M54" s="114"/>
      <x:c r="N54" s="114"/>
      <x:c r="O54" s="114"/>
      <x:c r="P54" s="113"/>
      <x:c r="Q54" s="117" t="str">
        <x:f>IF(Y54="","",IF(I54&lt;&gt;"",I54*Y54,IF(AND(F54&lt;&gt;"",G54="hectares"),F54*Y54,IF(AND(F54&lt;&gt;"",G54="m²"),F54/10000*Y54,IF(AND(F54&lt;&gt;"",G54="km²"),F54*100*Y54,"")))))</x:f>
      </x:c>
      <x:c r="R54" s="115"/>
      <x:c r="S54" s="113"/>
      <x:c r="T54" s="113"/>
      <x:c r="U54" s="113"/>
      <x:c r="V54" s="113"/>
      <x:c r="W54" s="113"/>
      <x:c r="X54" s="113"/>
      <x:c r="Y54" s="118"/>
      <x:c r="Z54" s="113"/>
      <x:c r="AA54" s="113"/>
      <x:c r="AB54" s="119" t="str">
        <x:f>IF(B54="","",TODAY())</x:f>
      </x:c>
      <x:c r="AC54" s="113"/>
      <x:c r="AD54" s="113" t="str">
        <x:f>IF(B54="","",IF(OR(D54="",T54="",U54="",V54&lt;&gt;"Validé humainement",AND(F54&lt;&gt;"",G54=""),AND(H54&lt;&gt;"",J54=""),AND(Q54&lt;&gt;"",OR(X54="",Y54="",Z54=""))),"ALERTE: localisation/source/unité/statut/facteur","OK"))</x:f>
      </x:c>
      <x:c r="AE54" s="113" t="str">
        <x:f>IF(B54="","",IF(V54="Validé humainement","Oui","Non"))</x:f>
      </x:c>
    </x:row>
    <x:row r="55">
      <x:c r="A55" s="113" t="str">
        <x:f>IF(B55="","","NAT-"&amp;TEXT(ROW()-4,"0000"))</x:f>
      </x:c>
      <x:c r="B55" s="113"/>
      <x:c r="C55" s="113"/>
      <x:c r="D55" s="113"/>
      <x:c r="E55" s="113"/>
      <x:c r="F55" s="114"/>
      <x:c r="G55" s="113"/>
      <x:c r="H55" s="115"/>
      <x:c r="I55" s="115"/>
      <x:c r="J55" s="116" t="str">
        <x:f>IF(OR(H55="",I55="",H55=0),"",I55/H55)</x:f>
      </x:c>
      <x:c r="K55" s="114"/>
      <x:c r="L55" s="114"/>
      <x:c r="M55" s="114"/>
      <x:c r="N55" s="114"/>
      <x:c r="O55" s="114"/>
      <x:c r="P55" s="113"/>
      <x:c r="Q55" s="117" t="str">
        <x:f>IF(Y55="","",IF(I55&lt;&gt;"",I55*Y55,IF(AND(F55&lt;&gt;"",G55="hectares"),F55*Y55,IF(AND(F55&lt;&gt;"",G55="m²"),F55/10000*Y55,IF(AND(F55&lt;&gt;"",G55="km²"),F55*100*Y55,"")))))</x:f>
      </x:c>
      <x:c r="R55" s="115"/>
      <x:c r="S55" s="113"/>
      <x:c r="T55" s="113"/>
      <x:c r="U55" s="113"/>
      <x:c r="V55" s="113"/>
      <x:c r="W55" s="113"/>
      <x:c r="X55" s="113"/>
      <x:c r="Y55" s="118"/>
      <x:c r="Z55" s="113"/>
      <x:c r="AA55" s="113"/>
      <x:c r="AB55" s="119" t="str">
        <x:f>IF(B55="","",TODAY())</x:f>
      </x:c>
      <x:c r="AC55" s="113"/>
      <x:c r="AD55" s="113" t="str">
        <x:f>IF(B55="","",IF(OR(D55="",T55="",U55="",V55&lt;&gt;"Validé humainement",AND(F55&lt;&gt;"",G55=""),AND(H55&lt;&gt;"",J55=""),AND(Q55&lt;&gt;"",OR(X55="",Y55="",Z55=""))),"ALERTE: localisation/source/unité/statut/facteur","OK"))</x:f>
      </x:c>
      <x:c r="AE55" s="113" t="str">
        <x:f>IF(B55="","",IF(V55="Validé humainement","Oui","Non"))</x:f>
      </x:c>
    </x:row>
    <x:row r="56">
      <x:c r="A56" s="113" t="str">
        <x:f>IF(B56="","","NAT-"&amp;TEXT(ROW()-4,"0000"))</x:f>
      </x:c>
      <x:c r="B56" s="113"/>
      <x:c r="C56" s="113"/>
      <x:c r="D56" s="113"/>
      <x:c r="E56" s="113"/>
      <x:c r="F56" s="114"/>
      <x:c r="G56" s="113"/>
      <x:c r="H56" s="115"/>
      <x:c r="I56" s="115"/>
      <x:c r="J56" s="116" t="str">
        <x:f>IF(OR(H56="",I56="",H56=0),"",I56/H56)</x:f>
      </x:c>
      <x:c r="K56" s="114"/>
      <x:c r="L56" s="114"/>
      <x:c r="M56" s="114"/>
      <x:c r="N56" s="114"/>
      <x:c r="O56" s="114"/>
      <x:c r="P56" s="113"/>
      <x:c r="Q56" s="117" t="str">
        <x:f>IF(Y56="","",IF(I56&lt;&gt;"",I56*Y56,IF(AND(F56&lt;&gt;"",G56="hectares"),F56*Y56,IF(AND(F56&lt;&gt;"",G56="m²"),F56/10000*Y56,IF(AND(F56&lt;&gt;"",G56="km²"),F56*100*Y56,"")))))</x:f>
      </x:c>
      <x:c r="R56" s="115"/>
      <x:c r="S56" s="113"/>
      <x:c r="T56" s="113"/>
      <x:c r="U56" s="113"/>
      <x:c r="V56" s="113"/>
      <x:c r="W56" s="113"/>
      <x:c r="X56" s="113"/>
      <x:c r="Y56" s="118"/>
      <x:c r="Z56" s="113"/>
      <x:c r="AA56" s="113"/>
      <x:c r="AB56" s="119" t="str">
        <x:f>IF(B56="","",TODAY())</x:f>
      </x:c>
      <x:c r="AC56" s="113"/>
      <x:c r="AD56" s="113" t="str">
        <x:f>IF(B56="","",IF(OR(D56="",T56="",U56="",V56&lt;&gt;"Validé humainement",AND(F56&lt;&gt;"",G56=""),AND(H56&lt;&gt;"",J56=""),AND(Q56&lt;&gt;"",OR(X56="",Y56="",Z56=""))),"ALERTE: localisation/source/unité/statut/facteur","OK"))</x:f>
      </x:c>
      <x:c r="AE56" s="113" t="str">
        <x:f>IF(B56="","",IF(V56="Validé humainement","Oui","Non"))</x:f>
      </x:c>
    </x:row>
    <x:row r="57">
      <x:c r="A57" s="113" t="str">
        <x:f>IF(B57="","","NAT-"&amp;TEXT(ROW()-4,"0000"))</x:f>
      </x:c>
      <x:c r="B57" s="113"/>
      <x:c r="C57" s="113"/>
      <x:c r="D57" s="113"/>
      <x:c r="E57" s="113"/>
      <x:c r="F57" s="114"/>
      <x:c r="G57" s="113"/>
      <x:c r="H57" s="115"/>
      <x:c r="I57" s="115"/>
      <x:c r="J57" s="116" t="str">
        <x:f>IF(OR(H57="",I57="",H57=0),"",I57/H57)</x:f>
      </x:c>
      <x:c r="K57" s="114"/>
      <x:c r="L57" s="114"/>
      <x:c r="M57" s="114"/>
      <x:c r="N57" s="114"/>
      <x:c r="O57" s="114"/>
      <x:c r="P57" s="113"/>
      <x:c r="Q57" s="117" t="str">
        <x:f>IF(Y57="","",IF(I57&lt;&gt;"",I57*Y57,IF(AND(F57&lt;&gt;"",G57="hectares"),F57*Y57,IF(AND(F57&lt;&gt;"",G57="m²"),F57/10000*Y57,IF(AND(F57&lt;&gt;"",G57="km²"),F57*100*Y57,"")))))</x:f>
      </x:c>
      <x:c r="R57" s="115"/>
      <x:c r="S57" s="113"/>
      <x:c r="T57" s="113"/>
      <x:c r="U57" s="113"/>
      <x:c r="V57" s="113"/>
      <x:c r="W57" s="113"/>
      <x:c r="X57" s="113"/>
      <x:c r="Y57" s="118"/>
      <x:c r="Z57" s="113"/>
      <x:c r="AA57" s="113"/>
      <x:c r="AB57" s="119" t="str">
        <x:f>IF(B57="","",TODAY())</x:f>
      </x:c>
      <x:c r="AC57" s="113"/>
      <x:c r="AD57" s="113" t="str">
        <x:f>IF(B57="","",IF(OR(D57="",T57="",U57="",V57&lt;&gt;"Validé humainement",AND(F57&lt;&gt;"",G57=""),AND(H57&lt;&gt;"",J57=""),AND(Q57&lt;&gt;"",OR(X57="",Y57="",Z57=""))),"ALERTE: localisation/source/unité/statut/facteur","OK"))</x:f>
      </x:c>
      <x:c r="AE57" s="113" t="str">
        <x:f>IF(B57="","",IF(V57="Validé humainement","Oui","Non"))</x:f>
      </x:c>
    </x:row>
    <x:row r="58">
      <x:c r="A58" s="113" t="str">
        <x:f>IF(B58="","","NAT-"&amp;TEXT(ROW()-4,"0000"))</x:f>
      </x:c>
      <x:c r="B58" s="113"/>
      <x:c r="C58" s="113"/>
      <x:c r="D58" s="113"/>
      <x:c r="E58" s="113"/>
      <x:c r="F58" s="114"/>
      <x:c r="G58" s="113"/>
      <x:c r="H58" s="115"/>
      <x:c r="I58" s="115"/>
      <x:c r="J58" s="116" t="str">
        <x:f>IF(OR(H58="",I58="",H58=0),"",I58/H58)</x:f>
      </x:c>
      <x:c r="K58" s="114"/>
      <x:c r="L58" s="114"/>
      <x:c r="M58" s="114"/>
      <x:c r="N58" s="114"/>
      <x:c r="O58" s="114"/>
      <x:c r="P58" s="113"/>
      <x:c r="Q58" s="117" t="str">
        <x:f>IF(Y58="","",IF(I58&lt;&gt;"",I58*Y58,IF(AND(F58&lt;&gt;"",G58="hectares"),F58*Y58,IF(AND(F58&lt;&gt;"",G58="m²"),F58/10000*Y58,IF(AND(F58&lt;&gt;"",G58="km²"),F58*100*Y58,"")))))</x:f>
      </x:c>
      <x:c r="R58" s="115"/>
      <x:c r="S58" s="113"/>
      <x:c r="T58" s="113"/>
      <x:c r="U58" s="113"/>
      <x:c r="V58" s="113"/>
      <x:c r="W58" s="113"/>
      <x:c r="X58" s="113"/>
      <x:c r="Y58" s="118"/>
      <x:c r="Z58" s="113"/>
      <x:c r="AA58" s="113"/>
      <x:c r="AB58" s="119" t="str">
        <x:f>IF(B58="","",TODAY())</x:f>
      </x:c>
      <x:c r="AC58" s="113"/>
      <x:c r="AD58" s="113" t="str">
        <x:f>IF(B58="","",IF(OR(D58="",T58="",U58="",V58&lt;&gt;"Validé humainement",AND(F58&lt;&gt;"",G58=""),AND(H58&lt;&gt;"",J58=""),AND(Q58&lt;&gt;"",OR(X58="",Y58="",Z58=""))),"ALERTE: localisation/source/unité/statut/facteur","OK"))</x:f>
      </x:c>
      <x:c r="AE58" s="113" t="str">
        <x:f>IF(B58="","",IF(V58="Validé humainement","Oui","Non"))</x:f>
      </x:c>
    </x:row>
    <x:row r="59">
      <x:c r="A59" s="113" t="str">
        <x:f>IF(B59="","","NAT-"&amp;TEXT(ROW()-4,"0000"))</x:f>
      </x:c>
      <x:c r="B59" s="113"/>
      <x:c r="C59" s="113"/>
      <x:c r="D59" s="113"/>
      <x:c r="E59" s="113"/>
      <x:c r="F59" s="114"/>
      <x:c r="G59" s="113"/>
      <x:c r="H59" s="115"/>
      <x:c r="I59" s="115"/>
      <x:c r="J59" s="116" t="str">
        <x:f>IF(OR(H59="",I59="",H59=0),"",I59/H59)</x:f>
      </x:c>
      <x:c r="K59" s="114"/>
      <x:c r="L59" s="114"/>
      <x:c r="M59" s="114"/>
      <x:c r="N59" s="114"/>
      <x:c r="O59" s="114"/>
      <x:c r="P59" s="113"/>
      <x:c r="Q59" s="117" t="str">
        <x:f>IF(Y59="","",IF(I59&lt;&gt;"",I59*Y59,IF(AND(F59&lt;&gt;"",G59="hectares"),F59*Y59,IF(AND(F59&lt;&gt;"",G59="m²"),F59/10000*Y59,IF(AND(F59&lt;&gt;"",G59="km²"),F59*100*Y59,"")))))</x:f>
      </x:c>
      <x:c r="R59" s="115"/>
      <x:c r="S59" s="113"/>
      <x:c r="T59" s="113"/>
      <x:c r="U59" s="113"/>
      <x:c r="V59" s="113"/>
      <x:c r="W59" s="113"/>
      <x:c r="X59" s="113"/>
      <x:c r="Y59" s="118"/>
      <x:c r="Z59" s="113"/>
      <x:c r="AA59" s="113"/>
      <x:c r="AB59" s="119" t="str">
        <x:f>IF(B59="","",TODAY())</x:f>
      </x:c>
      <x:c r="AC59" s="113"/>
      <x:c r="AD59" s="113" t="str">
        <x:f>IF(B59="","",IF(OR(D59="",T59="",U59="",V59&lt;&gt;"Validé humainement",AND(F59&lt;&gt;"",G59=""),AND(H59&lt;&gt;"",J59=""),AND(Q59&lt;&gt;"",OR(X59="",Y59="",Z59=""))),"ALERTE: localisation/source/unité/statut/facteur","OK"))</x:f>
      </x:c>
      <x:c r="AE59" s="113" t="str">
        <x:f>IF(B59="","",IF(V59="Validé humainement","Oui","Non"))</x:f>
      </x:c>
    </x:row>
    <x:row r="60">
      <x:c r="A60" s="113" t="str">
        <x:f>IF(B60="","","NAT-"&amp;TEXT(ROW()-4,"0000"))</x:f>
      </x:c>
      <x:c r="B60" s="113"/>
      <x:c r="C60" s="113"/>
      <x:c r="D60" s="113"/>
      <x:c r="E60" s="113"/>
      <x:c r="F60" s="114"/>
      <x:c r="G60" s="113"/>
      <x:c r="H60" s="115"/>
      <x:c r="I60" s="115"/>
      <x:c r="J60" s="116" t="str">
        <x:f>IF(OR(H60="",I60="",H60=0),"",I60/H60)</x:f>
      </x:c>
      <x:c r="K60" s="114"/>
      <x:c r="L60" s="114"/>
      <x:c r="M60" s="114"/>
      <x:c r="N60" s="114"/>
      <x:c r="O60" s="114"/>
      <x:c r="P60" s="113"/>
      <x:c r="Q60" s="117" t="str">
        <x:f>IF(Y60="","",IF(I60&lt;&gt;"",I60*Y60,IF(AND(F60&lt;&gt;"",G60="hectares"),F60*Y60,IF(AND(F60&lt;&gt;"",G60="m²"),F60/10000*Y60,IF(AND(F60&lt;&gt;"",G60="km²"),F60*100*Y60,"")))))</x:f>
      </x:c>
      <x:c r="R60" s="115"/>
      <x:c r="S60" s="113"/>
      <x:c r="T60" s="113"/>
      <x:c r="U60" s="113"/>
      <x:c r="V60" s="113"/>
      <x:c r="W60" s="113"/>
      <x:c r="X60" s="113"/>
      <x:c r="Y60" s="118"/>
      <x:c r="Z60" s="113"/>
      <x:c r="AA60" s="113"/>
      <x:c r="AB60" s="119" t="str">
        <x:f>IF(B60="","",TODAY())</x:f>
      </x:c>
      <x:c r="AC60" s="113"/>
      <x:c r="AD60" s="113" t="str">
        <x:f>IF(B60="","",IF(OR(D60="",T60="",U60="",V60&lt;&gt;"Validé humainement",AND(F60&lt;&gt;"",G60=""),AND(H60&lt;&gt;"",J60=""),AND(Q60&lt;&gt;"",OR(X60="",Y60="",Z60=""))),"ALERTE: localisation/source/unité/statut/facteur","OK"))</x:f>
      </x:c>
      <x:c r="AE60" s="113" t="str">
        <x:f>IF(B60="","",IF(V60="Validé humainement","Oui","Non"))</x:f>
      </x:c>
    </x:row>
    <x:row r="61">
      <x:c r="A61" s="113" t="str">
        <x:f>IF(B61="","","NAT-"&amp;TEXT(ROW()-4,"0000"))</x:f>
      </x:c>
      <x:c r="B61" s="113"/>
      <x:c r="C61" s="113"/>
      <x:c r="D61" s="113"/>
      <x:c r="E61" s="113"/>
      <x:c r="F61" s="114"/>
      <x:c r="G61" s="113"/>
      <x:c r="H61" s="115"/>
      <x:c r="I61" s="115"/>
      <x:c r="J61" s="116" t="str">
        <x:f>IF(OR(H61="",I61="",H61=0),"",I61/H61)</x:f>
      </x:c>
      <x:c r="K61" s="114"/>
      <x:c r="L61" s="114"/>
      <x:c r="M61" s="114"/>
      <x:c r="N61" s="114"/>
      <x:c r="O61" s="114"/>
      <x:c r="P61" s="113"/>
      <x:c r="Q61" s="117" t="str">
        <x:f>IF(Y61="","",IF(I61&lt;&gt;"",I61*Y61,IF(AND(F61&lt;&gt;"",G61="hectares"),F61*Y61,IF(AND(F61&lt;&gt;"",G61="m²"),F61/10000*Y61,IF(AND(F61&lt;&gt;"",G61="km²"),F61*100*Y61,"")))))</x:f>
      </x:c>
      <x:c r="R61" s="115"/>
      <x:c r="S61" s="113"/>
      <x:c r="T61" s="113"/>
      <x:c r="U61" s="113"/>
      <x:c r="V61" s="113"/>
      <x:c r="W61" s="113"/>
      <x:c r="X61" s="113"/>
      <x:c r="Y61" s="118"/>
      <x:c r="Z61" s="113"/>
      <x:c r="AA61" s="113"/>
      <x:c r="AB61" s="119" t="str">
        <x:f>IF(B61="","",TODAY())</x:f>
      </x:c>
      <x:c r="AC61" s="113"/>
      <x:c r="AD61" s="113" t="str">
        <x:f>IF(B61="","",IF(OR(D61="",T61="",U61="",V61&lt;&gt;"Validé humainement",AND(F61&lt;&gt;"",G61=""),AND(H61&lt;&gt;"",J61=""),AND(Q61&lt;&gt;"",OR(X61="",Y61="",Z61=""))),"ALERTE: localisation/source/unité/statut/facteur","OK"))</x:f>
      </x:c>
      <x:c r="AE61" s="113" t="str">
        <x:f>IF(B61="","",IF(V61="Validé humainement","Oui","Non"))</x:f>
      </x:c>
    </x:row>
    <x:row r="62">
      <x:c r="A62" s="113" t="str">
        <x:f>IF(B62="","","NAT-"&amp;TEXT(ROW()-4,"0000"))</x:f>
      </x:c>
      <x:c r="B62" s="113"/>
      <x:c r="C62" s="113"/>
      <x:c r="D62" s="113"/>
      <x:c r="E62" s="113"/>
      <x:c r="F62" s="114"/>
      <x:c r="G62" s="113"/>
      <x:c r="H62" s="115"/>
      <x:c r="I62" s="115"/>
      <x:c r="J62" s="116" t="str">
        <x:f>IF(OR(H62="",I62="",H62=0),"",I62/H62)</x:f>
      </x:c>
      <x:c r="K62" s="114"/>
      <x:c r="L62" s="114"/>
      <x:c r="M62" s="114"/>
      <x:c r="N62" s="114"/>
      <x:c r="O62" s="114"/>
      <x:c r="P62" s="113"/>
      <x:c r="Q62" s="117" t="str">
        <x:f>IF(Y62="","",IF(I62&lt;&gt;"",I62*Y62,IF(AND(F62&lt;&gt;"",G62="hectares"),F62*Y62,IF(AND(F62&lt;&gt;"",G62="m²"),F62/10000*Y62,IF(AND(F62&lt;&gt;"",G62="km²"),F62*100*Y62,"")))))</x:f>
      </x:c>
      <x:c r="R62" s="115"/>
      <x:c r="S62" s="113"/>
      <x:c r="T62" s="113"/>
      <x:c r="U62" s="113"/>
      <x:c r="V62" s="113"/>
      <x:c r="W62" s="113"/>
      <x:c r="X62" s="113"/>
      <x:c r="Y62" s="118"/>
      <x:c r="Z62" s="113"/>
      <x:c r="AA62" s="113"/>
      <x:c r="AB62" s="119" t="str">
        <x:f>IF(B62="","",TODAY())</x:f>
      </x:c>
      <x:c r="AC62" s="113"/>
      <x:c r="AD62" s="113" t="str">
        <x:f>IF(B62="","",IF(OR(D62="",T62="",U62="",V62&lt;&gt;"Validé humainement",AND(F62&lt;&gt;"",G62=""),AND(H62&lt;&gt;"",J62=""),AND(Q62&lt;&gt;"",OR(X62="",Y62="",Z62=""))),"ALERTE: localisation/source/unité/statut/facteur","OK"))</x:f>
      </x:c>
      <x:c r="AE62" s="113" t="str">
        <x:f>IF(B62="","",IF(V62="Validé humainement","Oui","Non"))</x:f>
      </x:c>
    </x:row>
    <x:row r="63">
      <x:c r="A63" s="113" t="str">
        <x:f>IF(B63="","","NAT-"&amp;TEXT(ROW()-4,"0000"))</x:f>
      </x:c>
      <x:c r="B63" s="113"/>
      <x:c r="C63" s="113"/>
      <x:c r="D63" s="113"/>
      <x:c r="E63" s="113"/>
      <x:c r="F63" s="114"/>
      <x:c r="G63" s="113"/>
      <x:c r="H63" s="115"/>
      <x:c r="I63" s="115"/>
      <x:c r="J63" s="116" t="str">
        <x:f>IF(OR(H63="",I63="",H63=0),"",I63/H63)</x:f>
      </x:c>
      <x:c r="K63" s="114"/>
      <x:c r="L63" s="114"/>
      <x:c r="M63" s="114"/>
      <x:c r="N63" s="114"/>
      <x:c r="O63" s="114"/>
      <x:c r="P63" s="113"/>
      <x:c r="Q63" s="117" t="str">
        <x:f>IF(Y63="","",IF(I63&lt;&gt;"",I63*Y63,IF(AND(F63&lt;&gt;"",G63="hectares"),F63*Y63,IF(AND(F63&lt;&gt;"",G63="m²"),F63/10000*Y63,IF(AND(F63&lt;&gt;"",G63="km²"),F63*100*Y63,"")))))</x:f>
      </x:c>
      <x:c r="R63" s="115"/>
      <x:c r="S63" s="113"/>
      <x:c r="T63" s="113"/>
      <x:c r="U63" s="113"/>
      <x:c r="V63" s="113"/>
      <x:c r="W63" s="113"/>
      <x:c r="X63" s="113"/>
      <x:c r="Y63" s="118"/>
      <x:c r="Z63" s="113"/>
      <x:c r="AA63" s="113"/>
      <x:c r="AB63" s="119" t="str">
        <x:f>IF(B63="","",TODAY())</x:f>
      </x:c>
      <x:c r="AC63" s="113"/>
      <x:c r="AD63" s="113" t="str">
        <x:f>IF(B63="","",IF(OR(D63="",T63="",U63="",V63&lt;&gt;"Validé humainement",AND(F63&lt;&gt;"",G63=""),AND(H63&lt;&gt;"",J63=""),AND(Q63&lt;&gt;"",OR(X63="",Y63="",Z63=""))),"ALERTE: localisation/source/unité/statut/facteur","OK"))</x:f>
      </x:c>
      <x:c r="AE63" s="113" t="str">
        <x:f>IF(B63="","",IF(V63="Validé humainement","Oui","Non"))</x:f>
      </x:c>
    </x:row>
    <x:row r="64">
      <x:c r="A64" s="113" t="str">
        <x:f>IF(B64="","","NAT-"&amp;TEXT(ROW()-4,"0000"))</x:f>
      </x:c>
      <x:c r="B64" s="113"/>
      <x:c r="C64" s="113"/>
      <x:c r="D64" s="113"/>
      <x:c r="E64" s="113"/>
      <x:c r="F64" s="114"/>
      <x:c r="G64" s="113"/>
      <x:c r="H64" s="115"/>
      <x:c r="I64" s="115"/>
      <x:c r="J64" s="116" t="str">
        <x:f>IF(OR(H64="",I64="",H64=0),"",I64/H64)</x:f>
      </x:c>
      <x:c r="K64" s="114"/>
      <x:c r="L64" s="114"/>
      <x:c r="M64" s="114"/>
      <x:c r="N64" s="114"/>
      <x:c r="O64" s="114"/>
      <x:c r="P64" s="113"/>
      <x:c r="Q64" s="117" t="str">
        <x:f>IF(Y64="","",IF(I64&lt;&gt;"",I64*Y64,IF(AND(F64&lt;&gt;"",G64="hectares"),F64*Y64,IF(AND(F64&lt;&gt;"",G64="m²"),F64/10000*Y64,IF(AND(F64&lt;&gt;"",G64="km²"),F64*100*Y64,"")))))</x:f>
      </x:c>
      <x:c r="R64" s="115"/>
      <x:c r="S64" s="113"/>
      <x:c r="T64" s="113"/>
      <x:c r="U64" s="113"/>
      <x:c r="V64" s="113"/>
      <x:c r="W64" s="113"/>
      <x:c r="X64" s="113"/>
      <x:c r="Y64" s="118"/>
      <x:c r="Z64" s="113"/>
      <x:c r="AA64" s="113"/>
      <x:c r="AB64" s="119" t="str">
        <x:f>IF(B64="","",TODAY())</x:f>
      </x:c>
      <x:c r="AC64" s="113"/>
      <x:c r="AD64" s="113" t="str">
        <x:f>IF(B64="","",IF(OR(D64="",T64="",U64="",V64&lt;&gt;"Validé humainement",AND(F64&lt;&gt;"",G64=""),AND(H64&lt;&gt;"",J64=""),AND(Q64&lt;&gt;"",OR(X64="",Y64="",Z64=""))),"ALERTE: localisation/source/unité/statut/facteur","OK"))</x:f>
      </x:c>
      <x:c r="AE64" s="113" t="str">
        <x:f>IF(B64="","",IF(V64="Validé humainement","Oui","Non"))</x:f>
      </x:c>
    </x:row>
    <x:row r="65">
      <x:c r="A65" s="113" t="str">
        <x:f>IF(B65="","","NAT-"&amp;TEXT(ROW()-4,"0000"))</x:f>
      </x:c>
      <x:c r="B65" s="113"/>
      <x:c r="C65" s="113"/>
      <x:c r="D65" s="113"/>
      <x:c r="E65" s="113"/>
      <x:c r="F65" s="114"/>
      <x:c r="G65" s="113"/>
      <x:c r="H65" s="115"/>
      <x:c r="I65" s="115"/>
      <x:c r="J65" s="116" t="str">
        <x:f>IF(OR(H65="",I65="",H65=0),"",I65/H65)</x:f>
      </x:c>
      <x:c r="K65" s="114"/>
      <x:c r="L65" s="114"/>
      <x:c r="M65" s="114"/>
      <x:c r="N65" s="114"/>
      <x:c r="O65" s="114"/>
      <x:c r="P65" s="113"/>
      <x:c r="Q65" s="117" t="str">
        <x:f>IF(Y65="","",IF(I65&lt;&gt;"",I65*Y65,IF(AND(F65&lt;&gt;"",G65="hectares"),F65*Y65,IF(AND(F65&lt;&gt;"",G65="m²"),F65/10000*Y65,IF(AND(F65&lt;&gt;"",G65="km²"),F65*100*Y65,"")))))</x:f>
      </x:c>
      <x:c r="R65" s="115"/>
      <x:c r="S65" s="113"/>
      <x:c r="T65" s="113"/>
      <x:c r="U65" s="113"/>
      <x:c r="V65" s="113"/>
      <x:c r="W65" s="113"/>
      <x:c r="X65" s="113"/>
      <x:c r="Y65" s="118"/>
      <x:c r="Z65" s="113"/>
      <x:c r="AA65" s="113"/>
      <x:c r="AB65" s="119" t="str">
        <x:f>IF(B65="","",TODAY())</x:f>
      </x:c>
      <x:c r="AC65" s="113"/>
      <x:c r="AD65" s="113" t="str">
        <x:f>IF(B65="","",IF(OR(D65="",T65="",U65="",V65&lt;&gt;"Validé humainement",AND(F65&lt;&gt;"",G65=""),AND(H65&lt;&gt;"",J65=""),AND(Q65&lt;&gt;"",OR(X65="",Y65="",Z65=""))),"ALERTE: localisation/source/unité/statut/facteur","OK"))</x:f>
      </x:c>
      <x:c r="AE65" s="113" t="str">
        <x:f>IF(B65="","",IF(V65="Validé humainement","Oui","Non"))</x:f>
      </x:c>
    </x:row>
    <x:row r="66">
      <x:c r="A66" s="113" t="str">
        <x:f>IF(B66="","","NAT-"&amp;TEXT(ROW()-4,"0000"))</x:f>
      </x:c>
      <x:c r="B66" s="113"/>
      <x:c r="C66" s="113"/>
      <x:c r="D66" s="113"/>
      <x:c r="E66" s="113"/>
      <x:c r="F66" s="114"/>
      <x:c r="G66" s="113"/>
      <x:c r="H66" s="115"/>
      <x:c r="I66" s="115"/>
      <x:c r="J66" s="116" t="str">
        <x:f>IF(OR(H66="",I66="",H66=0),"",I66/H66)</x:f>
      </x:c>
      <x:c r="K66" s="114"/>
      <x:c r="L66" s="114"/>
      <x:c r="M66" s="114"/>
      <x:c r="N66" s="114"/>
      <x:c r="O66" s="114"/>
      <x:c r="P66" s="113"/>
      <x:c r="Q66" s="117" t="str">
        <x:f>IF(Y66="","",IF(I66&lt;&gt;"",I66*Y66,IF(AND(F66&lt;&gt;"",G66="hectares"),F66*Y66,IF(AND(F66&lt;&gt;"",G66="m²"),F66/10000*Y66,IF(AND(F66&lt;&gt;"",G66="km²"),F66*100*Y66,"")))))</x:f>
      </x:c>
      <x:c r="R66" s="115"/>
      <x:c r="S66" s="113"/>
      <x:c r="T66" s="113"/>
      <x:c r="U66" s="113"/>
      <x:c r="V66" s="113"/>
      <x:c r="W66" s="113"/>
      <x:c r="X66" s="113"/>
      <x:c r="Y66" s="118"/>
      <x:c r="Z66" s="113"/>
      <x:c r="AA66" s="113"/>
      <x:c r="AB66" s="119" t="str">
        <x:f>IF(B66="","",TODAY())</x:f>
      </x:c>
      <x:c r="AC66" s="113"/>
      <x:c r="AD66" s="113" t="str">
        <x:f>IF(B66="","",IF(OR(D66="",T66="",U66="",V66&lt;&gt;"Validé humainement",AND(F66&lt;&gt;"",G66=""),AND(H66&lt;&gt;"",J66=""),AND(Q66&lt;&gt;"",OR(X66="",Y66="",Z66=""))),"ALERTE: localisation/source/unité/statut/facteur","OK"))</x:f>
      </x:c>
      <x:c r="AE66" s="113" t="str">
        <x:f>IF(B66="","",IF(V66="Validé humainement","Oui","Non"))</x:f>
      </x:c>
    </x:row>
    <x:row r="67">
      <x:c r="A67" s="113" t="str">
        <x:f>IF(B67="","","NAT-"&amp;TEXT(ROW()-4,"0000"))</x:f>
      </x:c>
      <x:c r="B67" s="113"/>
      <x:c r="C67" s="113"/>
      <x:c r="D67" s="113"/>
      <x:c r="E67" s="113"/>
      <x:c r="F67" s="114"/>
      <x:c r="G67" s="113"/>
      <x:c r="H67" s="115"/>
      <x:c r="I67" s="115"/>
      <x:c r="J67" s="116" t="str">
        <x:f>IF(OR(H67="",I67="",H67=0),"",I67/H67)</x:f>
      </x:c>
      <x:c r="K67" s="114"/>
      <x:c r="L67" s="114"/>
      <x:c r="M67" s="114"/>
      <x:c r="N67" s="114"/>
      <x:c r="O67" s="114"/>
      <x:c r="P67" s="113"/>
      <x:c r="Q67" s="117" t="str">
        <x:f>IF(Y67="","",IF(I67&lt;&gt;"",I67*Y67,IF(AND(F67&lt;&gt;"",G67="hectares"),F67*Y67,IF(AND(F67&lt;&gt;"",G67="m²"),F67/10000*Y67,IF(AND(F67&lt;&gt;"",G67="km²"),F67*100*Y67,"")))))</x:f>
      </x:c>
      <x:c r="R67" s="115"/>
      <x:c r="S67" s="113"/>
      <x:c r="T67" s="113"/>
      <x:c r="U67" s="113"/>
      <x:c r="V67" s="113"/>
      <x:c r="W67" s="113"/>
      <x:c r="X67" s="113"/>
      <x:c r="Y67" s="118"/>
      <x:c r="Z67" s="113"/>
      <x:c r="AA67" s="113"/>
      <x:c r="AB67" s="119" t="str">
        <x:f>IF(B67="","",TODAY())</x:f>
      </x:c>
      <x:c r="AC67" s="113"/>
      <x:c r="AD67" s="113" t="str">
        <x:f>IF(B67="","",IF(OR(D67="",T67="",U67="",V67&lt;&gt;"Validé humainement",AND(F67&lt;&gt;"",G67=""),AND(H67&lt;&gt;"",J67=""),AND(Q67&lt;&gt;"",OR(X67="",Y67="",Z67=""))),"ALERTE: localisation/source/unité/statut/facteur","OK"))</x:f>
      </x:c>
      <x:c r="AE67" s="113" t="str">
        <x:f>IF(B67="","",IF(V67="Validé humainement","Oui","Non"))</x:f>
      </x:c>
    </x:row>
    <x:row r="68">
      <x:c r="A68" s="113" t="str">
        <x:f>IF(B68="","","NAT-"&amp;TEXT(ROW()-4,"0000"))</x:f>
      </x:c>
      <x:c r="B68" s="113"/>
      <x:c r="C68" s="113"/>
      <x:c r="D68" s="113"/>
      <x:c r="E68" s="113"/>
      <x:c r="F68" s="114"/>
      <x:c r="G68" s="113"/>
      <x:c r="H68" s="115"/>
      <x:c r="I68" s="115"/>
      <x:c r="J68" s="116" t="str">
        <x:f>IF(OR(H68="",I68="",H68=0),"",I68/H68)</x:f>
      </x:c>
      <x:c r="K68" s="114"/>
      <x:c r="L68" s="114"/>
      <x:c r="M68" s="114"/>
      <x:c r="N68" s="114"/>
      <x:c r="O68" s="114"/>
      <x:c r="P68" s="113"/>
      <x:c r="Q68" s="117" t="str">
        <x:f>IF(Y68="","",IF(I68&lt;&gt;"",I68*Y68,IF(AND(F68&lt;&gt;"",G68="hectares"),F68*Y68,IF(AND(F68&lt;&gt;"",G68="m²"),F68/10000*Y68,IF(AND(F68&lt;&gt;"",G68="km²"),F68*100*Y68,"")))))</x:f>
      </x:c>
      <x:c r="R68" s="115"/>
      <x:c r="S68" s="113"/>
      <x:c r="T68" s="113"/>
      <x:c r="U68" s="113"/>
      <x:c r="V68" s="113"/>
      <x:c r="W68" s="113"/>
      <x:c r="X68" s="113"/>
      <x:c r="Y68" s="118"/>
      <x:c r="Z68" s="113"/>
      <x:c r="AA68" s="113"/>
      <x:c r="AB68" s="119" t="str">
        <x:f>IF(B68="","",TODAY())</x:f>
      </x:c>
      <x:c r="AC68" s="113"/>
      <x:c r="AD68" s="113" t="str">
        <x:f>IF(B68="","",IF(OR(D68="",T68="",U68="",V68&lt;&gt;"Validé humainement",AND(F68&lt;&gt;"",G68=""),AND(H68&lt;&gt;"",J68=""),AND(Q68&lt;&gt;"",OR(X68="",Y68="",Z68=""))),"ALERTE: localisation/source/unité/statut/facteur","OK"))</x:f>
      </x:c>
      <x:c r="AE68" s="113" t="str">
        <x:f>IF(B68="","",IF(V68="Validé humainement","Oui","Non"))</x:f>
      </x:c>
    </x:row>
    <x:row r="69">
      <x:c r="A69" s="113" t="str">
        <x:f>IF(B69="","","NAT-"&amp;TEXT(ROW()-4,"0000"))</x:f>
      </x:c>
      <x:c r="B69" s="113"/>
      <x:c r="C69" s="113"/>
      <x:c r="D69" s="113"/>
      <x:c r="E69" s="113"/>
      <x:c r="F69" s="114"/>
      <x:c r="G69" s="113"/>
      <x:c r="H69" s="115"/>
      <x:c r="I69" s="115"/>
      <x:c r="J69" s="116" t="str">
        <x:f>IF(OR(H69="",I69="",H69=0),"",I69/H69)</x:f>
      </x:c>
      <x:c r="K69" s="114"/>
      <x:c r="L69" s="114"/>
      <x:c r="M69" s="114"/>
      <x:c r="N69" s="114"/>
      <x:c r="O69" s="114"/>
      <x:c r="P69" s="113"/>
      <x:c r="Q69" s="117" t="str">
        <x:f>IF(Y69="","",IF(I69&lt;&gt;"",I69*Y69,IF(AND(F69&lt;&gt;"",G69="hectares"),F69*Y69,IF(AND(F69&lt;&gt;"",G69="m²"),F69/10000*Y69,IF(AND(F69&lt;&gt;"",G69="km²"),F69*100*Y69,"")))))</x:f>
      </x:c>
      <x:c r="R69" s="115"/>
      <x:c r="S69" s="113"/>
      <x:c r="T69" s="113"/>
      <x:c r="U69" s="113"/>
      <x:c r="V69" s="113"/>
      <x:c r="W69" s="113"/>
      <x:c r="X69" s="113"/>
      <x:c r="Y69" s="118"/>
      <x:c r="Z69" s="113"/>
      <x:c r="AA69" s="113"/>
      <x:c r="AB69" s="119" t="str">
        <x:f>IF(B69="","",TODAY())</x:f>
      </x:c>
      <x:c r="AC69" s="113"/>
      <x:c r="AD69" s="113" t="str">
        <x:f>IF(B69="","",IF(OR(D69="",T69="",U69="",V69&lt;&gt;"Validé humainement",AND(F69&lt;&gt;"",G69=""),AND(H69&lt;&gt;"",J69=""),AND(Q69&lt;&gt;"",OR(X69="",Y69="",Z69=""))),"ALERTE: localisation/source/unité/statut/facteur","OK"))</x:f>
      </x:c>
      <x:c r="AE69" s="113" t="str">
        <x:f>IF(B69="","",IF(V69="Validé humainement","Oui","Non"))</x:f>
      </x:c>
    </x:row>
    <x:row r="70">
      <x:c r="A70" s="113" t="str">
        <x:f>IF(B70="","","NAT-"&amp;TEXT(ROW()-4,"0000"))</x:f>
      </x:c>
      <x:c r="B70" s="113"/>
      <x:c r="C70" s="113"/>
      <x:c r="D70" s="113"/>
      <x:c r="E70" s="113"/>
      <x:c r="F70" s="114"/>
      <x:c r="G70" s="113"/>
      <x:c r="H70" s="115"/>
      <x:c r="I70" s="115"/>
      <x:c r="J70" s="116" t="str">
        <x:f>IF(OR(H70="",I70="",H70=0),"",I70/H70)</x:f>
      </x:c>
      <x:c r="K70" s="114"/>
      <x:c r="L70" s="114"/>
      <x:c r="M70" s="114"/>
      <x:c r="N70" s="114"/>
      <x:c r="O70" s="114"/>
      <x:c r="P70" s="113"/>
      <x:c r="Q70" s="117" t="str">
        <x:f>IF(Y70="","",IF(I70&lt;&gt;"",I70*Y70,IF(AND(F70&lt;&gt;"",G70="hectares"),F70*Y70,IF(AND(F70&lt;&gt;"",G70="m²"),F70/10000*Y70,IF(AND(F70&lt;&gt;"",G70="km²"),F70*100*Y70,"")))))</x:f>
      </x:c>
      <x:c r="R70" s="115"/>
      <x:c r="S70" s="113"/>
      <x:c r="T70" s="113"/>
      <x:c r="U70" s="113"/>
      <x:c r="V70" s="113"/>
      <x:c r="W70" s="113"/>
      <x:c r="X70" s="113"/>
      <x:c r="Y70" s="118"/>
      <x:c r="Z70" s="113"/>
      <x:c r="AA70" s="113"/>
      <x:c r="AB70" s="119" t="str">
        <x:f>IF(B70="","",TODAY())</x:f>
      </x:c>
      <x:c r="AC70" s="113"/>
      <x:c r="AD70" s="113" t="str">
        <x:f>IF(B70="","",IF(OR(D70="",T70="",U70="",V70&lt;&gt;"Validé humainement",AND(F70&lt;&gt;"",G70=""),AND(H70&lt;&gt;"",J70=""),AND(Q70&lt;&gt;"",OR(X70="",Y70="",Z70=""))),"ALERTE: localisation/source/unité/statut/facteur","OK"))</x:f>
      </x:c>
      <x:c r="AE70" s="113" t="str">
        <x:f>IF(B70="","",IF(V70="Validé humainement","Oui","Non"))</x:f>
      </x:c>
    </x:row>
    <x:row r="71">
      <x:c r="A71" s="113" t="str">
        <x:f>IF(B71="","","NAT-"&amp;TEXT(ROW()-4,"0000"))</x:f>
      </x:c>
      <x:c r="B71" s="113"/>
      <x:c r="C71" s="113"/>
      <x:c r="D71" s="113"/>
      <x:c r="E71" s="113"/>
      <x:c r="F71" s="114"/>
      <x:c r="G71" s="113"/>
      <x:c r="H71" s="115"/>
      <x:c r="I71" s="115"/>
      <x:c r="J71" s="116" t="str">
        <x:f>IF(OR(H71="",I71="",H71=0),"",I71/H71)</x:f>
      </x:c>
      <x:c r="K71" s="114"/>
      <x:c r="L71" s="114"/>
      <x:c r="M71" s="114"/>
      <x:c r="N71" s="114"/>
      <x:c r="O71" s="114"/>
      <x:c r="P71" s="113"/>
      <x:c r="Q71" s="117" t="str">
        <x:f>IF(Y71="","",IF(I71&lt;&gt;"",I71*Y71,IF(AND(F71&lt;&gt;"",G71="hectares"),F71*Y71,IF(AND(F71&lt;&gt;"",G71="m²"),F71/10000*Y71,IF(AND(F71&lt;&gt;"",G71="km²"),F71*100*Y71,"")))))</x:f>
      </x:c>
      <x:c r="R71" s="115"/>
      <x:c r="S71" s="113"/>
      <x:c r="T71" s="113"/>
      <x:c r="U71" s="113"/>
      <x:c r="V71" s="113"/>
      <x:c r="W71" s="113"/>
      <x:c r="X71" s="113"/>
      <x:c r="Y71" s="118"/>
      <x:c r="Z71" s="113"/>
      <x:c r="AA71" s="113"/>
      <x:c r="AB71" s="119" t="str">
        <x:f>IF(B71="","",TODAY())</x:f>
      </x:c>
      <x:c r="AC71" s="113"/>
      <x:c r="AD71" s="113" t="str">
        <x:f>IF(B71="","",IF(OR(D71="",T71="",U71="",V71&lt;&gt;"Validé humainement",AND(F71&lt;&gt;"",G71=""),AND(H71&lt;&gt;"",J71=""),AND(Q71&lt;&gt;"",OR(X71="",Y71="",Z71=""))),"ALERTE: localisation/source/unité/statut/facteur","OK"))</x:f>
      </x:c>
      <x:c r="AE71" s="113" t="str">
        <x:f>IF(B71="","",IF(V71="Validé humainement","Oui","Non"))</x:f>
      </x:c>
    </x:row>
    <x:row r="72">
      <x:c r="A72" s="113" t="str">
        <x:f>IF(B72="","","NAT-"&amp;TEXT(ROW()-4,"0000"))</x:f>
      </x:c>
      <x:c r="B72" s="113"/>
      <x:c r="C72" s="113"/>
      <x:c r="D72" s="113"/>
      <x:c r="E72" s="113"/>
      <x:c r="F72" s="114"/>
      <x:c r="G72" s="113"/>
      <x:c r="H72" s="115"/>
      <x:c r="I72" s="115"/>
      <x:c r="J72" s="116" t="str">
        <x:f>IF(OR(H72="",I72="",H72=0),"",I72/H72)</x:f>
      </x:c>
      <x:c r="K72" s="114"/>
      <x:c r="L72" s="114"/>
      <x:c r="M72" s="114"/>
      <x:c r="N72" s="114"/>
      <x:c r="O72" s="114"/>
      <x:c r="P72" s="113"/>
      <x:c r="Q72" s="117" t="str">
        <x:f>IF(Y72="","",IF(I72&lt;&gt;"",I72*Y72,IF(AND(F72&lt;&gt;"",G72="hectares"),F72*Y72,IF(AND(F72&lt;&gt;"",G72="m²"),F72/10000*Y72,IF(AND(F72&lt;&gt;"",G72="km²"),F72*100*Y72,"")))))</x:f>
      </x:c>
      <x:c r="R72" s="115"/>
      <x:c r="S72" s="113"/>
      <x:c r="T72" s="113"/>
      <x:c r="U72" s="113"/>
      <x:c r="V72" s="113"/>
      <x:c r="W72" s="113"/>
      <x:c r="X72" s="113"/>
      <x:c r="Y72" s="118"/>
      <x:c r="Z72" s="113"/>
      <x:c r="AA72" s="113"/>
      <x:c r="AB72" s="119" t="str">
        <x:f>IF(B72="","",TODAY())</x:f>
      </x:c>
      <x:c r="AC72" s="113"/>
      <x:c r="AD72" s="113" t="str">
        <x:f>IF(B72="","",IF(OR(D72="",T72="",U72="",V72&lt;&gt;"Validé humainement",AND(F72&lt;&gt;"",G72=""),AND(H72&lt;&gt;"",J72=""),AND(Q72&lt;&gt;"",OR(X72="",Y72="",Z72=""))),"ALERTE: localisation/source/unité/statut/facteur","OK"))</x:f>
      </x:c>
      <x:c r="AE72" s="113" t="str">
        <x:f>IF(B72="","",IF(V72="Validé humainement","Oui","Non"))</x:f>
      </x:c>
    </x:row>
    <x:row r="73">
      <x:c r="A73" s="113" t="str">
        <x:f>IF(B73="","","NAT-"&amp;TEXT(ROW()-4,"0000"))</x:f>
      </x:c>
      <x:c r="B73" s="113"/>
      <x:c r="C73" s="113"/>
      <x:c r="D73" s="113"/>
      <x:c r="E73" s="113"/>
      <x:c r="F73" s="114"/>
      <x:c r="G73" s="113"/>
      <x:c r="H73" s="115"/>
      <x:c r="I73" s="115"/>
      <x:c r="J73" s="116" t="str">
        <x:f>IF(OR(H73="",I73="",H73=0),"",I73/H73)</x:f>
      </x:c>
      <x:c r="K73" s="114"/>
      <x:c r="L73" s="114"/>
      <x:c r="M73" s="114"/>
      <x:c r="N73" s="114"/>
      <x:c r="O73" s="114"/>
      <x:c r="P73" s="113"/>
      <x:c r="Q73" s="117" t="str">
        <x:f>IF(Y73="","",IF(I73&lt;&gt;"",I73*Y73,IF(AND(F73&lt;&gt;"",G73="hectares"),F73*Y73,IF(AND(F73&lt;&gt;"",G73="m²"),F73/10000*Y73,IF(AND(F73&lt;&gt;"",G73="km²"),F73*100*Y73,"")))))</x:f>
      </x:c>
      <x:c r="R73" s="115"/>
      <x:c r="S73" s="113"/>
      <x:c r="T73" s="113"/>
      <x:c r="U73" s="113"/>
      <x:c r="V73" s="113"/>
      <x:c r="W73" s="113"/>
      <x:c r="X73" s="113"/>
      <x:c r="Y73" s="118"/>
      <x:c r="Z73" s="113"/>
      <x:c r="AA73" s="113"/>
      <x:c r="AB73" s="119" t="str">
        <x:f>IF(B73="","",TODAY())</x:f>
      </x:c>
      <x:c r="AC73" s="113"/>
      <x:c r="AD73" s="113" t="str">
        <x:f>IF(B73="","",IF(OR(D73="",T73="",U73="",V73&lt;&gt;"Validé humainement",AND(F73&lt;&gt;"",G73=""),AND(H73&lt;&gt;"",J73=""),AND(Q73&lt;&gt;"",OR(X73="",Y73="",Z73=""))),"ALERTE: localisation/source/unité/statut/facteur","OK"))</x:f>
      </x:c>
      <x:c r="AE73" s="113" t="str">
        <x:f>IF(B73="","",IF(V73="Validé humainement","Oui","Non"))</x:f>
      </x:c>
    </x:row>
    <x:row r="74">
      <x:c r="A74" s="113" t="str">
        <x:f>IF(B74="","","NAT-"&amp;TEXT(ROW()-4,"0000"))</x:f>
      </x:c>
      <x:c r="B74" s="113"/>
      <x:c r="C74" s="113"/>
      <x:c r="D74" s="113"/>
      <x:c r="E74" s="113"/>
      <x:c r="F74" s="114"/>
      <x:c r="G74" s="113"/>
      <x:c r="H74" s="115"/>
      <x:c r="I74" s="115"/>
      <x:c r="J74" s="116" t="str">
        <x:f>IF(OR(H74="",I74="",H74=0),"",I74/H74)</x:f>
      </x:c>
      <x:c r="K74" s="114"/>
      <x:c r="L74" s="114"/>
      <x:c r="M74" s="114"/>
      <x:c r="N74" s="114"/>
      <x:c r="O74" s="114"/>
      <x:c r="P74" s="113"/>
      <x:c r="Q74" s="117" t="str">
        <x:f>IF(Y74="","",IF(I74&lt;&gt;"",I74*Y74,IF(AND(F74&lt;&gt;"",G74="hectares"),F74*Y74,IF(AND(F74&lt;&gt;"",G74="m²"),F74/10000*Y74,IF(AND(F74&lt;&gt;"",G74="km²"),F74*100*Y74,"")))))</x:f>
      </x:c>
      <x:c r="R74" s="115"/>
      <x:c r="S74" s="113"/>
      <x:c r="T74" s="113"/>
      <x:c r="U74" s="113"/>
      <x:c r="V74" s="113"/>
      <x:c r="W74" s="113"/>
      <x:c r="X74" s="113"/>
      <x:c r="Y74" s="118"/>
      <x:c r="Z74" s="113"/>
      <x:c r="AA74" s="113"/>
      <x:c r="AB74" s="119" t="str">
        <x:f>IF(B74="","",TODAY())</x:f>
      </x:c>
      <x:c r="AC74" s="113"/>
      <x:c r="AD74" s="113" t="str">
        <x:f>IF(B74="","",IF(OR(D74="",T74="",U74="",V74&lt;&gt;"Validé humainement",AND(F74&lt;&gt;"",G74=""),AND(H74&lt;&gt;"",J74=""),AND(Q74&lt;&gt;"",OR(X74="",Y74="",Z74=""))),"ALERTE: localisation/source/unité/statut/facteur","OK"))</x:f>
      </x:c>
      <x:c r="AE74" s="113" t="str">
        <x:f>IF(B74="","",IF(V74="Validé humainement","Oui","Non"))</x:f>
      </x:c>
    </x:row>
    <x:row r="75">
      <x:c r="A75" s="113" t="str">
        <x:f>IF(B75="","","NAT-"&amp;TEXT(ROW()-4,"0000"))</x:f>
      </x:c>
      <x:c r="B75" s="113"/>
      <x:c r="C75" s="113"/>
      <x:c r="D75" s="113"/>
      <x:c r="E75" s="113"/>
      <x:c r="F75" s="114"/>
      <x:c r="G75" s="113"/>
      <x:c r="H75" s="115"/>
      <x:c r="I75" s="115"/>
      <x:c r="J75" s="116" t="str">
        <x:f>IF(OR(H75="",I75="",H75=0),"",I75/H75)</x:f>
      </x:c>
      <x:c r="K75" s="114"/>
      <x:c r="L75" s="114"/>
      <x:c r="M75" s="114"/>
      <x:c r="N75" s="114"/>
      <x:c r="O75" s="114"/>
      <x:c r="P75" s="113"/>
      <x:c r="Q75" s="117" t="str">
        <x:f>IF(Y75="","",IF(I75&lt;&gt;"",I75*Y75,IF(AND(F75&lt;&gt;"",G75="hectares"),F75*Y75,IF(AND(F75&lt;&gt;"",G75="m²"),F75/10000*Y75,IF(AND(F75&lt;&gt;"",G75="km²"),F75*100*Y75,"")))))</x:f>
      </x:c>
      <x:c r="R75" s="115"/>
      <x:c r="S75" s="113"/>
      <x:c r="T75" s="113"/>
      <x:c r="U75" s="113"/>
      <x:c r="V75" s="113"/>
      <x:c r="W75" s="113"/>
      <x:c r="X75" s="113"/>
      <x:c r="Y75" s="118"/>
      <x:c r="Z75" s="113"/>
      <x:c r="AA75" s="113"/>
      <x:c r="AB75" s="119" t="str">
        <x:f>IF(B75="","",TODAY())</x:f>
      </x:c>
      <x:c r="AC75" s="113"/>
      <x:c r="AD75" s="113" t="str">
        <x:f>IF(B75="","",IF(OR(D75="",T75="",U75="",V75&lt;&gt;"Validé humainement",AND(F75&lt;&gt;"",G75=""),AND(H75&lt;&gt;"",J75=""),AND(Q75&lt;&gt;"",OR(X75="",Y75="",Z75=""))),"ALERTE: localisation/source/unité/statut/facteur","OK"))</x:f>
      </x:c>
      <x:c r="AE75" s="113" t="str">
        <x:f>IF(B75="","",IF(V75="Validé humainement","Oui","Non"))</x:f>
      </x:c>
    </x:row>
    <x:row r="76">
      <x:c r="A76" s="113" t="str">
        <x:f>IF(B76="","","NAT-"&amp;TEXT(ROW()-4,"0000"))</x:f>
      </x:c>
      <x:c r="B76" s="113"/>
      <x:c r="C76" s="113"/>
      <x:c r="D76" s="113"/>
      <x:c r="E76" s="113"/>
      <x:c r="F76" s="114"/>
      <x:c r="G76" s="113"/>
      <x:c r="H76" s="115"/>
      <x:c r="I76" s="115"/>
      <x:c r="J76" s="116" t="str">
        <x:f>IF(OR(H76="",I76="",H76=0),"",I76/H76)</x:f>
      </x:c>
      <x:c r="K76" s="114"/>
      <x:c r="L76" s="114"/>
      <x:c r="M76" s="114"/>
      <x:c r="N76" s="114"/>
      <x:c r="O76" s="114"/>
      <x:c r="P76" s="113"/>
      <x:c r="Q76" s="117" t="str">
        <x:f>IF(Y76="","",IF(I76&lt;&gt;"",I76*Y76,IF(AND(F76&lt;&gt;"",G76="hectares"),F76*Y76,IF(AND(F76&lt;&gt;"",G76="m²"),F76/10000*Y76,IF(AND(F76&lt;&gt;"",G76="km²"),F76*100*Y76,"")))))</x:f>
      </x:c>
      <x:c r="R76" s="115"/>
      <x:c r="S76" s="113"/>
      <x:c r="T76" s="113"/>
      <x:c r="U76" s="113"/>
      <x:c r="V76" s="113"/>
      <x:c r="W76" s="113"/>
      <x:c r="X76" s="113"/>
      <x:c r="Y76" s="118"/>
      <x:c r="Z76" s="113"/>
      <x:c r="AA76" s="113"/>
      <x:c r="AB76" s="119" t="str">
        <x:f>IF(B76="","",TODAY())</x:f>
      </x:c>
      <x:c r="AC76" s="113"/>
      <x:c r="AD76" s="113" t="str">
        <x:f>IF(B76="","",IF(OR(D76="",T76="",U76="",V76&lt;&gt;"Validé humainement",AND(F76&lt;&gt;"",G76=""),AND(H76&lt;&gt;"",J76=""),AND(Q76&lt;&gt;"",OR(X76="",Y76="",Z76=""))),"ALERTE: localisation/source/unité/statut/facteur","OK"))</x:f>
      </x:c>
      <x:c r="AE76" s="113" t="str">
        <x:f>IF(B76="","",IF(V76="Validé humainement","Oui","Non"))</x:f>
      </x:c>
    </x:row>
    <x:row r="77">
      <x:c r="A77" s="113" t="str">
        <x:f>IF(B77="","","NAT-"&amp;TEXT(ROW()-4,"0000"))</x:f>
      </x:c>
      <x:c r="B77" s="113"/>
      <x:c r="C77" s="113"/>
      <x:c r="D77" s="113"/>
      <x:c r="E77" s="113"/>
      <x:c r="F77" s="114"/>
      <x:c r="G77" s="113"/>
      <x:c r="H77" s="115"/>
      <x:c r="I77" s="115"/>
      <x:c r="J77" s="116" t="str">
        <x:f>IF(OR(H77="",I77="",H77=0),"",I77/H77)</x:f>
      </x:c>
      <x:c r="K77" s="114"/>
      <x:c r="L77" s="114"/>
      <x:c r="M77" s="114"/>
      <x:c r="N77" s="114"/>
      <x:c r="O77" s="114"/>
      <x:c r="P77" s="113"/>
      <x:c r="Q77" s="117" t="str">
        <x:f>IF(Y77="","",IF(I77&lt;&gt;"",I77*Y77,IF(AND(F77&lt;&gt;"",G77="hectares"),F77*Y77,IF(AND(F77&lt;&gt;"",G77="m²"),F77/10000*Y77,IF(AND(F77&lt;&gt;"",G77="km²"),F77*100*Y77,"")))))</x:f>
      </x:c>
      <x:c r="R77" s="115"/>
      <x:c r="S77" s="113"/>
      <x:c r="T77" s="113"/>
      <x:c r="U77" s="113"/>
      <x:c r="V77" s="113"/>
      <x:c r="W77" s="113"/>
      <x:c r="X77" s="113"/>
      <x:c r="Y77" s="118"/>
      <x:c r="Z77" s="113"/>
      <x:c r="AA77" s="113"/>
      <x:c r="AB77" s="119" t="str">
        <x:f>IF(B77="","",TODAY())</x:f>
      </x:c>
      <x:c r="AC77" s="113"/>
      <x:c r="AD77" s="113" t="str">
        <x:f>IF(B77="","",IF(OR(D77="",T77="",U77="",V77&lt;&gt;"Validé humainement",AND(F77&lt;&gt;"",G77=""),AND(H77&lt;&gt;"",J77=""),AND(Q77&lt;&gt;"",OR(X77="",Y77="",Z77=""))),"ALERTE: localisation/source/unité/statut/facteur","OK"))</x:f>
      </x:c>
      <x:c r="AE77" s="113" t="str">
        <x:f>IF(B77="","",IF(V77="Validé humainement","Oui","Non"))</x:f>
      </x:c>
    </x:row>
    <x:row r="78">
      <x:c r="A78" s="113" t="str">
        <x:f>IF(B78="","","NAT-"&amp;TEXT(ROW()-4,"0000"))</x:f>
      </x:c>
      <x:c r="B78" s="113"/>
      <x:c r="C78" s="113"/>
      <x:c r="D78" s="113"/>
      <x:c r="E78" s="113"/>
      <x:c r="F78" s="114"/>
      <x:c r="G78" s="113"/>
      <x:c r="H78" s="115"/>
      <x:c r="I78" s="115"/>
      <x:c r="J78" s="116" t="str">
        <x:f>IF(OR(H78="",I78="",H78=0),"",I78/H78)</x:f>
      </x:c>
      <x:c r="K78" s="114"/>
      <x:c r="L78" s="114"/>
      <x:c r="M78" s="114"/>
      <x:c r="N78" s="114"/>
      <x:c r="O78" s="114"/>
      <x:c r="P78" s="113"/>
      <x:c r="Q78" s="117" t="str">
        <x:f>IF(Y78="","",IF(I78&lt;&gt;"",I78*Y78,IF(AND(F78&lt;&gt;"",G78="hectares"),F78*Y78,IF(AND(F78&lt;&gt;"",G78="m²"),F78/10000*Y78,IF(AND(F78&lt;&gt;"",G78="km²"),F78*100*Y78,"")))))</x:f>
      </x:c>
      <x:c r="R78" s="115"/>
      <x:c r="S78" s="113"/>
      <x:c r="T78" s="113"/>
      <x:c r="U78" s="113"/>
      <x:c r="V78" s="113"/>
      <x:c r="W78" s="113"/>
      <x:c r="X78" s="113"/>
      <x:c r="Y78" s="118"/>
      <x:c r="Z78" s="113"/>
      <x:c r="AA78" s="113"/>
      <x:c r="AB78" s="119" t="str">
        <x:f>IF(B78="","",TODAY())</x:f>
      </x:c>
      <x:c r="AC78" s="113"/>
      <x:c r="AD78" s="113" t="str">
        <x:f>IF(B78="","",IF(OR(D78="",T78="",U78="",V78&lt;&gt;"Validé humainement",AND(F78&lt;&gt;"",G78=""),AND(H78&lt;&gt;"",J78=""),AND(Q78&lt;&gt;"",OR(X78="",Y78="",Z78=""))),"ALERTE: localisation/source/unité/statut/facteur","OK"))</x:f>
      </x:c>
      <x:c r="AE78" s="113" t="str">
        <x:f>IF(B78="","",IF(V78="Validé humainement","Oui","Non"))</x:f>
      </x:c>
    </x:row>
    <x:row r="79">
      <x:c r="A79" s="113" t="str">
        <x:f>IF(B79="","","NAT-"&amp;TEXT(ROW()-4,"0000"))</x:f>
      </x:c>
      <x:c r="B79" s="113"/>
      <x:c r="C79" s="113"/>
      <x:c r="D79" s="113"/>
      <x:c r="E79" s="113"/>
      <x:c r="F79" s="114"/>
      <x:c r="G79" s="113"/>
      <x:c r="H79" s="115"/>
      <x:c r="I79" s="115"/>
      <x:c r="J79" s="116" t="str">
        <x:f>IF(OR(H79="",I79="",H79=0),"",I79/H79)</x:f>
      </x:c>
      <x:c r="K79" s="114"/>
      <x:c r="L79" s="114"/>
      <x:c r="M79" s="114"/>
      <x:c r="N79" s="114"/>
      <x:c r="O79" s="114"/>
      <x:c r="P79" s="113"/>
      <x:c r="Q79" s="117" t="str">
        <x:f>IF(Y79="","",IF(I79&lt;&gt;"",I79*Y79,IF(AND(F79&lt;&gt;"",G79="hectares"),F79*Y79,IF(AND(F79&lt;&gt;"",G79="m²"),F79/10000*Y79,IF(AND(F79&lt;&gt;"",G79="km²"),F79*100*Y79,"")))))</x:f>
      </x:c>
      <x:c r="R79" s="115"/>
      <x:c r="S79" s="113"/>
      <x:c r="T79" s="113"/>
      <x:c r="U79" s="113"/>
      <x:c r="V79" s="113"/>
      <x:c r="W79" s="113"/>
      <x:c r="X79" s="113"/>
      <x:c r="Y79" s="118"/>
      <x:c r="Z79" s="113"/>
      <x:c r="AA79" s="113"/>
      <x:c r="AB79" s="119" t="str">
        <x:f>IF(B79="","",TODAY())</x:f>
      </x:c>
      <x:c r="AC79" s="113"/>
      <x:c r="AD79" s="113" t="str">
        <x:f>IF(B79="","",IF(OR(D79="",T79="",U79="",V79&lt;&gt;"Validé humainement",AND(F79&lt;&gt;"",G79=""),AND(H79&lt;&gt;"",J79=""),AND(Q79&lt;&gt;"",OR(X79="",Y79="",Z79=""))),"ALERTE: localisation/source/unité/statut/facteur","OK"))</x:f>
      </x:c>
      <x:c r="AE79" s="113" t="str">
        <x:f>IF(B79="","",IF(V79="Validé humainement","Oui","Non"))</x:f>
      </x:c>
    </x:row>
    <x:row r="80">
      <x:c r="A80" s="113" t="str">
        <x:f>IF(B80="","","NAT-"&amp;TEXT(ROW()-4,"0000"))</x:f>
      </x:c>
      <x:c r="B80" s="113"/>
      <x:c r="C80" s="113"/>
      <x:c r="D80" s="113"/>
      <x:c r="E80" s="113"/>
      <x:c r="F80" s="114"/>
      <x:c r="G80" s="113"/>
      <x:c r="H80" s="115"/>
      <x:c r="I80" s="115"/>
      <x:c r="J80" s="116" t="str">
        <x:f>IF(OR(H80="",I80="",H80=0),"",I80/H80)</x:f>
      </x:c>
      <x:c r="K80" s="114"/>
      <x:c r="L80" s="114"/>
      <x:c r="M80" s="114"/>
      <x:c r="N80" s="114"/>
      <x:c r="O80" s="114"/>
      <x:c r="P80" s="113"/>
      <x:c r="Q80" s="117" t="str">
        <x:f>IF(Y80="","",IF(I80&lt;&gt;"",I80*Y80,IF(AND(F80&lt;&gt;"",G80="hectares"),F80*Y80,IF(AND(F80&lt;&gt;"",G80="m²"),F80/10000*Y80,IF(AND(F80&lt;&gt;"",G80="km²"),F80*100*Y80,"")))))</x:f>
      </x:c>
      <x:c r="R80" s="115"/>
      <x:c r="S80" s="113"/>
      <x:c r="T80" s="113"/>
      <x:c r="U80" s="113"/>
      <x:c r="V80" s="113"/>
      <x:c r="W80" s="113"/>
      <x:c r="X80" s="113"/>
      <x:c r="Y80" s="118"/>
      <x:c r="Z80" s="113"/>
      <x:c r="AA80" s="113"/>
      <x:c r="AB80" s="119" t="str">
        <x:f>IF(B80="","",TODAY())</x:f>
      </x:c>
      <x:c r="AC80" s="113"/>
      <x:c r="AD80" s="113" t="str">
        <x:f>IF(B80="","",IF(OR(D80="",T80="",U80="",V80&lt;&gt;"Validé humainement",AND(F80&lt;&gt;"",G80=""),AND(H80&lt;&gt;"",J80=""),AND(Q80&lt;&gt;"",OR(X80="",Y80="",Z80=""))),"ALERTE: localisation/source/unité/statut/facteur","OK"))</x:f>
      </x:c>
      <x:c r="AE80" s="113" t="str">
        <x:f>IF(B80="","",IF(V80="Validé humainement","Oui","Non"))</x:f>
      </x:c>
    </x:row>
    <x:row r="81">
      <x:c r="A81" s="113" t="str">
        <x:f>IF(B81="","","NAT-"&amp;TEXT(ROW()-4,"0000"))</x:f>
      </x:c>
      <x:c r="B81" s="113"/>
      <x:c r="C81" s="113"/>
      <x:c r="D81" s="113"/>
      <x:c r="E81" s="113"/>
      <x:c r="F81" s="114"/>
      <x:c r="G81" s="113"/>
      <x:c r="H81" s="115"/>
      <x:c r="I81" s="115"/>
      <x:c r="J81" s="116" t="str">
        <x:f>IF(OR(H81="",I81="",H81=0),"",I81/H81)</x:f>
      </x:c>
      <x:c r="K81" s="114"/>
      <x:c r="L81" s="114"/>
      <x:c r="M81" s="114"/>
      <x:c r="N81" s="114"/>
      <x:c r="O81" s="114"/>
      <x:c r="P81" s="113"/>
      <x:c r="Q81" s="117" t="str">
        <x:f>IF(Y81="","",IF(I81&lt;&gt;"",I81*Y81,IF(AND(F81&lt;&gt;"",G81="hectares"),F81*Y81,IF(AND(F81&lt;&gt;"",G81="m²"),F81/10000*Y81,IF(AND(F81&lt;&gt;"",G81="km²"),F81*100*Y81,"")))))</x:f>
      </x:c>
      <x:c r="R81" s="115"/>
      <x:c r="S81" s="113"/>
      <x:c r="T81" s="113"/>
      <x:c r="U81" s="113"/>
      <x:c r="V81" s="113"/>
      <x:c r="W81" s="113"/>
      <x:c r="X81" s="113"/>
      <x:c r="Y81" s="118"/>
      <x:c r="Z81" s="113"/>
      <x:c r="AA81" s="113"/>
      <x:c r="AB81" s="119" t="str">
        <x:f>IF(B81="","",TODAY())</x:f>
      </x:c>
      <x:c r="AC81" s="113"/>
      <x:c r="AD81" s="113" t="str">
        <x:f>IF(B81="","",IF(OR(D81="",T81="",U81="",V81&lt;&gt;"Validé humainement",AND(F81&lt;&gt;"",G81=""),AND(H81&lt;&gt;"",J81=""),AND(Q81&lt;&gt;"",OR(X81="",Y81="",Z81=""))),"ALERTE: localisation/source/unité/statut/facteur","OK"))</x:f>
      </x:c>
      <x:c r="AE81" s="113" t="str">
        <x:f>IF(B81="","",IF(V81="Validé humainement","Oui","Non"))</x:f>
      </x:c>
    </x:row>
    <x:row r="82">
      <x:c r="A82" s="113" t="str">
        <x:f>IF(B82="","","NAT-"&amp;TEXT(ROW()-4,"0000"))</x:f>
      </x:c>
      <x:c r="B82" s="113"/>
      <x:c r="C82" s="113"/>
      <x:c r="D82" s="113"/>
      <x:c r="E82" s="113"/>
      <x:c r="F82" s="114"/>
      <x:c r="G82" s="113"/>
      <x:c r="H82" s="115"/>
      <x:c r="I82" s="115"/>
      <x:c r="J82" s="116" t="str">
        <x:f>IF(OR(H82="",I82="",H82=0),"",I82/H82)</x:f>
      </x:c>
      <x:c r="K82" s="114"/>
      <x:c r="L82" s="114"/>
      <x:c r="M82" s="114"/>
      <x:c r="N82" s="114"/>
      <x:c r="O82" s="114"/>
      <x:c r="P82" s="113"/>
      <x:c r="Q82" s="117" t="str">
        <x:f>IF(Y82="","",IF(I82&lt;&gt;"",I82*Y82,IF(AND(F82&lt;&gt;"",G82="hectares"),F82*Y82,IF(AND(F82&lt;&gt;"",G82="m²"),F82/10000*Y82,IF(AND(F82&lt;&gt;"",G82="km²"),F82*100*Y82,"")))))</x:f>
      </x:c>
      <x:c r="R82" s="115"/>
      <x:c r="S82" s="113"/>
      <x:c r="T82" s="113"/>
      <x:c r="U82" s="113"/>
      <x:c r="V82" s="113"/>
      <x:c r="W82" s="113"/>
      <x:c r="X82" s="113"/>
      <x:c r="Y82" s="118"/>
      <x:c r="Z82" s="113"/>
      <x:c r="AA82" s="113"/>
      <x:c r="AB82" s="119" t="str">
        <x:f>IF(B82="","",TODAY())</x:f>
      </x:c>
      <x:c r="AC82" s="113"/>
      <x:c r="AD82" s="113" t="str">
        <x:f>IF(B82="","",IF(OR(D82="",T82="",U82="",V82&lt;&gt;"Validé humainement",AND(F82&lt;&gt;"",G82=""),AND(H82&lt;&gt;"",J82=""),AND(Q82&lt;&gt;"",OR(X82="",Y82="",Z82=""))),"ALERTE: localisation/source/unité/statut/facteur","OK"))</x:f>
      </x:c>
      <x:c r="AE82" s="113" t="str">
        <x:f>IF(B82="","",IF(V82="Validé humainement","Oui","Non"))</x:f>
      </x:c>
    </x:row>
    <x:row r="83">
      <x:c r="A83" s="113" t="str">
        <x:f>IF(B83="","","NAT-"&amp;TEXT(ROW()-4,"0000"))</x:f>
      </x:c>
      <x:c r="B83" s="113"/>
      <x:c r="C83" s="113"/>
      <x:c r="D83" s="113"/>
      <x:c r="E83" s="113"/>
      <x:c r="F83" s="114"/>
      <x:c r="G83" s="113"/>
      <x:c r="H83" s="115"/>
      <x:c r="I83" s="115"/>
      <x:c r="J83" s="116" t="str">
        <x:f>IF(OR(H83="",I83="",H83=0),"",I83/H83)</x:f>
      </x:c>
      <x:c r="K83" s="114"/>
      <x:c r="L83" s="114"/>
      <x:c r="M83" s="114"/>
      <x:c r="N83" s="114"/>
      <x:c r="O83" s="114"/>
      <x:c r="P83" s="113"/>
      <x:c r="Q83" s="117" t="str">
        <x:f>IF(Y83="","",IF(I83&lt;&gt;"",I83*Y83,IF(AND(F83&lt;&gt;"",G83="hectares"),F83*Y83,IF(AND(F83&lt;&gt;"",G83="m²"),F83/10000*Y83,IF(AND(F83&lt;&gt;"",G83="km²"),F83*100*Y83,"")))))</x:f>
      </x:c>
      <x:c r="R83" s="115"/>
      <x:c r="S83" s="113"/>
      <x:c r="T83" s="113"/>
      <x:c r="U83" s="113"/>
      <x:c r="V83" s="113"/>
      <x:c r="W83" s="113"/>
      <x:c r="X83" s="113"/>
      <x:c r="Y83" s="118"/>
      <x:c r="Z83" s="113"/>
      <x:c r="AA83" s="113"/>
      <x:c r="AB83" s="119" t="str">
        <x:f>IF(B83="","",TODAY())</x:f>
      </x:c>
      <x:c r="AC83" s="113"/>
      <x:c r="AD83" s="113" t="str">
        <x:f>IF(B83="","",IF(OR(D83="",T83="",U83="",V83&lt;&gt;"Validé humainement",AND(F83&lt;&gt;"",G83=""),AND(H83&lt;&gt;"",J83=""),AND(Q83&lt;&gt;"",OR(X83="",Y83="",Z83=""))),"ALERTE: localisation/source/unité/statut/facteur","OK"))</x:f>
      </x:c>
      <x:c r="AE83" s="113" t="str">
        <x:f>IF(B83="","",IF(V83="Validé humainement","Oui","Non"))</x:f>
      </x:c>
    </x:row>
    <x:row r="84">
      <x:c r="A84" s="113" t="str">
        <x:f>IF(B84="","","NAT-"&amp;TEXT(ROW()-4,"0000"))</x:f>
      </x:c>
      <x:c r="B84" s="113"/>
      <x:c r="C84" s="113"/>
      <x:c r="D84" s="113"/>
      <x:c r="E84" s="113"/>
      <x:c r="F84" s="114"/>
      <x:c r="G84" s="113"/>
      <x:c r="H84" s="115"/>
      <x:c r="I84" s="115"/>
      <x:c r="J84" s="116" t="str">
        <x:f>IF(OR(H84="",I84="",H84=0),"",I84/H84)</x:f>
      </x:c>
      <x:c r="K84" s="114"/>
      <x:c r="L84" s="114"/>
      <x:c r="M84" s="114"/>
      <x:c r="N84" s="114"/>
      <x:c r="O84" s="114"/>
      <x:c r="P84" s="113"/>
      <x:c r="Q84" s="117" t="str">
        <x:f>IF(Y84="","",IF(I84&lt;&gt;"",I84*Y84,IF(AND(F84&lt;&gt;"",G84="hectares"),F84*Y84,IF(AND(F84&lt;&gt;"",G84="m²"),F84/10000*Y84,IF(AND(F84&lt;&gt;"",G84="km²"),F84*100*Y84,"")))))</x:f>
      </x:c>
      <x:c r="R84" s="115"/>
      <x:c r="S84" s="113"/>
      <x:c r="T84" s="113"/>
      <x:c r="U84" s="113"/>
      <x:c r="V84" s="113"/>
      <x:c r="W84" s="113"/>
      <x:c r="X84" s="113"/>
      <x:c r="Y84" s="118"/>
      <x:c r="Z84" s="113"/>
      <x:c r="AA84" s="113"/>
      <x:c r="AB84" s="119" t="str">
        <x:f>IF(B84="","",TODAY())</x:f>
      </x:c>
      <x:c r="AC84" s="113"/>
      <x:c r="AD84" s="113" t="str">
        <x:f>IF(B84="","",IF(OR(D84="",T84="",U84="",V84&lt;&gt;"Validé humainement",AND(F84&lt;&gt;"",G84=""),AND(H84&lt;&gt;"",J84=""),AND(Q84&lt;&gt;"",OR(X84="",Y84="",Z84=""))),"ALERTE: localisation/source/unité/statut/facteur","OK"))</x:f>
      </x:c>
      <x:c r="AE84" s="113" t="str">
        <x:f>IF(B84="","",IF(V84="Validé humainement","Oui","Non"))</x:f>
      </x:c>
    </x:row>
    <x:row r="85">
      <x:c r="A85" s="113" t="str">
        <x:f>IF(B85="","","NAT-"&amp;TEXT(ROW()-4,"0000"))</x:f>
      </x:c>
      <x:c r="B85" s="113"/>
      <x:c r="C85" s="113"/>
      <x:c r="D85" s="113"/>
      <x:c r="E85" s="113"/>
      <x:c r="F85" s="114"/>
      <x:c r="G85" s="113"/>
      <x:c r="H85" s="115"/>
      <x:c r="I85" s="115"/>
      <x:c r="J85" s="116" t="str">
        <x:f>IF(OR(H85="",I85="",H85=0),"",I85/H85)</x:f>
      </x:c>
      <x:c r="K85" s="114"/>
      <x:c r="L85" s="114"/>
      <x:c r="M85" s="114"/>
      <x:c r="N85" s="114"/>
      <x:c r="O85" s="114"/>
      <x:c r="P85" s="113"/>
      <x:c r="Q85" s="117" t="str">
        <x:f>IF(Y85="","",IF(I85&lt;&gt;"",I85*Y85,IF(AND(F85&lt;&gt;"",G85="hectares"),F85*Y85,IF(AND(F85&lt;&gt;"",G85="m²"),F85/10000*Y85,IF(AND(F85&lt;&gt;"",G85="km²"),F85*100*Y85,"")))))</x:f>
      </x:c>
      <x:c r="R85" s="115"/>
      <x:c r="S85" s="113"/>
      <x:c r="T85" s="113"/>
      <x:c r="U85" s="113"/>
      <x:c r="V85" s="113"/>
      <x:c r="W85" s="113"/>
      <x:c r="X85" s="113"/>
      <x:c r="Y85" s="118"/>
      <x:c r="Z85" s="113"/>
      <x:c r="AA85" s="113"/>
      <x:c r="AB85" s="119" t="str">
        <x:f>IF(B85="","",TODAY())</x:f>
      </x:c>
      <x:c r="AC85" s="113"/>
      <x:c r="AD85" s="113" t="str">
        <x:f>IF(B85="","",IF(OR(D85="",T85="",U85="",V85&lt;&gt;"Validé humainement",AND(F85&lt;&gt;"",G85=""),AND(H85&lt;&gt;"",J85=""),AND(Q85&lt;&gt;"",OR(X85="",Y85="",Z85=""))),"ALERTE: localisation/source/unité/statut/facteur","OK"))</x:f>
      </x:c>
      <x:c r="AE85" s="113" t="str">
        <x:f>IF(B85="","",IF(V85="Validé humainement","Oui","Non"))</x:f>
      </x:c>
    </x:row>
    <x:row r="86">
      <x:c r="A86" s="113" t="str">
        <x:f>IF(B86="","","NAT-"&amp;TEXT(ROW()-4,"0000"))</x:f>
      </x:c>
      <x:c r="B86" s="113"/>
      <x:c r="C86" s="113"/>
      <x:c r="D86" s="113"/>
      <x:c r="E86" s="113"/>
      <x:c r="F86" s="114"/>
      <x:c r="G86" s="113"/>
      <x:c r="H86" s="115"/>
      <x:c r="I86" s="115"/>
      <x:c r="J86" s="116" t="str">
        <x:f>IF(OR(H86="",I86="",H86=0),"",I86/H86)</x:f>
      </x:c>
      <x:c r="K86" s="114"/>
      <x:c r="L86" s="114"/>
      <x:c r="M86" s="114"/>
      <x:c r="N86" s="114"/>
      <x:c r="O86" s="114"/>
      <x:c r="P86" s="113"/>
      <x:c r="Q86" s="117" t="str">
        <x:f>IF(Y86="","",IF(I86&lt;&gt;"",I86*Y86,IF(AND(F86&lt;&gt;"",G86="hectares"),F86*Y86,IF(AND(F86&lt;&gt;"",G86="m²"),F86/10000*Y86,IF(AND(F86&lt;&gt;"",G86="km²"),F86*100*Y86,"")))))</x:f>
      </x:c>
      <x:c r="R86" s="115"/>
      <x:c r="S86" s="113"/>
      <x:c r="T86" s="113"/>
      <x:c r="U86" s="113"/>
      <x:c r="V86" s="113"/>
      <x:c r="W86" s="113"/>
      <x:c r="X86" s="113"/>
      <x:c r="Y86" s="118"/>
      <x:c r="Z86" s="113"/>
      <x:c r="AA86" s="113"/>
      <x:c r="AB86" s="119" t="str">
        <x:f>IF(B86="","",TODAY())</x:f>
      </x:c>
      <x:c r="AC86" s="113"/>
      <x:c r="AD86" s="113" t="str">
        <x:f>IF(B86="","",IF(OR(D86="",T86="",U86="",V86&lt;&gt;"Validé humainement",AND(F86&lt;&gt;"",G86=""),AND(H86&lt;&gt;"",J86=""),AND(Q86&lt;&gt;"",OR(X86="",Y86="",Z86=""))),"ALERTE: localisation/source/unité/statut/facteur","OK"))</x:f>
      </x:c>
      <x:c r="AE86" s="113" t="str">
        <x:f>IF(B86="","",IF(V86="Validé humainement","Oui","Non"))</x:f>
      </x:c>
    </x:row>
    <x:row r="87">
      <x:c r="A87" s="113" t="str">
        <x:f>IF(B87="","","NAT-"&amp;TEXT(ROW()-4,"0000"))</x:f>
      </x:c>
      <x:c r="B87" s="113"/>
      <x:c r="C87" s="113"/>
      <x:c r="D87" s="113"/>
      <x:c r="E87" s="113"/>
      <x:c r="F87" s="114"/>
      <x:c r="G87" s="113"/>
      <x:c r="H87" s="115"/>
      <x:c r="I87" s="115"/>
      <x:c r="J87" s="116" t="str">
        <x:f>IF(OR(H87="",I87="",H87=0),"",I87/H87)</x:f>
      </x:c>
      <x:c r="K87" s="114"/>
      <x:c r="L87" s="114"/>
      <x:c r="M87" s="114"/>
      <x:c r="N87" s="114"/>
      <x:c r="O87" s="114"/>
      <x:c r="P87" s="113"/>
      <x:c r="Q87" s="117" t="str">
        <x:f>IF(Y87="","",IF(I87&lt;&gt;"",I87*Y87,IF(AND(F87&lt;&gt;"",G87="hectares"),F87*Y87,IF(AND(F87&lt;&gt;"",G87="m²"),F87/10000*Y87,IF(AND(F87&lt;&gt;"",G87="km²"),F87*100*Y87,"")))))</x:f>
      </x:c>
      <x:c r="R87" s="115"/>
      <x:c r="S87" s="113"/>
      <x:c r="T87" s="113"/>
      <x:c r="U87" s="113"/>
      <x:c r="V87" s="113"/>
      <x:c r="W87" s="113"/>
      <x:c r="X87" s="113"/>
      <x:c r="Y87" s="118"/>
      <x:c r="Z87" s="113"/>
      <x:c r="AA87" s="113"/>
      <x:c r="AB87" s="119" t="str">
        <x:f>IF(B87="","",TODAY())</x:f>
      </x:c>
      <x:c r="AC87" s="113"/>
      <x:c r="AD87" s="113" t="str">
        <x:f>IF(B87="","",IF(OR(D87="",T87="",U87="",V87&lt;&gt;"Validé humainement",AND(F87&lt;&gt;"",G87=""),AND(H87&lt;&gt;"",J87=""),AND(Q87&lt;&gt;"",OR(X87="",Y87="",Z87=""))),"ALERTE: localisation/source/unité/statut/facteur","OK"))</x:f>
      </x:c>
      <x:c r="AE87" s="113" t="str">
        <x:f>IF(B87="","",IF(V87="Validé humainement","Oui","Non"))</x:f>
      </x:c>
    </x:row>
    <x:row r="88">
      <x:c r="A88" s="113" t="str">
        <x:f>IF(B88="","","NAT-"&amp;TEXT(ROW()-4,"0000"))</x:f>
      </x:c>
      <x:c r="B88" s="113"/>
      <x:c r="C88" s="113"/>
      <x:c r="D88" s="113"/>
      <x:c r="E88" s="113"/>
      <x:c r="F88" s="114"/>
      <x:c r="G88" s="113"/>
      <x:c r="H88" s="115"/>
      <x:c r="I88" s="115"/>
      <x:c r="J88" s="116" t="str">
        <x:f>IF(OR(H88="",I88="",H88=0),"",I88/H88)</x:f>
      </x:c>
      <x:c r="K88" s="114"/>
      <x:c r="L88" s="114"/>
      <x:c r="M88" s="114"/>
      <x:c r="N88" s="114"/>
      <x:c r="O88" s="114"/>
      <x:c r="P88" s="113"/>
      <x:c r="Q88" s="117" t="str">
        <x:f>IF(Y88="","",IF(I88&lt;&gt;"",I88*Y88,IF(AND(F88&lt;&gt;"",G88="hectares"),F88*Y88,IF(AND(F88&lt;&gt;"",G88="m²"),F88/10000*Y88,IF(AND(F88&lt;&gt;"",G88="km²"),F88*100*Y88,"")))))</x:f>
      </x:c>
      <x:c r="R88" s="115"/>
      <x:c r="S88" s="113"/>
      <x:c r="T88" s="113"/>
      <x:c r="U88" s="113"/>
      <x:c r="V88" s="113"/>
      <x:c r="W88" s="113"/>
      <x:c r="X88" s="113"/>
      <x:c r="Y88" s="118"/>
      <x:c r="Z88" s="113"/>
      <x:c r="AA88" s="113"/>
      <x:c r="AB88" s="119" t="str">
        <x:f>IF(B88="","",TODAY())</x:f>
      </x:c>
      <x:c r="AC88" s="113"/>
      <x:c r="AD88" s="113" t="str">
        <x:f>IF(B88="","",IF(OR(D88="",T88="",U88="",V88&lt;&gt;"Validé humainement",AND(F88&lt;&gt;"",G88=""),AND(H88&lt;&gt;"",J88=""),AND(Q88&lt;&gt;"",OR(X88="",Y88="",Z88=""))),"ALERTE: localisation/source/unité/statut/facteur","OK"))</x:f>
      </x:c>
      <x:c r="AE88" s="113" t="str">
        <x:f>IF(B88="","",IF(V88="Validé humainement","Oui","Non"))</x:f>
      </x:c>
    </x:row>
    <x:row r="89">
      <x:c r="A89" s="113" t="str">
        <x:f>IF(B89="","","NAT-"&amp;TEXT(ROW()-4,"0000"))</x:f>
      </x:c>
      <x:c r="B89" s="113"/>
      <x:c r="C89" s="113"/>
      <x:c r="D89" s="113"/>
      <x:c r="E89" s="113"/>
      <x:c r="F89" s="114"/>
      <x:c r="G89" s="113"/>
      <x:c r="H89" s="115"/>
      <x:c r="I89" s="115"/>
      <x:c r="J89" s="116" t="str">
        <x:f>IF(OR(H89="",I89="",H89=0),"",I89/H89)</x:f>
      </x:c>
      <x:c r="K89" s="114"/>
      <x:c r="L89" s="114"/>
      <x:c r="M89" s="114"/>
      <x:c r="N89" s="114"/>
      <x:c r="O89" s="114"/>
      <x:c r="P89" s="113"/>
      <x:c r="Q89" s="117" t="str">
        <x:f>IF(Y89="","",IF(I89&lt;&gt;"",I89*Y89,IF(AND(F89&lt;&gt;"",G89="hectares"),F89*Y89,IF(AND(F89&lt;&gt;"",G89="m²"),F89/10000*Y89,IF(AND(F89&lt;&gt;"",G89="km²"),F89*100*Y89,"")))))</x:f>
      </x:c>
      <x:c r="R89" s="115"/>
      <x:c r="S89" s="113"/>
      <x:c r="T89" s="113"/>
      <x:c r="U89" s="113"/>
      <x:c r="V89" s="113"/>
      <x:c r="W89" s="113"/>
      <x:c r="X89" s="113"/>
      <x:c r="Y89" s="118"/>
      <x:c r="Z89" s="113"/>
      <x:c r="AA89" s="113"/>
      <x:c r="AB89" s="119" t="str">
        <x:f>IF(B89="","",TODAY())</x:f>
      </x:c>
      <x:c r="AC89" s="113"/>
      <x:c r="AD89" s="113" t="str">
        <x:f>IF(B89="","",IF(OR(D89="",T89="",U89="",V89&lt;&gt;"Validé humainement",AND(F89&lt;&gt;"",G89=""),AND(H89&lt;&gt;"",J89=""),AND(Q89&lt;&gt;"",OR(X89="",Y89="",Z89=""))),"ALERTE: localisation/source/unité/statut/facteur","OK"))</x:f>
      </x:c>
      <x:c r="AE89" s="113" t="str">
        <x:f>IF(B89="","",IF(V89="Validé humainement","Oui","Non"))</x:f>
      </x:c>
    </x:row>
    <x:row r="90">
      <x:c r="A90" s="113" t="str">
        <x:f>IF(B90="","","NAT-"&amp;TEXT(ROW()-4,"0000"))</x:f>
      </x:c>
      <x:c r="B90" s="113"/>
      <x:c r="C90" s="113"/>
      <x:c r="D90" s="113"/>
      <x:c r="E90" s="113"/>
      <x:c r="F90" s="114"/>
      <x:c r="G90" s="113"/>
      <x:c r="H90" s="115"/>
      <x:c r="I90" s="115"/>
      <x:c r="J90" s="116" t="str">
        <x:f>IF(OR(H90="",I90="",H90=0),"",I90/H90)</x:f>
      </x:c>
      <x:c r="K90" s="114"/>
      <x:c r="L90" s="114"/>
      <x:c r="M90" s="114"/>
      <x:c r="N90" s="114"/>
      <x:c r="O90" s="114"/>
      <x:c r="P90" s="113"/>
      <x:c r="Q90" s="117" t="str">
        <x:f>IF(Y90="","",IF(I90&lt;&gt;"",I90*Y90,IF(AND(F90&lt;&gt;"",G90="hectares"),F90*Y90,IF(AND(F90&lt;&gt;"",G90="m²"),F90/10000*Y90,IF(AND(F90&lt;&gt;"",G90="km²"),F90*100*Y90,"")))))</x:f>
      </x:c>
      <x:c r="R90" s="115"/>
      <x:c r="S90" s="113"/>
      <x:c r="T90" s="113"/>
      <x:c r="U90" s="113"/>
      <x:c r="V90" s="113"/>
      <x:c r="W90" s="113"/>
      <x:c r="X90" s="113"/>
      <x:c r="Y90" s="118"/>
      <x:c r="Z90" s="113"/>
      <x:c r="AA90" s="113"/>
      <x:c r="AB90" s="119" t="str">
        <x:f>IF(B90="","",TODAY())</x:f>
      </x:c>
      <x:c r="AC90" s="113"/>
      <x:c r="AD90" s="113" t="str">
        <x:f>IF(B90="","",IF(OR(D90="",T90="",U90="",V90&lt;&gt;"Validé humainement",AND(F90&lt;&gt;"",G90=""),AND(H90&lt;&gt;"",J90=""),AND(Q90&lt;&gt;"",OR(X90="",Y90="",Z90=""))),"ALERTE: localisation/source/unité/statut/facteur","OK"))</x:f>
      </x:c>
      <x:c r="AE90" s="113" t="str">
        <x:f>IF(B90="","",IF(V90="Validé humainement","Oui","Non"))</x:f>
      </x:c>
    </x:row>
    <x:row r="91">
      <x:c r="A91" s="113" t="str">
        <x:f>IF(B91="","","NAT-"&amp;TEXT(ROW()-4,"0000"))</x:f>
      </x:c>
      <x:c r="B91" s="113"/>
      <x:c r="C91" s="113"/>
      <x:c r="D91" s="113"/>
      <x:c r="E91" s="113"/>
      <x:c r="F91" s="114"/>
      <x:c r="G91" s="113"/>
      <x:c r="H91" s="115"/>
      <x:c r="I91" s="115"/>
      <x:c r="J91" s="116" t="str">
        <x:f>IF(OR(H91="",I91="",H91=0),"",I91/H91)</x:f>
      </x:c>
      <x:c r="K91" s="114"/>
      <x:c r="L91" s="114"/>
      <x:c r="M91" s="114"/>
      <x:c r="N91" s="114"/>
      <x:c r="O91" s="114"/>
      <x:c r="P91" s="113"/>
      <x:c r="Q91" s="117" t="str">
        <x:f>IF(Y91="","",IF(I91&lt;&gt;"",I91*Y91,IF(AND(F91&lt;&gt;"",G91="hectares"),F91*Y91,IF(AND(F91&lt;&gt;"",G91="m²"),F91/10000*Y91,IF(AND(F91&lt;&gt;"",G91="km²"),F91*100*Y91,"")))))</x:f>
      </x:c>
      <x:c r="R91" s="115"/>
      <x:c r="S91" s="113"/>
      <x:c r="T91" s="113"/>
      <x:c r="U91" s="113"/>
      <x:c r="V91" s="113"/>
      <x:c r="W91" s="113"/>
      <x:c r="X91" s="113"/>
      <x:c r="Y91" s="118"/>
      <x:c r="Z91" s="113"/>
      <x:c r="AA91" s="113"/>
      <x:c r="AB91" s="119" t="str">
        <x:f>IF(B91="","",TODAY())</x:f>
      </x:c>
      <x:c r="AC91" s="113"/>
      <x:c r="AD91" s="113" t="str">
        <x:f>IF(B91="","",IF(OR(D91="",T91="",U91="",V91&lt;&gt;"Validé humainement",AND(F91&lt;&gt;"",G91=""),AND(H91&lt;&gt;"",J91=""),AND(Q91&lt;&gt;"",OR(X91="",Y91="",Z91=""))),"ALERTE: localisation/source/unité/statut/facteur","OK"))</x:f>
      </x:c>
      <x:c r="AE91" s="113" t="str">
        <x:f>IF(B91="","",IF(V91="Validé humainement","Oui","Non"))</x:f>
      </x:c>
    </x:row>
    <x:row r="92">
      <x:c r="A92" s="113" t="str">
        <x:f>IF(B92="","","NAT-"&amp;TEXT(ROW()-4,"0000"))</x:f>
      </x:c>
      <x:c r="B92" s="113"/>
      <x:c r="C92" s="113"/>
      <x:c r="D92" s="113"/>
      <x:c r="E92" s="113"/>
      <x:c r="F92" s="114"/>
      <x:c r="G92" s="113"/>
      <x:c r="H92" s="115"/>
      <x:c r="I92" s="115"/>
      <x:c r="J92" s="116" t="str">
        <x:f>IF(OR(H92="",I92="",H92=0),"",I92/H92)</x:f>
      </x:c>
      <x:c r="K92" s="114"/>
      <x:c r="L92" s="114"/>
      <x:c r="M92" s="114"/>
      <x:c r="N92" s="114"/>
      <x:c r="O92" s="114"/>
      <x:c r="P92" s="113"/>
      <x:c r="Q92" s="117" t="str">
        <x:f>IF(Y92="","",IF(I92&lt;&gt;"",I92*Y92,IF(AND(F92&lt;&gt;"",G92="hectares"),F92*Y92,IF(AND(F92&lt;&gt;"",G92="m²"),F92/10000*Y92,IF(AND(F92&lt;&gt;"",G92="km²"),F92*100*Y92,"")))))</x:f>
      </x:c>
      <x:c r="R92" s="115"/>
      <x:c r="S92" s="113"/>
      <x:c r="T92" s="113"/>
      <x:c r="U92" s="113"/>
      <x:c r="V92" s="113"/>
      <x:c r="W92" s="113"/>
      <x:c r="X92" s="113"/>
      <x:c r="Y92" s="118"/>
      <x:c r="Z92" s="113"/>
      <x:c r="AA92" s="113"/>
      <x:c r="AB92" s="119" t="str">
        <x:f>IF(B92="","",TODAY())</x:f>
      </x:c>
      <x:c r="AC92" s="113"/>
      <x:c r="AD92" s="113" t="str">
        <x:f>IF(B92="","",IF(OR(D92="",T92="",U92="",V92&lt;&gt;"Validé humainement",AND(F92&lt;&gt;"",G92=""),AND(H92&lt;&gt;"",J92=""),AND(Q92&lt;&gt;"",OR(X92="",Y92="",Z92=""))),"ALERTE: localisation/source/unité/statut/facteur","OK"))</x:f>
      </x:c>
      <x:c r="AE92" s="113" t="str">
        <x:f>IF(B92="","",IF(V92="Validé humainement","Oui","Non"))</x:f>
      </x:c>
    </x:row>
    <x:row r="93">
      <x:c r="A93" s="113" t="str">
        <x:f>IF(B93="","","NAT-"&amp;TEXT(ROW()-4,"0000"))</x:f>
      </x:c>
      <x:c r="B93" s="113"/>
      <x:c r="C93" s="113"/>
      <x:c r="D93" s="113"/>
      <x:c r="E93" s="113"/>
      <x:c r="F93" s="114"/>
      <x:c r="G93" s="113"/>
      <x:c r="H93" s="115"/>
      <x:c r="I93" s="115"/>
      <x:c r="J93" s="116" t="str">
        <x:f>IF(OR(H93="",I93="",H93=0),"",I93/H93)</x:f>
      </x:c>
      <x:c r="K93" s="114"/>
      <x:c r="L93" s="114"/>
      <x:c r="M93" s="114"/>
      <x:c r="N93" s="114"/>
      <x:c r="O93" s="114"/>
      <x:c r="P93" s="113"/>
      <x:c r="Q93" s="117" t="str">
        <x:f>IF(Y93="","",IF(I93&lt;&gt;"",I93*Y93,IF(AND(F93&lt;&gt;"",G93="hectares"),F93*Y93,IF(AND(F93&lt;&gt;"",G93="m²"),F93/10000*Y93,IF(AND(F93&lt;&gt;"",G93="km²"),F93*100*Y93,"")))))</x:f>
      </x:c>
      <x:c r="R93" s="115"/>
      <x:c r="S93" s="113"/>
      <x:c r="T93" s="113"/>
      <x:c r="U93" s="113"/>
      <x:c r="V93" s="113"/>
      <x:c r="W93" s="113"/>
      <x:c r="X93" s="113"/>
      <x:c r="Y93" s="118"/>
      <x:c r="Z93" s="113"/>
      <x:c r="AA93" s="113"/>
      <x:c r="AB93" s="119" t="str">
        <x:f>IF(B93="","",TODAY())</x:f>
      </x:c>
      <x:c r="AC93" s="113"/>
      <x:c r="AD93" s="113" t="str">
        <x:f>IF(B93="","",IF(OR(D93="",T93="",U93="",V93&lt;&gt;"Validé humainement",AND(F93&lt;&gt;"",G93=""),AND(H93&lt;&gt;"",J93=""),AND(Q93&lt;&gt;"",OR(X93="",Y93="",Z93=""))),"ALERTE: localisation/source/unité/statut/facteur","OK"))</x:f>
      </x:c>
      <x:c r="AE93" s="113" t="str">
        <x:f>IF(B93="","",IF(V93="Validé humainement","Oui","Non"))</x:f>
      </x:c>
    </x:row>
    <x:row r="94">
      <x:c r="A94" s="113" t="str">
        <x:f>IF(B94="","","NAT-"&amp;TEXT(ROW()-4,"0000"))</x:f>
      </x:c>
      <x:c r="B94" s="113"/>
      <x:c r="C94" s="113"/>
      <x:c r="D94" s="113"/>
      <x:c r="E94" s="113"/>
      <x:c r="F94" s="114"/>
      <x:c r="G94" s="113"/>
      <x:c r="H94" s="115"/>
      <x:c r="I94" s="115"/>
      <x:c r="J94" s="116" t="str">
        <x:f>IF(OR(H94="",I94="",H94=0),"",I94/H94)</x:f>
      </x:c>
      <x:c r="K94" s="114"/>
      <x:c r="L94" s="114"/>
      <x:c r="M94" s="114"/>
      <x:c r="N94" s="114"/>
      <x:c r="O94" s="114"/>
      <x:c r="P94" s="113"/>
      <x:c r="Q94" s="117" t="str">
        <x:f>IF(Y94="","",IF(I94&lt;&gt;"",I94*Y94,IF(AND(F94&lt;&gt;"",G94="hectares"),F94*Y94,IF(AND(F94&lt;&gt;"",G94="m²"),F94/10000*Y94,IF(AND(F94&lt;&gt;"",G94="km²"),F94*100*Y94,"")))))</x:f>
      </x:c>
      <x:c r="R94" s="115"/>
      <x:c r="S94" s="113"/>
      <x:c r="T94" s="113"/>
      <x:c r="U94" s="113"/>
      <x:c r="V94" s="113"/>
      <x:c r="W94" s="113"/>
      <x:c r="X94" s="113"/>
      <x:c r="Y94" s="118"/>
      <x:c r="Z94" s="113"/>
      <x:c r="AA94" s="113"/>
      <x:c r="AB94" s="119" t="str">
        <x:f>IF(B94="","",TODAY())</x:f>
      </x:c>
      <x:c r="AC94" s="113"/>
      <x:c r="AD94" s="113" t="str">
        <x:f>IF(B94="","",IF(OR(D94="",T94="",U94="",V94&lt;&gt;"Validé humainement",AND(F94&lt;&gt;"",G94=""),AND(H94&lt;&gt;"",J94=""),AND(Q94&lt;&gt;"",OR(X94="",Y94="",Z94=""))),"ALERTE: localisation/source/unité/statut/facteur","OK"))</x:f>
      </x:c>
      <x:c r="AE94" s="113" t="str">
        <x:f>IF(B94="","",IF(V94="Validé humainement","Oui","Non"))</x:f>
      </x:c>
    </x:row>
    <x:row r="95">
      <x:c r="A95" s="113" t="str">
        <x:f>IF(B95="","","NAT-"&amp;TEXT(ROW()-4,"0000"))</x:f>
      </x:c>
      <x:c r="B95" s="113"/>
      <x:c r="C95" s="113"/>
      <x:c r="D95" s="113"/>
      <x:c r="E95" s="113"/>
      <x:c r="F95" s="114"/>
      <x:c r="G95" s="113"/>
      <x:c r="H95" s="115"/>
      <x:c r="I95" s="115"/>
      <x:c r="J95" s="116" t="str">
        <x:f>IF(OR(H95="",I95="",H95=0),"",I95/H95)</x:f>
      </x:c>
      <x:c r="K95" s="114"/>
      <x:c r="L95" s="114"/>
      <x:c r="M95" s="114"/>
      <x:c r="N95" s="114"/>
      <x:c r="O95" s="114"/>
      <x:c r="P95" s="113"/>
      <x:c r="Q95" s="117" t="str">
        <x:f>IF(Y95="","",IF(I95&lt;&gt;"",I95*Y95,IF(AND(F95&lt;&gt;"",G95="hectares"),F95*Y95,IF(AND(F95&lt;&gt;"",G95="m²"),F95/10000*Y95,IF(AND(F95&lt;&gt;"",G95="km²"),F95*100*Y95,"")))))</x:f>
      </x:c>
      <x:c r="R95" s="115"/>
      <x:c r="S95" s="113"/>
      <x:c r="T95" s="113"/>
      <x:c r="U95" s="113"/>
      <x:c r="V95" s="113"/>
      <x:c r="W95" s="113"/>
      <x:c r="X95" s="113"/>
      <x:c r="Y95" s="118"/>
      <x:c r="Z95" s="113"/>
      <x:c r="AA95" s="113"/>
      <x:c r="AB95" s="119" t="str">
        <x:f>IF(B95="","",TODAY())</x:f>
      </x:c>
      <x:c r="AC95" s="113"/>
      <x:c r="AD95" s="113" t="str">
        <x:f>IF(B95="","",IF(OR(D95="",T95="",U95="",V95&lt;&gt;"Validé humainement",AND(F95&lt;&gt;"",G95=""),AND(H95&lt;&gt;"",J95=""),AND(Q95&lt;&gt;"",OR(X95="",Y95="",Z95=""))),"ALERTE: localisation/source/unité/statut/facteur","OK"))</x:f>
      </x:c>
      <x:c r="AE95" s="113" t="str">
        <x:f>IF(B95="","",IF(V95="Validé humainement","Oui","Non"))</x:f>
      </x:c>
    </x:row>
    <x:row r="96">
      <x:c r="A96" s="113" t="str">
        <x:f>IF(B96="","","NAT-"&amp;TEXT(ROW()-4,"0000"))</x:f>
      </x:c>
      <x:c r="B96" s="113"/>
      <x:c r="C96" s="113"/>
      <x:c r="D96" s="113"/>
      <x:c r="E96" s="113"/>
      <x:c r="F96" s="114"/>
      <x:c r="G96" s="113"/>
      <x:c r="H96" s="115"/>
      <x:c r="I96" s="115"/>
      <x:c r="J96" s="116" t="str">
        <x:f>IF(OR(H96="",I96="",H96=0),"",I96/H96)</x:f>
      </x:c>
      <x:c r="K96" s="114"/>
      <x:c r="L96" s="114"/>
      <x:c r="M96" s="114"/>
      <x:c r="N96" s="114"/>
      <x:c r="O96" s="114"/>
      <x:c r="P96" s="113"/>
      <x:c r="Q96" s="117" t="str">
        <x:f>IF(Y96="","",IF(I96&lt;&gt;"",I96*Y96,IF(AND(F96&lt;&gt;"",G96="hectares"),F96*Y96,IF(AND(F96&lt;&gt;"",G96="m²"),F96/10000*Y96,IF(AND(F96&lt;&gt;"",G96="km²"),F96*100*Y96,"")))))</x:f>
      </x:c>
      <x:c r="R96" s="115"/>
      <x:c r="S96" s="113"/>
      <x:c r="T96" s="113"/>
      <x:c r="U96" s="113"/>
      <x:c r="V96" s="113"/>
      <x:c r="W96" s="113"/>
      <x:c r="X96" s="113"/>
      <x:c r="Y96" s="118"/>
      <x:c r="Z96" s="113"/>
      <x:c r="AA96" s="113"/>
      <x:c r="AB96" s="119" t="str">
        <x:f>IF(B96="","",TODAY())</x:f>
      </x:c>
      <x:c r="AC96" s="113"/>
      <x:c r="AD96" s="113" t="str">
        <x:f>IF(B96="","",IF(OR(D96="",T96="",U96="",V96&lt;&gt;"Validé humainement",AND(F96&lt;&gt;"",G96=""),AND(H96&lt;&gt;"",J96=""),AND(Q96&lt;&gt;"",OR(X96="",Y96="",Z96=""))),"ALERTE: localisation/source/unité/statut/facteur","OK"))</x:f>
      </x:c>
      <x:c r="AE96" s="113" t="str">
        <x:f>IF(B96="","",IF(V96="Validé humainement","Oui","Non"))</x:f>
      </x:c>
    </x:row>
    <x:row r="97">
      <x:c r="A97" s="113" t="str">
        <x:f>IF(B97="","","NAT-"&amp;TEXT(ROW()-4,"0000"))</x:f>
      </x:c>
      <x:c r="B97" s="113"/>
      <x:c r="C97" s="113"/>
      <x:c r="D97" s="113"/>
      <x:c r="E97" s="113"/>
      <x:c r="F97" s="114"/>
      <x:c r="G97" s="113"/>
      <x:c r="H97" s="115"/>
      <x:c r="I97" s="115"/>
      <x:c r="J97" s="116" t="str">
        <x:f>IF(OR(H97="",I97="",H97=0),"",I97/H97)</x:f>
      </x:c>
      <x:c r="K97" s="114"/>
      <x:c r="L97" s="114"/>
      <x:c r="M97" s="114"/>
      <x:c r="N97" s="114"/>
      <x:c r="O97" s="114"/>
      <x:c r="P97" s="113"/>
      <x:c r="Q97" s="117" t="str">
        <x:f>IF(Y97="","",IF(I97&lt;&gt;"",I97*Y97,IF(AND(F97&lt;&gt;"",G97="hectares"),F97*Y97,IF(AND(F97&lt;&gt;"",G97="m²"),F97/10000*Y97,IF(AND(F97&lt;&gt;"",G97="km²"),F97*100*Y97,"")))))</x:f>
      </x:c>
      <x:c r="R97" s="115"/>
      <x:c r="S97" s="113"/>
      <x:c r="T97" s="113"/>
      <x:c r="U97" s="113"/>
      <x:c r="V97" s="113"/>
      <x:c r="W97" s="113"/>
      <x:c r="X97" s="113"/>
      <x:c r="Y97" s="118"/>
      <x:c r="Z97" s="113"/>
      <x:c r="AA97" s="113"/>
      <x:c r="AB97" s="119" t="str">
        <x:f>IF(B97="","",TODAY())</x:f>
      </x:c>
      <x:c r="AC97" s="113"/>
      <x:c r="AD97" s="113" t="str">
        <x:f>IF(B97="","",IF(OR(D97="",T97="",U97="",V97&lt;&gt;"Validé humainement",AND(F97&lt;&gt;"",G97=""),AND(H97&lt;&gt;"",J97=""),AND(Q97&lt;&gt;"",OR(X97="",Y97="",Z97=""))),"ALERTE: localisation/source/unité/statut/facteur","OK"))</x:f>
      </x:c>
      <x:c r="AE97" s="113" t="str">
        <x:f>IF(B97="","",IF(V97="Validé humainement","Oui","Non"))</x:f>
      </x:c>
    </x:row>
    <x:row r="98">
      <x:c r="A98" s="113" t="str">
        <x:f>IF(B98="","","NAT-"&amp;TEXT(ROW()-4,"0000"))</x:f>
      </x:c>
      <x:c r="B98" s="113"/>
      <x:c r="C98" s="113"/>
      <x:c r="D98" s="113"/>
      <x:c r="E98" s="113"/>
      <x:c r="F98" s="114"/>
      <x:c r="G98" s="113"/>
      <x:c r="H98" s="115"/>
      <x:c r="I98" s="115"/>
      <x:c r="J98" s="116" t="str">
        <x:f>IF(OR(H98="",I98="",H98=0),"",I98/H98)</x:f>
      </x:c>
      <x:c r="K98" s="114"/>
      <x:c r="L98" s="114"/>
      <x:c r="M98" s="114"/>
      <x:c r="N98" s="114"/>
      <x:c r="O98" s="114"/>
      <x:c r="P98" s="113"/>
      <x:c r="Q98" s="117" t="str">
        <x:f>IF(Y98="","",IF(I98&lt;&gt;"",I98*Y98,IF(AND(F98&lt;&gt;"",G98="hectares"),F98*Y98,IF(AND(F98&lt;&gt;"",G98="m²"),F98/10000*Y98,IF(AND(F98&lt;&gt;"",G98="km²"),F98*100*Y98,"")))))</x:f>
      </x:c>
      <x:c r="R98" s="115"/>
      <x:c r="S98" s="113"/>
      <x:c r="T98" s="113"/>
      <x:c r="U98" s="113"/>
      <x:c r="V98" s="113"/>
      <x:c r="W98" s="113"/>
      <x:c r="X98" s="113"/>
      <x:c r="Y98" s="118"/>
      <x:c r="Z98" s="113"/>
      <x:c r="AA98" s="113"/>
      <x:c r="AB98" s="119" t="str">
        <x:f>IF(B98="","",TODAY())</x:f>
      </x:c>
      <x:c r="AC98" s="113"/>
      <x:c r="AD98" s="113" t="str">
        <x:f>IF(B98="","",IF(OR(D98="",T98="",U98="",V98&lt;&gt;"Validé humainement",AND(F98&lt;&gt;"",G98=""),AND(H98&lt;&gt;"",J98=""),AND(Q98&lt;&gt;"",OR(X98="",Y98="",Z98=""))),"ALERTE: localisation/source/unité/statut/facteur","OK"))</x:f>
      </x:c>
      <x:c r="AE98" s="113" t="str">
        <x:f>IF(B98="","",IF(V98="Validé humainement","Oui","Non"))</x:f>
      </x:c>
    </x:row>
    <x:row r="99">
      <x:c r="A99" s="113" t="str">
        <x:f>IF(B99="","","NAT-"&amp;TEXT(ROW()-4,"0000"))</x:f>
      </x:c>
      <x:c r="B99" s="113"/>
      <x:c r="C99" s="113"/>
      <x:c r="D99" s="113"/>
      <x:c r="E99" s="113"/>
      <x:c r="F99" s="114"/>
      <x:c r="G99" s="113"/>
      <x:c r="H99" s="115"/>
      <x:c r="I99" s="115"/>
      <x:c r="J99" s="116" t="str">
        <x:f>IF(OR(H99="",I99="",H99=0),"",I99/H99)</x:f>
      </x:c>
      <x:c r="K99" s="114"/>
      <x:c r="L99" s="114"/>
      <x:c r="M99" s="114"/>
      <x:c r="N99" s="114"/>
      <x:c r="O99" s="114"/>
      <x:c r="P99" s="113"/>
      <x:c r="Q99" s="117" t="str">
        <x:f>IF(Y99="","",IF(I99&lt;&gt;"",I99*Y99,IF(AND(F99&lt;&gt;"",G99="hectares"),F99*Y99,IF(AND(F99&lt;&gt;"",G99="m²"),F99/10000*Y99,IF(AND(F99&lt;&gt;"",G99="km²"),F99*100*Y99,"")))))</x:f>
      </x:c>
      <x:c r="R99" s="115"/>
      <x:c r="S99" s="113"/>
      <x:c r="T99" s="113"/>
      <x:c r="U99" s="113"/>
      <x:c r="V99" s="113"/>
      <x:c r="W99" s="113"/>
      <x:c r="X99" s="113"/>
      <x:c r="Y99" s="118"/>
      <x:c r="Z99" s="113"/>
      <x:c r="AA99" s="113"/>
      <x:c r="AB99" s="119" t="str">
        <x:f>IF(B99="","",TODAY())</x:f>
      </x:c>
      <x:c r="AC99" s="113"/>
      <x:c r="AD99" s="113" t="str">
        <x:f>IF(B99="","",IF(OR(D99="",T99="",U99="",V99&lt;&gt;"Validé humainement",AND(F99&lt;&gt;"",G99=""),AND(H99&lt;&gt;"",J99=""),AND(Q99&lt;&gt;"",OR(X99="",Y99="",Z99=""))),"ALERTE: localisation/source/unité/statut/facteur","OK"))</x:f>
      </x:c>
      <x:c r="AE99" s="113" t="str">
        <x:f>IF(B99="","",IF(V99="Validé humainement","Oui","Non"))</x:f>
      </x:c>
    </x:row>
    <x:row r="100">
      <x:c r="A100" s="113" t="str">
        <x:f>IF(B100="","","NAT-"&amp;TEXT(ROW()-4,"0000"))</x:f>
      </x:c>
      <x:c r="B100" s="113"/>
      <x:c r="C100" s="113"/>
      <x:c r="D100" s="113"/>
      <x:c r="E100" s="113"/>
      <x:c r="F100" s="114"/>
      <x:c r="G100" s="113"/>
      <x:c r="H100" s="115"/>
      <x:c r="I100" s="115"/>
      <x:c r="J100" s="116" t="str">
        <x:f>IF(OR(H100="",I100="",H100=0),"",I100/H100)</x:f>
      </x:c>
      <x:c r="K100" s="114"/>
      <x:c r="L100" s="114"/>
      <x:c r="M100" s="114"/>
      <x:c r="N100" s="114"/>
      <x:c r="O100" s="114"/>
      <x:c r="P100" s="113"/>
      <x:c r="Q100" s="117" t="str">
        <x:f>IF(Y100="","",IF(I100&lt;&gt;"",I100*Y100,IF(AND(F100&lt;&gt;"",G100="hectares"),F100*Y100,IF(AND(F100&lt;&gt;"",G100="m²"),F100/10000*Y100,IF(AND(F100&lt;&gt;"",G100="km²"),F100*100*Y100,"")))))</x:f>
      </x:c>
      <x:c r="R100" s="115"/>
      <x:c r="S100" s="113"/>
      <x:c r="T100" s="113"/>
      <x:c r="U100" s="113"/>
      <x:c r="V100" s="113"/>
      <x:c r="W100" s="113"/>
      <x:c r="X100" s="113"/>
      <x:c r="Y100" s="118"/>
      <x:c r="Z100" s="113"/>
      <x:c r="AA100" s="113"/>
      <x:c r="AB100" s="119" t="str">
        <x:f>IF(B100="","",TODAY())</x:f>
      </x:c>
      <x:c r="AC100" s="113"/>
      <x:c r="AD100" s="113" t="str">
        <x:f>IF(B100="","",IF(OR(D100="",T100="",U100="",V100&lt;&gt;"Validé humainement",AND(F100&lt;&gt;"",G100=""),AND(H100&lt;&gt;"",J100=""),AND(Q100&lt;&gt;"",OR(X100="",Y100="",Z100=""))),"ALERTE: localisation/source/unité/statut/facteur","OK"))</x:f>
      </x:c>
      <x:c r="AE100" s="113" t="str">
        <x:f>IF(B100="","",IF(V100="Validé humainement","Oui","Non"))</x:f>
      </x:c>
    </x:row>
    <x:row r="101">
      <x:c r="A101" s="113" t="str">
        <x:f>IF(B101="","","NAT-"&amp;TEXT(ROW()-4,"0000"))</x:f>
      </x:c>
      <x:c r="B101" s="113"/>
      <x:c r="C101" s="113"/>
      <x:c r="D101" s="113"/>
      <x:c r="E101" s="113"/>
      <x:c r="F101" s="114"/>
      <x:c r="G101" s="113"/>
      <x:c r="H101" s="115"/>
      <x:c r="I101" s="115"/>
      <x:c r="J101" s="116" t="str">
        <x:f>IF(OR(H101="",I101="",H101=0),"",I101/H101)</x:f>
      </x:c>
      <x:c r="K101" s="114"/>
      <x:c r="L101" s="114"/>
      <x:c r="M101" s="114"/>
      <x:c r="N101" s="114"/>
      <x:c r="O101" s="114"/>
      <x:c r="P101" s="113"/>
      <x:c r="Q101" s="117" t="str">
        <x:f>IF(Y101="","",IF(I101&lt;&gt;"",I101*Y101,IF(AND(F101&lt;&gt;"",G101="hectares"),F101*Y101,IF(AND(F101&lt;&gt;"",G101="m²"),F101/10000*Y101,IF(AND(F101&lt;&gt;"",G101="km²"),F101*100*Y101,"")))))</x:f>
      </x:c>
      <x:c r="R101" s="115"/>
      <x:c r="S101" s="113"/>
      <x:c r="T101" s="113"/>
      <x:c r="U101" s="113"/>
      <x:c r="V101" s="113"/>
      <x:c r="W101" s="113"/>
      <x:c r="X101" s="113"/>
      <x:c r="Y101" s="118"/>
      <x:c r="Z101" s="113"/>
      <x:c r="AA101" s="113"/>
      <x:c r="AB101" s="119" t="str">
        <x:f>IF(B101="","",TODAY())</x:f>
      </x:c>
      <x:c r="AC101" s="113"/>
      <x:c r="AD101" s="113" t="str">
        <x:f>IF(B101="","",IF(OR(D101="",T101="",U101="",V101&lt;&gt;"Validé humainement",AND(F101&lt;&gt;"",G101=""),AND(H101&lt;&gt;"",J101=""),AND(Q101&lt;&gt;"",OR(X101="",Y101="",Z101=""))),"ALERTE: localisation/source/unité/statut/facteur","OK"))</x:f>
      </x:c>
      <x:c r="AE101" s="113" t="str">
        <x:f>IF(B101="","",IF(V101="Validé humainement","Oui","Non"))</x:f>
      </x:c>
    </x:row>
    <x:row r="102">
      <x:c r="A102" s="113" t="str">
        <x:f>IF(B102="","","NAT-"&amp;TEXT(ROW()-4,"0000"))</x:f>
      </x:c>
      <x:c r="B102" s="113"/>
      <x:c r="C102" s="113"/>
      <x:c r="D102" s="113"/>
      <x:c r="E102" s="113"/>
      <x:c r="F102" s="114"/>
      <x:c r="G102" s="113"/>
      <x:c r="H102" s="115"/>
      <x:c r="I102" s="115"/>
      <x:c r="J102" s="116" t="str">
        <x:f>IF(OR(H102="",I102="",H102=0),"",I102/H102)</x:f>
      </x:c>
      <x:c r="K102" s="114"/>
      <x:c r="L102" s="114"/>
      <x:c r="M102" s="114"/>
      <x:c r="N102" s="114"/>
      <x:c r="O102" s="114"/>
      <x:c r="P102" s="113"/>
      <x:c r="Q102" s="117" t="str">
        <x:f>IF(Y102="","",IF(I102&lt;&gt;"",I102*Y102,IF(AND(F102&lt;&gt;"",G102="hectares"),F102*Y102,IF(AND(F102&lt;&gt;"",G102="m²"),F102/10000*Y102,IF(AND(F102&lt;&gt;"",G102="km²"),F102*100*Y102,"")))))</x:f>
      </x:c>
      <x:c r="R102" s="115"/>
      <x:c r="S102" s="113"/>
      <x:c r="T102" s="113"/>
      <x:c r="U102" s="113"/>
      <x:c r="V102" s="113"/>
      <x:c r="W102" s="113"/>
      <x:c r="X102" s="113"/>
      <x:c r="Y102" s="118"/>
      <x:c r="Z102" s="113"/>
      <x:c r="AA102" s="113"/>
      <x:c r="AB102" s="119" t="str">
        <x:f>IF(B102="","",TODAY())</x:f>
      </x:c>
      <x:c r="AC102" s="113"/>
      <x:c r="AD102" s="113" t="str">
        <x:f>IF(B102="","",IF(OR(D102="",T102="",U102="",V102&lt;&gt;"Validé humainement",AND(F102&lt;&gt;"",G102=""),AND(H102&lt;&gt;"",J102=""),AND(Q102&lt;&gt;"",OR(X102="",Y102="",Z102=""))),"ALERTE: localisation/source/unité/statut/facteur","OK"))</x:f>
      </x:c>
      <x:c r="AE102" s="113" t="str">
        <x:f>IF(B102="","",IF(V102="Validé humainement","Oui","Non"))</x:f>
      </x:c>
    </x:row>
    <x:row r="103">
      <x:c r="A103" s="113" t="str">
        <x:f>IF(B103="","","NAT-"&amp;TEXT(ROW()-4,"0000"))</x:f>
      </x:c>
      <x:c r="B103" s="113"/>
      <x:c r="C103" s="113"/>
      <x:c r="D103" s="113"/>
      <x:c r="E103" s="113"/>
      <x:c r="F103" s="114"/>
      <x:c r="G103" s="113"/>
      <x:c r="H103" s="115"/>
      <x:c r="I103" s="115"/>
      <x:c r="J103" s="116" t="str">
        <x:f>IF(OR(H103="",I103="",H103=0),"",I103/H103)</x:f>
      </x:c>
      <x:c r="K103" s="114"/>
      <x:c r="L103" s="114"/>
      <x:c r="M103" s="114"/>
      <x:c r="N103" s="114"/>
      <x:c r="O103" s="114"/>
      <x:c r="P103" s="113"/>
      <x:c r="Q103" s="117" t="str">
        <x:f>IF(Y103="","",IF(I103&lt;&gt;"",I103*Y103,IF(AND(F103&lt;&gt;"",G103="hectares"),F103*Y103,IF(AND(F103&lt;&gt;"",G103="m²"),F103/10000*Y103,IF(AND(F103&lt;&gt;"",G103="km²"),F103*100*Y103,"")))))</x:f>
      </x:c>
      <x:c r="R103" s="115"/>
      <x:c r="S103" s="113"/>
      <x:c r="T103" s="113"/>
      <x:c r="U103" s="113"/>
      <x:c r="V103" s="113"/>
      <x:c r="W103" s="113"/>
      <x:c r="X103" s="113"/>
      <x:c r="Y103" s="118"/>
      <x:c r="Z103" s="113"/>
      <x:c r="AA103" s="113"/>
      <x:c r="AB103" s="119" t="str">
        <x:f>IF(B103="","",TODAY())</x:f>
      </x:c>
      <x:c r="AC103" s="113"/>
      <x:c r="AD103" s="113" t="str">
        <x:f>IF(B103="","",IF(OR(D103="",T103="",U103="",V103&lt;&gt;"Validé humainement",AND(F103&lt;&gt;"",G103=""),AND(H103&lt;&gt;"",J103=""),AND(Q103&lt;&gt;"",OR(X103="",Y103="",Z103=""))),"ALERTE: localisation/source/unité/statut/facteur","OK"))</x:f>
      </x:c>
      <x:c r="AE103" s="113" t="str">
        <x:f>IF(B103="","",IF(V103="Validé humainement","Oui","Non"))</x:f>
      </x:c>
    </x:row>
    <x:row r="104">
      <x:c r="A104" s="113" t="str">
        <x:f>IF(B104="","","NAT-"&amp;TEXT(ROW()-4,"0000"))</x:f>
      </x:c>
      <x:c r="B104" s="113"/>
      <x:c r="C104" s="113"/>
      <x:c r="D104" s="113"/>
      <x:c r="E104" s="113"/>
      <x:c r="F104" s="114"/>
      <x:c r="G104" s="113"/>
      <x:c r="H104" s="115"/>
      <x:c r="I104" s="115"/>
      <x:c r="J104" s="116" t="str">
        <x:f>IF(OR(H104="",I104="",H104=0),"",I104/H104)</x:f>
      </x:c>
      <x:c r="K104" s="114"/>
      <x:c r="L104" s="114"/>
      <x:c r="M104" s="114"/>
      <x:c r="N104" s="114"/>
      <x:c r="O104" s="114"/>
      <x:c r="P104" s="113"/>
      <x:c r="Q104" s="117" t="str">
        <x:f>IF(Y104="","",IF(I104&lt;&gt;"",I104*Y104,IF(AND(F104&lt;&gt;"",G104="hectares"),F104*Y104,IF(AND(F104&lt;&gt;"",G104="m²"),F104/10000*Y104,IF(AND(F104&lt;&gt;"",G104="km²"),F104*100*Y104,"")))))</x:f>
      </x:c>
      <x:c r="R104" s="115"/>
      <x:c r="S104" s="113"/>
      <x:c r="T104" s="113"/>
      <x:c r="U104" s="113"/>
      <x:c r="V104" s="113"/>
      <x:c r="W104" s="113"/>
      <x:c r="X104" s="113"/>
      <x:c r="Y104" s="118"/>
      <x:c r="Z104" s="113"/>
      <x:c r="AA104" s="113"/>
      <x:c r="AB104" s="119" t="str">
        <x:f>IF(B104="","",TODAY())</x:f>
      </x:c>
      <x:c r="AC104" s="113"/>
      <x:c r="AD104" s="113" t="str">
        <x:f>IF(B104="","",IF(OR(D104="",T104="",U104="",V104&lt;&gt;"Validé humainement",AND(F104&lt;&gt;"",G104=""),AND(H104&lt;&gt;"",J104=""),AND(Q104&lt;&gt;"",OR(X104="",Y104="",Z104=""))),"ALERTE: localisation/source/unité/statut/facteur","OK"))</x:f>
      </x:c>
      <x:c r="AE104" s="113" t="str">
        <x:f>IF(B104="","",IF(V104="Validé humainement","Oui","Non"))</x:f>
      </x:c>
    </x:row>
    <x:row r="105">
      <x:c r="A105" s="113" t="str">
        <x:f>IF(B105="","","NAT-"&amp;TEXT(ROW()-4,"0000"))</x:f>
      </x:c>
      <x:c r="B105" s="113"/>
      <x:c r="C105" s="113"/>
      <x:c r="D105" s="113"/>
      <x:c r="E105" s="113"/>
      <x:c r="F105" s="114"/>
      <x:c r="G105" s="113"/>
      <x:c r="H105" s="115"/>
      <x:c r="I105" s="115"/>
      <x:c r="J105" s="116" t="str">
        <x:f>IF(OR(H105="",I105="",H105=0),"",I105/H105)</x:f>
      </x:c>
      <x:c r="K105" s="114"/>
      <x:c r="L105" s="114"/>
      <x:c r="M105" s="114"/>
      <x:c r="N105" s="114"/>
      <x:c r="O105" s="114"/>
      <x:c r="P105" s="113"/>
      <x:c r="Q105" s="117" t="str">
        <x:f>IF(Y105="","",IF(I105&lt;&gt;"",I105*Y105,IF(AND(F105&lt;&gt;"",G105="hectares"),F105*Y105,IF(AND(F105&lt;&gt;"",G105="m²"),F105/10000*Y105,IF(AND(F105&lt;&gt;"",G105="km²"),F105*100*Y105,"")))))</x:f>
      </x:c>
      <x:c r="R105" s="115"/>
      <x:c r="S105" s="113"/>
      <x:c r="T105" s="113"/>
      <x:c r="U105" s="113"/>
      <x:c r="V105" s="113"/>
      <x:c r="W105" s="113"/>
      <x:c r="X105" s="113"/>
      <x:c r="Y105" s="118"/>
      <x:c r="Z105" s="113"/>
      <x:c r="AA105" s="113"/>
      <x:c r="AB105" s="119" t="str">
        <x:f>IF(B105="","",TODAY())</x:f>
      </x:c>
      <x:c r="AC105" s="113"/>
      <x:c r="AD105" s="113" t="str">
        <x:f>IF(B105="","",IF(OR(D105="",T105="",U105="",V105&lt;&gt;"Validé humainement",AND(F105&lt;&gt;"",G105=""),AND(H105&lt;&gt;"",J105=""),AND(Q105&lt;&gt;"",OR(X105="",Y105="",Z105=""))),"ALERTE: localisation/source/unité/statut/facteur","OK"))</x:f>
      </x:c>
      <x:c r="AE105" s="113" t="str">
        <x:f>IF(B105="","",IF(V105="Validé humainement","Oui","Non"))</x:f>
      </x:c>
    </x:row>
    <x:row r="106">
      <x:c r="A106" s="113" t="str">
        <x:f>IF(B106="","","NAT-"&amp;TEXT(ROW()-4,"0000"))</x:f>
      </x:c>
      <x:c r="B106" s="113"/>
      <x:c r="C106" s="113"/>
      <x:c r="D106" s="113"/>
      <x:c r="E106" s="113"/>
      <x:c r="F106" s="114"/>
      <x:c r="G106" s="113"/>
      <x:c r="H106" s="115"/>
      <x:c r="I106" s="115"/>
      <x:c r="J106" s="116" t="str">
        <x:f>IF(OR(H106="",I106="",H106=0),"",I106/H106)</x:f>
      </x:c>
      <x:c r="K106" s="114"/>
      <x:c r="L106" s="114"/>
      <x:c r="M106" s="114"/>
      <x:c r="N106" s="114"/>
      <x:c r="O106" s="114"/>
      <x:c r="P106" s="113"/>
      <x:c r="Q106" s="117" t="str">
        <x:f>IF(Y106="","",IF(I106&lt;&gt;"",I106*Y106,IF(AND(F106&lt;&gt;"",G106="hectares"),F106*Y106,IF(AND(F106&lt;&gt;"",G106="m²"),F106/10000*Y106,IF(AND(F106&lt;&gt;"",G106="km²"),F106*100*Y106,"")))))</x:f>
      </x:c>
      <x:c r="R106" s="115"/>
      <x:c r="S106" s="113"/>
      <x:c r="T106" s="113"/>
      <x:c r="U106" s="113"/>
      <x:c r="V106" s="113"/>
      <x:c r="W106" s="113"/>
      <x:c r="X106" s="113"/>
      <x:c r="Y106" s="118"/>
      <x:c r="Z106" s="113"/>
      <x:c r="AA106" s="113"/>
      <x:c r="AB106" s="119" t="str">
        <x:f>IF(B106="","",TODAY())</x:f>
      </x:c>
      <x:c r="AC106" s="113"/>
      <x:c r="AD106" s="113" t="str">
        <x:f>IF(B106="","",IF(OR(D106="",T106="",U106="",V106&lt;&gt;"Validé humainement",AND(F106&lt;&gt;"",G106=""),AND(H106&lt;&gt;"",J106=""),AND(Q106&lt;&gt;"",OR(X106="",Y106="",Z106=""))),"ALERTE: localisation/source/unité/statut/facteur","OK"))</x:f>
      </x:c>
      <x:c r="AE106" s="113" t="str">
        <x:f>IF(B106="","",IF(V106="Validé humainement","Oui","Non"))</x:f>
      </x:c>
    </x:row>
    <x:row r="107">
      <x:c r="A107" s="113" t="str">
        <x:f>IF(B107="","","NAT-"&amp;TEXT(ROW()-4,"0000"))</x:f>
      </x:c>
      <x:c r="B107" s="113"/>
      <x:c r="C107" s="113"/>
      <x:c r="D107" s="113"/>
      <x:c r="E107" s="113"/>
      <x:c r="F107" s="114"/>
      <x:c r="G107" s="113"/>
      <x:c r="H107" s="115"/>
      <x:c r="I107" s="115"/>
      <x:c r="J107" s="116" t="str">
        <x:f>IF(OR(H107="",I107="",H107=0),"",I107/H107)</x:f>
      </x:c>
      <x:c r="K107" s="114"/>
      <x:c r="L107" s="114"/>
      <x:c r="M107" s="114"/>
      <x:c r="N107" s="114"/>
      <x:c r="O107" s="114"/>
      <x:c r="P107" s="113"/>
      <x:c r="Q107" s="117" t="str">
        <x:f>IF(Y107="","",IF(I107&lt;&gt;"",I107*Y107,IF(AND(F107&lt;&gt;"",G107="hectares"),F107*Y107,IF(AND(F107&lt;&gt;"",G107="m²"),F107/10000*Y107,IF(AND(F107&lt;&gt;"",G107="km²"),F107*100*Y107,"")))))</x:f>
      </x:c>
      <x:c r="R107" s="115"/>
      <x:c r="S107" s="113"/>
      <x:c r="T107" s="113"/>
      <x:c r="U107" s="113"/>
      <x:c r="V107" s="113"/>
      <x:c r="W107" s="113"/>
      <x:c r="X107" s="113"/>
      <x:c r="Y107" s="118"/>
      <x:c r="Z107" s="113"/>
      <x:c r="AA107" s="113"/>
      <x:c r="AB107" s="119" t="str">
        <x:f>IF(B107="","",TODAY())</x:f>
      </x:c>
      <x:c r="AC107" s="113"/>
      <x:c r="AD107" s="113" t="str">
        <x:f>IF(B107="","",IF(OR(D107="",T107="",U107="",V107&lt;&gt;"Validé humainement",AND(F107&lt;&gt;"",G107=""),AND(H107&lt;&gt;"",J107=""),AND(Q107&lt;&gt;"",OR(X107="",Y107="",Z107=""))),"ALERTE: localisation/source/unité/statut/facteur","OK"))</x:f>
      </x:c>
      <x:c r="AE107" s="113" t="str">
        <x:f>IF(B107="","",IF(V107="Validé humainement","Oui","Non"))</x:f>
      </x:c>
    </x:row>
    <x:row r="108">
      <x:c r="A108" s="113" t="str">
        <x:f>IF(B108="","","NAT-"&amp;TEXT(ROW()-4,"0000"))</x:f>
      </x:c>
      <x:c r="B108" s="113"/>
      <x:c r="C108" s="113"/>
      <x:c r="D108" s="113"/>
      <x:c r="E108" s="113"/>
      <x:c r="F108" s="114"/>
      <x:c r="G108" s="113"/>
      <x:c r="H108" s="115"/>
      <x:c r="I108" s="115"/>
      <x:c r="J108" s="116" t="str">
        <x:f>IF(OR(H108="",I108="",H108=0),"",I108/H108)</x:f>
      </x:c>
      <x:c r="K108" s="114"/>
      <x:c r="L108" s="114"/>
      <x:c r="M108" s="114"/>
      <x:c r="N108" s="114"/>
      <x:c r="O108" s="114"/>
      <x:c r="P108" s="113"/>
      <x:c r="Q108" s="117" t="str">
        <x:f>IF(Y108="","",IF(I108&lt;&gt;"",I108*Y108,IF(AND(F108&lt;&gt;"",G108="hectares"),F108*Y108,IF(AND(F108&lt;&gt;"",G108="m²"),F108/10000*Y108,IF(AND(F108&lt;&gt;"",G108="km²"),F108*100*Y108,"")))))</x:f>
      </x:c>
      <x:c r="R108" s="115"/>
      <x:c r="S108" s="113"/>
      <x:c r="T108" s="113"/>
      <x:c r="U108" s="113"/>
      <x:c r="V108" s="113"/>
      <x:c r="W108" s="113"/>
      <x:c r="X108" s="113"/>
      <x:c r="Y108" s="118"/>
      <x:c r="Z108" s="113"/>
      <x:c r="AA108" s="113"/>
      <x:c r="AB108" s="119" t="str">
        <x:f>IF(B108="","",TODAY())</x:f>
      </x:c>
      <x:c r="AC108" s="113"/>
      <x:c r="AD108" s="113" t="str">
        <x:f>IF(B108="","",IF(OR(D108="",T108="",U108="",V108&lt;&gt;"Validé humainement",AND(F108&lt;&gt;"",G108=""),AND(H108&lt;&gt;"",J108=""),AND(Q108&lt;&gt;"",OR(X108="",Y108="",Z108=""))),"ALERTE: localisation/source/unité/statut/facteur","OK"))</x:f>
      </x:c>
      <x:c r="AE108" s="113" t="str">
        <x:f>IF(B108="","",IF(V108="Validé humainement","Oui","Non"))</x:f>
      </x:c>
    </x:row>
    <x:row r="109">
      <x:c r="A109" s="113" t="str">
        <x:f>IF(B109="","","NAT-"&amp;TEXT(ROW()-4,"0000"))</x:f>
      </x:c>
      <x:c r="B109" s="113"/>
      <x:c r="C109" s="113"/>
      <x:c r="D109" s="113"/>
      <x:c r="E109" s="113"/>
      <x:c r="F109" s="114"/>
      <x:c r="G109" s="113"/>
      <x:c r="H109" s="115"/>
      <x:c r="I109" s="115"/>
      <x:c r="J109" s="116" t="str">
        <x:f>IF(OR(H109="",I109="",H109=0),"",I109/H109)</x:f>
      </x:c>
      <x:c r="K109" s="114"/>
      <x:c r="L109" s="114"/>
      <x:c r="M109" s="114"/>
      <x:c r="N109" s="114"/>
      <x:c r="O109" s="114"/>
      <x:c r="P109" s="113"/>
      <x:c r="Q109" s="117" t="str">
        <x:f>IF(Y109="","",IF(I109&lt;&gt;"",I109*Y109,IF(AND(F109&lt;&gt;"",G109="hectares"),F109*Y109,IF(AND(F109&lt;&gt;"",G109="m²"),F109/10000*Y109,IF(AND(F109&lt;&gt;"",G109="km²"),F109*100*Y109,"")))))</x:f>
      </x:c>
      <x:c r="R109" s="115"/>
      <x:c r="S109" s="113"/>
      <x:c r="T109" s="113"/>
      <x:c r="U109" s="113"/>
      <x:c r="V109" s="113"/>
      <x:c r="W109" s="113"/>
      <x:c r="X109" s="113"/>
      <x:c r="Y109" s="118"/>
      <x:c r="Z109" s="113"/>
      <x:c r="AA109" s="113"/>
      <x:c r="AB109" s="119" t="str">
        <x:f>IF(B109="","",TODAY())</x:f>
      </x:c>
      <x:c r="AC109" s="113"/>
      <x:c r="AD109" s="113" t="str">
        <x:f>IF(B109="","",IF(OR(D109="",T109="",U109="",V109&lt;&gt;"Validé humainement",AND(F109&lt;&gt;"",G109=""),AND(H109&lt;&gt;"",J109=""),AND(Q109&lt;&gt;"",OR(X109="",Y109="",Z109=""))),"ALERTE: localisation/source/unité/statut/facteur","OK"))</x:f>
      </x:c>
      <x:c r="AE109" s="113" t="str">
        <x:f>IF(B109="","",IF(V109="Validé humainement","Oui","Non"))</x:f>
      </x:c>
    </x:row>
    <x:row r="110">
      <x:c r="A110" s="113" t="str">
        <x:f>IF(B110="","","NAT-"&amp;TEXT(ROW()-4,"0000"))</x:f>
      </x:c>
      <x:c r="B110" s="113"/>
      <x:c r="C110" s="113"/>
      <x:c r="D110" s="113"/>
      <x:c r="E110" s="113"/>
      <x:c r="F110" s="114"/>
      <x:c r="G110" s="113"/>
      <x:c r="H110" s="115"/>
      <x:c r="I110" s="115"/>
      <x:c r="J110" s="116" t="str">
        <x:f>IF(OR(H110="",I110="",H110=0),"",I110/H110)</x:f>
      </x:c>
      <x:c r="K110" s="114"/>
      <x:c r="L110" s="114"/>
      <x:c r="M110" s="114"/>
      <x:c r="N110" s="114"/>
      <x:c r="O110" s="114"/>
      <x:c r="P110" s="113"/>
      <x:c r="Q110" s="117" t="str">
        <x:f>IF(Y110="","",IF(I110&lt;&gt;"",I110*Y110,IF(AND(F110&lt;&gt;"",G110="hectares"),F110*Y110,IF(AND(F110&lt;&gt;"",G110="m²"),F110/10000*Y110,IF(AND(F110&lt;&gt;"",G110="km²"),F110*100*Y110,"")))))</x:f>
      </x:c>
      <x:c r="R110" s="115"/>
      <x:c r="S110" s="113"/>
      <x:c r="T110" s="113"/>
      <x:c r="U110" s="113"/>
      <x:c r="V110" s="113"/>
      <x:c r="W110" s="113"/>
      <x:c r="X110" s="113"/>
      <x:c r="Y110" s="118"/>
      <x:c r="Z110" s="113"/>
      <x:c r="AA110" s="113"/>
      <x:c r="AB110" s="119" t="str">
        <x:f>IF(B110="","",TODAY())</x:f>
      </x:c>
      <x:c r="AC110" s="113"/>
      <x:c r="AD110" s="113" t="str">
        <x:f>IF(B110="","",IF(OR(D110="",T110="",U110="",V110&lt;&gt;"Validé humainement",AND(F110&lt;&gt;"",G110=""),AND(H110&lt;&gt;"",J110=""),AND(Q110&lt;&gt;"",OR(X110="",Y110="",Z110=""))),"ALERTE: localisation/source/unité/statut/facteur","OK"))</x:f>
      </x:c>
      <x:c r="AE110" s="113" t="str">
        <x:f>IF(B110="","",IF(V110="Validé humainement","Oui","Non"))</x:f>
      </x:c>
    </x:row>
    <x:row r="111">
      <x:c r="A111" s="113" t="str">
        <x:f>IF(B111="","","NAT-"&amp;TEXT(ROW()-4,"0000"))</x:f>
      </x:c>
      <x:c r="B111" s="113"/>
      <x:c r="C111" s="113"/>
      <x:c r="D111" s="113"/>
      <x:c r="E111" s="113"/>
      <x:c r="F111" s="114"/>
      <x:c r="G111" s="113"/>
      <x:c r="H111" s="115"/>
      <x:c r="I111" s="115"/>
      <x:c r="J111" s="116" t="str">
        <x:f>IF(OR(H111="",I111="",H111=0),"",I111/H111)</x:f>
      </x:c>
      <x:c r="K111" s="114"/>
      <x:c r="L111" s="114"/>
      <x:c r="M111" s="114"/>
      <x:c r="N111" s="114"/>
      <x:c r="O111" s="114"/>
      <x:c r="P111" s="113"/>
      <x:c r="Q111" s="117" t="str">
        <x:f>IF(Y111="","",IF(I111&lt;&gt;"",I111*Y111,IF(AND(F111&lt;&gt;"",G111="hectares"),F111*Y111,IF(AND(F111&lt;&gt;"",G111="m²"),F111/10000*Y111,IF(AND(F111&lt;&gt;"",G111="km²"),F111*100*Y111,"")))))</x:f>
      </x:c>
      <x:c r="R111" s="115"/>
      <x:c r="S111" s="113"/>
      <x:c r="T111" s="113"/>
      <x:c r="U111" s="113"/>
      <x:c r="V111" s="113"/>
      <x:c r="W111" s="113"/>
      <x:c r="X111" s="113"/>
      <x:c r="Y111" s="118"/>
      <x:c r="Z111" s="113"/>
      <x:c r="AA111" s="113"/>
      <x:c r="AB111" s="119" t="str">
        <x:f>IF(B111="","",TODAY())</x:f>
      </x:c>
      <x:c r="AC111" s="113"/>
      <x:c r="AD111" s="113" t="str">
        <x:f>IF(B111="","",IF(OR(D111="",T111="",U111="",V111&lt;&gt;"Validé humainement",AND(F111&lt;&gt;"",G111=""),AND(H111&lt;&gt;"",J111=""),AND(Q111&lt;&gt;"",OR(X111="",Y111="",Z111=""))),"ALERTE: localisation/source/unité/statut/facteur","OK"))</x:f>
      </x:c>
      <x:c r="AE111" s="113" t="str">
        <x:f>IF(B111="","",IF(V111="Validé humainement","Oui","Non"))</x:f>
      </x:c>
    </x:row>
    <x:row r="112">
      <x:c r="A112" s="113" t="str">
        <x:f>IF(B112="","","NAT-"&amp;TEXT(ROW()-4,"0000"))</x:f>
      </x:c>
      <x:c r="B112" s="113"/>
      <x:c r="C112" s="113"/>
      <x:c r="D112" s="113"/>
      <x:c r="E112" s="113"/>
      <x:c r="F112" s="114"/>
      <x:c r="G112" s="113"/>
      <x:c r="H112" s="115"/>
      <x:c r="I112" s="115"/>
      <x:c r="J112" s="116" t="str">
        <x:f>IF(OR(H112="",I112="",H112=0),"",I112/H112)</x:f>
      </x:c>
      <x:c r="K112" s="114"/>
      <x:c r="L112" s="114"/>
      <x:c r="M112" s="114"/>
      <x:c r="N112" s="114"/>
      <x:c r="O112" s="114"/>
      <x:c r="P112" s="113"/>
      <x:c r="Q112" s="117" t="str">
        <x:f>IF(Y112="","",IF(I112&lt;&gt;"",I112*Y112,IF(AND(F112&lt;&gt;"",G112="hectares"),F112*Y112,IF(AND(F112&lt;&gt;"",G112="m²"),F112/10000*Y112,IF(AND(F112&lt;&gt;"",G112="km²"),F112*100*Y112,"")))))</x:f>
      </x:c>
      <x:c r="R112" s="115"/>
      <x:c r="S112" s="113"/>
      <x:c r="T112" s="113"/>
      <x:c r="U112" s="113"/>
      <x:c r="V112" s="113"/>
      <x:c r="W112" s="113"/>
      <x:c r="X112" s="113"/>
      <x:c r="Y112" s="118"/>
      <x:c r="Z112" s="113"/>
      <x:c r="AA112" s="113"/>
      <x:c r="AB112" s="119" t="str">
        <x:f>IF(B112="","",TODAY())</x:f>
      </x:c>
      <x:c r="AC112" s="113"/>
      <x:c r="AD112" s="113" t="str">
        <x:f>IF(B112="","",IF(OR(D112="",T112="",U112="",V112&lt;&gt;"Validé humainement",AND(F112&lt;&gt;"",G112=""),AND(H112&lt;&gt;"",J112=""),AND(Q112&lt;&gt;"",OR(X112="",Y112="",Z112=""))),"ALERTE: localisation/source/unité/statut/facteur","OK"))</x:f>
      </x:c>
      <x:c r="AE112" s="113" t="str">
        <x:f>IF(B112="","",IF(V112="Validé humainement","Oui","Non"))</x:f>
      </x:c>
    </x:row>
    <x:row r="113">
      <x:c r="A113" s="113" t="str">
        <x:f>IF(B113="","","NAT-"&amp;TEXT(ROW()-4,"0000"))</x:f>
      </x:c>
      <x:c r="B113" s="113"/>
      <x:c r="C113" s="113"/>
      <x:c r="D113" s="113"/>
      <x:c r="E113" s="113"/>
      <x:c r="F113" s="114"/>
      <x:c r="G113" s="113"/>
      <x:c r="H113" s="115"/>
      <x:c r="I113" s="115"/>
      <x:c r="J113" s="116" t="str">
        <x:f>IF(OR(H113="",I113="",H113=0),"",I113/H113)</x:f>
      </x:c>
      <x:c r="K113" s="114"/>
      <x:c r="L113" s="114"/>
      <x:c r="M113" s="114"/>
      <x:c r="N113" s="114"/>
      <x:c r="O113" s="114"/>
      <x:c r="P113" s="113"/>
      <x:c r="Q113" s="117" t="str">
        <x:f>IF(Y113="","",IF(I113&lt;&gt;"",I113*Y113,IF(AND(F113&lt;&gt;"",G113="hectares"),F113*Y113,IF(AND(F113&lt;&gt;"",G113="m²"),F113/10000*Y113,IF(AND(F113&lt;&gt;"",G113="km²"),F113*100*Y113,"")))))</x:f>
      </x:c>
      <x:c r="R113" s="115"/>
      <x:c r="S113" s="113"/>
      <x:c r="T113" s="113"/>
      <x:c r="U113" s="113"/>
      <x:c r="V113" s="113"/>
      <x:c r="W113" s="113"/>
      <x:c r="X113" s="113"/>
      <x:c r="Y113" s="118"/>
      <x:c r="Z113" s="113"/>
      <x:c r="AA113" s="113"/>
      <x:c r="AB113" s="119" t="str">
        <x:f>IF(B113="","",TODAY())</x:f>
      </x:c>
      <x:c r="AC113" s="113"/>
      <x:c r="AD113" s="113" t="str">
        <x:f>IF(B113="","",IF(OR(D113="",T113="",U113="",V113&lt;&gt;"Validé humainement",AND(F113&lt;&gt;"",G113=""),AND(H113&lt;&gt;"",J113=""),AND(Q113&lt;&gt;"",OR(X113="",Y113="",Z113=""))),"ALERTE: localisation/source/unité/statut/facteur","OK"))</x:f>
      </x:c>
      <x:c r="AE113" s="113" t="str">
        <x:f>IF(B113="","",IF(V113="Validé humainement","Oui","Non"))</x:f>
      </x:c>
    </x:row>
    <x:row r="114">
      <x:c r="A114" s="113" t="str">
        <x:f>IF(B114="","","NAT-"&amp;TEXT(ROW()-4,"0000"))</x:f>
      </x:c>
      <x:c r="B114" s="113"/>
      <x:c r="C114" s="113"/>
      <x:c r="D114" s="113"/>
      <x:c r="E114" s="113"/>
      <x:c r="F114" s="114"/>
      <x:c r="G114" s="113"/>
      <x:c r="H114" s="115"/>
      <x:c r="I114" s="115"/>
      <x:c r="J114" s="116" t="str">
        <x:f>IF(OR(H114="",I114="",H114=0),"",I114/H114)</x:f>
      </x:c>
      <x:c r="K114" s="114"/>
      <x:c r="L114" s="114"/>
      <x:c r="M114" s="114"/>
      <x:c r="N114" s="114"/>
      <x:c r="O114" s="114"/>
      <x:c r="P114" s="113"/>
      <x:c r="Q114" s="117" t="str">
        <x:f>IF(Y114="","",IF(I114&lt;&gt;"",I114*Y114,IF(AND(F114&lt;&gt;"",G114="hectares"),F114*Y114,IF(AND(F114&lt;&gt;"",G114="m²"),F114/10000*Y114,IF(AND(F114&lt;&gt;"",G114="km²"),F114*100*Y114,"")))))</x:f>
      </x:c>
      <x:c r="R114" s="115"/>
      <x:c r="S114" s="113"/>
      <x:c r="T114" s="113"/>
      <x:c r="U114" s="113"/>
      <x:c r="V114" s="113"/>
      <x:c r="W114" s="113"/>
      <x:c r="X114" s="113"/>
      <x:c r="Y114" s="118"/>
      <x:c r="Z114" s="113"/>
      <x:c r="AA114" s="113"/>
      <x:c r="AB114" s="119" t="str">
        <x:f>IF(B114="","",TODAY())</x:f>
      </x:c>
      <x:c r="AC114" s="113"/>
      <x:c r="AD114" s="113" t="str">
        <x:f>IF(B114="","",IF(OR(D114="",T114="",U114="",V114&lt;&gt;"Validé humainement",AND(F114&lt;&gt;"",G114=""),AND(H114&lt;&gt;"",J114=""),AND(Q114&lt;&gt;"",OR(X114="",Y114="",Z114=""))),"ALERTE: localisation/source/unité/statut/facteur","OK"))</x:f>
      </x:c>
      <x:c r="AE114" s="113" t="str">
        <x:f>IF(B114="","",IF(V114="Validé humainement","Oui","Non"))</x:f>
      </x:c>
    </x:row>
    <x:row r="115">
      <x:c r="A115" s="113" t="str">
        <x:f>IF(B115="","","NAT-"&amp;TEXT(ROW()-4,"0000"))</x:f>
      </x:c>
      <x:c r="B115" s="113"/>
      <x:c r="C115" s="113"/>
      <x:c r="D115" s="113"/>
      <x:c r="E115" s="113"/>
      <x:c r="F115" s="114"/>
      <x:c r="G115" s="113"/>
      <x:c r="H115" s="115"/>
      <x:c r="I115" s="115"/>
      <x:c r="J115" s="116" t="str">
        <x:f>IF(OR(H115="",I115="",H115=0),"",I115/H115)</x:f>
      </x:c>
      <x:c r="K115" s="114"/>
      <x:c r="L115" s="114"/>
      <x:c r="M115" s="114"/>
      <x:c r="N115" s="114"/>
      <x:c r="O115" s="114"/>
      <x:c r="P115" s="113"/>
      <x:c r="Q115" s="117" t="str">
        <x:f>IF(Y115="","",IF(I115&lt;&gt;"",I115*Y115,IF(AND(F115&lt;&gt;"",G115="hectares"),F115*Y115,IF(AND(F115&lt;&gt;"",G115="m²"),F115/10000*Y115,IF(AND(F115&lt;&gt;"",G115="km²"),F115*100*Y115,"")))))</x:f>
      </x:c>
      <x:c r="R115" s="115"/>
      <x:c r="S115" s="113"/>
      <x:c r="T115" s="113"/>
      <x:c r="U115" s="113"/>
      <x:c r="V115" s="113"/>
      <x:c r="W115" s="113"/>
      <x:c r="X115" s="113"/>
      <x:c r="Y115" s="118"/>
      <x:c r="Z115" s="113"/>
      <x:c r="AA115" s="113"/>
      <x:c r="AB115" s="119" t="str">
        <x:f>IF(B115="","",TODAY())</x:f>
      </x:c>
      <x:c r="AC115" s="113"/>
      <x:c r="AD115" s="113" t="str">
        <x:f>IF(B115="","",IF(OR(D115="",T115="",U115="",V115&lt;&gt;"Validé humainement",AND(F115&lt;&gt;"",G115=""),AND(H115&lt;&gt;"",J115=""),AND(Q115&lt;&gt;"",OR(X115="",Y115="",Z115=""))),"ALERTE: localisation/source/unité/statut/facteur","OK"))</x:f>
      </x:c>
      <x:c r="AE115" s="113" t="str">
        <x:f>IF(B115="","",IF(V115="Validé humainement","Oui","Non"))</x:f>
      </x:c>
    </x:row>
    <x:row r="116">
      <x:c r="A116" s="113" t="str">
        <x:f>IF(B116="","","NAT-"&amp;TEXT(ROW()-4,"0000"))</x:f>
      </x:c>
      <x:c r="B116" s="113"/>
      <x:c r="C116" s="113"/>
      <x:c r="D116" s="113"/>
      <x:c r="E116" s="113"/>
      <x:c r="F116" s="114"/>
      <x:c r="G116" s="113"/>
      <x:c r="H116" s="115"/>
      <x:c r="I116" s="115"/>
      <x:c r="J116" s="116" t="str">
        <x:f>IF(OR(H116="",I116="",H116=0),"",I116/H116)</x:f>
      </x:c>
      <x:c r="K116" s="114"/>
      <x:c r="L116" s="114"/>
      <x:c r="M116" s="114"/>
      <x:c r="N116" s="114"/>
      <x:c r="O116" s="114"/>
      <x:c r="P116" s="113"/>
      <x:c r="Q116" s="117" t="str">
        <x:f>IF(Y116="","",IF(I116&lt;&gt;"",I116*Y116,IF(AND(F116&lt;&gt;"",G116="hectares"),F116*Y116,IF(AND(F116&lt;&gt;"",G116="m²"),F116/10000*Y116,IF(AND(F116&lt;&gt;"",G116="km²"),F116*100*Y116,"")))))</x:f>
      </x:c>
      <x:c r="R116" s="115"/>
      <x:c r="S116" s="113"/>
      <x:c r="T116" s="113"/>
      <x:c r="U116" s="113"/>
      <x:c r="V116" s="113"/>
      <x:c r="W116" s="113"/>
      <x:c r="X116" s="113"/>
      <x:c r="Y116" s="118"/>
      <x:c r="Z116" s="113"/>
      <x:c r="AA116" s="113"/>
      <x:c r="AB116" s="119" t="str">
        <x:f>IF(B116="","",TODAY())</x:f>
      </x:c>
      <x:c r="AC116" s="113"/>
      <x:c r="AD116" s="113" t="str">
        <x:f>IF(B116="","",IF(OR(D116="",T116="",U116="",V116&lt;&gt;"Validé humainement",AND(F116&lt;&gt;"",G116=""),AND(H116&lt;&gt;"",J116=""),AND(Q116&lt;&gt;"",OR(X116="",Y116="",Z116=""))),"ALERTE: localisation/source/unité/statut/facteur","OK"))</x:f>
      </x:c>
      <x:c r="AE116" s="113" t="str">
        <x:f>IF(B116="","",IF(V116="Validé humainement","Oui","Non"))</x:f>
      </x:c>
    </x:row>
    <x:row r="117">
      <x:c r="A117" s="113" t="str">
        <x:f>IF(B117="","","NAT-"&amp;TEXT(ROW()-4,"0000"))</x:f>
      </x:c>
      <x:c r="B117" s="113"/>
      <x:c r="C117" s="113"/>
      <x:c r="D117" s="113"/>
      <x:c r="E117" s="113"/>
      <x:c r="F117" s="114"/>
      <x:c r="G117" s="113"/>
      <x:c r="H117" s="115"/>
      <x:c r="I117" s="115"/>
      <x:c r="J117" s="116" t="str">
        <x:f>IF(OR(H117="",I117="",H117=0),"",I117/H117)</x:f>
      </x:c>
      <x:c r="K117" s="114"/>
      <x:c r="L117" s="114"/>
      <x:c r="M117" s="114"/>
      <x:c r="N117" s="114"/>
      <x:c r="O117" s="114"/>
      <x:c r="P117" s="113"/>
      <x:c r="Q117" s="117" t="str">
        <x:f>IF(Y117="","",IF(I117&lt;&gt;"",I117*Y117,IF(AND(F117&lt;&gt;"",G117="hectares"),F117*Y117,IF(AND(F117&lt;&gt;"",G117="m²"),F117/10000*Y117,IF(AND(F117&lt;&gt;"",G117="km²"),F117*100*Y117,"")))))</x:f>
      </x:c>
      <x:c r="R117" s="115"/>
      <x:c r="S117" s="113"/>
      <x:c r="T117" s="113"/>
      <x:c r="U117" s="113"/>
      <x:c r="V117" s="113"/>
      <x:c r="W117" s="113"/>
      <x:c r="X117" s="113"/>
      <x:c r="Y117" s="118"/>
      <x:c r="Z117" s="113"/>
      <x:c r="AA117" s="113"/>
      <x:c r="AB117" s="119" t="str">
        <x:f>IF(B117="","",TODAY())</x:f>
      </x:c>
      <x:c r="AC117" s="113"/>
      <x:c r="AD117" s="113" t="str">
        <x:f>IF(B117="","",IF(OR(D117="",T117="",U117="",V117&lt;&gt;"Validé humainement",AND(F117&lt;&gt;"",G117=""),AND(H117&lt;&gt;"",J117=""),AND(Q117&lt;&gt;"",OR(X117="",Y117="",Z117=""))),"ALERTE: localisation/source/unité/statut/facteur","OK"))</x:f>
      </x:c>
      <x:c r="AE117" s="113" t="str">
        <x:f>IF(B117="","",IF(V117="Validé humainement","Oui","Non"))</x:f>
      </x:c>
    </x:row>
    <x:row r="118">
      <x:c r="A118" s="113" t="str">
        <x:f>IF(B118="","","NAT-"&amp;TEXT(ROW()-4,"0000"))</x:f>
      </x:c>
      <x:c r="B118" s="113"/>
      <x:c r="C118" s="113"/>
      <x:c r="D118" s="113"/>
      <x:c r="E118" s="113"/>
      <x:c r="F118" s="114"/>
      <x:c r="G118" s="113"/>
      <x:c r="H118" s="115"/>
      <x:c r="I118" s="115"/>
      <x:c r="J118" s="116" t="str">
        <x:f>IF(OR(H118="",I118="",H118=0),"",I118/H118)</x:f>
      </x:c>
      <x:c r="K118" s="114"/>
      <x:c r="L118" s="114"/>
      <x:c r="M118" s="114"/>
      <x:c r="N118" s="114"/>
      <x:c r="O118" s="114"/>
      <x:c r="P118" s="113"/>
      <x:c r="Q118" s="117" t="str">
        <x:f>IF(Y118="","",IF(I118&lt;&gt;"",I118*Y118,IF(AND(F118&lt;&gt;"",G118="hectares"),F118*Y118,IF(AND(F118&lt;&gt;"",G118="m²"),F118/10000*Y118,IF(AND(F118&lt;&gt;"",G118="km²"),F118*100*Y118,"")))))</x:f>
      </x:c>
      <x:c r="R118" s="115"/>
      <x:c r="S118" s="113"/>
      <x:c r="T118" s="113"/>
      <x:c r="U118" s="113"/>
      <x:c r="V118" s="113"/>
      <x:c r="W118" s="113"/>
      <x:c r="X118" s="113"/>
      <x:c r="Y118" s="118"/>
      <x:c r="Z118" s="113"/>
      <x:c r="AA118" s="113"/>
      <x:c r="AB118" s="119" t="str">
        <x:f>IF(B118="","",TODAY())</x:f>
      </x:c>
      <x:c r="AC118" s="113"/>
      <x:c r="AD118" s="113" t="str">
        <x:f>IF(B118="","",IF(OR(D118="",T118="",U118="",V118&lt;&gt;"Validé humainement",AND(F118&lt;&gt;"",G118=""),AND(H118&lt;&gt;"",J118=""),AND(Q118&lt;&gt;"",OR(X118="",Y118="",Z118=""))),"ALERTE: localisation/source/unité/statut/facteur","OK"))</x:f>
      </x:c>
      <x:c r="AE118" s="113" t="str">
        <x:f>IF(B118="","",IF(V118="Validé humainement","Oui","Non"))</x:f>
      </x:c>
    </x:row>
    <x:row r="119">
      <x:c r="A119" s="113" t="str">
        <x:f>IF(B119="","","NAT-"&amp;TEXT(ROW()-4,"0000"))</x:f>
      </x:c>
      <x:c r="B119" s="113"/>
      <x:c r="C119" s="113"/>
      <x:c r="D119" s="113"/>
      <x:c r="E119" s="113"/>
      <x:c r="F119" s="114"/>
      <x:c r="G119" s="113"/>
      <x:c r="H119" s="115"/>
      <x:c r="I119" s="115"/>
      <x:c r="J119" s="116" t="str">
        <x:f>IF(OR(H119="",I119="",H119=0),"",I119/H119)</x:f>
      </x:c>
      <x:c r="K119" s="114"/>
      <x:c r="L119" s="114"/>
      <x:c r="M119" s="114"/>
      <x:c r="N119" s="114"/>
      <x:c r="O119" s="114"/>
      <x:c r="P119" s="113"/>
      <x:c r="Q119" s="117" t="str">
        <x:f>IF(Y119="","",IF(I119&lt;&gt;"",I119*Y119,IF(AND(F119&lt;&gt;"",G119="hectares"),F119*Y119,IF(AND(F119&lt;&gt;"",G119="m²"),F119/10000*Y119,IF(AND(F119&lt;&gt;"",G119="km²"),F119*100*Y119,"")))))</x:f>
      </x:c>
      <x:c r="R119" s="115"/>
      <x:c r="S119" s="113"/>
      <x:c r="T119" s="113"/>
      <x:c r="U119" s="113"/>
      <x:c r="V119" s="113"/>
      <x:c r="W119" s="113"/>
      <x:c r="X119" s="113"/>
      <x:c r="Y119" s="118"/>
      <x:c r="Z119" s="113"/>
      <x:c r="AA119" s="113"/>
      <x:c r="AB119" s="119" t="str">
        <x:f>IF(B119="","",TODAY())</x:f>
      </x:c>
      <x:c r="AC119" s="113"/>
      <x:c r="AD119" s="113" t="str">
        <x:f>IF(B119="","",IF(OR(D119="",T119="",U119="",V119&lt;&gt;"Validé humainement",AND(F119&lt;&gt;"",G119=""),AND(H119&lt;&gt;"",J119=""),AND(Q119&lt;&gt;"",OR(X119="",Y119="",Z119=""))),"ALERTE: localisation/source/unité/statut/facteur","OK"))</x:f>
      </x:c>
      <x:c r="AE119" s="113" t="str">
        <x:f>IF(B119="","",IF(V119="Validé humainement","Oui","Non"))</x:f>
      </x:c>
    </x:row>
    <x:row r="120">
      <x:c r="A120" s="113" t="str">
        <x:f>IF(B120="","","NAT-"&amp;TEXT(ROW()-4,"0000"))</x:f>
      </x:c>
      <x:c r="B120" s="113"/>
      <x:c r="C120" s="113"/>
      <x:c r="D120" s="113"/>
      <x:c r="E120" s="113"/>
      <x:c r="F120" s="114"/>
      <x:c r="G120" s="113"/>
      <x:c r="H120" s="115"/>
      <x:c r="I120" s="115"/>
      <x:c r="J120" s="116" t="str">
        <x:f>IF(OR(H120="",I120="",H120=0),"",I120/H120)</x:f>
      </x:c>
      <x:c r="K120" s="114"/>
      <x:c r="L120" s="114"/>
      <x:c r="M120" s="114"/>
      <x:c r="N120" s="114"/>
      <x:c r="O120" s="114"/>
      <x:c r="P120" s="113"/>
      <x:c r="Q120" s="117" t="str">
        <x:f>IF(Y120="","",IF(I120&lt;&gt;"",I120*Y120,IF(AND(F120&lt;&gt;"",G120="hectares"),F120*Y120,IF(AND(F120&lt;&gt;"",G120="m²"),F120/10000*Y120,IF(AND(F120&lt;&gt;"",G120="km²"),F120*100*Y120,"")))))</x:f>
      </x:c>
      <x:c r="R120" s="115"/>
      <x:c r="S120" s="113"/>
      <x:c r="T120" s="113"/>
      <x:c r="U120" s="113"/>
      <x:c r="V120" s="113"/>
      <x:c r="W120" s="113"/>
      <x:c r="X120" s="113"/>
      <x:c r="Y120" s="118"/>
      <x:c r="Z120" s="113"/>
      <x:c r="AA120" s="113"/>
      <x:c r="AB120" s="119" t="str">
        <x:f>IF(B120="","",TODAY())</x:f>
      </x:c>
      <x:c r="AC120" s="113"/>
      <x:c r="AD120" s="113" t="str">
        <x:f>IF(B120="","",IF(OR(D120="",T120="",U120="",V120&lt;&gt;"Validé humainement",AND(F120&lt;&gt;"",G120=""),AND(H120&lt;&gt;"",J120=""),AND(Q120&lt;&gt;"",OR(X120="",Y120="",Z120=""))),"ALERTE: localisation/source/unité/statut/facteur","OK"))</x:f>
      </x:c>
      <x:c r="AE120" s="113" t="str">
        <x:f>IF(B120="","",IF(V120="Validé humainement","Oui","Non"))</x:f>
      </x:c>
    </x:row>
    <x:row r="121">
      <x:c r="A121" s="113" t="str">
        <x:f>IF(B121="","","NAT-"&amp;TEXT(ROW()-4,"0000"))</x:f>
      </x:c>
      <x:c r="B121" s="113"/>
      <x:c r="C121" s="113"/>
      <x:c r="D121" s="113"/>
      <x:c r="E121" s="113"/>
      <x:c r="F121" s="114"/>
      <x:c r="G121" s="113"/>
      <x:c r="H121" s="115"/>
      <x:c r="I121" s="115"/>
      <x:c r="J121" s="116" t="str">
        <x:f>IF(OR(H121="",I121="",H121=0),"",I121/H121)</x:f>
      </x:c>
      <x:c r="K121" s="114"/>
      <x:c r="L121" s="114"/>
      <x:c r="M121" s="114"/>
      <x:c r="N121" s="114"/>
      <x:c r="O121" s="114"/>
      <x:c r="P121" s="113"/>
      <x:c r="Q121" s="117" t="str">
        <x:f>IF(Y121="","",IF(I121&lt;&gt;"",I121*Y121,IF(AND(F121&lt;&gt;"",G121="hectares"),F121*Y121,IF(AND(F121&lt;&gt;"",G121="m²"),F121/10000*Y121,IF(AND(F121&lt;&gt;"",G121="km²"),F121*100*Y121,"")))))</x:f>
      </x:c>
      <x:c r="R121" s="115"/>
      <x:c r="S121" s="113"/>
      <x:c r="T121" s="113"/>
      <x:c r="U121" s="113"/>
      <x:c r="V121" s="113"/>
      <x:c r="W121" s="113"/>
      <x:c r="X121" s="113"/>
      <x:c r="Y121" s="118"/>
      <x:c r="Z121" s="113"/>
      <x:c r="AA121" s="113"/>
      <x:c r="AB121" s="119" t="str">
        <x:f>IF(B121="","",TODAY())</x:f>
      </x:c>
      <x:c r="AC121" s="113"/>
      <x:c r="AD121" s="113" t="str">
        <x:f>IF(B121="","",IF(OR(D121="",T121="",U121="",V121&lt;&gt;"Validé humainement",AND(F121&lt;&gt;"",G121=""),AND(H121&lt;&gt;"",J121=""),AND(Q121&lt;&gt;"",OR(X121="",Y121="",Z121=""))),"ALERTE: localisation/source/unité/statut/facteur","OK"))</x:f>
      </x:c>
      <x:c r="AE121" s="113" t="str">
        <x:f>IF(B121="","",IF(V121="Validé humainement","Oui","Non"))</x:f>
      </x:c>
    </x:row>
    <x:row r="122">
      <x:c r="A122" s="113" t="str">
        <x:f>IF(B122="","","NAT-"&amp;TEXT(ROW()-4,"0000"))</x:f>
      </x:c>
      <x:c r="B122" s="113"/>
      <x:c r="C122" s="113"/>
      <x:c r="D122" s="113"/>
      <x:c r="E122" s="113"/>
      <x:c r="F122" s="114"/>
      <x:c r="G122" s="113"/>
      <x:c r="H122" s="115"/>
      <x:c r="I122" s="115"/>
      <x:c r="J122" s="116" t="str">
        <x:f>IF(OR(H122="",I122="",H122=0),"",I122/H122)</x:f>
      </x:c>
      <x:c r="K122" s="114"/>
      <x:c r="L122" s="114"/>
      <x:c r="M122" s="114"/>
      <x:c r="N122" s="114"/>
      <x:c r="O122" s="114"/>
      <x:c r="P122" s="113"/>
      <x:c r="Q122" s="117" t="str">
        <x:f>IF(Y122="","",IF(I122&lt;&gt;"",I122*Y122,IF(AND(F122&lt;&gt;"",G122="hectares"),F122*Y122,IF(AND(F122&lt;&gt;"",G122="m²"),F122/10000*Y122,IF(AND(F122&lt;&gt;"",G122="km²"),F122*100*Y122,"")))))</x:f>
      </x:c>
      <x:c r="R122" s="115"/>
      <x:c r="S122" s="113"/>
      <x:c r="T122" s="113"/>
      <x:c r="U122" s="113"/>
      <x:c r="V122" s="113"/>
      <x:c r="W122" s="113"/>
      <x:c r="X122" s="113"/>
      <x:c r="Y122" s="118"/>
      <x:c r="Z122" s="113"/>
      <x:c r="AA122" s="113"/>
      <x:c r="AB122" s="119" t="str">
        <x:f>IF(B122="","",TODAY())</x:f>
      </x:c>
      <x:c r="AC122" s="113"/>
      <x:c r="AD122" s="113" t="str">
        <x:f>IF(B122="","",IF(OR(D122="",T122="",U122="",V122&lt;&gt;"Validé humainement",AND(F122&lt;&gt;"",G122=""),AND(H122&lt;&gt;"",J122=""),AND(Q122&lt;&gt;"",OR(X122="",Y122="",Z122=""))),"ALERTE: localisation/source/unité/statut/facteur","OK"))</x:f>
      </x:c>
      <x:c r="AE122" s="113" t="str">
        <x:f>IF(B122="","",IF(V122="Validé humainement","Oui","Non"))</x:f>
      </x:c>
    </x:row>
    <x:row r="123">
      <x:c r="A123" s="113" t="str">
        <x:f>IF(B123="","","NAT-"&amp;TEXT(ROW()-4,"0000"))</x:f>
      </x:c>
      <x:c r="B123" s="113"/>
      <x:c r="C123" s="113"/>
      <x:c r="D123" s="113"/>
      <x:c r="E123" s="113"/>
      <x:c r="F123" s="114"/>
      <x:c r="G123" s="113"/>
      <x:c r="H123" s="115"/>
      <x:c r="I123" s="115"/>
      <x:c r="J123" s="116" t="str">
        <x:f>IF(OR(H123="",I123="",H123=0),"",I123/H123)</x:f>
      </x:c>
      <x:c r="K123" s="114"/>
      <x:c r="L123" s="114"/>
      <x:c r="M123" s="114"/>
      <x:c r="N123" s="114"/>
      <x:c r="O123" s="114"/>
      <x:c r="P123" s="113"/>
      <x:c r="Q123" s="117" t="str">
        <x:f>IF(Y123="","",IF(I123&lt;&gt;"",I123*Y123,IF(AND(F123&lt;&gt;"",G123="hectares"),F123*Y123,IF(AND(F123&lt;&gt;"",G123="m²"),F123/10000*Y123,IF(AND(F123&lt;&gt;"",G123="km²"),F123*100*Y123,"")))))</x:f>
      </x:c>
      <x:c r="R123" s="115"/>
      <x:c r="S123" s="113"/>
      <x:c r="T123" s="113"/>
      <x:c r="U123" s="113"/>
      <x:c r="V123" s="113"/>
      <x:c r="W123" s="113"/>
      <x:c r="X123" s="113"/>
      <x:c r="Y123" s="118"/>
      <x:c r="Z123" s="113"/>
      <x:c r="AA123" s="113"/>
      <x:c r="AB123" s="119" t="str">
        <x:f>IF(B123="","",TODAY())</x:f>
      </x:c>
      <x:c r="AC123" s="113"/>
      <x:c r="AD123" s="113" t="str">
        <x:f>IF(B123="","",IF(OR(D123="",T123="",U123="",V123&lt;&gt;"Validé humainement",AND(F123&lt;&gt;"",G123=""),AND(H123&lt;&gt;"",J123=""),AND(Q123&lt;&gt;"",OR(X123="",Y123="",Z123=""))),"ALERTE: localisation/source/unité/statut/facteur","OK"))</x:f>
      </x:c>
      <x:c r="AE123" s="113" t="str">
        <x:f>IF(B123="","",IF(V123="Validé humainement","Oui","Non"))</x:f>
      </x:c>
    </x:row>
    <x:row r="124">
      <x:c r="A124" s="113" t="str">
        <x:f>IF(B124="","","NAT-"&amp;TEXT(ROW()-4,"0000"))</x:f>
      </x:c>
      <x:c r="B124" s="113"/>
      <x:c r="C124" s="113"/>
      <x:c r="D124" s="113"/>
      <x:c r="E124" s="113"/>
      <x:c r="F124" s="114"/>
      <x:c r="G124" s="113"/>
      <x:c r="H124" s="115"/>
      <x:c r="I124" s="115"/>
      <x:c r="J124" s="116" t="str">
        <x:f>IF(OR(H124="",I124="",H124=0),"",I124/H124)</x:f>
      </x:c>
      <x:c r="K124" s="114"/>
      <x:c r="L124" s="114"/>
      <x:c r="M124" s="114"/>
      <x:c r="N124" s="114"/>
      <x:c r="O124" s="114"/>
      <x:c r="P124" s="113"/>
      <x:c r="Q124" s="117" t="str">
        <x:f>IF(Y124="","",IF(I124&lt;&gt;"",I124*Y124,IF(AND(F124&lt;&gt;"",G124="hectares"),F124*Y124,IF(AND(F124&lt;&gt;"",G124="m²"),F124/10000*Y124,IF(AND(F124&lt;&gt;"",G124="km²"),F124*100*Y124,"")))))</x:f>
      </x:c>
      <x:c r="R124" s="115"/>
      <x:c r="S124" s="113"/>
      <x:c r="T124" s="113"/>
      <x:c r="U124" s="113"/>
      <x:c r="V124" s="113"/>
      <x:c r="W124" s="113"/>
      <x:c r="X124" s="113"/>
      <x:c r="Y124" s="118"/>
      <x:c r="Z124" s="113"/>
      <x:c r="AA124" s="113"/>
      <x:c r="AB124" s="119" t="str">
        <x:f>IF(B124="","",TODAY())</x:f>
      </x:c>
      <x:c r="AC124" s="113"/>
      <x:c r="AD124" s="113" t="str">
        <x:f>IF(B124="","",IF(OR(D124="",T124="",U124="",V124&lt;&gt;"Validé humainement",AND(F124&lt;&gt;"",G124=""),AND(H124&lt;&gt;"",J124=""),AND(Q124&lt;&gt;"",OR(X124="",Y124="",Z124=""))),"ALERTE: localisation/source/unité/statut/facteur","OK"))</x:f>
      </x:c>
      <x:c r="AE124" s="113" t="str">
        <x:f>IF(B124="","",IF(V124="Validé humainement","Oui","Non"))</x:f>
      </x:c>
    </x:row>
  </x:sheetData>
  <x:mergeCells>
    <x:mergeCell ref="A1:AE1"/>
    <x:mergeCell ref="A2:AE2"/>
  </x:mergeCells>
  <x:conditionalFormatting sqref="V5:V124">
    <x:cfRule type="containsText" dxfId="277" priority="1" operator="containsText" text="ALERTE"/>
    <x:cfRule type="containsText" dxfId="278" priority="2" operator="containsText" text="OK"/>
    <x:cfRule type="containsText" dxfId="279" priority="3" operator="containsText" text="À corriger"/>
    <x:cfRule type="containsText" dxfId="280" priority="4" operator="containsText" text="Validé"/>
    <x:cfRule type="containsText" dxfId="281" priority="5" operator="containsText" text="P0"/>
    <x:cfRule type="containsText" dxfId="282" priority="6" operator="containsText" text="P1"/>
  </x:conditionalFormatting>
  <x:conditionalFormatting sqref="AD5:AD124">
    <x:cfRule type="containsText" dxfId="283" priority="7" operator="containsText" text="ALERTE"/>
    <x:cfRule type="containsText" dxfId="284" priority="8" operator="containsText" text="OK"/>
    <x:cfRule type="containsText" dxfId="285" priority="9" operator="containsText" text="À corriger"/>
    <x:cfRule type="containsText" dxfId="286" priority="10" operator="containsText" text="Validé"/>
    <x:cfRule type="containsText" dxfId="287" priority="11" operator="containsText" text="P0"/>
    <x:cfRule type="containsText" dxfId="288" priority="12" operator="containsText" text="P1"/>
  </x:conditionalFormatting>
  <x:dataValidations count="9">
    <x:dataValidation type="list" errorStyle="warning" showInputMessage="1" showErrorMessage="1" errorTitle="Valeur inattendue" error="Veuillez choisir une valeur de la liste." promptTitle="Liste contrôlée" prompt="Choisir une valeur autorisée." sqref="B5:B12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2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2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E5:E124">
      <x:formula1>"Parc,Jardin public,Jardin communautaire,Alignement d'arbres,Corridor vert,Micro-jardin,Forêt urbaine,Place reverdie,École reverdie,Marché reverdi,Zone côtière restaurée"</x:formula1>
    </x:dataValidation>
    <x:dataValidation type="list" errorStyle="warning" showInputMessage="1" showErrorMessage="1" errorTitle="Valeur inattendue" error="Veuillez choisir une valeur de la liste." promptTitle="Liste contrôlée" prompt="Choisir une valeur autorisée." sqref="G5:G124">
      <x:formula1>"m²,hectares,km²"</x:formula1>
    </x:dataValidation>
    <x:dataValidation type="list" errorStyle="warning" showInputMessage="1" showErrorMessage="1" errorTitle="Valeur inattendue" error="Veuillez choisir une valeur de la liste." promptTitle="Liste contrôlée" prompt="Choisir une valeur autorisée." sqref="T5:T124">
      <x:formula1>"Ville de Dakar,Direction Environnement,Direction Espaces Verts,Direction Planification,Direction SIG,Direction Éducation,Direction Marchés,ONG / Association,Université / Recherche,CSE,ANACIM,Bailleur,Prestataire"</x:formula1>
    </x:dataValidation>
    <x:dataValidation type="list" errorStyle="warning" showInputMessage="1" showErrorMessage="1" errorTitle="Valeur inattendue" error="Veuillez choisir une valeur de la liste." promptTitle="Liste contrôlée" prompt="Choisir une valeur autorisée." sqref="V5:V12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X5:X124">
      <x:formula1>"i-Tree Eco,i-Tree Canopy,IPCC AFOLU - estimation locale,Facteur municipal provisoire,Étude botanique locale,Autre méthodologie documentée"</x:formula1>
    </x:dataValidation>
    <x:dataValidation type="list" errorStyle="warning" showInputMessage="1" showErrorMessage="1" errorTitle="Valeur inattendue" error="Veuillez choisir une valeur de la liste." promptTitle="Liste contrôlée" prompt="Choisir une valeur autorisée." sqref="AA5:AA124">
      <x:formula1>"Faible,Moyen,Élevé,Très élevé"</x:formula1>
    </x:dataValidation>
  </x:dataValidations>
  <x:pageMargins left="0.7" right="0.7" top="0.75" bottom="0.75" header="0.3" footer="0.3"/>
  <x:tableParts count="1">
    <x:tablePart xmlns:r="http://schemas.openxmlformats.org/officeDocument/2006/relationships" r:id="R7baf6af46b5e4394"/>
  </x:tableParts>
</x:worksheet>
</file>

<file path=xl/worksheets/sheet8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Base validée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Base consolidée alimentée automatiquement depuis 10_Form_Nature_Espaces_Verts. Seules les lignes avec le statut "Validé humainement" sont reprises.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22" t="str">
        <x:v>ID_Saisie</x:v>
      </x:c>
      <x:c r="B4" s="122" t="str">
        <x:v>Année</x:v>
      </x:c>
      <x:c r="C4" s="122" t="str">
        <x:v>Mois</x:v>
      </x:c>
      <x:c r="D4" s="122" t="str">
        <x:v>Commune / zone</x:v>
      </x:c>
      <x:c r="E4" s="122" t="str">
        <x:v>Type d'espace vert</x:v>
      </x:c>
      <x:c r="F4" s="122" t="str">
        <x:v>Superficie espaces verts</x:v>
      </x:c>
      <x:c r="G4" s="122" t="str">
        <x:v>Unité</x:v>
      </x:c>
      <x:c r="H4" s="122" t="str">
        <x:v>Nombre d'arbres plantés</x:v>
      </x:c>
      <x:c r="I4" s="122" t="str">
        <x:v>Nombre d'arbres survivants</x:v>
      </x:c>
      <x:c r="J4" s="122" t="str">
        <x:v>Taux de survie des arbres</x:v>
      </x:c>
      <x:c r="K4" s="122" t="str">
        <x:v>Nombre de jardins publics</x:v>
      </x:c>
      <x:c r="L4" s="122" t="str">
        <x:v>Nombre de jardins communautaires</x:v>
      </x:c>
      <x:c r="M4" s="122" t="str">
        <x:v>Nombre de micro-jardins</x:v>
      </x:c>
      <x:c r="N4" s="122" t="str">
        <x:v>Superficie reverdie</x:v>
      </x:c>
      <x:c r="O4" s="122" t="str">
        <x:v>Superficie restaurée</x:v>
      </x:c>
      <x:c r="P4" s="122" t="str">
        <x:v>Espèces plantées</x:v>
      </x:c>
      <x:c r="Q4" s="122" t="str">
        <x:v>Quantité estimée de CO2 séquestrée</x:v>
      </x:c>
      <x:c r="R4" s="122" t="str">
        <x:v>Population bénéficiaire</x:v>
      </x:c>
      <x:c r="S4" s="122" t="str">
        <x:v>Projet associé</x:v>
      </x:c>
      <x:c r="T4" s="122" t="str">
        <x:v>Institution source</x:v>
      </x:c>
      <x:c r="U4" s="122" t="str">
        <x:v>Document source</x:v>
      </x:c>
      <x:c r="V4" s="122" t="str">
        <x:v>Statut validation</x:v>
      </x:c>
      <x:c r="W4" s="122" t="str">
        <x:v>Observations</x:v>
      </x:c>
      <x:c r="X4" s="122" t="str">
        <x:v>Méthodologie séquestration</x:v>
      </x:c>
      <x:c r="Y4" s="122" t="str">
        <x:v>Facteur de calcul</x:v>
      </x:c>
      <x:c r="Z4" s="122" t="str">
        <x:v>Source méthodologique</x:v>
      </x:c>
      <x:c r="AA4" s="122" t="str">
        <x:v>Niveau d'incertitude</x:v>
      </x:c>
      <x:c r="AB4" s="122" t="str">
        <x:v>Date de saisie</x:v>
      </x:c>
      <x:c r="AC4" s="122" t="str">
        <x:v>Responsable</x:v>
      </x:c>
      <x:c r="AD4" s="122" t="str">
        <x:v>Alerte_QC</x:v>
      </x:c>
      <x:c r="AE4" s="122" t="str">
        <x:v>Alimente_Rapports</x:v>
      </x:c>
    </x:row>
    <x:row r="5">
      <x:c r="A5" s="113" t="str">
        <x:f>IF('10_Form_Nature_Espaces_Verts'!$V5="Validé humainement",'10_Form_Nature_Espaces_Verts'!A5,"")</x:f>
      </x:c>
      <x:c r="B5" s="113" t="str">
        <x:f>IF('10_Form_Nature_Espaces_Verts'!$V5="Validé humainement",'10_Form_Nature_Espaces_Verts'!B5,"")</x:f>
      </x:c>
      <x:c r="C5" s="113" t="str">
        <x:f>IF('10_Form_Nature_Espaces_Verts'!$V5="Validé humainement",'10_Form_Nature_Espaces_Verts'!C5,"")</x:f>
      </x:c>
      <x:c r="D5" s="113" t="str">
        <x:f>IF('10_Form_Nature_Espaces_Verts'!$V5="Validé humainement",'10_Form_Nature_Espaces_Verts'!D5,"")</x:f>
      </x:c>
      <x:c r="E5" s="113" t="str">
        <x:f>IF('10_Form_Nature_Espaces_Verts'!$V5="Validé humainement",'10_Form_Nature_Espaces_Verts'!E5,"")</x:f>
      </x:c>
      <x:c r="F5" s="113" t="str">
        <x:f>IF('10_Form_Nature_Espaces_Verts'!$V5="Validé humainement",'10_Form_Nature_Espaces_Verts'!F5,"")</x:f>
      </x:c>
      <x:c r="G5" s="113" t="str">
        <x:f>IF('10_Form_Nature_Espaces_Verts'!$V5="Validé humainement",'10_Form_Nature_Espaces_Verts'!G5,"")</x:f>
      </x:c>
      <x:c r="H5" s="113" t="str">
        <x:f>IF('10_Form_Nature_Espaces_Verts'!$V5="Validé humainement",'10_Form_Nature_Espaces_Verts'!H5,"")</x:f>
      </x:c>
      <x:c r="I5" s="113" t="str">
        <x:f>IF('10_Form_Nature_Espaces_Verts'!$V5="Validé humainement",'10_Form_Nature_Espaces_Verts'!I5,"")</x:f>
      </x:c>
      <x:c r="J5" s="113" t="str">
        <x:f>IF('10_Form_Nature_Espaces_Verts'!$V5="Validé humainement",'10_Form_Nature_Espaces_Verts'!J5,"")</x:f>
      </x:c>
      <x:c r="K5" s="113" t="str">
        <x:f>IF('10_Form_Nature_Espaces_Verts'!$V5="Validé humainement",'10_Form_Nature_Espaces_Verts'!K5,"")</x:f>
      </x:c>
      <x:c r="L5" s="113" t="str">
        <x:f>IF('10_Form_Nature_Espaces_Verts'!$V5="Validé humainement",'10_Form_Nature_Espaces_Verts'!L5,"")</x:f>
      </x:c>
      <x:c r="M5" s="113" t="str">
        <x:f>IF('10_Form_Nature_Espaces_Verts'!$V5="Validé humainement",'10_Form_Nature_Espaces_Verts'!M5,"")</x:f>
      </x:c>
      <x:c r="N5" s="113" t="str">
        <x:f>IF('10_Form_Nature_Espaces_Verts'!$V5="Validé humainement",'10_Form_Nature_Espaces_Verts'!N5,"")</x:f>
      </x:c>
      <x:c r="O5" s="113" t="str">
        <x:f>IF('10_Form_Nature_Espaces_Verts'!$V5="Validé humainement",'10_Form_Nature_Espaces_Verts'!O5,"")</x:f>
      </x:c>
      <x:c r="P5" s="113" t="str">
        <x:f>IF('10_Form_Nature_Espaces_Verts'!$V5="Validé humainement",'10_Form_Nature_Espaces_Verts'!P5,"")</x:f>
      </x:c>
      <x:c r="Q5" s="113" t="str">
        <x:f>IF('10_Form_Nature_Espaces_Verts'!$V5="Validé humainement",'10_Form_Nature_Espaces_Verts'!Q5,"")</x:f>
      </x:c>
      <x:c r="R5" s="113" t="str">
        <x:f>IF('10_Form_Nature_Espaces_Verts'!$V5="Validé humainement",'10_Form_Nature_Espaces_Verts'!R5,"")</x:f>
      </x:c>
      <x:c r="S5" s="113" t="str">
        <x:f>IF('10_Form_Nature_Espaces_Verts'!$V5="Validé humainement",'10_Form_Nature_Espaces_Verts'!S5,"")</x:f>
      </x:c>
      <x:c r="T5" s="113" t="str">
        <x:f>IF('10_Form_Nature_Espaces_Verts'!$V5="Validé humainement",'10_Form_Nature_Espaces_Verts'!T5,"")</x:f>
      </x:c>
      <x:c r="U5" s="113" t="str">
        <x:f>IF('10_Form_Nature_Espaces_Verts'!$V5="Validé humainement",'10_Form_Nature_Espaces_Verts'!U5,"")</x:f>
      </x:c>
      <x:c r="V5" s="113" t="str">
        <x:f>IF('10_Form_Nature_Espaces_Verts'!$V5="Validé humainement",'10_Form_Nature_Espaces_Verts'!V5,"")</x:f>
      </x:c>
      <x:c r="W5" s="113" t="str">
        <x:f>IF('10_Form_Nature_Espaces_Verts'!$V5="Validé humainement",'10_Form_Nature_Espaces_Verts'!W5,"")</x:f>
      </x:c>
      <x:c r="X5" s="113" t="str">
        <x:f>IF('10_Form_Nature_Espaces_Verts'!$V5="Validé humainement",'10_Form_Nature_Espaces_Verts'!X5,"")</x:f>
      </x:c>
      <x:c r="Y5" s="113" t="str">
        <x:f>IF('10_Form_Nature_Espaces_Verts'!$V5="Validé humainement",'10_Form_Nature_Espaces_Verts'!Y5,"")</x:f>
      </x:c>
      <x:c r="Z5" s="113" t="str">
        <x:f>IF('10_Form_Nature_Espaces_Verts'!$V5="Validé humainement",'10_Form_Nature_Espaces_Verts'!Z5,"")</x:f>
      </x:c>
      <x:c r="AA5" s="113" t="str">
        <x:f>IF('10_Form_Nature_Espaces_Verts'!$V5="Validé humainement",'10_Form_Nature_Espaces_Verts'!AA5,"")</x:f>
      </x:c>
      <x:c r="AB5" s="113" t="str">
        <x:f>IF('10_Form_Nature_Espaces_Verts'!$V5="Validé humainement",'10_Form_Nature_Espaces_Verts'!AB5,"")</x:f>
      </x:c>
      <x:c r="AC5" s="113" t="str">
        <x:f>IF('10_Form_Nature_Espaces_Verts'!$V5="Validé humainement",'10_Form_Nature_Espaces_Verts'!AC5,"")</x:f>
      </x:c>
      <x:c r="AD5" s="113" t="str">
        <x:f>IF('10_Form_Nature_Espaces_Verts'!$V5="Validé humainement",'10_Form_Nature_Espaces_Verts'!AD5,"")</x:f>
      </x:c>
      <x:c r="AE5" s="113" t="str">
        <x:f>IF('10_Form_Nature_Espaces_Verts'!$V5="Validé humainement",'10_Form_Nature_Espaces_Verts'!AE5,"")</x:f>
      </x:c>
    </x:row>
    <x:row r="6">
      <x:c r="A6" s="113" t="str">
        <x:f>IF('10_Form_Nature_Espaces_Verts'!$V6="Validé humainement",'10_Form_Nature_Espaces_Verts'!A6,"")</x:f>
      </x:c>
      <x:c r="B6" s="113" t="str">
        <x:f>IF('10_Form_Nature_Espaces_Verts'!$V6="Validé humainement",'10_Form_Nature_Espaces_Verts'!B6,"")</x:f>
      </x:c>
      <x:c r="C6" s="113" t="str">
        <x:f>IF('10_Form_Nature_Espaces_Verts'!$V6="Validé humainement",'10_Form_Nature_Espaces_Verts'!C6,"")</x:f>
      </x:c>
      <x:c r="D6" s="113" t="str">
        <x:f>IF('10_Form_Nature_Espaces_Verts'!$V6="Validé humainement",'10_Form_Nature_Espaces_Verts'!D6,"")</x:f>
      </x:c>
      <x:c r="E6" s="113" t="str">
        <x:f>IF('10_Form_Nature_Espaces_Verts'!$V6="Validé humainement",'10_Form_Nature_Espaces_Verts'!E6,"")</x:f>
      </x:c>
      <x:c r="F6" s="113" t="str">
        <x:f>IF('10_Form_Nature_Espaces_Verts'!$V6="Validé humainement",'10_Form_Nature_Espaces_Verts'!F6,"")</x:f>
      </x:c>
      <x:c r="G6" s="113" t="str">
        <x:f>IF('10_Form_Nature_Espaces_Verts'!$V6="Validé humainement",'10_Form_Nature_Espaces_Verts'!G6,"")</x:f>
      </x:c>
      <x:c r="H6" s="113" t="str">
        <x:f>IF('10_Form_Nature_Espaces_Verts'!$V6="Validé humainement",'10_Form_Nature_Espaces_Verts'!H6,"")</x:f>
      </x:c>
      <x:c r="I6" s="113" t="str">
        <x:f>IF('10_Form_Nature_Espaces_Verts'!$V6="Validé humainement",'10_Form_Nature_Espaces_Verts'!I6,"")</x:f>
      </x:c>
      <x:c r="J6" s="113" t="str">
        <x:f>IF('10_Form_Nature_Espaces_Verts'!$V6="Validé humainement",'10_Form_Nature_Espaces_Verts'!J6,"")</x:f>
      </x:c>
      <x:c r="K6" s="113" t="str">
        <x:f>IF('10_Form_Nature_Espaces_Verts'!$V6="Validé humainement",'10_Form_Nature_Espaces_Verts'!K6,"")</x:f>
      </x:c>
      <x:c r="L6" s="113" t="str">
        <x:f>IF('10_Form_Nature_Espaces_Verts'!$V6="Validé humainement",'10_Form_Nature_Espaces_Verts'!L6,"")</x:f>
      </x:c>
      <x:c r="M6" s="113" t="str">
        <x:f>IF('10_Form_Nature_Espaces_Verts'!$V6="Validé humainement",'10_Form_Nature_Espaces_Verts'!M6,"")</x:f>
      </x:c>
      <x:c r="N6" s="113" t="str">
        <x:f>IF('10_Form_Nature_Espaces_Verts'!$V6="Validé humainement",'10_Form_Nature_Espaces_Verts'!N6,"")</x:f>
      </x:c>
      <x:c r="O6" s="113" t="str">
        <x:f>IF('10_Form_Nature_Espaces_Verts'!$V6="Validé humainement",'10_Form_Nature_Espaces_Verts'!O6,"")</x:f>
      </x:c>
      <x:c r="P6" s="113" t="str">
        <x:f>IF('10_Form_Nature_Espaces_Verts'!$V6="Validé humainement",'10_Form_Nature_Espaces_Verts'!P6,"")</x:f>
      </x:c>
      <x:c r="Q6" s="113" t="str">
        <x:f>IF('10_Form_Nature_Espaces_Verts'!$V6="Validé humainement",'10_Form_Nature_Espaces_Verts'!Q6,"")</x:f>
      </x:c>
      <x:c r="R6" s="113" t="str">
        <x:f>IF('10_Form_Nature_Espaces_Verts'!$V6="Validé humainement",'10_Form_Nature_Espaces_Verts'!R6,"")</x:f>
      </x:c>
      <x:c r="S6" s="113" t="str">
        <x:f>IF('10_Form_Nature_Espaces_Verts'!$V6="Validé humainement",'10_Form_Nature_Espaces_Verts'!S6,"")</x:f>
      </x:c>
      <x:c r="T6" s="113" t="str">
        <x:f>IF('10_Form_Nature_Espaces_Verts'!$V6="Validé humainement",'10_Form_Nature_Espaces_Verts'!T6,"")</x:f>
      </x:c>
      <x:c r="U6" s="113" t="str">
        <x:f>IF('10_Form_Nature_Espaces_Verts'!$V6="Validé humainement",'10_Form_Nature_Espaces_Verts'!U6,"")</x:f>
      </x:c>
      <x:c r="V6" s="113" t="str">
        <x:f>IF('10_Form_Nature_Espaces_Verts'!$V6="Validé humainement",'10_Form_Nature_Espaces_Verts'!V6,"")</x:f>
      </x:c>
      <x:c r="W6" s="113" t="str">
        <x:f>IF('10_Form_Nature_Espaces_Verts'!$V6="Validé humainement",'10_Form_Nature_Espaces_Verts'!W6,"")</x:f>
      </x:c>
      <x:c r="X6" s="113" t="str">
        <x:f>IF('10_Form_Nature_Espaces_Verts'!$V6="Validé humainement",'10_Form_Nature_Espaces_Verts'!X6,"")</x:f>
      </x:c>
      <x:c r="Y6" s="113" t="str">
        <x:f>IF('10_Form_Nature_Espaces_Verts'!$V6="Validé humainement",'10_Form_Nature_Espaces_Verts'!Y6,"")</x:f>
      </x:c>
      <x:c r="Z6" s="113" t="str">
        <x:f>IF('10_Form_Nature_Espaces_Verts'!$V6="Validé humainement",'10_Form_Nature_Espaces_Verts'!Z6,"")</x:f>
      </x:c>
      <x:c r="AA6" s="113" t="str">
        <x:f>IF('10_Form_Nature_Espaces_Verts'!$V6="Validé humainement",'10_Form_Nature_Espaces_Verts'!AA6,"")</x:f>
      </x:c>
      <x:c r="AB6" s="113" t="str">
        <x:f>IF('10_Form_Nature_Espaces_Verts'!$V6="Validé humainement",'10_Form_Nature_Espaces_Verts'!AB6,"")</x:f>
      </x:c>
      <x:c r="AC6" s="113" t="str">
        <x:f>IF('10_Form_Nature_Espaces_Verts'!$V6="Validé humainement",'10_Form_Nature_Espaces_Verts'!AC6,"")</x:f>
      </x:c>
      <x:c r="AD6" s="113" t="str">
        <x:f>IF('10_Form_Nature_Espaces_Verts'!$V6="Validé humainement",'10_Form_Nature_Espaces_Verts'!AD6,"")</x:f>
      </x:c>
      <x:c r="AE6" s="113" t="str">
        <x:f>IF('10_Form_Nature_Espaces_Verts'!$V6="Validé humainement",'10_Form_Nature_Espaces_Verts'!AE6,"")</x:f>
      </x:c>
    </x:row>
    <x:row r="7">
      <x:c r="A7" s="113" t="str">
        <x:f>IF('10_Form_Nature_Espaces_Verts'!$V7="Validé humainement",'10_Form_Nature_Espaces_Verts'!A7,"")</x:f>
      </x:c>
      <x:c r="B7" s="113" t="str">
        <x:f>IF('10_Form_Nature_Espaces_Verts'!$V7="Validé humainement",'10_Form_Nature_Espaces_Verts'!B7,"")</x:f>
      </x:c>
      <x:c r="C7" s="113" t="str">
        <x:f>IF('10_Form_Nature_Espaces_Verts'!$V7="Validé humainement",'10_Form_Nature_Espaces_Verts'!C7,"")</x:f>
      </x:c>
      <x:c r="D7" s="113" t="str">
        <x:f>IF('10_Form_Nature_Espaces_Verts'!$V7="Validé humainement",'10_Form_Nature_Espaces_Verts'!D7,"")</x:f>
      </x:c>
      <x:c r="E7" s="113" t="str">
        <x:f>IF('10_Form_Nature_Espaces_Verts'!$V7="Validé humainement",'10_Form_Nature_Espaces_Verts'!E7,"")</x:f>
      </x:c>
      <x:c r="F7" s="113" t="str">
        <x:f>IF('10_Form_Nature_Espaces_Verts'!$V7="Validé humainement",'10_Form_Nature_Espaces_Verts'!F7,"")</x:f>
      </x:c>
      <x:c r="G7" s="113" t="str">
        <x:f>IF('10_Form_Nature_Espaces_Verts'!$V7="Validé humainement",'10_Form_Nature_Espaces_Verts'!G7,"")</x:f>
      </x:c>
      <x:c r="H7" s="113" t="str">
        <x:f>IF('10_Form_Nature_Espaces_Verts'!$V7="Validé humainement",'10_Form_Nature_Espaces_Verts'!H7,"")</x:f>
      </x:c>
      <x:c r="I7" s="113" t="str">
        <x:f>IF('10_Form_Nature_Espaces_Verts'!$V7="Validé humainement",'10_Form_Nature_Espaces_Verts'!I7,"")</x:f>
      </x:c>
      <x:c r="J7" s="113" t="str">
        <x:f>IF('10_Form_Nature_Espaces_Verts'!$V7="Validé humainement",'10_Form_Nature_Espaces_Verts'!J7,"")</x:f>
      </x:c>
      <x:c r="K7" s="113" t="str">
        <x:f>IF('10_Form_Nature_Espaces_Verts'!$V7="Validé humainement",'10_Form_Nature_Espaces_Verts'!K7,"")</x:f>
      </x:c>
      <x:c r="L7" s="113" t="str">
        <x:f>IF('10_Form_Nature_Espaces_Verts'!$V7="Validé humainement",'10_Form_Nature_Espaces_Verts'!L7,"")</x:f>
      </x:c>
      <x:c r="M7" s="113" t="str">
        <x:f>IF('10_Form_Nature_Espaces_Verts'!$V7="Validé humainement",'10_Form_Nature_Espaces_Verts'!M7,"")</x:f>
      </x:c>
      <x:c r="N7" s="113" t="str">
        <x:f>IF('10_Form_Nature_Espaces_Verts'!$V7="Validé humainement",'10_Form_Nature_Espaces_Verts'!N7,"")</x:f>
      </x:c>
      <x:c r="O7" s="113" t="str">
        <x:f>IF('10_Form_Nature_Espaces_Verts'!$V7="Validé humainement",'10_Form_Nature_Espaces_Verts'!O7,"")</x:f>
      </x:c>
      <x:c r="P7" s="113" t="str">
        <x:f>IF('10_Form_Nature_Espaces_Verts'!$V7="Validé humainement",'10_Form_Nature_Espaces_Verts'!P7,"")</x:f>
      </x:c>
      <x:c r="Q7" s="113" t="str">
        <x:f>IF('10_Form_Nature_Espaces_Verts'!$V7="Validé humainement",'10_Form_Nature_Espaces_Verts'!Q7,"")</x:f>
      </x:c>
      <x:c r="R7" s="113" t="str">
        <x:f>IF('10_Form_Nature_Espaces_Verts'!$V7="Validé humainement",'10_Form_Nature_Espaces_Verts'!R7,"")</x:f>
      </x:c>
      <x:c r="S7" s="113" t="str">
        <x:f>IF('10_Form_Nature_Espaces_Verts'!$V7="Validé humainement",'10_Form_Nature_Espaces_Verts'!S7,"")</x:f>
      </x:c>
      <x:c r="T7" s="113" t="str">
        <x:f>IF('10_Form_Nature_Espaces_Verts'!$V7="Validé humainement",'10_Form_Nature_Espaces_Verts'!T7,"")</x:f>
      </x:c>
      <x:c r="U7" s="113" t="str">
        <x:f>IF('10_Form_Nature_Espaces_Verts'!$V7="Validé humainement",'10_Form_Nature_Espaces_Verts'!U7,"")</x:f>
      </x:c>
      <x:c r="V7" s="113" t="str">
        <x:f>IF('10_Form_Nature_Espaces_Verts'!$V7="Validé humainement",'10_Form_Nature_Espaces_Verts'!V7,"")</x:f>
      </x:c>
      <x:c r="W7" s="113" t="str">
        <x:f>IF('10_Form_Nature_Espaces_Verts'!$V7="Validé humainement",'10_Form_Nature_Espaces_Verts'!W7,"")</x:f>
      </x:c>
      <x:c r="X7" s="113" t="str">
        <x:f>IF('10_Form_Nature_Espaces_Verts'!$V7="Validé humainement",'10_Form_Nature_Espaces_Verts'!X7,"")</x:f>
      </x:c>
      <x:c r="Y7" s="113" t="str">
        <x:f>IF('10_Form_Nature_Espaces_Verts'!$V7="Validé humainement",'10_Form_Nature_Espaces_Verts'!Y7,"")</x:f>
      </x:c>
      <x:c r="Z7" s="113" t="str">
        <x:f>IF('10_Form_Nature_Espaces_Verts'!$V7="Validé humainement",'10_Form_Nature_Espaces_Verts'!Z7,"")</x:f>
      </x:c>
      <x:c r="AA7" s="113" t="str">
        <x:f>IF('10_Form_Nature_Espaces_Verts'!$V7="Validé humainement",'10_Form_Nature_Espaces_Verts'!AA7,"")</x:f>
      </x:c>
      <x:c r="AB7" s="113" t="str">
        <x:f>IF('10_Form_Nature_Espaces_Verts'!$V7="Validé humainement",'10_Form_Nature_Espaces_Verts'!AB7,"")</x:f>
      </x:c>
      <x:c r="AC7" s="113" t="str">
        <x:f>IF('10_Form_Nature_Espaces_Verts'!$V7="Validé humainement",'10_Form_Nature_Espaces_Verts'!AC7,"")</x:f>
      </x:c>
      <x:c r="AD7" s="113" t="str">
        <x:f>IF('10_Form_Nature_Espaces_Verts'!$V7="Validé humainement",'10_Form_Nature_Espaces_Verts'!AD7,"")</x:f>
      </x:c>
      <x:c r="AE7" s="113" t="str">
        <x:f>IF('10_Form_Nature_Espaces_Verts'!$V7="Validé humainement",'10_Form_Nature_Espaces_Verts'!AE7,"")</x:f>
      </x:c>
    </x:row>
    <x:row r="8">
      <x:c r="A8" s="113" t="str">
        <x:f>IF('10_Form_Nature_Espaces_Verts'!$V8="Validé humainement",'10_Form_Nature_Espaces_Verts'!A8,"")</x:f>
      </x:c>
      <x:c r="B8" s="113" t="str">
        <x:f>IF('10_Form_Nature_Espaces_Verts'!$V8="Validé humainement",'10_Form_Nature_Espaces_Verts'!B8,"")</x:f>
      </x:c>
      <x:c r="C8" s="113" t="str">
        <x:f>IF('10_Form_Nature_Espaces_Verts'!$V8="Validé humainement",'10_Form_Nature_Espaces_Verts'!C8,"")</x:f>
      </x:c>
      <x:c r="D8" s="113" t="str">
        <x:f>IF('10_Form_Nature_Espaces_Verts'!$V8="Validé humainement",'10_Form_Nature_Espaces_Verts'!D8,"")</x:f>
      </x:c>
      <x:c r="E8" s="113" t="str">
        <x:f>IF('10_Form_Nature_Espaces_Verts'!$V8="Validé humainement",'10_Form_Nature_Espaces_Verts'!E8,"")</x:f>
      </x:c>
      <x:c r="F8" s="113" t="str">
        <x:f>IF('10_Form_Nature_Espaces_Verts'!$V8="Validé humainement",'10_Form_Nature_Espaces_Verts'!F8,"")</x:f>
      </x:c>
      <x:c r="G8" s="113" t="str">
        <x:f>IF('10_Form_Nature_Espaces_Verts'!$V8="Validé humainement",'10_Form_Nature_Espaces_Verts'!G8,"")</x:f>
      </x:c>
      <x:c r="H8" s="113" t="str">
        <x:f>IF('10_Form_Nature_Espaces_Verts'!$V8="Validé humainement",'10_Form_Nature_Espaces_Verts'!H8,"")</x:f>
      </x:c>
      <x:c r="I8" s="113" t="str">
        <x:f>IF('10_Form_Nature_Espaces_Verts'!$V8="Validé humainement",'10_Form_Nature_Espaces_Verts'!I8,"")</x:f>
      </x:c>
      <x:c r="J8" s="113" t="str">
        <x:f>IF('10_Form_Nature_Espaces_Verts'!$V8="Validé humainement",'10_Form_Nature_Espaces_Verts'!J8,"")</x:f>
      </x:c>
      <x:c r="K8" s="113" t="str">
        <x:f>IF('10_Form_Nature_Espaces_Verts'!$V8="Validé humainement",'10_Form_Nature_Espaces_Verts'!K8,"")</x:f>
      </x:c>
      <x:c r="L8" s="113" t="str">
        <x:f>IF('10_Form_Nature_Espaces_Verts'!$V8="Validé humainement",'10_Form_Nature_Espaces_Verts'!L8,"")</x:f>
      </x:c>
      <x:c r="M8" s="113" t="str">
        <x:f>IF('10_Form_Nature_Espaces_Verts'!$V8="Validé humainement",'10_Form_Nature_Espaces_Verts'!M8,"")</x:f>
      </x:c>
      <x:c r="N8" s="113" t="str">
        <x:f>IF('10_Form_Nature_Espaces_Verts'!$V8="Validé humainement",'10_Form_Nature_Espaces_Verts'!N8,"")</x:f>
      </x:c>
      <x:c r="O8" s="113" t="str">
        <x:f>IF('10_Form_Nature_Espaces_Verts'!$V8="Validé humainement",'10_Form_Nature_Espaces_Verts'!O8,"")</x:f>
      </x:c>
      <x:c r="P8" s="113" t="str">
        <x:f>IF('10_Form_Nature_Espaces_Verts'!$V8="Validé humainement",'10_Form_Nature_Espaces_Verts'!P8,"")</x:f>
      </x:c>
      <x:c r="Q8" s="113" t="str">
        <x:f>IF('10_Form_Nature_Espaces_Verts'!$V8="Validé humainement",'10_Form_Nature_Espaces_Verts'!Q8,"")</x:f>
      </x:c>
      <x:c r="R8" s="113" t="str">
        <x:f>IF('10_Form_Nature_Espaces_Verts'!$V8="Validé humainement",'10_Form_Nature_Espaces_Verts'!R8,"")</x:f>
      </x:c>
      <x:c r="S8" s="113" t="str">
        <x:f>IF('10_Form_Nature_Espaces_Verts'!$V8="Validé humainement",'10_Form_Nature_Espaces_Verts'!S8,"")</x:f>
      </x:c>
      <x:c r="T8" s="113" t="str">
        <x:f>IF('10_Form_Nature_Espaces_Verts'!$V8="Validé humainement",'10_Form_Nature_Espaces_Verts'!T8,"")</x:f>
      </x:c>
      <x:c r="U8" s="113" t="str">
        <x:f>IF('10_Form_Nature_Espaces_Verts'!$V8="Validé humainement",'10_Form_Nature_Espaces_Verts'!U8,"")</x:f>
      </x:c>
      <x:c r="V8" s="113" t="str">
        <x:f>IF('10_Form_Nature_Espaces_Verts'!$V8="Validé humainement",'10_Form_Nature_Espaces_Verts'!V8,"")</x:f>
      </x:c>
      <x:c r="W8" s="113" t="str">
        <x:f>IF('10_Form_Nature_Espaces_Verts'!$V8="Validé humainement",'10_Form_Nature_Espaces_Verts'!W8,"")</x:f>
      </x:c>
      <x:c r="X8" s="113" t="str">
        <x:f>IF('10_Form_Nature_Espaces_Verts'!$V8="Validé humainement",'10_Form_Nature_Espaces_Verts'!X8,"")</x:f>
      </x:c>
      <x:c r="Y8" s="113" t="str">
        <x:f>IF('10_Form_Nature_Espaces_Verts'!$V8="Validé humainement",'10_Form_Nature_Espaces_Verts'!Y8,"")</x:f>
      </x:c>
      <x:c r="Z8" s="113" t="str">
        <x:f>IF('10_Form_Nature_Espaces_Verts'!$V8="Validé humainement",'10_Form_Nature_Espaces_Verts'!Z8,"")</x:f>
      </x:c>
      <x:c r="AA8" s="113" t="str">
        <x:f>IF('10_Form_Nature_Espaces_Verts'!$V8="Validé humainement",'10_Form_Nature_Espaces_Verts'!AA8,"")</x:f>
      </x:c>
      <x:c r="AB8" s="113" t="str">
        <x:f>IF('10_Form_Nature_Espaces_Verts'!$V8="Validé humainement",'10_Form_Nature_Espaces_Verts'!AB8,"")</x:f>
      </x:c>
      <x:c r="AC8" s="113" t="str">
        <x:f>IF('10_Form_Nature_Espaces_Verts'!$V8="Validé humainement",'10_Form_Nature_Espaces_Verts'!AC8,"")</x:f>
      </x:c>
      <x:c r="AD8" s="113" t="str">
        <x:f>IF('10_Form_Nature_Espaces_Verts'!$V8="Validé humainement",'10_Form_Nature_Espaces_Verts'!AD8,"")</x:f>
      </x:c>
      <x:c r="AE8" s="113" t="str">
        <x:f>IF('10_Form_Nature_Espaces_Verts'!$V8="Validé humainement",'10_Form_Nature_Espaces_Verts'!AE8,"")</x:f>
      </x:c>
    </x:row>
    <x:row r="9">
      <x:c r="A9" s="113" t="str">
        <x:f>IF('10_Form_Nature_Espaces_Verts'!$V9="Validé humainement",'10_Form_Nature_Espaces_Verts'!A9,"")</x:f>
      </x:c>
      <x:c r="B9" s="113" t="str">
        <x:f>IF('10_Form_Nature_Espaces_Verts'!$V9="Validé humainement",'10_Form_Nature_Espaces_Verts'!B9,"")</x:f>
      </x:c>
      <x:c r="C9" s="113" t="str">
        <x:f>IF('10_Form_Nature_Espaces_Verts'!$V9="Validé humainement",'10_Form_Nature_Espaces_Verts'!C9,"")</x:f>
      </x:c>
      <x:c r="D9" s="113" t="str">
        <x:f>IF('10_Form_Nature_Espaces_Verts'!$V9="Validé humainement",'10_Form_Nature_Espaces_Verts'!D9,"")</x:f>
      </x:c>
      <x:c r="E9" s="113" t="str">
        <x:f>IF('10_Form_Nature_Espaces_Verts'!$V9="Validé humainement",'10_Form_Nature_Espaces_Verts'!E9,"")</x:f>
      </x:c>
      <x:c r="F9" s="113" t="str">
        <x:f>IF('10_Form_Nature_Espaces_Verts'!$V9="Validé humainement",'10_Form_Nature_Espaces_Verts'!F9,"")</x:f>
      </x:c>
      <x:c r="G9" s="113" t="str">
        <x:f>IF('10_Form_Nature_Espaces_Verts'!$V9="Validé humainement",'10_Form_Nature_Espaces_Verts'!G9,"")</x:f>
      </x:c>
      <x:c r="H9" s="113" t="str">
        <x:f>IF('10_Form_Nature_Espaces_Verts'!$V9="Validé humainement",'10_Form_Nature_Espaces_Verts'!H9,"")</x:f>
      </x:c>
      <x:c r="I9" s="113" t="str">
        <x:f>IF('10_Form_Nature_Espaces_Verts'!$V9="Validé humainement",'10_Form_Nature_Espaces_Verts'!I9,"")</x:f>
      </x:c>
      <x:c r="J9" s="113" t="str">
        <x:f>IF('10_Form_Nature_Espaces_Verts'!$V9="Validé humainement",'10_Form_Nature_Espaces_Verts'!J9,"")</x:f>
      </x:c>
      <x:c r="K9" s="113" t="str">
        <x:f>IF('10_Form_Nature_Espaces_Verts'!$V9="Validé humainement",'10_Form_Nature_Espaces_Verts'!K9,"")</x:f>
      </x:c>
      <x:c r="L9" s="113" t="str">
        <x:f>IF('10_Form_Nature_Espaces_Verts'!$V9="Validé humainement",'10_Form_Nature_Espaces_Verts'!L9,"")</x:f>
      </x:c>
      <x:c r="M9" s="113" t="str">
        <x:f>IF('10_Form_Nature_Espaces_Verts'!$V9="Validé humainement",'10_Form_Nature_Espaces_Verts'!M9,"")</x:f>
      </x:c>
      <x:c r="N9" s="113" t="str">
        <x:f>IF('10_Form_Nature_Espaces_Verts'!$V9="Validé humainement",'10_Form_Nature_Espaces_Verts'!N9,"")</x:f>
      </x:c>
      <x:c r="O9" s="113" t="str">
        <x:f>IF('10_Form_Nature_Espaces_Verts'!$V9="Validé humainement",'10_Form_Nature_Espaces_Verts'!O9,"")</x:f>
      </x:c>
      <x:c r="P9" s="113" t="str">
        <x:f>IF('10_Form_Nature_Espaces_Verts'!$V9="Validé humainement",'10_Form_Nature_Espaces_Verts'!P9,"")</x:f>
      </x:c>
      <x:c r="Q9" s="113" t="str">
        <x:f>IF('10_Form_Nature_Espaces_Verts'!$V9="Validé humainement",'10_Form_Nature_Espaces_Verts'!Q9,"")</x:f>
      </x:c>
      <x:c r="R9" s="113" t="str">
        <x:f>IF('10_Form_Nature_Espaces_Verts'!$V9="Validé humainement",'10_Form_Nature_Espaces_Verts'!R9,"")</x:f>
      </x:c>
      <x:c r="S9" s="113" t="str">
        <x:f>IF('10_Form_Nature_Espaces_Verts'!$V9="Validé humainement",'10_Form_Nature_Espaces_Verts'!S9,"")</x:f>
      </x:c>
      <x:c r="T9" s="113" t="str">
        <x:f>IF('10_Form_Nature_Espaces_Verts'!$V9="Validé humainement",'10_Form_Nature_Espaces_Verts'!T9,"")</x:f>
      </x:c>
      <x:c r="U9" s="113" t="str">
        <x:f>IF('10_Form_Nature_Espaces_Verts'!$V9="Validé humainement",'10_Form_Nature_Espaces_Verts'!U9,"")</x:f>
      </x:c>
      <x:c r="V9" s="113" t="str">
        <x:f>IF('10_Form_Nature_Espaces_Verts'!$V9="Validé humainement",'10_Form_Nature_Espaces_Verts'!V9,"")</x:f>
      </x:c>
      <x:c r="W9" s="113" t="str">
        <x:f>IF('10_Form_Nature_Espaces_Verts'!$V9="Validé humainement",'10_Form_Nature_Espaces_Verts'!W9,"")</x:f>
      </x:c>
      <x:c r="X9" s="113" t="str">
        <x:f>IF('10_Form_Nature_Espaces_Verts'!$V9="Validé humainement",'10_Form_Nature_Espaces_Verts'!X9,"")</x:f>
      </x:c>
      <x:c r="Y9" s="113" t="str">
        <x:f>IF('10_Form_Nature_Espaces_Verts'!$V9="Validé humainement",'10_Form_Nature_Espaces_Verts'!Y9,"")</x:f>
      </x:c>
      <x:c r="Z9" s="113" t="str">
        <x:f>IF('10_Form_Nature_Espaces_Verts'!$V9="Validé humainement",'10_Form_Nature_Espaces_Verts'!Z9,"")</x:f>
      </x:c>
      <x:c r="AA9" s="113" t="str">
        <x:f>IF('10_Form_Nature_Espaces_Verts'!$V9="Validé humainement",'10_Form_Nature_Espaces_Verts'!AA9,"")</x:f>
      </x:c>
      <x:c r="AB9" s="113" t="str">
        <x:f>IF('10_Form_Nature_Espaces_Verts'!$V9="Validé humainement",'10_Form_Nature_Espaces_Verts'!AB9,"")</x:f>
      </x:c>
      <x:c r="AC9" s="113" t="str">
        <x:f>IF('10_Form_Nature_Espaces_Verts'!$V9="Validé humainement",'10_Form_Nature_Espaces_Verts'!AC9,"")</x:f>
      </x:c>
      <x:c r="AD9" s="113" t="str">
        <x:f>IF('10_Form_Nature_Espaces_Verts'!$V9="Validé humainement",'10_Form_Nature_Espaces_Verts'!AD9,"")</x:f>
      </x:c>
      <x:c r="AE9" s="113" t="str">
        <x:f>IF('10_Form_Nature_Espaces_Verts'!$V9="Validé humainement",'10_Form_Nature_Espaces_Verts'!AE9,"")</x:f>
      </x:c>
    </x:row>
    <x:row r="10">
      <x:c r="A10" s="113" t="str">
        <x:f>IF('10_Form_Nature_Espaces_Verts'!$V10="Validé humainement",'10_Form_Nature_Espaces_Verts'!A10,"")</x:f>
      </x:c>
      <x:c r="B10" s="113" t="str">
        <x:f>IF('10_Form_Nature_Espaces_Verts'!$V10="Validé humainement",'10_Form_Nature_Espaces_Verts'!B10,"")</x:f>
      </x:c>
      <x:c r="C10" s="113" t="str">
        <x:f>IF('10_Form_Nature_Espaces_Verts'!$V10="Validé humainement",'10_Form_Nature_Espaces_Verts'!C10,"")</x:f>
      </x:c>
      <x:c r="D10" s="113" t="str">
        <x:f>IF('10_Form_Nature_Espaces_Verts'!$V10="Validé humainement",'10_Form_Nature_Espaces_Verts'!D10,"")</x:f>
      </x:c>
      <x:c r="E10" s="113" t="str">
        <x:f>IF('10_Form_Nature_Espaces_Verts'!$V10="Validé humainement",'10_Form_Nature_Espaces_Verts'!E10,"")</x:f>
      </x:c>
      <x:c r="F10" s="113" t="str">
        <x:f>IF('10_Form_Nature_Espaces_Verts'!$V10="Validé humainement",'10_Form_Nature_Espaces_Verts'!F10,"")</x:f>
      </x:c>
      <x:c r="G10" s="113" t="str">
        <x:f>IF('10_Form_Nature_Espaces_Verts'!$V10="Validé humainement",'10_Form_Nature_Espaces_Verts'!G10,"")</x:f>
      </x:c>
      <x:c r="H10" s="113" t="str">
        <x:f>IF('10_Form_Nature_Espaces_Verts'!$V10="Validé humainement",'10_Form_Nature_Espaces_Verts'!H10,"")</x:f>
      </x:c>
      <x:c r="I10" s="113" t="str">
        <x:f>IF('10_Form_Nature_Espaces_Verts'!$V10="Validé humainement",'10_Form_Nature_Espaces_Verts'!I10,"")</x:f>
      </x:c>
      <x:c r="J10" s="113" t="str">
        <x:f>IF('10_Form_Nature_Espaces_Verts'!$V10="Validé humainement",'10_Form_Nature_Espaces_Verts'!J10,"")</x:f>
      </x:c>
      <x:c r="K10" s="113" t="str">
        <x:f>IF('10_Form_Nature_Espaces_Verts'!$V10="Validé humainement",'10_Form_Nature_Espaces_Verts'!K10,"")</x:f>
      </x:c>
      <x:c r="L10" s="113" t="str">
        <x:f>IF('10_Form_Nature_Espaces_Verts'!$V10="Validé humainement",'10_Form_Nature_Espaces_Verts'!L10,"")</x:f>
      </x:c>
      <x:c r="M10" s="113" t="str">
        <x:f>IF('10_Form_Nature_Espaces_Verts'!$V10="Validé humainement",'10_Form_Nature_Espaces_Verts'!M10,"")</x:f>
      </x:c>
      <x:c r="N10" s="113" t="str">
        <x:f>IF('10_Form_Nature_Espaces_Verts'!$V10="Validé humainement",'10_Form_Nature_Espaces_Verts'!N10,"")</x:f>
      </x:c>
      <x:c r="O10" s="113" t="str">
        <x:f>IF('10_Form_Nature_Espaces_Verts'!$V10="Validé humainement",'10_Form_Nature_Espaces_Verts'!O10,"")</x:f>
      </x:c>
      <x:c r="P10" s="113" t="str">
        <x:f>IF('10_Form_Nature_Espaces_Verts'!$V10="Validé humainement",'10_Form_Nature_Espaces_Verts'!P10,"")</x:f>
      </x:c>
      <x:c r="Q10" s="113" t="str">
        <x:f>IF('10_Form_Nature_Espaces_Verts'!$V10="Validé humainement",'10_Form_Nature_Espaces_Verts'!Q10,"")</x:f>
      </x:c>
      <x:c r="R10" s="113" t="str">
        <x:f>IF('10_Form_Nature_Espaces_Verts'!$V10="Validé humainement",'10_Form_Nature_Espaces_Verts'!R10,"")</x:f>
      </x:c>
      <x:c r="S10" s="113" t="str">
        <x:f>IF('10_Form_Nature_Espaces_Verts'!$V10="Validé humainement",'10_Form_Nature_Espaces_Verts'!S10,"")</x:f>
      </x:c>
      <x:c r="T10" s="113" t="str">
        <x:f>IF('10_Form_Nature_Espaces_Verts'!$V10="Validé humainement",'10_Form_Nature_Espaces_Verts'!T10,"")</x:f>
      </x:c>
      <x:c r="U10" s="113" t="str">
        <x:f>IF('10_Form_Nature_Espaces_Verts'!$V10="Validé humainement",'10_Form_Nature_Espaces_Verts'!U10,"")</x:f>
      </x:c>
      <x:c r="V10" s="113" t="str">
        <x:f>IF('10_Form_Nature_Espaces_Verts'!$V10="Validé humainement",'10_Form_Nature_Espaces_Verts'!V10,"")</x:f>
      </x:c>
      <x:c r="W10" s="113" t="str">
        <x:f>IF('10_Form_Nature_Espaces_Verts'!$V10="Validé humainement",'10_Form_Nature_Espaces_Verts'!W10,"")</x:f>
      </x:c>
      <x:c r="X10" s="113" t="str">
        <x:f>IF('10_Form_Nature_Espaces_Verts'!$V10="Validé humainement",'10_Form_Nature_Espaces_Verts'!X10,"")</x:f>
      </x:c>
      <x:c r="Y10" s="113" t="str">
        <x:f>IF('10_Form_Nature_Espaces_Verts'!$V10="Validé humainement",'10_Form_Nature_Espaces_Verts'!Y10,"")</x:f>
      </x:c>
      <x:c r="Z10" s="113" t="str">
        <x:f>IF('10_Form_Nature_Espaces_Verts'!$V10="Validé humainement",'10_Form_Nature_Espaces_Verts'!Z10,"")</x:f>
      </x:c>
      <x:c r="AA10" s="113" t="str">
        <x:f>IF('10_Form_Nature_Espaces_Verts'!$V10="Validé humainement",'10_Form_Nature_Espaces_Verts'!AA10,"")</x:f>
      </x:c>
      <x:c r="AB10" s="113" t="str">
        <x:f>IF('10_Form_Nature_Espaces_Verts'!$V10="Validé humainement",'10_Form_Nature_Espaces_Verts'!AB10,"")</x:f>
      </x:c>
      <x:c r="AC10" s="113" t="str">
        <x:f>IF('10_Form_Nature_Espaces_Verts'!$V10="Validé humainement",'10_Form_Nature_Espaces_Verts'!AC10,"")</x:f>
      </x:c>
      <x:c r="AD10" s="113" t="str">
        <x:f>IF('10_Form_Nature_Espaces_Verts'!$V10="Validé humainement",'10_Form_Nature_Espaces_Verts'!AD10,"")</x:f>
      </x:c>
      <x:c r="AE10" s="113" t="str">
        <x:f>IF('10_Form_Nature_Espaces_Verts'!$V10="Validé humainement",'10_Form_Nature_Espaces_Verts'!AE10,"")</x:f>
      </x:c>
    </x:row>
    <x:row r="11">
      <x:c r="A11" s="113" t="str">
        <x:f>IF('10_Form_Nature_Espaces_Verts'!$V11="Validé humainement",'10_Form_Nature_Espaces_Verts'!A11,"")</x:f>
      </x:c>
      <x:c r="B11" s="113" t="str">
        <x:f>IF('10_Form_Nature_Espaces_Verts'!$V11="Validé humainement",'10_Form_Nature_Espaces_Verts'!B11,"")</x:f>
      </x:c>
      <x:c r="C11" s="113" t="str">
        <x:f>IF('10_Form_Nature_Espaces_Verts'!$V11="Validé humainement",'10_Form_Nature_Espaces_Verts'!C11,"")</x:f>
      </x:c>
      <x:c r="D11" s="113" t="str">
        <x:f>IF('10_Form_Nature_Espaces_Verts'!$V11="Validé humainement",'10_Form_Nature_Espaces_Verts'!D11,"")</x:f>
      </x:c>
      <x:c r="E11" s="113" t="str">
        <x:f>IF('10_Form_Nature_Espaces_Verts'!$V11="Validé humainement",'10_Form_Nature_Espaces_Verts'!E11,"")</x:f>
      </x:c>
      <x:c r="F11" s="113" t="str">
        <x:f>IF('10_Form_Nature_Espaces_Verts'!$V11="Validé humainement",'10_Form_Nature_Espaces_Verts'!F11,"")</x:f>
      </x:c>
      <x:c r="G11" s="113" t="str">
        <x:f>IF('10_Form_Nature_Espaces_Verts'!$V11="Validé humainement",'10_Form_Nature_Espaces_Verts'!G11,"")</x:f>
      </x:c>
      <x:c r="H11" s="113" t="str">
        <x:f>IF('10_Form_Nature_Espaces_Verts'!$V11="Validé humainement",'10_Form_Nature_Espaces_Verts'!H11,"")</x:f>
      </x:c>
      <x:c r="I11" s="113" t="str">
        <x:f>IF('10_Form_Nature_Espaces_Verts'!$V11="Validé humainement",'10_Form_Nature_Espaces_Verts'!I11,"")</x:f>
      </x:c>
      <x:c r="J11" s="113" t="str">
        <x:f>IF('10_Form_Nature_Espaces_Verts'!$V11="Validé humainement",'10_Form_Nature_Espaces_Verts'!J11,"")</x:f>
      </x:c>
      <x:c r="K11" s="113" t="str">
        <x:f>IF('10_Form_Nature_Espaces_Verts'!$V11="Validé humainement",'10_Form_Nature_Espaces_Verts'!K11,"")</x:f>
      </x:c>
      <x:c r="L11" s="113" t="str">
        <x:f>IF('10_Form_Nature_Espaces_Verts'!$V11="Validé humainement",'10_Form_Nature_Espaces_Verts'!L11,"")</x:f>
      </x:c>
      <x:c r="M11" s="113" t="str">
        <x:f>IF('10_Form_Nature_Espaces_Verts'!$V11="Validé humainement",'10_Form_Nature_Espaces_Verts'!M11,"")</x:f>
      </x:c>
      <x:c r="N11" s="113" t="str">
        <x:f>IF('10_Form_Nature_Espaces_Verts'!$V11="Validé humainement",'10_Form_Nature_Espaces_Verts'!N11,"")</x:f>
      </x:c>
      <x:c r="O11" s="113" t="str">
        <x:f>IF('10_Form_Nature_Espaces_Verts'!$V11="Validé humainement",'10_Form_Nature_Espaces_Verts'!O11,"")</x:f>
      </x:c>
      <x:c r="P11" s="113" t="str">
        <x:f>IF('10_Form_Nature_Espaces_Verts'!$V11="Validé humainement",'10_Form_Nature_Espaces_Verts'!P11,"")</x:f>
      </x:c>
      <x:c r="Q11" s="113" t="str">
        <x:f>IF('10_Form_Nature_Espaces_Verts'!$V11="Validé humainement",'10_Form_Nature_Espaces_Verts'!Q11,"")</x:f>
      </x:c>
      <x:c r="R11" s="113" t="str">
        <x:f>IF('10_Form_Nature_Espaces_Verts'!$V11="Validé humainement",'10_Form_Nature_Espaces_Verts'!R11,"")</x:f>
      </x:c>
      <x:c r="S11" s="113" t="str">
        <x:f>IF('10_Form_Nature_Espaces_Verts'!$V11="Validé humainement",'10_Form_Nature_Espaces_Verts'!S11,"")</x:f>
      </x:c>
      <x:c r="T11" s="113" t="str">
        <x:f>IF('10_Form_Nature_Espaces_Verts'!$V11="Validé humainement",'10_Form_Nature_Espaces_Verts'!T11,"")</x:f>
      </x:c>
      <x:c r="U11" s="113" t="str">
        <x:f>IF('10_Form_Nature_Espaces_Verts'!$V11="Validé humainement",'10_Form_Nature_Espaces_Verts'!U11,"")</x:f>
      </x:c>
      <x:c r="V11" s="113" t="str">
        <x:f>IF('10_Form_Nature_Espaces_Verts'!$V11="Validé humainement",'10_Form_Nature_Espaces_Verts'!V11,"")</x:f>
      </x:c>
      <x:c r="W11" s="113" t="str">
        <x:f>IF('10_Form_Nature_Espaces_Verts'!$V11="Validé humainement",'10_Form_Nature_Espaces_Verts'!W11,"")</x:f>
      </x:c>
      <x:c r="X11" s="113" t="str">
        <x:f>IF('10_Form_Nature_Espaces_Verts'!$V11="Validé humainement",'10_Form_Nature_Espaces_Verts'!X11,"")</x:f>
      </x:c>
      <x:c r="Y11" s="113" t="str">
        <x:f>IF('10_Form_Nature_Espaces_Verts'!$V11="Validé humainement",'10_Form_Nature_Espaces_Verts'!Y11,"")</x:f>
      </x:c>
      <x:c r="Z11" s="113" t="str">
        <x:f>IF('10_Form_Nature_Espaces_Verts'!$V11="Validé humainement",'10_Form_Nature_Espaces_Verts'!Z11,"")</x:f>
      </x:c>
      <x:c r="AA11" s="113" t="str">
        <x:f>IF('10_Form_Nature_Espaces_Verts'!$V11="Validé humainement",'10_Form_Nature_Espaces_Verts'!AA11,"")</x:f>
      </x:c>
      <x:c r="AB11" s="113" t="str">
        <x:f>IF('10_Form_Nature_Espaces_Verts'!$V11="Validé humainement",'10_Form_Nature_Espaces_Verts'!AB11,"")</x:f>
      </x:c>
      <x:c r="AC11" s="113" t="str">
        <x:f>IF('10_Form_Nature_Espaces_Verts'!$V11="Validé humainement",'10_Form_Nature_Espaces_Verts'!AC11,"")</x:f>
      </x:c>
      <x:c r="AD11" s="113" t="str">
        <x:f>IF('10_Form_Nature_Espaces_Verts'!$V11="Validé humainement",'10_Form_Nature_Espaces_Verts'!AD11,"")</x:f>
      </x:c>
      <x:c r="AE11" s="113" t="str">
        <x:f>IF('10_Form_Nature_Espaces_Verts'!$V11="Validé humainement",'10_Form_Nature_Espaces_Verts'!AE11,"")</x:f>
      </x:c>
    </x:row>
    <x:row r="12">
      <x:c r="A12" s="113" t="str">
        <x:f>IF('10_Form_Nature_Espaces_Verts'!$V12="Validé humainement",'10_Form_Nature_Espaces_Verts'!A12,"")</x:f>
      </x:c>
      <x:c r="B12" s="113" t="str">
        <x:f>IF('10_Form_Nature_Espaces_Verts'!$V12="Validé humainement",'10_Form_Nature_Espaces_Verts'!B12,"")</x:f>
      </x:c>
      <x:c r="C12" s="113" t="str">
        <x:f>IF('10_Form_Nature_Espaces_Verts'!$V12="Validé humainement",'10_Form_Nature_Espaces_Verts'!C12,"")</x:f>
      </x:c>
      <x:c r="D12" s="113" t="str">
        <x:f>IF('10_Form_Nature_Espaces_Verts'!$V12="Validé humainement",'10_Form_Nature_Espaces_Verts'!D12,"")</x:f>
      </x:c>
      <x:c r="E12" s="113" t="str">
        <x:f>IF('10_Form_Nature_Espaces_Verts'!$V12="Validé humainement",'10_Form_Nature_Espaces_Verts'!E12,"")</x:f>
      </x:c>
      <x:c r="F12" s="113" t="str">
        <x:f>IF('10_Form_Nature_Espaces_Verts'!$V12="Validé humainement",'10_Form_Nature_Espaces_Verts'!F12,"")</x:f>
      </x:c>
      <x:c r="G12" s="113" t="str">
        <x:f>IF('10_Form_Nature_Espaces_Verts'!$V12="Validé humainement",'10_Form_Nature_Espaces_Verts'!G12,"")</x:f>
      </x:c>
      <x:c r="H12" s="113" t="str">
        <x:f>IF('10_Form_Nature_Espaces_Verts'!$V12="Validé humainement",'10_Form_Nature_Espaces_Verts'!H12,"")</x:f>
      </x:c>
      <x:c r="I12" s="113" t="str">
        <x:f>IF('10_Form_Nature_Espaces_Verts'!$V12="Validé humainement",'10_Form_Nature_Espaces_Verts'!I12,"")</x:f>
      </x:c>
      <x:c r="J12" s="113" t="str">
        <x:f>IF('10_Form_Nature_Espaces_Verts'!$V12="Validé humainement",'10_Form_Nature_Espaces_Verts'!J12,"")</x:f>
      </x:c>
      <x:c r="K12" s="113" t="str">
        <x:f>IF('10_Form_Nature_Espaces_Verts'!$V12="Validé humainement",'10_Form_Nature_Espaces_Verts'!K12,"")</x:f>
      </x:c>
      <x:c r="L12" s="113" t="str">
        <x:f>IF('10_Form_Nature_Espaces_Verts'!$V12="Validé humainement",'10_Form_Nature_Espaces_Verts'!L12,"")</x:f>
      </x:c>
      <x:c r="M12" s="113" t="str">
        <x:f>IF('10_Form_Nature_Espaces_Verts'!$V12="Validé humainement",'10_Form_Nature_Espaces_Verts'!M12,"")</x:f>
      </x:c>
      <x:c r="N12" s="113" t="str">
        <x:f>IF('10_Form_Nature_Espaces_Verts'!$V12="Validé humainement",'10_Form_Nature_Espaces_Verts'!N12,"")</x:f>
      </x:c>
      <x:c r="O12" s="113" t="str">
        <x:f>IF('10_Form_Nature_Espaces_Verts'!$V12="Validé humainement",'10_Form_Nature_Espaces_Verts'!O12,"")</x:f>
      </x:c>
      <x:c r="P12" s="113" t="str">
        <x:f>IF('10_Form_Nature_Espaces_Verts'!$V12="Validé humainement",'10_Form_Nature_Espaces_Verts'!P12,"")</x:f>
      </x:c>
      <x:c r="Q12" s="113" t="str">
        <x:f>IF('10_Form_Nature_Espaces_Verts'!$V12="Validé humainement",'10_Form_Nature_Espaces_Verts'!Q12,"")</x:f>
      </x:c>
      <x:c r="R12" s="113" t="str">
        <x:f>IF('10_Form_Nature_Espaces_Verts'!$V12="Validé humainement",'10_Form_Nature_Espaces_Verts'!R12,"")</x:f>
      </x:c>
      <x:c r="S12" s="113" t="str">
        <x:f>IF('10_Form_Nature_Espaces_Verts'!$V12="Validé humainement",'10_Form_Nature_Espaces_Verts'!S12,"")</x:f>
      </x:c>
      <x:c r="T12" s="113" t="str">
        <x:f>IF('10_Form_Nature_Espaces_Verts'!$V12="Validé humainement",'10_Form_Nature_Espaces_Verts'!T12,"")</x:f>
      </x:c>
      <x:c r="U12" s="113" t="str">
        <x:f>IF('10_Form_Nature_Espaces_Verts'!$V12="Validé humainement",'10_Form_Nature_Espaces_Verts'!U12,"")</x:f>
      </x:c>
      <x:c r="V12" s="113" t="str">
        <x:f>IF('10_Form_Nature_Espaces_Verts'!$V12="Validé humainement",'10_Form_Nature_Espaces_Verts'!V12,"")</x:f>
      </x:c>
      <x:c r="W12" s="113" t="str">
        <x:f>IF('10_Form_Nature_Espaces_Verts'!$V12="Validé humainement",'10_Form_Nature_Espaces_Verts'!W12,"")</x:f>
      </x:c>
      <x:c r="X12" s="113" t="str">
        <x:f>IF('10_Form_Nature_Espaces_Verts'!$V12="Validé humainement",'10_Form_Nature_Espaces_Verts'!X12,"")</x:f>
      </x:c>
      <x:c r="Y12" s="113" t="str">
        <x:f>IF('10_Form_Nature_Espaces_Verts'!$V12="Validé humainement",'10_Form_Nature_Espaces_Verts'!Y12,"")</x:f>
      </x:c>
      <x:c r="Z12" s="113" t="str">
        <x:f>IF('10_Form_Nature_Espaces_Verts'!$V12="Validé humainement",'10_Form_Nature_Espaces_Verts'!Z12,"")</x:f>
      </x:c>
      <x:c r="AA12" s="113" t="str">
        <x:f>IF('10_Form_Nature_Espaces_Verts'!$V12="Validé humainement",'10_Form_Nature_Espaces_Verts'!AA12,"")</x:f>
      </x:c>
      <x:c r="AB12" s="113" t="str">
        <x:f>IF('10_Form_Nature_Espaces_Verts'!$V12="Validé humainement",'10_Form_Nature_Espaces_Verts'!AB12,"")</x:f>
      </x:c>
      <x:c r="AC12" s="113" t="str">
        <x:f>IF('10_Form_Nature_Espaces_Verts'!$V12="Validé humainement",'10_Form_Nature_Espaces_Verts'!AC12,"")</x:f>
      </x:c>
      <x:c r="AD12" s="113" t="str">
        <x:f>IF('10_Form_Nature_Espaces_Verts'!$V12="Validé humainement",'10_Form_Nature_Espaces_Verts'!AD12,"")</x:f>
      </x:c>
      <x:c r="AE12" s="113" t="str">
        <x:f>IF('10_Form_Nature_Espaces_Verts'!$V12="Validé humainement",'10_Form_Nature_Espaces_Verts'!AE12,"")</x:f>
      </x:c>
    </x:row>
    <x:row r="13">
      <x:c r="A13" s="113" t="str">
        <x:f>IF('10_Form_Nature_Espaces_Verts'!$V13="Validé humainement",'10_Form_Nature_Espaces_Verts'!A13,"")</x:f>
      </x:c>
      <x:c r="B13" s="113" t="str">
        <x:f>IF('10_Form_Nature_Espaces_Verts'!$V13="Validé humainement",'10_Form_Nature_Espaces_Verts'!B13,"")</x:f>
      </x:c>
      <x:c r="C13" s="113" t="str">
        <x:f>IF('10_Form_Nature_Espaces_Verts'!$V13="Validé humainement",'10_Form_Nature_Espaces_Verts'!C13,"")</x:f>
      </x:c>
      <x:c r="D13" s="113" t="str">
        <x:f>IF('10_Form_Nature_Espaces_Verts'!$V13="Validé humainement",'10_Form_Nature_Espaces_Verts'!D13,"")</x:f>
      </x:c>
      <x:c r="E13" s="113" t="str">
        <x:f>IF('10_Form_Nature_Espaces_Verts'!$V13="Validé humainement",'10_Form_Nature_Espaces_Verts'!E13,"")</x:f>
      </x:c>
      <x:c r="F13" s="113" t="str">
        <x:f>IF('10_Form_Nature_Espaces_Verts'!$V13="Validé humainement",'10_Form_Nature_Espaces_Verts'!F13,"")</x:f>
      </x:c>
      <x:c r="G13" s="113" t="str">
        <x:f>IF('10_Form_Nature_Espaces_Verts'!$V13="Validé humainement",'10_Form_Nature_Espaces_Verts'!G13,"")</x:f>
      </x:c>
      <x:c r="H13" s="113" t="str">
        <x:f>IF('10_Form_Nature_Espaces_Verts'!$V13="Validé humainement",'10_Form_Nature_Espaces_Verts'!H13,"")</x:f>
      </x:c>
      <x:c r="I13" s="113" t="str">
        <x:f>IF('10_Form_Nature_Espaces_Verts'!$V13="Validé humainement",'10_Form_Nature_Espaces_Verts'!I13,"")</x:f>
      </x:c>
      <x:c r="J13" s="113" t="str">
        <x:f>IF('10_Form_Nature_Espaces_Verts'!$V13="Validé humainement",'10_Form_Nature_Espaces_Verts'!J13,"")</x:f>
      </x:c>
      <x:c r="K13" s="113" t="str">
        <x:f>IF('10_Form_Nature_Espaces_Verts'!$V13="Validé humainement",'10_Form_Nature_Espaces_Verts'!K13,"")</x:f>
      </x:c>
      <x:c r="L13" s="113" t="str">
        <x:f>IF('10_Form_Nature_Espaces_Verts'!$V13="Validé humainement",'10_Form_Nature_Espaces_Verts'!L13,"")</x:f>
      </x:c>
      <x:c r="M13" s="113" t="str">
        <x:f>IF('10_Form_Nature_Espaces_Verts'!$V13="Validé humainement",'10_Form_Nature_Espaces_Verts'!M13,"")</x:f>
      </x:c>
      <x:c r="N13" s="113" t="str">
        <x:f>IF('10_Form_Nature_Espaces_Verts'!$V13="Validé humainement",'10_Form_Nature_Espaces_Verts'!N13,"")</x:f>
      </x:c>
      <x:c r="O13" s="113" t="str">
        <x:f>IF('10_Form_Nature_Espaces_Verts'!$V13="Validé humainement",'10_Form_Nature_Espaces_Verts'!O13,"")</x:f>
      </x:c>
      <x:c r="P13" s="113" t="str">
        <x:f>IF('10_Form_Nature_Espaces_Verts'!$V13="Validé humainement",'10_Form_Nature_Espaces_Verts'!P13,"")</x:f>
      </x:c>
      <x:c r="Q13" s="113" t="str">
        <x:f>IF('10_Form_Nature_Espaces_Verts'!$V13="Validé humainement",'10_Form_Nature_Espaces_Verts'!Q13,"")</x:f>
      </x:c>
      <x:c r="R13" s="113" t="str">
        <x:f>IF('10_Form_Nature_Espaces_Verts'!$V13="Validé humainement",'10_Form_Nature_Espaces_Verts'!R13,"")</x:f>
      </x:c>
      <x:c r="S13" s="113" t="str">
        <x:f>IF('10_Form_Nature_Espaces_Verts'!$V13="Validé humainement",'10_Form_Nature_Espaces_Verts'!S13,"")</x:f>
      </x:c>
      <x:c r="T13" s="113" t="str">
        <x:f>IF('10_Form_Nature_Espaces_Verts'!$V13="Validé humainement",'10_Form_Nature_Espaces_Verts'!T13,"")</x:f>
      </x:c>
      <x:c r="U13" s="113" t="str">
        <x:f>IF('10_Form_Nature_Espaces_Verts'!$V13="Validé humainement",'10_Form_Nature_Espaces_Verts'!U13,"")</x:f>
      </x:c>
      <x:c r="V13" s="113" t="str">
        <x:f>IF('10_Form_Nature_Espaces_Verts'!$V13="Validé humainement",'10_Form_Nature_Espaces_Verts'!V13,"")</x:f>
      </x:c>
      <x:c r="W13" s="113" t="str">
        <x:f>IF('10_Form_Nature_Espaces_Verts'!$V13="Validé humainement",'10_Form_Nature_Espaces_Verts'!W13,"")</x:f>
      </x:c>
      <x:c r="X13" s="113" t="str">
        <x:f>IF('10_Form_Nature_Espaces_Verts'!$V13="Validé humainement",'10_Form_Nature_Espaces_Verts'!X13,"")</x:f>
      </x:c>
      <x:c r="Y13" s="113" t="str">
        <x:f>IF('10_Form_Nature_Espaces_Verts'!$V13="Validé humainement",'10_Form_Nature_Espaces_Verts'!Y13,"")</x:f>
      </x:c>
      <x:c r="Z13" s="113" t="str">
        <x:f>IF('10_Form_Nature_Espaces_Verts'!$V13="Validé humainement",'10_Form_Nature_Espaces_Verts'!Z13,"")</x:f>
      </x:c>
      <x:c r="AA13" s="113" t="str">
        <x:f>IF('10_Form_Nature_Espaces_Verts'!$V13="Validé humainement",'10_Form_Nature_Espaces_Verts'!AA13,"")</x:f>
      </x:c>
      <x:c r="AB13" s="113" t="str">
        <x:f>IF('10_Form_Nature_Espaces_Verts'!$V13="Validé humainement",'10_Form_Nature_Espaces_Verts'!AB13,"")</x:f>
      </x:c>
      <x:c r="AC13" s="113" t="str">
        <x:f>IF('10_Form_Nature_Espaces_Verts'!$V13="Validé humainement",'10_Form_Nature_Espaces_Verts'!AC13,"")</x:f>
      </x:c>
      <x:c r="AD13" s="113" t="str">
        <x:f>IF('10_Form_Nature_Espaces_Verts'!$V13="Validé humainement",'10_Form_Nature_Espaces_Verts'!AD13,"")</x:f>
      </x:c>
      <x:c r="AE13" s="113" t="str">
        <x:f>IF('10_Form_Nature_Espaces_Verts'!$V13="Validé humainement",'10_Form_Nature_Espaces_Verts'!AE13,"")</x:f>
      </x:c>
    </x:row>
    <x:row r="14">
      <x:c r="A14" s="113" t="str">
        <x:f>IF('10_Form_Nature_Espaces_Verts'!$V14="Validé humainement",'10_Form_Nature_Espaces_Verts'!A14,"")</x:f>
      </x:c>
      <x:c r="B14" s="113" t="str">
        <x:f>IF('10_Form_Nature_Espaces_Verts'!$V14="Validé humainement",'10_Form_Nature_Espaces_Verts'!B14,"")</x:f>
      </x:c>
      <x:c r="C14" s="113" t="str">
        <x:f>IF('10_Form_Nature_Espaces_Verts'!$V14="Validé humainement",'10_Form_Nature_Espaces_Verts'!C14,"")</x:f>
      </x:c>
      <x:c r="D14" s="113" t="str">
        <x:f>IF('10_Form_Nature_Espaces_Verts'!$V14="Validé humainement",'10_Form_Nature_Espaces_Verts'!D14,"")</x:f>
      </x:c>
      <x:c r="E14" s="113" t="str">
        <x:f>IF('10_Form_Nature_Espaces_Verts'!$V14="Validé humainement",'10_Form_Nature_Espaces_Verts'!E14,"")</x:f>
      </x:c>
      <x:c r="F14" s="113" t="str">
        <x:f>IF('10_Form_Nature_Espaces_Verts'!$V14="Validé humainement",'10_Form_Nature_Espaces_Verts'!F14,"")</x:f>
      </x:c>
      <x:c r="G14" s="113" t="str">
        <x:f>IF('10_Form_Nature_Espaces_Verts'!$V14="Validé humainement",'10_Form_Nature_Espaces_Verts'!G14,"")</x:f>
      </x:c>
      <x:c r="H14" s="113" t="str">
        <x:f>IF('10_Form_Nature_Espaces_Verts'!$V14="Validé humainement",'10_Form_Nature_Espaces_Verts'!H14,"")</x:f>
      </x:c>
      <x:c r="I14" s="113" t="str">
        <x:f>IF('10_Form_Nature_Espaces_Verts'!$V14="Validé humainement",'10_Form_Nature_Espaces_Verts'!I14,"")</x:f>
      </x:c>
      <x:c r="J14" s="113" t="str">
        <x:f>IF('10_Form_Nature_Espaces_Verts'!$V14="Validé humainement",'10_Form_Nature_Espaces_Verts'!J14,"")</x:f>
      </x:c>
      <x:c r="K14" s="113" t="str">
        <x:f>IF('10_Form_Nature_Espaces_Verts'!$V14="Validé humainement",'10_Form_Nature_Espaces_Verts'!K14,"")</x:f>
      </x:c>
      <x:c r="L14" s="113" t="str">
        <x:f>IF('10_Form_Nature_Espaces_Verts'!$V14="Validé humainement",'10_Form_Nature_Espaces_Verts'!L14,"")</x:f>
      </x:c>
      <x:c r="M14" s="113" t="str">
        <x:f>IF('10_Form_Nature_Espaces_Verts'!$V14="Validé humainement",'10_Form_Nature_Espaces_Verts'!M14,"")</x:f>
      </x:c>
      <x:c r="N14" s="113" t="str">
        <x:f>IF('10_Form_Nature_Espaces_Verts'!$V14="Validé humainement",'10_Form_Nature_Espaces_Verts'!N14,"")</x:f>
      </x:c>
      <x:c r="O14" s="113" t="str">
        <x:f>IF('10_Form_Nature_Espaces_Verts'!$V14="Validé humainement",'10_Form_Nature_Espaces_Verts'!O14,"")</x:f>
      </x:c>
      <x:c r="P14" s="113" t="str">
        <x:f>IF('10_Form_Nature_Espaces_Verts'!$V14="Validé humainement",'10_Form_Nature_Espaces_Verts'!P14,"")</x:f>
      </x:c>
      <x:c r="Q14" s="113" t="str">
        <x:f>IF('10_Form_Nature_Espaces_Verts'!$V14="Validé humainement",'10_Form_Nature_Espaces_Verts'!Q14,"")</x:f>
      </x:c>
      <x:c r="R14" s="113" t="str">
        <x:f>IF('10_Form_Nature_Espaces_Verts'!$V14="Validé humainement",'10_Form_Nature_Espaces_Verts'!R14,"")</x:f>
      </x:c>
      <x:c r="S14" s="113" t="str">
        <x:f>IF('10_Form_Nature_Espaces_Verts'!$V14="Validé humainement",'10_Form_Nature_Espaces_Verts'!S14,"")</x:f>
      </x:c>
      <x:c r="T14" s="113" t="str">
        <x:f>IF('10_Form_Nature_Espaces_Verts'!$V14="Validé humainement",'10_Form_Nature_Espaces_Verts'!T14,"")</x:f>
      </x:c>
      <x:c r="U14" s="113" t="str">
        <x:f>IF('10_Form_Nature_Espaces_Verts'!$V14="Validé humainement",'10_Form_Nature_Espaces_Verts'!U14,"")</x:f>
      </x:c>
      <x:c r="V14" s="113" t="str">
        <x:f>IF('10_Form_Nature_Espaces_Verts'!$V14="Validé humainement",'10_Form_Nature_Espaces_Verts'!V14,"")</x:f>
      </x:c>
      <x:c r="W14" s="113" t="str">
        <x:f>IF('10_Form_Nature_Espaces_Verts'!$V14="Validé humainement",'10_Form_Nature_Espaces_Verts'!W14,"")</x:f>
      </x:c>
      <x:c r="X14" s="113" t="str">
        <x:f>IF('10_Form_Nature_Espaces_Verts'!$V14="Validé humainement",'10_Form_Nature_Espaces_Verts'!X14,"")</x:f>
      </x:c>
      <x:c r="Y14" s="113" t="str">
        <x:f>IF('10_Form_Nature_Espaces_Verts'!$V14="Validé humainement",'10_Form_Nature_Espaces_Verts'!Y14,"")</x:f>
      </x:c>
      <x:c r="Z14" s="113" t="str">
        <x:f>IF('10_Form_Nature_Espaces_Verts'!$V14="Validé humainement",'10_Form_Nature_Espaces_Verts'!Z14,"")</x:f>
      </x:c>
      <x:c r="AA14" s="113" t="str">
        <x:f>IF('10_Form_Nature_Espaces_Verts'!$V14="Validé humainement",'10_Form_Nature_Espaces_Verts'!AA14,"")</x:f>
      </x:c>
      <x:c r="AB14" s="113" t="str">
        <x:f>IF('10_Form_Nature_Espaces_Verts'!$V14="Validé humainement",'10_Form_Nature_Espaces_Verts'!AB14,"")</x:f>
      </x:c>
      <x:c r="AC14" s="113" t="str">
        <x:f>IF('10_Form_Nature_Espaces_Verts'!$V14="Validé humainement",'10_Form_Nature_Espaces_Verts'!AC14,"")</x:f>
      </x:c>
      <x:c r="AD14" s="113" t="str">
        <x:f>IF('10_Form_Nature_Espaces_Verts'!$V14="Validé humainement",'10_Form_Nature_Espaces_Verts'!AD14,"")</x:f>
      </x:c>
      <x:c r="AE14" s="113" t="str">
        <x:f>IF('10_Form_Nature_Espaces_Verts'!$V14="Validé humainement",'10_Form_Nature_Espaces_Verts'!AE14,"")</x:f>
      </x:c>
    </x:row>
    <x:row r="15">
      <x:c r="A15" s="113" t="str">
        <x:f>IF('10_Form_Nature_Espaces_Verts'!$V15="Validé humainement",'10_Form_Nature_Espaces_Verts'!A15,"")</x:f>
      </x:c>
      <x:c r="B15" s="113" t="str">
        <x:f>IF('10_Form_Nature_Espaces_Verts'!$V15="Validé humainement",'10_Form_Nature_Espaces_Verts'!B15,"")</x:f>
      </x:c>
      <x:c r="C15" s="113" t="str">
        <x:f>IF('10_Form_Nature_Espaces_Verts'!$V15="Validé humainement",'10_Form_Nature_Espaces_Verts'!C15,"")</x:f>
      </x:c>
      <x:c r="D15" s="113" t="str">
        <x:f>IF('10_Form_Nature_Espaces_Verts'!$V15="Validé humainement",'10_Form_Nature_Espaces_Verts'!D15,"")</x:f>
      </x:c>
      <x:c r="E15" s="113" t="str">
        <x:f>IF('10_Form_Nature_Espaces_Verts'!$V15="Validé humainement",'10_Form_Nature_Espaces_Verts'!E15,"")</x:f>
      </x:c>
      <x:c r="F15" s="113" t="str">
        <x:f>IF('10_Form_Nature_Espaces_Verts'!$V15="Validé humainement",'10_Form_Nature_Espaces_Verts'!F15,"")</x:f>
      </x:c>
      <x:c r="G15" s="113" t="str">
        <x:f>IF('10_Form_Nature_Espaces_Verts'!$V15="Validé humainement",'10_Form_Nature_Espaces_Verts'!G15,"")</x:f>
      </x:c>
      <x:c r="H15" s="113" t="str">
        <x:f>IF('10_Form_Nature_Espaces_Verts'!$V15="Validé humainement",'10_Form_Nature_Espaces_Verts'!H15,"")</x:f>
      </x:c>
      <x:c r="I15" s="113" t="str">
        <x:f>IF('10_Form_Nature_Espaces_Verts'!$V15="Validé humainement",'10_Form_Nature_Espaces_Verts'!I15,"")</x:f>
      </x:c>
      <x:c r="J15" s="113" t="str">
        <x:f>IF('10_Form_Nature_Espaces_Verts'!$V15="Validé humainement",'10_Form_Nature_Espaces_Verts'!J15,"")</x:f>
      </x:c>
      <x:c r="K15" s="113" t="str">
        <x:f>IF('10_Form_Nature_Espaces_Verts'!$V15="Validé humainement",'10_Form_Nature_Espaces_Verts'!K15,"")</x:f>
      </x:c>
      <x:c r="L15" s="113" t="str">
        <x:f>IF('10_Form_Nature_Espaces_Verts'!$V15="Validé humainement",'10_Form_Nature_Espaces_Verts'!L15,"")</x:f>
      </x:c>
      <x:c r="M15" s="113" t="str">
        <x:f>IF('10_Form_Nature_Espaces_Verts'!$V15="Validé humainement",'10_Form_Nature_Espaces_Verts'!M15,"")</x:f>
      </x:c>
      <x:c r="N15" s="113" t="str">
        <x:f>IF('10_Form_Nature_Espaces_Verts'!$V15="Validé humainement",'10_Form_Nature_Espaces_Verts'!N15,"")</x:f>
      </x:c>
      <x:c r="O15" s="113" t="str">
        <x:f>IF('10_Form_Nature_Espaces_Verts'!$V15="Validé humainement",'10_Form_Nature_Espaces_Verts'!O15,"")</x:f>
      </x:c>
      <x:c r="P15" s="113" t="str">
        <x:f>IF('10_Form_Nature_Espaces_Verts'!$V15="Validé humainement",'10_Form_Nature_Espaces_Verts'!P15,"")</x:f>
      </x:c>
      <x:c r="Q15" s="113" t="str">
        <x:f>IF('10_Form_Nature_Espaces_Verts'!$V15="Validé humainement",'10_Form_Nature_Espaces_Verts'!Q15,"")</x:f>
      </x:c>
      <x:c r="R15" s="113" t="str">
        <x:f>IF('10_Form_Nature_Espaces_Verts'!$V15="Validé humainement",'10_Form_Nature_Espaces_Verts'!R15,"")</x:f>
      </x:c>
      <x:c r="S15" s="113" t="str">
        <x:f>IF('10_Form_Nature_Espaces_Verts'!$V15="Validé humainement",'10_Form_Nature_Espaces_Verts'!S15,"")</x:f>
      </x:c>
      <x:c r="T15" s="113" t="str">
        <x:f>IF('10_Form_Nature_Espaces_Verts'!$V15="Validé humainement",'10_Form_Nature_Espaces_Verts'!T15,"")</x:f>
      </x:c>
      <x:c r="U15" s="113" t="str">
        <x:f>IF('10_Form_Nature_Espaces_Verts'!$V15="Validé humainement",'10_Form_Nature_Espaces_Verts'!U15,"")</x:f>
      </x:c>
      <x:c r="V15" s="113" t="str">
        <x:f>IF('10_Form_Nature_Espaces_Verts'!$V15="Validé humainement",'10_Form_Nature_Espaces_Verts'!V15,"")</x:f>
      </x:c>
      <x:c r="W15" s="113" t="str">
        <x:f>IF('10_Form_Nature_Espaces_Verts'!$V15="Validé humainement",'10_Form_Nature_Espaces_Verts'!W15,"")</x:f>
      </x:c>
      <x:c r="X15" s="113" t="str">
        <x:f>IF('10_Form_Nature_Espaces_Verts'!$V15="Validé humainement",'10_Form_Nature_Espaces_Verts'!X15,"")</x:f>
      </x:c>
      <x:c r="Y15" s="113" t="str">
        <x:f>IF('10_Form_Nature_Espaces_Verts'!$V15="Validé humainement",'10_Form_Nature_Espaces_Verts'!Y15,"")</x:f>
      </x:c>
      <x:c r="Z15" s="113" t="str">
        <x:f>IF('10_Form_Nature_Espaces_Verts'!$V15="Validé humainement",'10_Form_Nature_Espaces_Verts'!Z15,"")</x:f>
      </x:c>
      <x:c r="AA15" s="113" t="str">
        <x:f>IF('10_Form_Nature_Espaces_Verts'!$V15="Validé humainement",'10_Form_Nature_Espaces_Verts'!AA15,"")</x:f>
      </x:c>
      <x:c r="AB15" s="113" t="str">
        <x:f>IF('10_Form_Nature_Espaces_Verts'!$V15="Validé humainement",'10_Form_Nature_Espaces_Verts'!AB15,"")</x:f>
      </x:c>
      <x:c r="AC15" s="113" t="str">
        <x:f>IF('10_Form_Nature_Espaces_Verts'!$V15="Validé humainement",'10_Form_Nature_Espaces_Verts'!AC15,"")</x:f>
      </x:c>
      <x:c r="AD15" s="113" t="str">
        <x:f>IF('10_Form_Nature_Espaces_Verts'!$V15="Validé humainement",'10_Form_Nature_Espaces_Verts'!AD15,"")</x:f>
      </x:c>
      <x:c r="AE15" s="113" t="str">
        <x:f>IF('10_Form_Nature_Espaces_Verts'!$V15="Validé humainement",'10_Form_Nature_Espaces_Verts'!AE15,"")</x:f>
      </x:c>
    </x:row>
    <x:row r="16">
      <x:c r="A16" s="113" t="str">
        <x:f>IF('10_Form_Nature_Espaces_Verts'!$V16="Validé humainement",'10_Form_Nature_Espaces_Verts'!A16,"")</x:f>
      </x:c>
      <x:c r="B16" s="113" t="str">
        <x:f>IF('10_Form_Nature_Espaces_Verts'!$V16="Validé humainement",'10_Form_Nature_Espaces_Verts'!B16,"")</x:f>
      </x:c>
      <x:c r="C16" s="113" t="str">
        <x:f>IF('10_Form_Nature_Espaces_Verts'!$V16="Validé humainement",'10_Form_Nature_Espaces_Verts'!C16,"")</x:f>
      </x:c>
      <x:c r="D16" s="113" t="str">
        <x:f>IF('10_Form_Nature_Espaces_Verts'!$V16="Validé humainement",'10_Form_Nature_Espaces_Verts'!D16,"")</x:f>
      </x:c>
      <x:c r="E16" s="113" t="str">
        <x:f>IF('10_Form_Nature_Espaces_Verts'!$V16="Validé humainement",'10_Form_Nature_Espaces_Verts'!E16,"")</x:f>
      </x:c>
      <x:c r="F16" s="113" t="str">
        <x:f>IF('10_Form_Nature_Espaces_Verts'!$V16="Validé humainement",'10_Form_Nature_Espaces_Verts'!F16,"")</x:f>
      </x:c>
      <x:c r="G16" s="113" t="str">
        <x:f>IF('10_Form_Nature_Espaces_Verts'!$V16="Validé humainement",'10_Form_Nature_Espaces_Verts'!G16,"")</x:f>
      </x:c>
      <x:c r="H16" s="113" t="str">
        <x:f>IF('10_Form_Nature_Espaces_Verts'!$V16="Validé humainement",'10_Form_Nature_Espaces_Verts'!H16,"")</x:f>
      </x:c>
      <x:c r="I16" s="113" t="str">
        <x:f>IF('10_Form_Nature_Espaces_Verts'!$V16="Validé humainement",'10_Form_Nature_Espaces_Verts'!I16,"")</x:f>
      </x:c>
      <x:c r="J16" s="113" t="str">
        <x:f>IF('10_Form_Nature_Espaces_Verts'!$V16="Validé humainement",'10_Form_Nature_Espaces_Verts'!J16,"")</x:f>
      </x:c>
      <x:c r="K16" s="113" t="str">
        <x:f>IF('10_Form_Nature_Espaces_Verts'!$V16="Validé humainement",'10_Form_Nature_Espaces_Verts'!K16,"")</x:f>
      </x:c>
      <x:c r="L16" s="113" t="str">
        <x:f>IF('10_Form_Nature_Espaces_Verts'!$V16="Validé humainement",'10_Form_Nature_Espaces_Verts'!L16,"")</x:f>
      </x:c>
      <x:c r="M16" s="113" t="str">
        <x:f>IF('10_Form_Nature_Espaces_Verts'!$V16="Validé humainement",'10_Form_Nature_Espaces_Verts'!M16,"")</x:f>
      </x:c>
      <x:c r="N16" s="113" t="str">
        <x:f>IF('10_Form_Nature_Espaces_Verts'!$V16="Validé humainement",'10_Form_Nature_Espaces_Verts'!N16,"")</x:f>
      </x:c>
      <x:c r="O16" s="113" t="str">
        <x:f>IF('10_Form_Nature_Espaces_Verts'!$V16="Validé humainement",'10_Form_Nature_Espaces_Verts'!O16,"")</x:f>
      </x:c>
      <x:c r="P16" s="113" t="str">
        <x:f>IF('10_Form_Nature_Espaces_Verts'!$V16="Validé humainement",'10_Form_Nature_Espaces_Verts'!P16,"")</x:f>
      </x:c>
      <x:c r="Q16" s="113" t="str">
        <x:f>IF('10_Form_Nature_Espaces_Verts'!$V16="Validé humainement",'10_Form_Nature_Espaces_Verts'!Q16,"")</x:f>
      </x:c>
      <x:c r="R16" s="113" t="str">
        <x:f>IF('10_Form_Nature_Espaces_Verts'!$V16="Validé humainement",'10_Form_Nature_Espaces_Verts'!R16,"")</x:f>
      </x:c>
      <x:c r="S16" s="113" t="str">
        <x:f>IF('10_Form_Nature_Espaces_Verts'!$V16="Validé humainement",'10_Form_Nature_Espaces_Verts'!S16,"")</x:f>
      </x:c>
      <x:c r="T16" s="113" t="str">
        <x:f>IF('10_Form_Nature_Espaces_Verts'!$V16="Validé humainement",'10_Form_Nature_Espaces_Verts'!T16,"")</x:f>
      </x:c>
      <x:c r="U16" s="113" t="str">
        <x:f>IF('10_Form_Nature_Espaces_Verts'!$V16="Validé humainement",'10_Form_Nature_Espaces_Verts'!U16,"")</x:f>
      </x:c>
      <x:c r="V16" s="113" t="str">
        <x:f>IF('10_Form_Nature_Espaces_Verts'!$V16="Validé humainement",'10_Form_Nature_Espaces_Verts'!V16,"")</x:f>
      </x:c>
      <x:c r="W16" s="113" t="str">
        <x:f>IF('10_Form_Nature_Espaces_Verts'!$V16="Validé humainement",'10_Form_Nature_Espaces_Verts'!W16,"")</x:f>
      </x:c>
      <x:c r="X16" s="113" t="str">
        <x:f>IF('10_Form_Nature_Espaces_Verts'!$V16="Validé humainement",'10_Form_Nature_Espaces_Verts'!X16,"")</x:f>
      </x:c>
      <x:c r="Y16" s="113" t="str">
        <x:f>IF('10_Form_Nature_Espaces_Verts'!$V16="Validé humainement",'10_Form_Nature_Espaces_Verts'!Y16,"")</x:f>
      </x:c>
      <x:c r="Z16" s="113" t="str">
        <x:f>IF('10_Form_Nature_Espaces_Verts'!$V16="Validé humainement",'10_Form_Nature_Espaces_Verts'!Z16,"")</x:f>
      </x:c>
      <x:c r="AA16" s="113" t="str">
        <x:f>IF('10_Form_Nature_Espaces_Verts'!$V16="Validé humainement",'10_Form_Nature_Espaces_Verts'!AA16,"")</x:f>
      </x:c>
      <x:c r="AB16" s="113" t="str">
        <x:f>IF('10_Form_Nature_Espaces_Verts'!$V16="Validé humainement",'10_Form_Nature_Espaces_Verts'!AB16,"")</x:f>
      </x:c>
      <x:c r="AC16" s="113" t="str">
        <x:f>IF('10_Form_Nature_Espaces_Verts'!$V16="Validé humainement",'10_Form_Nature_Espaces_Verts'!AC16,"")</x:f>
      </x:c>
      <x:c r="AD16" s="113" t="str">
        <x:f>IF('10_Form_Nature_Espaces_Verts'!$V16="Validé humainement",'10_Form_Nature_Espaces_Verts'!AD16,"")</x:f>
      </x:c>
      <x:c r="AE16" s="113" t="str">
        <x:f>IF('10_Form_Nature_Espaces_Verts'!$V16="Validé humainement",'10_Form_Nature_Espaces_Verts'!AE16,"")</x:f>
      </x:c>
    </x:row>
    <x:row r="17">
      <x:c r="A17" s="113" t="str">
        <x:f>IF('10_Form_Nature_Espaces_Verts'!$V17="Validé humainement",'10_Form_Nature_Espaces_Verts'!A17,"")</x:f>
      </x:c>
      <x:c r="B17" s="113" t="str">
        <x:f>IF('10_Form_Nature_Espaces_Verts'!$V17="Validé humainement",'10_Form_Nature_Espaces_Verts'!B17,"")</x:f>
      </x:c>
      <x:c r="C17" s="113" t="str">
        <x:f>IF('10_Form_Nature_Espaces_Verts'!$V17="Validé humainement",'10_Form_Nature_Espaces_Verts'!C17,"")</x:f>
      </x:c>
      <x:c r="D17" s="113" t="str">
        <x:f>IF('10_Form_Nature_Espaces_Verts'!$V17="Validé humainement",'10_Form_Nature_Espaces_Verts'!D17,"")</x:f>
      </x:c>
      <x:c r="E17" s="113" t="str">
        <x:f>IF('10_Form_Nature_Espaces_Verts'!$V17="Validé humainement",'10_Form_Nature_Espaces_Verts'!E17,"")</x:f>
      </x:c>
      <x:c r="F17" s="113" t="str">
        <x:f>IF('10_Form_Nature_Espaces_Verts'!$V17="Validé humainement",'10_Form_Nature_Espaces_Verts'!F17,"")</x:f>
      </x:c>
      <x:c r="G17" s="113" t="str">
        <x:f>IF('10_Form_Nature_Espaces_Verts'!$V17="Validé humainement",'10_Form_Nature_Espaces_Verts'!G17,"")</x:f>
      </x:c>
      <x:c r="H17" s="113" t="str">
        <x:f>IF('10_Form_Nature_Espaces_Verts'!$V17="Validé humainement",'10_Form_Nature_Espaces_Verts'!H17,"")</x:f>
      </x:c>
      <x:c r="I17" s="113" t="str">
        <x:f>IF('10_Form_Nature_Espaces_Verts'!$V17="Validé humainement",'10_Form_Nature_Espaces_Verts'!I17,"")</x:f>
      </x:c>
      <x:c r="J17" s="113" t="str">
        <x:f>IF('10_Form_Nature_Espaces_Verts'!$V17="Validé humainement",'10_Form_Nature_Espaces_Verts'!J17,"")</x:f>
      </x:c>
      <x:c r="K17" s="113" t="str">
        <x:f>IF('10_Form_Nature_Espaces_Verts'!$V17="Validé humainement",'10_Form_Nature_Espaces_Verts'!K17,"")</x:f>
      </x:c>
      <x:c r="L17" s="113" t="str">
        <x:f>IF('10_Form_Nature_Espaces_Verts'!$V17="Validé humainement",'10_Form_Nature_Espaces_Verts'!L17,"")</x:f>
      </x:c>
      <x:c r="M17" s="113" t="str">
        <x:f>IF('10_Form_Nature_Espaces_Verts'!$V17="Validé humainement",'10_Form_Nature_Espaces_Verts'!M17,"")</x:f>
      </x:c>
      <x:c r="N17" s="113" t="str">
        <x:f>IF('10_Form_Nature_Espaces_Verts'!$V17="Validé humainement",'10_Form_Nature_Espaces_Verts'!N17,"")</x:f>
      </x:c>
      <x:c r="O17" s="113" t="str">
        <x:f>IF('10_Form_Nature_Espaces_Verts'!$V17="Validé humainement",'10_Form_Nature_Espaces_Verts'!O17,"")</x:f>
      </x:c>
      <x:c r="P17" s="113" t="str">
        <x:f>IF('10_Form_Nature_Espaces_Verts'!$V17="Validé humainement",'10_Form_Nature_Espaces_Verts'!P17,"")</x:f>
      </x:c>
      <x:c r="Q17" s="113" t="str">
        <x:f>IF('10_Form_Nature_Espaces_Verts'!$V17="Validé humainement",'10_Form_Nature_Espaces_Verts'!Q17,"")</x:f>
      </x:c>
      <x:c r="R17" s="113" t="str">
        <x:f>IF('10_Form_Nature_Espaces_Verts'!$V17="Validé humainement",'10_Form_Nature_Espaces_Verts'!R17,"")</x:f>
      </x:c>
      <x:c r="S17" s="113" t="str">
        <x:f>IF('10_Form_Nature_Espaces_Verts'!$V17="Validé humainement",'10_Form_Nature_Espaces_Verts'!S17,"")</x:f>
      </x:c>
      <x:c r="T17" s="113" t="str">
        <x:f>IF('10_Form_Nature_Espaces_Verts'!$V17="Validé humainement",'10_Form_Nature_Espaces_Verts'!T17,"")</x:f>
      </x:c>
      <x:c r="U17" s="113" t="str">
        <x:f>IF('10_Form_Nature_Espaces_Verts'!$V17="Validé humainement",'10_Form_Nature_Espaces_Verts'!U17,"")</x:f>
      </x:c>
      <x:c r="V17" s="113" t="str">
        <x:f>IF('10_Form_Nature_Espaces_Verts'!$V17="Validé humainement",'10_Form_Nature_Espaces_Verts'!V17,"")</x:f>
      </x:c>
      <x:c r="W17" s="113" t="str">
        <x:f>IF('10_Form_Nature_Espaces_Verts'!$V17="Validé humainement",'10_Form_Nature_Espaces_Verts'!W17,"")</x:f>
      </x:c>
      <x:c r="X17" s="113" t="str">
        <x:f>IF('10_Form_Nature_Espaces_Verts'!$V17="Validé humainement",'10_Form_Nature_Espaces_Verts'!X17,"")</x:f>
      </x:c>
      <x:c r="Y17" s="113" t="str">
        <x:f>IF('10_Form_Nature_Espaces_Verts'!$V17="Validé humainement",'10_Form_Nature_Espaces_Verts'!Y17,"")</x:f>
      </x:c>
      <x:c r="Z17" s="113" t="str">
        <x:f>IF('10_Form_Nature_Espaces_Verts'!$V17="Validé humainement",'10_Form_Nature_Espaces_Verts'!Z17,"")</x:f>
      </x:c>
      <x:c r="AA17" s="113" t="str">
        <x:f>IF('10_Form_Nature_Espaces_Verts'!$V17="Validé humainement",'10_Form_Nature_Espaces_Verts'!AA17,"")</x:f>
      </x:c>
      <x:c r="AB17" s="113" t="str">
        <x:f>IF('10_Form_Nature_Espaces_Verts'!$V17="Validé humainement",'10_Form_Nature_Espaces_Verts'!AB17,"")</x:f>
      </x:c>
      <x:c r="AC17" s="113" t="str">
        <x:f>IF('10_Form_Nature_Espaces_Verts'!$V17="Validé humainement",'10_Form_Nature_Espaces_Verts'!AC17,"")</x:f>
      </x:c>
      <x:c r="AD17" s="113" t="str">
        <x:f>IF('10_Form_Nature_Espaces_Verts'!$V17="Validé humainement",'10_Form_Nature_Espaces_Verts'!AD17,"")</x:f>
      </x:c>
      <x:c r="AE17" s="113" t="str">
        <x:f>IF('10_Form_Nature_Espaces_Verts'!$V17="Validé humainement",'10_Form_Nature_Espaces_Verts'!AE17,"")</x:f>
      </x:c>
    </x:row>
    <x:row r="18">
      <x:c r="A18" s="113" t="str">
        <x:f>IF('10_Form_Nature_Espaces_Verts'!$V18="Validé humainement",'10_Form_Nature_Espaces_Verts'!A18,"")</x:f>
      </x:c>
      <x:c r="B18" s="113" t="str">
        <x:f>IF('10_Form_Nature_Espaces_Verts'!$V18="Validé humainement",'10_Form_Nature_Espaces_Verts'!B18,"")</x:f>
      </x:c>
      <x:c r="C18" s="113" t="str">
        <x:f>IF('10_Form_Nature_Espaces_Verts'!$V18="Validé humainement",'10_Form_Nature_Espaces_Verts'!C18,"")</x:f>
      </x:c>
      <x:c r="D18" s="113" t="str">
        <x:f>IF('10_Form_Nature_Espaces_Verts'!$V18="Validé humainement",'10_Form_Nature_Espaces_Verts'!D18,"")</x:f>
      </x:c>
      <x:c r="E18" s="113" t="str">
        <x:f>IF('10_Form_Nature_Espaces_Verts'!$V18="Validé humainement",'10_Form_Nature_Espaces_Verts'!E18,"")</x:f>
      </x:c>
      <x:c r="F18" s="113" t="str">
        <x:f>IF('10_Form_Nature_Espaces_Verts'!$V18="Validé humainement",'10_Form_Nature_Espaces_Verts'!F18,"")</x:f>
      </x:c>
      <x:c r="G18" s="113" t="str">
        <x:f>IF('10_Form_Nature_Espaces_Verts'!$V18="Validé humainement",'10_Form_Nature_Espaces_Verts'!G18,"")</x:f>
      </x:c>
      <x:c r="H18" s="113" t="str">
        <x:f>IF('10_Form_Nature_Espaces_Verts'!$V18="Validé humainement",'10_Form_Nature_Espaces_Verts'!H18,"")</x:f>
      </x:c>
      <x:c r="I18" s="113" t="str">
        <x:f>IF('10_Form_Nature_Espaces_Verts'!$V18="Validé humainement",'10_Form_Nature_Espaces_Verts'!I18,"")</x:f>
      </x:c>
      <x:c r="J18" s="113" t="str">
        <x:f>IF('10_Form_Nature_Espaces_Verts'!$V18="Validé humainement",'10_Form_Nature_Espaces_Verts'!J18,"")</x:f>
      </x:c>
      <x:c r="K18" s="113" t="str">
        <x:f>IF('10_Form_Nature_Espaces_Verts'!$V18="Validé humainement",'10_Form_Nature_Espaces_Verts'!K18,"")</x:f>
      </x:c>
      <x:c r="L18" s="113" t="str">
        <x:f>IF('10_Form_Nature_Espaces_Verts'!$V18="Validé humainement",'10_Form_Nature_Espaces_Verts'!L18,"")</x:f>
      </x:c>
      <x:c r="M18" s="113" t="str">
        <x:f>IF('10_Form_Nature_Espaces_Verts'!$V18="Validé humainement",'10_Form_Nature_Espaces_Verts'!M18,"")</x:f>
      </x:c>
      <x:c r="N18" s="113" t="str">
        <x:f>IF('10_Form_Nature_Espaces_Verts'!$V18="Validé humainement",'10_Form_Nature_Espaces_Verts'!N18,"")</x:f>
      </x:c>
      <x:c r="O18" s="113" t="str">
        <x:f>IF('10_Form_Nature_Espaces_Verts'!$V18="Validé humainement",'10_Form_Nature_Espaces_Verts'!O18,"")</x:f>
      </x:c>
      <x:c r="P18" s="113" t="str">
        <x:f>IF('10_Form_Nature_Espaces_Verts'!$V18="Validé humainement",'10_Form_Nature_Espaces_Verts'!P18,"")</x:f>
      </x:c>
      <x:c r="Q18" s="113" t="str">
        <x:f>IF('10_Form_Nature_Espaces_Verts'!$V18="Validé humainement",'10_Form_Nature_Espaces_Verts'!Q18,"")</x:f>
      </x:c>
      <x:c r="R18" s="113" t="str">
        <x:f>IF('10_Form_Nature_Espaces_Verts'!$V18="Validé humainement",'10_Form_Nature_Espaces_Verts'!R18,"")</x:f>
      </x:c>
      <x:c r="S18" s="113" t="str">
        <x:f>IF('10_Form_Nature_Espaces_Verts'!$V18="Validé humainement",'10_Form_Nature_Espaces_Verts'!S18,"")</x:f>
      </x:c>
      <x:c r="T18" s="113" t="str">
        <x:f>IF('10_Form_Nature_Espaces_Verts'!$V18="Validé humainement",'10_Form_Nature_Espaces_Verts'!T18,"")</x:f>
      </x:c>
      <x:c r="U18" s="113" t="str">
        <x:f>IF('10_Form_Nature_Espaces_Verts'!$V18="Validé humainement",'10_Form_Nature_Espaces_Verts'!U18,"")</x:f>
      </x:c>
      <x:c r="V18" s="113" t="str">
        <x:f>IF('10_Form_Nature_Espaces_Verts'!$V18="Validé humainement",'10_Form_Nature_Espaces_Verts'!V18,"")</x:f>
      </x:c>
      <x:c r="W18" s="113" t="str">
        <x:f>IF('10_Form_Nature_Espaces_Verts'!$V18="Validé humainement",'10_Form_Nature_Espaces_Verts'!W18,"")</x:f>
      </x:c>
      <x:c r="X18" s="113" t="str">
        <x:f>IF('10_Form_Nature_Espaces_Verts'!$V18="Validé humainement",'10_Form_Nature_Espaces_Verts'!X18,"")</x:f>
      </x:c>
      <x:c r="Y18" s="113" t="str">
        <x:f>IF('10_Form_Nature_Espaces_Verts'!$V18="Validé humainement",'10_Form_Nature_Espaces_Verts'!Y18,"")</x:f>
      </x:c>
      <x:c r="Z18" s="113" t="str">
        <x:f>IF('10_Form_Nature_Espaces_Verts'!$V18="Validé humainement",'10_Form_Nature_Espaces_Verts'!Z18,"")</x:f>
      </x:c>
      <x:c r="AA18" s="113" t="str">
        <x:f>IF('10_Form_Nature_Espaces_Verts'!$V18="Validé humainement",'10_Form_Nature_Espaces_Verts'!AA18,"")</x:f>
      </x:c>
      <x:c r="AB18" s="113" t="str">
        <x:f>IF('10_Form_Nature_Espaces_Verts'!$V18="Validé humainement",'10_Form_Nature_Espaces_Verts'!AB18,"")</x:f>
      </x:c>
      <x:c r="AC18" s="113" t="str">
        <x:f>IF('10_Form_Nature_Espaces_Verts'!$V18="Validé humainement",'10_Form_Nature_Espaces_Verts'!AC18,"")</x:f>
      </x:c>
      <x:c r="AD18" s="113" t="str">
        <x:f>IF('10_Form_Nature_Espaces_Verts'!$V18="Validé humainement",'10_Form_Nature_Espaces_Verts'!AD18,"")</x:f>
      </x:c>
      <x:c r="AE18" s="113" t="str">
        <x:f>IF('10_Form_Nature_Espaces_Verts'!$V18="Validé humainement",'10_Form_Nature_Espaces_Verts'!AE18,"")</x:f>
      </x:c>
    </x:row>
    <x:row r="19">
      <x:c r="A19" s="113" t="str">
        <x:f>IF('10_Form_Nature_Espaces_Verts'!$V19="Validé humainement",'10_Form_Nature_Espaces_Verts'!A19,"")</x:f>
      </x:c>
      <x:c r="B19" s="113" t="str">
        <x:f>IF('10_Form_Nature_Espaces_Verts'!$V19="Validé humainement",'10_Form_Nature_Espaces_Verts'!B19,"")</x:f>
      </x:c>
      <x:c r="C19" s="113" t="str">
        <x:f>IF('10_Form_Nature_Espaces_Verts'!$V19="Validé humainement",'10_Form_Nature_Espaces_Verts'!C19,"")</x:f>
      </x:c>
      <x:c r="D19" s="113" t="str">
        <x:f>IF('10_Form_Nature_Espaces_Verts'!$V19="Validé humainement",'10_Form_Nature_Espaces_Verts'!D19,"")</x:f>
      </x:c>
      <x:c r="E19" s="113" t="str">
        <x:f>IF('10_Form_Nature_Espaces_Verts'!$V19="Validé humainement",'10_Form_Nature_Espaces_Verts'!E19,"")</x:f>
      </x:c>
      <x:c r="F19" s="113" t="str">
        <x:f>IF('10_Form_Nature_Espaces_Verts'!$V19="Validé humainement",'10_Form_Nature_Espaces_Verts'!F19,"")</x:f>
      </x:c>
      <x:c r="G19" s="113" t="str">
        <x:f>IF('10_Form_Nature_Espaces_Verts'!$V19="Validé humainement",'10_Form_Nature_Espaces_Verts'!G19,"")</x:f>
      </x:c>
      <x:c r="H19" s="113" t="str">
        <x:f>IF('10_Form_Nature_Espaces_Verts'!$V19="Validé humainement",'10_Form_Nature_Espaces_Verts'!H19,"")</x:f>
      </x:c>
      <x:c r="I19" s="113" t="str">
        <x:f>IF('10_Form_Nature_Espaces_Verts'!$V19="Validé humainement",'10_Form_Nature_Espaces_Verts'!I19,"")</x:f>
      </x:c>
      <x:c r="J19" s="113" t="str">
        <x:f>IF('10_Form_Nature_Espaces_Verts'!$V19="Validé humainement",'10_Form_Nature_Espaces_Verts'!J19,"")</x:f>
      </x:c>
      <x:c r="K19" s="113" t="str">
        <x:f>IF('10_Form_Nature_Espaces_Verts'!$V19="Validé humainement",'10_Form_Nature_Espaces_Verts'!K19,"")</x:f>
      </x:c>
      <x:c r="L19" s="113" t="str">
        <x:f>IF('10_Form_Nature_Espaces_Verts'!$V19="Validé humainement",'10_Form_Nature_Espaces_Verts'!L19,"")</x:f>
      </x:c>
      <x:c r="M19" s="113" t="str">
        <x:f>IF('10_Form_Nature_Espaces_Verts'!$V19="Validé humainement",'10_Form_Nature_Espaces_Verts'!M19,"")</x:f>
      </x:c>
      <x:c r="N19" s="113" t="str">
        <x:f>IF('10_Form_Nature_Espaces_Verts'!$V19="Validé humainement",'10_Form_Nature_Espaces_Verts'!N19,"")</x:f>
      </x:c>
      <x:c r="O19" s="113" t="str">
        <x:f>IF('10_Form_Nature_Espaces_Verts'!$V19="Validé humainement",'10_Form_Nature_Espaces_Verts'!O19,"")</x:f>
      </x:c>
      <x:c r="P19" s="113" t="str">
        <x:f>IF('10_Form_Nature_Espaces_Verts'!$V19="Validé humainement",'10_Form_Nature_Espaces_Verts'!P19,"")</x:f>
      </x:c>
      <x:c r="Q19" s="113" t="str">
        <x:f>IF('10_Form_Nature_Espaces_Verts'!$V19="Validé humainement",'10_Form_Nature_Espaces_Verts'!Q19,"")</x:f>
      </x:c>
      <x:c r="R19" s="113" t="str">
        <x:f>IF('10_Form_Nature_Espaces_Verts'!$V19="Validé humainement",'10_Form_Nature_Espaces_Verts'!R19,"")</x:f>
      </x:c>
      <x:c r="S19" s="113" t="str">
        <x:f>IF('10_Form_Nature_Espaces_Verts'!$V19="Validé humainement",'10_Form_Nature_Espaces_Verts'!S19,"")</x:f>
      </x:c>
      <x:c r="T19" s="113" t="str">
        <x:f>IF('10_Form_Nature_Espaces_Verts'!$V19="Validé humainement",'10_Form_Nature_Espaces_Verts'!T19,"")</x:f>
      </x:c>
      <x:c r="U19" s="113" t="str">
        <x:f>IF('10_Form_Nature_Espaces_Verts'!$V19="Validé humainement",'10_Form_Nature_Espaces_Verts'!U19,"")</x:f>
      </x:c>
      <x:c r="V19" s="113" t="str">
        <x:f>IF('10_Form_Nature_Espaces_Verts'!$V19="Validé humainement",'10_Form_Nature_Espaces_Verts'!V19,"")</x:f>
      </x:c>
      <x:c r="W19" s="113" t="str">
        <x:f>IF('10_Form_Nature_Espaces_Verts'!$V19="Validé humainement",'10_Form_Nature_Espaces_Verts'!W19,"")</x:f>
      </x:c>
      <x:c r="X19" s="113" t="str">
        <x:f>IF('10_Form_Nature_Espaces_Verts'!$V19="Validé humainement",'10_Form_Nature_Espaces_Verts'!X19,"")</x:f>
      </x:c>
      <x:c r="Y19" s="113" t="str">
        <x:f>IF('10_Form_Nature_Espaces_Verts'!$V19="Validé humainement",'10_Form_Nature_Espaces_Verts'!Y19,"")</x:f>
      </x:c>
      <x:c r="Z19" s="113" t="str">
        <x:f>IF('10_Form_Nature_Espaces_Verts'!$V19="Validé humainement",'10_Form_Nature_Espaces_Verts'!Z19,"")</x:f>
      </x:c>
      <x:c r="AA19" s="113" t="str">
        <x:f>IF('10_Form_Nature_Espaces_Verts'!$V19="Validé humainement",'10_Form_Nature_Espaces_Verts'!AA19,"")</x:f>
      </x:c>
      <x:c r="AB19" s="113" t="str">
        <x:f>IF('10_Form_Nature_Espaces_Verts'!$V19="Validé humainement",'10_Form_Nature_Espaces_Verts'!AB19,"")</x:f>
      </x:c>
      <x:c r="AC19" s="113" t="str">
        <x:f>IF('10_Form_Nature_Espaces_Verts'!$V19="Validé humainement",'10_Form_Nature_Espaces_Verts'!AC19,"")</x:f>
      </x:c>
      <x:c r="AD19" s="113" t="str">
        <x:f>IF('10_Form_Nature_Espaces_Verts'!$V19="Validé humainement",'10_Form_Nature_Espaces_Verts'!AD19,"")</x:f>
      </x:c>
      <x:c r="AE19" s="113" t="str">
        <x:f>IF('10_Form_Nature_Espaces_Verts'!$V19="Validé humainement",'10_Form_Nature_Espaces_Verts'!AE19,"")</x:f>
      </x:c>
    </x:row>
    <x:row r="20">
      <x:c r="A20" s="113" t="str">
        <x:f>IF('10_Form_Nature_Espaces_Verts'!$V20="Validé humainement",'10_Form_Nature_Espaces_Verts'!A20,"")</x:f>
      </x:c>
      <x:c r="B20" s="113" t="str">
        <x:f>IF('10_Form_Nature_Espaces_Verts'!$V20="Validé humainement",'10_Form_Nature_Espaces_Verts'!B20,"")</x:f>
      </x:c>
      <x:c r="C20" s="113" t="str">
        <x:f>IF('10_Form_Nature_Espaces_Verts'!$V20="Validé humainement",'10_Form_Nature_Espaces_Verts'!C20,"")</x:f>
      </x:c>
      <x:c r="D20" s="113" t="str">
        <x:f>IF('10_Form_Nature_Espaces_Verts'!$V20="Validé humainement",'10_Form_Nature_Espaces_Verts'!D20,"")</x:f>
      </x:c>
      <x:c r="E20" s="113" t="str">
        <x:f>IF('10_Form_Nature_Espaces_Verts'!$V20="Validé humainement",'10_Form_Nature_Espaces_Verts'!E20,"")</x:f>
      </x:c>
      <x:c r="F20" s="113" t="str">
        <x:f>IF('10_Form_Nature_Espaces_Verts'!$V20="Validé humainement",'10_Form_Nature_Espaces_Verts'!F20,"")</x:f>
      </x:c>
      <x:c r="G20" s="113" t="str">
        <x:f>IF('10_Form_Nature_Espaces_Verts'!$V20="Validé humainement",'10_Form_Nature_Espaces_Verts'!G20,"")</x:f>
      </x:c>
      <x:c r="H20" s="113" t="str">
        <x:f>IF('10_Form_Nature_Espaces_Verts'!$V20="Validé humainement",'10_Form_Nature_Espaces_Verts'!H20,"")</x:f>
      </x:c>
      <x:c r="I20" s="113" t="str">
        <x:f>IF('10_Form_Nature_Espaces_Verts'!$V20="Validé humainement",'10_Form_Nature_Espaces_Verts'!I20,"")</x:f>
      </x:c>
      <x:c r="J20" s="113" t="str">
        <x:f>IF('10_Form_Nature_Espaces_Verts'!$V20="Validé humainement",'10_Form_Nature_Espaces_Verts'!J20,"")</x:f>
      </x:c>
      <x:c r="K20" s="113" t="str">
        <x:f>IF('10_Form_Nature_Espaces_Verts'!$V20="Validé humainement",'10_Form_Nature_Espaces_Verts'!K20,"")</x:f>
      </x:c>
      <x:c r="L20" s="113" t="str">
        <x:f>IF('10_Form_Nature_Espaces_Verts'!$V20="Validé humainement",'10_Form_Nature_Espaces_Verts'!L20,"")</x:f>
      </x:c>
      <x:c r="M20" s="113" t="str">
        <x:f>IF('10_Form_Nature_Espaces_Verts'!$V20="Validé humainement",'10_Form_Nature_Espaces_Verts'!M20,"")</x:f>
      </x:c>
      <x:c r="N20" s="113" t="str">
        <x:f>IF('10_Form_Nature_Espaces_Verts'!$V20="Validé humainement",'10_Form_Nature_Espaces_Verts'!N20,"")</x:f>
      </x:c>
      <x:c r="O20" s="113" t="str">
        <x:f>IF('10_Form_Nature_Espaces_Verts'!$V20="Validé humainement",'10_Form_Nature_Espaces_Verts'!O20,"")</x:f>
      </x:c>
      <x:c r="P20" s="113" t="str">
        <x:f>IF('10_Form_Nature_Espaces_Verts'!$V20="Validé humainement",'10_Form_Nature_Espaces_Verts'!P20,"")</x:f>
      </x:c>
      <x:c r="Q20" s="113" t="str">
        <x:f>IF('10_Form_Nature_Espaces_Verts'!$V20="Validé humainement",'10_Form_Nature_Espaces_Verts'!Q20,"")</x:f>
      </x:c>
      <x:c r="R20" s="113" t="str">
        <x:f>IF('10_Form_Nature_Espaces_Verts'!$V20="Validé humainement",'10_Form_Nature_Espaces_Verts'!R20,"")</x:f>
      </x:c>
      <x:c r="S20" s="113" t="str">
        <x:f>IF('10_Form_Nature_Espaces_Verts'!$V20="Validé humainement",'10_Form_Nature_Espaces_Verts'!S20,"")</x:f>
      </x:c>
      <x:c r="T20" s="113" t="str">
        <x:f>IF('10_Form_Nature_Espaces_Verts'!$V20="Validé humainement",'10_Form_Nature_Espaces_Verts'!T20,"")</x:f>
      </x:c>
      <x:c r="U20" s="113" t="str">
        <x:f>IF('10_Form_Nature_Espaces_Verts'!$V20="Validé humainement",'10_Form_Nature_Espaces_Verts'!U20,"")</x:f>
      </x:c>
      <x:c r="V20" s="113" t="str">
        <x:f>IF('10_Form_Nature_Espaces_Verts'!$V20="Validé humainement",'10_Form_Nature_Espaces_Verts'!V20,"")</x:f>
      </x:c>
      <x:c r="W20" s="113" t="str">
        <x:f>IF('10_Form_Nature_Espaces_Verts'!$V20="Validé humainement",'10_Form_Nature_Espaces_Verts'!W20,"")</x:f>
      </x:c>
      <x:c r="X20" s="113" t="str">
        <x:f>IF('10_Form_Nature_Espaces_Verts'!$V20="Validé humainement",'10_Form_Nature_Espaces_Verts'!X20,"")</x:f>
      </x:c>
      <x:c r="Y20" s="113" t="str">
        <x:f>IF('10_Form_Nature_Espaces_Verts'!$V20="Validé humainement",'10_Form_Nature_Espaces_Verts'!Y20,"")</x:f>
      </x:c>
      <x:c r="Z20" s="113" t="str">
        <x:f>IF('10_Form_Nature_Espaces_Verts'!$V20="Validé humainement",'10_Form_Nature_Espaces_Verts'!Z20,"")</x:f>
      </x:c>
      <x:c r="AA20" s="113" t="str">
        <x:f>IF('10_Form_Nature_Espaces_Verts'!$V20="Validé humainement",'10_Form_Nature_Espaces_Verts'!AA20,"")</x:f>
      </x:c>
      <x:c r="AB20" s="113" t="str">
        <x:f>IF('10_Form_Nature_Espaces_Verts'!$V20="Validé humainement",'10_Form_Nature_Espaces_Verts'!AB20,"")</x:f>
      </x:c>
      <x:c r="AC20" s="113" t="str">
        <x:f>IF('10_Form_Nature_Espaces_Verts'!$V20="Validé humainement",'10_Form_Nature_Espaces_Verts'!AC20,"")</x:f>
      </x:c>
      <x:c r="AD20" s="113" t="str">
        <x:f>IF('10_Form_Nature_Espaces_Verts'!$V20="Validé humainement",'10_Form_Nature_Espaces_Verts'!AD20,"")</x:f>
      </x:c>
      <x:c r="AE20" s="113" t="str">
        <x:f>IF('10_Form_Nature_Espaces_Verts'!$V20="Validé humainement",'10_Form_Nature_Espaces_Verts'!AE20,"")</x:f>
      </x:c>
    </x:row>
    <x:row r="21">
      <x:c r="A21" s="113" t="str">
        <x:f>IF('10_Form_Nature_Espaces_Verts'!$V21="Validé humainement",'10_Form_Nature_Espaces_Verts'!A21,"")</x:f>
      </x:c>
      <x:c r="B21" s="113" t="str">
        <x:f>IF('10_Form_Nature_Espaces_Verts'!$V21="Validé humainement",'10_Form_Nature_Espaces_Verts'!B21,"")</x:f>
      </x:c>
      <x:c r="C21" s="113" t="str">
        <x:f>IF('10_Form_Nature_Espaces_Verts'!$V21="Validé humainement",'10_Form_Nature_Espaces_Verts'!C21,"")</x:f>
      </x:c>
      <x:c r="D21" s="113" t="str">
        <x:f>IF('10_Form_Nature_Espaces_Verts'!$V21="Validé humainement",'10_Form_Nature_Espaces_Verts'!D21,"")</x:f>
      </x:c>
      <x:c r="E21" s="113" t="str">
        <x:f>IF('10_Form_Nature_Espaces_Verts'!$V21="Validé humainement",'10_Form_Nature_Espaces_Verts'!E21,"")</x:f>
      </x:c>
      <x:c r="F21" s="113" t="str">
        <x:f>IF('10_Form_Nature_Espaces_Verts'!$V21="Validé humainement",'10_Form_Nature_Espaces_Verts'!F21,"")</x:f>
      </x:c>
      <x:c r="G21" s="113" t="str">
        <x:f>IF('10_Form_Nature_Espaces_Verts'!$V21="Validé humainement",'10_Form_Nature_Espaces_Verts'!G21,"")</x:f>
      </x:c>
      <x:c r="H21" s="113" t="str">
        <x:f>IF('10_Form_Nature_Espaces_Verts'!$V21="Validé humainement",'10_Form_Nature_Espaces_Verts'!H21,"")</x:f>
      </x:c>
      <x:c r="I21" s="113" t="str">
        <x:f>IF('10_Form_Nature_Espaces_Verts'!$V21="Validé humainement",'10_Form_Nature_Espaces_Verts'!I21,"")</x:f>
      </x:c>
      <x:c r="J21" s="113" t="str">
        <x:f>IF('10_Form_Nature_Espaces_Verts'!$V21="Validé humainement",'10_Form_Nature_Espaces_Verts'!J21,"")</x:f>
      </x:c>
      <x:c r="K21" s="113" t="str">
        <x:f>IF('10_Form_Nature_Espaces_Verts'!$V21="Validé humainement",'10_Form_Nature_Espaces_Verts'!K21,"")</x:f>
      </x:c>
      <x:c r="L21" s="113" t="str">
        <x:f>IF('10_Form_Nature_Espaces_Verts'!$V21="Validé humainement",'10_Form_Nature_Espaces_Verts'!L21,"")</x:f>
      </x:c>
      <x:c r="M21" s="113" t="str">
        <x:f>IF('10_Form_Nature_Espaces_Verts'!$V21="Validé humainement",'10_Form_Nature_Espaces_Verts'!M21,"")</x:f>
      </x:c>
      <x:c r="N21" s="113" t="str">
        <x:f>IF('10_Form_Nature_Espaces_Verts'!$V21="Validé humainement",'10_Form_Nature_Espaces_Verts'!N21,"")</x:f>
      </x:c>
      <x:c r="O21" s="113" t="str">
        <x:f>IF('10_Form_Nature_Espaces_Verts'!$V21="Validé humainement",'10_Form_Nature_Espaces_Verts'!O21,"")</x:f>
      </x:c>
      <x:c r="P21" s="113" t="str">
        <x:f>IF('10_Form_Nature_Espaces_Verts'!$V21="Validé humainement",'10_Form_Nature_Espaces_Verts'!P21,"")</x:f>
      </x:c>
      <x:c r="Q21" s="113" t="str">
        <x:f>IF('10_Form_Nature_Espaces_Verts'!$V21="Validé humainement",'10_Form_Nature_Espaces_Verts'!Q21,"")</x:f>
      </x:c>
      <x:c r="R21" s="113" t="str">
        <x:f>IF('10_Form_Nature_Espaces_Verts'!$V21="Validé humainement",'10_Form_Nature_Espaces_Verts'!R21,"")</x:f>
      </x:c>
      <x:c r="S21" s="113" t="str">
        <x:f>IF('10_Form_Nature_Espaces_Verts'!$V21="Validé humainement",'10_Form_Nature_Espaces_Verts'!S21,"")</x:f>
      </x:c>
      <x:c r="T21" s="113" t="str">
        <x:f>IF('10_Form_Nature_Espaces_Verts'!$V21="Validé humainement",'10_Form_Nature_Espaces_Verts'!T21,"")</x:f>
      </x:c>
      <x:c r="U21" s="113" t="str">
        <x:f>IF('10_Form_Nature_Espaces_Verts'!$V21="Validé humainement",'10_Form_Nature_Espaces_Verts'!U21,"")</x:f>
      </x:c>
      <x:c r="V21" s="113" t="str">
        <x:f>IF('10_Form_Nature_Espaces_Verts'!$V21="Validé humainement",'10_Form_Nature_Espaces_Verts'!V21,"")</x:f>
      </x:c>
      <x:c r="W21" s="113" t="str">
        <x:f>IF('10_Form_Nature_Espaces_Verts'!$V21="Validé humainement",'10_Form_Nature_Espaces_Verts'!W21,"")</x:f>
      </x:c>
      <x:c r="X21" s="113" t="str">
        <x:f>IF('10_Form_Nature_Espaces_Verts'!$V21="Validé humainement",'10_Form_Nature_Espaces_Verts'!X21,"")</x:f>
      </x:c>
      <x:c r="Y21" s="113" t="str">
        <x:f>IF('10_Form_Nature_Espaces_Verts'!$V21="Validé humainement",'10_Form_Nature_Espaces_Verts'!Y21,"")</x:f>
      </x:c>
      <x:c r="Z21" s="113" t="str">
        <x:f>IF('10_Form_Nature_Espaces_Verts'!$V21="Validé humainement",'10_Form_Nature_Espaces_Verts'!Z21,"")</x:f>
      </x:c>
      <x:c r="AA21" s="113" t="str">
        <x:f>IF('10_Form_Nature_Espaces_Verts'!$V21="Validé humainement",'10_Form_Nature_Espaces_Verts'!AA21,"")</x:f>
      </x:c>
      <x:c r="AB21" s="113" t="str">
        <x:f>IF('10_Form_Nature_Espaces_Verts'!$V21="Validé humainement",'10_Form_Nature_Espaces_Verts'!AB21,"")</x:f>
      </x:c>
      <x:c r="AC21" s="113" t="str">
        <x:f>IF('10_Form_Nature_Espaces_Verts'!$V21="Validé humainement",'10_Form_Nature_Espaces_Verts'!AC21,"")</x:f>
      </x:c>
      <x:c r="AD21" s="113" t="str">
        <x:f>IF('10_Form_Nature_Espaces_Verts'!$V21="Validé humainement",'10_Form_Nature_Espaces_Verts'!AD21,"")</x:f>
      </x:c>
      <x:c r="AE21" s="113" t="str">
        <x:f>IF('10_Form_Nature_Espaces_Verts'!$V21="Validé humainement",'10_Form_Nature_Espaces_Verts'!AE21,"")</x:f>
      </x:c>
    </x:row>
    <x:row r="22">
      <x:c r="A22" s="113" t="str">
        <x:f>IF('10_Form_Nature_Espaces_Verts'!$V22="Validé humainement",'10_Form_Nature_Espaces_Verts'!A22,"")</x:f>
      </x:c>
      <x:c r="B22" s="113" t="str">
        <x:f>IF('10_Form_Nature_Espaces_Verts'!$V22="Validé humainement",'10_Form_Nature_Espaces_Verts'!B22,"")</x:f>
      </x:c>
      <x:c r="C22" s="113" t="str">
        <x:f>IF('10_Form_Nature_Espaces_Verts'!$V22="Validé humainement",'10_Form_Nature_Espaces_Verts'!C22,"")</x:f>
      </x:c>
      <x:c r="D22" s="113" t="str">
        <x:f>IF('10_Form_Nature_Espaces_Verts'!$V22="Validé humainement",'10_Form_Nature_Espaces_Verts'!D22,"")</x:f>
      </x:c>
      <x:c r="E22" s="113" t="str">
        <x:f>IF('10_Form_Nature_Espaces_Verts'!$V22="Validé humainement",'10_Form_Nature_Espaces_Verts'!E22,"")</x:f>
      </x:c>
      <x:c r="F22" s="113" t="str">
        <x:f>IF('10_Form_Nature_Espaces_Verts'!$V22="Validé humainement",'10_Form_Nature_Espaces_Verts'!F22,"")</x:f>
      </x:c>
      <x:c r="G22" s="113" t="str">
        <x:f>IF('10_Form_Nature_Espaces_Verts'!$V22="Validé humainement",'10_Form_Nature_Espaces_Verts'!G22,"")</x:f>
      </x:c>
      <x:c r="H22" s="113" t="str">
        <x:f>IF('10_Form_Nature_Espaces_Verts'!$V22="Validé humainement",'10_Form_Nature_Espaces_Verts'!H22,"")</x:f>
      </x:c>
      <x:c r="I22" s="113" t="str">
        <x:f>IF('10_Form_Nature_Espaces_Verts'!$V22="Validé humainement",'10_Form_Nature_Espaces_Verts'!I22,"")</x:f>
      </x:c>
      <x:c r="J22" s="113" t="str">
        <x:f>IF('10_Form_Nature_Espaces_Verts'!$V22="Validé humainement",'10_Form_Nature_Espaces_Verts'!J22,"")</x:f>
      </x:c>
      <x:c r="K22" s="113" t="str">
        <x:f>IF('10_Form_Nature_Espaces_Verts'!$V22="Validé humainement",'10_Form_Nature_Espaces_Verts'!K22,"")</x:f>
      </x:c>
      <x:c r="L22" s="113" t="str">
        <x:f>IF('10_Form_Nature_Espaces_Verts'!$V22="Validé humainement",'10_Form_Nature_Espaces_Verts'!L22,"")</x:f>
      </x:c>
      <x:c r="M22" s="113" t="str">
        <x:f>IF('10_Form_Nature_Espaces_Verts'!$V22="Validé humainement",'10_Form_Nature_Espaces_Verts'!M22,"")</x:f>
      </x:c>
      <x:c r="N22" s="113" t="str">
        <x:f>IF('10_Form_Nature_Espaces_Verts'!$V22="Validé humainement",'10_Form_Nature_Espaces_Verts'!N22,"")</x:f>
      </x:c>
      <x:c r="O22" s="113" t="str">
        <x:f>IF('10_Form_Nature_Espaces_Verts'!$V22="Validé humainement",'10_Form_Nature_Espaces_Verts'!O22,"")</x:f>
      </x:c>
      <x:c r="P22" s="113" t="str">
        <x:f>IF('10_Form_Nature_Espaces_Verts'!$V22="Validé humainement",'10_Form_Nature_Espaces_Verts'!P22,"")</x:f>
      </x:c>
      <x:c r="Q22" s="113" t="str">
        <x:f>IF('10_Form_Nature_Espaces_Verts'!$V22="Validé humainement",'10_Form_Nature_Espaces_Verts'!Q22,"")</x:f>
      </x:c>
      <x:c r="R22" s="113" t="str">
        <x:f>IF('10_Form_Nature_Espaces_Verts'!$V22="Validé humainement",'10_Form_Nature_Espaces_Verts'!R22,"")</x:f>
      </x:c>
      <x:c r="S22" s="113" t="str">
        <x:f>IF('10_Form_Nature_Espaces_Verts'!$V22="Validé humainement",'10_Form_Nature_Espaces_Verts'!S22,"")</x:f>
      </x:c>
      <x:c r="T22" s="113" t="str">
        <x:f>IF('10_Form_Nature_Espaces_Verts'!$V22="Validé humainement",'10_Form_Nature_Espaces_Verts'!T22,"")</x:f>
      </x:c>
      <x:c r="U22" s="113" t="str">
        <x:f>IF('10_Form_Nature_Espaces_Verts'!$V22="Validé humainement",'10_Form_Nature_Espaces_Verts'!U22,"")</x:f>
      </x:c>
      <x:c r="V22" s="113" t="str">
        <x:f>IF('10_Form_Nature_Espaces_Verts'!$V22="Validé humainement",'10_Form_Nature_Espaces_Verts'!V22,"")</x:f>
      </x:c>
      <x:c r="W22" s="113" t="str">
        <x:f>IF('10_Form_Nature_Espaces_Verts'!$V22="Validé humainement",'10_Form_Nature_Espaces_Verts'!W22,"")</x:f>
      </x:c>
      <x:c r="X22" s="113" t="str">
        <x:f>IF('10_Form_Nature_Espaces_Verts'!$V22="Validé humainement",'10_Form_Nature_Espaces_Verts'!X22,"")</x:f>
      </x:c>
      <x:c r="Y22" s="113" t="str">
        <x:f>IF('10_Form_Nature_Espaces_Verts'!$V22="Validé humainement",'10_Form_Nature_Espaces_Verts'!Y22,"")</x:f>
      </x:c>
      <x:c r="Z22" s="113" t="str">
        <x:f>IF('10_Form_Nature_Espaces_Verts'!$V22="Validé humainement",'10_Form_Nature_Espaces_Verts'!Z22,"")</x:f>
      </x:c>
      <x:c r="AA22" s="113" t="str">
        <x:f>IF('10_Form_Nature_Espaces_Verts'!$V22="Validé humainement",'10_Form_Nature_Espaces_Verts'!AA22,"")</x:f>
      </x:c>
      <x:c r="AB22" s="113" t="str">
        <x:f>IF('10_Form_Nature_Espaces_Verts'!$V22="Validé humainement",'10_Form_Nature_Espaces_Verts'!AB22,"")</x:f>
      </x:c>
      <x:c r="AC22" s="113" t="str">
        <x:f>IF('10_Form_Nature_Espaces_Verts'!$V22="Validé humainement",'10_Form_Nature_Espaces_Verts'!AC22,"")</x:f>
      </x:c>
      <x:c r="AD22" s="113" t="str">
        <x:f>IF('10_Form_Nature_Espaces_Verts'!$V22="Validé humainement",'10_Form_Nature_Espaces_Verts'!AD22,"")</x:f>
      </x:c>
      <x:c r="AE22" s="113" t="str">
        <x:f>IF('10_Form_Nature_Espaces_Verts'!$V22="Validé humainement",'10_Form_Nature_Espaces_Verts'!AE22,"")</x:f>
      </x:c>
    </x:row>
    <x:row r="23">
      <x:c r="A23" s="113" t="str">
        <x:f>IF('10_Form_Nature_Espaces_Verts'!$V23="Validé humainement",'10_Form_Nature_Espaces_Verts'!A23,"")</x:f>
      </x:c>
      <x:c r="B23" s="113" t="str">
        <x:f>IF('10_Form_Nature_Espaces_Verts'!$V23="Validé humainement",'10_Form_Nature_Espaces_Verts'!B23,"")</x:f>
      </x:c>
      <x:c r="C23" s="113" t="str">
        <x:f>IF('10_Form_Nature_Espaces_Verts'!$V23="Validé humainement",'10_Form_Nature_Espaces_Verts'!C23,"")</x:f>
      </x:c>
      <x:c r="D23" s="113" t="str">
        <x:f>IF('10_Form_Nature_Espaces_Verts'!$V23="Validé humainement",'10_Form_Nature_Espaces_Verts'!D23,"")</x:f>
      </x:c>
      <x:c r="E23" s="113" t="str">
        <x:f>IF('10_Form_Nature_Espaces_Verts'!$V23="Validé humainement",'10_Form_Nature_Espaces_Verts'!E23,"")</x:f>
      </x:c>
      <x:c r="F23" s="113" t="str">
        <x:f>IF('10_Form_Nature_Espaces_Verts'!$V23="Validé humainement",'10_Form_Nature_Espaces_Verts'!F23,"")</x:f>
      </x:c>
      <x:c r="G23" s="113" t="str">
        <x:f>IF('10_Form_Nature_Espaces_Verts'!$V23="Validé humainement",'10_Form_Nature_Espaces_Verts'!G23,"")</x:f>
      </x:c>
      <x:c r="H23" s="113" t="str">
        <x:f>IF('10_Form_Nature_Espaces_Verts'!$V23="Validé humainement",'10_Form_Nature_Espaces_Verts'!H23,"")</x:f>
      </x:c>
      <x:c r="I23" s="113" t="str">
        <x:f>IF('10_Form_Nature_Espaces_Verts'!$V23="Validé humainement",'10_Form_Nature_Espaces_Verts'!I23,"")</x:f>
      </x:c>
      <x:c r="J23" s="113" t="str">
        <x:f>IF('10_Form_Nature_Espaces_Verts'!$V23="Validé humainement",'10_Form_Nature_Espaces_Verts'!J23,"")</x:f>
      </x:c>
      <x:c r="K23" s="113" t="str">
        <x:f>IF('10_Form_Nature_Espaces_Verts'!$V23="Validé humainement",'10_Form_Nature_Espaces_Verts'!K23,"")</x:f>
      </x:c>
      <x:c r="L23" s="113" t="str">
        <x:f>IF('10_Form_Nature_Espaces_Verts'!$V23="Validé humainement",'10_Form_Nature_Espaces_Verts'!L23,"")</x:f>
      </x:c>
      <x:c r="M23" s="113" t="str">
        <x:f>IF('10_Form_Nature_Espaces_Verts'!$V23="Validé humainement",'10_Form_Nature_Espaces_Verts'!M23,"")</x:f>
      </x:c>
      <x:c r="N23" s="113" t="str">
        <x:f>IF('10_Form_Nature_Espaces_Verts'!$V23="Validé humainement",'10_Form_Nature_Espaces_Verts'!N23,"")</x:f>
      </x:c>
      <x:c r="O23" s="113" t="str">
        <x:f>IF('10_Form_Nature_Espaces_Verts'!$V23="Validé humainement",'10_Form_Nature_Espaces_Verts'!O23,"")</x:f>
      </x:c>
      <x:c r="P23" s="113" t="str">
        <x:f>IF('10_Form_Nature_Espaces_Verts'!$V23="Validé humainement",'10_Form_Nature_Espaces_Verts'!P23,"")</x:f>
      </x:c>
      <x:c r="Q23" s="113" t="str">
        <x:f>IF('10_Form_Nature_Espaces_Verts'!$V23="Validé humainement",'10_Form_Nature_Espaces_Verts'!Q23,"")</x:f>
      </x:c>
      <x:c r="R23" s="113" t="str">
        <x:f>IF('10_Form_Nature_Espaces_Verts'!$V23="Validé humainement",'10_Form_Nature_Espaces_Verts'!R23,"")</x:f>
      </x:c>
      <x:c r="S23" s="113" t="str">
        <x:f>IF('10_Form_Nature_Espaces_Verts'!$V23="Validé humainement",'10_Form_Nature_Espaces_Verts'!S23,"")</x:f>
      </x:c>
      <x:c r="T23" s="113" t="str">
        <x:f>IF('10_Form_Nature_Espaces_Verts'!$V23="Validé humainement",'10_Form_Nature_Espaces_Verts'!T23,"")</x:f>
      </x:c>
      <x:c r="U23" s="113" t="str">
        <x:f>IF('10_Form_Nature_Espaces_Verts'!$V23="Validé humainement",'10_Form_Nature_Espaces_Verts'!U23,"")</x:f>
      </x:c>
      <x:c r="V23" s="113" t="str">
        <x:f>IF('10_Form_Nature_Espaces_Verts'!$V23="Validé humainement",'10_Form_Nature_Espaces_Verts'!V23,"")</x:f>
      </x:c>
      <x:c r="W23" s="113" t="str">
        <x:f>IF('10_Form_Nature_Espaces_Verts'!$V23="Validé humainement",'10_Form_Nature_Espaces_Verts'!W23,"")</x:f>
      </x:c>
      <x:c r="X23" s="113" t="str">
        <x:f>IF('10_Form_Nature_Espaces_Verts'!$V23="Validé humainement",'10_Form_Nature_Espaces_Verts'!X23,"")</x:f>
      </x:c>
      <x:c r="Y23" s="113" t="str">
        <x:f>IF('10_Form_Nature_Espaces_Verts'!$V23="Validé humainement",'10_Form_Nature_Espaces_Verts'!Y23,"")</x:f>
      </x:c>
      <x:c r="Z23" s="113" t="str">
        <x:f>IF('10_Form_Nature_Espaces_Verts'!$V23="Validé humainement",'10_Form_Nature_Espaces_Verts'!Z23,"")</x:f>
      </x:c>
      <x:c r="AA23" s="113" t="str">
        <x:f>IF('10_Form_Nature_Espaces_Verts'!$V23="Validé humainement",'10_Form_Nature_Espaces_Verts'!AA23,"")</x:f>
      </x:c>
      <x:c r="AB23" s="113" t="str">
        <x:f>IF('10_Form_Nature_Espaces_Verts'!$V23="Validé humainement",'10_Form_Nature_Espaces_Verts'!AB23,"")</x:f>
      </x:c>
      <x:c r="AC23" s="113" t="str">
        <x:f>IF('10_Form_Nature_Espaces_Verts'!$V23="Validé humainement",'10_Form_Nature_Espaces_Verts'!AC23,"")</x:f>
      </x:c>
      <x:c r="AD23" s="113" t="str">
        <x:f>IF('10_Form_Nature_Espaces_Verts'!$V23="Validé humainement",'10_Form_Nature_Espaces_Verts'!AD23,"")</x:f>
      </x:c>
      <x:c r="AE23" s="113" t="str">
        <x:f>IF('10_Form_Nature_Espaces_Verts'!$V23="Validé humainement",'10_Form_Nature_Espaces_Verts'!AE23,"")</x:f>
      </x:c>
    </x:row>
    <x:row r="24">
      <x:c r="A24" s="113" t="str">
        <x:f>IF('10_Form_Nature_Espaces_Verts'!$V24="Validé humainement",'10_Form_Nature_Espaces_Verts'!A24,"")</x:f>
      </x:c>
      <x:c r="B24" s="113" t="str">
        <x:f>IF('10_Form_Nature_Espaces_Verts'!$V24="Validé humainement",'10_Form_Nature_Espaces_Verts'!B24,"")</x:f>
      </x:c>
      <x:c r="C24" s="113" t="str">
        <x:f>IF('10_Form_Nature_Espaces_Verts'!$V24="Validé humainement",'10_Form_Nature_Espaces_Verts'!C24,"")</x:f>
      </x:c>
      <x:c r="D24" s="113" t="str">
        <x:f>IF('10_Form_Nature_Espaces_Verts'!$V24="Validé humainement",'10_Form_Nature_Espaces_Verts'!D24,"")</x:f>
      </x:c>
      <x:c r="E24" s="113" t="str">
        <x:f>IF('10_Form_Nature_Espaces_Verts'!$V24="Validé humainement",'10_Form_Nature_Espaces_Verts'!E24,"")</x:f>
      </x:c>
      <x:c r="F24" s="113" t="str">
        <x:f>IF('10_Form_Nature_Espaces_Verts'!$V24="Validé humainement",'10_Form_Nature_Espaces_Verts'!F24,"")</x:f>
      </x:c>
      <x:c r="G24" s="113" t="str">
        <x:f>IF('10_Form_Nature_Espaces_Verts'!$V24="Validé humainement",'10_Form_Nature_Espaces_Verts'!G24,"")</x:f>
      </x:c>
      <x:c r="H24" s="113" t="str">
        <x:f>IF('10_Form_Nature_Espaces_Verts'!$V24="Validé humainement",'10_Form_Nature_Espaces_Verts'!H24,"")</x:f>
      </x:c>
      <x:c r="I24" s="113" t="str">
        <x:f>IF('10_Form_Nature_Espaces_Verts'!$V24="Validé humainement",'10_Form_Nature_Espaces_Verts'!I24,"")</x:f>
      </x:c>
      <x:c r="J24" s="113" t="str">
        <x:f>IF('10_Form_Nature_Espaces_Verts'!$V24="Validé humainement",'10_Form_Nature_Espaces_Verts'!J24,"")</x:f>
      </x:c>
      <x:c r="K24" s="113" t="str">
        <x:f>IF('10_Form_Nature_Espaces_Verts'!$V24="Validé humainement",'10_Form_Nature_Espaces_Verts'!K24,"")</x:f>
      </x:c>
      <x:c r="L24" s="113" t="str">
        <x:f>IF('10_Form_Nature_Espaces_Verts'!$V24="Validé humainement",'10_Form_Nature_Espaces_Verts'!L24,"")</x:f>
      </x:c>
      <x:c r="M24" s="113" t="str">
        <x:f>IF('10_Form_Nature_Espaces_Verts'!$V24="Validé humainement",'10_Form_Nature_Espaces_Verts'!M24,"")</x:f>
      </x:c>
      <x:c r="N24" s="113" t="str">
        <x:f>IF('10_Form_Nature_Espaces_Verts'!$V24="Validé humainement",'10_Form_Nature_Espaces_Verts'!N24,"")</x:f>
      </x:c>
      <x:c r="O24" s="113" t="str">
        <x:f>IF('10_Form_Nature_Espaces_Verts'!$V24="Validé humainement",'10_Form_Nature_Espaces_Verts'!O24,"")</x:f>
      </x:c>
      <x:c r="P24" s="113" t="str">
        <x:f>IF('10_Form_Nature_Espaces_Verts'!$V24="Validé humainement",'10_Form_Nature_Espaces_Verts'!P24,"")</x:f>
      </x:c>
      <x:c r="Q24" s="113" t="str">
        <x:f>IF('10_Form_Nature_Espaces_Verts'!$V24="Validé humainement",'10_Form_Nature_Espaces_Verts'!Q24,"")</x:f>
      </x:c>
      <x:c r="R24" s="113" t="str">
        <x:f>IF('10_Form_Nature_Espaces_Verts'!$V24="Validé humainement",'10_Form_Nature_Espaces_Verts'!R24,"")</x:f>
      </x:c>
      <x:c r="S24" s="113" t="str">
        <x:f>IF('10_Form_Nature_Espaces_Verts'!$V24="Validé humainement",'10_Form_Nature_Espaces_Verts'!S24,"")</x:f>
      </x:c>
      <x:c r="T24" s="113" t="str">
        <x:f>IF('10_Form_Nature_Espaces_Verts'!$V24="Validé humainement",'10_Form_Nature_Espaces_Verts'!T24,"")</x:f>
      </x:c>
      <x:c r="U24" s="113" t="str">
        <x:f>IF('10_Form_Nature_Espaces_Verts'!$V24="Validé humainement",'10_Form_Nature_Espaces_Verts'!U24,"")</x:f>
      </x:c>
      <x:c r="V24" s="113" t="str">
        <x:f>IF('10_Form_Nature_Espaces_Verts'!$V24="Validé humainement",'10_Form_Nature_Espaces_Verts'!V24,"")</x:f>
      </x:c>
      <x:c r="W24" s="113" t="str">
        <x:f>IF('10_Form_Nature_Espaces_Verts'!$V24="Validé humainement",'10_Form_Nature_Espaces_Verts'!W24,"")</x:f>
      </x:c>
      <x:c r="X24" s="113" t="str">
        <x:f>IF('10_Form_Nature_Espaces_Verts'!$V24="Validé humainement",'10_Form_Nature_Espaces_Verts'!X24,"")</x:f>
      </x:c>
      <x:c r="Y24" s="113" t="str">
        <x:f>IF('10_Form_Nature_Espaces_Verts'!$V24="Validé humainement",'10_Form_Nature_Espaces_Verts'!Y24,"")</x:f>
      </x:c>
      <x:c r="Z24" s="113" t="str">
        <x:f>IF('10_Form_Nature_Espaces_Verts'!$V24="Validé humainement",'10_Form_Nature_Espaces_Verts'!Z24,"")</x:f>
      </x:c>
      <x:c r="AA24" s="113" t="str">
        <x:f>IF('10_Form_Nature_Espaces_Verts'!$V24="Validé humainement",'10_Form_Nature_Espaces_Verts'!AA24,"")</x:f>
      </x:c>
      <x:c r="AB24" s="113" t="str">
        <x:f>IF('10_Form_Nature_Espaces_Verts'!$V24="Validé humainement",'10_Form_Nature_Espaces_Verts'!AB24,"")</x:f>
      </x:c>
      <x:c r="AC24" s="113" t="str">
        <x:f>IF('10_Form_Nature_Espaces_Verts'!$V24="Validé humainement",'10_Form_Nature_Espaces_Verts'!AC24,"")</x:f>
      </x:c>
      <x:c r="AD24" s="113" t="str">
        <x:f>IF('10_Form_Nature_Espaces_Verts'!$V24="Validé humainement",'10_Form_Nature_Espaces_Verts'!AD24,"")</x:f>
      </x:c>
      <x:c r="AE24" s="113" t="str">
        <x:f>IF('10_Form_Nature_Espaces_Verts'!$V24="Validé humainement",'10_Form_Nature_Espaces_Verts'!AE24,"")</x:f>
      </x:c>
    </x:row>
    <x:row r="25">
      <x:c r="A25" s="113" t="str">
        <x:f>IF('10_Form_Nature_Espaces_Verts'!$V25="Validé humainement",'10_Form_Nature_Espaces_Verts'!A25,"")</x:f>
      </x:c>
      <x:c r="B25" s="113" t="str">
        <x:f>IF('10_Form_Nature_Espaces_Verts'!$V25="Validé humainement",'10_Form_Nature_Espaces_Verts'!B25,"")</x:f>
      </x:c>
      <x:c r="C25" s="113" t="str">
        <x:f>IF('10_Form_Nature_Espaces_Verts'!$V25="Validé humainement",'10_Form_Nature_Espaces_Verts'!C25,"")</x:f>
      </x:c>
      <x:c r="D25" s="113" t="str">
        <x:f>IF('10_Form_Nature_Espaces_Verts'!$V25="Validé humainement",'10_Form_Nature_Espaces_Verts'!D25,"")</x:f>
      </x:c>
      <x:c r="E25" s="113" t="str">
        <x:f>IF('10_Form_Nature_Espaces_Verts'!$V25="Validé humainement",'10_Form_Nature_Espaces_Verts'!E25,"")</x:f>
      </x:c>
      <x:c r="F25" s="113" t="str">
        <x:f>IF('10_Form_Nature_Espaces_Verts'!$V25="Validé humainement",'10_Form_Nature_Espaces_Verts'!F25,"")</x:f>
      </x:c>
      <x:c r="G25" s="113" t="str">
        <x:f>IF('10_Form_Nature_Espaces_Verts'!$V25="Validé humainement",'10_Form_Nature_Espaces_Verts'!G25,"")</x:f>
      </x:c>
      <x:c r="H25" s="113" t="str">
        <x:f>IF('10_Form_Nature_Espaces_Verts'!$V25="Validé humainement",'10_Form_Nature_Espaces_Verts'!H25,"")</x:f>
      </x:c>
      <x:c r="I25" s="113" t="str">
        <x:f>IF('10_Form_Nature_Espaces_Verts'!$V25="Validé humainement",'10_Form_Nature_Espaces_Verts'!I25,"")</x:f>
      </x:c>
      <x:c r="J25" s="113" t="str">
        <x:f>IF('10_Form_Nature_Espaces_Verts'!$V25="Validé humainement",'10_Form_Nature_Espaces_Verts'!J25,"")</x:f>
      </x:c>
      <x:c r="K25" s="113" t="str">
        <x:f>IF('10_Form_Nature_Espaces_Verts'!$V25="Validé humainement",'10_Form_Nature_Espaces_Verts'!K25,"")</x:f>
      </x:c>
      <x:c r="L25" s="113" t="str">
        <x:f>IF('10_Form_Nature_Espaces_Verts'!$V25="Validé humainement",'10_Form_Nature_Espaces_Verts'!L25,"")</x:f>
      </x:c>
      <x:c r="M25" s="113" t="str">
        <x:f>IF('10_Form_Nature_Espaces_Verts'!$V25="Validé humainement",'10_Form_Nature_Espaces_Verts'!M25,"")</x:f>
      </x:c>
      <x:c r="N25" s="113" t="str">
        <x:f>IF('10_Form_Nature_Espaces_Verts'!$V25="Validé humainement",'10_Form_Nature_Espaces_Verts'!N25,"")</x:f>
      </x:c>
      <x:c r="O25" s="113" t="str">
        <x:f>IF('10_Form_Nature_Espaces_Verts'!$V25="Validé humainement",'10_Form_Nature_Espaces_Verts'!O25,"")</x:f>
      </x:c>
      <x:c r="P25" s="113" t="str">
        <x:f>IF('10_Form_Nature_Espaces_Verts'!$V25="Validé humainement",'10_Form_Nature_Espaces_Verts'!P25,"")</x:f>
      </x:c>
      <x:c r="Q25" s="113" t="str">
        <x:f>IF('10_Form_Nature_Espaces_Verts'!$V25="Validé humainement",'10_Form_Nature_Espaces_Verts'!Q25,"")</x:f>
      </x:c>
      <x:c r="R25" s="113" t="str">
        <x:f>IF('10_Form_Nature_Espaces_Verts'!$V25="Validé humainement",'10_Form_Nature_Espaces_Verts'!R25,"")</x:f>
      </x:c>
      <x:c r="S25" s="113" t="str">
        <x:f>IF('10_Form_Nature_Espaces_Verts'!$V25="Validé humainement",'10_Form_Nature_Espaces_Verts'!S25,"")</x:f>
      </x:c>
      <x:c r="T25" s="113" t="str">
        <x:f>IF('10_Form_Nature_Espaces_Verts'!$V25="Validé humainement",'10_Form_Nature_Espaces_Verts'!T25,"")</x:f>
      </x:c>
      <x:c r="U25" s="113" t="str">
        <x:f>IF('10_Form_Nature_Espaces_Verts'!$V25="Validé humainement",'10_Form_Nature_Espaces_Verts'!U25,"")</x:f>
      </x:c>
      <x:c r="V25" s="113" t="str">
        <x:f>IF('10_Form_Nature_Espaces_Verts'!$V25="Validé humainement",'10_Form_Nature_Espaces_Verts'!V25,"")</x:f>
      </x:c>
      <x:c r="W25" s="113" t="str">
        <x:f>IF('10_Form_Nature_Espaces_Verts'!$V25="Validé humainement",'10_Form_Nature_Espaces_Verts'!W25,"")</x:f>
      </x:c>
      <x:c r="X25" s="113" t="str">
        <x:f>IF('10_Form_Nature_Espaces_Verts'!$V25="Validé humainement",'10_Form_Nature_Espaces_Verts'!X25,"")</x:f>
      </x:c>
      <x:c r="Y25" s="113" t="str">
        <x:f>IF('10_Form_Nature_Espaces_Verts'!$V25="Validé humainement",'10_Form_Nature_Espaces_Verts'!Y25,"")</x:f>
      </x:c>
      <x:c r="Z25" s="113" t="str">
        <x:f>IF('10_Form_Nature_Espaces_Verts'!$V25="Validé humainement",'10_Form_Nature_Espaces_Verts'!Z25,"")</x:f>
      </x:c>
      <x:c r="AA25" s="113" t="str">
        <x:f>IF('10_Form_Nature_Espaces_Verts'!$V25="Validé humainement",'10_Form_Nature_Espaces_Verts'!AA25,"")</x:f>
      </x:c>
      <x:c r="AB25" s="113" t="str">
        <x:f>IF('10_Form_Nature_Espaces_Verts'!$V25="Validé humainement",'10_Form_Nature_Espaces_Verts'!AB25,"")</x:f>
      </x:c>
      <x:c r="AC25" s="113" t="str">
        <x:f>IF('10_Form_Nature_Espaces_Verts'!$V25="Validé humainement",'10_Form_Nature_Espaces_Verts'!AC25,"")</x:f>
      </x:c>
      <x:c r="AD25" s="113" t="str">
        <x:f>IF('10_Form_Nature_Espaces_Verts'!$V25="Validé humainement",'10_Form_Nature_Espaces_Verts'!AD25,"")</x:f>
      </x:c>
      <x:c r="AE25" s="113" t="str">
        <x:f>IF('10_Form_Nature_Espaces_Verts'!$V25="Validé humainement",'10_Form_Nature_Espaces_Verts'!AE25,"")</x:f>
      </x:c>
    </x:row>
    <x:row r="26">
      <x:c r="A26" s="113" t="str">
        <x:f>IF('10_Form_Nature_Espaces_Verts'!$V26="Validé humainement",'10_Form_Nature_Espaces_Verts'!A26,"")</x:f>
      </x:c>
      <x:c r="B26" s="113" t="str">
        <x:f>IF('10_Form_Nature_Espaces_Verts'!$V26="Validé humainement",'10_Form_Nature_Espaces_Verts'!B26,"")</x:f>
      </x:c>
      <x:c r="C26" s="113" t="str">
        <x:f>IF('10_Form_Nature_Espaces_Verts'!$V26="Validé humainement",'10_Form_Nature_Espaces_Verts'!C26,"")</x:f>
      </x:c>
      <x:c r="D26" s="113" t="str">
        <x:f>IF('10_Form_Nature_Espaces_Verts'!$V26="Validé humainement",'10_Form_Nature_Espaces_Verts'!D26,"")</x:f>
      </x:c>
      <x:c r="E26" s="113" t="str">
        <x:f>IF('10_Form_Nature_Espaces_Verts'!$V26="Validé humainement",'10_Form_Nature_Espaces_Verts'!E26,"")</x:f>
      </x:c>
      <x:c r="F26" s="113" t="str">
        <x:f>IF('10_Form_Nature_Espaces_Verts'!$V26="Validé humainement",'10_Form_Nature_Espaces_Verts'!F26,"")</x:f>
      </x:c>
      <x:c r="G26" s="113" t="str">
        <x:f>IF('10_Form_Nature_Espaces_Verts'!$V26="Validé humainement",'10_Form_Nature_Espaces_Verts'!G26,"")</x:f>
      </x:c>
      <x:c r="H26" s="113" t="str">
        <x:f>IF('10_Form_Nature_Espaces_Verts'!$V26="Validé humainement",'10_Form_Nature_Espaces_Verts'!H26,"")</x:f>
      </x:c>
      <x:c r="I26" s="113" t="str">
        <x:f>IF('10_Form_Nature_Espaces_Verts'!$V26="Validé humainement",'10_Form_Nature_Espaces_Verts'!I26,"")</x:f>
      </x:c>
      <x:c r="J26" s="113" t="str">
        <x:f>IF('10_Form_Nature_Espaces_Verts'!$V26="Validé humainement",'10_Form_Nature_Espaces_Verts'!J26,"")</x:f>
      </x:c>
      <x:c r="K26" s="113" t="str">
        <x:f>IF('10_Form_Nature_Espaces_Verts'!$V26="Validé humainement",'10_Form_Nature_Espaces_Verts'!K26,"")</x:f>
      </x:c>
      <x:c r="L26" s="113" t="str">
        <x:f>IF('10_Form_Nature_Espaces_Verts'!$V26="Validé humainement",'10_Form_Nature_Espaces_Verts'!L26,"")</x:f>
      </x:c>
      <x:c r="M26" s="113" t="str">
        <x:f>IF('10_Form_Nature_Espaces_Verts'!$V26="Validé humainement",'10_Form_Nature_Espaces_Verts'!M26,"")</x:f>
      </x:c>
      <x:c r="N26" s="113" t="str">
        <x:f>IF('10_Form_Nature_Espaces_Verts'!$V26="Validé humainement",'10_Form_Nature_Espaces_Verts'!N26,"")</x:f>
      </x:c>
      <x:c r="O26" s="113" t="str">
        <x:f>IF('10_Form_Nature_Espaces_Verts'!$V26="Validé humainement",'10_Form_Nature_Espaces_Verts'!O26,"")</x:f>
      </x:c>
      <x:c r="P26" s="113" t="str">
        <x:f>IF('10_Form_Nature_Espaces_Verts'!$V26="Validé humainement",'10_Form_Nature_Espaces_Verts'!P26,"")</x:f>
      </x:c>
      <x:c r="Q26" s="113" t="str">
        <x:f>IF('10_Form_Nature_Espaces_Verts'!$V26="Validé humainement",'10_Form_Nature_Espaces_Verts'!Q26,"")</x:f>
      </x:c>
      <x:c r="R26" s="113" t="str">
        <x:f>IF('10_Form_Nature_Espaces_Verts'!$V26="Validé humainement",'10_Form_Nature_Espaces_Verts'!R26,"")</x:f>
      </x:c>
      <x:c r="S26" s="113" t="str">
        <x:f>IF('10_Form_Nature_Espaces_Verts'!$V26="Validé humainement",'10_Form_Nature_Espaces_Verts'!S26,"")</x:f>
      </x:c>
      <x:c r="T26" s="113" t="str">
        <x:f>IF('10_Form_Nature_Espaces_Verts'!$V26="Validé humainement",'10_Form_Nature_Espaces_Verts'!T26,"")</x:f>
      </x:c>
      <x:c r="U26" s="113" t="str">
        <x:f>IF('10_Form_Nature_Espaces_Verts'!$V26="Validé humainement",'10_Form_Nature_Espaces_Verts'!U26,"")</x:f>
      </x:c>
      <x:c r="V26" s="113" t="str">
        <x:f>IF('10_Form_Nature_Espaces_Verts'!$V26="Validé humainement",'10_Form_Nature_Espaces_Verts'!V26,"")</x:f>
      </x:c>
      <x:c r="W26" s="113" t="str">
        <x:f>IF('10_Form_Nature_Espaces_Verts'!$V26="Validé humainement",'10_Form_Nature_Espaces_Verts'!W26,"")</x:f>
      </x:c>
      <x:c r="X26" s="113" t="str">
        <x:f>IF('10_Form_Nature_Espaces_Verts'!$V26="Validé humainement",'10_Form_Nature_Espaces_Verts'!X26,"")</x:f>
      </x:c>
      <x:c r="Y26" s="113" t="str">
        <x:f>IF('10_Form_Nature_Espaces_Verts'!$V26="Validé humainement",'10_Form_Nature_Espaces_Verts'!Y26,"")</x:f>
      </x:c>
      <x:c r="Z26" s="113" t="str">
        <x:f>IF('10_Form_Nature_Espaces_Verts'!$V26="Validé humainement",'10_Form_Nature_Espaces_Verts'!Z26,"")</x:f>
      </x:c>
      <x:c r="AA26" s="113" t="str">
        <x:f>IF('10_Form_Nature_Espaces_Verts'!$V26="Validé humainement",'10_Form_Nature_Espaces_Verts'!AA26,"")</x:f>
      </x:c>
      <x:c r="AB26" s="113" t="str">
        <x:f>IF('10_Form_Nature_Espaces_Verts'!$V26="Validé humainement",'10_Form_Nature_Espaces_Verts'!AB26,"")</x:f>
      </x:c>
      <x:c r="AC26" s="113" t="str">
        <x:f>IF('10_Form_Nature_Espaces_Verts'!$V26="Validé humainement",'10_Form_Nature_Espaces_Verts'!AC26,"")</x:f>
      </x:c>
      <x:c r="AD26" s="113" t="str">
        <x:f>IF('10_Form_Nature_Espaces_Verts'!$V26="Validé humainement",'10_Form_Nature_Espaces_Verts'!AD26,"")</x:f>
      </x:c>
      <x:c r="AE26" s="113" t="str">
        <x:f>IF('10_Form_Nature_Espaces_Verts'!$V26="Validé humainement",'10_Form_Nature_Espaces_Verts'!AE26,"")</x:f>
      </x:c>
    </x:row>
    <x:row r="27">
      <x:c r="A27" s="113" t="str">
        <x:f>IF('10_Form_Nature_Espaces_Verts'!$V27="Validé humainement",'10_Form_Nature_Espaces_Verts'!A27,"")</x:f>
      </x:c>
      <x:c r="B27" s="113" t="str">
        <x:f>IF('10_Form_Nature_Espaces_Verts'!$V27="Validé humainement",'10_Form_Nature_Espaces_Verts'!B27,"")</x:f>
      </x:c>
      <x:c r="C27" s="113" t="str">
        <x:f>IF('10_Form_Nature_Espaces_Verts'!$V27="Validé humainement",'10_Form_Nature_Espaces_Verts'!C27,"")</x:f>
      </x:c>
      <x:c r="D27" s="113" t="str">
        <x:f>IF('10_Form_Nature_Espaces_Verts'!$V27="Validé humainement",'10_Form_Nature_Espaces_Verts'!D27,"")</x:f>
      </x:c>
      <x:c r="E27" s="113" t="str">
        <x:f>IF('10_Form_Nature_Espaces_Verts'!$V27="Validé humainement",'10_Form_Nature_Espaces_Verts'!E27,"")</x:f>
      </x:c>
      <x:c r="F27" s="113" t="str">
        <x:f>IF('10_Form_Nature_Espaces_Verts'!$V27="Validé humainement",'10_Form_Nature_Espaces_Verts'!F27,"")</x:f>
      </x:c>
      <x:c r="G27" s="113" t="str">
        <x:f>IF('10_Form_Nature_Espaces_Verts'!$V27="Validé humainement",'10_Form_Nature_Espaces_Verts'!G27,"")</x:f>
      </x:c>
      <x:c r="H27" s="113" t="str">
        <x:f>IF('10_Form_Nature_Espaces_Verts'!$V27="Validé humainement",'10_Form_Nature_Espaces_Verts'!H27,"")</x:f>
      </x:c>
      <x:c r="I27" s="113" t="str">
        <x:f>IF('10_Form_Nature_Espaces_Verts'!$V27="Validé humainement",'10_Form_Nature_Espaces_Verts'!I27,"")</x:f>
      </x:c>
      <x:c r="J27" s="113" t="str">
        <x:f>IF('10_Form_Nature_Espaces_Verts'!$V27="Validé humainement",'10_Form_Nature_Espaces_Verts'!J27,"")</x:f>
      </x:c>
      <x:c r="K27" s="113" t="str">
        <x:f>IF('10_Form_Nature_Espaces_Verts'!$V27="Validé humainement",'10_Form_Nature_Espaces_Verts'!K27,"")</x:f>
      </x:c>
      <x:c r="L27" s="113" t="str">
        <x:f>IF('10_Form_Nature_Espaces_Verts'!$V27="Validé humainement",'10_Form_Nature_Espaces_Verts'!L27,"")</x:f>
      </x:c>
      <x:c r="M27" s="113" t="str">
        <x:f>IF('10_Form_Nature_Espaces_Verts'!$V27="Validé humainement",'10_Form_Nature_Espaces_Verts'!M27,"")</x:f>
      </x:c>
      <x:c r="N27" s="113" t="str">
        <x:f>IF('10_Form_Nature_Espaces_Verts'!$V27="Validé humainement",'10_Form_Nature_Espaces_Verts'!N27,"")</x:f>
      </x:c>
      <x:c r="O27" s="113" t="str">
        <x:f>IF('10_Form_Nature_Espaces_Verts'!$V27="Validé humainement",'10_Form_Nature_Espaces_Verts'!O27,"")</x:f>
      </x:c>
      <x:c r="P27" s="113" t="str">
        <x:f>IF('10_Form_Nature_Espaces_Verts'!$V27="Validé humainement",'10_Form_Nature_Espaces_Verts'!P27,"")</x:f>
      </x:c>
      <x:c r="Q27" s="113" t="str">
        <x:f>IF('10_Form_Nature_Espaces_Verts'!$V27="Validé humainement",'10_Form_Nature_Espaces_Verts'!Q27,"")</x:f>
      </x:c>
      <x:c r="R27" s="113" t="str">
        <x:f>IF('10_Form_Nature_Espaces_Verts'!$V27="Validé humainement",'10_Form_Nature_Espaces_Verts'!R27,"")</x:f>
      </x:c>
      <x:c r="S27" s="113" t="str">
        <x:f>IF('10_Form_Nature_Espaces_Verts'!$V27="Validé humainement",'10_Form_Nature_Espaces_Verts'!S27,"")</x:f>
      </x:c>
      <x:c r="T27" s="113" t="str">
        <x:f>IF('10_Form_Nature_Espaces_Verts'!$V27="Validé humainement",'10_Form_Nature_Espaces_Verts'!T27,"")</x:f>
      </x:c>
      <x:c r="U27" s="113" t="str">
        <x:f>IF('10_Form_Nature_Espaces_Verts'!$V27="Validé humainement",'10_Form_Nature_Espaces_Verts'!U27,"")</x:f>
      </x:c>
      <x:c r="V27" s="113" t="str">
        <x:f>IF('10_Form_Nature_Espaces_Verts'!$V27="Validé humainement",'10_Form_Nature_Espaces_Verts'!V27,"")</x:f>
      </x:c>
      <x:c r="W27" s="113" t="str">
        <x:f>IF('10_Form_Nature_Espaces_Verts'!$V27="Validé humainement",'10_Form_Nature_Espaces_Verts'!W27,"")</x:f>
      </x:c>
      <x:c r="X27" s="113" t="str">
        <x:f>IF('10_Form_Nature_Espaces_Verts'!$V27="Validé humainement",'10_Form_Nature_Espaces_Verts'!X27,"")</x:f>
      </x:c>
      <x:c r="Y27" s="113" t="str">
        <x:f>IF('10_Form_Nature_Espaces_Verts'!$V27="Validé humainement",'10_Form_Nature_Espaces_Verts'!Y27,"")</x:f>
      </x:c>
      <x:c r="Z27" s="113" t="str">
        <x:f>IF('10_Form_Nature_Espaces_Verts'!$V27="Validé humainement",'10_Form_Nature_Espaces_Verts'!Z27,"")</x:f>
      </x:c>
      <x:c r="AA27" s="113" t="str">
        <x:f>IF('10_Form_Nature_Espaces_Verts'!$V27="Validé humainement",'10_Form_Nature_Espaces_Verts'!AA27,"")</x:f>
      </x:c>
      <x:c r="AB27" s="113" t="str">
        <x:f>IF('10_Form_Nature_Espaces_Verts'!$V27="Validé humainement",'10_Form_Nature_Espaces_Verts'!AB27,"")</x:f>
      </x:c>
      <x:c r="AC27" s="113" t="str">
        <x:f>IF('10_Form_Nature_Espaces_Verts'!$V27="Validé humainement",'10_Form_Nature_Espaces_Verts'!AC27,"")</x:f>
      </x:c>
      <x:c r="AD27" s="113" t="str">
        <x:f>IF('10_Form_Nature_Espaces_Verts'!$V27="Validé humainement",'10_Form_Nature_Espaces_Verts'!AD27,"")</x:f>
      </x:c>
      <x:c r="AE27" s="113" t="str">
        <x:f>IF('10_Form_Nature_Espaces_Verts'!$V27="Validé humainement",'10_Form_Nature_Espaces_Verts'!AE27,"")</x:f>
      </x:c>
    </x:row>
    <x:row r="28">
      <x:c r="A28" s="113" t="str">
        <x:f>IF('10_Form_Nature_Espaces_Verts'!$V28="Validé humainement",'10_Form_Nature_Espaces_Verts'!A28,"")</x:f>
      </x:c>
      <x:c r="B28" s="113" t="str">
        <x:f>IF('10_Form_Nature_Espaces_Verts'!$V28="Validé humainement",'10_Form_Nature_Espaces_Verts'!B28,"")</x:f>
      </x:c>
      <x:c r="C28" s="113" t="str">
        <x:f>IF('10_Form_Nature_Espaces_Verts'!$V28="Validé humainement",'10_Form_Nature_Espaces_Verts'!C28,"")</x:f>
      </x:c>
      <x:c r="D28" s="113" t="str">
        <x:f>IF('10_Form_Nature_Espaces_Verts'!$V28="Validé humainement",'10_Form_Nature_Espaces_Verts'!D28,"")</x:f>
      </x:c>
      <x:c r="E28" s="113" t="str">
        <x:f>IF('10_Form_Nature_Espaces_Verts'!$V28="Validé humainement",'10_Form_Nature_Espaces_Verts'!E28,"")</x:f>
      </x:c>
      <x:c r="F28" s="113" t="str">
        <x:f>IF('10_Form_Nature_Espaces_Verts'!$V28="Validé humainement",'10_Form_Nature_Espaces_Verts'!F28,"")</x:f>
      </x:c>
      <x:c r="G28" s="113" t="str">
        <x:f>IF('10_Form_Nature_Espaces_Verts'!$V28="Validé humainement",'10_Form_Nature_Espaces_Verts'!G28,"")</x:f>
      </x:c>
      <x:c r="H28" s="113" t="str">
        <x:f>IF('10_Form_Nature_Espaces_Verts'!$V28="Validé humainement",'10_Form_Nature_Espaces_Verts'!H28,"")</x:f>
      </x:c>
      <x:c r="I28" s="113" t="str">
        <x:f>IF('10_Form_Nature_Espaces_Verts'!$V28="Validé humainement",'10_Form_Nature_Espaces_Verts'!I28,"")</x:f>
      </x:c>
      <x:c r="J28" s="113" t="str">
        <x:f>IF('10_Form_Nature_Espaces_Verts'!$V28="Validé humainement",'10_Form_Nature_Espaces_Verts'!J28,"")</x:f>
      </x:c>
      <x:c r="K28" s="113" t="str">
        <x:f>IF('10_Form_Nature_Espaces_Verts'!$V28="Validé humainement",'10_Form_Nature_Espaces_Verts'!K28,"")</x:f>
      </x:c>
      <x:c r="L28" s="113" t="str">
        <x:f>IF('10_Form_Nature_Espaces_Verts'!$V28="Validé humainement",'10_Form_Nature_Espaces_Verts'!L28,"")</x:f>
      </x:c>
      <x:c r="M28" s="113" t="str">
        <x:f>IF('10_Form_Nature_Espaces_Verts'!$V28="Validé humainement",'10_Form_Nature_Espaces_Verts'!M28,"")</x:f>
      </x:c>
      <x:c r="N28" s="113" t="str">
        <x:f>IF('10_Form_Nature_Espaces_Verts'!$V28="Validé humainement",'10_Form_Nature_Espaces_Verts'!N28,"")</x:f>
      </x:c>
      <x:c r="O28" s="113" t="str">
        <x:f>IF('10_Form_Nature_Espaces_Verts'!$V28="Validé humainement",'10_Form_Nature_Espaces_Verts'!O28,"")</x:f>
      </x:c>
      <x:c r="P28" s="113" t="str">
        <x:f>IF('10_Form_Nature_Espaces_Verts'!$V28="Validé humainement",'10_Form_Nature_Espaces_Verts'!P28,"")</x:f>
      </x:c>
      <x:c r="Q28" s="113" t="str">
        <x:f>IF('10_Form_Nature_Espaces_Verts'!$V28="Validé humainement",'10_Form_Nature_Espaces_Verts'!Q28,"")</x:f>
      </x:c>
      <x:c r="R28" s="113" t="str">
        <x:f>IF('10_Form_Nature_Espaces_Verts'!$V28="Validé humainement",'10_Form_Nature_Espaces_Verts'!R28,"")</x:f>
      </x:c>
      <x:c r="S28" s="113" t="str">
        <x:f>IF('10_Form_Nature_Espaces_Verts'!$V28="Validé humainement",'10_Form_Nature_Espaces_Verts'!S28,"")</x:f>
      </x:c>
      <x:c r="T28" s="113" t="str">
        <x:f>IF('10_Form_Nature_Espaces_Verts'!$V28="Validé humainement",'10_Form_Nature_Espaces_Verts'!T28,"")</x:f>
      </x:c>
      <x:c r="U28" s="113" t="str">
        <x:f>IF('10_Form_Nature_Espaces_Verts'!$V28="Validé humainement",'10_Form_Nature_Espaces_Verts'!U28,"")</x:f>
      </x:c>
      <x:c r="V28" s="113" t="str">
        <x:f>IF('10_Form_Nature_Espaces_Verts'!$V28="Validé humainement",'10_Form_Nature_Espaces_Verts'!V28,"")</x:f>
      </x:c>
      <x:c r="W28" s="113" t="str">
        <x:f>IF('10_Form_Nature_Espaces_Verts'!$V28="Validé humainement",'10_Form_Nature_Espaces_Verts'!W28,"")</x:f>
      </x:c>
      <x:c r="X28" s="113" t="str">
        <x:f>IF('10_Form_Nature_Espaces_Verts'!$V28="Validé humainement",'10_Form_Nature_Espaces_Verts'!X28,"")</x:f>
      </x:c>
      <x:c r="Y28" s="113" t="str">
        <x:f>IF('10_Form_Nature_Espaces_Verts'!$V28="Validé humainement",'10_Form_Nature_Espaces_Verts'!Y28,"")</x:f>
      </x:c>
      <x:c r="Z28" s="113" t="str">
        <x:f>IF('10_Form_Nature_Espaces_Verts'!$V28="Validé humainement",'10_Form_Nature_Espaces_Verts'!Z28,"")</x:f>
      </x:c>
      <x:c r="AA28" s="113" t="str">
        <x:f>IF('10_Form_Nature_Espaces_Verts'!$V28="Validé humainement",'10_Form_Nature_Espaces_Verts'!AA28,"")</x:f>
      </x:c>
      <x:c r="AB28" s="113" t="str">
        <x:f>IF('10_Form_Nature_Espaces_Verts'!$V28="Validé humainement",'10_Form_Nature_Espaces_Verts'!AB28,"")</x:f>
      </x:c>
      <x:c r="AC28" s="113" t="str">
        <x:f>IF('10_Form_Nature_Espaces_Verts'!$V28="Validé humainement",'10_Form_Nature_Espaces_Verts'!AC28,"")</x:f>
      </x:c>
      <x:c r="AD28" s="113" t="str">
        <x:f>IF('10_Form_Nature_Espaces_Verts'!$V28="Validé humainement",'10_Form_Nature_Espaces_Verts'!AD28,"")</x:f>
      </x:c>
      <x:c r="AE28" s="113" t="str">
        <x:f>IF('10_Form_Nature_Espaces_Verts'!$V28="Validé humainement",'10_Form_Nature_Espaces_Verts'!AE28,"")</x:f>
      </x:c>
    </x:row>
    <x:row r="29">
      <x:c r="A29" s="113" t="str">
        <x:f>IF('10_Form_Nature_Espaces_Verts'!$V29="Validé humainement",'10_Form_Nature_Espaces_Verts'!A29,"")</x:f>
      </x:c>
      <x:c r="B29" s="113" t="str">
        <x:f>IF('10_Form_Nature_Espaces_Verts'!$V29="Validé humainement",'10_Form_Nature_Espaces_Verts'!B29,"")</x:f>
      </x:c>
      <x:c r="C29" s="113" t="str">
        <x:f>IF('10_Form_Nature_Espaces_Verts'!$V29="Validé humainement",'10_Form_Nature_Espaces_Verts'!C29,"")</x:f>
      </x:c>
      <x:c r="D29" s="113" t="str">
        <x:f>IF('10_Form_Nature_Espaces_Verts'!$V29="Validé humainement",'10_Form_Nature_Espaces_Verts'!D29,"")</x:f>
      </x:c>
      <x:c r="E29" s="113" t="str">
        <x:f>IF('10_Form_Nature_Espaces_Verts'!$V29="Validé humainement",'10_Form_Nature_Espaces_Verts'!E29,"")</x:f>
      </x:c>
      <x:c r="F29" s="113" t="str">
        <x:f>IF('10_Form_Nature_Espaces_Verts'!$V29="Validé humainement",'10_Form_Nature_Espaces_Verts'!F29,"")</x:f>
      </x:c>
      <x:c r="G29" s="113" t="str">
        <x:f>IF('10_Form_Nature_Espaces_Verts'!$V29="Validé humainement",'10_Form_Nature_Espaces_Verts'!G29,"")</x:f>
      </x:c>
      <x:c r="H29" s="113" t="str">
        <x:f>IF('10_Form_Nature_Espaces_Verts'!$V29="Validé humainement",'10_Form_Nature_Espaces_Verts'!H29,"")</x:f>
      </x:c>
      <x:c r="I29" s="113" t="str">
        <x:f>IF('10_Form_Nature_Espaces_Verts'!$V29="Validé humainement",'10_Form_Nature_Espaces_Verts'!I29,"")</x:f>
      </x:c>
      <x:c r="J29" s="113" t="str">
        <x:f>IF('10_Form_Nature_Espaces_Verts'!$V29="Validé humainement",'10_Form_Nature_Espaces_Verts'!J29,"")</x:f>
      </x:c>
      <x:c r="K29" s="113" t="str">
        <x:f>IF('10_Form_Nature_Espaces_Verts'!$V29="Validé humainement",'10_Form_Nature_Espaces_Verts'!K29,"")</x:f>
      </x:c>
      <x:c r="L29" s="113" t="str">
        <x:f>IF('10_Form_Nature_Espaces_Verts'!$V29="Validé humainement",'10_Form_Nature_Espaces_Verts'!L29,"")</x:f>
      </x:c>
      <x:c r="M29" s="113" t="str">
        <x:f>IF('10_Form_Nature_Espaces_Verts'!$V29="Validé humainement",'10_Form_Nature_Espaces_Verts'!M29,"")</x:f>
      </x:c>
      <x:c r="N29" s="113" t="str">
        <x:f>IF('10_Form_Nature_Espaces_Verts'!$V29="Validé humainement",'10_Form_Nature_Espaces_Verts'!N29,"")</x:f>
      </x:c>
      <x:c r="O29" s="113" t="str">
        <x:f>IF('10_Form_Nature_Espaces_Verts'!$V29="Validé humainement",'10_Form_Nature_Espaces_Verts'!O29,"")</x:f>
      </x:c>
      <x:c r="P29" s="113" t="str">
        <x:f>IF('10_Form_Nature_Espaces_Verts'!$V29="Validé humainement",'10_Form_Nature_Espaces_Verts'!P29,"")</x:f>
      </x:c>
      <x:c r="Q29" s="113" t="str">
        <x:f>IF('10_Form_Nature_Espaces_Verts'!$V29="Validé humainement",'10_Form_Nature_Espaces_Verts'!Q29,"")</x:f>
      </x:c>
      <x:c r="R29" s="113" t="str">
        <x:f>IF('10_Form_Nature_Espaces_Verts'!$V29="Validé humainement",'10_Form_Nature_Espaces_Verts'!R29,"")</x:f>
      </x:c>
      <x:c r="S29" s="113" t="str">
        <x:f>IF('10_Form_Nature_Espaces_Verts'!$V29="Validé humainement",'10_Form_Nature_Espaces_Verts'!S29,"")</x:f>
      </x:c>
      <x:c r="T29" s="113" t="str">
        <x:f>IF('10_Form_Nature_Espaces_Verts'!$V29="Validé humainement",'10_Form_Nature_Espaces_Verts'!T29,"")</x:f>
      </x:c>
      <x:c r="U29" s="113" t="str">
        <x:f>IF('10_Form_Nature_Espaces_Verts'!$V29="Validé humainement",'10_Form_Nature_Espaces_Verts'!U29,"")</x:f>
      </x:c>
      <x:c r="V29" s="113" t="str">
        <x:f>IF('10_Form_Nature_Espaces_Verts'!$V29="Validé humainement",'10_Form_Nature_Espaces_Verts'!V29,"")</x:f>
      </x:c>
      <x:c r="W29" s="113" t="str">
        <x:f>IF('10_Form_Nature_Espaces_Verts'!$V29="Validé humainement",'10_Form_Nature_Espaces_Verts'!W29,"")</x:f>
      </x:c>
      <x:c r="X29" s="113" t="str">
        <x:f>IF('10_Form_Nature_Espaces_Verts'!$V29="Validé humainement",'10_Form_Nature_Espaces_Verts'!X29,"")</x:f>
      </x:c>
      <x:c r="Y29" s="113" t="str">
        <x:f>IF('10_Form_Nature_Espaces_Verts'!$V29="Validé humainement",'10_Form_Nature_Espaces_Verts'!Y29,"")</x:f>
      </x:c>
      <x:c r="Z29" s="113" t="str">
        <x:f>IF('10_Form_Nature_Espaces_Verts'!$V29="Validé humainement",'10_Form_Nature_Espaces_Verts'!Z29,"")</x:f>
      </x:c>
      <x:c r="AA29" s="113" t="str">
        <x:f>IF('10_Form_Nature_Espaces_Verts'!$V29="Validé humainement",'10_Form_Nature_Espaces_Verts'!AA29,"")</x:f>
      </x:c>
      <x:c r="AB29" s="113" t="str">
        <x:f>IF('10_Form_Nature_Espaces_Verts'!$V29="Validé humainement",'10_Form_Nature_Espaces_Verts'!AB29,"")</x:f>
      </x:c>
      <x:c r="AC29" s="113" t="str">
        <x:f>IF('10_Form_Nature_Espaces_Verts'!$V29="Validé humainement",'10_Form_Nature_Espaces_Verts'!AC29,"")</x:f>
      </x:c>
      <x:c r="AD29" s="113" t="str">
        <x:f>IF('10_Form_Nature_Espaces_Verts'!$V29="Validé humainement",'10_Form_Nature_Espaces_Verts'!AD29,"")</x:f>
      </x:c>
      <x:c r="AE29" s="113" t="str">
        <x:f>IF('10_Form_Nature_Espaces_Verts'!$V29="Validé humainement",'10_Form_Nature_Espaces_Verts'!AE29,"")</x:f>
      </x:c>
    </x:row>
    <x:row r="30">
      <x:c r="A30" s="113" t="str">
        <x:f>IF('10_Form_Nature_Espaces_Verts'!$V30="Validé humainement",'10_Form_Nature_Espaces_Verts'!A30,"")</x:f>
      </x:c>
      <x:c r="B30" s="113" t="str">
        <x:f>IF('10_Form_Nature_Espaces_Verts'!$V30="Validé humainement",'10_Form_Nature_Espaces_Verts'!B30,"")</x:f>
      </x:c>
      <x:c r="C30" s="113" t="str">
        <x:f>IF('10_Form_Nature_Espaces_Verts'!$V30="Validé humainement",'10_Form_Nature_Espaces_Verts'!C30,"")</x:f>
      </x:c>
      <x:c r="D30" s="113" t="str">
        <x:f>IF('10_Form_Nature_Espaces_Verts'!$V30="Validé humainement",'10_Form_Nature_Espaces_Verts'!D30,"")</x:f>
      </x:c>
      <x:c r="E30" s="113" t="str">
        <x:f>IF('10_Form_Nature_Espaces_Verts'!$V30="Validé humainement",'10_Form_Nature_Espaces_Verts'!E30,"")</x:f>
      </x:c>
      <x:c r="F30" s="113" t="str">
        <x:f>IF('10_Form_Nature_Espaces_Verts'!$V30="Validé humainement",'10_Form_Nature_Espaces_Verts'!F30,"")</x:f>
      </x:c>
      <x:c r="G30" s="113" t="str">
        <x:f>IF('10_Form_Nature_Espaces_Verts'!$V30="Validé humainement",'10_Form_Nature_Espaces_Verts'!G30,"")</x:f>
      </x:c>
      <x:c r="H30" s="113" t="str">
        <x:f>IF('10_Form_Nature_Espaces_Verts'!$V30="Validé humainement",'10_Form_Nature_Espaces_Verts'!H30,"")</x:f>
      </x:c>
      <x:c r="I30" s="113" t="str">
        <x:f>IF('10_Form_Nature_Espaces_Verts'!$V30="Validé humainement",'10_Form_Nature_Espaces_Verts'!I30,"")</x:f>
      </x:c>
      <x:c r="J30" s="113" t="str">
        <x:f>IF('10_Form_Nature_Espaces_Verts'!$V30="Validé humainement",'10_Form_Nature_Espaces_Verts'!J30,"")</x:f>
      </x:c>
      <x:c r="K30" s="113" t="str">
        <x:f>IF('10_Form_Nature_Espaces_Verts'!$V30="Validé humainement",'10_Form_Nature_Espaces_Verts'!K30,"")</x:f>
      </x:c>
      <x:c r="L30" s="113" t="str">
        <x:f>IF('10_Form_Nature_Espaces_Verts'!$V30="Validé humainement",'10_Form_Nature_Espaces_Verts'!L30,"")</x:f>
      </x:c>
      <x:c r="M30" s="113" t="str">
        <x:f>IF('10_Form_Nature_Espaces_Verts'!$V30="Validé humainement",'10_Form_Nature_Espaces_Verts'!M30,"")</x:f>
      </x:c>
      <x:c r="N30" s="113" t="str">
        <x:f>IF('10_Form_Nature_Espaces_Verts'!$V30="Validé humainement",'10_Form_Nature_Espaces_Verts'!N30,"")</x:f>
      </x:c>
      <x:c r="O30" s="113" t="str">
        <x:f>IF('10_Form_Nature_Espaces_Verts'!$V30="Validé humainement",'10_Form_Nature_Espaces_Verts'!O30,"")</x:f>
      </x:c>
      <x:c r="P30" s="113" t="str">
        <x:f>IF('10_Form_Nature_Espaces_Verts'!$V30="Validé humainement",'10_Form_Nature_Espaces_Verts'!P30,"")</x:f>
      </x:c>
      <x:c r="Q30" s="113" t="str">
        <x:f>IF('10_Form_Nature_Espaces_Verts'!$V30="Validé humainement",'10_Form_Nature_Espaces_Verts'!Q30,"")</x:f>
      </x:c>
      <x:c r="R30" s="113" t="str">
        <x:f>IF('10_Form_Nature_Espaces_Verts'!$V30="Validé humainement",'10_Form_Nature_Espaces_Verts'!R30,"")</x:f>
      </x:c>
      <x:c r="S30" s="113" t="str">
        <x:f>IF('10_Form_Nature_Espaces_Verts'!$V30="Validé humainement",'10_Form_Nature_Espaces_Verts'!S30,"")</x:f>
      </x:c>
      <x:c r="T30" s="113" t="str">
        <x:f>IF('10_Form_Nature_Espaces_Verts'!$V30="Validé humainement",'10_Form_Nature_Espaces_Verts'!T30,"")</x:f>
      </x:c>
      <x:c r="U30" s="113" t="str">
        <x:f>IF('10_Form_Nature_Espaces_Verts'!$V30="Validé humainement",'10_Form_Nature_Espaces_Verts'!U30,"")</x:f>
      </x:c>
      <x:c r="V30" s="113" t="str">
        <x:f>IF('10_Form_Nature_Espaces_Verts'!$V30="Validé humainement",'10_Form_Nature_Espaces_Verts'!V30,"")</x:f>
      </x:c>
      <x:c r="W30" s="113" t="str">
        <x:f>IF('10_Form_Nature_Espaces_Verts'!$V30="Validé humainement",'10_Form_Nature_Espaces_Verts'!W30,"")</x:f>
      </x:c>
      <x:c r="X30" s="113" t="str">
        <x:f>IF('10_Form_Nature_Espaces_Verts'!$V30="Validé humainement",'10_Form_Nature_Espaces_Verts'!X30,"")</x:f>
      </x:c>
      <x:c r="Y30" s="113" t="str">
        <x:f>IF('10_Form_Nature_Espaces_Verts'!$V30="Validé humainement",'10_Form_Nature_Espaces_Verts'!Y30,"")</x:f>
      </x:c>
      <x:c r="Z30" s="113" t="str">
        <x:f>IF('10_Form_Nature_Espaces_Verts'!$V30="Validé humainement",'10_Form_Nature_Espaces_Verts'!Z30,"")</x:f>
      </x:c>
      <x:c r="AA30" s="113" t="str">
        <x:f>IF('10_Form_Nature_Espaces_Verts'!$V30="Validé humainement",'10_Form_Nature_Espaces_Verts'!AA30,"")</x:f>
      </x:c>
      <x:c r="AB30" s="113" t="str">
        <x:f>IF('10_Form_Nature_Espaces_Verts'!$V30="Validé humainement",'10_Form_Nature_Espaces_Verts'!AB30,"")</x:f>
      </x:c>
      <x:c r="AC30" s="113" t="str">
        <x:f>IF('10_Form_Nature_Espaces_Verts'!$V30="Validé humainement",'10_Form_Nature_Espaces_Verts'!AC30,"")</x:f>
      </x:c>
      <x:c r="AD30" s="113" t="str">
        <x:f>IF('10_Form_Nature_Espaces_Verts'!$V30="Validé humainement",'10_Form_Nature_Espaces_Verts'!AD30,"")</x:f>
      </x:c>
      <x:c r="AE30" s="113" t="str">
        <x:f>IF('10_Form_Nature_Espaces_Verts'!$V30="Validé humainement",'10_Form_Nature_Espaces_Verts'!AE30,"")</x:f>
      </x:c>
    </x:row>
    <x:row r="31">
      <x:c r="A31" s="113" t="str">
        <x:f>IF('10_Form_Nature_Espaces_Verts'!$V31="Validé humainement",'10_Form_Nature_Espaces_Verts'!A31,"")</x:f>
      </x:c>
      <x:c r="B31" s="113" t="str">
        <x:f>IF('10_Form_Nature_Espaces_Verts'!$V31="Validé humainement",'10_Form_Nature_Espaces_Verts'!B31,"")</x:f>
      </x:c>
      <x:c r="C31" s="113" t="str">
        <x:f>IF('10_Form_Nature_Espaces_Verts'!$V31="Validé humainement",'10_Form_Nature_Espaces_Verts'!C31,"")</x:f>
      </x:c>
      <x:c r="D31" s="113" t="str">
        <x:f>IF('10_Form_Nature_Espaces_Verts'!$V31="Validé humainement",'10_Form_Nature_Espaces_Verts'!D31,"")</x:f>
      </x:c>
      <x:c r="E31" s="113" t="str">
        <x:f>IF('10_Form_Nature_Espaces_Verts'!$V31="Validé humainement",'10_Form_Nature_Espaces_Verts'!E31,"")</x:f>
      </x:c>
      <x:c r="F31" s="113" t="str">
        <x:f>IF('10_Form_Nature_Espaces_Verts'!$V31="Validé humainement",'10_Form_Nature_Espaces_Verts'!F31,"")</x:f>
      </x:c>
      <x:c r="G31" s="113" t="str">
        <x:f>IF('10_Form_Nature_Espaces_Verts'!$V31="Validé humainement",'10_Form_Nature_Espaces_Verts'!G31,"")</x:f>
      </x:c>
      <x:c r="H31" s="113" t="str">
        <x:f>IF('10_Form_Nature_Espaces_Verts'!$V31="Validé humainement",'10_Form_Nature_Espaces_Verts'!H31,"")</x:f>
      </x:c>
      <x:c r="I31" s="113" t="str">
        <x:f>IF('10_Form_Nature_Espaces_Verts'!$V31="Validé humainement",'10_Form_Nature_Espaces_Verts'!I31,"")</x:f>
      </x:c>
      <x:c r="J31" s="113" t="str">
        <x:f>IF('10_Form_Nature_Espaces_Verts'!$V31="Validé humainement",'10_Form_Nature_Espaces_Verts'!J31,"")</x:f>
      </x:c>
      <x:c r="K31" s="113" t="str">
        <x:f>IF('10_Form_Nature_Espaces_Verts'!$V31="Validé humainement",'10_Form_Nature_Espaces_Verts'!K31,"")</x:f>
      </x:c>
      <x:c r="L31" s="113" t="str">
        <x:f>IF('10_Form_Nature_Espaces_Verts'!$V31="Validé humainement",'10_Form_Nature_Espaces_Verts'!L31,"")</x:f>
      </x:c>
      <x:c r="M31" s="113" t="str">
        <x:f>IF('10_Form_Nature_Espaces_Verts'!$V31="Validé humainement",'10_Form_Nature_Espaces_Verts'!M31,"")</x:f>
      </x:c>
      <x:c r="N31" s="113" t="str">
        <x:f>IF('10_Form_Nature_Espaces_Verts'!$V31="Validé humainement",'10_Form_Nature_Espaces_Verts'!N31,"")</x:f>
      </x:c>
      <x:c r="O31" s="113" t="str">
        <x:f>IF('10_Form_Nature_Espaces_Verts'!$V31="Validé humainement",'10_Form_Nature_Espaces_Verts'!O31,"")</x:f>
      </x:c>
      <x:c r="P31" s="113" t="str">
        <x:f>IF('10_Form_Nature_Espaces_Verts'!$V31="Validé humainement",'10_Form_Nature_Espaces_Verts'!P31,"")</x:f>
      </x:c>
      <x:c r="Q31" s="113" t="str">
        <x:f>IF('10_Form_Nature_Espaces_Verts'!$V31="Validé humainement",'10_Form_Nature_Espaces_Verts'!Q31,"")</x:f>
      </x:c>
      <x:c r="R31" s="113" t="str">
        <x:f>IF('10_Form_Nature_Espaces_Verts'!$V31="Validé humainement",'10_Form_Nature_Espaces_Verts'!R31,"")</x:f>
      </x:c>
      <x:c r="S31" s="113" t="str">
        <x:f>IF('10_Form_Nature_Espaces_Verts'!$V31="Validé humainement",'10_Form_Nature_Espaces_Verts'!S31,"")</x:f>
      </x:c>
      <x:c r="T31" s="113" t="str">
        <x:f>IF('10_Form_Nature_Espaces_Verts'!$V31="Validé humainement",'10_Form_Nature_Espaces_Verts'!T31,"")</x:f>
      </x:c>
      <x:c r="U31" s="113" t="str">
        <x:f>IF('10_Form_Nature_Espaces_Verts'!$V31="Validé humainement",'10_Form_Nature_Espaces_Verts'!U31,"")</x:f>
      </x:c>
      <x:c r="V31" s="113" t="str">
        <x:f>IF('10_Form_Nature_Espaces_Verts'!$V31="Validé humainement",'10_Form_Nature_Espaces_Verts'!V31,"")</x:f>
      </x:c>
      <x:c r="W31" s="113" t="str">
        <x:f>IF('10_Form_Nature_Espaces_Verts'!$V31="Validé humainement",'10_Form_Nature_Espaces_Verts'!W31,"")</x:f>
      </x:c>
      <x:c r="X31" s="113" t="str">
        <x:f>IF('10_Form_Nature_Espaces_Verts'!$V31="Validé humainement",'10_Form_Nature_Espaces_Verts'!X31,"")</x:f>
      </x:c>
      <x:c r="Y31" s="113" t="str">
        <x:f>IF('10_Form_Nature_Espaces_Verts'!$V31="Validé humainement",'10_Form_Nature_Espaces_Verts'!Y31,"")</x:f>
      </x:c>
      <x:c r="Z31" s="113" t="str">
        <x:f>IF('10_Form_Nature_Espaces_Verts'!$V31="Validé humainement",'10_Form_Nature_Espaces_Verts'!Z31,"")</x:f>
      </x:c>
      <x:c r="AA31" s="113" t="str">
        <x:f>IF('10_Form_Nature_Espaces_Verts'!$V31="Validé humainement",'10_Form_Nature_Espaces_Verts'!AA31,"")</x:f>
      </x:c>
      <x:c r="AB31" s="113" t="str">
        <x:f>IF('10_Form_Nature_Espaces_Verts'!$V31="Validé humainement",'10_Form_Nature_Espaces_Verts'!AB31,"")</x:f>
      </x:c>
      <x:c r="AC31" s="113" t="str">
        <x:f>IF('10_Form_Nature_Espaces_Verts'!$V31="Validé humainement",'10_Form_Nature_Espaces_Verts'!AC31,"")</x:f>
      </x:c>
      <x:c r="AD31" s="113" t="str">
        <x:f>IF('10_Form_Nature_Espaces_Verts'!$V31="Validé humainement",'10_Form_Nature_Espaces_Verts'!AD31,"")</x:f>
      </x:c>
      <x:c r="AE31" s="113" t="str">
        <x:f>IF('10_Form_Nature_Espaces_Verts'!$V31="Validé humainement",'10_Form_Nature_Espaces_Verts'!AE31,"")</x:f>
      </x:c>
    </x:row>
    <x:row r="32">
      <x:c r="A32" s="113" t="str">
        <x:f>IF('10_Form_Nature_Espaces_Verts'!$V32="Validé humainement",'10_Form_Nature_Espaces_Verts'!A32,"")</x:f>
      </x:c>
      <x:c r="B32" s="113" t="str">
        <x:f>IF('10_Form_Nature_Espaces_Verts'!$V32="Validé humainement",'10_Form_Nature_Espaces_Verts'!B32,"")</x:f>
      </x:c>
      <x:c r="C32" s="113" t="str">
        <x:f>IF('10_Form_Nature_Espaces_Verts'!$V32="Validé humainement",'10_Form_Nature_Espaces_Verts'!C32,"")</x:f>
      </x:c>
      <x:c r="D32" s="113" t="str">
        <x:f>IF('10_Form_Nature_Espaces_Verts'!$V32="Validé humainement",'10_Form_Nature_Espaces_Verts'!D32,"")</x:f>
      </x:c>
      <x:c r="E32" s="113" t="str">
        <x:f>IF('10_Form_Nature_Espaces_Verts'!$V32="Validé humainement",'10_Form_Nature_Espaces_Verts'!E32,"")</x:f>
      </x:c>
      <x:c r="F32" s="113" t="str">
        <x:f>IF('10_Form_Nature_Espaces_Verts'!$V32="Validé humainement",'10_Form_Nature_Espaces_Verts'!F32,"")</x:f>
      </x:c>
      <x:c r="G32" s="113" t="str">
        <x:f>IF('10_Form_Nature_Espaces_Verts'!$V32="Validé humainement",'10_Form_Nature_Espaces_Verts'!G32,"")</x:f>
      </x:c>
      <x:c r="H32" s="113" t="str">
        <x:f>IF('10_Form_Nature_Espaces_Verts'!$V32="Validé humainement",'10_Form_Nature_Espaces_Verts'!H32,"")</x:f>
      </x:c>
      <x:c r="I32" s="113" t="str">
        <x:f>IF('10_Form_Nature_Espaces_Verts'!$V32="Validé humainement",'10_Form_Nature_Espaces_Verts'!I32,"")</x:f>
      </x:c>
      <x:c r="J32" s="113" t="str">
        <x:f>IF('10_Form_Nature_Espaces_Verts'!$V32="Validé humainement",'10_Form_Nature_Espaces_Verts'!J32,"")</x:f>
      </x:c>
      <x:c r="K32" s="113" t="str">
        <x:f>IF('10_Form_Nature_Espaces_Verts'!$V32="Validé humainement",'10_Form_Nature_Espaces_Verts'!K32,"")</x:f>
      </x:c>
      <x:c r="L32" s="113" t="str">
        <x:f>IF('10_Form_Nature_Espaces_Verts'!$V32="Validé humainement",'10_Form_Nature_Espaces_Verts'!L32,"")</x:f>
      </x:c>
      <x:c r="M32" s="113" t="str">
        <x:f>IF('10_Form_Nature_Espaces_Verts'!$V32="Validé humainement",'10_Form_Nature_Espaces_Verts'!M32,"")</x:f>
      </x:c>
      <x:c r="N32" s="113" t="str">
        <x:f>IF('10_Form_Nature_Espaces_Verts'!$V32="Validé humainement",'10_Form_Nature_Espaces_Verts'!N32,"")</x:f>
      </x:c>
      <x:c r="O32" s="113" t="str">
        <x:f>IF('10_Form_Nature_Espaces_Verts'!$V32="Validé humainement",'10_Form_Nature_Espaces_Verts'!O32,"")</x:f>
      </x:c>
      <x:c r="P32" s="113" t="str">
        <x:f>IF('10_Form_Nature_Espaces_Verts'!$V32="Validé humainement",'10_Form_Nature_Espaces_Verts'!P32,"")</x:f>
      </x:c>
      <x:c r="Q32" s="113" t="str">
        <x:f>IF('10_Form_Nature_Espaces_Verts'!$V32="Validé humainement",'10_Form_Nature_Espaces_Verts'!Q32,"")</x:f>
      </x:c>
      <x:c r="R32" s="113" t="str">
        <x:f>IF('10_Form_Nature_Espaces_Verts'!$V32="Validé humainement",'10_Form_Nature_Espaces_Verts'!R32,"")</x:f>
      </x:c>
      <x:c r="S32" s="113" t="str">
        <x:f>IF('10_Form_Nature_Espaces_Verts'!$V32="Validé humainement",'10_Form_Nature_Espaces_Verts'!S32,"")</x:f>
      </x:c>
      <x:c r="T32" s="113" t="str">
        <x:f>IF('10_Form_Nature_Espaces_Verts'!$V32="Validé humainement",'10_Form_Nature_Espaces_Verts'!T32,"")</x:f>
      </x:c>
      <x:c r="U32" s="113" t="str">
        <x:f>IF('10_Form_Nature_Espaces_Verts'!$V32="Validé humainement",'10_Form_Nature_Espaces_Verts'!U32,"")</x:f>
      </x:c>
      <x:c r="V32" s="113" t="str">
        <x:f>IF('10_Form_Nature_Espaces_Verts'!$V32="Validé humainement",'10_Form_Nature_Espaces_Verts'!V32,"")</x:f>
      </x:c>
      <x:c r="W32" s="113" t="str">
        <x:f>IF('10_Form_Nature_Espaces_Verts'!$V32="Validé humainement",'10_Form_Nature_Espaces_Verts'!W32,"")</x:f>
      </x:c>
      <x:c r="X32" s="113" t="str">
        <x:f>IF('10_Form_Nature_Espaces_Verts'!$V32="Validé humainement",'10_Form_Nature_Espaces_Verts'!X32,"")</x:f>
      </x:c>
      <x:c r="Y32" s="113" t="str">
        <x:f>IF('10_Form_Nature_Espaces_Verts'!$V32="Validé humainement",'10_Form_Nature_Espaces_Verts'!Y32,"")</x:f>
      </x:c>
      <x:c r="Z32" s="113" t="str">
        <x:f>IF('10_Form_Nature_Espaces_Verts'!$V32="Validé humainement",'10_Form_Nature_Espaces_Verts'!Z32,"")</x:f>
      </x:c>
      <x:c r="AA32" s="113" t="str">
        <x:f>IF('10_Form_Nature_Espaces_Verts'!$V32="Validé humainement",'10_Form_Nature_Espaces_Verts'!AA32,"")</x:f>
      </x:c>
      <x:c r="AB32" s="113" t="str">
        <x:f>IF('10_Form_Nature_Espaces_Verts'!$V32="Validé humainement",'10_Form_Nature_Espaces_Verts'!AB32,"")</x:f>
      </x:c>
      <x:c r="AC32" s="113" t="str">
        <x:f>IF('10_Form_Nature_Espaces_Verts'!$V32="Validé humainement",'10_Form_Nature_Espaces_Verts'!AC32,"")</x:f>
      </x:c>
      <x:c r="AD32" s="113" t="str">
        <x:f>IF('10_Form_Nature_Espaces_Verts'!$V32="Validé humainement",'10_Form_Nature_Espaces_Verts'!AD32,"")</x:f>
      </x:c>
      <x:c r="AE32" s="113" t="str">
        <x:f>IF('10_Form_Nature_Espaces_Verts'!$V32="Validé humainement",'10_Form_Nature_Espaces_Verts'!AE32,"")</x:f>
      </x:c>
    </x:row>
    <x:row r="33">
      <x:c r="A33" s="113" t="str">
        <x:f>IF('10_Form_Nature_Espaces_Verts'!$V33="Validé humainement",'10_Form_Nature_Espaces_Verts'!A33,"")</x:f>
      </x:c>
      <x:c r="B33" s="113" t="str">
        <x:f>IF('10_Form_Nature_Espaces_Verts'!$V33="Validé humainement",'10_Form_Nature_Espaces_Verts'!B33,"")</x:f>
      </x:c>
      <x:c r="C33" s="113" t="str">
        <x:f>IF('10_Form_Nature_Espaces_Verts'!$V33="Validé humainement",'10_Form_Nature_Espaces_Verts'!C33,"")</x:f>
      </x:c>
      <x:c r="D33" s="113" t="str">
        <x:f>IF('10_Form_Nature_Espaces_Verts'!$V33="Validé humainement",'10_Form_Nature_Espaces_Verts'!D33,"")</x:f>
      </x:c>
      <x:c r="E33" s="113" t="str">
        <x:f>IF('10_Form_Nature_Espaces_Verts'!$V33="Validé humainement",'10_Form_Nature_Espaces_Verts'!E33,"")</x:f>
      </x:c>
      <x:c r="F33" s="113" t="str">
        <x:f>IF('10_Form_Nature_Espaces_Verts'!$V33="Validé humainement",'10_Form_Nature_Espaces_Verts'!F33,"")</x:f>
      </x:c>
      <x:c r="G33" s="113" t="str">
        <x:f>IF('10_Form_Nature_Espaces_Verts'!$V33="Validé humainement",'10_Form_Nature_Espaces_Verts'!G33,"")</x:f>
      </x:c>
      <x:c r="H33" s="113" t="str">
        <x:f>IF('10_Form_Nature_Espaces_Verts'!$V33="Validé humainement",'10_Form_Nature_Espaces_Verts'!H33,"")</x:f>
      </x:c>
      <x:c r="I33" s="113" t="str">
        <x:f>IF('10_Form_Nature_Espaces_Verts'!$V33="Validé humainement",'10_Form_Nature_Espaces_Verts'!I33,"")</x:f>
      </x:c>
      <x:c r="J33" s="113" t="str">
        <x:f>IF('10_Form_Nature_Espaces_Verts'!$V33="Validé humainement",'10_Form_Nature_Espaces_Verts'!J33,"")</x:f>
      </x:c>
      <x:c r="K33" s="113" t="str">
        <x:f>IF('10_Form_Nature_Espaces_Verts'!$V33="Validé humainement",'10_Form_Nature_Espaces_Verts'!K33,"")</x:f>
      </x:c>
      <x:c r="L33" s="113" t="str">
        <x:f>IF('10_Form_Nature_Espaces_Verts'!$V33="Validé humainement",'10_Form_Nature_Espaces_Verts'!L33,"")</x:f>
      </x:c>
      <x:c r="M33" s="113" t="str">
        <x:f>IF('10_Form_Nature_Espaces_Verts'!$V33="Validé humainement",'10_Form_Nature_Espaces_Verts'!M33,"")</x:f>
      </x:c>
      <x:c r="N33" s="113" t="str">
        <x:f>IF('10_Form_Nature_Espaces_Verts'!$V33="Validé humainement",'10_Form_Nature_Espaces_Verts'!N33,"")</x:f>
      </x:c>
      <x:c r="O33" s="113" t="str">
        <x:f>IF('10_Form_Nature_Espaces_Verts'!$V33="Validé humainement",'10_Form_Nature_Espaces_Verts'!O33,"")</x:f>
      </x:c>
      <x:c r="P33" s="113" t="str">
        <x:f>IF('10_Form_Nature_Espaces_Verts'!$V33="Validé humainement",'10_Form_Nature_Espaces_Verts'!P33,"")</x:f>
      </x:c>
      <x:c r="Q33" s="113" t="str">
        <x:f>IF('10_Form_Nature_Espaces_Verts'!$V33="Validé humainement",'10_Form_Nature_Espaces_Verts'!Q33,"")</x:f>
      </x:c>
      <x:c r="R33" s="113" t="str">
        <x:f>IF('10_Form_Nature_Espaces_Verts'!$V33="Validé humainement",'10_Form_Nature_Espaces_Verts'!R33,"")</x:f>
      </x:c>
      <x:c r="S33" s="113" t="str">
        <x:f>IF('10_Form_Nature_Espaces_Verts'!$V33="Validé humainement",'10_Form_Nature_Espaces_Verts'!S33,"")</x:f>
      </x:c>
      <x:c r="T33" s="113" t="str">
        <x:f>IF('10_Form_Nature_Espaces_Verts'!$V33="Validé humainement",'10_Form_Nature_Espaces_Verts'!T33,"")</x:f>
      </x:c>
      <x:c r="U33" s="113" t="str">
        <x:f>IF('10_Form_Nature_Espaces_Verts'!$V33="Validé humainement",'10_Form_Nature_Espaces_Verts'!U33,"")</x:f>
      </x:c>
      <x:c r="V33" s="113" t="str">
        <x:f>IF('10_Form_Nature_Espaces_Verts'!$V33="Validé humainement",'10_Form_Nature_Espaces_Verts'!V33,"")</x:f>
      </x:c>
      <x:c r="W33" s="113" t="str">
        <x:f>IF('10_Form_Nature_Espaces_Verts'!$V33="Validé humainement",'10_Form_Nature_Espaces_Verts'!W33,"")</x:f>
      </x:c>
      <x:c r="X33" s="113" t="str">
        <x:f>IF('10_Form_Nature_Espaces_Verts'!$V33="Validé humainement",'10_Form_Nature_Espaces_Verts'!X33,"")</x:f>
      </x:c>
      <x:c r="Y33" s="113" t="str">
        <x:f>IF('10_Form_Nature_Espaces_Verts'!$V33="Validé humainement",'10_Form_Nature_Espaces_Verts'!Y33,"")</x:f>
      </x:c>
      <x:c r="Z33" s="113" t="str">
        <x:f>IF('10_Form_Nature_Espaces_Verts'!$V33="Validé humainement",'10_Form_Nature_Espaces_Verts'!Z33,"")</x:f>
      </x:c>
      <x:c r="AA33" s="113" t="str">
        <x:f>IF('10_Form_Nature_Espaces_Verts'!$V33="Validé humainement",'10_Form_Nature_Espaces_Verts'!AA33,"")</x:f>
      </x:c>
      <x:c r="AB33" s="113" t="str">
        <x:f>IF('10_Form_Nature_Espaces_Verts'!$V33="Validé humainement",'10_Form_Nature_Espaces_Verts'!AB33,"")</x:f>
      </x:c>
      <x:c r="AC33" s="113" t="str">
        <x:f>IF('10_Form_Nature_Espaces_Verts'!$V33="Validé humainement",'10_Form_Nature_Espaces_Verts'!AC33,"")</x:f>
      </x:c>
      <x:c r="AD33" s="113" t="str">
        <x:f>IF('10_Form_Nature_Espaces_Verts'!$V33="Validé humainement",'10_Form_Nature_Espaces_Verts'!AD33,"")</x:f>
      </x:c>
      <x:c r="AE33" s="113" t="str">
        <x:f>IF('10_Form_Nature_Espaces_Verts'!$V33="Validé humainement",'10_Form_Nature_Espaces_Verts'!AE33,"")</x:f>
      </x:c>
    </x:row>
    <x:row r="34">
      <x:c r="A34" s="113" t="str">
        <x:f>IF('10_Form_Nature_Espaces_Verts'!$V34="Validé humainement",'10_Form_Nature_Espaces_Verts'!A34,"")</x:f>
      </x:c>
      <x:c r="B34" s="113" t="str">
        <x:f>IF('10_Form_Nature_Espaces_Verts'!$V34="Validé humainement",'10_Form_Nature_Espaces_Verts'!B34,"")</x:f>
      </x:c>
      <x:c r="C34" s="113" t="str">
        <x:f>IF('10_Form_Nature_Espaces_Verts'!$V34="Validé humainement",'10_Form_Nature_Espaces_Verts'!C34,"")</x:f>
      </x:c>
      <x:c r="D34" s="113" t="str">
        <x:f>IF('10_Form_Nature_Espaces_Verts'!$V34="Validé humainement",'10_Form_Nature_Espaces_Verts'!D34,"")</x:f>
      </x:c>
      <x:c r="E34" s="113" t="str">
        <x:f>IF('10_Form_Nature_Espaces_Verts'!$V34="Validé humainement",'10_Form_Nature_Espaces_Verts'!E34,"")</x:f>
      </x:c>
      <x:c r="F34" s="113" t="str">
        <x:f>IF('10_Form_Nature_Espaces_Verts'!$V34="Validé humainement",'10_Form_Nature_Espaces_Verts'!F34,"")</x:f>
      </x:c>
      <x:c r="G34" s="113" t="str">
        <x:f>IF('10_Form_Nature_Espaces_Verts'!$V34="Validé humainement",'10_Form_Nature_Espaces_Verts'!G34,"")</x:f>
      </x:c>
      <x:c r="H34" s="113" t="str">
        <x:f>IF('10_Form_Nature_Espaces_Verts'!$V34="Validé humainement",'10_Form_Nature_Espaces_Verts'!H34,"")</x:f>
      </x:c>
      <x:c r="I34" s="113" t="str">
        <x:f>IF('10_Form_Nature_Espaces_Verts'!$V34="Validé humainement",'10_Form_Nature_Espaces_Verts'!I34,"")</x:f>
      </x:c>
      <x:c r="J34" s="113" t="str">
        <x:f>IF('10_Form_Nature_Espaces_Verts'!$V34="Validé humainement",'10_Form_Nature_Espaces_Verts'!J34,"")</x:f>
      </x:c>
      <x:c r="K34" s="113" t="str">
        <x:f>IF('10_Form_Nature_Espaces_Verts'!$V34="Validé humainement",'10_Form_Nature_Espaces_Verts'!K34,"")</x:f>
      </x:c>
      <x:c r="L34" s="113" t="str">
        <x:f>IF('10_Form_Nature_Espaces_Verts'!$V34="Validé humainement",'10_Form_Nature_Espaces_Verts'!L34,"")</x:f>
      </x:c>
      <x:c r="M34" s="113" t="str">
        <x:f>IF('10_Form_Nature_Espaces_Verts'!$V34="Validé humainement",'10_Form_Nature_Espaces_Verts'!M34,"")</x:f>
      </x:c>
      <x:c r="N34" s="113" t="str">
        <x:f>IF('10_Form_Nature_Espaces_Verts'!$V34="Validé humainement",'10_Form_Nature_Espaces_Verts'!N34,"")</x:f>
      </x:c>
      <x:c r="O34" s="113" t="str">
        <x:f>IF('10_Form_Nature_Espaces_Verts'!$V34="Validé humainement",'10_Form_Nature_Espaces_Verts'!O34,"")</x:f>
      </x:c>
      <x:c r="P34" s="113" t="str">
        <x:f>IF('10_Form_Nature_Espaces_Verts'!$V34="Validé humainement",'10_Form_Nature_Espaces_Verts'!P34,"")</x:f>
      </x:c>
      <x:c r="Q34" s="113" t="str">
        <x:f>IF('10_Form_Nature_Espaces_Verts'!$V34="Validé humainement",'10_Form_Nature_Espaces_Verts'!Q34,"")</x:f>
      </x:c>
      <x:c r="R34" s="113" t="str">
        <x:f>IF('10_Form_Nature_Espaces_Verts'!$V34="Validé humainement",'10_Form_Nature_Espaces_Verts'!R34,"")</x:f>
      </x:c>
      <x:c r="S34" s="113" t="str">
        <x:f>IF('10_Form_Nature_Espaces_Verts'!$V34="Validé humainement",'10_Form_Nature_Espaces_Verts'!S34,"")</x:f>
      </x:c>
      <x:c r="T34" s="113" t="str">
        <x:f>IF('10_Form_Nature_Espaces_Verts'!$V34="Validé humainement",'10_Form_Nature_Espaces_Verts'!T34,"")</x:f>
      </x:c>
      <x:c r="U34" s="113" t="str">
        <x:f>IF('10_Form_Nature_Espaces_Verts'!$V34="Validé humainement",'10_Form_Nature_Espaces_Verts'!U34,"")</x:f>
      </x:c>
      <x:c r="V34" s="113" t="str">
        <x:f>IF('10_Form_Nature_Espaces_Verts'!$V34="Validé humainement",'10_Form_Nature_Espaces_Verts'!V34,"")</x:f>
      </x:c>
      <x:c r="W34" s="113" t="str">
        <x:f>IF('10_Form_Nature_Espaces_Verts'!$V34="Validé humainement",'10_Form_Nature_Espaces_Verts'!W34,"")</x:f>
      </x:c>
      <x:c r="X34" s="113" t="str">
        <x:f>IF('10_Form_Nature_Espaces_Verts'!$V34="Validé humainement",'10_Form_Nature_Espaces_Verts'!X34,"")</x:f>
      </x:c>
      <x:c r="Y34" s="113" t="str">
        <x:f>IF('10_Form_Nature_Espaces_Verts'!$V34="Validé humainement",'10_Form_Nature_Espaces_Verts'!Y34,"")</x:f>
      </x:c>
      <x:c r="Z34" s="113" t="str">
        <x:f>IF('10_Form_Nature_Espaces_Verts'!$V34="Validé humainement",'10_Form_Nature_Espaces_Verts'!Z34,"")</x:f>
      </x:c>
      <x:c r="AA34" s="113" t="str">
        <x:f>IF('10_Form_Nature_Espaces_Verts'!$V34="Validé humainement",'10_Form_Nature_Espaces_Verts'!AA34,"")</x:f>
      </x:c>
      <x:c r="AB34" s="113" t="str">
        <x:f>IF('10_Form_Nature_Espaces_Verts'!$V34="Validé humainement",'10_Form_Nature_Espaces_Verts'!AB34,"")</x:f>
      </x:c>
      <x:c r="AC34" s="113" t="str">
        <x:f>IF('10_Form_Nature_Espaces_Verts'!$V34="Validé humainement",'10_Form_Nature_Espaces_Verts'!AC34,"")</x:f>
      </x:c>
      <x:c r="AD34" s="113" t="str">
        <x:f>IF('10_Form_Nature_Espaces_Verts'!$V34="Validé humainement",'10_Form_Nature_Espaces_Verts'!AD34,"")</x:f>
      </x:c>
      <x:c r="AE34" s="113" t="str">
        <x:f>IF('10_Form_Nature_Espaces_Verts'!$V34="Validé humainement",'10_Form_Nature_Espaces_Verts'!AE34,"")</x:f>
      </x:c>
    </x:row>
    <x:row r="35">
      <x:c r="A35" s="113" t="str">
        <x:f>IF('10_Form_Nature_Espaces_Verts'!$V35="Validé humainement",'10_Form_Nature_Espaces_Verts'!A35,"")</x:f>
      </x:c>
      <x:c r="B35" s="113" t="str">
        <x:f>IF('10_Form_Nature_Espaces_Verts'!$V35="Validé humainement",'10_Form_Nature_Espaces_Verts'!B35,"")</x:f>
      </x:c>
      <x:c r="C35" s="113" t="str">
        <x:f>IF('10_Form_Nature_Espaces_Verts'!$V35="Validé humainement",'10_Form_Nature_Espaces_Verts'!C35,"")</x:f>
      </x:c>
      <x:c r="D35" s="113" t="str">
        <x:f>IF('10_Form_Nature_Espaces_Verts'!$V35="Validé humainement",'10_Form_Nature_Espaces_Verts'!D35,"")</x:f>
      </x:c>
      <x:c r="E35" s="113" t="str">
        <x:f>IF('10_Form_Nature_Espaces_Verts'!$V35="Validé humainement",'10_Form_Nature_Espaces_Verts'!E35,"")</x:f>
      </x:c>
      <x:c r="F35" s="113" t="str">
        <x:f>IF('10_Form_Nature_Espaces_Verts'!$V35="Validé humainement",'10_Form_Nature_Espaces_Verts'!F35,"")</x:f>
      </x:c>
      <x:c r="G35" s="113" t="str">
        <x:f>IF('10_Form_Nature_Espaces_Verts'!$V35="Validé humainement",'10_Form_Nature_Espaces_Verts'!G35,"")</x:f>
      </x:c>
      <x:c r="H35" s="113" t="str">
        <x:f>IF('10_Form_Nature_Espaces_Verts'!$V35="Validé humainement",'10_Form_Nature_Espaces_Verts'!H35,"")</x:f>
      </x:c>
      <x:c r="I35" s="113" t="str">
        <x:f>IF('10_Form_Nature_Espaces_Verts'!$V35="Validé humainement",'10_Form_Nature_Espaces_Verts'!I35,"")</x:f>
      </x:c>
      <x:c r="J35" s="113" t="str">
        <x:f>IF('10_Form_Nature_Espaces_Verts'!$V35="Validé humainement",'10_Form_Nature_Espaces_Verts'!J35,"")</x:f>
      </x:c>
      <x:c r="K35" s="113" t="str">
        <x:f>IF('10_Form_Nature_Espaces_Verts'!$V35="Validé humainement",'10_Form_Nature_Espaces_Verts'!K35,"")</x:f>
      </x:c>
      <x:c r="L35" s="113" t="str">
        <x:f>IF('10_Form_Nature_Espaces_Verts'!$V35="Validé humainement",'10_Form_Nature_Espaces_Verts'!L35,"")</x:f>
      </x:c>
      <x:c r="M35" s="113" t="str">
        <x:f>IF('10_Form_Nature_Espaces_Verts'!$V35="Validé humainement",'10_Form_Nature_Espaces_Verts'!M35,"")</x:f>
      </x:c>
      <x:c r="N35" s="113" t="str">
        <x:f>IF('10_Form_Nature_Espaces_Verts'!$V35="Validé humainement",'10_Form_Nature_Espaces_Verts'!N35,"")</x:f>
      </x:c>
      <x:c r="O35" s="113" t="str">
        <x:f>IF('10_Form_Nature_Espaces_Verts'!$V35="Validé humainement",'10_Form_Nature_Espaces_Verts'!O35,"")</x:f>
      </x:c>
      <x:c r="P35" s="113" t="str">
        <x:f>IF('10_Form_Nature_Espaces_Verts'!$V35="Validé humainement",'10_Form_Nature_Espaces_Verts'!P35,"")</x:f>
      </x:c>
      <x:c r="Q35" s="113" t="str">
        <x:f>IF('10_Form_Nature_Espaces_Verts'!$V35="Validé humainement",'10_Form_Nature_Espaces_Verts'!Q35,"")</x:f>
      </x:c>
      <x:c r="R35" s="113" t="str">
        <x:f>IF('10_Form_Nature_Espaces_Verts'!$V35="Validé humainement",'10_Form_Nature_Espaces_Verts'!R35,"")</x:f>
      </x:c>
      <x:c r="S35" s="113" t="str">
        <x:f>IF('10_Form_Nature_Espaces_Verts'!$V35="Validé humainement",'10_Form_Nature_Espaces_Verts'!S35,"")</x:f>
      </x:c>
      <x:c r="T35" s="113" t="str">
        <x:f>IF('10_Form_Nature_Espaces_Verts'!$V35="Validé humainement",'10_Form_Nature_Espaces_Verts'!T35,"")</x:f>
      </x:c>
      <x:c r="U35" s="113" t="str">
        <x:f>IF('10_Form_Nature_Espaces_Verts'!$V35="Validé humainement",'10_Form_Nature_Espaces_Verts'!U35,"")</x:f>
      </x:c>
      <x:c r="V35" s="113" t="str">
        <x:f>IF('10_Form_Nature_Espaces_Verts'!$V35="Validé humainement",'10_Form_Nature_Espaces_Verts'!V35,"")</x:f>
      </x:c>
      <x:c r="W35" s="113" t="str">
        <x:f>IF('10_Form_Nature_Espaces_Verts'!$V35="Validé humainement",'10_Form_Nature_Espaces_Verts'!W35,"")</x:f>
      </x:c>
      <x:c r="X35" s="113" t="str">
        <x:f>IF('10_Form_Nature_Espaces_Verts'!$V35="Validé humainement",'10_Form_Nature_Espaces_Verts'!X35,"")</x:f>
      </x:c>
      <x:c r="Y35" s="113" t="str">
        <x:f>IF('10_Form_Nature_Espaces_Verts'!$V35="Validé humainement",'10_Form_Nature_Espaces_Verts'!Y35,"")</x:f>
      </x:c>
      <x:c r="Z35" s="113" t="str">
        <x:f>IF('10_Form_Nature_Espaces_Verts'!$V35="Validé humainement",'10_Form_Nature_Espaces_Verts'!Z35,"")</x:f>
      </x:c>
      <x:c r="AA35" s="113" t="str">
        <x:f>IF('10_Form_Nature_Espaces_Verts'!$V35="Validé humainement",'10_Form_Nature_Espaces_Verts'!AA35,"")</x:f>
      </x:c>
      <x:c r="AB35" s="113" t="str">
        <x:f>IF('10_Form_Nature_Espaces_Verts'!$V35="Validé humainement",'10_Form_Nature_Espaces_Verts'!AB35,"")</x:f>
      </x:c>
      <x:c r="AC35" s="113" t="str">
        <x:f>IF('10_Form_Nature_Espaces_Verts'!$V35="Validé humainement",'10_Form_Nature_Espaces_Verts'!AC35,"")</x:f>
      </x:c>
      <x:c r="AD35" s="113" t="str">
        <x:f>IF('10_Form_Nature_Espaces_Verts'!$V35="Validé humainement",'10_Form_Nature_Espaces_Verts'!AD35,"")</x:f>
      </x:c>
      <x:c r="AE35" s="113" t="str">
        <x:f>IF('10_Form_Nature_Espaces_Verts'!$V35="Validé humainement",'10_Form_Nature_Espaces_Verts'!AE35,"")</x:f>
      </x:c>
    </x:row>
    <x:row r="36">
      <x:c r="A36" s="113" t="str">
        <x:f>IF('10_Form_Nature_Espaces_Verts'!$V36="Validé humainement",'10_Form_Nature_Espaces_Verts'!A36,"")</x:f>
      </x:c>
      <x:c r="B36" s="113" t="str">
        <x:f>IF('10_Form_Nature_Espaces_Verts'!$V36="Validé humainement",'10_Form_Nature_Espaces_Verts'!B36,"")</x:f>
      </x:c>
      <x:c r="C36" s="113" t="str">
        <x:f>IF('10_Form_Nature_Espaces_Verts'!$V36="Validé humainement",'10_Form_Nature_Espaces_Verts'!C36,"")</x:f>
      </x:c>
      <x:c r="D36" s="113" t="str">
        <x:f>IF('10_Form_Nature_Espaces_Verts'!$V36="Validé humainement",'10_Form_Nature_Espaces_Verts'!D36,"")</x:f>
      </x:c>
      <x:c r="E36" s="113" t="str">
        <x:f>IF('10_Form_Nature_Espaces_Verts'!$V36="Validé humainement",'10_Form_Nature_Espaces_Verts'!E36,"")</x:f>
      </x:c>
      <x:c r="F36" s="113" t="str">
        <x:f>IF('10_Form_Nature_Espaces_Verts'!$V36="Validé humainement",'10_Form_Nature_Espaces_Verts'!F36,"")</x:f>
      </x:c>
      <x:c r="G36" s="113" t="str">
        <x:f>IF('10_Form_Nature_Espaces_Verts'!$V36="Validé humainement",'10_Form_Nature_Espaces_Verts'!G36,"")</x:f>
      </x:c>
      <x:c r="H36" s="113" t="str">
        <x:f>IF('10_Form_Nature_Espaces_Verts'!$V36="Validé humainement",'10_Form_Nature_Espaces_Verts'!H36,"")</x:f>
      </x:c>
      <x:c r="I36" s="113" t="str">
        <x:f>IF('10_Form_Nature_Espaces_Verts'!$V36="Validé humainement",'10_Form_Nature_Espaces_Verts'!I36,"")</x:f>
      </x:c>
      <x:c r="J36" s="113" t="str">
        <x:f>IF('10_Form_Nature_Espaces_Verts'!$V36="Validé humainement",'10_Form_Nature_Espaces_Verts'!J36,"")</x:f>
      </x:c>
      <x:c r="K36" s="113" t="str">
        <x:f>IF('10_Form_Nature_Espaces_Verts'!$V36="Validé humainement",'10_Form_Nature_Espaces_Verts'!K36,"")</x:f>
      </x:c>
      <x:c r="L36" s="113" t="str">
        <x:f>IF('10_Form_Nature_Espaces_Verts'!$V36="Validé humainement",'10_Form_Nature_Espaces_Verts'!L36,"")</x:f>
      </x:c>
      <x:c r="M36" s="113" t="str">
        <x:f>IF('10_Form_Nature_Espaces_Verts'!$V36="Validé humainement",'10_Form_Nature_Espaces_Verts'!M36,"")</x:f>
      </x:c>
      <x:c r="N36" s="113" t="str">
        <x:f>IF('10_Form_Nature_Espaces_Verts'!$V36="Validé humainement",'10_Form_Nature_Espaces_Verts'!N36,"")</x:f>
      </x:c>
      <x:c r="O36" s="113" t="str">
        <x:f>IF('10_Form_Nature_Espaces_Verts'!$V36="Validé humainement",'10_Form_Nature_Espaces_Verts'!O36,"")</x:f>
      </x:c>
      <x:c r="P36" s="113" t="str">
        <x:f>IF('10_Form_Nature_Espaces_Verts'!$V36="Validé humainement",'10_Form_Nature_Espaces_Verts'!P36,"")</x:f>
      </x:c>
      <x:c r="Q36" s="113" t="str">
        <x:f>IF('10_Form_Nature_Espaces_Verts'!$V36="Validé humainement",'10_Form_Nature_Espaces_Verts'!Q36,"")</x:f>
      </x:c>
      <x:c r="R36" s="113" t="str">
        <x:f>IF('10_Form_Nature_Espaces_Verts'!$V36="Validé humainement",'10_Form_Nature_Espaces_Verts'!R36,"")</x:f>
      </x:c>
      <x:c r="S36" s="113" t="str">
        <x:f>IF('10_Form_Nature_Espaces_Verts'!$V36="Validé humainement",'10_Form_Nature_Espaces_Verts'!S36,"")</x:f>
      </x:c>
      <x:c r="T36" s="113" t="str">
        <x:f>IF('10_Form_Nature_Espaces_Verts'!$V36="Validé humainement",'10_Form_Nature_Espaces_Verts'!T36,"")</x:f>
      </x:c>
      <x:c r="U36" s="113" t="str">
        <x:f>IF('10_Form_Nature_Espaces_Verts'!$V36="Validé humainement",'10_Form_Nature_Espaces_Verts'!U36,"")</x:f>
      </x:c>
      <x:c r="V36" s="113" t="str">
        <x:f>IF('10_Form_Nature_Espaces_Verts'!$V36="Validé humainement",'10_Form_Nature_Espaces_Verts'!V36,"")</x:f>
      </x:c>
      <x:c r="W36" s="113" t="str">
        <x:f>IF('10_Form_Nature_Espaces_Verts'!$V36="Validé humainement",'10_Form_Nature_Espaces_Verts'!W36,"")</x:f>
      </x:c>
      <x:c r="X36" s="113" t="str">
        <x:f>IF('10_Form_Nature_Espaces_Verts'!$V36="Validé humainement",'10_Form_Nature_Espaces_Verts'!X36,"")</x:f>
      </x:c>
      <x:c r="Y36" s="113" t="str">
        <x:f>IF('10_Form_Nature_Espaces_Verts'!$V36="Validé humainement",'10_Form_Nature_Espaces_Verts'!Y36,"")</x:f>
      </x:c>
      <x:c r="Z36" s="113" t="str">
        <x:f>IF('10_Form_Nature_Espaces_Verts'!$V36="Validé humainement",'10_Form_Nature_Espaces_Verts'!Z36,"")</x:f>
      </x:c>
      <x:c r="AA36" s="113" t="str">
        <x:f>IF('10_Form_Nature_Espaces_Verts'!$V36="Validé humainement",'10_Form_Nature_Espaces_Verts'!AA36,"")</x:f>
      </x:c>
      <x:c r="AB36" s="113" t="str">
        <x:f>IF('10_Form_Nature_Espaces_Verts'!$V36="Validé humainement",'10_Form_Nature_Espaces_Verts'!AB36,"")</x:f>
      </x:c>
      <x:c r="AC36" s="113" t="str">
        <x:f>IF('10_Form_Nature_Espaces_Verts'!$V36="Validé humainement",'10_Form_Nature_Espaces_Verts'!AC36,"")</x:f>
      </x:c>
      <x:c r="AD36" s="113" t="str">
        <x:f>IF('10_Form_Nature_Espaces_Verts'!$V36="Validé humainement",'10_Form_Nature_Espaces_Verts'!AD36,"")</x:f>
      </x:c>
      <x:c r="AE36" s="113" t="str">
        <x:f>IF('10_Form_Nature_Espaces_Verts'!$V36="Validé humainement",'10_Form_Nature_Espaces_Verts'!AE36,"")</x:f>
      </x:c>
    </x:row>
    <x:row r="37">
      <x:c r="A37" s="113" t="str">
        <x:f>IF('10_Form_Nature_Espaces_Verts'!$V37="Validé humainement",'10_Form_Nature_Espaces_Verts'!A37,"")</x:f>
      </x:c>
      <x:c r="B37" s="113" t="str">
        <x:f>IF('10_Form_Nature_Espaces_Verts'!$V37="Validé humainement",'10_Form_Nature_Espaces_Verts'!B37,"")</x:f>
      </x:c>
      <x:c r="C37" s="113" t="str">
        <x:f>IF('10_Form_Nature_Espaces_Verts'!$V37="Validé humainement",'10_Form_Nature_Espaces_Verts'!C37,"")</x:f>
      </x:c>
      <x:c r="D37" s="113" t="str">
        <x:f>IF('10_Form_Nature_Espaces_Verts'!$V37="Validé humainement",'10_Form_Nature_Espaces_Verts'!D37,"")</x:f>
      </x:c>
      <x:c r="E37" s="113" t="str">
        <x:f>IF('10_Form_Nature_Espaces_Verts'!$V37="Validé humainement",'10_Form_Nature_Espaces_Verts'!E37,"")</x:f>
      </x:c>
      <x:c r="F37" s="113" t="str">
        <x:f>IF('10_Form_Nature_Espaces_Verts'!$V37="Validé humainement",'10_Form_Nature_Espaces_Verts'!F37,"")</x:f>
      </x:c>
      <x:c r="G37" s="113" t="str">
        <x:f>IF('10_Form_Nature_Espaces_Verts'!$V37="Validé humainement",'10_Form_Nature_Espaces_Verts'!G37,"")</x:f>
      </x:c>
      <x:c r="H37" s="113" t="str">
        <x:f>IF('10_Form_Nature_Espaces_Verts'!$V37="Validé humainement",'10_Form_Nature_Espaces_Verts'!H37,"")</x:f>
      </x:c>
      <x:c r="I37" s="113" t="str">
        <x:f>IF('10_Form_Nature_Espaces_Verts'!$V37="Validé humainement",'10_Form_Nature_Espaces_Verts'!I37,"")</x:f>
      </x:c>
      <x:c r="J37" s="113" t="str">
        <x:f>IF('10_Form_Nature_Espaces_Verts'!$V37="Validé humainement",'10_Form_Nature_Espaces_Verts'!J37,"")</x:f>
      </x:c>
      <x:c r="K37" s="113" t="str">
        <x:f>IF('10_Form_Nature_Espaces_Verts'!$V37="Validé humainement",'10_Form_Nature_Espaces_Verts'!K37,"")</x:f>
      </x:c>
      <x:c r="L37" s="113" t="str">
        <x:f>IF('10_Form_Nature_Espaces_Verts'!$V37="Validé humainement",'10_Form_Nature_Espaces_Verts'!L37,"")</x:f>
      </x:c>
      <x:c r="M37" s="113" t="str">
        <x:f>IF('10_Form_Nature_Espaces_Verts'!$V37="Validé humainement",'10_Form_Nature_Espaces_Verts'!M37,"")</x:f>
      </x:c>
      <x:c r="N37" s="113" t="str">
        <x:f>IF('10_Form_Nature_Espaces_Verts'!$V37="Validé humainement",'10_Form_Nature_Espaces_Verts'!N37,"")</x:f>
      </x:c>
      <x:c r="O37" s="113" t="str">
        <x:f>IF('10_Form_Nature_Espaces_Verts'!$V37="Validé humainement",'10_Form_Nature_Espaces_Verts'!O37,"")</x:f>
      </x:c>
      <x:c r="P37" s="113" t="str">
        <x:f>IF('10_Form_Nature_Espaces_Verts'!$V37="Validé humainement",'10_Form_Nature_Espaces_Verts'!P37,"")</x:f>
      </x:c>
      <x:c r="Q37" s="113" t="str">
        <x:f>IF('10_Form_Nature_Espaces_Verts'!$V37="Validé humainement",'10_Form_Nature_Espaces_Verts'!Q37,"")</x:f>
      </x:c>
      <x:c r="R37" s="113" t="str">
        <x:f>IF('10_Form_Nature_Espaces_Verts'!$V37="Validé humainement",'10_Form_Nature_Espaces_Verts'!R37,"")</x:f>
      </x:c>
      <x:c r="S37" s="113" t="str">
        <x:f>IF('10_Form_Nature_Espaces_Verts'!$V37="Validé humainement",'10_Form_Nature_Espaces_Verts'!S37,"")</x:f>
      </x:c>
      <x:c r="T37" s="113" t="str">
        <x:f>IF('10_Form_Nature_Espaces_Verts'!$V37="Validé humainement",'10_Form_Nature_Espaces_Verts'!T37,"")</x:f>
      </x:c>
      <x:c r="U37" s="113" t="str">
        <x:f>IF('10_Form_Nature_Espaces_Verts'!$V37="Validé humainement",'10_Form_Nature_Espaces_Verts'!U37,"")</x:f>
      </x:c>
      <x:c r="V37" s="113" t="str">
        <x:f>IF('10_Form_Nature_Espaces_Verts'!$V37="Validé humainement",'10_Form_Nature_Espaces_Verts'!V37,"")</x:f>
      </x:c>
      <x:c r="W37" s="113" t="str">
        <x:f>IF('10_Form_Nature_Espaces_Verts'!$V37="Validé humainement",'10_Form_Nature_Espaces_Verts'!W37,"")</x:f>
      </x:c>
      <x:c r="X37" s="113" t="str">
        <x:f>IF('10_Form_Nature_Espaces_Verts'!$V37="Validé humainement",'10_Form_Nature_Espaces_Verts'!X37,"")</x:f>
      </x:c>
      <x:c r="Y37" s="113" t="str">
        <x:f>IF('10_Form_Nature_Espaces_Verts'!$V37="Validé humainement",'10_Form_Nature_Espaces_Verts'!Y37,"")</x:f>
      </x:c>
      <x:c r="Z37" s="113" t="str">
        <x:f>IF('10_Form_Nature_Espaces_Verts'!$V37="Validé humainement",'10_Form_Nature_Espaces_Verts'!Z37,"")</x:f>
      </x:c>
      <x:c r="AA37" s="113" t="str">
        <x:f>IF('10_Form_Nature_Espaces_Verts'!$V37="Validé humainement",'10_Form_Nature_Espaces_Verts'!AA37,"")</x:f>
      </x:c>
      <x:c r="AB37" s="113" t="str">
        <x:f>IF('10_Form_Nature_Espaces_Verts'!$V37="Validé humainement",'10_Form_Nature_Espaces_Verts'!AB37,"")</x:f>
      </x:c>
      <x:c r="AC37" s="113" t="str">
        <x:f>IF('10_Form_Nature_Espaces_Verts'!$V37="Validé humainement",'10_Form_Nature_Espaces_Verts'!AC37,"")</x:f>
      </x:c>
      <x:c r="AD37" s="113" t="str">
        <x:f>IF('10_Form_Nature_Espaces_Verts'!$V37="Validé humainement",'10_Form_Nature_Espaces_Verts'!AD37,"")</x:f>
      </x:c>
      <x:c r="AE37" s="113" t="str">
        <x:f>IF('10_Form_Nature_Espaces_Verts'!$V37="Validé humainement",'10_Form_Nature_Espaces_Verts'!AE37,"")</x:f>
      </x:c>
    </x:row>
    <x:row r="38">
      <x:c r="A38" s="113" t="str">
        <x:f>IF('10_Form_Nature_Espaces_Verts'!$V38="Validé humainement",'10_Form_Nature_Espaces_Verts'!A38,"")</x:f>
      </x:c>
      <x:c r="B38" s="113" t="str">
        <x:f>IF('10_Form_Nature_Espaces_Verts'!$V38="Validé humainement",'10_Form_Nature_Espaces_Verts'!B38,"")</x:f>
      </x:c>
      <x:c r="C38" s="113" t="str">
        <x:f>IF('10_Form_Nature_Espaces_Verts'!$V38="Validé humainement",'10_Form_Nature_Espaces_Verts'!C38,"")</x:f>
      </x:c>
      <x:c r="D38" s="113" t="str">
        <x:f>IF('10_Form_Nature_Espaces_Verts'!$V38="Validé humainement",'10_Form_Nature_Espaces_Verts'!D38,"")</x:f>
      </x:c>
      <x:c r="E38" s="113" t="str">
        <x:f>IF('10_Form_Nature_Espaces_Verts'!$V38="Validé humainement",'10_Form_Nature_Espaces_Verts'!E38,"")</x:f>
      </x:c>
      <x:c r="F38" s="113" t="str">
        <x:f>IF('10_Form_Nature_Espaces_Verts'!$V38="Validé humainement",'10_Form_Nature_Espaces_Verts'!F38,"")</x:f>
      </x:c>
      <x:c r="G38" s="113" t="str">
        <x:f>IF('10_Form_Nature_Espaces_Verts'!$V38="Validé humainement",'10_Form_Nature_Espaces_Verts'!G38,"")</x:f>
      </x:c>
      <x:c r="H38" s="113" t="str">
        <x:f>IF('10_Form_Nature_Espaces_Verts'!$V38="Validé humainement",'10_Form_Nature_Espaces_Verts'!H38,"")</x:f>
      </x:c>
      <x:c r="I38" s="113" t="str">
        <x:f>IF('10_Form_Nature_Espaces_Verts'!$V38="Validé humainement",'10_Form_Nature_Espaces_Verts'!I38,"")</x:f>
      </x:c>
      <x:c r="J38" s="113" t="str">
        <x:f>IF('10_Form_Nature_Espaces_Verts'!$V38="Validé humainement",'10_Form_Nature_Espaces_Verts'!J38,"")</x:f>
      </x:c>
      <x:c r="K38" s="113" t="str">
        <x:f>IF('10_Form_Nature_Espaces_Verts'!$V38="Validé humainement",'10_Form_Nature_Espaces_Verts'!K38,"")</x:f>
      </x:c>
      <x:c r="L38" s="113" t="str">
        <x:f>IF('10_Form_Nature_Espaces_Verts'!$V38="Validé humainement",'10_Form_Nature_Espaces_Verts'!L38,"")</x:f>
      </x:c>
      <x:c r="M38" s="113" t="str">
        <x:f>IF('10_Form_Nature_Espaces_Verts'!$V38="Validé humainement",'10_Form_Nature_Espaces_Verts'!M38,"")</x:f>
      </x:c>
      <x:c r="N38" s="113" t="str">
        <x:f>IF('10_Form_Nature_Espaces_Verts'!$V38="Validé humainement",'10_Form_Nature_Espaces_Verts'!N38,"")</x:f>
      </x:c>
      <x:c r="O38" s="113" t="str">
        <x:f>IF('10_Form_Nature_Espaces_Verts'!$V38="Validé humainement",'10_Form_Nature_Espaces_Verts'!O38,"")</x:f>
      </x:c>
      <x:c r="P38" s="113" t="str">
        <x:f>IF('10_Form_Nature_Espaces_Verts'!$V38="Validé humainement",'10_Form_Nature_Espaces_Verts'!P38,"")</x:f>
      </x:c>
      <x:c r="Q38" s="113" t="str">
        <x:f>IF('10_Form_Nature_Espaces_Verts'!$V38="Validé humainement",'10_Form_Nature_Espaces_Verts'!Q38,"")</x:f>
      </x:c>
      <x:c r="R38" s="113" t="str">
        <x:f>IF('10_Form_Nature_Espaces_Verts'!$V38="Validé humainement",'10_Form_Nature_Espaces_Verts'!R38,"")</x:f>
      </x:c>
      <x:c r="S38" s="113" t="str">
        <x:f>IF('10_Form_Nature_Espaces_Verts'!$V38="Validé humainement",'10_Form_Nature_Espaces_Verts'!S38,"")</x:f>
      </x:c>
      <x:c r="T38" s="113" t="str">
        <x:f>IF('10_Form_Nature_Espaces_Verts'!$V38="Validé humainement",'10_Form_Nature_Espaces_Verts'!T38,"")</x:f>
      </x:c>
      <x:c r="U38" s="113" t="str">
        <x:f>IF('10_Form_Nature_Espaces_Verts'!$V38="Validé humainement",'10_Form_Nature_Espaces_Verts'!U38,"")</x:f>
      </x:c>
      <x:c r="V38" s="113" t="str">
        <x:f>IF('10_Form_Nature_Espaces_Verts'!$V38="Validé humainement",'10_Form_Nature_Espaces_Verts'!V38,"")</x:f>
      </x:c>
      <x:c r="W38" s="113" t="str">
        <x:f>IF('10_Form_Nature_Espaces_Verts'!$V38="Validé humainement",'10_Form_Nature_Espaces_Verts'!W38,"")</x:f>
      </x:c>
      <x:c r="X38" s="113" t="str">
        <x:f>IF('10_Form_Nature_Espaces_Verts'!$V38="Validé humainement",'10_Form_Nature_Espaces_Verts'!X38,"")</x:f>
      </x:c>
      <x:c r="Y38" s="113" t="str">
        <x:f>IF('10_Form_Nature_Espaces_Verts'!$V38="Validé humainement",'10_Form_Nature_Espaces_Verts'!Y38,"")</x:f>
      </x:c>
      <x:c r="Z38" s="113" t="str">
        <x:f>IF('10_Form_Nature_Espaces_Verts'!$V38="Validé humainement",'10_Form_Nature_Espaces_Verts'!Z38,"")</x:f>
      </x:c>
      <x:c r="AA38" s="113" t="str">
        <x:f>IF('10_Form_Nature_Espaces_Verts'!$V38="Validé humainement",'10_Form_Nature_Espaces_Verts'!AA38,"")</x:f>
      </x:c>
      <x:c r="AB38" s="113" t="str">
        <x:f>IF('10_Form_Nature_Espaces_Verts'!$V38="Validé humainement",'10_Form_Nature_Espaces_Verts'!AB38,"")</x:f>
      </x:c>
      <x:c r="AC38" s="113" t="str">
        <x:f>IF('10_Form_Nature_Espaces_Verts'!$V38="Validé humainement",'10_Form_Nature_Espaces_Verts'!AC38,"")</x:f>
      </x:c>
      <x:c r="AD38" s="113" t="str">
        <x:f>IF('10_Form_Nature_Espaces_Verts'!$V38="Validé humainement",'10_Form_Nature_Espaces_Verts'!AD38,"")</x:f>
      </x:c>
      <x:c r="AE38" s="113" t="str">
        <x:f>IF('10_Form_Nature_Espaces_Verts'!$V38="Validé humainement",'10_Form_Nature_Espaces_Verts'!AE38,"")</x:f>
      </x:c>
    </x:row>
    <x:row r="39">
      <x:c r="A39" s="113" t="str">
        <x:f>IF('10_Form_Nature_Espaces_Verts'!$V39="Validé humainement",'10_Form_Nature_Espaces_Verts'!A39,"")</x:f>
      </x:c>
      <x:c r="B39" s="113" t="str">
        <x:f>IF('10_Form_Nature_Espaces_Verts'!$V39="Validé humainement",'10_Form_Nature_Espaces_Verts'!B39,"")</x:f>
      </x:c>
      <x:c r="C39" s="113" t="str">
        <x:f>IF('10_Form_Nature_Espaces_Verts'!$V39="Validé humainement",'10_Form_Nature_Espaces_Verts'!C39,"")</x:f>
      </x:c>
      <x:c r="D39" s="113" t="str">
        <x:f>IF('10_Form_Nature_Espaces_Verts'!$V39="Validé humainement",'10_Form_Nature_Espaces_Verts'!D39,"")</x:f>
      </x:c>
      <x:c r="E39" s="113" t="str">
        <x:f>IF('10_Form_Nature_Espaces_Verts'!$V39="Validé humainement",'10_Form_Nature_Espaces_Verts'!E39,"")</x:f>
      </x:c>
      <x:c r="F39" s="113" t="str">
        <x:f>IF('10_Form_Nature_Espaces_Verts'!$V39="Validé humainement",'10_Form_Nature_Espaces_Verts'!F39,"")</x:f>
      </x:c>
      <x:c r="G39" s="113" t="str">
        <x:f>IF('10_Form_Nature_Espaces_Verts'!$V39="Validé humainement",'10_Form_Nature_Espaces_Verts'!G39,"")</x:f>
      </x:c>
      <x:c r="H39" s="113" t="str">
        <x:f>IF('10_Form_Nature_Espaces_Verts'!$V39="Validé humainement",'10_Form_Nature_Espaces_Verts'!H39,"")</x:f>
      </x:c>
      <x:c r="I39" s="113" t="str">
        <x:f>IF('10_Form_Nature_Espaces_Verts'!$V39="Validé humainement",'10_Form_Nature_Espaces_Verts'!I39,"")</x:f>
      </x:c>
      <x:c r="J39" s="113" t="str">
        <x:f>IF('10_Form_Nature_Espaces_Verts'!$V39="Validé humainement",'10_Form_Nature_Espaces_Verts'!J39,"")</x:f>
      </x:c>
      <x:c r="K39" s="113" t="str">
        <x:f>IF('10_Form_Nature_Espaces_Verts'!$V39="Validé humainement",'10_Form_Nature_Espaces_Verts'!K39,"")</x:f>
      </x:c>
      <x:c r="L39" s="113" t="str">
        <x:f>IF('10_Form_Nature_Espaces_Verts'!$V39="Validé humainement",'10_Form_Nature_Espaces_Verts'!L39,"")</x:f>
      </x:c>
      <x:c r="M39" s="113" t="str">
        <x:f>IF('10_Form_Nature_Espaces_Verts'!$V39="Validé humainement",'10_Form_Nature_Espaces_Verts'!M39,"")</x:f>
      </x:c>
      <x:c r="N39" s="113" t="str">
        <x:f>IF('10_Form_Nature_Espaces_Verts'!$V39="Validé humainement",'10_Form_Nature_Espaces_Verts'!N39,"")</x:f>
      </x:c>
      <x:c r="O39" s="113" t="str">
        <x:f>IF('10_Form_Nature_Espaces_Verts'!$V39="Validé humainement",'10_Form_Nature_Espaces_Verts'!O39,"")</x:f>
      </x:c>
      <x:c r="P39" s="113" t="str">
        <x:f>IF('10_Form_Nature_Espaces_Verts'!$V39="Validé humainement",'10_Form_Nature_Espaces_Verts'!P39,"")</x:f>
      </x:c>
      <x:c r="Q39" s="113" t="str">
        <x:f>IF('10_Form_Nature_Espaces_Verts'!$V39="Validé humainement",'10_Form_Nature_Espaces_Verts'!Q39,"")</x:f>
      </x:c>
      <x:c r="R39" s="113" t="str">
        <x:f>IF('10_Form_Nature_Espaces_Verts'!$V39="Validé humainement",'10_Form_Nature_Espaces_Verts'!R39,"")</x:f>
      </x:c>
      <x:c r="S39" s="113" t="str">
        <x:f>IF('10_Form_Nature_Espaces_Verts'!$V39="Validé humainement",'10_Form_Nature_Espaces_Verts'!S39,"")</x:f>
      </x:c>
      <x:c r="T39" s="113" t="str">
        <x:f>IF('10_Form_Nature_Espaces_Verts'!$V39="Validé humainement",'10_Form_Nature_Espaces_Verts'!T39,"")</x:f>
      </x:c>
      <x:c r="U39" s="113" t="str">
        <x:f>IF('10_Form_Nature_Espaces_Verts'!$V39="Validé humainement",'10_Form_Nature_Espaces_Verts'!U39,"")</x:f>
      </x:c>
      <x:c r="V39" s="113" t="str">
        <x:f>IF('10_Form_Nature_Espaces_Verts'!$V39="Validé humainement",'10_Form_Nature_Espaces_Verts'!V39,"")</x:f>
      </x:c>
      <x:c r="W39" s="113" t="str">
        <x:f>IF('10_Form_Nature_Espaces_Verts'!$V39="Validé humainement",'10_Form_Nature_Espaces_Verts'!W39,"")</x:f>
      </x:c>
      <x:c r="X39" s="113" t="str">
        <x:f>IF('10_Form_Nature_Espaces_Verts'!$V39="Validé humainement",'10_Form_Nature_Espaces_Verts'!X39,"")</x:f>
      </x:c>
      <x:c r="Y39" s="113" t="str">
        <x:f>IF('10_Form_Nature_Espaces_Verts'!$V39="Validé humainement",'10_Form_Nature_Espaces_Verts'!Y39,"")</x:f>
      </x:c>
      <x:c r="Z39" s="113" t="str">
        <x:f>IF('10_Form_Nature_Espaces_Verts'!$V39="Validé humainement",'10_Form_Nature_Espaces_Verts'!Z39,"")</x:f>
      </x:c>
      <x:c r="AA39" s="113" t="str">
        <x:f>IF('10_Form_Nature_Espaces_Verts'!$V39="Validé humainement",'10_Form_Nature_Espaces_Verts'!AA39,"")</x:f>
      </x:c>
      <x:c r="AB39" s="113" t="str">
        <x:f>IF('10_Form_Nature_Espaces_Verts'!$V39="Validé humainement",'10_Form_Nature_Espaces_Verts'!AB39,"")</x:f>
      </x:c>
      <x:c r="AC39" s="113" t="str">
        <x:f>IF('10_Form_Nature_Espaces_Verts'!$V39="Validé humainement",'10_Form_Nature_Espaces_Verts'!AC39,"")</x:f>
      </x:c>
      <x:c r="AD39" s="113" t="str">
        <x:f>IF('10_Form_Nature_Espaces_Verts'!$V39="Validé humainement",'10_Form_Nature_Espaces_Verts'!AD39,"")</x:f>
      </x:c>
      <x:c r="AE39" s="113" t="str">
        <x:f>IF('10_Form_Nature_Espaces_Verts'!$V39="Validé humainement",'10_Form_Nature_Espaces_Verts'!AE39,"")</x:f>
      </x:c>
    </x:row>
    <x:row r="40">
      <x:c r="A40" s="113" t="str">
        <x:f>IF('10_Form_Nature_Espaces_Verts'!$V40="Validé humainement",'10_Form_Nature_Espaces_Verts'!A40,"")</x:f>
      </x:c>
      <x:c r="B40" s="113" t="str">
        <x:f>IF('10_Form_Nature_Espaces_Verts'!$V40="Validé humainement",'10_Form_Nature_Espaces_Verts'!B40,"")</x:f>
      </x:c>
      <x:c r="C40" s="113" t="str">
        <x:f>IF('10_Form_Nature_Espaces_Verts'!$V40="Validé humainement",'10_Form_Nature_Espaces_Verts'!C40,"")</x:f>
      </x:c>
      <x:c r="D40" s="113" t="str">
        <x:f>IF('10_Form_Nature_Espaces_Verts'!$V40="Validé humainement",'10_Form_Nature_Espaces_Verts'!D40,"")</x:f>
      </x:c>
      <x:c r="E40" s="113" t="str">
        <x:f>IF('10_Form_Nature_Espaces_Verts'!$V40="Validé humainement",'10_Form_Nature_Espaces_Verts'!E40,"")</x:f>
      </x:c>
      <x:c r="F40" s="113" t="str">
        <x:f>IF('10_Form_Nature_Espaces_Verts'!$V40="Validé humainement",'10_Form_Nature_Espaces_Verts'!F40,"")</x:f>
      </x:c>
      <x:c r="G40" s="113" t="str">
        <x:f>IF('10_Form_Nature_Espaces_Verts'!$V40="Validé humainement",'10_Form_Nature_Espaces_Verts'!G40,"")</x:f>
      </x:c>
      <x:c r="H40" s="113" t="str">
        <x:f>IF('10_Form_Nature_Espaces_Verts'!$V40="Validé humainement",'10_Form_Nature_Espaces_Verts'!H40,"")</x:f>
      </x:c>
      <x:c r="I40" s="113" t="str">
        <x:f>IF('10_Form_Nature_Espaces_Verts'!$V40="Validé humainement",'10_Form_Nature_Espaces_Verts'!I40,"")</x:f>
      </x:c>
      <x:c r="J40" s="113" t="str">
        <x:f>IF('10_Form_Nature_Espaces_Verts'!$V40="Validé humainement",'10_Form_Nature_Espaces_Verts'!J40,"")</x:f>
      </x:c>
      <x:c r="K40" s="113" t="str">
        <x:f>IF('10_Form_Nature_Espaces_Verts'!$V40="Validé humainement",'10_Form_Nature_Espaces_Verts'!K40,"")</x:f>
      </x:c>
      <x:c r="L40" s="113" t="str">
        <x:f>IF('10_Form_Nature_Espaces_Verts'!$V40="Validé humainement",'10_Form_Nature_Espaces_Verts'!L40,"")</x:f>
      </x:c>
      <x:c r="M40" s="113" t="str">
        <x:f>IF('10_Form_Nature_Espaces_Verts'!$V40="Validé humainement",'10_Form_Nature_Espaces_Verts'!M40,"")</x:f>
      </x:c>
      <x:c r="N40" s="113" t="str">
        <x:f>IF('10_Form_Nature_Espaces_Verts'!$V40="Validé humainement",'10_Form_Nature_Espaces_Verts'!N40,"")</x:f>
      </x:c>
      <x:c r="O40" s="113" t="str">
        <x:f>IF('10_Form_Nature_Espaces_Verts'!$V40="Validé humainement",'10_Form_Nature_Espaces_Verts'!O40,"")</x:f>
      </x:c>
      <x:c r="P40" s="113" t="str">
        <x:f>IF('10_Form_Nature_Espaces_Verts'!$V40="Validé humainement",'10_Form_Nature_Espaces_Verts'!P40,"")</x:f>
      </x:c>
      <x:c r="Q40" s="113" t="str">
        <x:f>IF('10_Form_Nature_Espaces_Verts'!$V40="Validé humainement",'10_Form_Nature_Espaces_Verts'!Q40,"")</x:f>
      </x:c>
      <x:c r="R40" s="113" t="str">
        <x:f>IF('10_Form_Nature_Espaces_Verts'!$V40="Validé humainement",'10_Form_Nature_Espaces_Verts'!R40,"")</x:f>
      </x:c>
      <x:c r="S40" s="113" t="str">
        <x:f>IF('10_Form_Nature_Espaces_Verts'!$V40="Validé humainement",'10_Form_Nature_Espaces_Verts'!S40,"")</x:f>
      </x:c>
      <x:c r="T40" s="113" t="str">
        <x:f>IF('10_Form_Nature_Espaces_Verts'!$V40="Validé humainement",'10_Form_Nature_Espaces_Verts'!T40,"")</x:f>
      </x:c>
      <x:c r="U40" s="113" t="str">
        <x:f>IF('10_Form_Nature_Espaces_Verts'!$V40="Validé humainement",'10_Form_Nature_Espaces_Verts'!U40,"")</x:f>
      </x:c>
      <x:c r="V40" s="113" t="str">
        <x:f>IF('10_Form_Nature_Espaces_Verts'!$V40="Validé humainement",'10_Form_Nature_Espaces_Verts'!V40,"")</x:f>
      </x:c>
      <x:c r="W40" s="113" t="str">
        <x:f>IF('10_Form_Nature_Espaces_Verts'!$V40="Validé humainement",'10_Form_Nature_Espaces_Verts'!W40,"")</x:f>
      </x:c>
      <x:c r="X40" s="113" t="str">
        <x:f>IF('10_Form_Nature_Espaces_Verts'!$V40="Validé humainement",'10_Form_Nature_Espaces_Verts'!X40,"")</x:f>
      </x:c>
      <x:c r="Y40" s="113" t="str">
        <x:f>IF('10_Form_Nature_Espaces_Verts'!$V40="Validé humainement",'10_Form_Nature_Espaces_Verts'!Y40,"")</x:f>
      </x:c>
      <x:c r="Z40" s="113" t="str">
        <x:f>IF('10_Form_Nature_Espaces_Verts'!$V40="Validé humainement",'10_Form_Nature_Espaces_Verts'!Z40,"")</x:f>
      </x:c>
      <x:c r="AA40" s="113" t="str">
        <x:f>IF('10_Form_Nature_Espaces_Verts'!$V40="Validé humainement",'10_Form_Nature_Espaces_Verts'!AA40,"")</x:f>
      </x:c>
      <x:c r="AB40" s="113" t="str">
        <x:f>IF('10_Form_Nature_Espaces_Verts'!$V40="Validé humainement",'10_Form_Nature_Espaces_Verts'!AB40,"")</x:f>
      </x:c>
      <x:c r="AC40" s="113" t="str">
        <x:f>IF('10_Form_Nature_Espaces_Verts'!$V40="Validé humainement",'10_Form_Nature_Espaces_Verts'!AC40,"")</x:f>
      </x:c>
      <x:c r="AD40" s="113" t="str">
        <x:f>IF('10_Form_Nature_Espaces_Verts'!$V40="Validé humainement",'10_Form_Nature_Espaces_Verts'!AD40,"")</x:f>
      </x:c>
      <x:c r="AE40" s="113" t="str">
        <x:f>IF('10_Form_Nature_Espaces_Verts'!$V40="Validé humainement",'10_Form_Nature_Espaces_Verts'!AE40,"")</x:f>
      </x:c>
    </x:row>
    <x:row r="41">
      <x:c r="A41" s="113" t="str">
        <x:f>IF('10_Form_Nature_Espaces_Verts'!$V41="Validé humainement",'10_Form_Nature_Espaces_Verts'!A41,"")</x:f>
      </x:c>
      <x:c r="B41" s="113" t="str">
        <x:f>IF('10_Form_Nature_Espaces_Verts'!$V41="Validé humainement",'10_Form_Nature_Espaces_Verts'!B41,"")</x:f>
      </x:c>
      <x:c r="C41" s="113" t="str">
        <x:f>IF('10_Form_Nature_Espaces_Verts'!$V41="Validé humainement",'10_Form_Nature_Espaces_Verts'!C41,"")</x:f>
      </x:c>
      <x:c r="D41" s="113" t="str">
        <x:f>IF('10_Form_Nature_Espaces_Verts'!$V41="Validé humainement",'10_Form_Nature_Espaces_Verts'!D41,"")</x:f>
      </x:c>
      <x:c r="E41" s="113" t="str">
        <x:f>IF('10_Form_Nature_Espaces_Verts'!$V41="Validé humainement",'10_Form_Nature_Espaces_Verts'!E41,"")</x:f>
      </x:c>
      <x:c r="F41" s="113" t="str">
        <x:f>IF('10_Form_Nature_Espaces_Verts'!$V41="Validé humainement",'10_Form_Nature_Espaces_Verts'!F41,"")</x:f>
      </x:c>
      <x:c r="G41" s="113" t="str">
        <x:f>IF('10_Form_Nature_Espaces_Verts'!$V41="Validé humainement",'10_Form_Nature_Espaces_Verts'!G41,"")</x:f>
      </x:c>
      <x:c r="H41" s="113" t="str">
        <x:f>IF('10_Form_Nature_Espaces_Verts'!$V41="Validé humainement",'10_Form_Nature_Espaces_Verts'!H41,"")</x:f>
      </x:c>
      <x:c r="I41" s="113" t="str">
        <x:f>IF('10_Form_Nature_Espaces_Verts'!$V41="Validé humainement",'10_Form_Nature_Espaces_Verts'!I41,"")</x:f>
      </x:c>
      <x:c r="J41" s="113" t="str">
        <x:f>IF('10_Form_Nature_Espaces_Verts'!$V41="Validé humainement",'10_Form_Nature_Espaces_Verts'!J41,"")</x:f>
      </x:c>
      <x:c r="K41" s="113" t="str">
        <x:f>IF('10_Form_Nature_Espaces_Verts'!$V41="Validé humainement",'10_Form_Nature_Espaces_Verts'!K41,"")</x:f>
      </x:c>
      <x:c r="L41" s="113" t="str">
        <x:f>IF('10_Form_Nature_Espaces_Verts'!$V41="Validé humainement",'10_Form_Nature_Espaces_Verts'!L41,"")</x:f>
      </x:c>
      <x:c r="M41" s="113" t="str">
        <x:f>IF('10_Form_Nature_Espaces_Verts'!$V41="Validé humainement",'10_Form_Nature_Espaces_Verts'!M41,"")</x:f>
      </x:c>
      <x:c r="N41" s="113" t="str">
        <x:f>IF('10_Form_Nature_Espaces_Verts'!$V41="Validé humainement",'10_Form_Nature_Espaces_Verts'!N41,"")</x:f>
      </x:c>
      <x:c r="O41" s="113" t="str">
        <x:f>IF('10_Form_Nature_Espaces_Verts'!$V41="Validé humainement",'10_Form_Nature_Espaces_Verts'!O41,"")</x:f>
      </x:c>
      <x:c r="P41" s="113" t="str">
        <x:f>IF('10_Form_Nature_Espaces_Verts'!$V41="Validé humainement",'10_Form_Nature_Espaces_Verts'!P41,"")</x:f>
      </x:c>
      <x:c r="Q41" s="113" t="str">
        <x:f>IF('10_Form_Nature_Espaces_Verts'!$V41="Validé humainement",'10_Form_Nature_Espaces_Verts'!Q41,"")</x:f>
      </x:c>
      <x:c r="R41" s="113" t="str">
        <x:f>IF('10_Form_Nature_Espaces_Verts'!$V41="Validé humainement",'10_Form_Nature_Espaces_Verts'!R41,"")</x:f>
      </x:c>
      <x:c r="S41" s="113" t="str">
        <x:f>IF('10_Form_Nature_Espaces_Verts'!$V41="Validé humainement",'10_Form_Nature_Espaces_Verts'!S41,"")</x:f>
      </x:c>
      <x:c r="T41" s="113" t="str">
        <x:f>IF('10_Form_Nature_Espaces_Verts'!$V41="Validé humainement",'10_Form_Nature_Espaces_Verts'!T41,"")</x:f>
      </x:c>
      <x:c r="U41" s="113" t="str">
        <x:f>IF('10_Form_Nature_Espaces_Verts'!$V41="Validé humainement",'10_Form_Nature_Espaces_Verts'!U41,"")</x:f>
      </x:c>
      <x:c r="V41" s="113" t="str">
        <x:f>IF('10_Form_Nature_Espaces_Verts'!$V41="Validé humainement",'10_Form_Nature_Espaces_Verts'!V41,"")</x:f>
      </x:c>
      <x:c r="W41" s="113" t="str">
        <x:f>IF('10_Form_Nature_Espaces_Verts'!$V41="Validé humainement",'10_Form_Nature_Espaces_Verts'!W41,"")</x:f>
      </x:c>
      <x:c r="X41" s="113" t="str">
        <x:f>IF('10_Form_Nature_Espaces_Verts'!$V41="Validé humainement",'10_Form_Nature_Espaces_Verts'!X41,"")</x:f>
      </x:c>
      <x:c r="Y41" s="113" t="str">
        <x:f>IF('10_Form_Nature_Espaces_Verts'!$V41="Validé humainement",'10_Form_Nature_Espaces_Verts'!Y41,"")</x:f>
      </x:c>
      <x:c r="Z41" s="113" t="str">
        <x:f>IF('10_Form_Nature_Espaces_Verts'!$V41="Validé humainement",'10_Form_Nature_Espaces_Verts'!Z41,"")</x:f>
      </x:c>
      <x:c r="AA41" s="113" t="str">
        <x:f>IF('10_Form_Nature_Espaces_Verts'!$V41="Validé humainement",'10_Form_Nature_Espaces_Verts'!AA41,"")</x:f>
      </x:c>
      <x:c r="AB41" s="113" t="str">
        <x:f>IF('10_Form_Nature_Espaces_Verts'!$V41="Validé humainement",'10_Form_Nature_Espaces_Verts'!AB41,"")</x:f>
      </x:c>
      <x:c r="AC41" s="113" t="str">
        <x:f>IF('10_Form_Nature_Espaces_Verts'!$V41="Validé humainement",'10_Form_Nature_Espaces_Verts'!AC41,"")</x:f>
      </x:c>
      <x:c r="AD41" s="113" t="str">
        <x:f>IF('10_Form_Nature_Espaces_Verts'!$V41="Validé humainement",'10_Form_Nature_Espaces_Verts'!AD41,"")</x:f>
      </x:c>
      <x:c r="AE41" s="113" t="str">
        <x:f>IF('10_Form_Nature_Espaces_Verts'!$V41="Validé humainement",'10_Form_Nature_Espaces_Verts'!AE41,"")</x:f>
      </x:c>
    </x:row>
    <x:row r="42">
      <x:c r="A42" s="113" t="str">
        <x:f>IF('10_Form_Nature_Espaces_Verts'!$V42="Validé humainement",'10_Form_Nature_Espaces_Verts'!A42,"")</x:f>
      </x:c>
      <x:c r="B42" s="113" t="str">
        <x:f>IF('10_Form_Nature_Espaces_Verts'!$V42="Validé humainement",'10_Form_Nature_Espaces_Verts'!B42,"")</x:f>
      </x:c>
      <x:c r="C42" s="113" t="str">
        <x:f>IF('10_Form_Nature_Espaces_Verts'!$V42="Validé humainement",'10_Form_Nature_Espaces_Verts'!C42,"")</x:f>
      </x:c>
      <x:c r="D42" s="113" t="str">
        <x:f>IF('10_Form_Nature_Espaces_Verts'!$V42="Validé humainement",'10_Form_Nature_Espaces_Verts'!D42,"")</x:f>
      </x:c>
      <x:c r="E42" s="113" t="str">
        <x:f>IF('10_Form_Nature_Espaces_Verts'!$V42="Validé humainement",'10_Form_Nature_Espaces_Verts'!E42,"")</x:f>
      </x:c>
      <x:c r="F42" s="113" t="str">
        <x:f>IF('10_Form_Nature_Espaces_Verts'!$V42="Validé humainement",'10_Form_Nature_Espaces_Verts'!F42,"")</x:f>
      </x:c>
      <x:c r="G42" s="113" t="str">
        <x:f>IF('10_Form_Nature_Espaces_Verts'!$V42="Validé humainement",'10_Form_Nature_Espaces_Verts'!G42,"")</x:f>
      </x:c>
      <x:c r="H42" s="113" t="str">
        <x:f>IF('10_Form_Nature_Espaces_Verts'!$V42="Validé humainement",'10_Form_Nature_Espaces_Verts'!H42,"")</x:f>
      </x:c>
      <x:c r="I42" s="113" t="str">
        <x:f>IF('10_Form_Nature_Espaces_Verts'!$V42="Validé humainement",'10_Form_Nature_Espaces_Verts'!I42,"")</x:f>
      </x:c>
      <x:c r="J42" s="113" t="str">
        <x:f>IF('10_Form_Nature_Espaces_Verts'!$V42="Validé humainement",'10_Form_Nature_Espaces_Verts'!J42,"")</x:f>
      </x:c>
      <x:c r="K42" s="113" t="str">
        <x:f>IF('10_Form_Nature_Espaces_Verts'!$V42="Validé humainement",'10_Form_Nature_Espaces_Verts'!K42,"")</x:f>
      </x:c>
      <x:c r="L42" s="113" t="str">
        <x:f>IF('10_Form_Nature_Espaces_Verts'!$V42="Validé humainement",'10_Form_Nature_Espaces_Verts'!L42,"")</x:f>
      </x:c>
      <x:c r="M42" s="113" t="str">
        <x:f>IF('10_Form_Nature_Espaces_Verts'!$V42="Validé humainement",'10_Form_Nature_Espaces_Verts'!M42,"")</x:f>
      </x:c>
      <x:c r="N42" s="113" t="str">
        <x:f>IF('10_Form_Nature_Espaces_Verts'!$V42="Validé humainement",'10_Form_Nature_Espaces_Verts'!N42,"")</x:f>
      </x:c>
      <x:c r="O42" s="113" t="str">
        <x:f>IF('10_Form_Nature_Espaces_Verts'!$V42="Validé humainement",'10_Form_Nature_Espaces_Verts'!O42,"")</x:f>
      </x:c>
      <x:c r="P42" s="113" t="str">
        <x:f>IF('10_Form_Nature_Espaces_Verts'!$V42="Validé humainement",'10_Form_Nature_Espaces_Verts'!P42,"")</x:f>
      </x:c>
      <x:c r="Q42" s="113" t="str">
        <x:f>IF('10_Form_Nature_Espaces_Verts'!$V42="Validé humainement",'10_Form_Nature_Espaces_Verts'!Q42,"")</x:f>
      </x:c>
      <x:c r="R42" s="113" t="str">
        <x:f>IF('10_Form_Nature_Espaces_Verts'!$V42="Validé humainement",'10_Form_Nature_Espaces_Verts'!R42,"")</x:f>
      </x:c>
      <x:c r="S42" s="113" t="str">
        <x:f>IF('10_Form_Nature_Espaces_Verts'!$V42="Validé humainement",'10_Form_Nature_Espaces_Verts'!S42,"")</x:f>
      </x:c>
      <x:c r="T42" s="113" t="str">
        <x:f>IF('10_Form_Nature_Espaces_Verts'!$V42="Validé humainement",'10_Form_Nature_Espaces_Verts'!T42,"")</x:f>
      </x:c>
      <x:c r="U42" s="113" t="str">
        <x:f>IF('10_Form_Nature_Espaces_Verts'!$V42="Validé humainement",'10_Form_Nature_Espaces_Verts'!U42,"")</x:f>
      </x:c>
      <x:c r="V42" s="113" t="str">
        <x:f>IF('10_Form_Nature_Espaces_Verts'!$V42="Validé humainement",'10_Form_Nature_Espaces_Verts'!V42,"")</x:f>
      </x:c>
      <x:c r="W42" s="113" t="str">
        <x:f>IF('10_Form_Nature_Espaces_Verts'!$V42="Validé humainement",'10_Form_Nature_Espaces_Verts'!W42,"")</x:f>
      </x:c>
      <x:c r="X42" s="113" t="str">
        <x:f>IF('10_Form_Nature_Espaces_Verts'!$V42="Validé humainement",'10_Form_Nature_Espaces_Verts'!X42,"")</x:f>
      </x:c>
      <x:c r="Y42" s="113" t="str">
        <x:f>IF('10_Form_Nature_Espaces_Verts'!$V42="Validé humainement",'10_Form_Nature_Espaces_Verts'!Y42,"")</x:f>
      </x:c>
      <x:c r="Z42" s="113" t="str">
        <x:f>IF('10_Form_Nature_Espaces_Verts'!$V42="Validé humainement",'10_Form_Nature_Espaces_Verts'!Z42,"")</x:f>
      </x:c>
      <x:c r="AA42" s="113" t="str">
        <x:f>IF('10_Form_Nature_Espaces_Verts'!$V42="Validé humainement",'10_Form_Nature_Espaces_Verts'!AA42,"")</x:f>
      </x:c>
      <x:c r="AB42" s="113" t="str">
        <x:f>IF('10_Form_Nature_Espaces_Verts'!$V42="Validé humainement",'10_Form_Nature_Espaces_Verts'!AB42,"")</x:f>
      </x:c>
      <x:c r="AC42" s="113" t="str">
        <x:f>IF('10_Form_Nature_Espaces_Verts'!$V42="Validé humainement",'10_Form_Nature_Espaces_Verts'!AC42,"")</x:f>
      </x:c>
      <x:c r="AD42" s="113" t="str">
        <x:f>IF('10_Form_Nature_Espaces_Verts'!$V42="Validé humainement",'10_Form_Nature_Espaces_Verts'!AD42,"")</x:f>
      </x:c>
      <x:c r="AE42" s="113" t="str">
        <x:f>IF('10_Form_Nature_Espaces_Verts'!$V42="Validé humainement",'10_Form_Nature_Espaces_Verts'!AE42,"")</x:f>
      </x:c>
    </x:row>
    <x:row r="43">
      <x:c r="A43" s="113" t="str">
        <x:f>IF('10_Form_Nature_Espaces_Verts'!$V43="Validé humainement",'10_Form_Nature_Espaces_Verts'!A43,"")</x:f>
      </x:c>
      <x:c r="B43" s="113" t="str">
        <x:f>IF('10_Form_Nature_Espaces_Verts'!$V43="Validé humainement",'10_Form_Nature_Espaces_Verts'!B43,"")</x:f>
      </x:c>
      <x:c r="C43" s="113" t="str">
        <x:f>IF('10_Form_Nature_Espaces_Verts'!$V43="Validé humainement",'10_Form_Nature_Espaces_Verts'!C43,"")</x:f>
      </x:c>
      <x:c r="D43" s="113" t="str">
        <x:f>IF('10_Form_Nature_Espaces_Verts'!$V43="Validé humainement",'10_Form_Nature_Espaces_Verts'!D43,"")</x:f>
      </x:c>
      <x:c r="E43" s="113" t="str">
        <x:f>IF('10_Form_Nature_Espaces_Verts'!$V43="Validé humainement",'10_Form_Nature_Espaces_Verts'!E43,"")</x:f>
      </x:c>
      <x:c r="F43" s="113" t="str">
        <x:f>IF('10_Form_Nature_Espaces_Verts'!$V43="Validé humainement",'10_Form_Nature_Espaces_Verts'!F43,"")</x:f>
      </x:c>
      <x:c r="G43" s="113" t="str">
        <x:f>IF('10_Form_Nature_Espaces_Verts'!$V43="Validé humainement",'10_Form_Nature_Espaces_Verts'!G43,"")</x:f>
      </x:c>
      <x:c r="H43" s="113" t="str">
        <x:f>IF('10_Form_Nature_Espaces_Verts'!$V43="Validé humainement",'10_Form_Nature_Espaces_Verts'!H43,"")</x:f>
      </x:c>
      <x:c r="I43" s="113" t="str">
        <x:f>IF('10_Form_Nature_Espaces_Verts'!$V43="Validé humainement",'10_Form_Nature_Espaces_Verts'!I43,"")</x:f>
      </x:c>
      <x:c r="J43" s="113" t="str">
        <x:f>IF('10_Form_Nature_Espaces_Verts'!$V43="Validé humainement",'10_Form_Nature_Espaces_Verts'!J43,"")</x:f>
      </x:c>
      <x:c r="K43" s="113" t="str">
        <x:f>IF('10_Form_Nature_Espaces_Verts'!$V43="Validé humainement",'10_Form_Nature_Espaces_Verts'!K43,"")</x:f>
      </x:c>
      <x:c r="L43" s="113" t="str">
        <x:f>IF('10_Form_Nature_Espaces_Verts'!$V43="Validé humainement",'10_Form_Nature_Espaces_Verts'!L43,"")</x:f>
      </x:c>
      <x:c r="M43" s="113" t="str">
        <x:f>IF('10_Form_Nature_Espaces_Verts'!$V43="Validé humainement",'10_Form_Nature_Espaces_Verts'!M43,"")</x:f>
      </x:c>
      <x:c r="N43" s="113" t="str">
        <x:f>IF('10_Form_Nature_Espaces_Verts'!$V43="Validé humainement",'10_Form_Nature_Espaces_Verts'!N43,"")</x:f>
      </x:c>
      <x:c r="O43" s="113" t="str">
        <x:f>IF('10_Form_Nature_Espaces_Verts'!$V43="Validé humainement",'10_Form_Nature_Espaces_Verts'!O43,"")</x:f>
      </x:c>
      <x:c r="P43" s="113" t="str">
        <x:f>IF('10_Form_Nature_Espaces_Verts'!$V43="Validé humainement",'10_Form_Nature_Espaces_Verts'!P43,"")</x:f>
      </x:c>
      <x:c r="Q43" s="113" t="str">
        <x:f>IF('10_Form_Nature_Espaces_Verts'!$V43="Validé humainement",'10_Form_Nature_Espaces_Verts'!Q43,"")</x:f>
      </x:c>
      <x:c r="R43" s="113" t="str">
        <x:f>IF('10_Form_Nature_Espaces_Verts'!$V43="Validé humainement",'10_Form_Nature_Espaces_Verts'!R43,"")</x:f>
      </x:c>
      <x:c r="S43" s="113" t="str">
        <x:f>IF('10_Form_Nature_Espaces_Verts'!$V43="Validé humainement",'10_Form_Nature_Espaces_Verts'!S43,"")</x:f>
      </x:c>
      <x:c r="T43" s="113" t="str">
        <x:f>IF('10_Form_Nature_Espaces_Verts'!$V43="Validé humainement",'10_Form_Nature_Espaces_Verts'!T43,"")</x:f>
      </x:c>
      <x:c r="U43" s="113" t="str">
        <x:f>IF('10_Form_Nature_Espaces_Verts'!$V43="Validé humainement",'10_Form_Nature_Espaces_Verts'!U43,"")</x:f>
      </x:c>
      <x:c r="V43" s="113" t="str">
        <x:f>IF('10_Form_Nature_Espaces_Verts'!$V43="Validé humainement",'10_Form_Nature_Espaces_Verts'!V43,"")</x:f>
      </x:c>
      <x:c r="W43" s="113" t="str">
        <x:f>IF('10_Form_Nature_Espaces_Verts'!$V43="Validé humainement",'10_Form_Nature_Espaces_Verts'!W43,"")</x:f>
      </x:c>
      <x:c r="X43" s="113" t="str">
        <x:f>IF('10_Form_Nature_Espaces_Verts'!$V43="Validé humainement",'10_Form_Nature_Espaces_Verts'!X43,"")</x:f>
      </x:c>
      <x:c r="Y43" s="113" t="str">
        <x:f>IF('10_Form_Nature_Espaces_Verts'!$V43="Validé humainement",'10_Form_Nature_Espaces_Verts'!Y43,"")</x:f>
      </x:c>
      <x:c r="Z43" s="113" t="str">
        <x:f>IF('10_Form_Nature_Espaces_Verts'!$V43="Validé humainement",'10_Form_Nature_Espaces_Verts'!Z43,"")</x:f>
      </x:c>
      <x:c r="AA43" s="113" t="str">
        <x:f>IF('10_Form_Nature_Espaces_Verts'!$V43="Validé humainement",'10_Form_Nature_Espaces_Verts'!AA43,"")</x:f>
      </x:c>
      <x:c r="AB43" s="113" t="str">
        <x:f>IF('10_Form_Nature_Espaces_Verts'!$V43="Validé humainement",'10_Form_Nature_Espaces_Verts'!AB43,"")</x:f>
      </x:c>
      <x:c r="AC43" s="113" t="str">
        <x:f>IF('10_Form_Nature_Espaces_Verts'!$V43="Validé humainement",'10_Form_Nature_Espaces_Verts'!AC43,"")</x:f>
      </x:c>
      <x:c r="AD43" s="113" t="str">
        <x:f>IF('10_Form_Nature_Espaces_Verts'!$V43="Validé humainement",'10_Form_Nature_Espaces_Verts'!AD43,"")</x:f>
      </x:c>
      <x:c r="AE43" s="113" t="str">
        <x:f>IF('10_Form_Nature_Espaces_Verts'!$V43="Validé humainement",'10_Form_Nature_Espaces_Verts'!AE43,"")</x:f>
      </x:c>
    </x:row>
    <x:row r="44">
      <x:c r="A44" s="113" t="str">
        <x:f>IF('10_Form_Nature_Espaces_Verts'!$V44="Validé humainement",'10_Form_Nature_Espaces_Verts'!A44,"")</x:f>
      </x:c>
      <x:c r="B44" s="113" t="str">
        <x:f>IF('10_Form_Nature_Espaces_Verts'!$V44="Validé humainement",'10_Form_Nature_Espaces_Verts'!B44,"")</x:f>
      </x:c>
      <x:c r="C44" s="113" t="str">
        <x:f>IF('10_Form_Nature_Espaces_Verts'!$V44="Validé humainement",'10_Form_Nature_Espaces_Verts'!C44,"")</x:f>
      </x:c>
      <x:c r="D44" s="113" t="str">
        <x:f>IF('10_Form_Nature_Espaces_Verts'!$V44="Validé humainement",'10_Form_Nature_Espaces_Verts'!D44,"")</x:f>
      </x:c>
      <x:c r="E44" s="113" t="str">
        <x:f>IF('10_Form_Nature_Espaces_Verts'!$V44="Validé humainement",'10_Form_Nature_Espaces_Verts'!E44,"")</x:f>
      </x:c>
      <x:c r="F44" s="113" t="str">
        <x:f>IF('10_Form_Nature_Espaces_Verts'!$V44="Validé humainement",'10_Form_Nature_Espaces_Verts'!F44,"")</x:f>
      </x:c>
      <x:c r="G44" s="113" t="str">
        <x:f>IF('10_Form_Nature_Espaces_Verts'!$V44="Validé humainement",'10_Form_Nature_Espaces_Verts'!G44,"")</x:f>
      </x:c>
      <x:c r="H44" s="113" t="str">
        <x:f>IF('10_Form_Nature_Espaces_Verts'!$V44="Validé humainement",'10_Form_Nature_Espaces_Verts'!H44,"")</x:f>
      </x:c>
      <x:c r="I44" s="113" t="str">
        <x:f>IF('10_Form_Nature_Espaces_Verts'!$V44="Validé humainement",'10_Form_Nature_Espaces_Verts'!I44,"")</x:f>
      </x:c>
      <x:c r="J44" s="113" t="str">
        <x:f>IF('10_Form_Nature_Espaces_Verts'!$V44="Validé humainement",'10_Form_Nature_Espaces_Verts'!J44,"")</x:f>
      </x:c>
      <x:c r="K44" s="113" t="str">
        <x:f>IF('10_Form_Nature_Espaces_Verts'!$V44="Validé humainement",'10_Form_Nature_Espaces_Verts'!K44,"")</x:f>
      </x:c>
      <x:c r="L44" s="113" t="str">
        <x:f>IF('10_Form_Nature_Espaces_Verts'!$V44="Validé humainement",'10_Form_Nature_Espaces_Verts'!L44,"")</x:f>
      </x:c>
      <x:c r="M44" s="113" t="str">
        <x:f>IF('10_Form_Nature_Espaces_Verts'!$V44="Validé humainement",'10_Form_Nature_Espaces_Verts'!M44,"")</x:f>
      </x:c>
      <x:c r="N44" s="113" t="str">
        <x:f>IF('10_Form_Nature_Espaces_Verts'!$V44="Validé humainement",'10_Form_Nature_Espaces_Verts'!N44,"")</x:f>
      </x:c>
      <x:c r="O44" s="113" t="str">
        <x:f>IF('10_Form_Nature_Espaces_Verts'!$V44="Validé humainement",'10_Form_Nature_Espaces_Verts'!O44,"")</x:f>
      </x:c>
      <x:c r="P44" s="113" t="str">
        <x:f>IF('10_Form_Nature_Espaces_Verts'!$V44="Validé humainement",'10_Form_Nature_Espaces_Verts'!P44,"")</x:f>
      </x:c>
      <x:c r="Q44" s="113" t="str">
        <x:f>IF('10_Form_Nature_Espaces_Verts'!$V44="Validé humainement",'10_Form_Nature_Espaces_Verts'!Q44,"")</x:f>
      </x:c>
      <x:c r="R44" s="113" t="str">
        <x:f>IF('10_Form_Nature_Espaces_Verts'!$V44="Validé humainement",'10_Form_Nature_Espaces_Verts'!R44,"")</x:f>
      </x:c>
      <x:c r="S44" s="113" t="str">
        <x:f>IF('10_Form_Nature_Espaces_Verts'!$V44="Validé humainement",'10_Form_Nature_Espaces_Verts'!S44,"")</x:f>
      </x:c>
      <x:c r="T44" s="113" t="str">
        <x:f>IF('10_Form_Nature_Espaces_Verts'!$V44="Validé humainement",'10_Form_Nature_Espaces_Verts'!T44,"")</x:f>
      </x:c>
      <x:c r="U44" s="113" t="str">
        <x:f>IF('10_Form_Nature_Espaces_Verts'!$V44="Validé humainement",'10_Form_Nature_Espaces_Verts'!U44,"")</x:f>
      </x:c>
      <x:c r="V44" s="113" t="str">
        <x:f>IF('10_Form_Nature_Espaces_Verts'!$V44="Validé humainement",'10_Form_Nature_Espaces_Verts'!V44,"")</x:f>
      </x:c>
      <x:c r="W44" s="113" t="str">
        <x:f>IF('10_Form_Nature_Espaces_Verts'!$V44="Validé humainement",'10_Form_Nature_Espaces_Verts'!W44,"")</x:f>
      </x:c>
      <x:c r="X44" s="113" t="str">
        <x:f>IF('10_Form_Nature_Espaces_Verts'!$V44="Validé humainement",'10_Form_Nature_Espaces_Verts'!X44,"")</x:f>
      </x:c>
      <x:c r="Y44" s="113" t="str">
        <x:f>IF('10_Form_Nature_Espaces_Verts'!$V44="Validé humainement",'10_Form_Nature_Espaces_Verts'!Y44,"")</x:f>
      </x:c>
      <x:c r="Z44" s="113" t="str">
        <x:f>IF('10_Form_Nature_Espaces_Verts'!$V44="Validé humainement",'10_Form_Nature_Espaces_Verts'!Z44,"")</x:f>
      </x:c>
      <x:c r="AA44" s="113" t="str">
        <x:f>IF('10_Form_Nature_Espaces_Verts'!$V44="Validé humainement",'10_Form_Nature_Espaces_Verts'!AA44,"")</x:f>
      </x:c>
      <x:c r="AB44" s="113" t="str">
        <x:f>IF('10_Form_Nature_Espaces_Verts'!$V44="Validé humainement",'10_Form_Nature_Espaces_Verts'!AB44,"")</x:f>
      </x:c>
      <x:c r="AC44" s="113" t="str">
        <x:f>IF('10_Form_Nature_Espaces_Verts'!$V44="Validé humainement",'10_Form_Nature_Espaces_Verts'!AC44,"")</x:f>
      </x:c>
      <x:c r="AD44" s="113" t="str">
        <x:f>IF('10_Form_Nature_Espaces_Verts'!$V44="Validé humainement",'10_Form_Nature_Espaces_Verts'!AD44,"")</x:f>
      </x:c>
      <x:c r="AE44" s="113" t="str">
        <x:f>IF('10_Form_Nature_Espaces_Verts'!$V44="Validé humainement",'10_Form_Nature_Espaces_Verts'!AE44,"")</x:f>
      </x:c>
    </x:row>
    <x:row r="45">
      <x:c r="A45" s="113" t="str">
        <x:f>IF('10_Form_Nature_Espaces_Verts'!$V45="Validé humainement",'10_Form_Nature_Espaces_Verts'!A45,"")</x:f>
      </x:c>
      <x:c r="B45" s="113" t="str">
        <x:f>IF('10_Form_Nature_Espaces_Verts'!$V45="Validé humainement",'10_Form_Nature_Espaces_Verts'!B45,"")</x:f>
      </x:c>
      <x:c r="C45" s="113" t="str">
        <x:f>IF('10_Form_Nature_Espaces_Verts'!$V45="Validé humainement",'10_Form_Nature_Espaces_Verts'!C45,"")</x:f>
      </x:c>
      <x:c r="D45" s="113" t="str">
        <x:f>IF('10_Form_Nature_Espaces_Verts'!$V45="Validé humainement",'10_Form_Nature_Espaces_Verts'!D45,"")</x:f>
      </x:c>
      <x:c r="E45" s="113" t="str">
        <x:f>IF('10_Form_Nature_Espaces_Verts'!$V45="Validé humainement",'10_Form_Nature_Espaces_Verts'!E45,"")</x:f>
      </x:c>
      <x:c r="F45" s="113" t="str">
        <x:f>IF('10_Form_Nature_Espaces_Verts'!$V45="Validé humainement",'10_Form_Nature_Espaces_Verts'!F45,"")</x:f>
      </x:c>
      <x:c r="G45" s="113" t="str">
        <x:f>IF('10_Form_Nature_Espaces_Verts'!$V45="Validé humainement",'10_Form_Nature_Espaces_Verts'!G45,"")</x:f>
      </x:c>
      <x:c r="H45" s="113" t="str">
        <x:f>IF('10_Form_Nature_Espaces_Verts'!$V45="Validé humainement",'10_Form_Nature_Espaces_Verts'!H45,"")</x:f>
      </x:c>
      <x:c r="I45" s="113" t="str">
        <x:f>IF('10_Form_Nature_Espaces_Verts'!$V45="Validé humainement",'10_Form_Nature_Espaces_Verts'!I45,"")</x:f>
      </x:c>
      <x:c r="J45" s="113" t="str">
        <x:f>IF('10_Form_Nature_Espaces_Verts'!$V45="Validé humainement",'10_Form_Nature_Espaces_Verts'!J45,"")</x:f>
      </x:c>
      <x:c r="K45" s="113" t="str">
        <x:f>IF('10_Form_Nature_Espaces_Verts'!$V45="Validé humainement",'10_Form_Nature_Espaces_Verts'!K45,"")</x:f>
      </x:c>
      <x:c r="L45" s="113" t="str">
        <x:f>IF('10_Form_Nature_Espaces_Verts'!$V45="Validé humainement",'10_Form_Nature_Espaces_Verts'!L45,"")</x:f>
      </x:c>
      <x:c r="M45" s="113" t="str">
        <x:f>IF('10_Form_Nature_Espaces_Verts'!$V45="Validé humainement",'10_Form_Nature_Espaces_Verts'!M45,"")</x:f>
      </x:c>
      <x:c r="N45" s="113" t="str">
        <x:f>IF('10_Form_Nature_Espaces_Verts'!$V45="Validé humainement",'10_Form_Nature_Espaces_Verts'!N45,"")</x:f>
      </x:c>
      <x:c r="O45" s="113" t="str">
        <x:f>IF('10_Form_Nature_Espaces_Verts'!$V45="Validé humainement",'10_Form_Nature_Espaces_Verts'!O45,"")</x:f>
      </x:c>
      <x:c r="P45" s="113" t="str">
        <x:f>IF('10_Form_Nature_Espaces_Verts'!$V45="Validé humainement",'10_Form_Nature_Espaces_Verts'!P45,"")</x:f>
      </x:c>
      <x:c r="Q45" s="113" t="str">
        <x:f>IF('10_Form_Nature_Espaces_Verts'!$V45="Validé humainement",'10_Form_Nature_Espaces_Verts'!Q45,"")</x:f>
      </x:c>
      <x:c r="R45" s="113" t="str">
        <x:f>IF('10_Form_Nature_Espaces_Verts'!$V45="Validé humainement",'10_Form_Nature_Espaces_Verts'!R45,"")</x:f>
      </x:c>
      <x:c r="S45" s="113" t="str">
        <x:f>IF('10_Form_Nature_Espaces_Verts'!$V45="Validé humainement",'10_Form_Nature_Espaces_Verts'!S45,"")</x:f>
      </x:c>
      <x:c r="T45" s="113" t="str">
        <x:f>IF('10_Form_Nature_Espaces_Verts'!$V45="Validé humainement",'10_Form_Nature_Espaces_Verts'!T45,"")</x:f>
      </x:c>
      <x:c r="U45" s="113" t="str">
        <x:f>IF('10_Form_Nature_Espaces_Verts'!$V45="Validé humainement",'10_Form_Nature_Espaces_Verts'!U45,"")</x:f>
      </x:c>
      <x:c r="V45" s="113" t="str">
        <x:f>IF('10_Form_Nature_Espaces_Verts'!$V45="Validé humainement",'10_Form_Nature_Espaces_Verts'!V45,"")</x:f>
      </x:c>
      <x:c r="W45" s="113" t="str">
        <x:f>IF('10_Form_Nature_Espaces_Verts'!$V45="Validé humainement",'10_Form_Nature_Espaces_Verts'!W45,"")</x:f>
      </x:c>
      <x:c r="X45" s="113" t="str">
        <x:f>IF('10_Form_Nature_Espaces_Verts'!$V45="Validé humainement",'10_Form_Nature_Espaces_Verts'!X45,"")</x:f>
      </x:c>
      <x:c r="Y45" s="113" t="str">
        <x:f>IF('10_Form_Nature_Espaces_Verts'!$V45="Validé humainement",'10_Form_Nature_Espaces_Verts'!Y45,"")</x:f>
      </x:c>
      <x:c r="Z45" s="113" t="str">
        <x:f>IF('10_Form_Nature_Espaces_Verts'!$V45="Validé humainement",'10_Form_Nature_Espaces_Verts'!Z45,"")</x:f>
      </x:c>
      <x:c r="AA45" s="113" t="str">
        <x:f>IF('10_Form_Nature_Espaces_Verts'!$V45="Validé humainement",'10_Form_Nature_Espaces_Verts'!AA45,"")</x:f>
      </x:c>
      <x:c r="AB45" s="113" t="str">
        <x:f>IF('10_Form_Nature_Espaces_Verts'!$V45="Validé humainement",'10_Form_Nature_Espaces_Verts'!AB45,"")</x:f>
      </x:c>
      <x:c r="AC45" s="113" t="str">
        <x:f>IF('10_Form_Nature_Espaces_Verts'!$V45="Validé humainement",'10_Form_Nature_Espaces_Verts'!AC45,"")</x:f>
      </x:c>
      <x:c r="AD45" s="113" t="str">
        <x:f>IF('10_Form_Nature_Espaces_Verts'!$V45="Validé humainement",'10_Form_Nature_Espaces_Verts'!AD45,"")</x:f>
      </x:c>
      <x:c r="AE45" s="113" t="str">
        <x:f>IF('10_Form_Nature_Espaces_Verts'!$V45="Validé humainement",'10_Form_Nature_Espaces_Verts'!AE45,"")</x:f>
      </x:c>
    </x:row>
    <x:row r="46">
      <x:c r="A46" s="113" t="str">
        <x:f>IF('10_Form_Nature_Espaces_Verts'!$V46="Validé humainement",'10_Form_Nature_Espaces_Verts'!A46,"")</x:f>
      </x:c>
      <x:c r="B46" s="113" t="str">
        <x:f>IF('10_Form_Nature_Espaces_Verts'!$V46="Validé humainement",'10_Form_Nature_Espaces_Verts'!B46,"")</x:f>
      </x:c>
      <x:c r="C46" s="113" t="str">
        <x:f>IF('10_Form_Nature_Espaces_Verts'!$V46="Validé humainement",'10_Form_Nature_Espaces_Verts'!C46,"")</x:f>
      </x:c>
      <x:c r="D46" s="113" t="str">
        <x:f>IF('10_Form_Nature_Espaces_Verts'!$V46="Validé humainement",'10_Form_Nature_Espaces_Verts'!D46,"")</x:f>
      </x:c>
      <x:c r="E46" s="113" t="str">
        <x:f>IF('10_Form_Nature_Espaces_Verts'!$V46="Validé humainement",'10_Form_Nature_Espaces_Verts'!E46,"")</x:f>
      </x:c>
      <x:c r="F46" s="113" t="str">
        <x:f>IF('10_Form_Nature_Espaces_Verts'!$V46="Validé humainement",'10_Form_Nature_Espaces_Verts'!F46,"")</x:f>
      </x:c>
      <x:c r="G46" s="113" t="str">
        <x:f>IF('10_Form_Nature_Espaces_Verts'!$V46="Validé humainement",'10_Form_Nature_Espaces_Verts'!G46,"")</x:f>
      </x:c>
      <x:c r="H46" s="113" t="str">
        <x:f>IF('10_Form_Nature_Espaces_Verts'!$V46="Validé humainement",'10_Form_Nature_Espaces_Verts'!H46,"")</x:f>
      </x:c>
      <x:c r="I46" s="113" t="str">
        <x:f>IF('10_Form_Nature_Espaces_Verts'!$V46="Validé humainement",'10_Form_Nature_Espaces_Verts'!I46,"")</x:f>
      </x:c>
      <x:c r="J46" s="113" t="str">
        <x:f>IF('10_Form_Nature_Espaces_Verts'!$V46="Validé humainement",'10_Form_Nature_Espaces_Verts'!J46,"")</x:f>
      </x:c>
      <x:c r="K46" s="113" t="str">
        <x:f>IF('10_Form_Nature_Espaces_Verts'!$V46="Validé humainement",'10_Form_Nature_Espaces_Verts'!K46,"")</x:f>
      </x:c>
      <x:c r="L46" s="113" t="str">
        <x:f>IF('10_Form_Nature_Espaces_Verts'!$V46="Validé humainement",'10_Form_Nature_Espaces_Verts'!L46,"")</x:f>
      </x:c>
      <x:c r="M46" s="113" t="str">
        <x:f>IF('10_Form_Nature_Espaces_Verts'!$V46="Validé humainement",'10_Form_Nature_Espaces_Verts'!M46,"")</x:f>
      </x:c>
      <x:c r="N46" s="113" t="str">
        <x:f>IF('10_Form_Nature_Espaces_Verts'!$V46="Validé humainement",'10_Form_Nature_Espaces_Verts'!N46,"")</x:f>
      </x:c>
      <x:c r="O46" s="113" t="str">
        <x:f>IF('10_Form_Nature_Espaces_Verts'!$V46="Validé humainement",'10_Form_Nature_Espaces_Verts'!O46,"")</x:f>
      </x:c>
      <x:c r="P46" s="113" t="str">
        <x:f>IF('10_Form_Nature_Espaces_Verts'!$V46="Validé humainement",'10_Form_Nature_Espaces_Verts'!P46,"")</x:f>
      </x:c>
      <x:c r="Q46" s="113" t="str">
        <x:f>IF('10_Form_Nature_Espaces_Verts'!$V46="Validé humainement",'10_Form_Nature_Espaces_Verts'!Q46,"")</x:f>
      </x:c>
      <x:c r="R46" s="113" t="str">
        <x:f>IF('10_Form_Nature_Espaces_Verts'!$V46="Validé humainement",'10_Form_Nature_Espaces_Verts'!R46,"")</x:f>
      </x:c>
      <x:c r="S46" s="113" t="str">
        <x:f>IF('10_Form_Nature_Espaces_Verts'!$V46="Validé humainement",'10_Form_Nature_Espaces_Verts'!S46,"")</x:f>
      </x:c>
      <x:c r="T46" s="113" t="str">
        <x:f>IF('10_Form_Nature_Espaces_Verts'!$V46="Validé humainement",'10_Form_Nature_Espaces_Verts'!T46,"")</x:f>
      </x:c>
      <x:c r="U46" s="113" t="str">
        <x:f>IF('10_Form_Nature_Espaces_Verts'!$V46="Validé humainement",'10_Form_Nature_Espaces_Verts'!U46,"")</x:f>
      </x:c>
      <x:c r="V46" s="113" t="str">
        <x:f>IF('10_Form_Nature_Espaces_Verts'!$V46="Validé humainement",'10_Form_Nature_Espaces_Verts'!V46,"")</x:f>
      </x:c>
      <x:c r="W46" s="113" t="str">
        <x:f>IF('10_Form_Nature_Espaces_Verts'!$V46="Validé humainement",'10_Form_Nature_Espaces_Verts'!W46,"")</x:f>
      </x:c>
      <x:c r="X46" s="113" t="str">
        <x:f>IF('10_Form_Nature_Espaces_Verts'!$V46="Validé humainement",'10_Form_Nature_Espaces_Verts'!X46,"")</x:f>
      </x:c>
      <x:c r="Y46" s="113" t="str">
        <x:f>IF('10_Form_Nature_Espaces_Verts'!$V46="Validé humainement",'10_Form_Nature_Espaces_Verts'!Y46,"")</x:f>
      </x:c>
      <x:c r="Z46" s="113" t="str">
        <x:f>IF('10_Form_Nature_Espaces_Verts'!$V46="Validé humainement",'10_Form_Nature_Espaces_Verts'!Z46,"")</x:f>
      </x:c>
      <x:c r="AA46" s="113" t="str">
        <x:f>IF('10_Form_Nature_Espaces_Verts'!$V46="Validé humainement",'10_Form_Nature_Espaces_Verts'!AA46,"")</x:f>
      </x:c>
      <x:c r="AB46" s="113" t="str">
        <x:f>IF('10_Form_Nature_Espaces_Verts'!$V46="Validé humainement",'10_Form_Nature_Espaces_Verts'!AB46,"")</x:f>
      </x:c>
      <x:c r="AC46" s="113" t="str">
        <x:f>IF('10_Form_Nature_Espaces_Verts'!$V46="Validé humainement",'10_Form_Nature_Espaces_Verts'!AC46,"")</x:f>
      </x:c>
      <x:c r="AD46" s="113" t="str">
        <x:f>IF('10_Form_Nature_Espaces_Verts'!$V46="Validé humainement",'10_Form_Nature_Espaces_Verts'!AD46,"")</x:f>
      </x:c>
      <x:c r="AE46" s="113" t="str">
        <x:f>IF('10_Form_Nature_Espaces_Verts'!$V46="Validé humainement",'10_Form_Nature_Espaces_Verts'!AE46,"")</x:f>
      </x:c>
    </x:row>
    <x:row r="47">
      <x:c r="A47" s="113" t="str">
        <x:f>IF('10_Form_Nature_Espaces_Verts'!$V47="Validé humainement",'10_Form_Nature_Espaces_Verts'!A47,"")</x:f>
      </x:c>
      <x:c r="B47" s="113" t="str">
        <x:f>IF('10_Form_Nature_Espaces_Verts'!$V47="Validé humainement",'10_Form_Nature_Espaces_Verts'!B47,"")</x:f>
      </x:c>
      <x:c r="C47" s="113" t="str">
        <x:f>IF('10_Form_Nature_Espaces_Verts'!$V47="Validé humainement",'10_Form_Nature_Espaces_Verts'!C47,"")</x:f>
      </x:c>
      <x:c r="D47" s="113" t="str">
        <x:f>IF('10_Form_Nature_Espaces_Verts'!$V47="Validé humainement",'10_Form_Nature_Espaces_Verts'!D47,"")</x:f>
      </x:c>
      <x:c r="E47" s="113" t="str">
        <x:f>IF('10_Form_Nature_Espaces_Verts'!$V47="Validé humainement",'10_Form_Nature_Espaces_Verts'!E47,"")</x:f>
      </x:c>
      <x:c r="F47" s="113" t="str">
        <x:f>IF('10_Form_Nature_Espaces_Verts'!$V47="Validé humainement",'10_Form_Nature_Espaces_Verts'!F47,"")</x:f>
      </x:c>
      <x:c r="G47" s="113" t="str">
        <x:f>IF('10_Form_Nature_Espaces_Verts'!$V47="Validé humainement",'10_Form_Nature_Espaces_Verts'!G47,"")</x:f>
      </x:c>
      <x:c r="H47" s="113" t="str">
        <x:f>IF('10_Form_Nature_Espaces_Verts'!$V47="Validé humainement",'10_Form_Nature_Espaces_Verts'!H47,"")</x:f>
      </x:c>
      <x:c r="I47" s="113" t="str">
        <x:f>IF('10_Form_Nature_Espaces_Verts'!$V47="Validé humainement",'10_Form_Nature_Espaces_Verts'!I47,"")</x:f>
      </x:c>
      <x:c r="J47" s="113" t="str">
        <x:f>IF('10_Form_Nature_Espaces_Verts'!$V47="Validé humainement",'10_Form_Nature_Espaces_Verts'!J47,"")</x:f>
      </x:c>
      <x:c r="K47" s="113" t="str">
        <x:f>IF('10_Form_Nature_Espaces_Verts'!$V47="Validé humainement",'10_Form_Nature_Espaces_Verts'!K47,"")</x:f>
      </x:c>
      <x:c r="L47" s="113" t="str">
        <x:f>IF('10_Form_Nature_Espaces_Verts'!$V47="Validé humainement",'10_Form_Nature_Espaces_Verts'!L47,"")</x:f>
      </x:c>
      <x:c r="M47" s="113" t="str">
        <x:f>IF('10_Form_Nature_Espaces_Verts'!$V47="Validé humainement",'10_Form_Nature_Espaces_Verts'!M47,"")</x:f>
      </x:c>
      <x:c r="N47" s="113" t="str">
        <x:f>IF('10_Form_Nature_Espaces_Verts'!$V47="Validé humainement",'10_Form_Nature_Espaces_Verts'!N47,"")</x:f>
      </x:c>
      <x:c r="O47" s="113" t="str">
        <x:f>IF('10_Form_Nature_Espaces_Verts'!$V47="Validé humainement",'10_Form_Nature_Espaces_Verts'!O47,"")</x:f>
      </x:c>
      <x:c r="P47" s="113" t="str">
        <x:f>IF('10_Form_Nature_Espaces_Verts'!$V47="Validé humainement",'10_Form_Nature_Espaces_Verts'!P47,"")</x:f>
      </x:c>
      <x:c r="Q47" s="113" t="str">
        <x:f>IF('10_Form_Nature_Espaces_Verts'!$V47="Validé humainement",'10_Form_Nature_Espaces_Verts'!Q47,"")</x:f>
      </x:c>
      <x:c r="R47" s="113" t="str">
        <x:f>IF('10_Form_Nature_Espaces_Verts'!$V47="Validé humainement",'10_Form_Nature_Espaces_Verts'!R47,"")</x:f>
      </x:c>
      <x:c r="S47" s="113" t="str">
        <x:f>IF('10_Form_Nature_Espaces_Verts'!$V47="Validé humainement",'10_Form_Nature_Espaces_Verts'!S47,"")</x:f>
      </x:c>
      <x:c r="T47" s="113" t="str">
        <x:f>IF('10_Form_Nature_Espaces_Verts'!$V47="Validé humainement",'10_Form_Nature_Espaces_Verts'!T47,"")</x:f>
      </x:c>
      <x:c r="U47" s="113" t="str">
        <x:f>IF('10_Form_Nature_Espaces_Verts'!$V47="Validé humainement",'10_Form_Nature_Espaces_Verts'!U47,"")</x:f>
      </x:c>
      <x:c r="V47" s="113" t="str">
        <x:f>IF('10_Form_Nature_Espaces_Verts'!$V47="Validé humainement",'10_Form_Nature_Espaces_Verts'!V47,"")</x:f>
      </x:c>
      <x:c r="W47" s="113" t="str">
        <x:f>IF('10_Form_Nature_Espaces_Verts'!$V47="Validé humainement",'10_Form_Nature_Espaces_Verts'!W47,"")</x:f>
      </x:c>
      <x:c r="X47" s="113" t="str">
        <x:f>IF('10_Form_Nature_Espaces_Verts'!$V47="Validé humainement",'10_Form_Nature_Espaces_Verts'!X47,"")</x:f>
      </x:c>
      <x:c r="Y47" s="113" t="str">
        <x:f>IF('10_Form_Nature_Espaces_Verts'!$V47="Validé humainement",'10_Form_Nature_Espaces_Verts'!Y47,"")</x:f>
      </x:c>
      <x:c r="Z47" s="113" t="str">
        <x:f>IF('10_Form_Nature_Espaces_Verts'!$V47="Validé humainement",'10_Form_Nature_Espaces_Verts'!Z47,"")</x:f>
      </x:c>
      <x:c r="AA47" s="113" t="str">
        <x:f>IF('10_Form_Nature_Espaces_Verts'!$V47="Validé humainement",'10_Form_Nature_Espaces_Verts'!AA47,"")</x:f>
      </x:c>
      <x:c r="AB47" s="113" t="str">
        <x:f>IF('10_Form_Nature_Espaces_Verts'!$V47="Validé humainement",'10_Form_Nature_Espaces_Verts'!AB47,"")</x:f>
      </x:c>
      <x:c r="AC47" s="113" t="str">
        <x:f>IF('10_Form_Nature_Espaces_Verts'!$V47="Validé humainement",'10_Form_Nature_Espaces_Verts'!AC47,"")</x:f>
      </x:c>
      <x:c r="AD47" s="113" t="str">
        <x:f>IF('10_Form_Nature_Espaces_Verts'!$V47="Validé humainement",'10_Form_Nature_Espaces_Verts'!AD47,"")</x:f>
      </x:c>
      <x:c r="AE47" s="113" t="str">
        <x:f>IF('10_Form_Nature_Espaces_Verts'!$V47="Validé humainement",'10_Form_Nature_Espaces_Verts'!AE47,"")</x:f>
      </x:c>
    </x:row>
    <x:row r="48">
      <x:c r="A48" s="113" t="str">
        <x:f>IF('10_Form_Nature_Espaces_Verts'!$V48="Validé humainement",'10_Form_Nature_Espaces_Verts'!A48,"")</x:f>
      </x:c>
      <x:c r="B48" s="113" t="str">
        <x:f>IF('10_Form_Nature_Espaces_Verts'!$V48="Validé humainement",'10_Form_Nature_Espaces_Verts'!B48,"")</x:f>
      </x:c>
      <x:c r="C48" s="113" t="str">
        <x:f>IF('10_Form_Nature_Espaces_Verts'!$V48="Validé humainement",'10_Form_Nature_Espaces_Verts'!C48,"")</x:f>
      </x:c>
      <x:c r="D48" s="113" t="str">
        <x:f>IF('10_Form_Nature_Espaces_Verts'!$V48="Validé humainement",'10_Form_Nature_Espaces_Verts'!D48,"")</x:f>
      </x:c>
      <x:c r="E48" s="113" t="str">
        <x:f>IF('10_Form_Nature_Espaces_Verts'!$V48="Validé humainement",'10_Form_Nature_Espaces_Verts'!E48,"")</x:f>
      </x:c>
      <x:c r="F48" s="113" t="str">
        <x:f>IF('10_Form_Nature_Espaces_Verts'!$V48="Validé humainement",'10_Form_Nature_Espaces_Verts'!F48,"")</x:f>
      </x:c>
      <x:c r="G48" s="113" t="str">
        <x:f>IF('10_Form_Nature_Espaces_Verts'!$V48="Validé humainement",'10_Form_Nature_Espaces_Verts'!G48,"")</x:f>
      </x:c>
      <x:c r="H48" s="113" t="str">
        <x:f>IF('10_Form_Nature_Espaces_Verts'!$V48="Validé humainement",'10_Form_Nature_Espaces_Verts'!H48,"")</x:f>
      </x:c>
      <x:c r="I48" s="113" t="str">
        <x:f>IF('10_Form_Nature_Espaces_Verts'!$V48="Validé humainement",'10_Form_Nature_Espaces_Verts'!I48,"")</x:f>
      </x:c>
      <x:c r="J48" s="113" t="str">
        <x:f>IF('10_Form_Nature_Espaces_Verts'!$V48="Validé humainement",'10_Form_Nature_Espaces_Verts'!J48,"")</x:f>
      </x:c>
      <x:c r="K48" s="113" t="str">
        <x:f>IF('10_Form_Nature_Espaces_Verts'!$V48="Validé humainement",'10_Form_Nature_Espaces_Verts'!K48,"")</x:f>
      </x:c>
      <x:c r="L48" s="113" t="str">
        <x:f>IF('10_Form_Nature_Espaces_Verts'!$V48="Validé humainement",'10_Form_Nature_Espaces_Verts'!L48,"")</x:f>
      </x:c>
      <x:c r="M48" s="113" t="str">
        <x:f>IF('10_Form_Nature_Espaces_Verts'!$V48="Validé humainement",'10_Form_Nature_Espaces_Verts'!M48,"")</x:f>
      </x:c>
      <x:c r="N48" s="113" t="str">
        <x:f>IF('10_Form_Nature_Espaces_Verts'!$V48="Validé humainement",'10_Form_Nature_Espaces_Verts'!N48,"")</x:f>
      </x:c>
      <x:c r="O48" s="113" t="str">
        <x:f>IF('10_Form_Nature_Espaces_Verts'!$V48="Validé humainement",'10_Form_Nature_Espaces_Verts'!O48,"")</x:f>
      </x:c>
      <x:c r="P48" s="113" t="str">
        <x:f>IF('10_Form_Nature_Espaces_Verts'!$V48="Validé humainement",'10_Form_Nature_Espaces_Verts'!P48,"")</x:f>
      </x:c>
      <x:c r="Q48" s="113" t="str">
        <x:f>IF('10_Form_Nature_Espaces_Verts'!$V48="Validé humainement",'10_Form_Nature_Espaces_Verts'!Q48,"")</x:f>
      </x:c>
      <x:c r="R48" s="113" t="str">
        <x:f>IF('10_Form_Nature_Espaces_Verts'!$V48="Validé humainement",'10_Form_Nature_Espaces_Verts'!R48,"")</x:f>
      </x:c>
      <x:c r="S48" s="113" t="str">
        <x:f>IF('10_Form_Nature_Espaces_Verts'!$V48="Validé humainement",'10_Form_Nature_Espaces_Verts'!S48,"")</x:f>
      </x:c>
      <x:c r="T48" s="113" t="str">
        <x:f>IF('10_Form_Nature_Espaces_Verts'!$V48="Validé humainement",'10_Form_Nature_Espaces_Verts'!T48,"")</x:f>
      </x:c>
      <x:c r="U48" s="113" t="str">
        <x:f>IF('10_Form_Nature_Espaces_Verts'!$V48="Validé humainement",'10_Form_Nature_Espaces_Verts'!U48,"")</x:f>
      </x:c>
      <x:c r="V48" s="113" t="str">
        <x:f>IF('10_Form_Nature_Espaces_Verts'!$V48="Validé humainement",'10_Form_Nature_Espaces_Verts'!V48,"")</x:f>
      </x:c>
      <x:c r="W48" s="113" t="str">
        <x:f>IF('10_Form_Nature_Espaces_Verts'!$V48="Validé humainement",'10_Form_Nature_Espaces_Verts'!W48,"")</x:f>
      </x:c>
      <x:c r="X48" s="113" t="str">
        <x:f>IF('10_Form_Nature_Espaces_Verts'!$V48="Validé humainement",'10_Form_Nature_Espaces_Verts'!X48,"")</x:f>
      </x:c>
      <x:c r="Y48" s="113" t="str">
        <x:f>IF('10_Form_Nature_Espaces_Verts'!$V48="Validé humainement",'10_Form_Nature_Espaces_Verts'!Y48,"")</x:f>
      </x:c>
      <x:c r="Z48" s="113" t="str">
        <x:f>IF('10_Form_Nature_Espaces_Verts'!$V48="Validé humainement",'10_Form_Nature_Espaces_Verts'!Z48,"")</x:f>
      </x:c>
      <x:c r="AA48" s="113" t="str">
        <x:f>IF('10_Form_Nature_Espaces_Verts'!$V48="Validé humainement",'10_Form_Nature_Espaces_Verts'!AA48,"")</x:f>
      </x:c>
      <x:c r="AB48" s="113" t="str">
        <x:f>IF('10_Form_Nature_Espaces_Verts'!$V48="Validé humainement",'10_Form_Nature_Espaces_Verts'!AB48,"")</x:f>
      </x:c>
      <x:c r="AC48" s="113" t="str">
        <x:f>IF('10_Form_Nature_Espaces_Verts'!$V48="Validé humainement",'10_Form_Nature_Espaces_Verts'!AC48,"")</x:f>
      </x:c>
      <x:c r="AD48" s="113" t="str">
        <x:f>IF('10_Form_Nature_Espaces_Verts'!$V48="Validé humainement",'10_Form_Nature_Espaces_Verts'!AD48,"")</x:f>
      </x:c>
      <x:c r="AE48" s="113" t="str">
        <x:f>IF('10_Form_Nature_Espaces_Verts'!$V48="Validé humainement",'10_Form_Nature_Espaces_Verts'!AE48,"")</x:f>
      </x:c>
    </x:row>
    <x:row r="49">
      <x:c r="A49" s="113" t="str">
        <x:f>IF('10_Form_Nature_Espaces_Verts'!$V49="Validé humainement",'10_Form_Nature_Espaces_Verts'!A49,"")</x:f>
      </x:c>
      <x:c r="B49" s="113" t="str">
        <x:f>IF('10_Form_Nature_Espaces_Verts'!$V49="Validé humainement",'10_Form_Nature_Espaces_Verts'!B49,"")</x:f>
      </x:c>
      <x:c r="C49" s="113" t="str">
        <x:f>IF('10_Form_Nature_Espaces_Verts'!$V49="Validé humainement",'10_Form_Nature_Espaces_Verts'!C49,"")</x:f>
      </x:c>
      <x:c r="D49" s="113" t="str">
        <x:f>IF('10_Form_Nature_Espaces_Verts'!$V49="Validé humainement",'10_Form_Nature_Espaces_Verts'!D49,"")</x:f>
      </x:c>
      <x:c r="E49" s="113" t="str">
        <x:f>IF('10_Form_Nature_Espaces_Verts'!$V49="Validé humainement",'10_Form_Nature_Espaces_Verts'!E49,"")</x:f>
      </x:c>
      <x:c r="F49" s="113" t="str">
        <x:f>IF('10_Form_Nature_Espaces_Verts'!$V49="Validé humainement",'10_Form_Nature_Espaces_Verts'!F49,"")</x:f>
      </x:c>
      <x:c r="G49" s="113" t="str">
        <x:f>IF('10_Form_Nature_Espaces_Verts'!$V49="Validé humainement",'10_Form_Nature_Espaces_Verts'!G49,"")</x:f>
      </x:c>
      <x:c r="H49" s="113" t="str">
        <x:f>IF('10_Form_Nature_Espaces_Verts'!$V49="Validé humainement",'10_Form_Nature_Espaces_Verts'!H49,"")</x:f>
      </x:c>
      <x:c r="I49" s="113" t="str">
        <x:f>IF('10_Form_Nature_Espaces_Verts'!$V49="Validé humainement",'10_Form_Nature_Espaces_Verts'!I49,"")</x:f>
      </x:c>
      <x:c r="J49" s="113" t="str">
        <x:f>IF('10_Form_Nature_Espaces_Verts'!$V49="Validé humainement",'10_Form_Nature_Espaces_Verts'!J49,"")</x:f>
      </x:c>
      <x:c r="K49" s="113" t="str">
        <x:f>IF('10_Form_Nature_Espaces_Verts'!$V49="Validé humainement",'10_Form_Nature_Espaces_Verts'!K49,"")</x:f>
      </x:c>
      <x:c r="L49" s="113" t="str">
        <x:f>IF('10_Form_Nature_Espaces_Verts'!$V49="Validé humainement",'10_Form_Nature_Espaces_Verts'!L49,"")</x:f>
      </x:c>
      <x:c r="M49" s="113" t="str">
        <x:f>IF('10_Form_Nature_Espaces_Verts'!$V49="Validé humainement",'10_Form_Nature_Espaces_Verts'!M49,"")</x:f>
      </x:c>
      <x:c r="N49" s="113" t="str">
        <x:f>IF('10_Form_Nature_Espaces_Verts'!$V49="Validé humainement",'10_Form_Nature_Espaces_Verts'!N49,"")</x:f>
      </x:c>
      <x:c r="O49" s="113" t="str">
        <x:f>IF('10_Form_Nature_Espaces_Verts'!$V49="Validé humainement",'10_Form_Nature_Espaces_Verts'!O49,"")</x:f>
      </x:c>
      <x:c r="P49" s="113" t="str">
        <x:f>IF('10_Form_Nature_Espaces_Verts'!$V49="Validé humainement",'10_Form_Nature_Espaces_Verts'!P49,"")</x:f>
      </x:c>
      <x:c r="Q49" s="113" t="str">
        <x:f>IF('10_Form_Nature_Espaces_Verts'!$V49="Validé humainement",'10_Form_Nature_Espaces_Verts'!Q49,"")</x:f>
      </x:c>
      <x:c r="R49" s="113" t="str">
        <x:f>IF('10_Form_Nature_Espaces_Verts'!$V49="Validé humainement",'10_Form_Nature_Espaces_Verts'!R49,"")</x:f>
      </x:c>
      <x:c r="S49" s="113" t="str">
        <x:f>IF('10_Form_Nature_Espaces_Verts'!$V49="Validé humainement",'10_Form_Nature_Espaces_Verts'!S49,"")</x:f>
      </x:c>
      <x:c r="T49" s="113" t="str">
        <x:f>IF('10_Form_Nature_Espaces_Verts'!$V49="Validé humainement",'10_Form_Nature_Espaces_Verts'!T49,"")</x:f>
      </x:c>
      <x:c r="U49" s="113" t="str">
        <x:f>IF('10_Form_Nature_Espaces_Verts'!$V49="Validé humainement",'10_Form_Nature_Espaces_Verts'!U49,"")</x:f>
      </x:c>
      <x:c r="V49" s="113" t="str">
        <x:f>IF('10_Form_Nature_Espaces_Verts'!$V49="Validé humainement",'10_Form_Nature_Espaces_Verts'!V49,"")</x:f>
      </x:c>
      <x:c r="W49" s="113" t="str">
        <x:f>IF('10_Form_Nature_Espaces_Verts'!$V49="Validé humainement",'10_Form_Nature_Espaces_Verts'!W49,"")</x:f>
      </x:c>
      <x:c r="X49" s="113" t="str">
        <x:f>IF('10_Form_Nature_Espaces_Verts'!$V49="Validé humainement",'10_Form_Nature_Espaces_Verts'!X49,"")</x:f>
      </x:c>
      <x:c r="Y49" s="113" t="str">
        <x:f>IF('10_Form_Nature_Espaces_Verts'!$V49="Validé humainement",'10_Form_Nature_Espaces_Verts'!Y49,"")</x:f>
      </x:c>
      <x:c r="Z49" s="113" t="str">
        <x:f>IF('10_Form_Nature_Espaces_Verts'!$V49="Validé humainement",'10_Form_Nature_Espaces_Verts'!Z49,"")</x:f>
      </x:c>
      <x:c r="AA49" s="113" t="str">
        <x:f>IF('10_Form_Nature_Espaces_Verts'!$V49="Validé humainement",'10_Form_Nature_Espaces_Verts'!AA49,"")</x:f>
      </x:c>
      <x:c r="AB49" s="113" t="str">
        <x:f>IF('10_Form_Nature_Espaces_Verts'!$V49="Validé humainement",'10_Form_Nature_Espaces_Verts'!AB49,"")</x:f>
      </x:c>
      <x:c r="AC49" s="113" t="str">
        <x:f>IF('10_Form_Nature_Espaces_Verts'!$V49="Validé humainement",'10_Form_Nature_Espaces_Verts'!AC49,"")</x:f>
      </x:c>
      <x:c r="AD49" s="113" t="str">
        <x:f>IF('10_Form_Nature_Espaces_Verts'!$V49="Validé humainement",'10_Form_Nature_Espaces_Verts'!AD49,"")</x:f>
      </x:c>
      <x:c r="AE49" s="113" t="str">
        <x:f>IF('10_Form_Nature_Espaces_Verts'!$V49="Validé humainement",'10_Form_Nature_Espaces_Verts'!AE49,"")</x:f>
      </x:c>
    </x:row>
    <x:row r="50">
      <x:c r="A50" s="113" t="str">
        <x:f>IF('10_Form_Nature_Espaces_Verts'!$V50="Validé humainement",'10_Form_Nature_Espaces_Verts'!A50,"")</x:f>
      </x:c>
      <x:c r="B50" s="113" t="str">
        <x:f>IF('10_Form_Nature_Espaces_Verts'!$V50="Validé humainement",'10_Form_Nature_Espaces_Verts'!B50,"")</x:f>
      </x:c>
      <x:c r="C50" s="113" t="str">
        <x:f>IF('10_Form_Nature_Espaces_Verts'!$V50="Validé humainement",'10_Form_Nature_Espaces_Verts'!C50,"")</x:f>
      </x:c>
      <x:c r="D50" s="113" t="str">
        <x:f>IF('10_Form_Nature_Espaces_Verts'!$V50="Validé humainement",'10_Form_Nature_Espaces_Verts'!D50,"")</x:f>
      </x:c>
      <x:c r="E50" s="113" t="str">
        <x:f>IF('10_Form_Nature_Espaces_Verts'!$V50="Validé humainement",'10_Form_Nature_Espaces_Verts'!E50,"")</x:f>
      </x:c>
      <x:c r="F50" s="113" t="str">
        <x:f>IF('10_Form_Nature_Espaces_Verts'!$V50="Validé humainement",'10_Form_Nature_Espaces_Verts'!F50,"")</x:f>
      </x:c>
      <x:c r="G50" s="113" t="str">
        <x:f>IF('10_Form_Nature_Espaces_Verts'!$V50="Validé humainement",'10_Form_Nature_Espaces_Verts'!G50,"")</x:f>
      </x:c>
      <x:c r="H50" s="113" t="str">
        <x:f>IF('10_Form_Nature_Espaces_Verts'!$V50="Validé humainement",'10_Form_Nature_Espaces_Verts'!H50,"")</x:f>
      </x:c>
      <x:c r="I50" s="113" t="str">
        <x:f>IF('10_Form_Nature_Espaces_Verts'!$V50="Validé humainement",'10_Form_Nature_Espaces_Verts'!I50,"")</x:f>
      </x:c>
      <x:c r="J50" s="113" t="str">
        <x:f>IF('10_Form_Nature_Espaces_Verts'!$V50="Validé humainement",'10_Form_Nature_Espaces_Verts'!J50,"")</x:f>
      </x:c>
      <x:c r="K50" s="113" t="str">
        <x:f>IF('10_Form_Nature_Espaces_Verts'!$V50="Validé humainement",'10_Form_Nature_Espaces_Verts'!K50,"")</x:f>
      </x:c>
      <x:c r="L50" s="113" t="str">
        <x:f>IF('10_Form_Nature_Espaces_Verts'!$V50="Validé humainement",'10_Form_Nature_Espaces_Verts'!L50,"")</x:f>
      </x:c>
      <x:c r="M50" s="113" t="str">
        <x:f>IF('10_Form_Nature_Espaces_Verts'!$V50="Validé humainement",'10_Form_Nature_Espaces_Verts'!M50,"")</x:f>
      </x:c>
      <x:c r="N50" s="113" t="str">
        <x:f>IF('10_Form_Nature_Espaces_Verts'!$V50="Validé humainement",'10_Form_Nature_Espaces_Verts'!N50,"")</x:f>
      </x:c>
      <x:c r="O50" s="113" t="str">
        <x:f>IF('10_Form_Nature_Espaces_Verts'!$V50="Validé humainement",'10_Form_Nature_Espaces_Verts'!O50,"")</x:f>
      </x:c>
      <x:c r="P50" s="113" t="str">
        <x:f>IF('10_Form_Nature_Espaces_Verts'!$V50="Validé humainement",'10_Form_Nature_Espaces_Verts'!P50,"")</x:f>
      </x:c>
      <x:c r="Q50" s="113" t="str">
        <x:f>IF('10_Form_Nature_Espaces_Verts'!$V50="Validé humainement",'10_Form_Nature_Espaces_Verts'!Q50,"")</x:f>
      </x:c>
      <x:c r="R50" s="113" t="str">
        <x:f>IF('10_Form_Nature_Espaces_Verts'!$V50="Validé humainement",'10_Form_Nature_Espaces_Verts'!R50,"")</x:f>
      </x:c>
      <x:c r="S50" s="113" t="str">
        <x:f>IF('10_Form_Nature_Espaces_Verts'!$V50="Validé humainement",'10_Form_Nature_Espaces_Verts'!S50,"")</x:f>
      </x:c>
      <x:c r="T50" s="113" t="str">
        <x:f>IF('10_Form_Nature_Espaces_Verts'!$V50="Validé humainement",'10_Form_Nature_Espaces_Verts'!T50,"")</x:f>
      </x:c>
      <x:c r="U50" s="113" t="str">
        <x:f>IF('10_Form_Nature_Espaces_Verts'!$V50="Validé humainement",'10_Form_Nature_Espaces_Verts'!U50,"")</x:f>
      </x:c>
      <x:c r="V50" s="113" t="str">
        <x:f>IF('10_Form_Nature_Espaces_Verts'!$V50="Validé humainement",'10_Form_Nature_Espaces_Verts'!V50,"")</x:f>
      </x:c>
      <x:c r="W50" s="113" t="str">
        <x:f>IF('10_Form_Nature_Espaces_Verts'!$V50="Validé humainement",'10_Form_Nature_Espaces_Verts'!W50,"")</x:f>
      </x:c>
      <x:c r="X50" s="113" t="str">
        <x:f>IF('10_Form_Nature_Espaces_Verts'!$V50="Validé humainement",'10_Form_Nature_Espaces_Verts'!X50,"")</x:f>
      </x:c>
      <x:c r="Y50" s="113" t="str">
        <x:f>IF('10_Form_Nature_Espaces_Verts'!$V50="Validé humainement",'10_Form_Nature_Espaces_Verts'!Y50,"")</x:f>
      </x:c>
      <x:c r="Z50" s="113" t="str">
        <x:f>IF('10_Form_Nature_Espaces_Verts'!$V50="Validé humainement",'10_Form_Nature_Espaces_Verts'!Z50,"")</x:f>
      </x:c>
      <x:c r="AA50" s="113" t="str">
        <x:f>IF('10_Form_Nature_Espaces_Verts'!$V50="Validé humainement",'10_Form_Nature_Espaces_Verts'!AA50,"")</x:f>
      </x:c>
      <x:c r="AB50" s="113" t="str">
        <x:f>IF('10_Form_Nature_Espaces_Verts'!$V50="Validé humainement",'10_Form_Nature_Espaces_Verts'!AB50,"")</x:f>
      </x:c>
      <x:c r="AC50" s="113" t="str">
        <x:f>IF('10_Form_Nature_Espaces_Verts'!$V50="Validé humainement",'10_Form_Nature_Espaces_Verts'!AC50,"")</x:f>
      </x:c>
      <x:c r="AD50" s="113" t="str">
        <x:f>IF('10_Form_Nature_Espaces_Verts'!$V50="Validé humainement",'10_Form_Nature_Espaces_Verts'!AD50,"")</x:f>
      </x:c>
      <x:c r="AE50" s="113" t="str">
        <x:f>IF('10_Form_Nature_Espaces_Verts'!$V50="Validé humainement",'10_Form_Nature_Espaces_Verts'!AE50,"")</x:f>
      </x:c>
    </x:row>
    <x:row r="51">
      <x:c r="A51" s="113" t="str">
        <x:f>IF('10_Form_Nature_Espaces_Verts'!$V51="Validé humainement",'10_Form_Nature_Espaces_Verts'!A51,"")</x:f>
      </x:c>
      <x:c r="B51" s="113" t="str">
        <x:f>IF('10_Form_Nature_Espaces_Verts'!$V51="Validé humainement",'10_Form_Nature_Espaces_Verts'!B51,"")</x:f>
      </x:c>
      <x:c r="C51" s="113" t="str">
        <x:f>IF('10_Form_Nature_Espaces_Verts'!$V51="Validé humainement",'10_Form_Nature_Espaces_Verts'!C51,"")</x:f>
      </x:c>
      <x:c r="D51" s="113" t="str">
        <x:f>IF('10_Form_Nature_Espaces_Verts'!$V51="Validé humainement",'10_Form_Nature_Espaces_Verts'!D51,"")</x:f>
      </x:c>
      <x:c r="E51" s="113" t="str">
        <x:f>IF('10_Form_Nature_Espaces_Verts'!$V51="Validé humainement",'10_Form_Nature_Espaces_Verts'!E51,"")</x:f>
      </x:c>
      <x:c r="F51" s="113" t="str">
        <x:f>IF('10_Form_Nature_Espaces_Verts'!$V51="Validé humainement",'10_Form_Nature_Espaces_Verts'!F51,"")</x:f>
      </x:c>
      <x:c r="G51" s="113" t="str">
        <x:f>IF('10_Form_Nature_Espaces_Verts'!$V51="Validé humainement",'10_Form_Nature_Espaces_Verts'!G51,"")</x:f>
      </x:c>
      <x:c r="H51" s="113" t="str">
        <x:f>IF('10_Form_Nature_Espaces_Verts'!$V51="Validé humainement",'10_Form_Nature_Espaces_Verts'!H51,"")</x:f>
      </x:c>
      <x:c r="I51" s="113" t="str">
        <x:f>IF('10_Form_Nature_Espaces_Verts'!$V51="Validé humainement",'10_Form_Nature_Espaces_Verts'!I51,"")</x:f>
      </x:c>
      <x:c r="J51" s="113" t="str">
        <x:f>IF('10_Form_Nature_Espaces_Verts'!$V51="Validé humainement",'10_Form_Nature_Espaces_Verts'!J51,"")</x:f>
      </x:c>
      <x:c r="K51" s="113" t="str">
        <x:f>IF('10_Form_Nature_Espaces_Verts'!$V51="Validé humainement",'10_Form_Nature_Espaces_Verts'!K51,"")</x:f>
      </x:c>
      <x:c r="L51" s="113" t="str">
        <x:f>IF('10_Form_Nature_Espaces_Verts'!$V51="Validé humainement",'10_Form_Nature_Espaces_Verts'!L51,"")</x:f>
      </x:c>
      <x:c r="M51" s="113" t="str">
        <x:f>IF('10_Form_Nature_Espaces_Verts'!$V51="Validé humainement",'10_Form_Nature_Espaces_Verts'!M51,"")</x:f>
      </x:c>
      <x:c r="N51" s="113" t="str">
        <x:f>IF('10_Form_Nature_Espaces_Verts'!$V51="Validé humainement",'10_Form_Nature_Espaces_Verts'!N51,"")</x:f>
      </x:c>
      <x:c r="O51" s="113" t="str">
        <x:f>IF('10_Form_Nature_Espaces_Verts'!$V51="Validé humainement",'10_Form_Nature_Espaces_Verts'!O51,"")</x:f>
      </x:c>
      <x:c r="P51" s="113" t="str">
        <x:f>IF('10_Form_Nature_Espaces_Verts'!$V51="Validé humainement",'10_Form_Nature_Espaces_Verts'!P51,"")</x:f>
      </x:c>
      <x:c r="Q51" s="113" t="str">
        <x:f>IF('10_Form_Nature_Espaces_Verts'!$V51="Validé humainement",'10_Form_Nature_Espaces_Verts'!Q51,"")</x:f>
      </x:c>
      <x:c r="R51" s="113" t="str">
        <x:f>IF('10_Form_Nature_Espaces_Verts'!$V51="Validé humainement",'10_Form_Nature_Espaces_Verts'!R51,"")</x:f>
      </x:c>
      <x:c r="S51" s="113" t="str">
        <x:f>IF('10_Form_Nature_Espaces_Verts'!$V51="Validé humainement",'10_Form_Nature_Espaces_Verts'!S51,"")</x:f>
      </x:c>
      <x:c r="T51" s="113" t="str">
        <x:f>IF('10_Form_Nature_Espaces_Verts'!$V51="Validé humainement",'10_Form_Nature_Espaces_Verts'!T51,"")</x:f>
      </x:c>
      <x:c r="U51" s="113" t="str">
        <x:f>IF('10_Form_Nature_Espaces_Verts'!$V51="Validé humainement",'10_Form_Nature_Espaces_Verts'!U51,"")</x:f>
      </x:c>
      <x:c r="V51" s="113" t="str">
        <x:f>IF('10_Form_Nature_Espaces_Verts'!$V51="Validé humainement",'10_Form_Nature_Espaces_Verts'!V51,"")</x:f>
      </x:c>
      <x:c r="W51" s="113" t="str">
        <x:f>IF('10_Form_Nature_Espaces_Verts'!$V51="Validé humainement",'10_Form_Nature_Espaces_Verts'!W51,"")</x:f>
      </x:c>
      <x:c r="X51" s="113" t="str">
        <x:f>IF('10_Form_Nature_Espaces_Verts'!$V51="Validé humainement",'10_Form_Nature_Espaces_Verts'!X51,"")</x:f>
      </x:c>
      <x:c r="Y51" s="113" t="str">
        <x:f>IF('10_Form_Nature_Espaces_Verts'!$V51="Validé humainement",'10_Form_Nature_Espaces_Verts'!Y51,"")</x:f>
      </x:c>
      <x:c r="Z51" s="113" t="str">
        <x:f>IF('10_Form_Nature_Espaces_Verts'!$V51="Validé humainement",'10_Form_Nature_Espaces_Verts'!Z51,"")</x:f>
      </x:c>
      <x:c r="AA51" s="113" t="str">
        <x:f>IF('10_Form_Nature_Espaces_Verts'!$V51="Validé humainement",'10_Form_Nature_Espaces_Verts'!AA51,"")</x:f>
      </x:c>
      <x:c r="AB51" s="113" t="str">
        <x:f>IF('10_Form_Nature_Espaces_Verts'!$V51="Validé humainement",'10_Form_Nature_Espaces_Verts'!AB51,"")</x:f>
      </x:c>
      <x:c r="AC51" s="113" t="str">
        <x:f>IF('10_Form_Nature_Espaces_Verts'!$V51="Validé humainement",'10_Form_Nature_Espaces_Verts'!AC51,"")</x:f>
      </x:c>
      <x:c r="AD51" s="113" t="str">
        <x:f>IF('10_Form_Nature_Espaces_Verts'!$V51="Validé humainement",'10_Form_Nature_Espaces_Verts'!AD51,"")</x:f>
      </x:c>
      <x:c r="AE51" s="113" t="str">
        <x:f>IF('10_Form_Nature_Espaces_Verts'!$V51="Validé humainement",'10_Form_Nature_Espaces_Verts'!AE51,"")</x:f>
      </x:c>
    </x:row>
    <x:row r="52">
      <x:c r="A52" s="113" t="str">
        <x:f>IF('10_Form_Nature_Espaces_Verts'!$V52="Validé humainement",'10_Form_Nature_Espaces_Verts'!A52,"")</x:f>
      </x:c>
      <x:c r="B52" s="113" t="str">
        <x:f>IF('10_Form_Nature_Espaces_Verts'!$V52="Validé humainement",'10_Form_Nature_Espaces_Verts'!B52,"")</x:f>
      </x:c>
      <x:c r="C52" s="113" t="str">
        <x:f>IF('10_Form_Nature_Espaces_Verts'!$V52="Validé humainement",'10_Form_Nature_Espaces_Verts'!C52,"")</x:f>
      </x:c>
      <x:c r="D52" s="113" t="str">
        <x:f>IF('10_Form_Nature_Espaces_Verts'!$V52="Validé humainement",'10_Form_Nature_Espaces_Verts'!D52,"")</x:f>
      </x:c>
      <x:c r="E52" s="113" t="str">
        <x:f>IF('10_Form_Nature_Espaces_Verts'!$V52="Validé humainement",'10_Form_Nature_Espaces_Verts'!E52,"")</x:f>
      </x:c>
      <x:c r="F52" s="113" t="str">
        <x:f>IF('10_Form_Nature_Espaces_Verts'!$V52="Validé humainement",'10_Form_Nature_Espaces_Verts'!F52,"")</x:f>
      </x:c>
      <x:c r="G52" s="113" t="str">
        <x:f>IF('10_Form_Nature_Espaces_Verts'!$V52="Validé humainement",'10_Form_Nature_Espaces_Verts'!G52,"")</x:f>
      </x:c>
      <x:c r="H52" s="113" t="str">
        <x:f>IF('10_Form_Nature_Espaces_Verts'!$V52="Validé humainement",'10_Form_Nature_Espaces_Verts'!H52,"")</x:f>
      </x:c>
      <x:c r="I52" s="113" t="str">
        <x:f>IF('10_Form_Nature_Espaces_Verts'!$V52="Validé humainement",'10_Form_Nature_Espaces_Verts'!I52,"")</x:f>
      </x:c>
      <x:c r="J52" s="113" t="str">
        <x:f>IF('10_Form_Nature_Espaces_Verts'!$V52="Validé humainement",'10_Form_Nature_Espaces_Verts'!J52,"")</x:f>
      </x:c>
      <x:c r="K52" s="113" t="str">
        <x:f>IF('10_Form_Nature_Espaces_Verts'!$V52="Validé humainement",'10_Form_Nature_Espaces_Verts'!K52,"")</x:f>
      </x:c>
      <x:c r="L52" s="113" t="str">
        <x:f>IF('10_Form_Nature_Espaces_Verts'!$V52="Validé humainement",'10_Form_Nature_Espaces_Verts'!L52,"")</x:f>
      </x:c>
      <x:c r="M52" s="113" t="str">
        <x:f>IF('10_Form_Nature_Espaces_Verts'!$V52="Validé humainement",'10_Form_Nature_Espaces_Verts'!M52,"")</x:f>
      </x:c>
      <x:c r="N52" s="113" t="str">
        <x:f>IF('10_Form_Nature_Espaces_Verts'!$V52="Validé humainement",'10_Form_Nature_Espaces_Verts'!N52,"")</x:f>
      </x:c>
      <x:c r="O52" s="113" t="str">
        <x:f>IF('10_Form_Nature_Espaces_Verts'!$V52="Validé humainement",'10_Form_Nature_Espaces_Verts'!O52,"")</x:f>
      </x:c>
      <x:c r="P52" s="113" t="str">
        <x:f>IF('10_Form_Nature_Espaces_Verts'!$V52="Validé humainement",'10_Form_Nature_Espaces_Verts'!P52,"")</x:f>
      </x:c>
      <x:c r="Q52" s="113" t="str">
        <x:f>IF('10_Form_Nature_Espaces_Verts'!$V52="Validé humainement",'10_Form_Nature_Espaces_Verts'!Q52,"")</x:f>
      </x:c>
      <x:c r="R52" s="113" t="str">
        <x:f>IF('10_Form_Nature_Espaces_Verts'!$V52="Validé humainement",'10_Form_Nature_Espaces_Verts'!R52,"")</x:f>
      </x:c>
      <x:c r="S52" s="113" t="str">
        <x:f>IF('10_Form_Nature_Espaces_Verts'!$V52="Validé humainement",'10_Form_Nature_Espaces_Verts'!S52,"")</x:f>
      </x:c>
      <x:c r="T52" s="113" t="str">
        <x:f>IF('10_Form_Nature_Espaces_Verts'!$V52="Validé humainement",'10_Form_Nature_Espaces_Verts'!T52,"")</x:f>
      </x:c>
      <x:c r="U52" s="113" t="str">
        <x:f>IF('10_Form_Nature_Espaces_Verts'!$V52="Validé humainement",'10_Form_Nature_Espaces_Verts'!U52,"")</x:f>
      </x:c>
      <x:c r="V52" s="113" t="str">
        <x:f>IF('10_Form_Nature_Espaces_Verts'!$V52="Validé humainement",'10_Form_Nature_Espaces_Verts'!V52,"")</x:f>
      </x:c>
      <x:c r="W52" s="113" t="str">
        <x:f>IF('10_Form_Nature_Espaces_Verts'!$V52="Validé humainement",'10_Form_Nature_Espaces_Verts'!W52,"")</x:f>
      </x:c>
      <x:c r="X52" s="113" t="str">
        <x:f>IF('10_Form_Nature_Espaces_Verts'!$V52="Validé humainement",'10_Form_Nature_Espaces_Verts'!X52,"")</x:f>
      </x:c>
      <x:c r="Y52" s="113" t="str">
        <x:f>IF('10_Form_Nature_Espaces_Verts'!$V52="Validé humainement",'10_Form_Nature_Espaces_Verts'!Y52,"")</x:f>
      </x:c>
      <x:c r="Z52" s="113" t="str">
        <x:f>IF('10_Form_Nature_Espaces_Verts'!$V52="Validé humainement",'10_Form_Nature_Espaces_Verts'!Z52,"")</x:f>
      </x:c>
      <x:c r="AA52" s="113" t="str">
        <x:f>IF('10_Form_Nature_Espaces_Verts'!$V52="Validé humainement",'10_Form_Nature_Espaces_Verts'!AA52,"")</x:f>
      </x:c>
      <x:c r="AB52" s="113" t="str">
        <x:f>IF('10_Form_Nature_Espaces_Verts'!$V52="Validé humainement",'10_Form_Nature_Espaces_Verts'!AB52,"")</x:f>
      </x:c>
      <x:c r="AC52" s="113" t="str">
        <x:f>IF('10_Form_Nature_Espaces_Verts'!$V52="Validé humainement",'10_Form_Nature_Espaces_Verts'!AC52,"")</x:f>
      </x:c>
      <x:c r="AD52" s="113" t="str">
        <x:f>IF('10_Form_Nature_Espaces_Verts'!$V52="Validé humainement",'10_Form_Nature_Espaces_Verts'!AD52,"")</x:f>
      </x:c>
      <x:c r="AE52" s="113" t="str">
        <x:f>IF('10_Form_Nature_Espaces_Verts'!$V52="Validé humainement",'10_Form_Nature_Espaces_Verts'!AE52,"")</x:f>
      </x:c>
    </x:row>
    <x:row r="53">
      <x:c r="A53" s="113" t="str">
        <x:f>IF('10_Form_Nature_Espaces_Verts'!$V53="Validé humainement",'10_Form_Nature_Espaces_Verts'!A53,"")</x:f>
      </x:c>
      <x:c r="B53" s="113" t="str">
        <x:f>IF('10_Form_Nature_Espaces_Verts'!$V53="Validé humainement",'10_Form_Nature_Espaces_Verts'!B53,"")</x:f>
      </x:c>
      <x:c r="C53" s="113" t="str">
        <x:f>IF('10_Form_Nature_Espaces_Verts'!$V53="Validé humainement",'10_Form_Nature_Espaces_Verts'!C53,"")</x:f>
      </x:c>
      <x:c r="D53" s="113" t="str">
        <x:f>IF('10_Form_Nature_Espaces_Verts'!$V53="Validé humainement",'10_Form_Nature_Espaces_Verts'!D53,"")</x:f>
      </x:c>
      <x:c r="E53" s="113" t="str">
        <x:f>IF('10_Form_Nature_Espaces_Verts'!$V53="Validé humainement",'10_Form_Nature_Espaces_Verts'!E53,"")</x:f>
      </x:c>
      <x:c r="F53" s="113" t="str">
        <x:f>IF('10_Form_Nature_Espaces_Verts'!$V53="Validé humainement",'10_Form_Nature_Espaces_Verts'!F53,"")</x:f>
      </x:c>
      <x:c r="G53" s="113" t="str">
        <x:f>IF('10_Form_Nature_Espaces_Verts'!$V53="Validé humainement",'10_Form_Nature_Espaces_Verts'!G53,"")</x:f>
      </x:c>
      <x:c r="H53" s="113" t="str">
        <x:f>IF('10_Form_Nature_Espaces_Verts'!$V53="Validé humainement",'10_Form_Nature_Espaces_Verts'!H53,"")</x:f>
      </x:c>
      <x:c r="I53" s="113" t="str">
        <x:f>IF('10_Form_Nature_Espaces_Verts'!$V53="Validé humainement",'10_Form_Nature_Espaces_Verts'!I53,"")</x:f>
      </x:c>
      <x:c r="J53" s="113" t="str">
        <x:f>IF('10_Form_Nature_Espaces_Verts'!$V53="Validé humainement",'10_Form_Nature_Espaces_Verts'!J53,"")</x:f>
      </x:c>
      <x:c r="K53" s="113" t="str">
        <x:f>IF('10_Form_Nature_Espaces_Verts'!$V53="Validé humainement",'10_Form_Nature_Espaces_Verts'!K53,"")</x:f>
      </x:c>
      <x:c r="L53" s="113" t="str">
        <x:f>IF('10_Form_Nature_Espaces_Verts'!$V53="Validé humainement",'10_Form_Nature_Espaces_Verts'!L53,"")</x:f>
      </x:c>
      <x:c r="M53" s="113" t="str">
        <x:f>IF('10_Form_Nature_Espaces_Verts'!$V53="Validé humainement",'10_Form_Nature_Espaces_Verts'!M53,"")</x:f>
      </x:c>
      <x:c r="N53" s="113" t="str">
        <x:f>IF('10_Form_Nature_Espaces_Verts'!$V53="Validé humainement",'10_Form_Nature_Espaces_Verts'!N53,"")</x:f>
      </x:c>
      <x:c r="O53" s="113" t="str">
        <x:f>IF('10_Form_Nature_Espaces_Verts'!$V53="Validé humainement",'10_Form_Nature_Espaces_Verts'!O53,"")</x:f>
      </x:c>
      <x:c r="P53" s="113" t="str">
        <x:f>IF('10_Form_Nature_Espaces_Verts'!$V53="Validé humainement",'10_Form_Nature_Espaces_Verts'!P53,"")</x:f>
      </x:c>
      <x:c r="Q53" s="113" t="str">
        <x:f>IF('10_Form_Nature_Espaces_Verts'!$V53="Validé humainement",'10_Form_Nature_Espaces_Verts'!Q53,"")</x:f>
      </x:c>
      <x:c r="R53" s="113" t="str">
        <x:f>IF('10_Form_Nature_Espaces_Verts'!$V53="Validé humainement",'10_Form_Nature_Espaces_Verts'!R53,"")</x:f>
      </x:c>
      <x:c r="S53" s="113" t="str">
        <x:f>IF('10_Form_Nature_Espaces_Verts'!$V53="Validé humainement",'10_Form_Nature_Espaces_Verts'!S53,"")</x:f>
      </x:c>
      <x:c r="T53" s="113" t="str">
        <x:f>IF('10_Form_Nature_Espaces_Verts'!$V53="Validé humainement",'10_Form_Nature_Espaces_Verts'!T53,"")</x:f>
      </x:c>
      <x:c r="U53" s="113" t="str">
        <x:f>IF('10_Form_Nature_Espaces_Verts'!$V53="Validé humainement",'10_Form_Nature_Espaces_Verts'!U53,"")</x:f>
      </x:c>
      <x:c r="V53" s="113" t="str">
        <x:f>IF('10_Form_Nature_Espaces_Verts'!$V53="Validé humainement",'10_Form_Nature_Espaces_Verts'!V53,"")</x:f>
      </x:c>
      <x:c r="W53" s="113" t="str">
        <x:f>IF('10_Form_Nature_Espaces_Verts'!$V53="Validé humainement",'10_Form_Nature_Espaces_Verts'!W53,"")</x:f>
      </x:c>
      <x:c r="X53" s="113" t="str">
        <x:f>IF('10_Form_Nature_Espaces_Verts'!$V53="Validé humainement",'10_Form_Nature_Espaces_Verts'!X53,"")</x:f>
      </x:c>
      <x:c r="Y53" s="113" t="str">
        <x:f>IF('10_Form_Nature_Espaces_Verts'!$V53="Validé humainement",'10_Form_Nature_Espaces_Verts'!Y53,"")</x:f>
      </x:c>
      <x:c r="Z53" s="113" t="str">
        <x:f>IF('10_Form_Nature_Espaces_Verts'!$V53="Validé humainement",'10_Form_Nature_Espaces_Verts'!Z53,"")</x:f>
      </x:c>
      <x:c r="AA53" s="113" t="str">
        <x:f>IF('10_Form_Nature_Espaces_Verts'!$V53="Validé humainement",'10_Form_Nature_Espaces_Verts'!AA53,"")</x:f>
      </x:c>
      <x:c r="AB53" s="113" t="str">
        <x:f>IF('10_Form_Nature_Espaces_Verts'!$V53="Validé humainement",'10_Form_Nature_Espaces_Verts'!AB53,"")</x:f>
      </x:c>
      <x:c r="AC53" s="113" t="str">
        <x:f>IF('10_Form_Nature_Espaces_Verts'!$V53="Validé humainement",'10_Form_Nature_Espaces_Verts'!AC53,"")</x:f>
      </x:c>
      <x:c r="AD53" s="113" t="str">
        <x:f>IF('10_Form_Nature_Espaces_Verts'!$V53="Validé humainement",'10_Form_Nature_Espaces_Verts'!AD53,"")</x:f>
      </x:c>
      <x:c r="AE53" s="113" t="str">
        <x:f>IF('10_Form_Nature_Espaces_Verts'!$V53="Validé humainement",'10_Form_Nature_Espaces_Verts'!AE53,"")</x:f>
      </x:c>
    </x:row>
    <x:row r="54">
      <x:c r="A54" s="113" t="str">
        <x:f>IF('10_Form_Nature_Espaces_Verts'!$V54="Validé humainement",'10_Form_Nature_Espaces_Verts'!A54,"")</x:f>
      </x:c>
      <x:c r="B54" s="113" t="str">
        <x:f>IF('10_Form_Nature_Espaces_Verts'!$V54="Validé humainement",'10_Form_Nature_Espaces_Verts'!B54,"")</x:f>
      </x:c>
      <x:c r="C54" s="113" t="str">
        <x:f>IF('10_Form_Nature_Espaces_Verts'!$V54="Validé humainement",'10_Form_Nature_Espaces_Verts'!C54,"")</x:f>
      </x:c>
      <x:c r="D54" s="113" t="str">
        <x:f>IF('10_Form_Nature_Espaces_Verts'!$V54="Validé humainement",'10_Form_Nature_Espaces_Verts'!D54,"")</x:f>
      </x:c>
      <x:c r="E54" s="113" t="str">
        <x:f>IF('10_Form_Nature_Espaces_Verts'!$V54="Validé humainement",'10_Form_Nature_Espaces_Verts'!E54,"")</x:f>
      </x:c>
      <x:c r="F54" s="113" t="str">
        <x:f>IF('10_Form_Nature_Espaces_Verts'!$V54="Validé humainement",'10_Form_Nature_Espaces_Verts'!F54,"")</x:f>
      </x:c>
      <x:c r="G54" s="113" t="str">
        <x:f>IF('10_Form_Nature_Espaces_Verts'!$V54="Validé humainement",'10_Form_Nature_Espaces_Verts'!G54,"")</x:f>
      </x:c>
      <x:c r="H54" s="113" t="str">
        <x:f>IF('10_Form_Nature_Espaces_Verts'!$V54="Validé humainement",'10_Form_Nature_Espaces_Verts'!H54,"")</x:f>
      </x:c>
      <x:c r="I54" s="113" t="str">
        <x:f>IF('10_Form_Nature_Espaces_Verts'!$V54="Validé humainement",'10_Form_Nature_Espaces_Verts'!I54,"")</x:f>
      </x:c>
      <x:c r="J54" s="113" t="str">
        <x:f>IF('10_Form_Nature_Espaces_Verts'!$V54="Validé humainement",'10_Form_Nature_Espaces_Verts'!J54,"")</x:f>
      </x:c>
      <x:c r="K54" s="113" t="str">
        <x:f>IF('10_Form_Nature_Espaces_Verts'!$V54="Validé humainement",'10_Form_Nature_Espaces_Verts'!K54,"")</x:f>
      </x:c>
      <x:c r="L54" s="113" t="str">
        <x:f>IF('10_Form_Nature_Espaces_Verts'!$V54="Validé humainement",'10_Form_Nature_Espaces_Verts'!L54,"")</x:f>
      </x:c>
      <x:c r="M54" s="113" t="str">
        <x:f>IF('10_Form_Nature_Espaces_Verts'!$V54="Validé humainement",'10_Form_Nature_Espaces_Verts'!M54,"")</x:f>
      </x:c>
      <x:c r="N54" s="113" t="str">
        <x:f>IF('10_Form_Nature_Espaces_Verts'!$V54="Validé humainement",'10_Form_Nature_Espaces_Verts'!N54,"")</x:f>
      </x:c>
      <x:c r="O54" s="113" t="str">
        <x:f>IF('10_Form_Nature_Espaces_Verts'!$V54="Validé humainement",'10_Form_Nature_Espaces_Verts'!O54,"")</x:f>
      </x:c>
      <x:c r="P54" s="113" t="str">
        <x:f>IF('10_Form_Nature_Espaces_Verts'!$V54="Validé humainement",'10_Form_Nature_Espaces_Verts'!P54,"")</x:f>
      </x:c>
      <x:c r="Q54" s="113" t="str">
        <x:f>IF('10_Form_Nature_Espaces_Verts'!$V54="Validé humainement",'10_Form_Nature_Espaces_Verts'!Q54,"")</x:f>
      </x:c>
      <x:c r="R54" s="113" t="str">
        <x:f>IF('10_Form_Nature_Espaces_Verts'!$V54="Validé humainement",'10_Form_Nature_Espaces_Verts'!R54,"")</x:f>
      </x:c>
      <x:c r="S54" s="113" t="str">
        <x:f>IF('10_Form_Nature_Espaces_Verts'!$V54="Validé humainement",'10_Form_Nature_Espaces_Verts'!S54,"")</x:f>
      </x:c>
      <x:c r="T54" s="113" t="str">
        <x:f>IF('10_Form_Nature_Espaces_Verts'!$V54="Validé humainement",'10_Form_Nature_Espaces_Verts'!T54,"")</x:f>
      </x:c>
      <x:c r="U54" s="113" t="str">
        <x:f>IF('10_Form_Nature_Espaces_Verts'!$V54="Validé humainement",'10_Form_Nature_Espaces_Verts'!U54,"")</x:f>
      </x:c>
      <x:c r="V54" s="113" t="str">
        <x:f>IF('10_Form_Nature_Espaces_Verts'!$V54="Validé humainement",'10_Form_Nature_Espaces_Verts'!V54,"")</x:f>
      </x:c>
      <x:c r="W54" s="113" t="str">
        <x:f>IF('10_Form_Nature_Espaces_Verts'!$V54="Validé humainement",'10_Form_Nature_Espaces_Verts'!W54,"")</x:f>
      </x:c>
      <x:c r="X54" s="113" t="str">
        <x:f>IF('10_Form_Nature_Espaces_Verts'!$V54="Validé humainement",'10_Form_Nature_Espaces_Verts'!X54,"")</x:f>
      </x:c>
      <x:c r="Y54" s="113" t="str">
        <x:f>IF('10_Form_Nature_Espaces_Verts'!$V54="Validé humainement",'10_Form_Nature_Espaces_Verts'!Y54,"")</x:f>
      </x:c>
      <x:c r="Z54" s="113" t="str">
        <x:f>IF('10_Form_Nature_Espaces_Verts'!$V54="Validé humainement",'10_Form_Nature_Espaces_Verts'!Z54,"")</x:f>
      </x:c>
      <x:c r="AA54" s="113" t="str">
        <x:f>IF('10_Form_Nature_Espaces_Verts'!$V54="Validé humainement",'10_Form_Nature_Espaces_Verts'!AA54,"")</x:f>
      </x:c>
      <x:c r="AB54" s="113" t="str">
        <x:f>IF('10_Form_Nature_Espaces_Verts'!$V54="Validé humainement",'10_Form_Nature_Espaces_Verts'!AB54,"")</x:f>
      </x:c>
      <x:c r="AC54" s="113" t="str">
        <x:f>IF('10_Form_Nature_Espaces_Verts'!$V54="Validé humainement",'10_Form_Nature_Espaces_Verts'!AC54,"")</x:f>
      </x:c>
      <x:c r="AD54" s="113" t="str">
        <x:f>IF('10_Form_Nature_Espaces_Verts'!$V54="Validé humainement",'10_Form_Nature_Espaces_Verts'!AD54,"")</x:f>
      </x:c>
      <x:c r="AE54" s="113" t="str">
        <x:f>IF('10_Form_Nature_Espaces_Verts'!$V54="Validé humainement",'10_Form_Nature_Espaces_Verts'!AE54,"")</x:f>
      </x:c>
    </x:row>
    <x:row r="55">
      <x:c r="A55" s="113" t="str">
        <x:f>IF('10_Form_Nature_Espaces_Verts'!$V55="Validé humainement",'10_Form_Nature_Espaces_Verts'!A55,"")</x:f>
      </x:c>
      <x:c r="B55" s="113" t="str">
        <x:f>IF('10_Form_Nature_Espaces_Verts'!$V55="Validé humainement",'10_Form_Nature_Espaces_Verts'!B55,"")</x:f>
      </x:c>
      <x:c r="C55" s="113" t="str">
        <x:f>IF('10_Form_Nature_Espaces_Verts'!$V55="Validé humainement",'10_Form_Nature_Espaces_Verts'!C55,"")</x:f>
      </x:c>
      <x:c r="D55" s="113" t="str">
        <x:f>IF('10_Form_Nature_Espaces_Verts'!$V55="Validé humainement",'10_Form_Nature_Espaces_Verts'!D55,"")</x:f>
      </x:c>
      <x:c r="E55" s="113" t="str">
        <x:f>IF('10_Form_Nature_Espaces_Verts'!$V55="Validé humainement",'10_Form_Nature_Espaces_Verts'!E55,"")</x:f>
      </x:c>
      <x:c r="F55" s="113" t="str">
        <x:f>IF('10_Form_Nature_Espaces_Verts'!$V55="Validé humainement",'10_Form_Nature_Espaces_Verts'!F55,"")</x:f>
      </x:c>
      <x:c r="G55" s="113" t="str">
        <x:f>IF('10_Form_Nature_Espaces_Verts'!$V55="Validé humainement",'10_Form_Nature_Espaces_Verts'!G55,"")</x:f>
      </x:c>
      <x:c r="H55" s="113" t="str">
        <x:f>IF('10_Form_Nature_Espaces_Verts'!$V55="Validé humainement",'10_Form_Nature_Espaces_Verts'!H55,"")</x:f>
      </x:c>
      <x:c r="I55" s="113" t="str">
        <x:f>IF('10_Form_Nature_Espaces_Verts'!$V55="Validé humainement",'10_Form_Nature_Espaces_Verts'!I55,"")</x:f>
      </x:c>
      <x:c r="J55" s="113" t="str">
        <x:f>IF('10_Form_Nature_Espaces_Verts'!$V55="Validé humainement",'10_Form_Nature_Espaces_Verts'!J55,"")</x:f>
      </x:c>
      <x:c r="K55" s="113" t="str">
        <x:f>IF('10_Form_Nature_Espaces_Verts'!$V55="Validé humainement",'10_Form_Nature_Espaces_Verts'!K55,"")</x:f>
      </x:c>
      <x:c r="L55" s="113" t="str">
        <x:f>IF('10_Form_Nature_Espaces_Verts'!$V55="Validé humainement",'10_Form_Nature_Espaces_Verts'!L55,"")</x:f>
      </x:c>
      <x:c r="M55" s="113" t="str">
        <x:f>IF('10_Form_Nature_Espaces_Verts'!$V55="Validé humainement",'10_Form_Nature_Espaces_Verts'!M55,"")</x:f>
      </x:c>
      <x:c r="N55" s="113" t="str">
        <x:f>IF('10_Form_Nature_Espaces_Verts'!$V55="Validé humainement",'10_Form_Nature_Espaces_Verts'!N55,"")</x:f>
      </x:c>
      <x:c r="O55" s="113" t="str">
        <x:f>IF('10_Form_Nature_Espaces_Verts'!$V55="Validé humainement",'10_Form_Nature_Espaces_Verts'!O55,"")</x:f>
      </x:c>
      <x:c r="P55" s="113" t="str">
        <x:f>IF('10_Form_Nature_Espaces_Verts'!$V55="Validé humainement",'10_Form_Nature_Espaces_Verts'!P55,"")</x:f>
      </x:c>
      <x:c r="Q55" s="113" t="str">
        <x:f>IF('10_Form_Nature_Espaces_Verts'!$V55="Validé humainement",'10_Form_Nature_Espaces_Verts'!Q55,"")</x:f>
      </x:c>
      <x:c r="R55" s="113" t="str">
        <x:f>IF('10_Form_Nature_Espaces_Verts'!$V55="Validé humainement",'10_Form_Nature_Espaces_Verts'!R55,"")</x:f>
      </x:c>
      <x:c r="S55" s="113" t="str">
        <x:f>IF('10_Form_Nature_Espaces_Verts'!$V55="Validé humainement",'10_Form_Nature_Espaces_Verts'!S55,"")</x:f>
      </x:c>
      <x:c r="T55" s="113" t="str">
        <x:f>IF('10_Form_Nature_Espaces_Verts'!$V55="Validé humainement",'10_Form_Nature_Espaces_Verts'!T55,"")</x:f>
      </x:c>
      <x:c r="U55" s="113" t="str">
        <x:f>IF('10_Form_Nature_Espaces_Verts'!$V55="Validé humainement",'10_Form_Nature_Espaces_Verts'!U55,"")</x:f>
      </x:c>
      <x:c r="V55" s="113" t="str">
        <x:f>IF('10_Form_Nature_Espaces_Verts'!$V55="Validé humainement",'10_Form_Nature_Espaces_Verts'!V55,"")</x:f>
      </x:c>
      <x:c r="W55" s="113" t="str">
        <x:f>IF('10_Form_Nature_Espaces_Verts'!$V55="Validé humainement",'10_Form_Nature_Espaces_Verts'!W55,"")</x:f>
      </x:c>
      <x:c r="X55" s="113" t="str">
        <x:f>IF('10_Form_Nature_Espaces_Verts'!$V55="Validé humainement",'10_Form_Nature_Espaces_Verts'!X55,"")</x:f>
      </x:c>
      <x:c r="Y55" s="113" t="str">
        <x:f>IF('10_Form_Nature_Espaces_Verts'!$V55="Validé humainement",'10_Form_Nature_Espaces_Verts'!Y55,"")</x:f>
      </x:c>
      <x:c r="Z55" s="113" t="str">
        <x:f>IF('10_Form_Nature_Espaces_Verts'!$V55="Validé humainement",'10_Form_Nature_Espaces_Verts'!Z55,"")</x:f>
      </x:c>
      <x:c r="AA55" s="113" t="str">
        <x:f>IF('10_Form_Nature_Espaces_Verts'!$V55="Validé humainement",'10_Form_Nature_Espaces_Verts'!AA55,"")</x:f>
      </x:c>
      <x:c r="AB55" s="113" t="str">
        <x:f>IF('10_Form_Nature_Espaces_Verts'!$V55="Validé humainement",'10_Form_Nature_Espaces_Verts'!AB55,"")</x:f>
      </x:c>
      <x:c r="AC55" s="113" t="str">
        <x:f>IF('10_Form_Nature_Espaces_Verts'!$V55="Validé humainement",'10_Form_Nature_Espaces_Verts'!AC55,"")</x:f>
      </x:c>
      <x:c r="AD55" s="113" t="str">
        <x:f>IF('10_Form_Nature_Espaces_Verts'!$V55="Validé humainement",'10_Form_Nature_Espaces_Verts'!AD55,"")</x:f>
      </x:c>
      <x:c r="AE55" s="113" t="str">
        <x:f>IF('10_Form_Nature_Espaces_Verts'!$V55="Validé humainement",'10_Form_Nature_Espaces_Verts'!AE55,"")</x:f>
      </x:c>
    </x:row>
    <x:row r="56">
      <x:c r="A56" s="113" t="str">
        <x:f>IF('10_Form_Nature_Espaces_Verts'!$V56="Validé humainement",'10_Form_Nature_Espaces_Verts'!A56,"")</x:f>
      </x:c>
      <x:c r="B56" s="113" t="str">
        <x:f>IF('10_Form_Nature_Espaces_Verts'!$V56="Validé humainement",'10_Form_Nature_Espaces_Verts'!B56,"")</x:f>
      </x:c>
      <x:c r="C56" s="113" t="str">
        <x:f>IF('10_Form_Nature_Espaces_Verts'!$V56="Validé humainement",'10_Form_Nature_Espaces_Verts'!C56,"")</x:f>
      </x:c>
      <x:c r="D56" s="113" t="str">
        <x:f>IF('10_Form_Nature_Espaces_Verts'!$V56="Validé humainement",'10_Form_Nature_Espaces_Verts'!D56,"")</x:f>
      </x:c>
      <x:c r="E56" s="113" t="str">
        <x:f>IF('10_Form_Nature_Espaces_Verts'!$V56="Validé humainement",'10_Form_Nature_Espaces_Verts'!E56,"")</x:f>
      </x:c>
      <x:c r="F56" s="113" t="str">
        <x:f>IF('10_Form_Nature_Espaces_Verts'!$V56="Validé humainement",'10_Form_Nature_Espaces_Verts'!F56,"")</x:f>
      </x:c>
      <x:c r="G56" s="113" t="str">
        <x:f>IF('10_Form_Nature_Espaces_Verts'!$V56="Validé humainement",'10_Form_Nature_Espaces_Verts'!G56,"")</x:f>
      </x:c>
      <x:c r="H56" s="113" t="str">
        <x:f>IF('10_Form_Nature_Espaces_Verts'!$V56="Validé humainement",'10_Form_Nature_Espaces_Verts'!H56,"")</x:f>
      </x:c>
      <x:c r="I56" s="113" t="str">
        <x:f>IF('10_Form_Nature_Espaces_Verts'!$V56="Validé humainement",'10_Form_Nature_Espaces_Verts'!I56,"")</x:f>
      </x:c>
      <x:c r="J56" s="113" t="str">
        <x:f>IF('10_Form_Nature_Espaces_Verts'!$V56="Validé humainement",'10_Form_Nature_Espaces_Verts'!J56,"")</x:f>
      </x:c>
      <x:c r="K56" s="113" t="str">
        <x:f>IF('10_Form_Nature_Espaces_Verts'!$V56="Validé humainement",'10_Form_Nature_Espaces_Verts'!K56,"")</x:f>
      </x:c>
      <x:c r="L56" s="113" t="str">
        <x:f>IF('10_Form_Nature_Espaces_Verts'!$V56="Validé humainement",'10_Form_Nature_Espaces_Verts'!L56,"")</x:f>
      </x:c>
      <x:c r="M56" s="113" t="str">
        <x:f>IF('10_Form_Nature_Espaces_Verts'!$V56="Validé humainement",'10_Form_Nature_Espaces_Verts'!M56,"")</x:f>
      </x:c>
      <x:c r="N56" s="113" t="str">
        <x:f>IF('10_Form_Nature_Espaces_Verts'!$V56="Validé humainement",'10_Form_Nature_Espaces_Verts'!N56,"")</x:f>
      </x:c>
      <x:c r="O56" s="113" t="str">
        <x:f>IF('10_Form_Nature_Espaces_Verts'!$V56="Validé humainement",'10_Form_Nature_Espaces_Verts'!O56,"")</x:f>
      </x:c>
      <x:c r="P56" s="113" t="str">
        <x:f>IF('10_Form_Nature_Espaces_Verts'!$V56="Validé humainement",'10_Form_Nature_Espaces_Verts'!P56,"")</x:f>
      </x:c>
      <x:c r="Q56" s="113" t="str">
        <x:f>IF('10_Form_Nature_Espaces_Verts'!$V56="Validé humainement",'10_Form_Nature_Espaces_Verts'!Q56,"")</x:f>
      </x:c>
      <x:c r="R56" s="113" t="str">
        <x:f>IF('10_Form_Nature_Espaces_Verts'!$V56="Validé humainement",'10_Form_Nature_Espaces_Verts'!R56,"")</x:f>
      </x:c>
      <x:c r="S56" s="113" t="str">
        <x:f>IF('10_Form_Nature_Espaces_Verts'!$V56="Validé humainement",'10_Form_Nature_Espaces_Verts'!S56,"")</x:f>
      </x:c>
      <x:c r="T56" s="113" t="str">
        <x:f>IF('10_Form_Nature_Espaces_Verts'!$V56="Validé humainement",'10_Form_Nature_Espaces_Verts'!T56,"")</x:f>
      </x:c>
      <x:c r="U56" s="113" t="str">
        <x:f>IF('10_Form_Nature_Espaces_Verts'!$V56="Validé humainement",'10_Form_Nature_Espaces_Verts'!U56,"")</x:f>
      </x:c>
      <x:c r="V56" s="113" t="str">
        <x:f>IF('10_Form_Nature_Espaces_Verts'!$V56="Validé humainement",'10_Form_Nature_Espaces_Verts'!V56,"")</x:f>
      </x:c>
      <x:c r="W56" s="113" t="str">
        <x:f>IF('10_Form_Nature_Espaces_Verts'!$V56="Validé humainement",'10_Form_Nature_Espaces_Verts'!W56,"")</x:f>
      </x:c>
      <x:c r="X56" s="113" t="str">
        <x:f>IF('10_Form_Nature_Espaces_Verts'!$V56="Validé humainement",'10_Form_Nature_Espaces_Verts'!X56,"")</x:f>
      </x:c>
      <x:c r="Y56" s="113" t="str">
        <x:f>IF('10_Form_Nature_Espaces_Verts'!$V56="Validé humainement",'10_Form_Nature_Espaces_Verts'!Y56,"")</x:f>
      </x:c>
      <x:c r="Z56" s="113" t="str">
        <x:f>IF('10_Form_Nature_Espaces_Verts'!$V56="Validé humainement",'10_Form_Nature_Espaces_Verts'!Z56,"")</x:f>
      </x:c>
      <x:c r="AA56" s="113" t="str">
        <x:f>IF('10_Form_Nature_Espaces_Verts'!$V56="Validé humainement",'10_Form_Nature_Espaces_Verts'!AA56,"")</x:f>
      </x:c>
      <x:c r="AB56" s="113" t="str">
        <x:f>IF('10_Form_Nature_Espaces_Verts'!$V56="Validé humainement",'10_Form_Nature_Espaces_Verts'!AB56,"")</x:f>
      </x:c>
      <x:c r="AC56" s="113" t="str">
        <x:f>IF('10_Form_Nature_Espaces_Verts'!$V56="Validé humainement",'10_Form_Nature_Espaces_Verts'!AC56,"")</x:f>
      </x:c>
      <x:c r="AD56" s="113" t="str">
        <x:f>IF('10_Form_Nature_Espaces_Verts'!$V56="Validé humainement",'10_Form_Nature_Espaces_Verts'!AD56,"")</x:f>
      </x:c>
      <x:c r="AE56" s="113" t="str">
        <x:f>IF('10_Form_Nature_Espaces_Verts'!$V56="Validé humainement",'10_Form_Nature_Espaces_Verts'!AE56,"")</x:f>
      </x:c>
    </x:row>
    <x:row r="57">
      <x:c r="A57" s="113" t="str">
        <x:f>IF('10_Form_Nature_Espaces_Verts'!$V57="Validé humainement",'10_Form_Nature_Espaces_Verts'!A57,"")</x:f>
      </x:c>
      <x:c r="B57" s="113" t="str">
        <x:f>IF('10_Form_Nature_Espaces_Verts'!$V57="Validé humainement",'10_Form_Nature_Espaces_Verts'!B57,"")</x:f>
      </x:c>
      <x:c r="C57" s="113" t="str">
        <x:f>IF('10_Form_Nature_Espaces_Verts'!$V57="Validé humainement",'10_Form_Nature_Espaces_Verts'!C57,"")</x:f>
      </x:c>
      <x:c r="D57" s="113" t="str">
        <x:f>IF('10_Form_Nature_Espaces_Verts'!$V57="Validé humainement",'10_Form_Nature_Espaces_Verts'!D57,"")</x:f>
      </x:c>
      <x:c r="E57" s="113" t="str">
        <x:f>IF('10_Form_Nature_Espaces_Verts'!$V57="Validé humainement",'10_Form_Nature_Espaces_Verts'!E57,"")</x:f>
      </x:c>
      <x:c r="F57" s="113" t="str">
        <x:f>IF('10_Form_Nature_Espaces_Verts'!$V57="Validé humainement",'10_Form_Nature_Espaces_Verts'!F57,"")</x:f>
      </x:c>
      <x:c r="G57" s="113" t="str">
        <x:f>IF('10_Form_Nature_Espaces_Verts'!$V57="Validé humainement",'10_Form_Nature_Espaces_Verts'!G57,"")</x:f>
      </x:c>
      <x:c r="H57" s="113" t="str">
        <x:f>IF('10_Form_Nature_Espaces_Verts'!$V57="Validé humainement",'10_Form_Nature_Espaces_Verts'!H57,"")</x:f>
      </x:c>
      <x:c r="I57" s="113" t="str">
        <x:f>IF('10_Form_Nature_Espaces_Verts'!$V57="Validé humainement",'10_Form_Nature_Espaces_Verts'!I57,"")</x:f>
      </x:c>
      <x:c r="J57" s="113" t="str">
        <x:f>IF('10_Form_Nature_Espaces_Verts'!$V57="Validé humainement",'10_Form_Nature_Espaces_Verts'!J57,"")</x:f>
      </x:c>
      <x:c r="K57" s="113" t="str">
        <x:f>IF('10_Form_Nature_Espaces_Verts'!$V57="Validé humainement",'10_Form_Nature_Espaces_Verts'!K57,"")</x:f>
      </x:c>
      <x:c r="L57" s="113" t="str">
        <x:f>IF('10_Form_Nature_Espaces_Verts'!$V57="Validé humainement",'10_Form_Nature_Espaces_Verts'!L57,"")</x:f>
      </x:c>
      <x:c r="M57" s="113" t="str">
        <x:f>IF('10_Form_Nature_Espaces_Verts'!$V57="Validé humainement",'10_Form_Nature_Espaces_Verts'!M57,"")</x:f>
      </x:c>
      <x:c r="N57" s="113" t="str">
        <x:f>IF('10_Form_Nature_Espaces_Verts'!$V57="Validé humainement",'10_Form_Nature_Espaces_Verts'!N57,"")</x:f>
      </x:c>
      <x:c r="O57" s="113" t="str">
        <x:f>IF('10_Form_Nature_Espaces_Verts'!$V57="Validé humainement",'10_Form_Nature_Espaces_Verts'!O57,"")</x:f>
      </x:c>
      <x:c r="P57" s="113" t="str">
        <x:f>IF('10_Form_Nature_Espaces_Verts'!$V57="Validé humainement",'10_Form_Nature_Espaces_Verts'!P57,"")</x:f>
      </x:c>
      <x:c r="Q57" s="113" t="str">
        <x:f>IF('10_Form_Nature_Espaces_Verts'!$V57="Validé humainement",'10_Form_Nature_Espaces_Verts'!Q57,"")</x:f>
      </x:c>
      <x:c r="R57" s="113" t="str">
        <x:f>IF('10_Form_Nature_Espaces_Verts'!$V57="Validé humainement",'10_Form_Nature_Espaces_Verts'!R57,"")</x:f>
      </x:c>
      <x:c r="S57" s="113" t="str">
        <x:f>IF('10_Form_Nature_Espaces_Verts'!$V57="Validé humainement",'10_Form_Nature_Espaces_Verts'!S57,"")</x:f>
      </x:c>
      <x:c r="T57" s="113" t="str">
        <x:f>IF('10_Form_Nature_Espaces_Verts'!$V57="Validé humainement",'10_Form_Nature_Espaces_Verts'!T57,"")</x:f>
      </x:c>
      <x:c r="U57" s="113" t="str">
        <x:f>IF('10_Form_Nature_Espaces_Verts'!$V57="Validé humainement",'10_Form_Nature_Espaces_Verts'!U57,"")</x:f>
      </x:c>
      <x:c r="V57" s="113" t="str">
        <x:f>IF('10_Form_Nature_Espaces_Verts'!$V57="Validé humainement",'10_Form_Nature_Espaces_Verts'!V57,"")</x:f>
      </x:c>
      <x:c r="W57" s="113" t="str">
        <x:f>IF('10_Form_Nature_Espaces_Verts'!$V57="Validé humainement",'10_Form_Nature_Espaces_Verts'!W57,"")</x:f>
      </x:c>
      <x:c r="X57" s="113" t="str">
        <x:f>IF('10_Form_Nature_Espaces_Verts'!$V57="Validé humainement",'10_Form_Nature_Espaces_Verts'!X57,"")</x:f>
      </x:c>
      <x:c r="Y57" s="113" t="str">
        <x:f>IF('10_Form_Nature_Espaces_Verts'!$V57="Validé humainement",'10_Form_Nature_Espaces_Verts'!Y57,"")</x:f>
      </x:c>
      <x:c r="Z57" s="113" t="str">
        <x:f>IF('10_Form_Nature_Espaces_Verts'!$V57="Validé humainement",'10_Form_Nature_Espaces_Verts'!Z57,"")</x:f>
      </x:c>
      <x:c r="AA57" s="113" t="str">
        <x:f>IF('10_Form_Nature_Espaces_Verts'!$V57="Validé humainement",'10_Form_Nature_Espaces_Verts'!AA57,"")</x:f>
      </x:c>
      <x:c r="AB57" s="113" t="str">
        <x:f>IF('10_Form_Nature_Espaces_Verts'!$V57="Validé humainement",'10_Form_Nature_Espaces_Verts'!AB57,"")</x:f>
      </x:c>
      <x:c r="AC57" s="113" t="str">
        <x:f>IF('10_Form_Nature_Espaces_Verts'!$V57="Validé humainement",'10_Form_Nature_Espaces_Verts'!AC57,"")</x:f>
      </x:c>
      <x:c r="AD57" s="113" t="str">
        <x:f>IF('10_Form_Nature_Espaces_Verts'!$V57="Validé humainement",'10_Form_Nature_Espaces_Verts'!AD57,"")</x:f>
      </x:c>
      <x:c r="AE57" s="113" t="str">
        <x:f>IF('10_Form_Nature_Espaces_Verts'!$V57="Validé humainement",'10_Form_Nature_Espaces_Verts'!AE57,"")</x:f>
      </x:c>
    </x:row>
    <x:row r="58">
      <x:c r="A58" s="113" t="str">
        <x:f>IF('10_Form_Nature_Espaces_Verts'!$V58="Validé humainement",'10_Form_Nature_Espaces_Verts'!A58,"")</x:f>
      </x:c>
      <x:c r="B58" s="113" t="str">
        <x:f>IF('10_Form_Nature_Espaces_Verts'!$V58="Validé humainement",'10_Form_Nature_Espaces_Verts'!B58,"")</x:f>
      </x:c>
      <x:c r="C58" s="113" t="str">
        <x:f>IF('10_Form_Nature_Espaces_Verts'!$V58="Validé humainement",'10_Form_Nature_Espaces_Verts'!C58,"")</x:f>
      </x:c>
      <x:c r="D58" s="113" t="str">
        <x:f>IF('10_Form_Nature_Espaces_Verts'!$V58="Validé humainement",'10_Form_Nature_Espaces_Verts'!D58,"")</x:f>
      </x:c>
      <x:c r="E58" s="113" t="str">
        <x:f>IF('10_Form_Nature_Espaces_Verts'!$V58="Validé humainement",'10_Form_Nature_Espaces_Verts'!E58,"")</x:f>
      </x:c>
      <x:c r="F58" s="113" t="str">
        <x:f>IF('10_Form_Nature_Espaces_Verts'!$V58="Validé humainement",'10_Form_Nature_Espaces_Verts'!F58,"")</x:f>
      </x:c>
      <x:c r="G58" s="113" t="str">
        <x:f>IF('10_Form_Nature_Espaces_Verts'!$V58="Validé humainement",'10_Form_Nature_Espaces_Verts'!G58,"")</x:f>
      </x:c>
      <x:c r="H58" s="113" t="str">
        <x:f>IF('10_Form_Nature_Espaces_Verts'!$V58="Validé humainement",'10_Form_Nature_Espaces_Verts'!H58,"")</x:f>
      </x:c>
      <x:c r="I58" s="113" t="str">
        <x:f>IF('10_Form_Nature_Espaces_Verts'!$V58="Validé humainement",'10_Form_Nature_Espaces_Verts'!I58,"")</x:f>
      </x:c>
      <x:c r="J58" s="113" t="str">
        <x:f>IF('10_Form_Nature_Espaces_Verts'!$V58="Validé humainement",'10_Form_Nature_Espaces_Verts'!J58,"")</x:f>
      </x:c>
      <x:c r="K58" s="113" t="str">
        <x:f>IF('10_Form_Nature_Espaces_Verts'!$V58="Validé humainement",'10_Form_Nature_Espaces_Verts'!K58,"")</x:f>
      </x:c>
      <x:c r="L58" s="113" t="str">
        <x:f>IF('10_Form_Nature_Espaces_Verts'!$V58="Validé humainement",'10_Form_Nature_Espaces_Verts'!L58,"")</x:f>
      </x:c>
      <x:c r="M58" s="113" t="str">
        <x:f>IF('10_Form_Nature_Espaces_Verts'!$V58="Validé humainement",'10_Form_Nature_Espaces_Verts'!M58,"")</x:f>
      </x:c>
      <x:c r="N58" s="113" t="str">
        <x:f>IF('10_Form_Nature_Espaces_Verts'!$V58="Validé humainement",'10_Form_Nature_Espaces_Verts'!N58,"")</x:f>
      </x:c>
      <x:c r="O58" s="113" t="str">
        <x:f>IF('10_Form_Nature_Espaces_Verts'!$V58="Validé humainement",'10_Form_Nature_Espaces_Verts'!O58,"")</x:f>
      </x:c>
      <x:c r="P58" s="113" t="str">
        <x:f>IF('10_Form_Nature_Espaces_Verts'!$V58="Validé humainement",'10_Form_Nature_Espaces_Verts'!P58,"")</x:f>
      </x:c>
      <x:c r="Q58" s="113" t="str">
        <x:f>IF('10_Form_Nature_Espaces_Verts'!$V58="Validé humainement",'10_Form_Nature_Espaces_Verts'!Q58,"")</x:f>
      </x:c>
      <x:c r="R58" s="113" t="str">
        <x:f>IF('10_Form_Nature_Espaces_Verts'!$V58="Validé humainement",'10_Form_Nature_Espaces_Verts'!R58,"")</x:f>
      </x:c>
      <x:c r="S58" s="113" t="str">
        <x:f>IF('10_Form_Nature_Espaces_Verts'!$V58="Validé humainement",'10_Form_Nature_Espaces_Verts'!S58,"")</x:f>
      </x:c>
      <x:c r="T58" s="113" t="str">
        <x:f>IF('10_Form_Nature_Espaces_Verts'!$V58="Validé humainement",'10_Form_Nature_Espaces_Verts'!T58,"")</x:f>
      </x:c>
      <x:c r="U58" s="113" t="str">
        <x:f>IF('10_Form_Nature_Espaces_Verts'!$V58="Validé humainement",'10_Form_Nature_Espaces_Verts'!U58,"")</x:f>
      </x:c>
      <x:c r="V58" s="113" t="str">
        <x:f>IF('10_Form_Nature_Espaces_Verts'!$V58="Validé humainement",'10_Form_Nature_Espaces_Verts'!V58,"")</x:f>
      </x:c>
      <x:c r="W58" s="113" t="str">
        <x:f>IF('10_Form_Nature_Espaces_Verts'!$V58="Validé humainement",'10_Form_Nature_Espaces_Verts'!W58,"")</x:f>
      </x:c>
      <x:c r="X58" s="113" t="str">
        <x:f>IF('10_Form_Nature_Espaces_Verts'!$V58="Validé humainement",'10_Form_Nature_Espaces_Verts'!X58,"")</x:f>
      </x:c>
      <x:c r="Y58" s="113" t="str">
        <x:f>IF('10_Form_Nature_Espaces_Verts'!$V58="Validé humainement",'10_Form_Nature_Espaces_Verts'!Y58,"")</x:f>
      </x:c>
      <x:c r="Z58" s="113" t="str">
        <x:f>IF('10_Form_Nature_Espaces_Verts'!$V58="Validé humainement",'10_Form_Nature_Espaces_Verts'!Z58,"")</x:f>
      </x:c>
      <x:c r="AA58" s="113" t="str">
        <x:f>IF('10_Form_Nature_Espaces_Verts'!$V58="Validé humainement",'10_Form_Nature_Espaces_Verts'!AA58,"")</x:f>
      </x:c>
      <x:c r="AB58" s="113" t="str">
        <x:f>IF('10_Form_Nature_Espaces_Verts'!$V58="Validé humainement",'10_Form_Nature_Espaces_Verts'!AB58,"")</x:f>
      </x:c>
      <x:c r="AC58" s="113" t="str">
        <x:f>IF('10_Form_Nature_Espaces_Verts'!$V58="Validé humainement",'10_Form_Nature_Espaces_Verts'!AC58,"")</x:f>
      </x:c>
      <x:c r="AD58" s="113" t="str">
        <x:f>IF('10_Form_Nature_Espaces_Verts'!$V58="Validé humainement",'10_Form_Nature_Espaces_Verts'!AD58,"")</x:f>
      </x:c>
      <x:c r="AE58" s="113" t="str">
        <x:f>IF('10_Form_Nature_Espaces_Verts'!$V58="Validé humainement",'10_Form_Nature_Espaces_Verts'!AE58,"")</x:f>
      </x:c>
    </x:row>
    <x:row r="59">
      <x:c r="A59" s="113" t="str">
        <x:f>IF('10_Form_Nature_Espaces_Verts'!$V59="Validé humainement",'10_Form_Nature_Espaces_Verts'!A59,"")</x:f>
      </x:c>
      <x:c r="B59" s="113" t="str">
        <x:f>IF('10_Form_Nature_Espaces_Verts'!$V59="Validé humainement",'10_Form_Nature_Espaces_Verts'!B59,"")</x:f>
      </x:c>
      <x:c r="C59" s="113" t="str">
        <x:f>IF('10_Form_Nature_Espaces_Verts'!$V59="Validé humainement",'10_Form_Nature_Espaces_Verts'!C59,"")</x:f>
      </x:c>
      <x:c r="D59" s="113" t="str">
        <x:f>IF('10_Form_Nature_Espaces_Verts'!$V59="Validé humainement",'10_Form_Nature_Espaces_Verts'!D59,"")</x:f>
      </x:c>
      <x:c r="E59" s="113" t="str">
        <x:f>IF('10_Form_Nature_Espaces_Verts'!$V59="Validé humainement",'10_Form_Nature_Espaces_Verts'!E59,"")</x:f>
      </x:c>
      <x:c r="F59" s="113" t="str">
        <x:f>IF('10_Form_Nature_Espaces_Verts'!$V59="Validé humainement",'10_Form_Nature_Espaces_Verts'!F59,"")</x:f>
      </x:c>
      <x:c r="G59" s="113" t="str">
        <x:f>IF('10_Form_Nature_Espaces_Verts'!$V59="Validé humainement",'10_Form_Nature_Espaces_Verts'!G59,"")</x:f>
      </x:c>
      <x:c r="H59" s="113" t="str">
        <x:f>IF('10_Form_Nature_Espaces_Verts'!$V59="Validé humainement",'10_Form_Nature_Espaces_Verts'!H59,"")</x:f>
      </x:c>
      <x:c r="I59" s="113" t="str">
        <x:f>IF('10_Form_Nature_Espaces_Verts'!$V59="Validé humainement",'10_Form_Nature_Espaces_Verts'!I59,"")</x:f>
      </x:c>
      <x:c r="J59" s="113" t="str">
        <x:f>IF('10_Form_Nature_Espaces_Verts'!$V59="Validé humainement",'10_Form_Nature_Espaces_Verts'!J59,"")</x:f>
      </x:c>
      <x:c r="K59" s="113" t="str">
        <x:f>IF('10_Form_Nature_Espaces_Verts'!$V59="Validé humainement",'10_Form_Nature_Espaces_Verts'!K59,"")</x:f>
      </x:c>
      <x:c r="L59" s="113" t="str">
        <x:f>IF('10_Form_Nature_Espaces_Verts'!$V59="Validé humainement",'10_Form_Nature_Espaces_Verts'!L59,"")</x:f>
      </x:c>
      <x:c r="M59" s="113" t="str">
        <x:f>IF('10_Form_Nature_Espaces_Verts'!$V59="Validé humainement",'10_Form_Nature_Espaces_Verts'!M59,"")</x:f>
      </x:c>
      <x:c r="N59" s="113" t="str">
        <x:f>IF('10_Form_Nature_Espaces_Verts'!$V59="Validé humainement",'10_Form_Nature_Espaces_Verts'!N59,"")</x:f>
      </x:c>
      <x:c r="O59" s="113" t="str">
        <x:f>IF('10_Form_Nature_Espaces_Verts'!$V59="Validé humainement",'10_Form_Nature_Espaces_Verts'!O59,"")</x:f>
      </x:c>
      <x:c r="P59" s="113" t="str">
        <x:f>IF('10_Form_Nature_Espaces_Verts'!$V59="Validé humainement",'10_Form_Nature_Espaces_Verts'!P59,"")</x:f>
      </x:c>
      <x:c r="Q59" s="113" t="str">
        <x:f>IF('10_Form_Nature_Espaces_Verts'!$V59="Validé humainement",'10_Form_Nature_Espaces_Verts'!Q59,"")</x:f>
      </x:c>
      <x:c r="R59" s="113" t="str">
        <x:f>IF('10_Form_Nature_Espaces_Verts'!$V59="Validé humainement",'10_Form_Nature_Espaces_Verts'!R59,"")</x:f>
      </x:c>
      <x:c r="S59" s="113" t="str">
        <x:f>IF('10_Form_Nature_Espaces_Verts'!$V59="Validé humainement",'10_Form_Nature_Espaces_Verts'!S59,"")</x:f>
      </x:c>
      <x:c r="T59" s="113" t="str">
        <x:f>IF('10_Form_Nature_Espaces_Verts'!$V59="Validé humainement",'10_Form_Nature_Espaces_Verts'!T59,"")</x:f>
      </x:c>
      <x:c r="U59" s="113" t="str">
        <x:f>IF('10_Form_Nature_Espaces_Verts'!$V59="Validé humainement",'10_Form_Nature_Espaces_Verts'!U59,"")</x:f>
      </x:c>
      <x:c r="V59" s="113" t="str">
        <x:f>IF('10_Form_Nature_Espaces_Verts'!$V59="Validé humainement",'10_Form_Nature_Espaces_Verts'!V59,"")</x:f>
      </x:c>
      <x:c r="W59" s="113" t="str">
        <x:f>IF('10_Form_Nature_Espaces_Verts'!$V59="Validé humainement",'10_Form_Nature_Espaces_Verts'!W59,"")</x:f>
      </x:c>
      <x:c r="X59" s="113" t="str">
        <x:f>IF('10_Form_Nature_Espaces_Verts'!$V59="Validé humainement",'10_Form_Nature_Espaces_Verts'!X59,"")</x:f>
      </x:c>
      <x:c r="Y59" s="113" t="str">
        <x:f>IF('10_Form_Nature_Espaces_Verts'!$V59="Validé humainement",'10_Form_Nature_Espaces_Verts'!Y59,"")</x:f>
      </x:c>
      <x:c r="Z59" s="113" t="str">
        <x:f>IF('10_Form_Nature_Espaces_Verts'!$V59="Validé humainement",'10_Form_Nature_Espaces_Verts'!Z59,"")</x:f>
      </x:c>
      <x:c r="AA59" s="113" t="str">
        <x:f>IF('10_Form_Nature_Espaces_Verts'!$V59="Validé humainement",'10_Form_Nature_Espaces_Verts'!AA59,"")</x:f>
      </x:c>
      <x:c r="AB59" s="113" t="str">
        <x:f>IF('10_Form_Nature_Espaces_Verts'!$V59="Validé humainement",'10_Form_Nature_Espaces_Verts'!AB59,"")</x:f>
      </x:c>
      <x:c r="AC59" s="113" t="str">
        <x:f>IF('10_Form_Nature_Espaces_Verts'!$V59="Validé humainement",'10_Form_Nature_Espaces_Verts'!AC59,"")</x:f>
      </x:c>
      <x:c r="AD59" s="113" t="str">
        <x:f>IF('10_Form_Nature_Espaces_Verts'!$V59="Validé humainement",'10_Form_Nature_Espaces_Verts'!AD59,"")</x:f>
      </x:c>
      <x:c r="AE59" s="113" t="str">
        <x:f>IF('10_Form_Nature_Espaces_Verts'!$V59="Validé humainement",'10_Form_Nature_Espaces_Verts'!AE59,"")</x:f>
      </x:c>
    </x:row>
    <x:row r="60">
      <x:c r="A60" s="113" t="str">
        <x:f>IF('10_Form_Nature_Espaces_Verts'!$V60="Validé humainement",'10_Form_Nature_Espaces_Verts'!A60,"")</x:f>
      </x:c>
      <x:c r="B60" s="113" t="str">
        <x:f>IF('10_Form_Nature_Espaces_Verts'!$V60="Validé humainement",'10_Form_Nature_Espaces_Verts'!B60,"")</x:f>
      </x:c>
      <x:c r="C60" s="113" t="str">
        <x:f>IF('10_Form_Nature_Espaces_Verts'!$V60="Validé humainement",'10_Form_Nature_Espaces_Verts'!C60,"")</x:f>
      </x:c>
      <x:c r="D60" s="113" t="str">
        <x:f>IF('10_Form_Nature_Espaces_Verts'!$V60="Validé humainement",'10_Form_Nature_Espaces_Verts'!D60,"")</x:f>
      </x:c>
      <x:c r="E60" s="113" t="str">
        <x:f>IF('10_Form_Nature_Espaces_Verts'!$V60="Validé humainement",'10_Form_Nature_Espaces_Verts'!E60,"")</x:f>
      </x:c>
      <x:c r="F60" s="113" t="str">
        <x:f>IF('10_Form_Nature_Espaces_Verts'!$V60="Validé humainement",'10_Form_Nature_Espaces_Verts'!F60,"")</x:f>
      </x:c>
      <x:c r="G60" s="113" t="str">
        <x:f>IF('10_Form_Nature_Espaces_Verts'!$V60="Validé humainement",'10_Form_Nature_Espaces_Verts'!G60,"")</x:f>
      </x:c>
      <x:c r="H60" s="113" t="str">
        <x:f>IF('10_Form_Nature_Espaces_Verts'!$V60="Validé humainement",'10_Form_Nature_Espaces_Verts'!H60,"")</x:f>
      </x:c>
      <x:c r="I60" s="113" t="str">
        <x:f>IF('10_Form_Nature_Espaces_Verts'!$V60="Validé humainement",'10_Form_Nature_Espaces_Verts'!I60,"")</x:f>
      </x:c>
      <x:c r="J60" s="113" t="str">
        <x:f>IF('10_Form_Nature_Espaces_Verts'!$V60="Validé humainement",'10_Form_Nature_Espaces_Verts'!J60,"")</x:f>
      </x:c>
      <x:c r="K60" s="113" t="str">
        <x:f>IF('10_Form_Nature_Espaces_Verts'!$V60="Validé humainement",'10_Form_Nature_Espaces_Verts'!K60,"")</x:f>
      </x:c>
      <x:c r="L60" s="113" t="str">
        <x:f>IF('10_Form_Nature_Espaces_Verts'!$V60="Validé humainement",'10_Form_Nature_Espaces_Verts'!L60,"")</x:f>
      </x:c>
      <x:c r="M60" s="113" t="str">
        <x:f>IF('10_Form_Nature_Espaces_Verts'!$V60="Validé humainement",'10_Form_Nature_Espaces_Verts'!M60,"")</x:f>
      </x:c>
      <x:c r="N60" s="113" t="str">
        <x:f>IF('10_Form_Nature_Espaces_Verts'!$V60="Validé humainement",'10_Form_Nature_Espaces_Verts'!N60,"")</x:f>
      </x:c>
      <x:c r="O60" s="113" t="str">
        <x:f>IF('10_Form_Nature_Espaces_Verts'!$V60="Validé humainement",'10_Form_Nature_Espaces_Verts'!O60,"")</x:f>
      </x:c>
      <x:c r="P60" s="113" t="str">
        <x:f>IF('10_Form_Nature_Espaces_Verts'!$V60="Validé humainement",'10_Form_Nature_Espaces_Verts'!P60,"")</x:f>
      </x:c>
      <x:c r="Q60" s="113" t="str">
        <x:f>IF('10_Form_Nature_Espaces_Verts'!$V60="Validé humainement",'10_Form_Nature_Espaces_Verts'!Q60,"")</x:f>
      </x:c>
      <x:c r="R60" s="113" t="str">
        <x:f>IF('10_Form_Nature_Espaces_Verts'!$V60="Validé humainement",'10_Form_Nature_Espaces_Verts'!R60,"")</x:f>
      </x:c>
      <x:c r="S60" s="113" t="str">
        <x:f>IF('10_Form_Nature_Espaces_Verts'!$V60="Validé humainement",'10_Form_Nature_Espaces_Verts'!S60,"")</x:f>
      </x:c>
      <x:c r="T60" s="113" t="str">
        <x:f>IF('10_Form_Nature_Espaces_Verts'!$V60="Validé humainement",'10_Form_Nature_Espaces_Verts'!T60,"")</x:f>
      </x:c>
      <x:c r="U60" s="113" t="str">
        <x:f>IF('10_Form_Nature_Espaces_Verts'!$V60="Validé humainement",'10_Form_Nature_Espaces_Verts'!U60,"")</x:f>
      </x:c>
      <x:c r="V60" s="113" t="str">
        <x:f>IF('10_Form_Nature_Espaces_Verts'!$V60="Validé humainement",'10_Form_Nature_Espaces_Verts'!V60,"")</x:f>
      </x:c>
      <x:c r="W60" s="113" t="str">
        <x:f>IF('10_Form_Nature_Espaces_Verts'!$V60="Validé humainement",'10_Form_Nature_Espaces_Verts'!W60,"")</x:f>
      </x:c>
      <x:c r="X60" s="113" t="str">
        <x:f>IF('10_Form_Nature_Espaces_Verts'!$V60="Validé humainement",'10_Form_Nature_Espaces_Verts'!X60,"")</x:f>
      </x:c>
      <x:c r="Y60" s="113" t="str">
        <x:f>IF('10_Form_Nature_Espaces_Verts'!$V60="Validé humainement",'10_Form_Nature_Espaces_Verts'!Y60,"")</x:f>
      </x:c>
      <x:c r="Z60" s="113" t="str">
        <x:f>IF('10_Form_Nature_Espaces_Verts'!$V60="Validé humainement",'10_Form_Nature_Espaces_Verts'!Z60,"")</x:f>
      </x:c>
      <x:c r="AA60" s="113" t="str">
        <x:f>IF('10_Form_Nature_Espaces_Verts'!$V60="Validé humainement",'10_Form_Nature_Espaces_Verts'!AA60,"")</x:f>
      </x:c>
      <x:c r="AB60" s="113" t="str">
        <x:f>IF('10_Form_Nature_Espaces_Verts'!$V60="Validé humainement",'10_Form_Nature_Espaces_Verts'!AB60,"")</x:f>
      </x:c>
      <x:c r="AC60" s="113" t="str">
        <x:f>IF('10_Form_Nature_Espaces_Verts'!$V60="Validé humainement",'10_Form_Nature_Espaces_Verts'!AC60,"")</x:f>
      </x:c>
      <x:c r="AD60" s="113" t="str">
        <x:f>IF('10_Form_Nature_Espaces_Verts'!$V60="Validé humainement",'10_Form_Nature_Espaces_Verts'!AD60,"")</x:f>
      </x:c>
      <x:c r="AE60" s="113" t="str">
        <x:f>IF('10_Form_Nature_Espaces_Verts'!$V60="Validé humainement",'10_Form_Nature_Espaces_Verts'!AE60,"")</x:f>
      </x:c>
    </x:row>
    <x:row r="61">
      <x:c r="A61" s="113" t="str">
        <x:f>IF('10_Form_Nature_Espaces_Verts'!$V61="Validé humainement",'10_Form_Nature_Espaces_Verts'!A61,"")</x:f>
      </x:c>
      <x:c r="B61" s="113" t="str">
        <x:f>IF('10_Form_Nature_Espaces_Verts'!$V61="Validé humainement",'10_Form_Nature_Espaces_Verts'!B61,"")</x:f>
      </x:c>
      <x:c r="C61" s="113" t="str">
        <x:f>IF('10_Form_Nature_Espaces_Verts'!$V61="Validé humainement",'10_Form_Nature_Espaces_Verts'!C61,"")</x:f>
      </x:c>
      <x:c r="D61" s="113" t="str">
        <x:f>IF('10_Form_Nature_Espaces_Verts'!$V61="Validé humainement",'10_Form_Nature_Espaces_Verts'!D61,"")</x:f>
      </x:c>
      <x:c r="E61" s="113" t="str">
        <x:f>IF('10_Form_Nature_Espaces_Verts'!$V61="Validé humainement",'10_Form_Nature_Espaces_Verts'!E61,"")</x:f>
      </x:c>
      <x:c r="F61" s="113" t="str">
        <x:f>IF('10_Form_Nature_Espaces_Verts'!$V61="Validé humainement",'10_Form_Nature_Espaces_Verts'!F61,"")</x:f>
      </x:c>
      <x:c r="G61" s="113" t="str">
        <x:f>IF('10_Form_Nature_Espaces_Verts'!$V61="Validé humainement",'10_Form_Nature_Espaces_Verts'!G61,"")</x:f>
      </x:c>
      <x:c r="H61" s="113" t="str">
        <x:f>IF('10_Form_Nature_Espaces_Verts'!$V61="Validé humainement",'10_Form_Nature_Espaces_Verts'!H61,"")</x:f>
      </x:c>
      <x:c r="I61" s="113" t="str">
        <x:f>IF('10_Form_Nature_Espaces_Verts'!$V61="Validé humainement",'10_Form_Nature_Espaces_Verts'!I61,"")</x:f>
      </x:c>
      <x:c r="J61" s="113" t="str">
        <x:f>IF('10_Form_Nature_Espaces_Verts'!$V61="Validé humainement",'10_Form_Nature_Espaces_Verts'!J61,"")</x:f>
      </x:c>
      <x:c r="K61" s="113" t="str">
        <x:f>IF('10_Form_Nature_Espaces_Verts'!$V61="Validé humainement",'10_Form_Nature_Espaces_Verts'!K61,"")</x:f>
      </x:c>
      <x:c r="L61" s="113" t="str">
        <x:f>IF('10_Form_Nature_Espaces_Verts'!$V61="Validé humainement",'10_Form_Nature_Espaces_Verts'!L61,"")</x:f>
      </x:c>
      <x:c r="M61" s="113" t="str">
        <x:f>IF('10_Form_Nature_Espaces_Verts'!$V61="Validé humainement",'10_Form_Nature_Espaces_Verts'!M61,"")</x:f>
      </x:c>
      <x:c r="N61" s="113" t="str">
        <x:f>IF('10_Form_Nature_Espaces_Verts'!$V61="Validé humainement",'10_Form_Nature_Espaces_Verts'!N61,"")</x:f>
      </x:c>
      <x:c r="O61" s="113" t="str">
        <x:f>IF('10_Form_Nature_Espaces_Verts'!$V61="Validé humainement",'10_Form_Nature_Espaces_Verts'!O61,"")</x:f>
      </x:c>
      <x:c r="P61" s="113" t="str">
        <x:f>IF('10_Form_Nature_Espaces_Verts'!$V61="Validé humainement",'10_Form_Nature_Espaces_Verts'!P61,"")</x:f>
      </x:c>
      <x:c r="Q61" s="113" t="str">
        <x:f>IF('10_Form_Nature_Espaces_Verts'!$V61="Validé humainement",'10_Form_Nature_Espaces_Verts'!Q61,"")</x:f>
      </x:c>
      <x:c r="R61" s="113" t="str">
        <x:f>IF('10_Form_Nature_Espaces_Verts'!$V61="Validé humainement",'10_Form_Nature_Espaces_Verts'!R61,"")</x:f>
      </x:c>
      <x:c r="S61" s="113" t="str">
        <x:f>IF('10_Form_Nature_Espaces_Verts'!$V61="Validé humainement",'10_Form_Nature_Espaces_Verts'!S61,"")</x:f>
      </x:c>
      <x:c r="T61" s="113" t="str">
        <x:f>IF('10_Form_Nature_Espaces_Verts'!$V61="Validé humainement",'10_Form_Nature_Espaces_Verts'!T61,"")</x:f>
      </x:c>
      <x:c r="U61" s="113" t="str">
        <x:f>IF('10_Form_Nature_Espaces_Verts'!$V61="Validé humainement",'10_Form_Nature_Espaces_Verts'!U61,"")</x:f>
      </x:c>
      <x:c r="V61" s="113" t="str">
        <x:f>IF('10_Form_Nature_Espaces_Verts'!$V61="Validé humainement",'10_Form_Nature_Espaces_Verts'!V61,"")</x:f>
      </x:c>
      <x:c r="W61" s="113" t="str">
        <x:f>IF('10_Form_Nature_Espaces_Verts'!$V61="Validé humainement",'10_Form_Nature_Espaces_Verts'!W61,"")</x:f>
      </x:c>
      <x:c r="X61" s="113" t="str">
        <x:f>IF('10_Form_Nature_Espaces_Verts'!$V61="Validé humainement",'10_Form_Nature_Espaces_Verts'!X61,"")</x:f>
      </x:c>
      <x:c r="Y61" s="113" t="str">
        <x:f>IF('10_Form_Nature_Espaces_Verts'!$V61="Validé humainement",'10_Form_Nature_Espaces_Verts'!Y61,"")</x:f>
      </x:c>
      <x:c r="Z61" s="113" t="str">
        <x:f>IF('10_Form_Nature_Espaces_Verts'!$V61="Validé humainement",'10_Form_Nature_Espaces_Verts'!Z61,"")</x:f>
      </x:c>
      <x:c r="AA61" s="113" t="str">
        <x:f>IF('10_Form_Nature_Espaces_Verts'!$V61="Validé humainement",'10_Form_Nature_Espaces_Verts'!AA61,"")</x:f>
      </x:c>
      <x:c r="AB61" s="113" t="str">
        <x:f>IF('10_Form_Nature_Espaces_Verts'!$V61="Validé humainement",'10_Form_Nature_Espaces_Verts'!AB61,"")</x:f>
      </x:c>
      <x:c r="AC61" s="113" t="str">
        <x:f>IF('10_Form_Nature_Espaces_Verts'!$V61="Validé humainement",'10_Form_Nature_Espaces_Verts'!AC61,"")</x:f>
      </x:c>
      <x:c r="AD61" s="113" t="str">
        <x:f>IF('10_Form_Nature_Espaces_Verts'!$V61="Validé humainement",'10_Form_Nature_Espaces_Verts'!AD61,"")</x:f>
      </x:c>
      <x:c r="AE61" s="113" t="str">
        <x:f>IF('10_Form_Nature_Espaces_Verts'!$V61="Validé humainement",'10_Form_Nature_Espaces_Verts'!AE61,"")</x:f>
      </x:c>
    </x:row>
    <x:row r="62">
      <x:c r="A62" s="113" t="str">
        <x:f>IF('10_Form_Nature_Espaces_Verts'!$V62="Validé humainement",'10_Form_Nature_Espaces_Verts'!A62,"")</x:f>
      </x:c>
      <x:c r="B62" s="113" t="str">
        <x:f>IF('10_Form_Nature_Espaces_Verts'!$V62="Validé humainement",'10_Form_Nature_Espaces_Verts'!B62,"")</x:f>
      </x:c>
      <x:c r="C62" s="113" t="str">
        <x:f>IF('10_Form_Nature_Espaces_Verts'!$V62="Validé humainement",'10_Form_Nature_Espaces_Verts'!C62,"")</x:f>
      </x:c>
      <x:c r="D62" s="113" t="str">
        <x:f>IF('10_Form_Nature_Espaces_Verts'!$V62="Validé humainement",'10_Form_Nature_Espaces_Verts'!D62,"")</x:f>
      </x:c>
      <x:c r="E62" s="113" t="str">
        <x:f>IF('10_Form_Nature_Espaces_Verts'!$V62="Validé humainement",'10_Form_Nature_Espaces_Verts'!E62,"")</x:f>
      </x:c>
      <x:c r="F62" s="113" t="str">
        <x:f>IF('10_Form_Nature_Espaces_Verts'!$V62="Validé humainement",'10_Form_Nature_Espaces_Verts'!F62,"")</x:f>
      </x:c>
      <x:c r="G62" s="113" t="str">
        <x:f>IF('10_Form_Nature_Espaces_Verts'!$V62="Validé humainement",'10_Form_Nature_Espaces_Verts'!G62,"")</x:f>
      </x:c>
      <x:c r="H62" s="113" t="str">
        <x:f>IF('10_Form_Nature_Espaces_Verts'!$V62="Validé humainement",'10_Form_Nature_Espaces_Verts'!H62,"")</x:f>
      </x:c>
      <x:c r="I62" s="113" t="str">
        <x:f>IF('10_Form_Nature_Espaces_Verts'!$V62="Validé humainement",'10_Form_Nature_Espaces_Verts'!I62,"")</x:f>
      </x:c>
      <x:c r="J62" s="113" t="str">
        <x:f>IF('10_Form_Nature_Espaces_Verts'!$V62="Validé humainement",'10_Form_Nature_Espaces_Verts'!J62,"")</x:f>
      </x:c>
      <x:c r="K62" s="113" t="str">
        <x:f>IF('10_Form_Nature_Espaces_Verts'!$V62="Validé humainement",'10_Form_Nature_Espaces_Verts'!K62,"")</x:f>
      </x:c>
      <x:c r="L62" s="113" t="str">
        <x:f>IF('10_Form_Nature_Espaces_Verts'!$V62="Validé humainement",'10_Form_Nature_Espaces_Verts'!L62,"")</x:f>
      </x:c>
      <x:c r="M62" s="113" t="str">
        <x:f>IF('10_Form_Nature_Espaces_Verts'!$V62="Validé humainement",'10_Form_Nature_Espaces_Verts'!M62,"")</x:f>
      </x:c>
      <x:c r="N62" s="113" t="str">
        <x:f>IF('10_Form_Nature_Espaces_Verts'!$V62="Validé humainement",'10_Form_Nature_Espaces_Verts'!N62,"")</x:f>
      </x:c>
      <x:c r="O62" s="113" t="str">
        <x:f>IF('10_Form_Nature_Espaces_Verts'!$V62="Validé humainement",'10_Form_Nature_Espaces_Verts'!O62,"")</x:f>
      </x:c>
      <x:c r="P62" s="113" t="str">
        <x:f>IF('10_Form_Nature_Espaces_Verts'!$V62="Validé humainement",'10_Form_Nature_Espaces_Verts'!P62,"")</x:f>
      </x:c>
      <x:c r="Q62" s="113" t="str">
        <x:f>IF('10_Form_Nature_Espaces_Verts'!$V62="Validé humainement",'10_Form_Nature_Espaces_Verts'!Q62,"")</x:f>
      </x:c>
      <x:c r="R62" s="113" t="str">
        <x:f>IF('10_Form_Nature_Espaces_Verts'!$V62="Validé humainement",'10_Form_Nature_Espaces_Verts'!R62,"")</x:f>
      </x:c>
      <x:c r="S62" s="113" t="str">
        <x:f>IF('10_Form_Nature_Espaces_Verts'!$V62="Validé humainement",'10_Form_Nature_Espaces_Verts'!S62,"")</x:f>
      </x:c>
      <x:c r="T62" s="113" t="str">
        <x:f>IF('10_Form_Nature_Espaces_Verts'!$V62="Validé humainement",'10_Form_Nature_Espaces_Verts'!T62,"")</x:f>
      </x:c>
      <x:c r="U62" s="113" t="str">
        <x:f>IF('10_Form_Nature_Espaces_Verts'!$V62="Validé humainement",'10_Form_Nature_Espaces_Verts'!U62,"")</x:f>
      </x:c>
      <x:c r="V62" s="113" t="str">
        <x:f>IF('10_Form_Nature_Espaces_Verts'!$V62="Validé humainement",'10_Form_Nature_Espaces_Verts'!V62,"")</x:f>
      </x:c>
      <x:c r="W62" s="113" t="str">
        <x:f>IF('10_Form_Nature_Espaces_Verts'!$V62="Validé humainement",'10_Form_Nature_Espaces_Verts'!W62,"")</x:f>
      </x:c>
      <x:c r="X62" s="113" t="str">
        <x:f>IF('10_Form_Nature_Espaces_Verts'!$V62="Validé humainement",'10_Form_Nature_Espaces_Verts'!X62,"")</x:f>
      </x:c>
      <x:c r="Y62" s="113" t="str">
        <x:f>IF('10_Form_Nature_Espaces_Verts'!$V62="Validé humainement",'10_Form_Nature_Espaces_Verts'!Y62,"")</x:f>
      </x:c>
      <x:c r="Z62" s="113" t="str">
        <x:f>IF('10_Form_Nature_Espaces_Verts'!$V62="Validé humainement",'10_Form_Nature_Espaces_Verts'!Z62,"")</x:f>
      </x:c>
      <x:c r="AA62" s="113" t="str">
        <x:f>IF('10_Form_Nature_Espaces_Verts'!$V62="Validé humainement",'10_Form_Nature_Espaces_Verts'!AA62,"")</x:f>
      </x:c>
      <x:c r="AB62" s="113" t="str">
        <x:f>IF('10_Form_Nature_Espaces_Verts'!$V62="Validé humainement",'10_Form_Nature_Espaces_Verts'!AB62,"")</x:f>
      </x:c>
      <x:c r="AC62" s="113" t="str">
        <x:f>IF('10_Form_Nature_Espaces_Verts'!$V62="Validé humainement",'10_Form_Nature_Espaces_Verts'!AC62,"")</x:f>
      </x:c>
      <x:c r="AD62" s="113" t="str">
        <x:f>IF('10_Form_Nature_Espaces_Verts'!$V62="Validé humainement",'10_Form_Nature_Espaces_Verts'!AD62,"")</x:f>
      </x:c>
      <x:c r="AE62" s="113" t="str">
        <x:f>IF('10_Form_Nature_Espaces_Verts'!$V62="Validé humainement",'10_Form_Nature_Espaces_Verts'!AE62,"")</x:f>
      </x:c>
    </x:row>
    <x:row r="63">
      <x:c r="A63" s="113" t="str">
        <x:f>IF('10_Form_Nature_Espaces_Verts'!$V63="Validé humainement",'10_Form_Nature_Espaces_Verts'!A63,"")</x:f>
      </x:c>
      <x:c r="B63" s="113" t="str">
        <x:f>IF('10_Form_Nature_Espaces_Verts'!$V63="Validé humainement",'10_Form_Nature_Espaces_Verts'!B63,"")</x:f>
      </x:c>
      <x:c r="C63" s="113" t="str">
        <x:f>IF('10_Form_Nature_Espaces_Verts'!$V63="Validé humainement",'10_Form_Nature_Espaces_Verts'!C63,"")</x:f>
      </x:c>
      <x:c r="D63" s="113" t="str">
        <x:f>IF('10_Form_Nature_Espaces_Verts'!$V63="Validé humainement",'10_Form_Nature_Espaces_Verts'!D63,"")</x:f>
      </x:c>
      <x:c r="E63" s="113" t="str">
        <x:f>IF('10_Form_Nature_Espaces_Verts'!$V63="Validé humainement",'10_Form_Nature_Espaces_Verts'!E63,"")</x:f>
      </x:c>
      <x:c r="F63" s="113" t="str">
        <x:f>IF('10_Form_Nature_Espaces_Verts'!$V63="Validé humainement",'10_Form_Nature_Espaces_Verts'!F63,"")</x:f>
      </x:c>
      <x:c r="G63" s="113" t="str">
        <x:f>IF('10_Form_Nature_Espaces_Verts'!$V63="Validé humainement",'10_Form_Nature_Espaces_Verts'!G63,"")</x:f>
      </x:c>
      <x:c r="H63" s="113" t="str">
        <x:f>IF('10_Form_Nature_Espaces_Verts'!$V63="Validé humainement",'10_Form_Nature_Espaces_Verts'!H63,"")</x:f>
      </x:c>
      <x:c r="I63" s="113" t="str">
        <x:f>IF('10_Form_Nature_Espaces_Verts'!$V63="Validé humainement",'10_Form_Nature_Espaces_Verts'!I63,"")</x:f>
      </x:c>
      <x:c r="J63" s="113" t="str">
        <x:f>IF('10_Form_Nature_Espaces_Verts'!$V63="Validé humainement",'10_Form_Nature_Espaces_Verts'!J63,"")</x:f>
      </x:c>
      <x:c r="K63" s="113" t="str">
        <x:f>IF('10_Form_Nature_Espaces_Verts'!$V63="Validé humainement",'10_Form_Nature_Espaces_Verts'!K63,"")</x:f>
      </x:c>
      <x:c r="L63" s="113" t="str">
        <x:f>IF('10_Form_Nature_Espaces_Verts'!$V63="Validé humainement",'10_Form_Nature_Espaces_Verts'!L63,"")</x:f>
      </x:c>
      <x:c r="M63" s="113" t="str">
        <x:f>IF('10_Form_Nature_Espaces_Verts'!$V63="Validé humainement",'10_Form_Nature_Espaces_Verts'!M63,"")</x:f>
      </x:c>
      <x:c r="N63" s="113" t="str">
        <x:f>IF('10_Form_Nature_Espaces_Verts'!$V63="Validé humainement",'10_Form_Nature_Espaces_Verts'!N63,"")</x:f>
      </x:c>
      <x:c r="O63" s="113" t="str">
        <x:f>IF('10_Form_Nature_Espaces_Verts'!$V63="Validé humainement",'10_Form_Nature_Espaces_Verts'!O63,"")</x:f>
      </x:c>
      <x:c r="P63" s="113" t="str">
        <x:f>IF('10_Form_Nature_Espaces_Verts'!$V63="Validé humainement",'10_Form_Nature_Espaces_Verts'!P63,"")</x:f>
      </x:c>
      <x:c r="Q63" s="113" t="str">
        <x:f>IF('10_Form_Nature_Espaces_Verts'!$V63="Validé humainement",'10_Form_Nature_Espaces_Verts'!Q63,"")</x:f>
      </x:c>
      <x:c r="R63" s="113" t="str">
        <x:f>IF('10_Form_Nature_Espaces_Verts'!$V63="Validé humainement",'10_Form_Nature_Espaces_Verts'!R63,"")</x:f>
      </x:c>
      <x:c r="S63" s="113" t="str">
        <x:f>IF('10_Form_Nature_Espaces_Verts'!$V63="Validé humainement",'10_Form_Nature_Espaces_Verts'!S63,"")</x:f>
      </x:c>
      <x:c r="T63" s="113" t="str">
        <x:f>IF('10_Form_Nature_Espaces_Verts'!$V63="Validé humainement",'10_Form_Nature_Espaces_Verts'!T63,"")</x:f>
      </x:c>
      <x:c r="U63" s="113" t="str">
        <x:f>IF('10_Form_Nature_Espaces_Verts'!$V63="Validé humainement",'10_Form_Nature_Espaces_Verts'!U63,"")</x:f>
      </x:c>
      <x:c r="V63" s="113" t="str">
        <x:f>IF('10_Form_Nature_Espaces_Verts'!$V63="Validé humainement",'10_Form_Nature_Espaces_Verts'!V63,"")</x:f>
      </x:c>
      <x:c r="W63" s="113" t="str">
        <x:f>IF('10_Form_Nature_Espaces_Verts'!$V63="Validé humainement",'10_Form_Nature_Espaces_Verts'!W63,"")</x:f>
      </x:c>
      <x:c r="X63" s="113" t="str">
        <x:f>IF('10_Form_Nature_Espaces_Verts'!$V63="Validé humainement",'10_Form_Nature_Espaces_Verts'!X63,"")</x:f>
      </x:c>
      <x:c r="Y63" s="113" t="str">
        <x:f>IF('10_Form_Nature_Espaces_Verts'!$V63="Validé humainement",'10_Form_Nature_Espaces_Verts'!Y63,"")</x:f>
      </x:c>
      <x:c r="Z63" s="113" t="str">
        <x:f>IF('10_Form_Nature_Espaces_Verts'!$V63="Validé humainement",'10_Form_Nature_Espaces_Verts'!Z63,"")</x:f>
      </x:c>
      <x:c r="AA63" s="113" t="str">
        <x:f>IF('10_Form_Nature_Espaces_Verts'!$V63="Validé humainement",'10_Form_Nature_Espaces_Verts'!AA63,"")</x:f>
      </x:c>
      <x:c r="AB63" s="113" t="str">
        <x:f>IF('10_Form_Nature_Espaces_Verts'!$V63="Validé humainement",'10_Form_Nature_Espaces_Verts'!AB63,"")</x:f>
      </x:c>
      <x:c r="AC63" s="113" t="str">
        <x:f>IF('10_Form_Nature_Espaces_Verts'!$V63="Validé humainement",'10_Form_Nature_Espaces_Verts'!AC63,"")</x:f>
      </x:c>
      <x:c r="AD63" s="113" t="str">
        <x:f>IF('10_Form_Nature_Espaces_Verts'!$V63="Validé humainement",'10_Form_Nature_Espaces_Verts'!AD63,"")</x:f>
      </x:c>
      <x:c r="AE63" s="113" t="str">
        <x:f>IF('10_Form_Nature_Espaces_Verts'!$V63="Validé humainement",'10_Form_Nature_Espaces_Verts'!AE63,"")</x:f>
      </x:c>
    </x:row>
    <x:row r="64">
      <x:c r="A64" s="113" t="str">
        <x:f>IF('10_Form_Nature_Espaces_Verts'!$V64="Validé humainement",'10_Form_Nature_Espaces_Verts'!A64,"")</x:f>
      </x:c>
      <x:c r="B64" s="113" t="str">
        <x:f>IF('10_Form_Nature_Espaces_Verts'!$V64="Validé humainement",'10_Form_Nature_Espaces_Verts'!B64,"")</x:f>
      </x:c>
      <x:c r="C64" s="113" t="str">
        <x:f>IF('10_Form_Nature_Espaces_Verts'!$V64="Validé humainement",'10_Form_Nature_Espaces_Verts'!C64,"")</x:f>
      </x:c>
      <x:c r="D64" s="113" t="str">
        <x:f>IF('10_Form_Nature_Espaces_Verts'!$V64="Validé humainement",'10_Form_Nature_Espaces_Verts'!D64,"")</x:f>
      </x:c>
      <x:c r="E64" s="113" t="str">
        <x:f>IF('10_Form_Nature_Espaces_Verts'!$V64="Validé humainement",'10_Form_Nature_Espaces_Verts'!E64,"")</x:f>
      </x:c>
      <x:c r="F64" s="113" t="str">
        <x:f>IF('10_Form_Nature_Espaces_Verts'!$V64="Validé humainement",'10_Form_Nature_Espaces_Verts'!F64,"")</x:f>
      </x:c>
      <x:c r="G64" s="113" t="str">
        <x:f>IF('10_Form_Nature_Espaces_Verts'!$V64="Validé humainement",'10_Form_Nature_Espaces_Verts'!G64,"")</x:f>
      </x:c>
      <x:c r="H64" s="113" t="str">
        <x:f>IF('10_Form_Nature_Espaces_Verts'!$V64="Validé humainement",'10_Form_Nature_Espaces_Verts'!H64,"")</x:f>
      </x:c>
      <x:c r="I64" s="113" t="str">
        <x:f>IF('10_Form_Nature_Espaces_Verts'!$V64="Validé humainement",'10_Form_Nature_Espaces_Verts'!I64,"")</x:f>
      </x:c>
      <x:c r="J64" s="113" t="str">
        <x:f>IF('10_Form_Nature_Espaces_Verts'!$V64="Validé humainement",'10_Form_Nature_Espaces_Verts'!J64,"")</x:f>
      </x:c>
      <x:c r="K64" s="113" t="str">
        <x:f>IF('10_Form_Nature_Espaces_Verts'!$V64="Validé humainement",'10_Form_Nature_Espaces_Verts'!K64,"")</x:f>
      </x:c>
      <x:c r="L64" s="113" t="str">
        <x:f>IF('10_Form_Nature_Espaces_Verts'!$V64="Validé humainement",'10_Form_Nature_Espaces_Verts'!L64,"")</x:f>
      </x:c>
      <x:c r="M64" s="113" t="str">
        <x:f>IF('10_Form_Nature_Espaces_Verts'!$V64="Validé humainement",'10_Form_Nature_Espaces_Verts'!M64,"")</x:f>
      </x:c>
      <x:c r="N64" s="113" t="str">
        <x:f>IF('10_Form_Nature_Espaces_Verts'!$V64="Validé humainement",'10_Form_Nature_Espaces_Verts'!N64,"")</x:f>
      </x:c>
      <x:c r="O64" s="113" t="str">
        <x:f>IF('10_Form_Nature_Espaces_Verts'!$V64="Validé humainement",'10_Form_Nature_Espaces_Verts'!O64,"")</x:f>
      </x:c>
      <x:c r="P64" s="113" t="str">
        <x:f>IF('10_Form_Nature_Espaces_Verts'!$V64="Validé humainement",'10_Form_Nature_Espaces_Verts'!P64,"")</x:f>
      </x:c>
      <x:c r="Q64" s="113" t="str">
        <x:f>IF('10_Form_Nature_Espaces_Verts'!$V64="Validé humainement",'10_Form_Nature_Espaces_Verts'!Q64,"")</x:f>
      </x:c>
      <x:c r="R64" s="113" t="str">
        <x:f>IF('10_Form_Nature_Espaces_Verts'!$V64="Validé humainement",'10_Form_Nature_Espaces_Verts'!R64,"")</x:f>
      </x:c>
      <x:c r="S64" s="113" t="str">
        <x:f>IF('10_Form_Nature_Espaces_Verts'!$V64="Validé humainement",'10_Form_Nature_Espaces_Verts'!S64,"")</x:f>
      </x:c>
      <x:c r="T64" s="113" t="str">
        <x:f>IF('10_Form_Nature_Espaces_Verts'!$V64="Validé humainement",'10_Form_Nature_Espaces_Verts'!T64,"")</x:f>
      </x:c>
      <x:c r="U64" s="113" t="str">
        <x:f>IF('10_Form_Nature_Espaces_Verts'!$V64="Validé humainement",'10_Form_Nature_Espaces_Verts'!U64,"")</x:f>
      </x:c>
      <x:c r="V64" s="113" t="str">
        <x:f>IF('10_Form_Nature_Espaces_Verts'!$V64="Validé humainement",'10_Form_Nature_Espaces_Verts'!V64,"")</x:f>
      </x:c>
      <x:c r="W64" s="113" t="str">
        <x:f>IF('10_Form_Nature_Espaces_Verts'!$V64="Validé humainement",'10_Form_Nature_Espaces_Verts'!W64,"")</x:f>
      </x:c>
      <x:c r="X64" s="113" t="str">
        <x:f>IF('10_Form_Nature_Espaces_Verts'!$V64="Validé humainement",'10_Form_Nature_Espaces_Verts'!X64,"")</x:f>
      </x:c>
      <x:c r="Y64" s="113" t="str">
        <x:f>IF('10_Form_Nature_Espaces_Verts'!$V64="Validé humainement",'10_Form_Nature_Espaces_Verts'!Y64,"")</x:f>
      </x:c>
      <x:c r="Z64" s="113" t="str">
        <x:f>IF('10_Form_Nature_Espaces_Verts'!$V64="Validé humainement",'10_Form_Nature_Espaces_Verts'!Z64,"")</x:f>
      </x:c>
      <x:c r="AA64" s="113" t="str">
        <x:f>IF('10_Form_Nature_Espaces_Verts'!$V64="Validé humainement",'10_Form_Nature_Espaces_Verts'!AA64,"")</x:f>
      </x:c>
      <x:c r="AB64" s="113" t="str">
        <x:f>IF('10_Form_Nature_Espaces_Verts'!$V64="Validé humainement",'10_Form_Nature_Espaces_Verts'!AB64,"")</x:f>
      </x:c>
      <x:c r="AC64" s="113" t="str">
        <x:f>IF('10_Form_Nature_Espaces_Verts'!$V64="Validé humainement",'10_Form_Nature_Espaces_Verts'!AC64,"")</x:f>
      </x:c>
      <x:c r="AD64" s="113" t="str">
        <x:f>IF('10_Form_Nature_Espaces_Verts'!$V64="Validé humainement",'10_Form_Nature_Espaces_Verts'!AD64,"")</x:f>
      </x:c>
      <x:c r="AE64" s="113" t="str">
        <x:f>IF('10_Form_Nature_Espaces_Verts'!$V64="Validé humainement",'10_Form_Nature_Espaces_Verts'!AE64,"")</x:f>
      </x:c>
    </x:row>
    <x:row r="65">
      <x:c r="A65" s="113" t="str">
        <x:f>IF('10_Form_Nature_Espaces_Verts'!$V65="Validé humainement",'10_Form_Nature_Espaces_Verts'!A65,"")</x:f>
      </x:c>
      <x:c r="B65" s="113" t="str">
        <x:f>IF('10_Form_Nature_Espaces_Verts'!$V65="Validé humainement",'10_Form_Nature_Espaces_Verts'!B65,"")</x:f>
      </x:c>
      <x:c r="C65" s="113" t="str">
        <x:f>IF('10_Form_Nature_Espaces_Verts'!$V65="Validé humainement",'10_Form_Nature_Espaces_Verts'!C65,"")</x:f>
      </x:c>
      <x:c r="D65" s="113" t="str">
        <x:f>IF('10_Form_Nature_Espaces_Verts'!$V65="Validé humainement",'10_Form_Nature_Espaces_Verts'!D65,"")</x:f>
      </x:c>
      <x:c r="E65" s="113" t="str">
        <x:f>IF('10_Form_Nature_Espaces_Verts'!$V65="Validé humainement",'10_Form_Nature_Espaces_Verts'!E65,"")</x:f>
      </x:c>
      <x:c r="F65" s="113" t="str">
        <x:f>IF('10_Form_Nature_Espaces_Verts'!$V65="Validé humainement",'10_Form_Nature_Espaces_Verts'!F65,"")</x:f>
      </x:c>
      <x:c r="G65" s="113" t="str">
        <x:f>IF('10_Form_Nature_Espaces_Verts'!$V65="Validé humainement",'10_Form_Nature_Espaces_Verts'!G65,"")</x:f>
      </x:c>
      <x:c r="H65" s="113" t="str">
        <x:f>IF('10_Form_Nature_Espaces_Verts'!$V65="Validé humainement",'10_Form_Nature_Espaces_Verts'!H65,"")</x:f>
      </x:c>
      <x:c r="I65" s="113" t="str">
        <x:f>IF('10_Form_Nature_Espaces_Verts'!$V65="Validé humainement",'10_Form_Nature_Espaces_Verts'!I65,"")</x:f>
      </x:c>
      <x:c r="J65" s="113" t="str">
        <x:f>IF('10_Form_Nature_Espaces_Verts'!$V65="Validé humainement",'10_Form_Nature_Espaces_Verts'!J65,"")</x:f>
      </x:c>
      <x:c r="K65" s="113" t="str">
        <x:f>IF('10_Form_Nature_Espaces_Verts'!$V65="Validé humainement",'10_Form_Nature_Espaces_Verts'!K65,"")</x:f>
      </x:c>
      <x:c r="L65" s="113" t="str">
        <x:f>IF('10_Form_Nature_Espaces_Verts'!$V65="Validé humainement",'10_Form_Nature_Espaces_Verts'!L65,"")</x:f>
      </x:c>
      <x:c r="M65" s="113" t="str">
        <x:f>IF('10_Form_Nature_Espaces_Verts'!$V65="Validé humainement",'10_Form_Nature_Espaces_Verts'!M65,"")</x:f>
      </x:c>
      <x:c r="N65" s="113" t="str">
        <x:f>IF('10_Form_Nature_Espaces_Verts'!$V65="Validé humainement",'10_Form_Nature_Espaces_Verts'!N65,"")</x:f>
      </x:c>
      <x:c r="O65" s="113" t="str">
        <x:f>IF('10_Form_Nature_Espaces_Verts'!$V65="Validé humainement",'10_Form_Nature_Espaces_Verts'!O65,"")</x:f>
      </x:c>
      <x:c r="P65" s="113" t="str">
        <x:f>IF('10_Form_Nature_Espaces_Verts'!$V65="Validé humainement",'10_Form_Nature_Espaces_Verts'!P65,"")</x:f>
      </x:c>
      <x:c r="Q65" s="113" t="str">
        <x:f>IF('10_Form_Nature_Espaces_Verts'!$V65="Validé humainement",'10_Form_Nature_Espaces_Verts'!Q65,"")</x:f>
      </x:c>
      <x:c r="R65" s="113" t="str">
        <x:f>IF('10_Form_Nature_Espaces_Verts'!$V65="Validé humainement",'10_Form_Nature_Espaces_Verts'!R65,"")</x:f>
      </x:c>
      <x:c r="S65" s="113" t="str">
        <x:f>IF('10_Form_Nature_Espaces_Verts'!$V65="Validé humainement",'10_Form_Nature_Espaces_Verts'!S65,"")</x:f>
      </x:c>
      <x:c r="T65" s="113" t="str">
        <x:f>IF('10_Form_Nature_Espaces_Verts'!$V65="Validé humainement",'10_Form_Nature_Espaces_Verts'!T65,"")</x:f>
      </x:c>
      <x:c r="U65" s="113" t="str">
        <x:f>IF('10_Form_Nature_Espaces_Verts'!$V65="Validé humainement",'10_Form_Nature_Espaces_Verts'!U65,"")</x:f>
      </x:c>
      <x:c r="V65" s="113" t="str">
        <x:f>IF('10_Form_Nature_Espaces_Verts'!$V65="Validé humainement",'10_Form_Nature_Espaces_Verts'!V65,"")</x:f>
      </x:c>
      <x:c r="W65" s="113" t="str">
        <x:f>IF('10_Form_Nature_Espaces_Verts'!$V65="Validé humainement",'10_Form_Nature_Espaces_Verts'!W65,"")</x:f>
      </x:c>
      <x:c r="X65" s="113" t="str">
        <x:f>IF('10_Form_Nature_Espaces_Verts'!$V65="Validé humainement",'10_Form_Nature_Espaces_Verts'!X65,"")</x:f>
      </x:c>
      <x:c r="Y65" s="113" t="str">
        <x:f>IF('10_Form_Nature_Espaces_Verts'!$V65="Validé humainement",'10_Form_Nature_Espaces_Verts'!Y65,"")</x:f>
      </x:c>
      <x:c r="Z65" s="113" t="str">
        <x:f>IF('10_Form_Nature_Espaces_Verts'!$V65="Validé humainement",'10_Form_Nature_Espaces_Verts'!Z65,"")</x:f>
      </x:c>
      <x:c r="AA65" s="113" t="str">
        <x:f>IF('10_Form_Nature_Espaces_Verts'!$V65="Validé humainement",'10_Form_Nature_Espaces_Verts'!AA65,"")</x:f>
      </x:c>
      <x:c r="AB65" s="113" t="str">
        <x:f>IF('10_Form_Nature_Espaces_Verts'!$V65="Validé humainement",'10_Form_Nature_Espaces_Verts'!AB65,"")</x:f>
      </x:c>
      <x:c r="AC65" s="113" t="str">
        <x:f>IF('10_Form_Nature_Espaces_Verts'!$V65="Validé humainement",'10_Form_Nature_Espaces_Verts'!AC65,"")</x:f>
      </x:c>
      <x:c r="AD65" s="113" t="str">
        <x:f>IF('10_Form_Nature_Espaces_Verts'!$V65="Validé humainement",'10_Form_Nature_Espaces_Verts'!AD65,"")</x:f>
      </x:c>
      <x:c r="AE65" s="113" t="str">
        <x:f>IF('10_Form_Nature_Espaces_Verts'!$V65="Validé humainement",'10_Form_Nature_Espaces_Verts'!AE65,"")</x:f>
      </x:c>
    </x:row>
    <x:row r="66">
      <x:c r="A66" s="113" t="str">
        <x:f>IF('10_Form_Nature_Espaces_Verts'!$V66="Validé humainement",'10_Form_Nature_Espaces_Verts'!A66,"")</x:f>
      </x:c>
      <x:c r="B66" s="113" t="str">
        <x:f>IF('10_Form_Nature_Espaces_Verts'!$V66="Validé humainement",'10_Form_Nature_Espaces_Verts'!B66,"")</x:f>
      </x:c>
      <x:c r="C66" s="113" t="str">
        <x:f>IF('10_Form_Nature_Espaces_Verts'!$V66="Validé humainement",'10_Form_Nature_Espaces_Verts'!C66,"")</x:f>
      </x:c>
      <x:c r="D66" s="113" t="str">
        <x:f>IF('10_Form_Nature_Espaces_Verts'!$V66="Validé humainement",'10_Form_Nature_Espaces_Verts'!D66,"")</x:f>
      </x:c>
      <x:c r="E66" s="113" t="str">
        <x:f>IF('10_Form_Nature_Espaces_Verts'!$V66="Validé humainement",'10_Form_Nature_Espaces_Verts'!E66,"")</x:f>
      </x:c>
      <x:c r="F66" s="113" t="str">
        <x:f>IF('10_Form_Nature_Espaces_Verts'!$V66="Validé humainement",'10_Form_Nature_Espaces_Verts'!F66,"")</x:f>
      </x:c>
      <x:c r="G66" s="113" t="str">
        <x:f>IF('10_Form_Nature_Espaces_Verts'!$V66="Validé humainement",'10_Form_Nature_Espaces_Verts'!G66,"")</x:f>
      </x:c>
      <x:c r="H66" s="113" t="str">
        <x:f>IF('10_Form_Nature_Espaces_Verts'!$V66="Validé humainement",'10_Form_Nature_Espaces_Verts'!H66,"")</x:f>
      </x:c>
      <x:c r="I66" s="113" t="str">
        <x:f>IF('10_Form_Nature_Espaces_Verts'!$V66="Validé humainement",'10_Form_Nature_Espaces_Verts'!I66,"")</x:f>
      </x:c>
      <x:c r="J66" s="113" t="str">
        <x:f>IF('10_Form_Nature_Espaces_Verts'!$V66="Validé humainement",'10_Form_Nature_Espaces_Verts'!J66,"")</x:f>
      </x:c>
      <x:c r="K66" s="113" t="str">
        <x:f>IF('10_Form_Nature_Espaces_Verts'!$V66="Validé humainement",'10_Form_Nature_Espaces_Verts'!K66,"")</x:f>
      </x:c>
      <x:c r="L66" s="113" t="str">
        <x:f>IF('10_Form_Nature_Espaces_Verts'!$V66="Validé humainement",'10_Form_Nature_Espaces_Verts'!L66,"")</x:f>
      </x:c>
      <x:c r="M66" s="113" t="str">
        <x:f>IF('10_Form_Nature_Espaces_Verts'!$V66="Validé humainement",'10_Form_Nature_Espaces_Verts'!M66,"")</x:f>
      </x:c>
      <x:c r="N66" s="113" t="str">
        <x:f>IF('10_Form_Nature_Espaces_Verts'!$V66="Validé humainement",'10_Form_Nature_Espaces_Verts'!N66,"")</x:f>
      </x:c>
      <x:c r="O66" s="113" t="str">
        <x:f>IF('10_Form_Nature_Espaces_Verts'!$V66="Validé humainement",'10_Form_Nature_Espaces_Verts'!O66,"")</x:f>
      </x:c>
      <x:c r="P66" s="113" t="str">
        <x:f>IF('10_Form_Nature_Espaces_Verts'!$V66="Validé humainement",'10_Form_Nature_Espaces_Verts'!P66,"")</x:f>
      </x:c>
      <x:c r="Q66" s="113" t="str">
        <x:f>IF('10_Form_Nature_Espaces_Verts'!$V66="Validé humainement",'10_Form_Nature_Espaces_Verts'!Q66,"")</x:f>
      </x:c>
      <x:c r="R66" s="113" t="str">
        <x:f>IF('10_Form_Nature_Espaces_Verts'!$V66="Validé humainement",'10_Form_Nature_Espaces_Verts'!R66,"")</x:f>
      </x:c>
      <x:c r="S66" s="113" t="str">
        <x:f>IF('10_Form_Nature_Espaces_Verts'!$V66="Validé humainement",'10_Form_Nature_Espaces_Verts'!S66,"")</x:f>
      </x:c>
      <x:c r="T66" s="113" t="str">
        <x:f>IF('10_Form_Nature_Espaces_Verts'!$V66="Validé humainement",'10_Form_Nature_Espaces_Verts'!T66,"")</x:f>
      </x:c>
      <x:c r="U66" s="113" t="str">
        <x:f>IF('10_Form_Nature_Espaces_Verts'!$V66="Validé humainement",'10_Form_Nature_Espaces_Verts'!U66,"")</x:f>
      </x:c>
      <x:c r="V66" s="113" t="str">
        <x:f>IF('10_Form_Nature_Espaces_Verts'!$V66="Validé humainement",'10_Form_Nature_Espaces_Verts'!V66,"")</x:f>
      </x:c>
      <x:c r="W66" s="113" t="str">
        <x:f>IF('10_Form_Nature_Espaces_Verts'!$V66="Validé humainement",'10_Form_Nature_Espaces_Verts'!W66,"")</x:f>
      </x:c>
      <x:c r="X66" s="113" t="str">
        <x:f>IF('10_Form_Nature_Espaces_Verts'!$V66="Validé humainement",'10_Form_Nature_Espaces_Verts'!X66,"")</x:f>
      </x:c>
      <x:c r="Y66" s="113" t="str">
        <x:f>IF('10_Form_Nature_Espaces_Verts'!$V66="Validé humainement",'10_Form_Nature_Espaces_Verts'!Y66,"")</x:f>
      </x:c>
      <x:c r="Z66" s="113" t="str">
        <x:f>IF('10_Form_Nature_Espaces_Verts'!$V66="Validé humainement",'10_Form_Nature_Espaces_Verts'!Z66,"")</x:f>
      </x:c>
      <x:c r="AA66" s="113" t="str">
        <x:f>IF('10_Form_Nature_Espaces_Verts'!$V66="Validé humainement",'10_Form_Nature_Espaces_Verts'!AA66,"")</x:f>
      </x:c>
      <x:c r="AB66" s="113" t="str">
        <x:f>IF('10_Form_Nature_Espaces_Verts'!$V66="Validé humainement",'10_Form_Nature_Espaces_Verts'!AB66,"")</x:f>
      </x:c>
      <x:c r="AC66" s="113" t="str">
        <x:f>IF('10_Form_Nature_Espaces_Verts'!$V66="Validé humainement",'10_Form_Nature_Espaces_Verts'!AC66,"")</x:f>
      </x:c>
      <x:c r="AD66" s="113" t="str">
        <x:f>IF('10_Form_Nature_Espaces_Verts'!$V66="Validé humainement",'10_Form_Nature_Espaces_Verts'!AD66,"")</x:f>
      </x:c>
      <x:c r="AE66" s="113" t="str">
        <x:f>IF('10_Form_Nature_Espaces_Verts'!$V66="Validé humainement",'10_Form_Nature_Espaces_Verts'!AE66,"")</x:f>
      </x:c>
    </x:row>
    <x:row r="67">
      <x:c r="A67" s="113" t="str">
        <x:f>IF('10_Form_Nature_Espaces_Verts'!$V67="Validé humainement",'10_Form_Nature_Espaces_Verts'!A67,"")</x:f>
      </x:c>
      <x:c r="B67" s="113" t="str">
        <x:f>IF('10_Form_Nature_Espaces_Verts'!$V67="Validé humainement",'10_Form_Nature_Espaces_Verts'!B67,"")</x:f>
      </x:c>
      <x:c r="C67" s="113" t="str">
        <x:f>IF('10_Form_Nature_Espaces_Verts'!$V67="Validé humainement",'10_Form_Nature_Espaces_Verts'!C67,"")</x:f>
      </x:c>
      <x:c r="D67" s="113" t="str">
        <x:f>IF('10_Form_Nature_Espaces_Verts'!$V67="Validé humainement",'10_Form_Nature_Espaces_Verts'!D67,"")</x:f>
      </x:c>
      <x:c r="E67" s="113" t="str">
        <x:f>IF('10_Form_Nature_Espaces_Verts'!$V67="Validé humainement",'10_Form_Nature_Espaces_Verts'!E67,"")</x:f>
      </x:c>
      <x:c r="F67" s="113" t="str">
        <x:f>IF('10_Form_Nature_Espaces_Verts'!$V67="Validé humainement",'10_Form_Nature_Espaces_Verts'!F67,"")</x:f>
      </x:c>
      <x:c r="G67" s="113" t="str">
        <x:f>IF('10_Form_Nature_Espaces_Verts'!$V67="Validé humainement",'10_Form_Nature_Espaces_Verts'!G67,"")</x:f>
      </x:c>
      <x:c r="H67" s="113" t="str">
        <x:f>IF('10_Form_Nature_Espaces_Verts'!$V67="Validé humainement",'10_Form_Nature_Espaces_Verts'!H67,"")</x:f>
      </x:c>
      <x:c r="I67" s="113" t="str">
        <x:f>IF('10_Form_Nature_Espaces_Verts'!$V67="Validé humainement",'10_Form_Nature_Espaces_Verts'!I67,"")</x:f>
      </x:c>
      <x:c r="J67" s="113" t="str">
        <x:f>IF('10_Form_Nature_Espaces_Verts'!$V67="Validé humainement",'10_Form_Nature_Espaces_Verts'!J67,"")</x:f>
      </x:c>
      <x:c r="K67" s="113" t="str">
        <x:f>IF('10_Form_Nature_Espaces_Verts'!$V67="Validé humainement",'10_Form_Nature_Espaces_Verts'!K67,"")</x:f>
      </x:c>
      <x:c r="L67" s="113" t="str">
        <x:f>IF('10_Form_Nature_Espaces_Verts'!$V67="Validé humainement",'10_Form_Nature_Espaces_Verts'!L67,"")</x:f>
      </x:c>
      <x:c r="M67" s="113" t="str">
        <x:f>IF('10_Form_Nature_Espaces_Verts'!$V67="Validé humainement",'10_Form_Nature_Espaces_Verts'!M67,"")</x:f>
      </x:c>
      <x:c r="N67" s="113" t="str">
        <x:f>IF('10_Form_Nature_Espaces_Verts'!$V67="Validé humainement",'10_Form_Nature_Espaces_Verts'!N67,"")</x:f>
      </x:c>
      <x:c r="O67" s="113" t="str">
        <x:f>IF('10_Form_Nature_Espaces_Verts'!$V67="Validé humainement",'10_Form_Nature_Espaces_Verts'!O67,"")</x:f>
      </x:c>
      <x:c r="P67" s="113" t="str">
        <x:f>IF('10_Form_Nature_Espaces_Verts'!$V67="Validé humainement",'10_Form_Nature_Espaces_Verts'!P67,"")</x:f>
      </x:c>
      <x:c r="Q67" s="113" t="str">
        <x:f>IF('10_Form_Nature_Espaces_Verts'!$V67="Validé humainement",'10_Form_Nature_Espaces_Verts'!Q67,"")</x:f>
      </x:c>
      <x:c r="R67" s="113" t="str">
        <x:f>IF('10_Form_Nature_Espaces_Verts'!$V67="Validé humainement",'10_Form_Nature_Espaces_Verts'!R67,"")</x:f>
      </x:c>
      <x:c r="S67" s="113" t="str">
        <x:f>IF('10_Form_Nature_Espaces_Verts'!$V67="Validé humainement",'10_Form_Nature_Espaces_Verts'!S67,"")</x:f>
      </x:c>
      <x:c r="T67" s="113" t="str">
        <x:f>IF('10_Form_Nature_Espaces_Verts'!$V67="Validé humainement",'10_Form_Nature_Espaces_Verts'!T67,"")</x:f>
      </x:c>
      <x:c r="U67" s="113" t="str">
        <x:f>IF('10_Form_Nature_Espaces_Verts'!$V67="Validé humainement",'10_Form_Nature_Espaces_Verts'!U67,"")</x:f>
      </x:c>
      <x:c r="V67" s="113" t="str">
        <x:f>IF('10_Form_Nature_Espaces_Verts'!$V67="Validé humainement",'10_Form_Nature_Espaces_Verts'!V67,"")</x:f>
      </x:c>
      <x:c r="W67" s="113" t="str">
        <x:f>IF('10_Form_Nature_Espaces_Verts'!$V67="Validé humainement",'10_Form_Nature_Espaces_Verts'!W67,"")</x:f>
      </x:c>
      <x:c r="X67" s="113" t="str">
        <x:f>IF('10_Form_Nature_Espaces_Verts'!$V67="Validé humainement",'10_Form_Nature_Espaces_Verts'!X67,"")</x:f>
      </x:c>
      <x:c r="Y67" s="113" t="str">
        <x:f>IF('10_Form_Nature_Espaces_Verts'!$V67="Validé humainement",'10_Form_Nature_Espaces_Verts'!Y67,"")</x:f>
      </x:c>
      <x:c r="Z67" s="113" t="str">
        <x:f>IF('10_Form_Nature_Espaces_Verts'!$V67="Validé humainement",'10_Form_Nature_Espaces_Verts'!Z67,"")</x:f>
      </x:c>
      <x:c r="AA67" s="113" t="str">
        <x:f>IF('10_Form_Nature_Espaces_Verts'!$V67="Validé humainement",'10_Form_Nature_Espaces_Verts'!AA67,"")</x:f>
      </x:c>
      <x:c r="AB67" s="113" t="str">
        <x:f>IF('10_Form_Nature_Espaces_Verts'!$V67="Validé humainement",'10_Form_Nature_Espaces_Verts'!AB67,"")</x:f>
      </x:c>
      <x:c r="AC67" s="113" t="str">
        <x:f>IF('10_Form_Nature_Espaces_Verts'!$V67="Validé humainement",'10_Form_Nature_Espaces_Verts'!AC67,"")</x:f>
      </x:c>
      <x:c r="AD67" s="113" t="str">
        <x:f>IF('10_Form_Nature_Espaces_Verts'!$V67="Validé humainement",'10_Form_Nature_Espaces_Verts'!AD67,"")</x:f>
      </x:c>
      <x:c r="AE67" s="113" t="str">
        <x:f>IF('10_Form_Nature_Espaces_Verts'!$V67="Validé humainement",'10_Form_Nature_Espaces_Verts'!AE67,"")</x:f>
      </x:c>
    </x:row>
    <x:row r="68">
      <x:c r="A68" s="113" t="str">
        <x:f>IF('10_Form_Nature_Espaces_Verts'!$V68="Validé humainement",'10_Form_Nature_Espaces_Verts'!A68,"")</x:f>
      </x:c>
      <x:c r="B68" s="113" t="str">
        <x:f>IF('10_Form_Nature_Espaces_Verts'!$V68="Validé humainement",'10_Form_Nature_Espaces_Verts'!B68,"")</x:f>
      </x:c>
      <x:c r="C68" s="113" t="str">
        <x:f>IF('10_Form_Nature_Espaces_Verts'!$V68="Validé humainement",'10_Form_Nature_Espaces_Verts'!C68,"")</x:f>
      </x:c>
      <x:c r="D68" s="113" t="str">
        <x:f>IF('10_Form_Nature_Espaces_Verts'!$V68="Validé humainement",'10_Form_Nature_Espaces_Verts'!D68,"")</x:f>
      </x:c>
      <x:c r="E68" s="113" t="str">
        <x:f>IF('10_Form_Nature_Espaces_Verts'!$V68="Validé humainement",'10_Form_Nature_Espaces_Verts'!E68,"")</x:f>
      </x:c>
      <x:c r="F68" s="113" t="str">
        <x:f>IF('10_Form_Nature_Espaces_Verts'!$V68="Validé humainement",'10_Form_Nature_Espaces_Verts'!F68,"")</x:f>
      </x:c>
      <x:c r="G68" s="113" t="str">
        <x:f>IF('10_Form_Nature_Espaces_Verts'!$V68="Validé humainement",'10_Form_Nature_Espaces_Verts'!G68,"")</x:f>
      </x:c>
      <x:c r="H68" s="113" t="str">
        <x:f>IF('10_Form_Nature_Espaces_Verts'!$V68="Validé humainement",'10_Form_Nature_Espaces_Verts'!H68,"")</x:f>
      </x:c>
      <x:c r="I68" s="113" t="str">
        <x:f>IF('10_Form_Nature_Espaces_Verts'!$V68="Validé humainement",'10_Form_Nature_Espaces_Verts'!I68,"")</x:f>
      </x:c>
      <x:c r="J68" s="113" t="str">
        <x:f>IF('10_Form_Nature_Espaces_Verts'!$V68="Validé humainement",'10_Form_Nature_Espaces_Verts'!J68,"")</x:f>
      </x:c>
      <x:c r="K68" s="113" t="str">
        <x:f>IF('10_Form_Nature_Espaces_Verts'!$V68="Validé humainement",'10_Form_Nature_Espaces_Verts'!K68,"")</x:f>
      </x:c>
      <x:c r="L68" s="113" t="str">
        <x:f>IF('10_Form_Nature_Espaces_Verts'!$V68="Validé humainement",'10_Form_Nature_Espaces_Verts'!L68,"")</x:f>
      </x:c>
      <x:c r="M68" s="113" t="str">
        <x:f>IF('10_Form_Nature_Espaces_Verts'!$V68="Validé humainement",'10_Form_Nature_Espaces_Verts'!M68,"")</x:f>
      </x:c>
      <x:c r="N68" s="113" t="str">
        <x:f>IF('10_Form_Nature_Espaces_Verts'!$V68="Validé humainement",'10_Form_Nature_Espaces_Verts'!N68,"")</x:f>
      </x:c>
      <x:c r="O68" s="113" t="str">
        <x:f>IF('10_Form_Nature_Espaces_Verts'!$V68="Validé humainement",'10_Form_Nature_Espaces_Verts'!O68,"")</x:f>
      </x:c>
      <x:c r="P68" s="113" t="str">
        <x:f>IF('10_Form_Nature_Espaces_Verts'!$V68="Validé humainement",'10_Form_Nature_Espaces_Verts'!P68,"")</x:f>
      </x:c>
      <x:c r="Q68" s="113" t="str">
        <x:f>IF('10_Form_Nature_Espaces_Verts'!$V68="Validé humainement",'10_Form_Nature_Espaces_Verts'!Q68,"")</x:f>
      </x:c>
      <x:c r="R68" s="113" t="str">
        <x:f>IF('10_Form_Nature_Espaces_Verts'!$V68="Validé humainement",'10_Form_Nature_Espaces_Verts'!R68,"")</x:f>
      </x:c>
      <x:c r="S68" s="113" t="str">
        <x:f>IF('10_Form_Nature_Espaces_Verts'!$V68="Validé humainement",'10_Form_Nature_Espaces_Verts'!S68,"")</x:f>
      </x:c>
      <x:c r="T68" s="113" t="str">
        <x:f>IF('10_Form_Nature_Espaces_Verts'!$V68="Validé humainement",'10_Form_Nature_Espaces_Verts'!T68,"")</x:f>
      </x:c>
      <x:c r="U68" s="113" t="str">
        <x:f>IF('10_Form_Nature_Espaces_Verts'!$V68="Validé humainement",'10_Form_Nature_Espaces_Verts'!U68,"")</x:f>
      </x:c>
      <x:c r="V68" s="113" t="str">
        <x:f>IF('10_Form_Nature_Espaces_Verts'!$V68="Validé humainement",'10_Form_Nature_Espaces_Verts'!V68,"")</x:f>
      </x:c>
      <x:c r="W68" s="113" t="str">
        <x:f>IF('10_Form_Nature_Espaces_Verts'!$V68="Validé humainement",'10_Form_Nature_Espaces_Verts'!W68,"")</x:f>
      </x:c>
      <x:c r="X68" s="113" t="str">
        <x:f>IF('10_Form_Nature_Espaces_Verts'!$V68="Validé humainement",'10_Form_Nature_Espaces_Verts'!X68,"")</x:f>
      </x:c>
      <x:c r="Y68" s="113" t="str">
        <x:f>IF('10_Form_Nature_Espaces_Verts'!$V68="Validé humainement",'10_Form_Nature_Espaces_Verts'!Y68,"")</x:f>
      </x:c>
      <x:c r="Z68" s="113" t="str">
        <x:f>IF('10_Form_Nature_Espaces_Verts'!$V68="Validé humainement",'10_Form_Nature_Espaces_Verts'!Z68,"")</x:f>
      </x:c>
      <x:c r="AA68" s="113" t="str">
        <x:f>IF('10_Form_Nature_Espaces_Verts'!$V68="Validé humainement",'10_Form_Nature_Espaces_Verts'!AA68,"")</x:f>
      </x:c>
      <x:c r="AB68" s="113" t="str">
        <x:f>IF('10_Form_Nature_Espaces_Verts'!$V68="Validé humainement",'10_Form_Nature_Espaces_Verts'!AB68,"")</x:f>
      </x:c>
      <x:c r="AC68" s="113" t="str">
        <x:f>IF('10_Form_Nature_Espaces_Verts'!$V68="Validé humainement",'10_Form_Nature_Espaces_Verts'!AC68,"")</x:f>
      </x:c>
      <x:c r="AD68" s="113" t="str">
        <x:f>IF('10_Form_Nature_Espaces_Verts'!$V68="Validé humainement",'10_Form_Nature_Espaces_Verts'!AD68,"")</x:f>
      </x:c>
      <x:c r="AE68" s="113" t="str">
        <x:f>IF('10_Form_Nature_Espaces_Verts'!$V68="Validé humainement",'10_Form_Nature_Espaces_Verts'!AE68,"")</x:f>
      </x:c>
    </x:row>
    <x:row r="69">
      <x:c r="A69" s="113" t="str">
        <x:f>IF('10_Form_Nature_Espaces_Verts'!$V69="Validé humainement",'10_Form_Nature_Espaces_Verts'!A69,"")</x:f>
      </x:c>
      <x:c r="B69" s="113" t="str">
        <x:f>IF('10_Form_Nature_Espaces_Verts'!$V69="Validé humainement",'10_Form_Nature_Espaces_Verts'!B69,"")</x:f>
      </x:c>
      <x:c r="C69" s="113" t="str">
        <x:f>IF('10_Form_Nature_Espaces_Verts'!$V69="Validé humainement",'10_Form_Nature_Espaces_Verts'!C69,"")</x:f>
      </x:c>
      <x:c r="D69" s="113" t="str">
        <x:f>IF('10_Form_Nature_Espaces_Verts'!$V69="Validé humainement",'10_Form_Nature_Espaces_Verts'!D69,"")</x:f>
      </x:c>
      <x:c r="E69" s="113" t="str">
        <x:f>IF('10_Form_Nature_Espaces_Verts'!$V69="Validé humainement",'10_Form_Nature_Espaces_Verts'!E69,"")</x:f>
      </x:c>
      <x:c r="F69" s="113" t="str">
        <x:f>IF('10_Form_Nature_Espaces_Verts'!$V69="Validé humainement",'10_Form_Nature_Espaces_Verts'!F69,"")</x:f>
      </x:c>
      <x:c r="G69" s="113" t="str">
        <x:f>IF('10_Form_Nature_Espaces_Verts'!$V69="Validé humainement",'10_Form_Nature_Espaces_Verts'!G69,"")</x:f>
      </x:c>
      <x:c r="H69" s="113" t="str">
        <x:f>IF('10_Form_Nature_Espaces_Verts'!$V69="Validé humainement",'10_Form_Nature_Espaces_Verts'!H69,"")</x:f>
      </x:c>
      <x:c r="I69" s="113" t="str">
        <x:f>IF('10_Form_Nature_Espaces_Verts'!$V69="Validé humainement",'10_Form_Nature_Espaces_Verts'!I69,"")</x:f>
      </x:c>
      <x:c r="J69" s="113" t="str">
        <x:f>IF('10_Form_Nature_Espaces_Verts'!$V69="Validé humainement",'10_Form_Nature_Espaces_Verts'!J69,"")</x:f>
      </x:c>
      <x:c r="K69" s="113" t="str">
        <x:f>IF('10_Form_Nature_Espaces_Verts'!$V69="Validé humainement",'10_Form_Nature_Espaces_Verts'!K69,"")</x:f>
      </x:c>
      <x:c r="L69" s="113" t="str">
        <x:f>IF('10_Form_Nature_Espaces_Verts'!$V69="Validé humainement",'10_Form_Nature_Espaces_Verts'!L69,"")</x:f>
      </x:c>
      <x:c r="M69" s="113" t="str">
        <x:f>IF('10_Form_Nature_Espaces_Verts'!$V69="Validé humainement",'10_Form_Nature_Espaces_Verts'!M69,"")</x:f>
      </x:c>
      <x:c r="N69" s="113" t="str">
        <x:f>IF('10_Form_Nature_Espaces_Verts'!$V69="Validé humainement",'10_Form_Nature_Espaces_Verts'!N69,"")</x:f>
      </x:c>
      <x:c r="O69" s="113" t="str">
        <x:f>IF('10_Form_Nature_Espaces_Verts'!$V69="Validé humainement",'10_Form_Nature_Espaces_Verts'!O69,"")</x:f>
      </x:c>
      <x:c r="P69" s="113" t="str">
        <x:f>IF('10_Form_Nature_Espaces_Verts'!$V69="Validé humainement",'10_Form_Nature_Espaces_Verts'!P69,"")</x:f>
      </x:c>
      <x:c r="Q69" s="113" t="str">
        <x:f>IF('10_Form_Nature_Espaces_Verts'!$V69="Validé humainement",'10_Form_Nature_Espaces_Verts'!Q69,"")</x:f>
      </x:c>
      <x:c r="R69" s="113" t="str">
        <x:f>IF('10_Form_Nature_Espaces_Verts'!$V69="Validé humainement",'10_Form_Nature_Espaces_Verts'!R69,"")</x:f>
      </x:c>
      <x:c r="S69" s="113" t="str">
        <x:f>IF('10_Form_Nature_Espaces_Verts'!$V69="Validé humainement",'10_Form_Nature_Espaces_Verts'!S69,"")</x:f>
      </x:c>
      <x:c r="T69" s="113" t="str">
        <x:f>IF('10_Form_Nature_Espaces_Verts'!$V69="Validé humainement",'10_Form_Nature_Espaces_Verts'!T69,"")</x:f>
      </x:c>
      <x:c r="U69" s="113" t="str">
        <x:f>IF('10_Form_Nature_Espaces_Verts'!$V69="Validé humainement",'10_Form_Nature_Espaces_Verts'!U69,"")</x:f>
      </x:c>
      <x:c r="V69" s="113" t="str">
        <x:f>IF('10_Form_Nature_Espaces_Verts'!$V69="Validé humainement",'10_Form_Nature_Espaces_Verts'!V69,"")</x:f>
      </x:c>
      <x:c r="W69" s="113" t="str">
        <x:f>IF('10_Form_Nature_Espaces_Verts'!$V69="Validé humainement",'10_Form_Nature_Espaces_Verts'!W69,"")</x:f>
      </x:c>
      <x:c r="X69" s="113" t="str">
        <x:f>IF('10_Form_Nature_Espaces_Verts'!$V69="Validé humainement",'10_Form_Nature_Espaces_Verts'!X69,"")</x:f>
      </x:c>
      <x:c r="Y69" s="113" t="str">
        <x:f>IF('10_Form_Nature_Espaces_Verts'!$V69="Validé humainement",'10_Form_Nature_Espaces_Verts'!Y69,"")</x:f>
      </x:c>
      <x:c r="Z69" s="113" t="str">
        <x:f>IF('10_Form_Nature_Espaces_Verts'!$V69="Validé humainement",'10_Form_Nature_Espaces_Verts'!Z69,"")</x:f>
      </x:c>
      <x:c r="AA69" s="113" t="str">
        <x:f>IF('10_Form_Nature_Espaces_Verts'!$V69="Validé humainement",'10_Form_Nature_Espaces_Verts'!AA69,"")</x:f>
      </x:c>
      <x:c r="AB69" s="113" t="str">
        <x:f>IF('10_Form_Nature_Espaces_Verts'!$V69="Validé humainement",'10_Form_Nature_Espaces_Verts'!AB69,"")</x:f>
      </x:c>
      <x:c r="AC69" s="113" t="str">
        <x:f>IF('10_Form_Nature_Espaces_Verts'!$V69="Validé humainement",'10_Form_Nature_Espaces_Verts'!AC69,"")</x:f>
      </x:c>
      <x:c r="AD69" s="113" t="str">
        <x:f>IF('10_Form_Nature_Espaces_Verts'!$V69="Validé humainement",'10_Form_Nature_Espaces_Verts'!AD69,"")</x:f>
      </x:c>
      <x:c r="AE69" s="113" t="str">
        <x:f>IF('10_Form_Nature_Espaces_Verts'!$V69="Validé humainement",'10_Form_Nature_Espaces_Verts'!AE69,"")</x:f>
      </x:c>
    </x:row>
    <x:row r="70">
      <x:c r="A70" s="113" t="str">
        <x:f>IF('10_Form_Nature_Espaces_Verts'!$V70="Validé humainement",'10_Form_Nature_Espaces_Verts'!A70,"")</x:f>
      </x:c>
      <x:c r="B70" s="113" t="str">
        <x:f>IF('10_Form_Nature_Espaces_Verts'!$V70="Validé humainement",'10_Form_Nature_Espaces_Verts'!B70,"")</x:f>
      </x:c>
      <x:c r="C70" s="113" t="str">
        <x:f>IF('10_Form_Nature_Espaces_Verts'!$V70="Validé humainement",'10_Form_Nature_Espaces_Verts'!C70,"")</x:f>
      </x:c>
      <x:c r="D70" s="113" t="str">
        <x:f>IF('10_Form_Nature_Espaces_Verts'!$V70="Validé humainement",'10_Form_Nature_Espaces_Verts'!D70,"")</x:f>
      </x:c>
      <x:c r="E70" s="113" t="str">
        <x:f>IF('10_Form_Nature_Espaces_Verts'!$V70="Validé humainement",'10_Form_Nature_Espaces_Verts'!E70,"")</x:f>
      </x:c>
      <x:c r="F70" s="113" t="str">
        <x:f>IF('10_Form_Nature_Espaces_Verts'!$V70="Validé humainement",'10_Form_Nature_Espaces_Verts'!F70,"")</x:f>
      </x:c>
      <x:c r="G70" s="113" t="str">
        <x:f>IF('10_Form_Nature_Espaces_Verts'!$V70="Validé humainement",'10_Form_Nature_Espaces_Verts'!G70,"")</x:f>
      </x:c>
      <x:c r="H70" s="113" t="str">
        <x:f>IF('10_Form_Nature_Espaces_Verts'!$V70="Validé humainement",'10_Form_Nature_Espaces_Verts'!H70,"")</x:f>
      </x:c>
      <x:c r="I70" s="113" t="str">
        <x:f>IF('10_Form_Nature_Espaces_Verts'!$V70="Validé humainement",'10_Form_Nature_Espaces_Verts'!I70,"")</x:f>
      </x:c>
      <x:c r="J70" s="113" t="str">
        <x:f>IF('10_Form_Nature_Espaces_Verts'!$V70="Validé humainement",'10_Form_Nature_Espaces_Verts'!J70,"")</x:f>
      </x:c>
      <x:c r="K70" s="113" t="str">
        <x:f>IF('10_Form_Nature_Espaces_Verts'!$V70="Validé humainement",'10_Form_Nature_Espaces_Verts'!K70,"")</x:f>
      </x:c>
      <x:c r="L70" s="113" t="str">
        <x:f>IF('10_Form_Nature_Espaces_Verts'!$V70="Validé humainement",'10_Form_Nature_Espaces_Verts'!L70,"")</x:f>
      </x:c>
      <x:c r="M70" s="113" t="str">
        <x:f>IF('10_Form_Nature_Espaces_Verts'!$V70="Validé humainement",'10_Form_Nature_Espaces_Verts'!M70,"")</x:f>
      </x:c>
      <x:c r="N70" s="113" t="str">
        <x:f>IF('10_Form_Nature_Espaces_Verts'!$V70="Validé humainement",'10_Form_Nature_Espaces_Verts'!N70,"")</x:f>
      </x:c>
      <x:c r="O70" s="113" t="str">
        <x:f>IF('10_Form_Nature_Espaces_Verts'!$V70="Validé humainement",'10_Form_Nature_Espaces_Verts'!O70,"")</x:f>
      </x:c>
      <x:c r="P70" s="113" t="str">
        <x:f>IF('10_Form_Nature_Espaces_Verts'!$V70="Validé humainement",'10_Form_Nature_Espaces_Verts'!P70,"")</x:f>
      </x:c>
      <x:c r="Q70" s="113" t="str">
        <x:f>IF('10_Form_Nature_Espaces_Verts'!$V70="Validé humainement",'10_Form_Nature_Espaces_Verts'!Q70,"")</x:f>
      </x:c>
      <x:c r="R70" s="113" t="str">
        <x:f>IF('10_Form_Nature_Espaces_Verts'!$V70="Validé humainement",'10_Form_Nature_Espaces_Verts'!R70,"")</x:f>
      </x:c>
      <x:c r="S70" s="113" t="str">
        <x:f>IF('10_Form_Nature_Espaces_Verts'!$V70="Validé humainement",'10_Form_Nature_Espaces_Verts'!S70,"")</x:f>
      </x:c>
      <x:c r="T70" s="113" t="str">
        <x:f>IF('10_Form_Nature_Espaces_Verts'!$V70="Validé humainement",'10_Form_Nature_Espaces_Verts'!T70,"")</x:f>
      </x:c>
      <x:c r="U70" s="113" t="str">
        <x:f>IF('10_Form_Nature_Espaces_Verts'!$V70="Validé humainement",'10_Form_Nature_Espaces_Verts'!U70,"")</x:f>
      </x:c>
      <x:c r="V70" s="113" t="str">
        <x:f>IF('10_Form_Nature_Espaces_Verts'!$V70="Validé humainement",'10_Form_Nature_Espaces_Verts'!V70,"")</x:f>
      </x:c>
      <x:c r="W70" s="113" t="str">
        <x:f>IF('10_Form_Nature_Espaces_Verts'!$V70="Validé humainement",'10_Form_Nature_Espaces_Verts'!W70,"")</x:f>
      </x:c>
      <x:c r="X70" s="113" t="str">
        <x:f>IF('10_Form_Nature_Espaces_Verts'!$V70="Validé humainement",'10_Form_Nature_Espaces_Verts'!X70,"")</x:f>
      </x:c>
      <x:c r="Y70" s="113" t="str">
        <x:f>IF('10_Form_Nature_Espaces_Verts'!$V70="Validé humainement",'10_Form_Nature_Espaces_Verts'!Y70,"")</x:f>
      </x:c>
      <x:c r="Z70" s="113" t="str">
        <x:f>IF('10_Form_Nature_Espaces_Verts'!$V70="Validé humainement",'10_Form_Nature_Espaces_Verts'!Z70,"")</x:f>
      </x:c>
      <x:c r="AA70" s="113" t="str">
        <x:f>IF('10_Form_Nature_Espaces_Verts'!$V70="Validé humainement",'10_Form_Nature_Espaces_Verts'!AA70,"")</x:f>
      </x:c>
      <x:c r="AB70" s="113" t="str">
        <x:f>IF('10_Form_Nature_Espaces_Verts'!$V70="Validé humainement",'10_Form_Nature_Espaces_Verts'!AB70,"")</x:f>
      </x:c>
      <x:c r="AC70" s="113" t="str">
        <x:f>IF('10_Form_Nature_Espaces_Verts'!$V70="Validé humainement",'10_Form_Nature_Espaces_Verts'!AC70,"")</x:f>
      </x:c>
      <x:c r="AD70" s="113" t="str">
        <x:f>IF('10_Form_Nature_Espaces_Verts'!$V70="Validé humainement",'10_Form_Nature_Espaces_Verts'!AD70,"")</x:f>
      </x:c>
      <x:c r="AE70" s="113" t="str">
        <x:f>IF('10_Form_Nature_Espaces_Verts'!$V70="Validé humainement",'10_Form_Nature_Espaces_Verts'!AE70,"")</x:f>
      </x:c>
    </x:row>
    <x:row r="71">
      <x:c r="A71" s="113" t="str">
        <x:f>IF('10_Form_Nature_Espaces_Verts'!$V71="Validé humainement",'10_Form_Nature_Espaces_Verts'!A71,"")</x:f>
      </x:c>
      <x:c r="B71" s="113" t="str">
        <x:f>IF('10_Form_Nature_Espaces_Verts'!$V71="Validé humainement",'10_Form_Nature_Espaces_Verts'!B71,"")</x:f>
      </x:c>
      <x:c r="C71" s="113" t="str">
        <x:f>IF('10_Form_Nature_Espaces_Verts'!$V71="Validé humainement",'10_Form_Nature_Espaces_Verts'!C71,"")</x:f>
      </x:c>
      <x:c r="D71" s="113" t="str">
        <x:f>IF('10_Form_Nature_Espaces_Verts'!$V71="Validé humainement",'10_Form_Nature_Espaces_Verts'!D71,"")</x:f>
      </x:c>
      <x:c r="E71" s="113" t="str">
        <x:f>IF('10_Form_Nature_Espaces_Verts'!$V71="Validé humainement",'10_Form_Nature_Espaces_Verts'!E71,"")</x:f>
      </x:c>
      <x:c r="F71" s="113" t="str">
        <x:f>IF('10_Form_Nature_Espaces_Verts'!$V71="Validé humainement",'10_Form_Nature_Espaces_Verts'!F71,"")</x:f>
      </x:c>
      <x:c r="G71" s="113" t="str">
        <x:f>IF('10_Form_Nature_Espaces_Verts'!$V71="Validé humainement",'10_Form_Nature_Espaces_Verts'!G71,"")</x:f>
      </x:c>
      <x:c r="H71" s="113" t="str">
        <x:f>IF('10_Form_Nature_Espaces_Verts'!$V71="Validé humainement",'10_Form_Nature_Espaces_Verts'!H71,"")</x:f>
      </x:c>
      <x:c r="I71" s="113" t="str">
        <x:f>IF('10_Form_Nature_Espaces_Verts'!$V71="Validé humainement",'10_Form_Nature_Espaces_Verts'!I71,"")</x:f>
      </x:c>
      <x:c r="J71" s="113" t="str">
        <x:f>IF('10_Form_Nature_Espaces_Verts'!$V71="Validé humainement",'10_Form_Nature_Espaces_Verts'!J71,"")</x:f>
      </x:c>
      <x:c r="K71" s="113" t="str">
        <x:f>IF('10_Form_Nature_Espaces_Verts'!$V71="Validé humainement",'10_Form_Nature_Espaces_Verts'!K71,"")</x:f>
      </x:c>
      <x:c r="L71" s="113" t="str">
        <x:f>IF('10_Form_Nature_Espaces_Verts'!$V71="Validé humainement",'10_Form_Nature_Espaces_Verts'!L71,"")</x:f>
      </x:c>
      <x:c r="M71" s="113" t="str">
        <x:f>IF('10_Form_Nature_Espaces_Verts'!$V71="Validé humainement",'10_Form_Nature_Espaces_Verts'!M71,"")</x:f>
      </x:c>
      <x:c r="N71" s="113" t="str">
        <x:f>IF('10_Form_Nature_Espaces_Verts'!$V71="Validé humainement",'10_Form_Nature_Espaces_Verts'!N71,"")</x:f>
      </x:c>
      <x:c r="O71" s="113" t="str">
        <x:f>IF('10_Form_Nature_Espaces_Verts'!$V71="Validé humainement",'10_Form_Nature_Espaces_Verts'!O71,"")</x:f>
      </x:c>
      <x:c r="P71" s="113" t="str">
        <x:f>IF('10_Form_Nature_Espaces_Verts'!$V71="Validé humainement",'10_Form_Nature_Espaces_Verts'!P71,"")</x:f>
      </x:c>
      <x:c r="Q71" s="113" t="str">
        <x:f>IF('10_Form_Nature_Espaces_Verts'!$V71="Validé humainement",'10_Form_Nature_Espaces_Verts'!Q71,"")</x:f>
      </x:c>
      <x:c r="R71" s="113" t="str">
        <x:f>IF('10_Form_Nature_Espaces_Verts'!$V71="Validé humainement",'10_Form_Nature_Espaces_Verts'!R71,"")</x:f>
      </x:c>
      <x:c r="S71" s="113" t="str">
        <x:f>IF('10_Form_Nature_Espaces_Verts'!$V71="Validé humainement",'10_Form_Nature_Espaces_Verts'!S71,"")</x:f>
      </x:c>
      <x:c r="T71" s="113" t="str">
        <x:f>IF('10_Form_Nature_Espaces_Verts'!$V71="Validé humainement",'10_Form_Nature_Espaces_Verts'!T71,"")</x:f>
      </x:c>
      <x:c r="U71" s="113" t="str">
        <x:f>IF('10_Form_Nature_Espaces_Verts'!$V71="Validé humainement",'10_Form_Nature_Espaces_Verts'!U71,"")</x:f>
      </x:c>
      <x:c r="V71" s="113" t="str">
        <x:f>IF('10_Form_Nature_Espaces_Verts'!$V71="Validé humainement",'10_Form_Nature_Espaces_Verts'!V71,"")</x:f>
      </x:c>
      <x:c r="W71" s="113" t="str">
        <x:f>IF('10_Form_Nature_Espaces_Verts'!$V71="Validé humainement",'10_Form_Nature_Espaces_Verts'!W71,"")</x:f>
      </x:c>
      <x:c r="X71" s="113" t="str">
        <x:f>IF('10_Form_Nature_Espaces_Verts'!$V71="Validé humainement",'10_Form_Nature_Espaces_Verts'!X71,"")</x:f>
      </x:c>
      <x:c r="Y71" s="113" t="str">
        <x:f>IF('10_Form_Nature_Espaces_Verts'!$V71="Validé humainement",'10_Form_Nature_Espaces_Verts'!Y71,"")</x:f>
      </x:c>
      <x:c r="Z71" s="113" t="str">
        <x:f>IF('10_Form_Nature_Espaces_Verts'!$V71="Validé humainement",'10_Form_Nature_Espaces_Verts'!Z71,"")</x:f>
      </x:c>
      <x:c r="AA71" s="113" t="str">
        <x:f>IF('10_Form_Nature_Espaces_Verts'!$V71="Validé humainement",'10_Form_Nature_Espaces_Verts'!AA71,"")</x:f>
      </x:c>
      <x:c r="AB71" s="113" t="str">
        <x:f>IF('10_Form_Nature_Espaces_Verts'!$V71="Validé humainement",'10_Form_Nature_Espaces_Verts'!AB71,"")</x:f>
      </x:c>
      <x:c r="AC71" s="113" t="str">
        <x:f>IF('10_Form_Nature_Espaces_Verts'!$V71="Validé humainement",'10_Form_Nature_Espaces_Verts'!AC71,"")</x:f>
      </x:c>
      <x:c r="AD71" s="113" t="str">
        <x:f>IF('10_Form_Nature_Espaces_Verts'!$V71="Validé humainement",'10_Form_Nature_Espaces_Verts'!AD71,"")</x:f>
      </x:c>
      <x:c r="AE71" s="113" t="str">
        <x:f>IF('10_Form_Nature_Espaces_Verts'!$V71="Validé humainement",'10_Form_Nature_Espaces_Verts'!AE71,"")</x:f>
      </x:c>
    </x:row>
    <x:row r="72">
      <x:c r="A72" s="113" t="str">
        <x:f>IF('10_Form_Nature_Espaces_Verts'!$V72="Validé humainement",'10_Form_Nature_Espaces_Verts'!A72,"")</x:f>
      </x:c>
      <x:c r="B72" s="113" t="str">
        <x:f>IF('10_Form_Nature_Espaces_Verts'!$V72="Validé humainement",'10_Form_Nature_Espaces_Verts'!B72,"")</x:f>
      </x:c>
      <x:c r="C72" s="113" t="str">
        <x:f>IF('10_Form_Nature_Espaces_Verts'!$V72="Validé humainement",'10_Form_Nature_Espaces_Verts'!C72,"")</x:f>
      </x:c>
      <x:c r="D72" s="113" t="str">
        <x:f>IF('10_Form_Nature_Espaces_Verts'!$V72="Validé humainement",'10_Form_Nature_Espaces_Verts'!D72,"")</x:f>
      </x:c>
      <x:c r="E72" s="113" t="str">
        <x:f>IF('10_Form_Nature_Espaces_Verts'!$V72="Validé humainement",'10_Form_Nature_Espaces_Verts'!E72,"")</x:f>
      </x:c>
      <x:c r="F72" s="113" t="str">
        <x:f>IF('10_Form_Nature_Espaces_Verts'!$V72="Validé humainement",'10_Form_Nature_Espaces_Verts'!F72,"")</x:f>
      </x:c>
      <x:c r="G72" s="113" t="str">
        <x:f>IF('10_Form_Nature_Espaces_Verts'!$V72="Validé humainement",'10_Form_Nature_Espaces_Verts'!G72,"")</x:f>
      </x:c>
      <x:c r="H72" s="113" t="str">
        <x:f>IF('10_Form_Nature_Espaces_Verts'!$V72="Validé humainement",'10_Form_Nature_Espaces_Verts'!H72,"")</x:f>
      </x:c>
      <x:c r="I72" s="113" t="str">
        <x:f>IF('10_Form_Nature_Espaces_Verts'!$V72="Validé humainement",'10_Form_Nature_Espaces_Verts'!I72,"")</x:f>
      </x:c>
      <x:c r="J72" s="113" t="str">
        <x:f>IF('10_Form_Nature_Espaces_Verts'!$V72="Validé humainement",'10_Form_Nature_Espaces_Verts'!J72,"")</x:f>
      </x:c>
      <x:c r="K72" s="113" t="str">
        <x:f>IF('10_Form_Nature_Espaces_Verts'!$V72="Validé humainement",'10_Form_Nature_Espaces_Verts'!K72,"")</x:f>
      </x:c>
      <x:c r="L72" s="113" t="str">
        <x:f>IF('10_Form_Nature_Espaces_Verts'!$V72="Validé humainement",'10_Form_Nature_Espaces_Verts'!L72,"")</x:f>
      </x:c>
      <x:c r="M72" s="113" t="str">
        <x:f>IF('10_Form_Nature_Espaces_Verts'!$V72="Validé humainement",'10_Form_Nature_Espaces_Verts'!M72,"")</x:f>
      </x:c>
      <x:c r="N72" s="113" t="str">
        <x:f>IF('10_Form_Nature_Espaces_Verts'!$V72="Validé humainement",'10_Form_Nature_Espaces_Verts'!N72,"")</x:f>
      </x:c>
      <x:c r="O72" s="113" t="str">
        <x:f>IF('10_Form_Nature_Espaces_Verts'!$V72="Validé humainement",'10_Form_Nature_Espaces_Verts'!O72,"")</x:f>
      </x:c>
      <x:c r="P72" s="113" t="str">
        <x:f>IF('10_Form_Nature_Espaces_Verts'!$V72="Validé humainement",'10_Form_Nature_Espaces_Verts'!P72,"")</x:f>
      </x:c>
      <x:c r="Q72" s="113" t="str">
        <x:f>IF('10_Form_Nature_Espaces_Verts'!$V72="Validé humainement",'10_Form_Nature_Espaces_Verts'!Q72,"")</x:f>
      </x:c>
      <x:c r="R72" s="113" t="str">
        <x:f>IF('10_Form_Nature_Espaces_Verts'!$V72="Validé humainement",'10_Form_Nature_Espaces_Verts'!R72,"")</x:f>
      </x:c>
      <x:c r="S72" s="113" t="str">
        <x:f>IF('10_Form_Nature_Espaces_Verts'!$V72="Validé humainement",'10_Form_Nature_Espaces_Verts'!S72,"")</x:f>
      </x:c>
      <x:c r="T72" s="113" t="str">
        <x:f>IF('10_Form_Nature_Espaces_Verts'!$V72="Validé humainement",'10_Form_Nature_Espaces_Verts'!T72,"")</x:f>
      </x:c>
      <x:c r="U72" s="113" t="str">
        <x:f>IF('10_Form_Nature_Espaces_Verts'!$V72="Validé humainement",'10_Form_Nature_Espaces_Verts'!U72,"")</x:f>
      </x:c>
      <x:c r="V72" s="113" t="str">
        <x:f>IF('10_Form_Nature_Espaces_Verts'!$V72="Validé humainement",'10_Form_Nature_Espaces_Verts'!V72,"")</x:f>
      </x:c>
      <x:c r="W72" s="113" t="str">
        <x:f>IF('10_Form_Nature_Espaces_Verts'!$V72="Validé humainement",'10_Form_Nature_Espaces_Verts'!W72,"")</x:f>
      </x:c>
      <x:c r="X72" s="113" t="str">
        <x:f>IF('10_Form_Nature_Espaces_Verts'!$V72="Validé humainement",'10_Form_Nature_Espaces_Verts'!X72,"")</x:f>
      </x:c>
      <x:c r="Y72" s="113" t="str">
        <x:f>IF('10_Form_Nature_Espaces_Verts'!$V72="Validé humainement",'10_Form_Nature_Espaces_Verts'!Y72,"")</x:f>
      </x:c>
      <x:c r="Z72" s="113" t="str">
        <x:f>IF('10_Form_Nature_Espaces_Verts'!$V72="Validé humainement",'10_Form_Nature_Espaces_Verts'!Z72,"")</x:f>
      </x:c>
      <x:c r="AA72" s="113" t="str">
        <x:f>IF('10_Form_Nature_Espaces_Verts'!$V72="Validé humainement",'10_Form_Nature_Espaces_Verts'!AA72,"")</x:f>
      </x:c>
      <x:c r="AB72" s="113" t="str">
        <x:f>IF('10_Form_Nature_Espaces_Verts'!$V72="Validé humainement",'10_Form_Nature_Espaces_Verts'!AB72,"")</x:f>
      </x:c>
      <x:c r="AC72" s="113" t="str">
        <x:f>IF('10_Form_Nature_Espaces_Verts'!$V72="Validé humainement",'10_Form_Nature_Espaces_Verts'!AC72,"")</x:f>
      </x:c>
      <x:c r="AD72" s="113" t="str">
        <x:f>IF('10_Form_Nature_Espaces_Verts'!$V72="Validé humainement",'10_Form_Nature_Espaces_Verts'!AD72,"")</x:f>
      </x:c>
      <x:c r="AE72" s="113" t="str">
        <x:f>IF('10_Form_Nature_Espaces_Verts'!$V72="Validé humainement",'10_Form_Nature_Espaces_Verts'!AE72,"")</x:f>
      </x:c>
    </x:row>
    <x:row r="73">
      <x:c r="A73" s="113" t="str">
        <x:f>IF('10_Form_Nature_Espaces_Verts'!$V73="Validé humainement",'10_Form_Nature_Espaces_Verts'!A73,"")</x:f>
      </x:c>
      <x:c r="B73" s="113" t="str">
        <x:f>IF('10_Form_Nature_Espaces_Verts'!$V73="Validé humainement",'10_Form_Nature_Espaces_Verts'!B73,"")</x:f>
      </x:c>
      <x:c r="C73" s="113" t="str">
        <x:f>IF('10_Form_Nature_Espaces_Verts'!$V73="Validé humainement",'10_Form_Nature_Espaces_Verts'!C73,"")</x:f>
      </x:c>
      <x:c r="D73" s="113" t="str">
        <x:f>IF('10_Form_Nature_Espaces_Verts'!$V73="Validé humainement",'10_Form_Nature_Espaces_Verts'!D73,"")</x:f>
      </x:c>
      <x:c r="E73" s="113" t="str">
        <x:f>IF('10_Form_Nature_Espaces_Verts'!$V73="Validé humainement",'10_Form_Nature_Espaces_Verts'!E73,"")</x:f>
      </x:c>
      <x:c r="F73" s="113" t="str">
        <x:f>IF('10_Form_Nature_Espaces_Verts'!$V73="Validé humainement",'10_Form_Nature_Espaces_Verts'!F73,"")</x:f>
      </x:c>
      <x:c r="G73" s="113" t="str">
        <x:f>IF('10_Form_Nature_Espaces_Verts'!$V73="Validé humainement",'10_Form_Nature_Espaces_Verts'!G73,"")</x:f>
      </x:c>
      <x:c r="H73" s="113" t="str">
        <x:f>IF('10_Form_Nature_Espaces_Verts'!$V73="Validé humainement",'10_Form_Nature_Espaces_Verts'!H73,"")</x:f>
      </x:c>
      <x:c r="I73" s="113" t="str">
        <x:f>IF('10_Form_Nature_Espaces_Verts'!$V73="Validé humainement",'10_Form_Nature_Espaces_Verts'!I73,"")</x:f>
      </x:c>
      <x:c r="J73" s="113" t="str">
        <x:f>IF('10_Form_Nature_Espaces_Verts'!$V73="Validé humainement",'10_Form_Nature_Espaces_Verts'!J73,"")</x:f>
      </x:c>
      <x:c r="K73" s="113" t="str">
        <x:f>IF('10_Form_Nature_Espaces_Verts'!$V73="Validé humainement",'10_Form_Nature_Espaces_Verts'!K73,"")</x:f>
      </x:c>
      <x:c r="L73" s="113" t="str">
        <x:f>IF('10_Form_Nature_Espaces_Verts'!$V73="Validé humainement",'10_Form_Nature_Espaces_Verts'!L73,"")</x:f>
      </x:c>
      <x:c r="M73" s="113" t="str">
        <x:f>IF('10_Form_Nature_Espaces_Verts'!$V73="Validé humainement",'10_Form_Nature_Espaces_Verts'!M73,"")</x:f>
      </x:c>
      <x:c r="N73" s="113" t="str">
        <x:f>IF('10_Form_Nature_Espaces_Verts'!$V73="Validé humainement",'10_Form_Nature_Espaces_Verts'!N73,"")</x:f>
      </x:c>
      <x:c r="O73" s="113" t="str">
        <x:f>IF('10_Form_Nature_Espaces_Verts'!$V73="Validé humainement",'10_Form_Nature_Espaces_Verts'!O73,"")</x:f>
      </x:c>
      <x:c r="P73" s="113" t="str">
        <x:f>IF('10_Form_Nature_Espaces_Verts'!$V73="Validé humainement",'10_Form_Nature_Espaces_Verts'!P73,"")</x:f>
      </x:c>
      <x:c r="Q73" s="113" t="str">
        <x:f>IF('10_Form_Nature_Espaces_Verts'!$V73="Validé humainement",'10_Form_Nature_Espaces_Verts'!Q73,"")</x:f>
      </x:c>
      <x:c r="R73" s="113" t="str">
        <x:f>IF('10_Form_Nature_Espaces_Verts'!$V73="Validé humainement",'10_Form_Nature_Espaces_Verts'!R73,"")</x:f>
      </x:c>
      <x:c r="S73" s="113" t="str">
        <x:f>IF('10_Form_Nature_Espaces_Verts'!$V73="Validé humainement",'10_Form_Nature_Espaces_Verts'!S73,"")</x:f>
      </x:c>
      <x:c r="T73" s="113" t="str">
        <x:f>IF('10_Form_Nature_Espaces_Verts'!$V73="Validé humainement",'10_Form_Nature_Espaces_Verts'!T73,"")</x:f>
      </x:c>
      <x:c r="U73" s="113" t="str">
        <x:f>IF('10_Form_Nature_Espaces_Verts'!$V73="Validé humainement",'10_Form_Nature_Espaces_Verts'!U73,"")</x:f>
      </x:c>
      <x:c r="V73" s="113" t="str">
        <x:f>IF('10_Form_Nature_Espaces_Verts'!$V73="Validé humainement",'10_Form_Nature_Espaces_Verts'!V73,"")</x:f>
      </x:c>
      <x:c r="W73" s="113" t="str">
        <x:f>IF('10_Form_Nature_Espaces_Verts'!$V73="Validé humainement",'10_Form_Nature_Espaces_Verts'!W73,"")</x:f>
      </x:c>
      <x:c r="X73" s="113" t="str">
        <x:f>IF('10_Form_Nature_Espaces_Verts'!$V73="Validé humainement",'10_Form_Nature_Espaces_Verts'!X73,"")</x:f>
      </x:c>
      <x:c r="Y73" s="113" t="str">
        <x:f>IF('10_Form_Nature_Espaces_Verts'!$V73="Validé humainement",'10_Form_Nature_Espaces_Verts'!Y73,"")</x:f>
      </x:c>
      <x:c r="Z73" s="113" t="str">
        <x:f>IF('10_Form_Nature_Espaces_Verts'!$V73="Validé humainement",'10_Form_Nature_Espaces_Verts'!Z73,"")</x:f>
      </x:c>
      <x:c r="AA73" s="113" t="str">
        <x:f>IF('10_Form_Nature_Espaces_Verts'!$V73="Validé humainement",'10_Form_Nature_Espaces_Verts'!AA73,"")</x:f>
      </x:c>
      <x:c r="AB73" s="113" t="str">
        <x:f>IF('10_Form_Nature_Espaces_Verts'!$V73="Validé humainement",'10_Form_Nature_Espaces_Verts'!AB73,"")</x:f>
      </x:c>
      <x:c r="AC73" s="113" t="str">
        <x:f>IF('10_Form_Nature_Espaces_Verts'!$V73="Validé humainement",'10_Form_Nature_Espaces_Verts'!AC73,"")</x:f>
      </x:c>
      <x:c r="AD73" s="113" t="str">
        <x:f>IF('10_Form_Nature_Espaces_Verts'!$V73="Validé humainement",'10_Form_Nature_Espaces_Verts'!AD73,"")</x:f>
      </x:c>
      <x:c r="AE73" s="113" t="str">
        <x:f>IF('10_Form_Nature_Espaces_Verts'!$V73="Validé humainement",'10_Form_Nature_Espaces_Verts'!AE73,"")</x:f>
      </x:c>
    </x:row>
    <x:row r="74">
      <x:c r="A74" s="113" t="str">
        <x:f>IF('10_Form_Nature_Espaces_Verts'!$V74="Validé humainement",'10_Form_Nature_Espaces_Verts'!A74,"")</x:f>
      </x:c>
      <x:c r="B74" s="113" t="str">
        <x:f>IF('10_Form_Nature_Espaces_Verts'!$V74="Validé humainement",'10_Form_Nature_Espaces_Verts'!B74,"")</x:f>
      </x:c>
      <x:c r="C74" s="113" t="str">
        <x:f>IF('10_Form_Nature_Espaces_Verts'!$V74="Validé humainement",'10_Form_Nature_Espaces_Verts'!C74,"")</x:f>
      </x:c>
      <x:c r="D74" s="113" t="str">
        <x:f>IF('10_Form_Nature_Espaces_Verts'!$V74="Validé humainement",'10_Form_Nature_Espaces_Verts'!D74,"")</x:f>
      </x:c>
      <x:c r="E74" s="113" t="str">
        <x:f>IF('10_Form_Nature_Espaces_Verts'!$V74="Validé humainement",'10_Form_Nature_Espaces_Verts'!E74,"")</x:f>
      </x:c>
      <x:c r="F74" s="113" t="str">
        <x:f>IF('10_Form_Nature_Espaces_Verts'!$V74="Validé humainement",'10_Form_Nature_Espaces_Verts'!F74,"")</x:f>
      </x:c>
      <x:c r="G74" s="113" t="str">
        <x:f>IF('10_Form_Nature_Espaces_Verts'!$V74="Validé humainement",'10_Form_Nature_Espaces_Verts'!G74,"")</x:f>
      </x:c>
      <x:c r="H74" s="113" t="str">
        <x:f>IF('10_Form_Nature_Espaces_Verts'!$V74="Validé humainement",'10_Form_Nature_Espaces_Verts'!H74,"")</x:f>
      </x:c>
      <x:c r="I74" s="113" t="str">
        <x:f>IF('10_Form_Nature_Espaces_Verts'!$V74="Validé humainement",'10_Form_Nature_Espaces_Verts'!I74,"")</x:f>
      </x:c>
      <x:c r="J74" s="113" t="str">
        <x:f>IF('10_Form_Nature_Espaces_Verts'!$V74="Validé humainement",'10_Form_Nature_Espaces_Verts'!J74,"")</x:f>
      </x:c>
      <x:c r="K74" s="113" t="str">
        <x:f>IF('10_Form_Nature_Espaces_Verts'!$V74="Validé humainement",'10_Form_Nature_Espaces_Verts'!K74,"")</x:f>
      </x:c>
      <x:c r="L74" s="113" t="str">
        <x:f>IF('10_Form_Nature_Espaces_Verts'!$V74="Validé humainement",'10_Form_Nature_Espaces_Verts'!L74,"")</x:f>
      </x:c>
      <x:c r="M74" s="113" t="str">
        <x:f>IF('10_Form_Nature_Espaces_Verts'!$V74="Validé humainement",'10_Form_Nature_Espaces_Verts'!M74,"")</x:f>
      </x:c>
      <x:c r="N74" s="113" t="str">
        <x:f>IF('10_Form_Nature_Espaces_Verts'!$V74="Validé humainement",'10_Form_Nature_Espaces_Verts'!N74,"")</x:f>
      </x:c>
      <x:c r="O74" s="113" t="str">
        <x:f>IF('10_Form_Nature_Espaces_Verts'!$V74="Validé humainement",'10_Form_Nature_Espaces_Verts'!O74,"")</x:f>
      </x:c>
      <x:c r="P74" s="113" t="str">
        <x:f>IF('10_Form_Nature_Espaces_Verts'!$V74="Validé humainement",'10_Form_Nature_Espaces_Verts'!P74,"")</x:f>
      </x:c>
      <x:c r="Q74" s="113" t="str">
        <x:f>IF('10_Form_Nature_Espaces_Verts'!$V74="Validé humainement",'10_Form_Nature_Espaces_Verts'!Q74,"")</x:f>
      </x:c>
      <x:c r="R74" s="113" t="str">
        <x:f>IF('10_Form_Nature_Espaces_Verts'!$V74="Validé humainement",'10_Form_Nature_Espaces_Verts'!R74,"")</x:f>
      </x:c>
      <x:c r="S74" s="113" t="str">
        <x:f>IF('10_Form_Nature_Espaces_Verts'!$V74="Validé humainement",'10_Form_Nature_Espaces_Verts'!S74,"")</x:f>
      </x:c>
      <x:c r="T74" s="113" t="str">
        <x:f>IF('10_Form_Nature_Espaces_Verts'!$V74="Validé humainement",'10_Form_Nature_Espaces_Verts'!T74,"")</x:f>
      </x:c>
      <x:c r="U74" s="113" t="str">
        <x:f>IF('10_Form_Nature_Espaces_Verts'!$V74="Validé humainement",'10_Form_Nature_Espaces_Verts'!U74,"")</x:f>
      </x:c>
      <x:c r="V74" s="113" t="str">
        <x:f>IF('10_Form_Nature_Espaces_Verts'!$V74="Validé humainement",'10_Form_Nature_Espaces_Verts'!V74,"")</x:f>
      </x:c>
      <x:c r="W74" s="113" t="str">
        <x:f>IF('10_Form_Nature_Espaces_Verts'!$V74="Validé humainement",'10_Form_Nature_Espaces_Verts'!W74,"")</x:f>
      </x:c>
      <x:c r="X74" s="113" t="str">
        <x:f>IF('10_Form_Nature_Espaces_Verts'!$V74="Validé humainement",'10_Form_Nature_Espaces_Verts'!X74,"")</x:f>
      </x:c>
      <x:c r="Y74" s="113" t="str">
        <x:f>IF('10_Form_Nature_Espaces_Verts'!$V74="Validé humainement",'10_Form_Nature_Espaces_Verts'!Y74,"")</x:f>
      </x:c>
      <x:c r="Z74" s="113" t="str">
        <x:f>IF('10_Form_Nature_Espaces_Verts'!$V74="Validé humainement",'10_Form_Nature_Espaces_Verts'!Z74,"")</x:f>
      </x:c>
      <x:c r="AA74" s="113" t="str">
        <x:f>IF('10_Form_Nature_Espaces_Verts'!$V74="Validé humainement",'10_Form_Nature_Espaces_Verts'!AA74,"")</x:f>
      </x:c>
      <x:c r="AB74" s="113" t="str">
        <x:f>IF('10_Form_Nature_Espaces_Verts'!$V74="Validé humainement",'10_Form_Nature_Espaces_Verts'!AB74,"")</x:f>
      </x:c>
      <x:c r="AC74" s="113" t="str">
        <x:f>IF('10_Form_Nature_Espaces_Verts'!$V74="Validé humainement",'10_Form_Nature_Espaces_Verts'!AC74,"")</x:f>
      </x:c>
      <x:c r="AD74" s="113" t="str">
        <x:f>IF('10_Form_Nature_Espaces_Verts'!$V74="Validé humainement",'10_Form_Nature_Espaces_Verts'!AD74,"")</x:f>
      </x:c>
      <x:c r="AE74" s="113" t="str">
        <x:f>IF('10_Form_Nature_Espaces_Verts'!$V74="Validé humainement",'10_Form_Nature_Espaces_Verts'!AE74,"")</x:f>
      </x:c>
    </x:row>
    <x:row r="75">
      <x:c r="A75" s="113" t="str">
        <x:f>IF('10_Form_Nature_Espaces_Verts'!$V75="Validé humainement",'10_Form_Nature_Espaces_Verts'!A75,"")</x:f>
      </x:c>
      <x:c r="B75" s="113" t="str">
        <x:f>IF('10_Form_Nature_Espaces_Verts'!$V75="Validé humainement",'10_Form_Nature_Espaces_Verts'!B75,"")</x:f>
      </x:c>
      <x:c r="C75" s="113" t="str">
        <x:f>IF('10_Form_Nature_Espaces_Verts'!$V75="Validé humainement",'10_Form_Nature_Espaces_Verts'!C75,"")</x:f>
      </x:c>
      <x:c r="D75" s="113" t="str">
        <x:f>IF('10_Form_Nature_Espaces_Verts'!$V75="Validé humainement",'10_Form_Nature_Espaces_Verts'!D75,"")</x:f>
      </x:c>
      <x:c r="E75" s="113" t="str">
        <x:f>IF('10_Form_Nature_Espaces_Verts'!$V75="Validé humainement",'10_Form_Nature_Espaces_Verts'!E75,"")</x:f>
      </x:c>
      <x:c r="F75" s="113" t="str">
        <x:f>IF('10_Form_Nature_Espaces_Verts'!$V75="Validé humainement",'10_Form_Nature_Espaces_Verts'!F75,"")</x:f>
      </x:c>
      <x:c r="G75" s="113" t="str">
        <x:f>IF('10_Form_Nature_Espaces_Verts'!$V75="Validé humainement",'10_Form_Nature_Espaces_Verts'!G75,"")</x:f>
      </x:c>
      <x:c r="H75" s="113" t="str">
        <x:f>IF('10_Form_Nature_Espaces_Verts'!$V75="Validé humainement",'10_Form_Nature_Espaces_Verts'!H75,"")</x:f>
      </x:c>
      <x:c r="I75" s="113" t="str">
        <x:f>IF('10_Form_Nature_Espaces_Verts'!$V75="Validé humainement",'10_Form_Nature_Espaces_Verts'!I75,"")</x:f>
      </x:c>
      <x:c r="J75" s="113" t="str">
        <x:f>IF('10_Form_Nature_Espaces_Verts'!$V75="Validé humainement",'10_Form_Nature_Espaces_Verts'!J75,"")</x:f>
      </x:c>
      <x:c r="K75" s="113" t="str">
        <x:f>IF('10_Form_Nature_Espaces_Verts'!$V75="Validé humainement",'10_Form_Nature_Espaces_Verts'!K75,"")</x:f>
      </x:c>
      <x:c r="L75" s="113" t="str">
        <x:f>IF('10_Form_Nature_Espaces_Verts'!$V75="Validé humainement",'10_Form_Nature_Espaces_Verts'!L75,"")</x:f>
      </x:c>
      <x:c r="M75" s="113" t="str">
        <x:f>IF('10_Form_Nature_Espaces_Verts'!$V75="Validé humainement",'10_Form_Nature_Espaces_Verts'!M75,"")</x:f>
      </x:c>
      <x:c r="N75" s="113" t="str">
        <x:f>IF('10_Form_Nature_Espaces_Verts'!$V75="Validé humainement",'10_Form_Nature_Espaces_Verts'!N75,"")</x:f>
      </x:c>
      <x:c r="O75" s="113" t="str">
        <x:f>IF('10_Form_Nature_Espaces_Verts'!$V75="Validé humainement",'10_Form_Nature_Espaces_Verts'!O75,"")</x:f>
      </x:c>
      <x:c r="P75" s="113" t="str">
        <x:f>IF('10_Form_Nature_Espaces_Verts'!$V75="Validé humainement",'10_Form_Nature_Espaces_Verts'!P75,"")</x:f>
      </x:c>
      <x:c r="Q75" s="113" t="str">
        <x:f>IF('10_Form_Nature_Espaces_Verts'!$V75="Validé humainement",'10_Form_Nature_Espaces_Verts'!Q75,"")</x:f>
      </x:c>
      <x:c r="R75" s="113" t="str">
        <x:f>IF('10_Form_Nature_Espaces_Verts'!$V75="Validé humainement",'10_Form_Nature_Espaces_Verts'!R75,"")</x:f>
      </x:c>
      <x:c r="S75" s="113" t="str">
        <x:f>IF('10_Form_Nature_Espaces_Verts'!$V75="Validé humainement",'10_Form_Nature_Espaces_Verts'!S75,"")</x:f>
      </x:c>
      <x:c r="T75" s="113" t="str">
        <x:f>IF('10_Form_Nature_Espaces_Verts'!$V75="Validé humainement",'10_Form_Nature_Espaces_Verts'!T75,"")</x:f>
      </x:c>
      <x:c r="U75" s="113" t="str">
        <x:f>IF('10_Form_Nature_Espaces_Verts'!$V75="Validé humainement",'10_Form_Nature_Espaces_Verts'!U75,"")</x:f>
      </x:c>
      <x:c r="V75" s="113" t="str">
        <x:f>IF('10_Form_Nature_Espaces_Verts'!$V75="Validé humainement",'10_Form_Nature_Espaces_Verts'!V75,"")</x:f>
      </x:c>
      <x:c r="W75" s="113" t="str">
        <x:f>IF('10_Form_Nature_Espaces_Verts'!$V75="Validé humainement",'10_Form_Nature_Espaces_Verts'!W75,"")</x:f>
      </x:c>
      <x:c r="X75" s="113" t="str">
        <x:f>IF('10_Form_Nature_Espaces_Verts'!$V75="Validé humainement",'10_Form_Nature_Espaces_Verts'!X75,"")</x:f>
      </x:c>
      <x:c r="Y75" s="113" t="str">
        <x:f>IF('10_Form_Nature_Espaces_Verts'!$V75="Validé humainement",'10_Form_Nature_Espaces_Verts'!Y75,"")</x:f>
      </x:c>
      <x:c r="Z75" s="113" t="str">
        <x:f>IF('10_Form_Nature_Espaces_Verts'!$V75="Validé humainement",'10_Form_Nature_Espaces_Verts'!Z75,"")</x:f>
      </x:c>
      <x:c r="AA75" s="113" t="str">
        <x:f>IF('10_Form_Nature_Espaces_Verts'!$V75="Validé humainement",'10_Form_Nature_Espaces_Verts'!AA75,"")</x:f>
      </x:c>
      <x:c r="AB75" s="113" t="str">
        <x:f>IF('10_Form_Nature_Espaces_Verts'!$V75="Validé humainement",'10_Form_Nature_Espaces_Verts'!AB75,"")</x:f>
      </x:c>
      <x:c r="AC75" s="113" t="str">
        <x:f>IF('10_Form_Nature_Espaces_Verts'!$V75="Validé humainement",'10_Form_Nature_Espaces_Verts'!AC75,"")</x:f>
      </x:c>
      <x:c r="AD75" s="113" t="str">
        <x:f>IF('10_Form_Nature_Espaces_Verts'!$V75="Validé humainement",'10_Form_Nature_Espaces_Verts'!AD75,"")</x:f>
      </x:c>
      <x:c r="AE75" s="113" t="str">
        <x:f>IF('10_Form_Nature_Espaces_Verts'!$V75="Validé humainement",'10_Form_Nature_Espaces_Verts'!AE75,"")</x:f>
      </x:c>
    </x:row>
    <x:row r="76">
      <x:c r="A76" s="113" t="str">
        <x:f>IF('10_Form_Nature_Espaces_Verts'!$V76="Validé humainement",'10_Form_Nature_Espaces_Verts'!A76,"")</x:f>
      </x:c>
      <x:c r="B76" s="113" t="str">
        <x:f>IF('10_Form_Nature_Espaces_Verts'!$V76="Validé humainement",'10_Form_Nature_Espaces_Verts'!B76,"")</x:f>
      </x:c>
      <x:c r="C76" s="113" t="str">
        <x:f>IF('10_Form_Nature_Espaces_Verts'!$V76="Validé humainement",'10_Form_Nature_Espaces_Verts'!C76,"")</x:f>
      </x:c>
      <x:c r="D76" s="113" t="str">
        <x:f>IF('10_Form_Nature_Espaces_Verts'!$V76="Validé humainement",'10_Form_Nature_Espaces_Verts'!D76,"")</x:f>
      </x:c>
      <x:c r="E76" s="113" t="str">
        <x:f>IF('10_Form_Nature_Espaces_Verts'!$V76="Validé humainement",'10_Form_Nature_Espaces_Verts'!E76,"")</x:f>
      </x:c>
      <x:c r="F76" s="113" t="str">
        <x:f>IF('10_Form_Nature_Espaces_Verts'!$V76="Validé humainement",'10_Form_Nature_Espaces_Verts'!F76,"")</x:f>
      </x:c>
      <x:c r="G76" s="113" t="str">
        <x:f>IF('10_Form_Nature_Espaces_Verts'!$V76="Validé humainement",'10_Form_Nature_Espaces_Verts'!G76,"")</x:f>
      </x:c>
      <x:c r="H76" s="113" t="str">
        <x:f>IF('10_Form_Nature_Espaces_Verts'!$V76="Validé humainement",'10_Form_Nature_Espaces_Verts'!H76,"")</x:f>
      </x:c>
      <x:c r="I76" s="113" t="str">
        <x:f>IF('10_Form_Nature_Espaces_Verts'!$V76="Validé humainement",'10_Form_Nature_Espaces_Verts'!I76,"")</x:f>
      </x:c>
      <x:c r="J76" s="113" t="str">
        <x:f>IF('10_Form_Nature_Espaces_Verts'!$V76="Validé humainement",'10_Form_Nature_Espaces_Verts'!J76,"")</x:f>
      </x:c>
      <x:c r="K76" s="113" t="str">
        <x:f>IF('10_Form_Nature_Espaces_Verts'!$V76="Validé humainement",'10_Form_Nature_Espaces_Verts'!K76,"")</x:f>
      </x:c>
      <x:c r="L76" s="113" t="str">
        <x:f>IF('10_Form_Nature_Espaces_Verts'!$V76="Validé humainement",'10_Form_Nature_Espaces_Verts'!L76,"")</x:f>
      </x:c>
      <x:c r="M76" s="113" t="str">
        <x:f>IF('10_Form_Nature_Espaces_Verts'!$V76="Validé humainement",'10_Form_Nature_Espaces_Verts'!M76,"")</x:f>
      </x:c>
      <x:c r="N76" s="113" t="str">
        <x:f>IF('10_Form_Nature_Espaces_Verts'!$V76="Validé humainement",'10_Form_Nature_Espaces_Verts'!N76,"")</x:f>
      </x:c>
      <x:c r="O76" s="113" t="str">
        <x:f>IF('10_Form_Nature_Espaces_Verts'!$V76="Validé humainement",'10_Form_Nature_Espaces_Verts'!O76,"")</x:f>
      </x:c>
      <x:c r="P76" s="113" t="str">
        <x:f>IF('10_Form_Nature_Espaces_Verts'!$V76="Validé humainement",'10_Form_Nature_Espaces_Verts'!P76,"")</x:f>
      </x:c>
      <x:c r="Q76" s="113" t="str">
        <x:f>IF('10_Form_Nature_Espaces_Verts'!$V76="Validé humainement",'10_Form_Nature_Espaces_Verts'!Q76,"")</x:f>
      </x:c>
      <x:c r="R76" s="113" t="str">
        <x:f>IF('10_Form_Nature_Espaces_Verts'!$V76="Validé humainement",'10_Form_Nature_Espaces_Verts'!R76,"")</x:f>
      </x:c>
      <x:c r="S76" s="113" t="str">
        <x:f>IF('10_Form_Nature_Espaces_Verts'!$V76="Validé humainement",'10_Form_Nature_Espaces_Verts'!S76,"")</x:f>
      </x:c>
      <x:c r="T76" s="113" t="str">
        <x:f>IF('10_Form_Nature_Espaces_Verts'!$V76="Validé humainement",'10_Form_Nature_Espaces_Verts'!T76,"")</x:f>
      </x:c>
      <x:c r="U76" s="113" t="str">
        <x:f>IF('10_Form_Nature_Espaces_Verts'!$V76="Validé humainement",'10_Form_Nature_Espaces_Verts'!U76,"")</x:f>
      </x:c>
      <x:c r="V76" s="113" t="str">
        <x:f>IF('10_Form_Nature_Espaces_Verts'!$V76="Validé humainement",'10_Form_Nature_Espaces_Verts'!V76,"")</x:f>
      </x:c>
      <x:c r="W76" s="113" t="str">
        <x:f>IF('10_Form_Nature_Espaces_Verts'!$V76="Validé humainement",'10_Form_Nature_Espaces_Verts'!W76,"")</x:f>
      </x:c>
      <x:c r="X76" s="113" t="str">
        <x:f>IF('10_Form_Nature_Espaces_Verts'!$V76="Validé humainement",'10_Form_Nature_Espaces_Verts'!X76,"")</x:f>
      </x:c>
      <x:c r="Y76" s="113" t="str">
        <x:f>IF('10_Form_Nature_Espaces_Verts'!$V76="Validé humainement",'10_Form_Nature_Espaces_Verts'!Y76,"")</x:f>
      </x:c>
      <x:c r="Z76" s="113" t="str">
        <x:f>IF('10_Form_Nature_Espaces_Verts'!$V76="Validé humainement",'10_Form_Nature_Espaces_Verts'!Z76,"")</x:f>
      </x:c>
      <x:c r="AA76" s="113" t="str">
        <x:f>IF('10_Form_Nature_Espaces_Verts'!$V76="Validé humainement",'10_Form_Nature_Espaces_Verts'!AA76,"")</x:f>
      </x:c>
      <x:c r="AB76" s="113" t="str">
        <x:f>IF('10_Form_Nature_Espaces_Verts'!$V76="Validé humainement",'10_Form_Nature_Espaces_Verts'!AB76,"")</x:f>
      </x:c>
      <x:c r="AC76" s="113" t="str">
        <x:f>IF('10_Form_Nature_Espaces_Verts'!$V76="Validé humainement",'10_Form_Nature_Espaces_Verts'!AC76,"")</x:f>
      </x:c>
      <x:c r="AD76" s="113" t="str">
        <x:f>IF('10_Form_Nature_Espaces_Verts'!$V76="Validé humainement",'10_Form_Nature_Espaces_Verts'!AD76,"")</x:f>
      </x:c>
      <x:c r="AE76" s="113" t="str">
        <x:f>IF('10_Form_Nature_Espaces_Verts'!$V76="Validé humainement",'10_Form_Nature_Espaces_Verts'!AE76,"")</x:f>
      </x:c>
    </x:row>
    <x:row r="77">
      <x:c r="A77" s="113" t="str">
        <x:f>IF('10_Form_Nature_Espaces_Verts'!$V77="Validé humainement",'10_Form_Nature_Espaces_Verts'!A77,"")</x:f>
      </x:c>
      <x:c r="B77" s="113" t="str">
        <x:f>IF('10_Form_Nature_Espaces_Verts'!$V77="Validé humainement",'10_Form_Nature_Espaces_Verts'!B77,"")</x:f>
      </x:c>
      <x:c r="C77" s="113" t="str">
        <x:f>IF('10_Form_Nature_Espaces_Verts'!$V77="Validé humainement",'10_Form_Nature_Espaces_Verts'!C77,"")</x:f>
      </x:c>
      <x:c r="D77" s="113" t="str">
        <x:f>IF('10_Form_Nature_Espaces_Verts'!$V77="Validé humainement",'10_Form_Nature_Espaces_Verts'!D77,"")</x:f>
      </x:c>
      <x:c r="E77" s="113" t="str">
        <x:f>IF('10_Form_Nature_Espaces_Verts'!$V77="Validé humainement",'10_Form_Nature_Espaces_Verts'!E77,"")</x:f>
      </x:c>
      <x:c r="F77" s="113" t="str">
        <x:f>IF('10_Form_Nature_Espaces_Verts'!$V77="Validé humainement",'10_Form_Nature_Espaces_Verts'!F77,"")</x:f>
      </x:c>
      <x:c r="G77" s="113" t="str">
        <x:f>IF('10_Form_Nature_Espaces_Verts'!$V77="Validé humainement",'10_Form_Nature_Espaces_Verts'!G77,"")</x:f>
      </x:c>
      <x:c r="H77" s="113" t="str">
        <x:f>IF('10_Form_Nature_Espaces_Verts'!$V77="Validé humainement",'10_Form_Nature_Espaces_Verts'!H77,"")</x:f>
      </x:c>
      <x:c r="I77" s="113" t="str">
        <x:f>IF('10_Form_Nature_Espaces_Verts'!$V77="Validé humainement",'10_Form_Nature_Espaces_Verts'!I77,"")</x:f>
      </x:c>
      <x:c r="J77" s="113" t="str">
        <x:f>IF('10_Form_Nature_Espaces_Verts'!$V77="Validé humainement",'10_Form_Nature_Espaces_Verts'!J77,"")</x:f>
      </x:c>
      <x:c r="K77" s="113" t="str">
        <x:f>IF('10_Form_Nature_Espaces_Verts'!$V77="Validé humainement",'10_Form_Nature_Espaces_Verts'!K77,"")</x:f>
      </x:c>
      <x:c r="L77" s="113" t="str">
        <x:f>IF('10_Form_Nature_Espaces_Verts'!$V77="Validé humainement",'10_Form_Nature_Espaces_Verts'!L77,"")</x:f>
      </x:c>
      <x:c r="M77" s="113" t="str">
        <x:f>IF('10_Form_Nature_Espaces_Verts'!$V77="Validé humainement",'10_Form_Nature_Espaces_Verts'!M77,"")</x:f>
      </x:c>
      <x:c r="N77" s="113" t="str">
        <x:f>IF('10_Form_Nature_Espaces_Verts'!$V77="Validé humainement",'10_Form_Nature_Espaces_Verts'!N77,"")</x:f>
      </x:c>
      <x:c r="O77" s="113" t="str">
        <x:f>IF('10_Form_Nature_Espaces_Verts'!$V77="Validé humainement",'10_Form_Nature_Espaces_Verts'!O77,"")</x:f>
      </x:c>
      <x:c r="P77" s="113" t="str">
        <x:f>IF('10_Form_Nature_Espaces_Verts'!$V77="Validé humainement",'10_Form_Nature_Espaces_Verts'!P77,"")</x:f>
      </x:c>
      <x:c r="Q77" s="113" t="str">
        <x:f>IF('10_Form_Nature_Espaces_Verts'!$V77="Validé humainement",'10_Form_Nature_Espaces_Verts'!Q77,"")</x:f>
      </x:c>
      <x:c r="R77" s="113" t="str">
        <x:f>IF('10_Form_Nature_Espaces_Verts'!$V77="Validé humainement",'10_Form_Nature_Espaces_Verts'!R77,"")</x:f>
      </x:c>
      <x:c r="S77" s="113" t="str">
        <x:f>IF('10_Form_Nature_Espaces_Verts'!$V77="Validé humainement",'10_Form_Nature_Espaces_Verts'!S77,"")</x:f>
      </x:c>
      <x:c r="T77" s="113" t="str">
        <x:f>IF('10_Form_Nature_Espaces_Verts'!$V77="Validé humainement",'10_Form_Nature_Espaces_Verts'!T77,"")</x:f>
      </x:c>
      <x:c r="U77" s="113" t="str">
        <x:f>IF('10_Form_Nature_Espaces_Verts'!$V77="Validé humainement",'10_Form_Nature_Espaces_Verts'!U77,"")</x:f>
      </x:c>
      <x:c r="V77" s="113" t="str">
        <x:f>IF('10_Form_Nature_Espaces_Verts'!$V77="Validé humainement",'10_Form_Nature_Espaces_Verts'!V77,"")</x:f>
      </x:c>
      <x:c r="W77" s="113" t="str">
        <x:f>IF('10_Form_Nature_Espaces_Verts'!$V77="Validé humainement",'10_Form_Nature_Espaces_Verts'!W77,"")</x:f>
      </x:c>
      <x:c r="X77" s="113" t="str">
        <x:f>IF('10_Form_Nature_Espaces_Verts'!$V77="Validé humainement",'10_Form_Nature_Espaces_Verts'!X77,"")</x:f>
      </x:c>
      <x:c r="Y77" s="113" t="str">
        <x:f>IF('10_Form_Nature_Espaces_Verts'!$V77="Validé humainement",'10_Form_Nature_Espaces_Verts'!Y77,"")</x:f>
      </x:c>
      <x:c r="Z77" s="113" t="str">
        <x:f>IF('10_Form_Nature_Espaces_Verts'!$V77="Validé humainement",'10_Form_Nature_Espaces_Verts'!Z77,"")</x:f>
      </x:c>
      <x:c r="AA77" s="113" t="str">
        <x:f>IF('10_Form_Nature_Espaces_Verts'!$V77="Validé humainement",'10_Form_Nature_Espaces_Verts'!AA77,"")</x:f>
      </x:c>
      <x:c r="AB77" s="113" t="str">
        <x:f>IF('10_Form_Nature_Espaces_Verts'!$V77="Validé humainement",'10_Form_Nature_Espaces_Verts'!AB77,"")</x:f>
      </x:c>
      <x:c r="AC77" s="113" t="str">
        <x:f>IF('10_Form_Nature_Espaces_Verts'!$V77="Validé humainement",'10_Form_Nature_Espaces_Verts'!AC77,"")</x:f>
      </x:c>
      <x:c r="AD77" s="113" t="str">
        <x:f>IF('10_Form_Nature_Espaces_Verts'!$V77="Validé humainement",'10_Form_Nature_Espaces_Verts'!AD77,"")</x:f>
      </x:c>
      <x:c r="AE77" s="113" t="str">
        <x:f>IF('10_Form_Nature_Espaces_Verts'!$V77="Validé humainement",'10_Form_Nature_Espaces_Verts'!AE77,"")</x:f>
      </x:c>
    </x:row>
    <x:row r="78">
      <x:c r="A78" s="113" t="str">
        <x:f>IF('10_Form_Nature_Espaces_Verts'!$V78="Validé humainement",'10_Form_Nature_Espaces_Verts'!A78,"")</x:f>
      </x:c>
      <x:c r="B78" s="113" t="str">
        <x:f>IF('10_Form_Nature_Espaces_Verts'!$V78="Validé humainement",'10_Form_Nature_Espaces_Verts'!B78,"")</x:f>
      </x:c>
      <x:c r="C78" s="113" t="str">
        <x:f>IF('10_Form_Nature_Espaces_Verts'!$V78="Validé humainement",'10_Form_Nature_Espaces_Verts'!C78,"")</x:f>
      </x:c>
      <x:c r="D78" s="113" t="str">
        <x:f>IF('10_Form_Nature_Espaces_Verts'!$V78="Validé humainement",'10_Form_Nature_Espaces_Verts'!D78,"")</x:f>
      </x:c>
      <x:c r="E78" s="113" t="str">
        <x:f>IF('10_Form_Nature_Espaces_Verts'!$V78="Validé humainement",'10_Form_Nature_Espaces_Verts'!E78,"")</x:f>
      </x:c>
      <x:c r="F78" s="113" t="str">
        <x:f>IF('10_Form_Nature_Espaces_Verts'!$V78="Validé humainement",'10_Form_Nature_Espaces_Verts'!F78,"")</x:f>
      </x:c>
      <x:c r="G78" s="113" t="str">
        <x:f>IF('10_Form_Nature_Espaces_Verts'!$V78="Validé humainement",'10_Form_Nature_Espaces_Verts'!G78,"")</x:f>
      </x:c>
      <x:c r="H78" s="113" t="str">
        <x:f>IF('10_Form_Nature_Espaces_Verts'!$V78="Validé humainement",'10_Form_Nature_Espaces_Verts'!H78,"")</x:f>
      </x:c>
      <x:c r="I78" s="113" t="str">
        <x:f>IF('10_Form_Nature_Espaces_Verts'!$V78="Validé humainement",'10_Form_Nature_Espaces_Verts'!I78,"")</x:f>
      </x:c>
      <x:c r="J78" s="113" t="str">
        <x:f>IF('10_Form_Nature_Espaces_Verts'!$V78="Validé humainement",'10_Form_Nature_Espaces_Verts'!J78,"")</x:f>
      </x:c>
      <x:c r="K78" s="113" t="str">
        <x:f>IF('10_Form_Nature_Espaces_Verts'!$V78="Validé humainement",'10_Form_Nature_Espaces_Verts'!K78,"")</x:f>
      </x:c>
      <x:c r="L78" s="113" t="str">
        <x:f>IF('10_Form_Nature_Espaces_Verts'!$V78="Validé humainement",'10_Form_Nature_Espaces_Verts'!L78,"")</x:f>
      </x:c>
      <x:c r="M78" s="113" t="str">
        <x:f>IF('10_Form_Nature_Espaces_Verts'!$V78="Validé humainement",'10_Form_Nature_Espaces_Verts'!M78,"")</x:f>
      </x:c>
      <x:c r="N78" s="113" t="str">
        <x:f>IF('10_Form_Nature_Espaces_Verts'!$V78="Validé humainement",'10_Form_Nature_Espaces_Verts'!N78,"")</x:f>
      </x:c>
      <x:c r="O78" s="113" t="str">
        <x:f>IF('10_Form_Nature_Espaces_Verts'!$V78="Validé humainement",'10_Form_Nature_Espaces_Verts'!O78,"")</x:f>
      </x:c>
      <x:c r="P78" s="113" t="str">
        <x:f>IF('10_Form_Nature_Espaces_Verts'!$V78="Validé humainement",'10_Form_Nature_Espaces_Verts'!P78,"")</x:f>
      </x:c>
      <x:c r="Q78" s="113" t="str">
        <x:f>IF('10_Form_Nature_Espaces_Verts'!$V78="Validé humainement",'10_Form_Nature_Espaces_Verts'!Q78,"")</x:f>
      </x:c>
      <x:c r="R78" s="113" t="str">
        <x:f>IF('10_Form_Nature_Espaces_Verts'!$V78="Validé humainement",'10_Form_Nature_Espaces_Verts'!R78,"")</x:f>
      </x:c>
      <x:c r="S78" s="113" t="str">
        <x:f>IF('10_Form_Nature_Espaces_Verts'!$V78="Validé humainement",'10_Form_Nature_Espaces_Verts'!S78,"")</x:f>
      </x:c>
      <x:c r="T78" s="113" t="str">
        <x:f>IF('10_Form_Nature_Espaces_Verts'!$V78="Validé humainement",'10_Form_Nature_Espaces_Verts'!T78,"")</x:f>
      </x:c>
      <x:c r="U78" s="113" t="str">
        <x:f>IF('10_Form_Nature_Espaces_Verts'!$V78="Validé humainement",'10_Form_Nature_Espaces_Verts'!U78,"")</x:f>
      </x:c>
      <x:c r="V78" s="113" t="str">
        <x:f>IF('10_Form_Nature_Espaces_Verts'!$V78="Validé humainement",'10_Form_Nature_Espaces_Verts'!V78,"")</x:f>
      </x:c>
      <x:c r="W78" s="113" t="str">
        <x:f>IF('10_Form_Nature_Espaces_Verts'!$V78="Validé humainement",'10_Form_Nature_Espaces_Verts'!W78,"")</x:f>
      </x:c>
      <x:c r="X78" s="113" t="str">
        <x:f>IF('10_Form_Nature_Espaces_Verts'!$V78="Validé humainement",'10_Form_Nature_Espaces_Verts'!X78,"")</x:f>
      </x:c>
      <x:c r="Y78" s="113" t="str">
        <x:f>IF('10_Form_Nature_Espaces_Verts'!$V78="Validé humainement",'10_Form_Nature_Espaces_Verts'!Y78,"")</x:f>
      </x:c>
      <x:c r="Z78" s="113" t="str">
        <x:f>IF('10_Form_Nature_Espaces_Verts'!$V78="Validé humainement",'10_Form_Nature_Espaces_Verts'!Z78,"")</x:f>
      </x:c>
      <x:c r="AA78" s="113" t="str">
        <x:f>IF('10_Form_Nature_Espaces_Verts'!$V78="Validé humainement",'10_Form_Nature_Espaces_Verts'!AA78,"")</x:f>
      </x:c>
      <x:c r="AB78" s="113" t="str">
        <x:f>IF('10_Form_Nature_Espaces_Verts'!$V78="Validé humainement",'10_Form_Nature_Espaces_Verts'!AB78,"")</x:f>
      </x:c>
      <x:c r="AC78" s="113" t="str">
        <x:f>IF('10_Form_Nature_Espaces_Verts'!$V78="Validé humainement",'10_Form_Nature_Espaces_Verts'!AC78,"")</x:f>
      </x:c>
      <x:c r="AD78" s="113" t="str">
        <x:f>IF('10_Form_Nature_Espaces_Verts'!$V78="Validé humainement",'10_Form_Nature_Espaces_Verts'!AD78,"")</x:f>
      </x:c>
      <x:c r="AE78" s="113" t="str">
        <x:f>IF('10_Form_Nature_Espaces_Verts'!$V78="Validé humainement",'10_Form_Nature_Espaces_Verts'!AE78,"")</x:f>
      </x:c>
    </x:row>
    <x:row r="79">
      <x:c r="A79" s="113" t="str">
        <x:f>IF('10_Form_Nature_Espaces_Verts'!$V79="Validé humainement",'10_Form_Nature_Espaces_Verts'!A79,"")</x:f>
      </x:c>
      <x:c r="B79" s="113" t="str">
        <x:f>IF('10_Form_Nature_Espaces_Verts'!$V79="Validé humainement",'10_Form_Nature_Espaces_Verts'!B79,"")</x:f>
      </x:c>
      <x:c r="C79" s="113" t="str">
        <x:f>IF('10_Form_Nature_Espaces_Verts'!$V79="Validé humainement",'10_Form_Nature_Espaces_Verts'!C79,"")</x:f>
      </x:c>
      <x:c r="D79" s="113" t="str">
        <x:f>IF('10_Form_Nature_Espaces_Verts'!$V79="Validé humainement",'10_Form_Nature_Espaces_Verts'!D79,"")</x:f>
      </x:c>
      <x:c r="E79" s="113" t="str">
        <x:f>IF('10_Form_Nature_Espaces_Verts'!$V79="Validé humainement",'10_Form_Nature_Espaces_Verts'!E79,"")</x:f>
      </x:c>
      <x:c r="F79" s="113" t="str">
        <x:f>IF('10_Form_Nature_Espaces_Verts'!$V79="Validé humainement",'10_Form_Nature_Espaces_Verts'!F79,"")</x:f>
      </x:c>
      <x:c r="G79" s="113" t="str">
        <x:f>IF('10_Form_Nature_Espaces_Verts'!$V79="Validé humainement",'10_Form_Nature_Espaces_Verts'!G79,"")</x:f>
      </x:c>
      <x:c r="H79" s="113" t="str">
        <x:f>IF('10_Form_Nature_Espaces_Verts'!$V79="Validé humainement",'10_Form_Nature_Espaces_Verts'!H79,"")</x:f>
      </x:c>
      <x:c r="I79" s="113" t="str">
        <x:f>IF('10_Form_Nature_Espaces_Verts'!$V79="Validé humainement",'10_Form_Nature_Espaces_Verts'!I79,"")</x:f>
      </x:c>
      <x:c r="J79" s="113" t="str">
        <x:f>IF('10_Form_Nature_Espaces_Verts'!$V79="Validé humainement",'10_Form_Nature_Espaces_Verts'!J79,"")</x:f>
      </x:c>
      <x:c r="K79" s="113" t="str">
        <x:f>IF('10_Form_Nature_Espaces_Verts'!$V79="Validé humainement",'10_Form_Nature_Espaces_Verts'!K79,"")</x:f>
      </x:c>
      <x:c r="L79" s="113" t="str">
        <x:f>IF('10_Form_Nature_Espaces_Verts'!$V79="Validé humainement",'10_Form_Nature_Espaces_Verts'!L79,"")</x:f>
      </x:c>
      <x:c r="M79" s="113" t="str">
        <x:f>IF('10_Form_Nature_Espaces_Verts'!$V79="Validé humainement",'10_Form_Nature_Espaces_Verts'!M79,"")</x:f>
      </x:c>
      <x:c r="N79" s="113" t="str">
        <x:f>IF('10_Form_Nature_Espaces_Verts'!$V79="Validé humainement",'10_Form_Nature_Espaces_Verts'!N79,"")</x:f>
      </x:c>
      <x:c r="O79" s="113" t="str">
        <x:f>IF('10_Form_Nature_Espaces_Verts'!$V79="Validé humainement",'10_Form_Nature_Espaces_Verts'!O79,"")</x:f>
      </x:c>
      <x:c r="P79" s="113" t="str">
        <x:f>IF('10_Form_Nature_Espaces_Verts'!$V79="Validé humainement",'10_Form_Nature_Espaces_Verts'!P79,"")</x:f>
      </x:c>
      <x:c r="Q79" s="113" t="str">
        <x:f>IF('10_Form_Nature_Espaces_Verts'!$V79="Validé humainement",'10_Form_Nature_Espaces_Verts'!Q79,"")</x:f>
      </x:c>
      <x:c r="R79" s="113" t="str">
        <x:f>IF('10_Form_Nature_Espaces_Verts'!$V79="Validé humainement",'10_Form_Nature_Espaces_Verts'!R79,"")</x:f>
      </x:c>
      <x:c r="S79" s="113" t="str">
        <x:f>IF('10_Form_Nature_Espaces_Verts'!$V79="Validé humainement",'10_Form_Nature_Espaces_Verts'!S79,"")</x:f>
      </x:c>
      <x:c r="T79" s="113" t="str">
        <x:f>IF('10_Form_Nature_Espaces_Verts'!$V79="Validé humainement",'10_Form_Nature_Espaces_Verts'!T79,"")</x:f>
      </x:c>
      <x:c r="U79" s="113" t="str">
        <x:f>IF('10_Form_Nature_Espaces_Verts'!$V79="Validé humainement",'10_Form_Nature_Espaces_Verts'!U79,"")</x:f>
      </x:c>
      <x:c r="V79" s="113" t="str">
        <x:f>IF('10_Form_Nature_Espaces_Verts'!$V79="Validé humainement",'10_Form_Nature_Espaces_Verts'!V79,"")</x:f>
      </x:c>
      <x:c r="W79" s="113" t="str">
        <x:f>IF('10_Form_Nature_Espaces_Verts'!$V79="Validé humainement",'10_Form_Nature_Espaces_Verts'!W79,"")</x:f>
      </x:c>
      <x:c r="X79" s="113" t="str">
        <x:f>IF('10_Form_Nature_Espaces_Verts'!$V79="Validé humainement",'10_Form_Nature_Espaces_Verts'!X79,"")</x:f>
      </x:c>
      <x:c r="Y79" s="113" t="str">
        <x:f>IF('10_Form_Nature_Espaces_Verts'!$V79="Validé humainement",'10_Form_Nature_Espaces_Verts'!Y79,"")</x:f>
      </x:c>
      <x:c r="Z79" s="113" t="str">
        <x:f>IF('10_Form_Nature_Espaces_Verts'!$V79="Validé humainement",'10_Form_Nature_Espaces_Verts'!Z79,"")</x:f>
      </x:c>
      <x:c r="AA79" s="113" t="str">
        <x:f>IF('10_Form_Nature_Espaces_Verts'!$V79="Validé humainement",'10_Form_Nature_Espaces_Verts'!AA79,"")</x:f>
      </x:c>
      <x:c r="AB79" s="113" t="str">
        <x:f>IF('10_Form_Nature_Espaces_Verts'!$V79="Validé humainement",'10_Form_Nature_Espaces_Verts'!AB79,"")</x:f>
      </x:c>
      <x:c r="AC79" s="113" t="str">
        <x:f>IF('10_Form_Nature_Espaces_Verts'!$V79="Validé humainement",'10_Form_Nature_Espaces_Verts'!AC79,"")</x:f>
      </x:c>
      <x:c r="AD79" s="113" t="str">
        <x:f>IF('10_Form_Nature_Espaces_Verts'!$V79="Validé humainement",'10_Form_Nature_Espaces_Verts'!AD79,"")</x:f>
      </x:c>
      <x:c r="AE79" s="113" t="str">
        <x:f>IF('10_Form_Nature_Espaces_Verts'!$V79="Validé humainement",'10_Form_Nature_Espaces_Verts'!AE79,"")</x:f>
      </x:c>
    </x:row>
    <x:row r="80">
      <x:c r="A80" s="113" t="str">
        <x:f>IF('10_Form_Nature_Espaces_Verts'!$V80="Validé humainement",'10_Form_Nature_Espaces_Verts'!A80,"")</x:f>
      </x:c>
      <x:c r="B80" s="113" t="str">
        <x:f>IF('10_Form_Nature_Espaces_Verts'!$V80="Validé humainement",'10_Form_Nature_Espaces_Verts'!B80,"")</x:f>
      </x:c>
      <x:c r="C80" s="113" t="str">
        <x:f>IF('10_Form_Nature_Espaces_Verts'!$V80="Validé humainement",'10_Form_Nature_Espaces_Verts'!C80,"")</x:f>
      </x:c>
      <x:c r="D80" s="113" t="str">
        <x:f>IF('10_Form_Nature_Espaces_Verts'!$V80="Validé humainement",'10_Form_Nature_Espaces_Verts'!D80,"")</x:f>
      </x:c>
      <x:c r="E80" s="113" t="str">
        <x:f>IF('10_Form_Nature_Espaces_Verts'!$V80="Validé humainement",'10_Form_Nature_Espaces_Verts'!E80,"")</x:f>
      </x:c>
      <x:c r="F80" s="113" t="str">
        <x:f>IF('10_Form_Nature_Espaces_Verts'!$V80="Validé humainement",'10_Form_Nature_Espaces_Verts'!F80,"")</x:f>
      </x:c>
      <x:c r="G80" s="113" t="str">
        <x:f>IF('10_Form_Nature_Espaces_Verts'!$V80="Validé humainement",'10_Form_Nature_Espaces_Verts'!G80,"")</x:f>
      </x:c>
      <x:c r="H80" s="113" t="str">
        <x:f>IF('10_Form_Nature_Espaces_Verts'!$V80="Validé humainement",'10_Form_Nature_Espaces_Verts'!H80,"")</x:f>
      </x:c>
      <x:c r="I80" s="113" t="str">
        <x:f>IF('10_Form_Nature_Espaces_Verts'!$V80="Validé humainement",'10_Form_Nature_Espaces_Verts'!I80,"")</x:f>
      </x:c>
      <x:c r="J80" s="113" t="str">
        <x:f>IF('10_Form_Nature_Espaces_Verts'!$V80="Validé humainement",'10_Form_Nature_Espaces_Verts'!J80,"")</x:f>
      </x:c>
      <x:c r="K80" s="113" t="str">
        <x:f>IF('10_Form_Nature_Espaces_Verts'!$V80="Validé humainement",'10_Form_Nature_Espaces_Verts'!K80,"")</x:f>
      </x:c>
      <x:c r="L80" s="113" t="str">
        <x:f>IF('10_Form_Nature_Espaces_Verts'!$V80="Validé humainement",'10_Form_Nature_Espaces_Verts'!L80,"")</x:f>
      </x:c>
      <x:c r="M80" s="113" t="str">
        <x:f>IF('10_Form_Nature_Espaces_Verts'!$V80="Validé humainement",'10_Form_Nature_Espaces_Verts'!M80,"")</x:f>
      </x:c>
      <x:c r="N80" s="113" t="str">
        <x:f>IF('10_Form_Nature_Espaces_Verts'!$V80="Validé humainement",'10_Form_Nature_Espaces_Verts'!N80,"")</x:f>
      </x:c>
      <x:c r="O80" s="113" t="str">
        <x:f>IF('10_Form_Nature_Espaces_Verts'!$V80="Validé humainement",'10_Form_Nature_Espaces_Verts'!O80,"")</x:f>
      </x:c>
      <x:c r="P80" s="113" t="str">
        <x:f>IF('10_Form_Nature_Espaces_Verts'!$V80="Validé humainement",'10_Form_Nature_Espaces_Verts'!P80,"")</x:f>
      </x:c>
      <x:c r="Q80" s="113" t="str">
        <x:f>IF('10_Form_Nature_Espaces_Verts'!$V80="Validé humainement",'10_Form_Nature_Espaces_Verts'!Q80,"")</x:f>
      </x:c>
      <x:c r="R80" s="113" t="str">
        <x:f>IF('10_Form_Nature_Espaces_Verts'!$V80="Validé humainement",'10_Form_Nature_Espaces_Verts'!R80,"")</x:f>
      </x:c>
      <x:c r="S80" s="113" t="str">
        <x:f>IF('10_Form_Nature_Espaces_Verts'!$V80="Validé humainement",'10_Form_Nature_Espaces_Verts'!S80,"")</x:f>
      </x:c>
      <x:c r="T80" s="113" t="str">
        <x:f>IF('10_Form_Nature_Espaces_Verts'!$V80="Validé humainement",'10_Form_Nature_Espaces_Verts'!T80,"")</x:f>
      </x:c>
      <x:c r="U80" s="113" t="str">
        <x:f>IF('10_Form_Nature_Espaces_Verts'!$V80="Validé humainement",'10_Form_Nature_Espaces_Verts'!U80,"")</x:f>
      </x:c>
      <x:c r="V80" s="113" t="str">
        <x:f>IF('10_Form_Nature_Espaces_Verts'!$V80="Validé humainement",'10_Form_Nature_Espaces_Verts'!V80,"")</x:f>
      </x:c>
      <x:c r="W80" s="113" t="str">
        <x:f>IF('10_Form_Nature_Espaces_Verts'!$V80="Validé humainement",'10_Form_Nature_Espaces_Verts'!W80,"")</x:f>
      </x:c>
      <x:c r="X80" s="113" t="str">
        <x:f>IF('10_Form_Nature_Espaces_Verts'!$V80="Validé humainement",'10_Form_Nature_Espaces_Verts'!X80,"")</x:f>
      </x:c>
      <x:c r="Y80" s="113" t="str">
        <x:f>IF('10_Form_Nature_Espaces_Verts'!$V80="Validé humainement",'10_Form_Nature_Espaces_Verts'!Y80,"")</x:f>
      </x:c>
      <x:c r="Z80" s="113" t="str">
        <x:f>IF('10_Form_Nature_Espaces_Verts'!$V80="Validé humainement",'10_Form_Nature_Espaces_Verts'!Z80,"")</x:f>
      </x:c>
      <x:c r="AA80" s="113" t="str">
        <x:f>IF('10_Form_Nature_Espaces_Verts'!$V80="Validé humainement",'10_Form_Nature_Espaces_Verts'!AA80,"")</x:f>
      </x:c>
      <x:c r="AB80" s="113" t="str">
        <x:f>IF('10_Form_Nature_Espaces_Verts'!$V80="Validé humainement",'10_Form_Nature_Espaces_Verts'!AB80,"")</x:f>
      </x:c>
      <x:c r="AC80" s="113" t="str">
        <x:f>IF('10_Form_Nature_Espaces_Verts'!$V80="Validé humainement",'10_Form_Nature_Espaces_Verts'!AC80,"")</x:f>
      </x:c>
      <x:c r="AD80" s="113" t="str">
        <x:f>IF('10_Form_Nature_Espaces_Verts'!$V80="Validé humainement",'10_Form_Nature_Espaces_Verts'!AD80,"")</x:f>
      </x:c>
      <x:c r="AE80" s="113" t="str">
        <x:f>IF('10_Form_Nature_Espaces_Verts'!$V80="Validé humainement",'10_Form_Nature_Espaces_Verts'!AE80,"")</x:f>
      </x:c>
    </x:row>
    <x:row r="81">
      <x:c r="A81" s="113" t="str">
        <x:f>IF('10_Form_Nature_Espaces_Verts'!$V81="Validé humainement",'10_Form_Nature_Espaces_Verts'!A81,"")</x:f>
      </x:c>
      <x:c r="B81" s="113" t="str">
        <x:f>IF('10_Form_Nature_Espaces_Verts'!$V81="Validé humainement",'10_Form_Nature_Espaces_Verts'!B81,"")</x:f>
      </x:c>
      <x:c r="C81" s="113" t="str">
        <x:f>IF('10_Form_Nature_Espaces_Verts'!$V81="Validé humainement",'10_Form_Nature_Espaces_Verts'!C81,"")</x:f>
      </x:c>
      <x:c r="D81" s="113" t="str">
        <x:f>IF('10_Form_Nature_Espaces_Verts'!$V81="Validé humainement",'10_Form_Nature_Espaces_Verts'!D81,"")</x:f>
      </x:c>
      <x:c r="E81" s="113" t="str">
        <x:f>IF('10_Form_Nature_Espaces_Verts'!$V81="Validé humainement",'10_Form_Nature_Espaces_Verts'!E81,"")</x:f>
      </x:c>
      <x:c r="F81" s="113" t="str">
        <x:f>IF('10_Form_Nature_Espaces_Verts'!$V81="Validé humainement",'10_Form_Nature_Espaces_Verts'!F81,"")</x:f>
      </x:c>
      <x:c r="G81" s="113" t="str">
        <x:f>IF('10_Form_Nature_Espaces_Verts'!$V81="Validé humainement",'10_Form_Nature_Espaces_Verts'!G81,"")</x:f>
      </x:c>
      <x:c r="H81" s="113" t="str">
        <x:f>IF('10_Form_Nature_Espaces_Verts'!$V81="Validé humainement",'10_Form_Nature_Espaces_Verts'!H81,"")</x:f>
      </x:c>
      <x:c r="I81" s="113" t="str">
        <x:f>IF('10_Form_Nature_Espaces_Verts'!$V81="Validé humainement",'10_Form_Nature_Espaces_Verts'!I81,"")</x:f>
      </x:c>
      <x:c r="J81" s="113" t="str">
        <x:f>IF('10_Form_Nature_Espaces_Verts'!$V81="Validé humainement",'10_Form_Nature_Espaces_Verts'!J81,"")</x:f>
      </x:c>
      <x:c r="K81" s="113" t="str">
        <x:f>IF('10_Form_Nature_Espaces_Verts'!$V81="Validé humainement",'10_Form_Nature_Espaces_Verts'!K81,"")</x:f>
      </x:c>
      <x:c r="L81" s="113" t="str">
        <x:f>IF('10_Form_Nature_Espaces_Verts'!$V81="Validé humainement",'10_Form_Nature_Espaces_Verts'!L81,"")</x:f>
      </x:c>
      <x:c r="M81" s="113" t="str">
        <x:f>IF('10_Form_Nature_Espaces_Verts'!$V81="Validé humainement",'10_Form_Nature_Espaces_Verts'!M81,"")</x:f>
      </x:c>
      <x:c r="N81" s="113" t="str">
        <x:f>IF('10_Form_Nature_Espaces_Verts'!$V81="Validé humainement",'10_Form_Nature_Espaces_Verts'!N81,"")</x:f>
      </x:c>
      <x:c r="O81" s="113" t="str">
        <x:f>IF('10_Form_Nature_Espaces_Verts'!$V81="Validé humainement",'10_Form_Nature_Espaces_Verts'!O81,"")</x:f>
      </x:c>
      <x:c r="P81" s="113" t="str">
        <x:f>IF('10_Form_Nature_Espaces_Verts'!$V81="Validé humainement",'10_Form_Nature_Espaces_Verts'!P81,"")</x:f>
      </x:c>
      <x:c r="Q81" s="113" t="str">
        <x:f>IF('10_Form_Nature_Espaces_Verts'!$V81="Validé humainement",'10_Form_Nature_Espaces_Verts'!Q81,"")</x:f>
      </x:c>
      <x:c r="R81" s="113" t="str">
        <x:f>IF('10_Form_Nature_Espaces_Verts'!$V81="Validé humainement",'10_Form_Nature_Espaces_Verts'!R81,"")</x:f>
      </x:c>
      <x:c r="S81" s="113" t="str">
        <x:f>IF('10_Form_Nature_Espaces_Verts'!$V81="Validé humainement",'10_Form_Nature_Espaces_Verts'!S81,"")</x:f>
      </x:c>
      <x:c r="T81" s="113" t="str">
        <x:f>IF('10_Form_Nature_Espaces_Verts'!$V81="Validé humainement",'10_Form_Nature_Espaces_Verts'!T81,"")</x:f>
      </x:c>
      <x:c r="U81" s="113" t="str">
        <x:f>IF('10_Form_Nature_Espaces_Verts'!$V81="Validé humainement",'10_Form_Nature_Espaces_Verts'!U81,"")</x:f>
      </x:c>
      <x:c r="V81" s="113" t="str">
        <x:f>IF('10_Form_Nature_Espaces_Verts'!$V81="Validé humainement",'10_Form_Nature_Espaces_Verts'!V81,"")</x:f>
      </x:c>
      <x:c r="W81" s="113" t="str">
        <x:f>IF('10_Form_Nature_Espaces_Verts'!$V81="Validé humainement",'10_Form_Nature_Espaces_Verts'!W81,"")</x:f>
      </x:c>
      <x:c r="X81" s="113" t="str">
        <x:f>IF('10_Form_Nature_Espaces_Verts'!$V81="Validé humainement",'10_Form_Nature_Espaces_Verts'!X81,"")</x:f>
      </x:c>
      <x:c r="Y81" s="113" t="str">
        <x:f>IF('10_Form_Nature_Espaces_Verts'!$V81="Validé humainement",'10_Form_Nature_Espaces_Verts'!Y81,"")</x:f>
      </x:c>
      <x:c r="Z81" s="113" t="str">
        <x:f>IF('10_Form_Nature_Espaces_Verts'!$V81="Validé humainement",'10_Form_Nature_Espaces_Verts'!Z81,"")</x:f>
      </x:c>
      <x:c r="AA81" s="113" t="str">
        <x:f>IF('10_Form_Nature_Espaces_Verts'!$V81="Validé humainement",'10_Form_Nature_Espaces_Verts'!AA81,"")</x:f>
      </x:c>
      <x:c r="AB81" s="113" t="str">
        <x:f>IF('10_Form_Nature_Espaces_Verts'!$V81="Validé humainement",'10_Form_Nature_Espaces_Verts'!AB81,"")</x:f>
      </x:c>
      <x:c r="AC81" s="113" t="str">
        <x:f>IF('10_Form_Nature_Espaces_Verts'!$V81="Validé humainement",'10_Form_Nature_Espaces_Verts'!AC81,"")</x:f>
      </x:c>
      <x:c r="AD81" s="113" t="str">
        <x:f>IF('10_Form_Nature_Espaces_Verts'!$V81="Validé humainement",'10_Form_Nature_Espaces_Verts'!AD81,"")</x:f>
      </x:c>
      <x:c r="AE81" s="113" t="str">
        <x:f>IF('10_Form_Nature_Espaces_Verts'!$V81="Validé humainement",'10_Form_Nature_Espaces_Verts'!AE81,"")</x:f>
      </x:c>
    </x:row>
    <x:row r="82">
      <x:c r="A82" s="113" t="str">
        <x:f>IF('10_Form_Nature_Espaces_Verts'!$V82="Validé humainement",'10_Form_Nature_Espaces_Verts'!A82,"")</x:f>
      </x:c>
      <x:c r="B82" s="113" t="str">
        <x:f>IF('10_Form_Nature_Espaces_Verts'!$V82="Validé humainement",'10_Form_Nature_Espaces_Verts'!B82,"")</x:f>
      </x:c>
      <x:c r="C82" s="113" t="str">
        <x:f>IF('10_Form_Nature_Espaces_Verts'!$V82="Validé humainement",'10_Form_Nature_Espaces_Verts'!C82,"")</x:f>
      </x:c>
      <x:c r="D82" s="113" t="str">
        <x:f>IF('10_Form_Nature_Espaces_Verts'!$V82="Validé humainement",'10_Form_Nature_Espaces_Verts'!D82,"")</x:f>
      </x:c>
      <x:c r="E82" s="113" t="str">
        <x:f>IF('10_Form_Nature_Espaces_Verts'!$V82="Validé humainement",'10_Form_Nature_Espaces_Verts'!E82,"")</x:f>
      </x:c>
      <x:c r="F82" s="113" t="str">
        <x:f>IF('10_Form_Nature_Espaces_Verts'!$V82="Validé humainement",'10_Form_Nature_Espaces_Verts'!F82,"")</x:f>
      </x:c>
      <x:c r="G82" s="113" t="str">
        <x:f>IF('10_Form_Nature_Espaces_Verts'!$V82="Validé humainement",'10_Form_Nature_Espaces_Verts'!G82,"")</x:f>
      </x:c>
      <x:c r="H82" s="113" t="str">
        <x:f>IF('10_Form_Nature_Espaces_Verts'!$V82="Validé humainement",'10_Form_Nature_Espaces_Verts'!H82,"")</x:f>
      </x:c>
      <x:c r="I82" s="113" t="str">
        <x:f>IF('10_Form_Nature_Espaces_Verts'!$V82="Validé humainement",'10_Form_Nature_Espaces_Verts'!I82,"")</x:f>
      </x:c>
      <x:c r="J82" s="113" t="str">
        <x:f>IF('10_Form_Nature_Espaces_Verts'!$V82="Validé humainement",'10_Form_Nature_Espaces_Verts'!J82,"")</x:f>
      </x:c>
      <x:c r="K82" s="113" t="str">
        <x:f>IF('10_Form_Nature_Espaces_Verts'!$V82="Validé humainement",'10_Form_Nature_Espaces_Verts'!K82,"")</x:f>
      </x:c>
      <x:c r="L82" s="113" t="str">
        <x:f>IF('10_Form_Nature_Espaces_Verts'!$V82="Validé humainement",'10_Form_Nature_Espaces_Verts'!L82,"")</x:f>
      </x:c>
      <x:c r="M82" s="113" t="str">
        <x:f>IF('10_Form_Nature_Espaces_Verts'!$V82="Validé humainement",'10_Form_Nature_Espaces_Verts'!M82,"")</x:f>
      </x:c>
      <x:c r="N82" s="113" t="str">
        <x:f>IF('10_Form_Nature_Espaces_Verts'!$V82="Validé humainement",'10_Form_Nature_Espaces_Verts'!N82,"")</x:f>
      </x:c>
      <x:c r="O82" s="113" t="str">
        <x:f>IF('10_Form_Nature_Espaces_Verts'!$V82="Validé humainement",'10_Form_Nature_Espaces_Verts'!O82,"")</x:f>
      </x:c>
      <x:c r="P82" s="113" t="str">
        <x:f>IF('10_Form_Nature_Espaces_Verts'!$V82="Validé humainement",'10_Form_Nature_Espaces_Verts'!P82,"")</x:f>
      </x:c>
      <x:c r="Q82" s="113" t="str">
        <x:f>IF('10_Form_Nature_Espaces_Verts'!$V82="Validé humainement",'10_Form_Nature_Espaces_Verts'!Q82,"")</x:f>
      </x:c>
      <x:c r="R82" s="113" t="str">
        <x:f>IF('10_Form_Nature_Espaces_Verts'!$V82="Validé humainement",'10_Form_Nature_Espaces_Verts'!R82,"")</x:f>
      </x:c>
      <x:c r="S82" s="113" t="str">
        <x:f>IF('10_Form_Nature_Espaces_Verts'!$V82="Validé humainement",'10_Form_Nature_Espaces_Verts'!S82,"")</x:f>
      </x:c>
      <x:c r="T82" s="113" t="str">
        <x:f>IF('10_Form_Nature_Espaces_Verts'!$V82="Validé humainement",'10_Form_Nature_Espaces_Verts'!T82,"")</x:f>
      </x:c>
      <x:c r="U82" s="113" t="str">
        <x:f>IF('10_Form_Nature_Espaces_Verts'!$V82="Validé humainement",'10_Form_Nature_Espaces_Verts'!U82,"")</x:f>
      </x:c>
      <x:c r="V82" s="113" t="str">
        <x:f>IF('10_Form_Nature_Espaces_Verts'!$V82="Validé humainement",'10_Form_Nature_Espaces_Verts'!V82,"")</x:f>
      </x:c>
      <x:c r="W82" s="113" t="str">
        <x:f>IF('10_Form_Nature_Espaces_Verts'!$V82="Validé humainement",'10_Form_Nature_Espaces_Verts'!W82,"")</x:f>
      </x:c>
      <x:c r="X82" s="113" t="str">
        <x:f>IF('10_Form_Nature_Espaces_Verts'!$V82="Validé humainement",'10_Form_Nature_Espaces_Verts'!X82,"")</x:f>
      </x:c>
      <x:c r="Y82" s="113" t="str">
        <x:f>IF('10_Form_Nature_Espaces_Verts'!$V82="Validé humainement",'10_Form_Nature_Espaces_Verts'!Y82,"")</x:f>
      </x:c>
      <x:c r="Z82" s="113" t="str">
        <x:f>IF('10_Form_Nature_Espaces_Verts'!$V82="Validé humainement",'10_Form_Nature_Espaces_Verts'!Z82,"")</x:f>
      </x:c>
      <x:c r="AA82" s="113" t="str">
        <x:f>IF('10_Form_Nature_Espaces_Verts'!$V82="Validé humainement",'10_Form_Nature_Espaces_Verts'!AA82,"")</x:f>
      </x:c>
      <x:c r="AB82" s="113" t="str">
        <x:f>IF('10_Form_Nature_Espaces_Verts'!$V82="Validé humainement",'10_Form_Nature_Espaces_Verts'!AB82,"")</x:f>
      </x:c>
      <x:c r="AC82" s="113" t="str">
        <x:f>IF('10_Form_Nature_Espaces_Verts'!$V82="Validé humainement",'10_Form_Nature_Espaces_Verts'!AC82,"")</x:f>
      </x:c>
      <x:c r="AD82" s="113" t="str">
        <x:f>IF('10_Form_Nature_Espaces_Verts'!$V82="Validé humainement",'10_Form_Nature_Espaces_Verts'!AD82,"")</x:f>
      </x:c>
      <x:c r="AE82" s="113" t="str">
        <x:f>IF('10_Form_Nature_Espaces_Verts'!$V82="Validé humainement",'10_Form_Nature_Espaces_Verts'!AE82,"")</x:f>
      </x:c>
    </x:row>
    <x:row r="83">
      <x:c r="A83" s="113" t="str">
        <x:f>IF('10_Form_Nature_Espaces_Verts'!$V83="Validé humainement",'10_Form_Nature_Espaces_Verts'!A83,"")</x:f>
      </x:c>
      <x:c r="B83" s="113" t="str">
        <x:f>IF('10_Form_Nature_Espaces_Verts'!$V83="Validé humainement",'10_Form_Nature_Espaces_Verts'!B83,"")</x:f>
      </x:c>
      <x:c r="C83" s="113" t="str">
        <x:f>IF('10_Form_Nature_Espaces_Verts'!$V83="Validé humainement",'10_Form_Nature_Espaces_Verts'!C83,"")</x:f>
      </x:c>
      <x:c r="D83" s="113" t="str">
        <x:f>IF('10_Form_Nature_Espaces_Verts'!$V83="Validé humainement",'10_Form_Nature_Espaces_Verts'!D83,"")</x:f>
      </x:c>
      <x:c r="E83" s="113" t="str">
        <x:f>IF('10_Form_Nature_Espaces_Verts'!$V83="Validé humainement",'10_Form_Nature_Espaces_Verts'!E83,"")</x:f>
      </x:c>
      <x:c r="F83" s="113" t="str">
        <x:f>IF('10_Form_Nature_Espaces_Verts'!$V83="Validé humainement",'10_Form_Nature_Espaces_Verts'!F83,"")</x:f>
      </x:c>
      <x:c r="G83" s="113" t="str">
        <x:f>IF('10_Form_Nature_Espaces_Verts'!$V83="Validé humainement",'10_Form_Nature_Espaces_Verts'!G83,"")</x:f>
      </x:c>
      <x:c r="H83" s="113" t="str">
        <x:f>IF('10_Form_Nature_Espaces_Verts'!$V83="Validé humainement",'10_Form_Nature_Espaces_Verts'!H83,"")</x:f>
      </x:c>
      <x:c r="I83" s="113" t="str">
        <x:f>IF('10_Form_Nature_Espaces_Verts'!$V83="Validé humainement",'10_Form_Nature_Espaces_Verts'!I83,"")</x:f>
      </x:c>
      <x:c r="J83" s="113" t="str">
        <x:f>IF('10_Form_Nature_Espaces_Verts'!$V83="Validé humainement",'10_Form_Nature_Espaces_Verts'!J83,"")</x:f>
      </x:c>
      <x:c r="K83" s="113" t="str">
        <x:f>IF('10_Form_Nature_Espaces_Verts'!$V83="Validé humainement",'10_Form_Nature_Espaces_Verts'!K83,"")</x:f>
      </x:c>
      <x:c r="L83" s="113" t="str">
        <x:f>IF('10_Form_Nature_Espaces_Verts'!$V83="Validé humainement",'10_Form_Nature_Espaces_Verts'!L83,"")</x:f>
      </x:c>
      <x:c r="M83" s="113" t="str">
        <x:f>IF('10_Form_Nature_Espaces_Verts'!$V83="Validé humainement",'10_Form_Nature_Espaces_Verts'!M83,"")</x:f>
      </x:c>
      <x:c r="N83" s="113" t="str">
        <x:f>IF('10_Form_Nature_Espaces_Verts'!$V83="Validé humainement",'10_Form_Nature_Espaces_Verts'!N83,"")</x:f>
      </x:c>
      <x:c r="O83" s="113" t="str">
        <x:f>IF('10_Form_Nature_Espaces_Verts'!$V83="Validé humainement",'10_Form_Nature_Espaces_Verts'!O83,"")</x:f>
      </x:c>
      <x:c r="P83" s="113" t="str">
        <x:f>IF('10_Form_Nature_Espaces_Verts'!$V83="Validé humainement",'10_Form_Nature_Espaces_Verts'!P83,"")</x:f>
      </x:c>
      <x:c r="Q83" s="113" t="str">
        <x:f>IF('10_Form_Nature_Espaces_Verts'!$V83="Validé humainement",'10_Form_Nature_Espaces_Verts'!Q83,"")</x:f>
      </x:c>
      <x:c r="R83" s="113" t="str">
        <x:f>IF('10_Form_Nature_Espaces_Verts'!$V83="Validé humainement",'10_Form_Nature_Espaces_Verts'!R83,"")</x:f>
      </x:c>
      <x:c r="S83" s="113" t="str">
        <x:f>IF('10_Form_Nature_Espaces_Verts'!$V83="Validé humainement",'10_Form_Nature_Espaces_Verts'!S83,"")</x:f>
      </x:c>
      <x:c r="T83" s="113" t="str">
        <x:f>IF('10_Form_Nature_Espaces_Verts'!$V83="Validé humainement",'10_Form_Nature_Espaces_Verts'!T83,"")</x:f>
      </x:c>
      <x:c r="U83" s="113" t="str">
        <x:f>IF('10_Form_Nature_Espaces_Verts'!$V83="Validé humainement",'10_Form_Nature_Espaces_Verts'!U83,"")</x:f>
      </x:c>
      <x:c r="V83" s="113" t="str">
        <x:f>IF('10_Form_Nature_Espaces_Verts'!$V83="Validé humainement",'10_Form_Nature_Espaces_Verts'!V83,"")</x:f>
      </x:c>
      <x:c r="W83" s="113" t="str">
        <x:f>IF('10_Form_Nature_Espaces_Verts'!$V83="Validé humainement",'10_Form_Nature_Espaces_Verts'!W83,"")</x:f>
      </x:c>
      <x:c r="X83" s="113" t="str">
        <x:f>IF('10_Form_Nature_Espaces_Verts'!$V83="Validé humainement",'10_Form_Nature_Espaces_Verts'!X83,"")</x:f>
      </x:c>
      <x:c r="Y83" s="113" t="str">
        <x:f>IF('10_Form_Nature_Espaces_Verts'!$V83="Validé humainement",'10_Form_Nature_Espaces_Verts'!Y83,"")</x:f>
      </x:c>
      <x:c r="Z83" s="113" t="str">
        <x:f>IF('10_Form_Nature_Espaces_Verts'!$V83="Validé humainement",'10_Form_Nature_Espaces_Verts'!Z83,"")</x:f>
      </x:c>
      <x:c r="AA83" s="113" t="str">
        <x:f>IF('10_Form_Nature_Espaces_Verts'!$V83="Validé humainement",'10_Form_Nature_Espaces_Verts'!AA83,"")</x:f>
      </x:c>
      <x:c r="AB83" s="113" t="str">
        <x:f>IF('10_Form_Nature_Espaces_Verts'!$V83="Validé humainement",'10_Form_Nature_Espaces_Verts'!AB83,"")</x:f>
      </x:c>
      <x:c r="AC83" s="113" t="str">
        <x:f>IF('10_Form_Nature_Espaces_Verts'!$V83="Validé humainement",'10_Form_Nature_Espaces_Verts'!AC83,"")</x:f>
      </x:c>
      <x:c r="AD83" s="113" t="str">
        <x:f>IF('10_Form_Nature_Espaces_Verts'!$V83="Validé humainement",'10_Form_Nature_Espaces_Verts'!AD83,"")</x:f>
      </x:c>
      <x:c r="AE83" s="113" t="str">
        <x:f>IF('10_Form_Nature_Espaces_Verts'!$V83="Validé humainement",'10_Form_Nature_Espaces_Verts'!AE83,"")</x:f>
      </x:c>
    </x:row>
    <x:row r="84">
      <x:c r="A84" s="113" t="str">
        <x:f>IF('10_Form_Nature_Espaces_Verts'!$V84="Validé humainement",'10_Form_Nature_Espaces_Verts'!A84,"")</x:f>
      </x:c>
      <x:c r="B84" s="113" t="str">
        <x:f>IF('10_Form_Nature_Espaces_Verts'!$V84="Validé humainement",'10_Form_Nature_Espaces_Verts'!B84,"")</x:f>
      </x:c>
      <x:c r="C84" s="113" t="str">
        <x:f>IF('10_Form_Nature_Espaces_Verts'!$V84="Validé humainement",'10_Form_Nature_Espaces_Verts'!C84,"")</x:f>
      </x:c>
      <x:c r="D84" s="113" t="str">
        <x:f>IF('10_Form_Nature_Espaces_Verts'!$V84="Validé humainement",'10_Form_Nature_Espaces_Verts'!D84,"")</x:f>
      </x:c>
      <x:c r="E84" s="113" t="str">
        <x:f>IF('10_Form_Nature_Espaces_Verts'!$V84="Validé humainement",'10_Form_Nature_Espaces_Verts'!E84,"")</x:f>
      </x:c>
      <x:c r="F84" s="113" t="str">
        <x:f>IF('10_Form_Nature_Espaces_Verts'!$V84="Validé humainement",'10_Form_Nature_Espaces_Verts'!F84,"")</x:f>
      </x:c>
      <x:c r="G84" s="113" t="str">
        <x:f>IF('10_Form_Nature_Espaces_Verts'!$V84="Validé humainement",'10_Form_Nature_Espaces_Verts'!G84,"")</x:f>
      </x:c>
      <x:c r="H84" s="113" t="str">
        <x:f>IF('10_Form_Nature_Espaces_Verts'!$V84="Validé humainement",'10_Form_Nature_Espaces_Verts'!H84,"")</x:f>
      </x:c>
      <x:c r="I84" s="113" t="str">
        <x:f>IF('10_Form_Nature_Espaces_Verts'!$V84="Validé humainement",'10_Form_Nature_Espaces_Verts'!I84,"")</x:f>
      </x:c>
      <x:c r="J84" s="113" t="str">
        <x:f>IF('10_Form_Nature_Espaces_Verts'!$V84="Validé humainement",'10_Form_Nature_Espaces_Verts'!J84,"")</x:f>
      </x:c>
      <x:c r="K84" s="113" t="str">
        <x:f>IF('10_Form_Nature_Espaces_Verts'!$V84="Validé humainement",'10_Form_Nature_Espaces_Verts'!K84,"")</x:f>
      </x:c>
      <x:c r="L84" s="113" t="str">
        <x:f>IF('10_Form_Nature_Espaces_Verts'!$V84="Validé humainement",'10_Form_Nature_Espaces_Verts'!L84,"")</x:f>
      </x:c>
      <x:c r="M84" s="113" t="str">
        <x:f>IF('10_Form_Nature_Espaces_Verts'!$V84="Validé humainement",'10_Form_Nature_Espaces_Verts'!M84,"")</x:f>
      </x:c>
      <x:c r="N84" s="113" t="str">
        <x:f>IF('10_Form_Nature_Espaces_Verts'!$V84="Validé humainement",'10_Form_Nature_Espaces_Verts'!N84,"")</x:f>
      </x:c>
      <x:c r="O84" s="113" t="str">
        <x:f>IF('10_Form_Nature_Espaces_Verts'!$V84="Validé humainement",'10_Form_Nature_Espaces_Verts'!O84,"")</x:f>
      </x:c>
      <x:c r="P84" s="113" t="str">
        <x:f>IF('10_Form_Nature_Espaces_Verts'!$V84="Validé humainement",'10_Form_Nature_Espaces_Verts'!P84,"")</x:f>
      </x:c>
      <x:c r="Q84" s="113" t="str">
        <x:f>IF('10_Form_Nature_Espaces_Verts'!$V84="Validé humainement",'10_Form_Nature_Espaces_Verts'!Q84,"")</x:f>
      </x:c>
      <x:c r="R84" s="113" t="str">
        <x:f>IF('10_Form_Nature_Espaces_Verts'!$V84="Validé humainement",'10_Form_Nature_Espaces_Verts'!R84,"")</x:f>
      </x:c>
      <x:c r="S84" s="113" t="str">
        <x:f>IF('10_Form_Nature_Espaces_Verts'!$V84="Validé humainement",'10_Form_Nature_Espaces_Verts'!S84,"")</x:f>
      </x:c>
      <x:c r="T84" s="113" t="str">
        <x:f>IF('10_Form_Nature_Espaces_Verts'!$V84="Validé humainement",'10_Form_Nature_Espaces_Verts'!T84,"")</x:f>
      </x:c>
      <x:c r="U84" s="113" t="str">
        <x:f>IF('10_Form_Nature_Espaces_Verts'!$V84="Validé humainement",'10_Form_Nature_Espaces_Verts'!U84,"")</x:f>
      </x:c>
      <x:c r="V84" s="113" t="str">
        <x:f>IF('10_Form_Nature_Espaces_Verts'!$V84="Validé humainement",'10_Form_Nature_Espaces_Verts'!V84,"")</x:f>
      </x:c>
      <x:c r="W84" s="113" t="str">
        <x:f>IF('10_Form_Nature_Espaces_Verts'!$V84="Validé humainement",'10_Form_Nature_Espaces_Verts'!W84,"")</x:f>
      </x:c>
      <x:c r="X84" s="113" t="str">
        <x:f>IF('10_Form_Nature_Espaces_Verts'!$V84="Validé humainement",'10_Form_Nature_Espaces_Verts'!X84,"")</x:f>
      </x:c>
      <x:c r="Y84" s="113" t="str">
        <x:f>IF('10_Form_Nature_Espaces_Verts'!$V84="Validé humainement",'10_Form_Nature_Espaces_Verts'!Y84,"")</x:f>
      </x:c>
      <x:c r="Z84" s="113" t="str">
        <x:f>IF('10_Form_Nature_Espaces_Verts'!$V84="Validé humainement",'10_Form_Nature_Espaces_Verts'!Z84,"")</x:f>
      </x:c>
      <x:c r="AA84" s="113" t="str">
        <x:f>IF('10_Form_Nature_Espaces_Verts'!$V84="Validé humainement",'10_Form_Nature_Espaces_Verts'!AA84,"")</x:f>
      </x:c>
      <x:c r="AB84" s="113" t="str">
        <x:f>IF('10_Form_Nature_Espaces_Verts'!$V84="Validé humainement",'10_Form_Nature_Espaces_Verts'!AB84,"")</x:f>
      </x:c>
      <x:c r="AC84" s="113" t="str">
        <x:f>IF('10_Form_Nature_Espaces_Verts'!$V84="Validé humainement",'10_Form_Nature_Espaces_Verts'!AC84,"")</x:f>
      </x:c>
      <x:c r="AD84" s="113" t="str">
        <x:f>IF('10_Form_Nature_Espaces_Verts'!$V84="Validé humainement",'10_Form_Nature_Espaces_Verts'!AD84,"")</x:f>
      </x:c>
      <x:c r="AE84" s="113" t="str">
        <x:f>IF('10_Form_Nature_Espaces_Verts'!$V84="Validé humainement",'10_Form_Nature_Espaces_Verts'!AE84,"")</x:f>
      </x:c>
    </x:row>
    <x:row r="85">
      <x:c r="A85" s="113" t="str">
        <x:f>IF('10_Form_Nature_Espaces_Verts'!$V85="Validé humainement",'10_Form_Nature_Espaces_Verts'!A85,"")</x:f>
      </x:c>
      <x:c r="B85" s="113" t="str">
        <x:f>IF('10_Form_Nature_Espaces_Verts'!$V85="Validé humainement",'10_Form_Nature_Espaces_Verts'!B85,"")</x:f>
      </x:c>
      <x:c r="C85" s="113" t="str">
        <x:f>IF('10_Form_Nature_Espaces_Verts'!$V85="Validé humainement",'10_Form_Nature_Espaces_Verts'!C85,"")</x:f>
      </x:c>
      <x:c r="D85" s="113" t="str">
        <x:f>IF('10_Form_Nature_Espaces_Verts'!$V85="Validé humainement",'10_Form_Nature_Espaces_Verts'!D85,"")</x:f>
      </x:c>
      <x:c r="E85" s="113" t="str">
        <x:f>IF('10_Form_Nature_Espaces_Verts'!$V85="Validé humainement",'10_Form_Nature_Espaces_Verts'!E85,"")</x:f>
      </x:c>
      <x:c r="F85" s="113" t="str">
        <x:f>IF('10_Form_Nature_Espaces_Verts'!$V85="Validé humainement",'10_Form_Nature_Espaces_Verts'!F85,"")</x:f>
      </x:c>
      <x:c r="G85" s="113" t="str">
        <x:f>IF('10_Form_Nature_Espaces_Verts'!$V85="Validé humainement",'10_Form_Nature_Espaces_Verts'!G85,"")</x:f>
      </x:c>
      <x:c r="H85" s="113" t="str">
        <x:f>IF('10_Form_Nature_Espaces_Verts'!$V85="Validé humainement",'10_Form_Nature_Espaces_Verts'!H85,"")</x:f>
      </x:c>
      <x:c r="I85" s="113" t="str">
        <x:f>IF('10_Form_Nature_Espaces_Verts'!$V85="Validé humainement",'10_Form_Nature_Espaces_Verts'!I85,"")</x:f>
      </x:c>
      <x:c r="J85" s="113" t="str">
        <x:f>IF('10_Form_Nature_Espaces_Verts'!$V85="Validé humainement",'10_Form_Nature_Espaces_Verts'!J85,"")</x:f>
      </x:c>
      <x:c r="K85" s="113" t="str">
        <x:f>IF('10_Form_Nature_Espaces_Verts'!$V85="Validé humainement",'10_Form_Nature_Espaces_Verts'!K85,"")</x:f>
      </x:c>
      <x:c r="L85" s="113" t="str">
        <x:f>IF('10_Form_Nature_Espaces_Verts'!$V85="Validé humainement",'10_Form_Nature_Espaces_Verts'!L85,"")</x:f>
      </x:c>
      <x:c r="M85" s="113" t="str">
        <x:f>IF('10_Form_Nature_Espaces_Verts'!$V85="Validé humainement",'10_Form_Nature_Espaces_Verts'!M85,"")</x:f>
      </x:c>
      <x:c r="N85" s="113" t="str">
        <x:f>IF('10_Form_Nature_Espaces_Verts'!$V85="Validé humainement",'10_Form_Nature_Espaces_Verts'!N85,"")</x:f>
      </x:c>
      <x:c r="O85" s="113" t="str">
        <x:f>IF('10_Form_Nature_Espaces_Verts'!$V85="Validé humainement",'10_Form_Nature_Espaces_Verts'!O85,"")</x:f>
      </x:c>
      <x:c r="P85" s="113" t="str">
        <x:f>IF('10_Form_Nature_Espaces_Verts'!$V85="Validé humainement",'10_Form_Nature_Espaces_Verts'!P85,"")</x:f>
      </x:c>
      <x:c r="Q85" s="113" t="str">
        <x:f>IF('10_Form_Nature_Espaces_Verts'!$V85="Validé humainement",'10_Form_Nature_Espaces_Verts'!Q85,"")</x:f>
      </x:c>
      <x:c r="R85" s="113" t="str">
        <x:f>IF('10_Form_Nature_Espaces_Verts'!$V85="Validé humainement",'10_Form_Nature_Espaces_Verts'!R85,"")</x:f>
      </x:c>
      <x:c r="S85" s="113" t="str">
        <x:f>IF('10_Form_Nature_Espaces_Verts'!$V85="Validé humainement",'10_Form_Nature_Espaces_Verts'!S85,"")</x:f>
      </x:c>
      <x:c r="T85" s="113" t="str">
        <x:f>IF('10_Form_Nature_Espaces_Verts'!$V85="Validé humainement",'10_Form_Nature_Espaces_Verts'!T85,"")</x:f>
      </x:c>
      <x:c r="U85" s="113" t="str">
        <x:f>IF('10_Form_Nature_Espaces_Verts'!$V85="Validé humainement",'10_Form_Nature_Espaces_Verts'!U85,"")</x:f>
      </x:c>
      <x:c r="V85" s="113" t="str">
        <x:f>IF('10_Form_Nature_Espaces_Verts'!$V85="Validé humainement",'10_Form_Nature_Espaces_Verts'!V85,"")</x:f>
      </x:c>
      <x:c r="W85" s="113" t="str">
        <x:f>IF('10_Form_Nature_Espaces_Verts'!$V85="Validé humainement",'10_Form_Nature_Espaces_Verts'!W85,"")</x:f>
      </x:c>
      <x:c r="X85" s="113" t="str">
        <x:f>IF('10_Form_Nature_Espaces_Verts'!$V85="Validé humainement",'10_Form_Nature_Espaces_Verts'!X85,"")</x:f>
      </x:c>
      <x:c r="Y85" s="113" t="str">
        <x:f>IF('10_Form_Nature_Espaces_Verts'!$V85="Validé humainement",'10_Form_Nature_Espaces_Verts'!Y85,"")</x:f>
      </x:c>
      <x:c r="Z85" s="113" t="str">
        <x:f>IF('10_Form_Nature_Espaces_Verts'!$V85="Validé humainement",'10_Form_Nature_Espaces_Verts'!Z85,"")</x:f>
      </x:c>
      <x:c r="AA85" s="113" t="str">
        <x:f>IF('10_Form_Nature_Espaces_Verts'!$V85="Validé humainement",'10_Form_Nature_Espaces_Verts'!AA85,"")</x:f>
      </x:c>
      <x:c r="AB85" s="113" t="str">
        <x:f>IF('10_Form_Nature_Espaces_Verts'!$V85="Validé humainement",'10_Form_Nature_Espaces_Verts'!AB85,"")</x:f>
      </x:c>
      <x:c r="AC85" s="113" t="str">
        <x:f>IF('10_Form_Nature_Espaces_Verts'!$V85="Validé humainement",'10_Form_Nature_Espaces_Verts'!AC85,"")</x:f>
      </x:c>
      <x:c r="AD85" s="113" t="str">
        <x:f>IF('10_Form_Nature_Espaces_Verts'!$V85="Validé humainement",'10_Form_Nature_Espaces_Verts'!AD85,"")</x:f>
      </x:c>
      <x:c r="AE85" s="113" t="str">
        <x:f>IF('10_Form_Nature_Espaces_Verts'!$V85="Validé humainement",'10_Form_Nature_Espaces_Verts'!AE85,"")</x:f>
      </x:c>
    </x:row>
    <x:row r="86">
      <x:c r="A86" s="113" t="str">
        <x:f>IF('10_Form_Nature_Espaces_Verts'!$V86="Validé humainement",'10_Form_Nature_Espaces_Verts'!A86,"")</x:f>
      </x:c>
      <x:c r="B86" s="113" t="str">
        <x:f>IF('10_Form_Nature_Espaces_Verts'!$V86="Validé humainement",'10_Form_Nature_Espaces_Verts'!B86,"")</x:f>
      </x:c>
      <x:c r="C86" s="113" t="str">
        <x:f>IF('10_Form_Nature_Espaces_Verts'!$V86="Validé humainement",'10_Form_Nature_Espaces_Verts'!C86,"")</x:f>
      </x:c>
      <x:c r="D86" s="113" t="str">
        <x:f>IF('10_Form_Nature_Espaces_Verts'!$V86="Validé humainement",'10_Form_Nature_Espaces_Verts'!D86,"")</x:f>
      </x:c>
      <x:c r="E86" s="113" t="str">
        <x:f>IF('10_Form_Nature_Espaces_Verts'!$V86="Validé humainement",'10_Form_Nature_Espaces_Verts'!E86,"")</x:f>
      </x:c>
      <x:c r="F86" s="113" t="str">
        <x:f>IF('10_Form_Nature_Espaces_Verts'!$V86="Validé humainement",'10_Form_Nature_Espaces_Verts'!F86,"")</x:f>
      </x:c>
      <x:c r="G86" s="113" t="str">
        <x:f>IF('10_Form_Nature_Espaces_Verts'!$V86="Validé humainement",'10_Form_Nature_Espaces_Verts'!G86,"")</x:f>
      </x:c>
      <x:c r="H86" s="113" t="str">
        <x:f>IF('10_Form_Nature_Espaces_Verts'!$V86="Validé humainement",'10_Form_Nature_Espaces_Verts'!H86,"")</x:f>
      </x:c>
      <x:c r="I86" s="113" t="str">
        <x:f>IF('10_Form_Nature_Espaces_Verts'!$V86="Validé humainement",'10_Form_Nature_Espaces_Verts'!I86,"")</x:f>
      </x:c>
      <x:c r="J86" s="113" t="str">
        <x:f>IF('10_Form_Nature_Espaces_Verts'!$V86="Validé humainement",'10_Form_Nature_Espaces_Verts'!J86,"")</x:f>
      </x:c>
      <x:c r="K86" s="113" t="str">
        <x:f>IF('10_Form_Nature_Espaces_Verts'!$V86="Validé humainement",'10_Form_Nature_Espaces_Verts'!K86,"")</x:f>
      </x:c>
      <x:c r="L86" s="113" t="str">
        <x:f>IF('10_Form_Nature_Espaces_Verts'!$V86="Validé humainement",'10_Form_Nature_Espaces_Verts'!L86,"")</x:f>
      </x:c>
      <x:c r="M86" s="113" t="str">
        <x:f>IF('10_Form_Nature_Espaces_Verts'!$V86="Validé humainement",'10_Form_Nature_Espaces_Verts'!M86,"")</x:f>
      </x:c>
      <x:c r="N86" s="113" t="str">
        <x:f>IF('10_Form_Nature_Espaces_Verts'!$V86="Validé humainement",'10_Form_Nature_Espaces_Verts'!N86,"")</x:f>
      </x:c>
      <x:c r="O86" s="113" t="str">
        <x:f>IF('10_Form_Nature_Espaces_Verts'!$V86="Validé humainement",'10_Form_Nature_Espaces_Verts'!O86,"")</x:f>
      </x:c>
      <x:c r="P86" s="113" t="str">
        <x:f>IF('10_Form_Nature_Espaces_Verts'!$V86="Validé humainement",'10_Form_Nature_Espaces_Verts'!P86,"")</x:f>
      </x:c>
      <x:c r="Q86" s="113" t="str">
        <x:f>IF('10_Form_Nature_Espaces_Verts'!$V86="Validé humainement",'10_Form_Nature_Espaces_Verts'!Q86,"")</x:f>
      </x:c>
      <x:c r="R86" s="113" t="str">
        <x:f>IF('10_Form_Nature_Espaces_Verts'!$V86="Validé humainement",'10_Form_Nature_Espaces_Verts'!R86,"")</x:f>
      </x:c>
      <x:c r="S86" s="113" t="str">
        <x:f>IF('10_Form_Nature_Espaces_Verts'!$V86="Validé humainement",'10_Form_Nature_Espaces_Verts'!S86,"")</x:f>
      </x:c>
      <x:c r="T86" s="113" t="str">
        <x:f>IF('10_Form_Nature_Espaces_Verts'!$V86="Validé humainement",'10_Form_Nature_Espaces_Verts'!T86,"")</x:f>
      </x:c>
      <x:c r="U86" s="113" t="str">
        <x:f>IF('10_Form_Nature_Espaces_Verts'!$V86="Validé humainement",'10_Form_Nature_Espaces_Verts'!U86,"")</x:f>
      </x:c>
      <x:c r="V86" s="113" t="str">
        <x:f>IF('10_Form_Nature_Espaces_Verts'!$V86="Validé humainement",'10_Form_Nature_Espaces_Verts'!V86,"")</x:f>
      </x:c>
      <x:c r="W86" s="113" t="str">
        <x:f>IF('10_Form_Nature_Espaces_Verts'!$V86="Validé humainement",'10_Form_Nature_Espaces_Verts'!W86,"")</x:f>
      </x:c>
      <x:c r="X86" s="113" t="str">
        <x:f>IF('10_Form_Nature_Espaces_Verts'!$V86="Validé humainement",'10_Form_Nature_Espaces_Verts'!X86,"")</x:f>
      </x:c>
      <x:c r="Y86" s="113" t="str">
        <x:f>IF('10_Form_Nature_Espaces_Verts'!$V86="Validé humainement",'10_Form_Nature_Espaces_Verts'!Y86,"")</x:f>
      </x:c>
      <x:c r="Z86" s="113" t="str">
        <x:f>IF('10_Form_Nature_Espaces_Verts'!$V86="Validé humainement",'10_Form_Nature_Espaces_Verts'!Z86,"")</x:f>
      </x:c>
      <x:c r="AA86" s="113" t="str">
        <x:f>IF('10_Form_Nature_Espaces_Verts'!$V86="Validé humainement",'10_Form_Nature_Espaces_Verts'!AA86,"")</x:f>
      </x:c>
      <x:c r="AB86" s="113" t="str">
        <x:f>IF('10_Form_Nature_Espaces_Verts'!$V86="Validé humainement",'10_Form_Nature_Espaces_Verts'!AB86,"")</x:f>
      </x:c>
      <x:c r="AC86" s="113" t="str">
        <x:f>IF('10_Form_Nature_Espaces_Verts'!$V86="Validé humainement",'10_Form_Nature_Espaces_Verts'!AC86,"")</x:f>
      </x:c>
      <x:c r="AD86" s="113" t="str">
        <x:f>IF('10_Form_Nature_Espaces_Verts'!$V86="Validé humainement",'10_Form_Nature_Espaces_Verts'!AD86,"")</x:f>
      </x:c>
      <x:c r="AE86" s="113" t="str">
        <x:f>IF('10_Form_Nature_Espaces_Verts'!$V86="Validé humainement",'10_Form_Nature_Espaces_Verts'!AE86,"")</x:f>
      </x:c>
    </x:row>
    <x:row r="87">
      <x:c r="A87" s="113" t="str">
        <x:f>IF('10_Form_Nature_Espaces_Verts'!$V87="Validé humainement",'10_Form_Nature_Espaces_Verts'!A87,"")</x:f>
      </x:c>
      <x:c r="B87" s="113" t="str">
        <x:f>IF('10_Form_Nature_Espaces_Verts'!$V87="Validé humainement",'10_Form_Nature_Espaces_Verts'!B87,"")</x:f>
      </x:c>
      <x:c r="C87" s="113" t="str">
        <x:f>IF('10_Form_Nature_Espaces_Verts'!$V87="Validé humainement",'10_Form_Nature_Espaces_Verts'!C87,"")</x:f>
      </x:c>
      <x:c r="D87" s="113" t="str">
        <x:f>IF('10_Form_Nature_Espaces_Verts'!$V87="Validé humainement",'10_Form_Nature_Espaces_Verts'!D87,"")</x:f>
      </x:c>
      <x:c r="E87" s="113" t="str">
        <x:f>IF('10_Form_Nature_Espaces_Verts'!$V87="Validé humainement",'10_Form_Nature_Espaces_Verts'!E87,"")</x:f>
      </x:c>
      <x:c r="F87" s="113" t="str">
        <x:f>IF('10_Form_Nature_Espaces_Verts'!$V87="Validé humainement",'10_Form_Nature_Espaces_Verts'!F87,"")</x:f>
      </x:c>
      <x:c r="G87" s="113" t="str">
        <x:f>IF('10_Form_Nature_Espaces_Verts'!$V87="Validé humainement",'10_Form_Nature_Espaces_Verts'!G87,"")</x:f>
      </x:c>
      <x:c r="H87" s="113" t="str">
        <x:f>IF('10_Form_Nature_Espaces_Verts'!$V87="Validé humainement",'10_Form_Nature_Espaces_Verts'!H87,"")</x:f>
      </x:c>
      <x:c r="I87" s="113" t="str">
        <x:f>IF('10_Form_Nature_Espaces_Verts'!$V87="Validé humainement",'10_Form_Nature_Espaces_Verts'!I87,"")</x:f>
      </x:c>
      <x:c r="J87" s="113" t="str">
        <x:f>IF('10_Form_Nature_Espaces_Verts'!$V87="Validé humainement",'10_Form_Nature_Espaces_Verts'!J87,"")</x:f>
      </x:c>
      <x:c r="K87" s="113" t="str">
        <x:f>IF('10_Form_Nature_Espaces_Verts'!$V87="Validé humainement",'10_Form_Nature_Espaces_Verts'!K87,"")</x:f>
      </x:c>
      <x:c r="L87" s="113" t="str">
        <x:f>IF('10_Form_Nature_Espaces_Verts'!$V87="Validé humainement",'10_Form_Nature_Espaces_Verts'!L87,"")</x:f>
      </x:c>
      <x:c r="M87" s="113" t="str">
        <x:f>IF('10_Form_Nature_Espaces_Verts'!$V87="Validé humainement",'10_Form_Nature_Espaces_Verts'!M87,"")</x:f>
      </x:c>
      <x:c r="N87" s="113" t="str">
        <x:f>IF('10_Form_Nature_Espaces_Verts'!$V87="Validé humainement",'10_Form_Nature_Espaces_Verts'!N87,"")</x:f>
      </x:c>
      <x:c r="O87" s="113" t="str">
        <x:f>IF('10_Form_Nature_Espaces_Verts'!$V87="Validé humainement",'10_Form_Nature_Espaces_Verts'!O87,"")</x:f>
      </x:c>
      <x:c r="P87" s="113" t="str">
        <x:f>IF('10_Form_Nature_Espaces_Verts'!$V87="Validé humainement",'10_Form_Nature_Espaces_Verts'!P87,"")</x:f>
      </x:c>
      <x:c r="Q87" s="113" t="str">
        <x:f>IF('10_Form_Nature_Espaces_Verts'!$V87="Validé humainement",'10_Form_Nature_Espaces_Verts'!Q87,"")</x:f>
      </x:c>
      <x:c r="R87" s="113" t="str">
        <x:f>IF('10_Form_Nature_Espaces_Verts'!$V87="Validé humainement",'10_Form_Nature_Espaces_Verts'!R87,"")</x:f>
      </x:c>
      <x:c r="S87" s="113" t="str">
        <x:f>IF('10_Form_Nature_Espaces_Verts'!$V87="Validé humainement",'10_Form_Nature_Espaces_Verts'!S87,"")</x:f>
      </x:c>
      <x:c r="T87" s="113" t="str">
        <x:f>IF('10_Form_Nature_Espaces_Verts'!$V87="Validé humainement",'10_Form_Nature_Espaces_Verts'!T87,"")</x:f>
      </x:c>
      <x:c r="U87" s="113" t="str">
        <x:f>IF('10_Form_Nature_Espaces_Verts'!$V87="Validé humainement",'10_Form_Nature_Espaces_Verts'!U87,"")</x:f>
      </x:c>
      <x:c r="V87" s="113" t="str">
        <x:f>IF('10_Form_Nature_Espaces_Verts'!$V87="Validé humainement",'10_Form_Nature_Espaces_Verts'!V87,"")</x:f>
      </x:c>
      <x:c r="W87" s="113" t="str">
        <x:f>IF('10_Form_Nature_Espaces_Verts'!$V87="Validé humainement",'10_Form_Nature_Espaces_Verts'!W87,"")</x:f>
      </x:c>
      <x:c r="X87" s="113" t="str">
        <x:f>IF('10_Form_Nature_Espaces_Verts'!$V87="Validé humainement",'10_Form_Nature_Espaces_Verts'!X87,"")</x:f>
      </x:c>
      <x:c r="Y87" s="113" t="str">
        <x:f>IF('10_Form_Nature_Espaces_Verts'!$V87="Validé humainement",'10_Form_Nature_Espaces_Verts'!Y87,"")</x:f>
      </x:c>
      <x:c r="Z87" s="113" t="str">
        <x:f>IF('10_Form_Nature_Espaces_Verts'!$V87="Validé humainement",'10_Form_Nature_Espaces_Verts'!Z87,"")</x:f>
      </x:c>
      <x:c r="AA87" s="113" t="str">
        <x:f>IF('10_Form_Nature_Espaces_Verts'!$V87="Validé humainement",'10_Form_Nature_Espaces_Verts'!AA87,"")</x:f>
      </x:c>
      <x:c r="AB87" s="113" t="str">
        <x:f>IF('10_Form_Nature_Espaces_Verts'!$V87="Validé humainement",'10_Form_Nature_Espaces_Verts'!AB87,"")</x:f>
      </x:c>
      <x:c r="AC87" s="113" t="str">
        <x:f>IF('10_Form_Nature_Espaces_Verts'!$V87="Validé humainement",'10_Form_Nature_Espaces_Verts'!AC87,"")</x:f>
      </x:c>
      <x:c r="AD87" s="113" t="str">
        <x:f>IF('10_Form_Nature_Espaces_Verts'!$V87="Validé humainement",'10_Form_Nature_Espaces_Verts'!AD87,"")</x:f>
      </x:c>
      <x:c r="AE87" s="113" t="str">
        <x:f>IF('10_Form_Nature_Espaces_Verts'!$V87="Validé humainement",'10_Form_Nature_Espaces_Verts'!AE87,"")</x:f>
      </x:c>
    </x:row>
    <x:row r="88">
      <x:c r="A88" s="113" t="str">
        <x:f>IF('10_Form_Nature_Espaces_Verts'!$V88="Validé humainement",'10_Form_Nature_Espaces_Verts'!A88,"")</x:f>
      </x:c>
      <x:c r="B88" s="113" t="str">
        <x:f>IF('10_Form_Nature_Espaces_Verts'!$V88="Validé humainement",'10_Form_Nature_Espaces_Verts'!B88,"")</x:f>
      </x:c>
      <x:c r="C88" s="113" t="str">
        <x:f>IF('10_Form_Nature_Espaces_Verts'!$V88="Validé humainement",'10_Form_Nature_Espaces_Verts'!C88,"")</x:f>
      </x:c>
      <x:c r="D88" s="113" t="str">
        <x:f>IF('10_Form_Nature_Espaces_Verts'!$V88="Validé humainement",'10_Form_Nature_Espaces_Verts'!D88,"")</x:f>
      </x:c>
      <x:c r="E88" s="113" t="str">
        <x:f>IF('10_Form_Nature_Espaces_Verts'!$V88="Validé humainement",'10_Form_Nature_Espaces_Verts'!E88,"")</x:f>
      </x:c>
      <x:c r="F88" s="113" t="str">
        <x:f>IF('10_Form_Nature_Espaces_Verts'!$V88="Validé humainement",'10_Form_Nature_Espaces_Verts'!F88,"")</x:f>
      </x:c>
      <x:c r="G88" s="113" t="str">
        <x:f>IF('10_Form_Nature_Espaces_Verts'!$V88="Validé humainement",'10_Form_Nature_Espaces_Verts'!G88,"")</x:f>
      </x:c>
      <x:c r="H88" s="113" t="str">
        <x:f>IF('10_Form_Nature_Espaces_Verts'!$V88="Validé humainement",'10_Form_Nature_Espaces_Verts'!H88,"")</x:f>
      </x:c>
      <x:c r="I88" s="113" t="str">
        <x:f>IF('10_Form_Nature_Espaces_Verts'!$V88="Validé humainement",'10_Form_Nature_Espaces_Verts'!I88,"")</x:f>
      </x:c>
      <x:c r="J88" s="113" t="str">
        <x:f>IF('10_Form_Nature_Espaces_Verts'!$V88="Validé humainement",'10_Form_Nature_Espaces_Verts'!J88,"")</x:f>
      </x:c>
      <x:c r="K88" s="113" t="str">
        <x:f>IF('10_Form_Nature_Espaces_Verts'!$V88="Validé humainement",'10_Form_Nature_Espaces_Verts'!K88,"")</x:f>
      </x:c>
      <x:c r="L88" s="113" t="str">
        <x:f>IF('10_Form_Nature_Espaces_Verts'!$V88="Validé humainement",'10_Form_Nature_Espaces_Verts'!L88,"")</x:f>
      </x:c>
      <x:c r="M88" s="113" t="str">
        <x:f>IF('10_Form_Nature_Espaces_Verts'!$V88="Validé humainement",'10_Form_Nature_Espaces_Verts'!M88,"")</x:f>
      </x:c>
      <x:c r="N88" s="113" t="str">
        <x:f>IF('10_Form_Nature_Espaces_Verts'!$V88="Validé humainement",'10_Form_Nature_Espaces_Verts'!N88,"")</x:f>
      </x:c>
      <x:c r="O88" s="113" t="str">
        <x:f>IF('10_Form_Nature_Espaces_Verts'!$V88="Validé humainement",'10_Form_Nature_Espaces_Verts'!O88,"")</x:f>
      </x:c>
      <x:c r="P88" s="113" t="str">
        <x:f>IF('10_Form_Nature_Espaces_Verts'!$V88="Validé humainement",'10_Form_Nature_Espaces_Verts'!P88,"")</x:f>
      </x:c>
      <x:c r="Q88" s="113" t="str">
        <x:f>IF('10_Form_Nature_Espaces_Verts'!$V88="Validé humainement",'10_Form_Nature_Espaces_Verts'!Q88,"")</x:f>
      </x:c>
      <x:c r="R88" s="113" t="str">
        <x:f>IF('10_Form_Nature_Espaces_Verts'!$V88="Validé humainement",'10_Form_Nature_Espaces_Verts'!R88,"")</x:f>
      </x:c>
      <x:c r="S88" s="113" t="str">
        <x:f>IF('10_Form_Nature_Espaces_Verts'!$V88="Validé humainement",'10_Form_Nature_Espaces_Verts'!S88,"")</x:f>
      </x:c>
      <x:c r="T88" s="113" t="str">
        <x:f>IF('10_Form_Nature_Espaces_Verts'!$V88="Validé humainement",'10_Form_Nature_Espaces_Verts'!T88,"")</x:f>
      </x:c>
      <x:c r="U88" s="113" t="str">
        <x:f>IF('10_Form_Nature_Espaces_Verts'!$V88="Validé humainement",'10_Form_Nature_Espaces_Verts'!U88,"")</x:f>
      </x:c>
      <x:c r="V88" s="113" t="str">
        <x:f>IF('10_Form_Nature_Espaces_Verts'!$V88="Validé humainement",'10_Form_Nature_Espaces_Verts'!V88,"")</x:f>
      </x:c>
      <x:c r="W88" s="113" t="str">
        <x:f>IF('10_Form_Nature_Espaces_Verts'!$V88="Validé humainement",'10_Form_Nature_Espaces_Verts'!W88,"")</x:f>
      </x:c>
      <x:c r="X88" s="113" t="str">
        <x:f>IF('10_Form_Nature_Espaces_Verts'!$V88="Validé humainement",'10_Form_Nature_Espaces_Verts'!X88,"")</x:f>
      </x:c>
      <x:c r="Y88" s="113" t="str">
        <x:f>IF('10_Form_Nature_Espaces_Verts'!$V88="Validé humainement",'10_Form_Nature_Espaces_Verts'!Y88,"")</x:f>
      </x:c>
      <x:c r="Z88" s="113" t="str">
        <x:f>IF('10_Form_Nature_Espaces_Verts'!$V88="Validé humainement",'10_Form_Nature_Espaces_Verts'!Z88,"")</x:f>
      </x:c>
      <x:c r="AA88" s="113" t="str">
        <x:f>IF('10_Form_Nature_Espaces_Verts'!$V88="Validé humainement",'10_Form_Nature_Espaces_Verts'!AA88,"")</x:f>
      </x:c>
      <x:c r="AB88" s="113" t="str">
        <x:f>IF('10_Form_Nature_Espaces_Verts'!$V88="Validé humainement",'10_Form_Nature_Espaces_Verts'!AB88,"")</x:f>
      </x:c>
      <x:c r="AC88" s="113" t="str">
        <x:f>IF('10_Form_Nature_Espaces_Verts'!$V88="Validé humainement",'10_Form_Nature_Espaces_Verts'!AC88,"")</x:f>
      </x:c>
      <x:c r="AD88" s="113" t="str">
        <x:f>IF('10_Form_Nature_Espaces_Verts'!$V88="Validé humainement",'10_Form_Nature_Espaces_Verts'!AD88,"")</x:f>
      </x:c>
      <x:c r="AE88" s="113" t="str">
        <x:f>IF('10_Form_Nature_Espaces_Verts'!$V88="Validé humainement",'10_Form_Nature_Espaces_Verts'!AE88,"")</x:f>
      </x:c>
    </x:row>
    <x:row r="89">
      <x:c r="A89" s="113" t="str">
        <x:f>IF('10_Form_Nature_Espaces_Verts'!$V89="Validé humainement",'10_Form_Nature_Espaces_Verts'!A89,"")</x:f>
      </x:c>
      <x:c r="B89" s="113" t="str">
        <x:f>IF('10_Form_Nature_Espaces_Verts'!$V89="Validé humainement",'10_Form_Nature_Espaces_Verts'!B89,"")</x:f>
      </x:c>
      <x:c r="C89" s="113" t="str">
        <x:f>IF('10_Form_Nature_Espaces_Verts'!$V89="Validé humainement",'10_Form_Nature_Espaces_Verts'!C89,"")</x:f>
      </x:c>
      <x:c r="D89" s="113" t="str">
        <x:f>IF('10_Form_Nature_Espaces_Verts'!$V89="Validé humainement",'10_Form_Nature_Espaces_Verts'!D89,"")</x:f>
      </x:c>
      <x:c r="E89" s="113" t="str">
        <x:f>IF('10_Form_Nature_Espaces_Verts'!$V89="Validé humainement",'10_Form_Nature_Espaces_Verts'!E89,"")</x:f>
      </x:c>
      <x:c r="F89" s="113" t="str">
        <x:f>IF('10_Form_Nature_Espaces_Verts'!$V89="Validé humainement",'10_Form_Nature_Espaces_Verts'!F89,"")</x:f>
      </x:c>
      <x:c r="G89" s="113" t="str">
        <x:f>IF('10_Form_Nature_Espaces_Verts'!$V89="Validé humainement",'10_Form_Nature_Espaces_Verts'!G89,"")</x:f>
      </x:c>
      <x:c r="H89" s="113" t="str">
        <x:f>IF('10_Form_Nature_Espaces_Verts'!$V89="Validé humainement",'10_Form_Nature_Espaces_Verts'!H89,"")</x:f>
      </x:c>
      <x:c r="I89" s="113" t="str">
        <x:f>IF('10_Form_Nature_Espaces_Verts'!$V89="Validé humainement",'10_Form_Nature_Espaces_Verts'!I89,"")</x:f>
      </x:c>
      <x:c r="J89" s="113" t="str">
        <x:f>IF('10_Form_Nature_Espaces_Verts'!$V89="Validé humainement",'10_Form_Nature_Espaces_Verts'!J89,"")</x:f>
      </x:c>
      <x:c r="K89" s="113" t="str">
        <x:f>IF('10_Form_Nature_Espaces_Verts'!$V89="Validé humainement",'10_Form_Nature_Espaces_Verts'!K89,"")</x:f>
      </x:c>
      <x:c r="L89" s="113" t="str">
        <x:f>IF('10_Form_Nature_Espaces_Verts'!$V89="Validé humainement",'10_Form_Nature_Espaces_Verts'!L89,"")</x:f>
      </x:c>
      <x:c r="M89" s="113" t="str">
        <x:f>IF('10_Form_Nature_Espaces_Verts'!$V89="Validé humainement",'10_Form_Nature_Espaces_Verts'!M89,"")</x:f>
      </x:c>
      <x:c r="N89" s="113" t="str">
        <x:f>IF('10_Form_Nature_Espaces_Verts'!$V89="Validé humainement",'10_Form_Nature_Espaces_Verts'!N89,"")</x:f>
      </x:c>
      <x:c r="O89" s="113" t="str">
        <x:f>IF('10_Form_Nature_Espaces_Verts'!$V89="Validé humainement",'10_Form_Nature_Espaces_Verts'!O89,"")</x:f>
      </x:c>
      <x:c r="P89" s="113" t="str">
        <x:f>IF('10_Form_Nature_Espaces_Verts'!$V89="Validé humainement",'10_Form_Nature_Espaces_Verts'!P89,"")</x:f>
      </x:c>
      <x:c r="Q89" s="113" t="str">
        <x:f>IF('10_Form_Nature_Espaces_Verts'!$V89="Validé humainement",'10_Form_Nature_Espaces_Verts'!Q89,"")</x:f>
      </x:c>
      <x:c r="R89" s="113" t="str">
        <x:f>IF('10_Form_Nature_Espaces_Verts'!$V89="Validé humainement",'10_Form_Nature_Espaces_Verts'!R89,"")</x:f>
      </x:c>
      <x:c r="S89" s="113" t="str">
        <x:f>IF('10_Form_Nature_Espaces_Verts'!$V89="Validé humainement",'10_Form_Nature_Espaces_Verts'!S89,"")</x:f>
      </x:c>
      <x:c r="T89" s="113" t="str">
        <x:f>IF('10_Form_Nature_Espaces_Verts'!$V89="Validé humainement",'10_Form_Nature_Espaces_Verts'!T89,"")</x:f>
      </x:c>
      <x:c r="U89" s="113" t="str">
        <x:f>IF('10_Form_Nature_Espaces_Verts'!$V89="Validé humainement",'10_Form_Nature_Espaces_Verts'!U89,"")</x:f>
      </x:c>
      <x:c r="V89" s="113" t="str">
        <x:f>IF('10_Form_Nature_Espaces_Verts'!$V89="Validé humainement",'10_Form_Nature_Espaces_Verts'!V89,"")</x:f>
      </x:c>
      <x:c r="W89" s="113" t="str">
        <x:f>IF('10_Form_Nature_Espaces_Verts'!$V89="Validé humainement",'10_Form_Nature_Espaces_Verts'!W89,"")</x:f>
      </x:c>
      <x:c r="X89" s="113" t="str">
        <x:f>IF('10_Form_Nature_Espaces_Verts'!$V89="Validé humainement",'10_Form_Nature_Espaces_Verts'!X89,"")</x:f>
      </x:c>
      <x:c r="Y89" s="113" t="str">
        <x:f>IF('10_Form_Nature_Espaces_Verts'!$V89="Validé humainement",'10_Form_Nature_Espaces_Verts'!Y89,"")</x:f>
      </x:c>
      <x:c r="Z89" s="113" t="str">
        <x:f>IF('10_Form_Nature_Espaces_Verts'!$V89="Validé humainement",'10_Form_Nature_Espaces_Verts'!Z89,"")</x:f>
      </x:c>
      <x:c r="AA89" s="113" t="str">
        <x:f>IF('10_Form_Nature_Espaces_Verts'!$V89="Validé humainement",'10_Form_Nature_Espaces_Verts'!AA89,"")</x:f>
      </x:c>
      <x:c r="AB89" s="113" t="str">
        <x:f>IF('10_Form_Nature_Espaces_Verts'!$V89="Validé humainement",'10_Form_Nature_Espaces_Verts'!AB89,"")</x:f>
      </x:c>
      <x:c r="AC89" s="113" t="str">
        <x:f>IF('10_Form_Nature_Espaces_Verts'!$V89="Validé humainement",'10_Form_Nature_Espaces_Verts'!AC89,"")</x:f>
      </x:c>
      <x:c r="AD89" s="113" t="str">
        <x:f>IF('10_Form_Nature_Espaces_Verts'!$V89="Validé humainement",'10_Form_Nature_Espaces_Verts'!AD89,"")</x:f>
      </x:c>
      <x:c r="AE89" s="113" t="str">
        <x:f>IF('10_Form_Nature_Espaces_Verts'!$V89="Validé humainement",'10_Form_Nature_Espaces_Verts'!AE89,"")</x:f>
      </x:c>
    </x:row>
    <x:row r="90">
      <x:c r="A90" s="113" t="str">
        <x:f>IF('10_Form_Nature_Espaces_Verts'!$V90="Validé humainement",'10_Form_Nature_Espaces_Verts'!A90,"")</x:f>
      </x:c>
      <x:c r="B90" s="113" t="str">
        <x:f>IF('10_Form_Nature_Espaces_Verts'!$V90="Validé humainement",'10_Form_Nature_Espaces_Verts'!B90,"")</x:f>
      </x:c>
      <x:c r="C90" s="113" t="str">
        <x:f>IF('10_Form_Nature_Espaces_Verts'!$V90="Validé humainement",'10_Form_Nature_Espaces_Verts'!C90,"")</x:f>
      </x:c>
      <x:c r="D90" s="113" t="str">
        <x:f>IF('10_Form_Nature_Espaces_Verts'!$V90="Validé humainement",'10_Form_Nature_Espaces_Verts'!D90,"")</x:f>
      </x:c>
      <x:c r="E90" s="113" t="str">
        <x:f>IF('10_Form_Nature_Espaces_Verts'!$V90="Validé humainement",'10_Form_Nature_Espaces_Verts'!E90,"")</x:f>
      </x:c>
      <x:c r="F90" s="113" t="str">
        <x:f>IF('10_Form_Nature_Espaces_Verts'!$V90="Validé humainement",'10_Form_Nature_Espaces_Verts'!F90,"")</x:f>
      </x:c>
      <x:c r="G90" s="113" t="str">
        <x:f>IF('10_Form_Nature_Espaces_Verts'!$V90="Validé humainement",'10_Form_Nature_Espaces_Verts'!G90,"")</x:f>
      </x:c>
      <x:c r="H90" s="113" t="str">
        <x:f>IF('10_Form_Nature_Espaces_Verts'!$V90="Validé humainement",'10_Form_Nature_Espaces_Verts'!H90,"")</x:f>
      </x:c>
      <x:c r="I90" s="113" t="str">
        <x:f>IF('10_Form_Nature_Espaces_Verts'!$V90="Validé humainement",'10_Form_Nature_Espaces_Verts'!I90,"")</x:f>
      </x:c>
      <x:c r="J90" s="113" t="str">
        <x:f>IF('10_Form_Nature_Espaces_Verts'!$V90="Validé humainement",'10_Form_Nature_Espaces_Verts'!J90,"")</x:f>
      </x:c>
      <x:c r="K90" s="113" t="str">
        <x:f>IF('10_Form_Nature_Espaces_Verts'!$V90="Validé humainement",'10_Form_Nature_Espaces_Verts'!K90,"")</x:f>
      </x:c>
      <x:c r="L90" s="113" t="str">
        <x:f>IF('10_Form_Nature_Espaces_Verts'!$V90="Validé humainement",'10_Form_Nature_Espaces_Verts'!L90,"")</x:f>
      </x:c>
      <x:c r="M90" s="113" t="str">
        <x:f>IF('10_Form_Nature_Espaces_Verts'!$V90="Validé humainement",'10_Form_Nature_Espaces_Verts'!M90,"")</x:f>
      </x:c>
      <x:c r="N90" s="113" t="str">
        <x:f>IF('10_Form_Nature_Espaces_Verts'!$V90="Validé humainement",'10_Form_Nature_Espaces_Verts'!N90,"")</x:f>
      </x:c>
      <x:c r="O90" s="113" t="str">
        <x:f>IF('10_Form_Nature_Espaces_Verts'!$V90="Validé humainement",'10_Form_Nature_Espaces_Verts'!O90,"")</x:f>
      </x:c>
      <x:c r="P90" s="113" t="str">
        <x:f>IF('10_Form_Nature_Espaces_Verts'!$V90="Validé humainement",'10_Form_Nature_Espaces_Verts'!P90,"")</x:f>
      </x:c>
      <x:c r="Q90" s="113" t="str">
        <x:f>IF('10_Form_Nature_Espaces_Verts'!$V90="Validé humainement",'10_Form_Nature_Espaces_Verts'!Q90,"")</x:f>
      </x:c>
      <x:c r="R90" s="113" t="str">
        <x:f>IF('10_Form_Nature_Espaces_Verts'!$V90="Validé humainement",'10_Form_Nature_Espaces_Verts'!R90,"")</x:f>
      </x:c>
      <x:c r="S90" s="113" t="str">
        <x:f>IF('10_Form_Nature_Espaces_Verts'!$V90="Validé humainement",'10_Form_Nature_Espaces_Verts'!S90,"")</x:f>
      </x:c>
      <x:c r="T90" s="113" t="str">
        <x:f>IF('10_Form_Nature_Espaces_Verts'!$V90="Validé humainement",'10_Form_Nature_Espaces_Verts'!T90,"")</x:f>
      </x:c>
      <x:c r="U90" s="113" t="str">
        <x:f>IF('10_Form_Nature_Espaces_Verts'!$V90="Validé humainement",'10_Form_Nature_Espaces_Verts'!U90,"")</x:f>
      </x:c>
      <x:c r="V90" s="113" t="str">
        <x:f>IF('10_Form_Nature_Espaces_Verts'!$V90="Validé humainement",'10_Form_Nature_Espaces_Verts'!V90,"")</x:f>
      </x:c>
      <x:c r="W90" s="113" t="str">
        <x:f>IF('10_Form_Nature_Espaces_Verts'!$V90="Validé humainement",'10_Form_Nature_Espaces_Verts'!W90,"")</x:f>
      </x:c>
      <x:c r="X90" s="113" t="str">
        <x:f>IF('10_Form_Nature_Espaces_Verts'!$V90="Validé humainement",'10_Form_Nature_Espaces_Verts'!X90,"")</x:f>
      </x:c>
      <x:c r="Y90" s="113" t="str">
        <x:f>IF('10_Form_Nature_Espaces_Verts'!$V90="Validé humainement",'10_Form_Nature_Espaces_Verts'!Y90,"")</x:f>
      </x:c>
      <x:c r="Z90" s="113" t="str">
        <x:f>IF('10_Form_Nature_Espaces_Verts'!$V90="Validé humainement",'10_Form_Nature_Espaces_Verts'!Z90,"")</x:f>
      </x:c>
      <x:c r="AA90" s="113" t="str">
        <x:f>IF('10_Form_Nature_Espaces_Verts'!$V90="Validé humainement",'10_Form_Nature_Espaces_Verts'!AA90,"")</x:f>
      </x:c>
      <x:c r="AB90" s="113" t="str">
        <x:f>IF('10_Form_Nature_Espaces_Verts'!$V90="Validé humainement",'10_Form_Nature_Espaces_Verts'!AB90,"")</x:f>
      </x:c>
      <x:c r="AC90" s="113" t="str">
        <x:f>IF('10_Form_Nature_Espaces_Verts'!$V90="Validé humainement",'10_Form_Nature_Espaces_Verts'!AC90,"")</x:f>
      </x:c>
      <x:c r="AD90" s="113" t="str">
        <x:f>IF('10_Form_Nature_Espaces_Verts'!$V90="Validé humainement",'10_Form_Nature_Espaces_Verts'!AD90,"")</x:f>
      </x:c>
      <x:c r="AE90" s="113" t="str">
        <x:f>IF('10_Form_Nature_Espaces_Verts'!$V90="Validé humainement",'10_Form_Nature_Espaces_Verts'!AE90,"")</x:f>
      </x:c>
    </x:row>
    <x:row r="91">
      <x:c r="A91" s="113" t="str">
        <x:f>IF('10_Form_Nature_Espaces_Verts'!$V91="Validé humainement",'10_Form_Nature_Espaces_Verts'!A91,"")</x:f>
      </x:c>
      <x:c r="B91" s="113" t="str">
        <x:f>IF('10_Form_Nature_Espaces_Verts'!$V91="Validé humainement",'10_Form_Nature_Espaces_Verts'!B91,"")</x:f>
      </x:c>
      <x:c r="C91" s="113" t="str">
        <x:f>IF('10_Form_Nature_Espaces_Verts'!$V91="Validé humainement",'10_Form_Nature_Espaces_Verts'!C91,"")</x:f>
      </x:c>
      <x:c r="D91" s="113" t="str">
        <x:f>IF('10_Form_Nature_Espaces_Verts'!$V91="Validé humainement",'10_Form_Nature_Espaces_Verts'!D91,"")</x:f>
      </x:c>
      <x:c r="E91" s="113" t="str">
        <x:f>IF('10_Form_Nature_Espaces_Verts'!$V91="Validé humainement",'10_Form_Nature_Espaces_Verts'!E91,"")</x:f>
      </x:c>
      <x:c r="F91" s="113" t="str">
        <x:f>IF('10_Form_Nature_Espaces_Verts'!$V91="Validé humainement",'10_Form_Nature_Espaces_Verts'!F91,"")</x:f>
      </x:c>
      <x:c r="G91" s="113" t="str">
        <x:f>IF('10_Form_Nature_Espaces_Verts'!$V91="Validé humainement",'10_Form_Nature_Espaces_Verts'!G91,"")</x:f>
      </x:c>
      <x:c r="H91" s="113" t="str">
        <x:f>IF('10_Form_Nature_Espaces_Verts'!$V91="Validé humainement",'10_Form_Nature_Espaces_Verts'!H91,"")</x:f>
      </x:c>
      <x:c r="I91" s="113" t="str">
        <x:f>IF('10_Form_Nature_Espaces_Verts'!$V91="Validé humainement",'10_Form_Nature_Espaces_Verts'!I91,"")</x:f>
      </x:c>
      <x:c r="J91" s="113" t="str">
        <x:f>IF('10_Form_Nature_Espaces_Verts'!$V91="Validé humainement",'10_Form_Nature_Espaces_Verts'!J91,"")</x:f>
      </x:c>
      <x:c r="K91" s="113" t="str">
        <x:f>IF('10_Form_Nature_Espaces_Verts'!$V91="Validé humainement",'10_Form_Nature_Espaces_Verts'!K91,"")</x:f>
      </x:c>
      <x:c r="L91" s="113" t="str">
        <x:f>IF('10_Form_Nature_Espaces_Verts'!$V91="Validé humainement",'10_Form_Nature_Espaces_Verts'!L91,"")</x:f>
      </x:c>
      <x:c r="M91" s="113" t="str">
        <x:f>IF('10_Form_Nature_Espaces_Verts'!$V91="Validé humainement",'10_Form_Nature_Espaces_Verts'!M91,"")</x:f>
      </x:c>
      <x:c r="N91" s="113" t="str">
        <x:f>IF('10_Form_Nature_Espaces_Verts'!$V91="Validé humainement",'10_Form_Nature_Espaces_Verts'!N91,"")</x:f>
      </x:c>
      <x:c r="O91" s="113" t="str">
        <x:f>IF('10_Form_Nature_Espaces_Verts'!$V91="Validé humainement",'10_Form_Nature_Espaces_Verts'!O91,"")</x:f>
      </x:c>
      <x:c r="P91" s="113" t="str">
        <x:f>IF('10_Form_Nature_Espaces_Verts'!$V91="Validé humainement",'10_Form_Nature_Espaces_Verts'!P91,"")</x:f>
      </x:c>
      <x:c r="Q91" s="113" t="str">
        <x:f>IF('10_Form_Nature_Espaces_Verts'!$V91="Validé humainement",'10_Form_Nature_Espaces_Verts'!Q91,"")</x:f>
      </x:c>
      <x:c r="R91" s="113" t="str">
        <x:f>IF('10_Form_Nature_Espaces_Verts'!$V91="Validé humainement",'10_Form_Nature_Espaces_Verts'!R91,"")</x:f>
      </x:c>
      <x:c r="S91" s="113" t="str">
        <x:f>IF('10_Form_Nature_Espaces_Verts'!$V91="Validé humainement",'10_Form_Nature_Espaces_Verts'!S91,"")</x:f>
      </x:c>
      <x:c r="T91" s="113" t="str">
        <x:f>IF('10_Form_Nature_Espaces_Verts'!$V91="Validé humainement",'10_Form_Nature_Espaces_Verts'!T91,"")</x:f>
      </x:c>
      <x:c r="U91" s="113" t="str">
        <x:f>IF('10_Form_Nature_Espaces_Verts'!$V91="Validé humainement",'10_Form_Nature_Espaces_Verts'!U91,"")</x:f>
      </x:c>
      <x:c r="V91" s="113" t="str">
        <x:f>IF('10_Form_Nature_Espaces_Verts'!$V91="Validé humainement",'10_Form_Nature_Espaces_Verts'!V91,"")</x:f>
      </x:c>
      <x:c r="W91" s="113" t="str">
        <x:f>IF('10_Form_Nature_Espaces_Verts'!$V91="Validé humainement",'10_Form_Nature_Espaces_Verts'!W91,"")</x:f>
      </x:c>
      <x:c r="X91" s="113" t="str">
        <x:f>IF('10_Form_Nature_Espaces_Verts'!$V91="Validé humainement",'10_Form_Nature_Espaces_Verts'!X91,"")</x:f>
      </x:c>
      <x:c r="Y91" s="113" t="str">
        <x:f>IF('10_Form_Nature_Espaces_Verts'!$V91="Validé humainement",'10_Form_Nature_Espaces_Verts'!Y91,"")</x:f>
      </x:c>
      <x:c r="Z91" s="113" t="str">
        <x:f>IF('10_Form_Nature_Espaces_Verts'!$V91="Validé humainement",'10_Form_Nature_Espaces_Verts'!Z91,"")</x:f>
      </x:c>
      <x:c r="AA91" s="113" t="str">
        <x:f>IF('10_Form_Nature_Espaces_Verts'!$V91="Validé humainement",'10_Form_Nature_Espaces_Verts'!AA91,"")</x:f>
      </x:c>
      <x:c r="AB91" s="113" t="str">
        <x:f>IF('10_Form_Nature_Espaces_Verts'!$V91="Validé humainement",'10_Form_Nature_Espaces_Verts'!AB91,"")</x:f>
      </x:c>
      <x:c r="AC91" s="113" t="str">
        <x:f>IF('10_Form_Nature_Espaces_Verts'!$V91="Validé humainement",'10_Form_Nature_Espaces_Verts'!AC91,"")</x:f>
      </x:c>
      <x:c r="AD91" s="113" t="str">
        <x:f>IF('10_Form_Nature_Espaces_Verts'!$V91="Validé humainement",'10_Form_Nature_Espaces_Verts'!AD91,"")</x:f>
      </x:c>
      <x:c r="AE91" s="113" t="str">
        <x:f>IF('10_Form_Nature_Espaces_Verts'!$V91="Validé humainement",'10_Form_Nature_Espaces_Verts'!AE91,"")</x:f>
      </x:c>
    </x:row>
    <x:row r="92">
      <x:c r="A92" s="113" t="str">
        <x:f>IF('10_Form_Nature_Espaces_Verts'!$V92="Validé humainement",'10_Form_Nature_Espaces_Verts'!A92,"")</x:f>
      </x:c>
      <x:c r="B92" s="113" t="str">
        <x:f>IF('10_Form_Nature_Espaces_Verts'!$V92="Validé humainement",'10_Form_Nature_Espaces_Verts'!B92,"")</x:f>
      </x:c>
      <x:c r="C92" s="113" t="str">
        <x:f>IF('10_Form_Nature_Espaces_Verts'!$V92="Validé humainement",'10_Form_Nature_Espaces_Verts'!C92,"")</x:f>
      </x:c>
      <x:c r="D92" s="113" t="str">
        <x:f>IF('10_Form_Nature_Espaces_Verts'!$V92="Validé humainement",'10_Form_Nature_Espaces_Verts'!D92,"")</x:f>
      </x:c>
      <x:c r="E92" s="113" t="str">
        <x:f>IF('10_Form_Nature_Espaces_Verts'!$V92="Validé humainement",'10_Form_Nature_Espaces_Verts'!E92,"")</x:f>
      </x:c>
      <x:c r="F92" s="113" t="str">
        <x:f>IF('10_Form_Nature_Espaces_Verts'!$V92="Validé humainement",'10_Form_Nature_Espaces_Verts'!F92,"")</x:f>
      </x:c>
      <x:c r="G92" s="113" t="str">
        <x:f>IF('10_Form_Nature_Espaces_Verts'!$V92="Validé humainement",'10_Form_Nature_Espaces_Verts'!G92,"")</x:f>
      </x:c>
      <x:c r="H92" s="113" t="str">
        <x:f>IF('10_Form_Nature_Espaces_Verts'!$V92="Validé humainement",'10_Form_Nature_Espaces_Verts'!H92,"")</x:f>
      </x:c>
      <x:c r="I92" s="113" t="str">
        <x:f>IF('10_Form_Nature_Espaces_Verts'!$V92="Validé humainement",'10_Form_Nature_Espaces_Verts'!I92,"")</x:f>
      </x:c>
      <x:c r="J92" s="113" t="str">
        <x:f>IF('10_Form_Nature_Espaces_Verts'!$V92="Validé humainement",'10_Form_Nature_Espaces_Verts'!J92,"")</x:f>
      </x:c>
      <x:c r="K92" s="113" t="str">
        <x:f>IF('10_Form_Nature_Espaces_Verts'!$V92="Validé humainement",'10_Form_Nature_Espaces_Verts'!K92,"")</x:f>
      </x:c>
      <x:c r="L92" s="113" t="str">
        <x:f>IF('10_Form_Nature_Espaces_Verts'!$V92="Validé humainement",'10_Form_Nature_Espaces_Verts'!L92,"")</x:f>
      </x:c>
      <x:c r="M92" s="113" t="str">
        <x:f>IF('10_Form_Nature_Espaces_Verts'!$V92="Validé humainement",'10_Form_Nature_Espaces_Verts'!M92,"")</x:f>
      </x:c>
      <x:c r="N92" s="113" t="str">
        <x:f>IF('10_Form_Nature_Espaces_Verts'!$V92="Validé humainement",'10_Form_Nature_Espaces_Verts'!N92,"")</x:f>
      </x:c>
      <x:c r="O92" s="113" t="str">
        <x:f>IF('10_Form_Nature_Espaces_Verts'!$V92="Validé humainement",'10_Form_Nature_Espaces_Verts'!O92,"")</x:f>
      </x:c>
      <x:c r="P92" s="113" t="str">
        <x:f>IF('10_Form_Nature_Espaces_Verts'!$V92="Validé humainement",'10_Form_Nature_Espaces_Verts'!P92,"")</x:f>
      </x:c>
      <x:c r="Q92" s="113" t="str">
        <x:f>IF('10_Form_Nature_Espaces_Verts'!$V92="Validé humainement",'10_Form_Nature_Espaces_Verts'!Q92,"")</x:f>
      </x:c>
      <x:c r="R92" s="113" t="str">
        <x:f>IF('10_Form_Nature_Espaces_Verts'!$V92="Validé humainement",'10_Form_Nature_Espaces_Verts'!R92,"")</x:f>
      </x:c>
      <x:c r="S92" s="113" t="str">
        <x:f>IF('10_Form_Nature_Espaces_Verts'!$V92="Validé humainement",'10_Form_Nature_Espaces_Verts'!S92,"")</x:f>
      </x:c>
      <x:c r="T92" s="113" t="str">
        <x:f>IF('10_Form_Nature_Espaces_Verts'!$V92="Validé humainement",'10_Form_Nature_Espaces_Verts'!T92,"")</x:f>
      </x:c>
      <x:c r="U92" s="113" t="str">
        <x:f>IF('10_Form_Nature_Espaces_Verts'!$V92="Validé humainement",'10_Form_Nature_Espaces_Verts'!U92,"")</x:f>
      </x:c>
      <x:c r="V92" s="113" t="str">
        <x:f>IF('10_Form_Nature_Espaces_Verts'!$V92="Validé humainement",'10_Form_Nature_Espaces_Verts'!V92,"")</x:f>
      </x:c>
      <x:c r="W92" s="113" t="str">
        <x:f>IF('10_Form_Nature_Espaces_Verts'!$V92="Validé humainement",'10_Form_Nature_Espaces_Verts'!W92,"")</x:f>
      </x:c>
      <x:c r="X92" s="113" t="str">
        <x:f>IF('10_Form_Nature_Espaces_Verts'!$V92="Validé humainement",'10_Form_Nature_Espaces_Verts'!X92,"")</x:f>
      </x:c>
      <x:c r="Y92" s="113" t="str">
        <x:f>IF('10_Form_Nature_Espaces_Verts'!$V92="Validé humainement",'10_Form_Nature_Espaces_Verts'!Y92,"")</x:f>
      </x:c>
      <x:c r="Z92" s="113" t="str">
        <x:f>IF('10_Form_Nature_Espaces_Verts'!$V92="Validé humainement",'10_Form_Nature_Espaces_Verts'!Z92,"")</x:f>
      </x:c>
      <x:c r="AA92" s="113" t="str">
        <x:f>IF('10_Form_Nature_Espaces_Verts'!$V92="Validé humainement",'10_Form_Nature_Espaces_Verts'!AA92,"")</x:f>
      </x:c>
      <x:c r="AB92" s="113" t="str">
        <x:f>IF('10_Form_Nature_Espaces_Verts'!$V92="Validé humainement",'10_Form_Nature_Espaces_Verts'!AB92,"")</x:f>
      </x:c>
      <x:c r="AC92" s="113" t="str">
        <x:f>IF('10_Form_Nature_Espaces_Verts'!$V92="Validé humainement",'10_Form_Nature_Espaces_Verts'!AC92,"")</x:f>
      </x:c>
      <x:c r="AD92" s="113" t="str">
        <x:f>IF('10_Form_Nature_Espaces_Verts'!$V92="Validé humainement",'10_Form_Nature_Espaces_Verts'!AD92,"")</x:f>
      </x:c>
      <x:c r="AE92" s="113" t="str">
        <x:f>IF('10_Form_Nature_Espaces_Verts'!$V92="Validé humainement",'10_Form_Nature_Espaces_Verts'!AE92,"")</x:f>
      </x:c>
    </x:row>
    <x:row r="93">
      <x:c r="A93" s="113" t="str">
        <x:f>IF('10_Form_Nature_Espaces_Verts'!$V93="Validé humainement",'10_Form_Nature_Espaces_Verts'!A93,"")</x:f>
      </x:c>
      <x:c r="B93" s="113" t="str">
        <x:f>IF('10_Form_Nature_Espaces_Verts'!$V93="Validé humainement",'10_Form_Nature_Espaces_Verts'!B93,"")</x:f>
      </x:c>
      <x:c r="C93" s="113" t="str">
        <x:f>IF('10_Form_Nature_Espaces_Verts'!$V93="Validé humainement",'10_Form_Nature_Espaces_Verts'!C93,"")</x:f>
      </x:c>
      <x:c r="D93" s="113" t="str">
        <x:f>IF('10_Form_Nature_Espaces_Verts'!$V93="Validé humainement",'10_Form_Nature_Espaces_Verts'!D93,"")</x:f>
      </x:c>
      <x:c r="E93" s="113" t="str">
        <x:f>IF('10_Form_Nature_Espaces_Verts'!$V93="Validé humainement",'10_Form_Nature_Espaces_Verts'!E93,"")</x:f>
      </x:c>
      <x:c r="F93" s="113" t="str">
        <x:f>IF('10_Form_Nature_Espaces_Verts'!$V93="Validé humainement",'10_Form_Nature_Espaces_Verts'!F93,"")</x:f>
      </x:c>
      <x:c r="G93" s="113" t="str">
        <x:f>IF('10_Form_Nature_Espaces_Verts'!$V93="Validé humainement",'10_Form_Nature_Espaces_Verts'!G93,"")</x:f>
      </x:c>
      <x:c r="H93" s="113" t="str">
        <x:f>IF('10_Form_Nature_Espaces_Verts'!$V93="Validé humainement",'10_Form_Nature_Espaces_Verts'!H93,"")</x:f>
      </x:c>
      <x:c r="I93" s="113" t="str">
        <x:f>IF('10_Form_Nature_Espaces_Verts'!$V93="Validé humainement",'10_Form_Nature_Espaces_Verts'!I93,"")</x:f>
      </x:c>
      <x:c r="J93" s="113" t="str">
        <x:f>IF('10_Form_Nature_Espaces_Verts'!$V93="Validé humainement",'10_Form_Nature_Espaces_Verts'!J93,"")</x:f>
      </x:c>
      <x:c r="K93" s="113" t="str">
        <x:f>IF('10_Form_Nature_Espaces_Verts'!$V93="Validé humainement",'10_Form_Nature_Espaces_Verts'!K93,"")</x:f>
      </x:c>
      <x:c r="L93" s="113" t="str">
        <x:f>IF('10_Form_Nature_Espaces_Verts'!$V93="Validé humainement",'10_Form_Nature_Espaces_Verts'!L93,"")</x:f>
      </x:c>
      <x:c r="M93" s="113" t="str">
        <x:f>IF('10_Form_Nature_Espaces_Verts'!$V93="Validé humainement",'10_Form_Nature_Espaces_Verts'!M93,"")</x:f>
      </x:c>
      <x:c r="N93" s="113" t="str">
        <x:f>IF('10_Form_Nature_Espaces_Verts'!$V93="Validé humainement",'10_Form_Nature_Espaces_Verts'!N93,"")</x:f>
      </x:c>
      <x:c r="O93" s="113" t="str">
        <x:f>IF('10_Form_Nature_Espaces_Verts'!$V93="Validé humainement",'10_Form_Nature_Espaces_Verts'!O93,"")</x:f>
      </x:c>
      <x:c r="P93" s="113" t="str">
        <x:f>IF('10_Form_Nature_Espaces_Verts'!$V93="Validé humainement",'10_Form_Nature_Espaces_Verts'!P93,"")</x:f>
      </x:c>
      <x:c r="Q93" s="113" t="str">
        <x:f>IF('10_Form_Nature_Espaces_Verts'!$V93="Validé humainement",'10_Form_Nature_Espaces_Verts'!Q93,"")</x:f>
      </x:c>
      <x:c r="R93" s="113" t="str">
        <x:f>IF('10_Form_Nature_Espaces_Verts'!$V93="Validé humainement",'10_Form_Nature_Espaces_Verts'!R93,"")</x:f>
      </x:c>
      <x:c r="S93" s="113" t="str">
        <x:f>IF('10_Form_Nature_Espaces_Verts'!$V93="Validé humainement",'10_Form_Nature_Espaces_Verts'!S93,"")</x:f>
      </x:c>
      <x:c r="T93" s="113" t="str">
        <x:f>IF('10_Form_Nature_Espaces_Verts'!$V93="Validé humainement",'10_Form_Nature_Espaces_Verts'!T93,"")</x:f>
      </x:c>
      <x:c r="U93" s="113" t="str">
        <x:f>IF('10_Form_Nature_Espaces_Verts'!$V93="Validé humainement",'10_Form_Nature_Espaces_Verts'!U93,"")</x:f>
      </x:c>
      <x:c r="V93" s="113" t="str">
        <x:f>IF('10_Form_Nature_Espaces_Verts'!$V93="Validé humainement",'10_Form_Nature_Espaces_Verts'!V93,"")</x:f>
      </x:c>
      <x:c r="W93" s="113" t="str">
        <x:f>IF('10_Form_Nature_Espaces_Verts'!$V93="Validé humainement",'10_Form_Nature_Espaces_Verts'!W93,"")</x:f>
      </x:c>
      <x:c r="X93" s="113" t="str">
        <x:f>IF('10_Form_Nature_Espaces_Verts'!$V93="Validé humainement",'10_Form_Nature_Espaces_Verts'!X93,"")</x:f>
      </x:c>
      <x:c r="Y93" s="113" t="str">
        <x:f>IF('10_Form_Nature_Espaces_Verts'!$V93="Validé humainement",'10_Form_Nature_Espaces_Verts'!Y93,"")</x:f>
      </x:c>
      <x:c r="Z93" s="113" t="str">
        <x:f>IF('10_Form_Nature_Espaces_Verts'!$V93="Validé humainement",'10_Form_Nature_Espaces_Verts'!Z93,"")</x:f>
      </x:c>
      <x:c r="AA93" s="113" t="str">
        <x:f>IF('10_Form_Nature_Espaces_Verts'!$V93="Validé humainement",'10_Form_Nature_Espaces_Verts'!AA93,"")</x:f>
      </x:c>
      <x:c r="AB93" s="113" t="str">
        <x:f>IF('10_Form_Nature_Espaces_Verts'!$V93="Validé humainement",'10_Form_Nature_Espaces_Verts'!AB93,"")</x:f>
      </x:c>
      <x:c r="AC93" s="113" t="str">
        <x:f>IF('10_Form_Nature_Espaces_Verts'!$V93="Validé humainement",'10_Form_Nature_Espaces_Verts'!AC93,"")</x:f>
      </x:c>
      <x:c r="AD93" s="113" t="str">
        <x:f>IF('10_Form_Nature_Espaces_Verts'!$V93="Validé humainement",'10_Form_Nature_Espaces_Verts'!AD93,"")</x:f>
      </x:c>
      <x:c r="AE93" s="113" t="str">
        <x:f>IF('10_Form_Nature_Espaces_Verts'!$V93="Validé humainement",'10_Form_Nature_Espaces_Verts'!AE93,"")</x:f>
      </x:c>
    </x:row>
    <x:row r="94">
      <x:c r="A94" s="113" t="str">
        <x:f>IF('10_Form_Nature_Espaces_Verts'!$V94="Validé humainement",'10_Form_Nature_Espaces_Verts'!A94,"")</x:f>
      </x:c>
      <x:c r="B94" s="113" t="str">
        <x:f>IF('10_Form_Nature_Espaces_Verts'!$V94="Validé humainement",'10_Form_Nature_Espaces_Verts'!B94,"")</x:f>
      </x:c>
      <x:c r="C94" s="113" t="str">
        <x:f>IF('10_Form_Nature_Espaces_Verts'!$V94="Validé humainement",'10_Form_Nature_Espaces_Verts'!C94,"")</x:f>
      </x:c>
      <x:c r="D94" s="113" t="str">
        <x:f>IF('10_Form_Nature_Espaces_Verts'!$V94="Validé humainement",'10_Form_Nature_Espaces_Verts'!D94,"")</x:f>
      </x:c>
      <x:c r="E94" s="113" t="str">
        <x:f>IF('10_Form_Nature_Espaces_Verts'!$V94="Validé humainement",'10_Form_Nature_Espaces_Verts'!E94,"")</x:f>
      </x:c>
      <x:c r="F94" s="113" t="str">
        <x:f>IF('10_Form_Nature_Espaces_Verts'!$V94="Validé humainement",'10_Form_Nature_Espaces_Verts'!F94,"")</x:f>
      </x:c>
      <x:c r="G94" s="113" t="str">
        <x:f>IF('10_Form_Nature_Espaces_Verts'!$V94="Validé humainement",'10_Form_Nature_Espaces_Verts'!G94,"")</x:f>
      </x:c>
      <x:c r="H94" s="113" t="str">
        <x:f>IF('10_Form_Nature_Espaces_Verts'!$V94="Validé humainement",'10_Form_Nature_Espaces_Verts'!H94,"")</x:f>
      </x:c>
      <x:c r="I94" s="113" t="str">
        <x:f>IF('10_Form_Nature_Espaces_Verts'!$V94="Validé humainement",'10_Form_Nature_Espaces_Verts'!I94,"")</x:f>
      </x:c>
      <x:c r="J94" s="113" t="str">
        <x:f>IF('10_Form_Nature_Espaces_Verts'!$V94="Validé humainement",'10_Form_Nature_Espaces_Verts'!J94,"")</x:f>
      </x:c>
      <x:c r="K94" s="113" t="str">
        <x:f>IF('10_Form_Nature_Espaces_Verts'!$V94="Validé humainement",'10_Form_Nature_Espaces_Verts'!K94,"")</x:f>
      </x:c>
      <x:c r="L94" s="113" t="str">
        <x:f>IF('10_Form_Nature_Espaces_Verts'!$V94="Validé humainement",'10_Form_Nature_Espaces_Verts'!L94,"")</x:f>
      </x:c>
      <x:c r="M94" s="113" t="str">
        <x:f>IF('10_Form_Nature_Espaces_Verts'!$V94="Validé humainement",'10_Form_Nature_Espaces_Verts'!M94,"")</x:f>
      </x:c>
      <x:c r="N94" s="113" t="str">
        <x:f>IF('10_Form_Nature_Espaces_Verts'!$V94="Validé humainement",'10_Form_Nature_Espaces_Verts'!N94,"")</x:f>
      </x:c>
      <x:c r="O94" s="113" t="str">
        <x:f>IF('10_Form_Nature_Espaces_Verts'!$V94="Validé humainement",'10_Form_Nature_Espaces_Verts'!O94,"")</x:f>
      </x:c>
      <x:c r="P94" s="113" t="str">
        <x:f>IF('10_Form_Nature_Espaces_Verts'!$V94="Validé humainement",'10_Form_Nature_Espaces_Verts'!P94,"")</x:f>
      </x:c>
      <x:c r="Q94" s="113" t="str">
        <x:f>IF('10_Form_Nature_Espaces_Verts'!$V94="Validé humainement",'10_Form_Nature_Espaces_Verts'!Q94,"")</x:f>
      </x:c>
      <x:c r="R94" s="113" t="str">
        <x:f>IF('10_Form_Nature_Espaces_Verts'!$V94="Validé humainement",'10_Form_Nature_Espaces_Verts'!R94,"")</x:f>
      </x:c>
      <x:c r="S94" s="113" t="str">
        <x:f>IF('10_Form_Nature_Espaces_Verts'!$V94="Validé humainement",'10_Form_Nature_Espaces_Verts'!S94,"")</x:f>
      </x:c>
      <x:c r="T94" s="113" t="str">
        <x:f>IF('10_Form_Nature_Espaces_Verts'!$V94="Validé humainement",'10_Form_Nature_Espaces_Verts'!T94,"")</x:f>
      </x:c>
      <x:c r="U94" s="113" t="str">
        <x:f>IF('10_Form_Nature_Espaces_Verts'!$V94="Validé humainement",'10_Form_Nature_Espaces_Verts'!U94,"")</x:f>
      </x:c>
      <x:c r="V94" s="113" t="str">
        <x:f>IF('10_Form_Nature_Espaces_Verts'!$V94="Validé humainement",'10_Form_Nature_Espaces_Verts'!V94,"")</x:f>
      </x:c>
      <x:c r="W94" s="113" t="str">
        <x:f>IF('10_Form_Nature_Espaces_Verts'!$V94="Validé humainement",'10_Form_Nature_Espaces_Verts'!W94,"")</x:f>
      </x:c>
      <x:c r="X94" s="113" t="str">
        <x:f>IF('10_Form_Nature_Espaces_Verts'!$V94="Validé humainement",'10_Form_Nature_Espaces_Verts'!X94,"")</x:f>
      </x:c>
      <x:c r="Y94" s="113" t="str">
        <x:f>IF('10_Form_Nature_Espaces_Verts'!$V94="Validé humainement",'10_Form_Nature_Espaces_Verts'!Y94,"")</x:f>
      </x:c>
      <x:c r="Z94" s="113" t="str">
        <x:f>IF('10_Form_Nature_Espaces_Verts'!$V94="Validé humainement",'10_Form_Nature_Espaces_Verts'!Z94,"")</x:f>
      </x:c>
      <x:c r="AA94" s="113" t="str">
        <x:f>IF('10_Form_Nature_Espaces_Verts'!$V94="Validé humainement",'10_Form_Nature_Espaces_Verts'!AA94,"")</x:f>
      </x:c>
      <x:c r="AB94" s="113" t="str">
        <x:f>IF('10_Form_Nature_Espaces_Verts'!$V94="Validé humainement",'10_Form_Nature_Espaces_Verts'!AB94,"")</x:f>
      </x:c>
      <x:c r="AC94" s="113" t="str">
        <x:f>IF('10_Form_Nature_Espaces_Verts'!$V94="Validé humainement",'10_Form_Nature_Espaces_Verts'!AC94,"")</x:f>
      </x:c>
      <x:c r="AD94" s="113" t="str">
        <x:f>IF('10_Form_Nature_Espaces_Verts'!$V94="Validé humainement",'10_Form_Nature_Espaces_Verts'!AD94,"")</x:f>
      </x:c>
      <x:c r="AE94" s="113" t="str">
        <x:f>IF('10_Form_Nature_Espaces_Verts'!$V94="Validé humainement",'10_Form_Nature_Espaces_Verts'!AE94,"")</x:f>
      </x:c>
    </x:row>
    <x:row r="95">
      <x:c r="A95" s="113" t="str">
        <x:f>IF('10_Form_Nature_Espaces_Verts'!$V95="Validé humainement",'10_Form_Nature_Espaces_Verts'!A95,"")</x:f>
      </x:c>
      <x:c r="B95" s="113" t="str">
        <x:f>IF('10_Form_Nature_Espaces_Verts'!$V95="Validé humainement",'10_Form_Nature_Espaces_Verts'!B95,"")</x:f>
      </x:c>
      <x:c r="C95" s="113" t="str">
        <x:f>IF('10_Form_Nature_Espaces_Verts'!$V95="Validé humainement",'10_Form_Nature_Espaces_Verts'!C95,"")</x:f>
      </x:c>
      <x:c r="D95" s="113" t="str">
        <x:f>IF('10_Form_Nature_Espaces_Verts'!$V95="Validé humainement",'10_Form_Nature_Espaces_Verts'!D95,"")</x:f>
      </x:c>
      <x:c r="E95" s="113" t="str">
        <x:f>IF('10_Form_Nature_Espaces_Verts'!$V95="Validé humainement",'10_Form_Nature_Espaces_Verts'!E95,"")</x:f>
      </x:c>
      <x:c r="F95" s="113" t="str">
        <x:f>IF('10_Form_Nature_Espaces_Verts'!$V95="Validé humainement",'10_Form_Nature_Espaces_Verts'!F95,"")</x:f>
      </x:c>
      <x:c r="G95" s="113" t="str">
        <x:f>IF('10_Form_Nature_Espaces_Verts'!$V95="Validé humainement",'10_Form_Nature_Espaces_Verts'!G95,"")</x:f>
      </x:c>
      <x:c r="H95" s="113" t="str">
        <x:f>IF('10_Form_Nature_Espaces_Verts'!$V95="Validé humainement",'10_Form_Nature_Espaces_Verts'!H95,"")</x:f>
      </x:c>
      <x:c r="I95" s="113" t="str">
        <x:f>IF('10_Form_Nature_Espaces_Verts'!$V95="Validé humainement",'10_Form_Nature_Espaces_Verts'!I95,"")</x:f>
      </x:c>
      <x:c r="J95" s="113" t="str">
        <x:f>IF('10_Form_Nature_Espaces_Verts'!$V95="Validé humainement",'10_Form_Nature_Espaces_Verts'!J95,"")</x:f>
      </x:c>
      <x:c r="K95" s="113" t="str">
        <x:f>IF('10_Form_Nature_Espaces_Verts'!$V95="Validé humainement",'10_Form_Nature_Espaces_Verts'!K95,"")</x:f>
      </x:c>
      <x:c r="L95" s="113" t="str">
        <x:f>IF('10_Form_Nature_Espaces_Verts'!$V95="Validé humainement",'10_Form_Nature_Espaces_Verts'!L95,"")</x:f>
      </x:c>
      <x:c r="M95" s="113" t="str">
        <x:f>IF('10_Form_Nature_Espaces_Verts'!$V95="Validé humainement",'10_Form_Nature_Espaces_Verts'!M95,"")</x:f>
      </x:c>
      <x:c r="N95" s="113" t="str">
        <x:f>IF('10_Form_Nature_Espaces_Verts'!$V95="Validé humainement",'10_Form_Nature_Espaces_Verts'!N95,"")</x:f>
      </x:c>
      <x:c r="O95" s="113" t="str">
        <x:f>IF('10_Form_Nature_Espaces_Verts'!$V95="Validé humainement",'10_Form_Nature_Espaces_Verts'!O95,"")</x:f>
      </x:c>
      <x:c r="P95" s="113" t="str">
        <x:f>IF('10_Form_Nature_Espaces_Verts'!$V95="Validé humainement",'10_Form_Nature_Espaces_Verts'!P95,"")</x:f>
      </x:c>
      <x:c r="Q95" s="113" t="str">
        <x:f>IF('10_Form_Nature_Espaces_Verts'!$V95="Validé humainement",'10_Form_Nature_Espaces_Verts'!Q95,"")</x:f>
      </x:c>
      <x:c r="R95" s="113" t="str">
        <x:f>IF('10_Form_Nature_Espaces_Verts'!$V95="Validé humainement",'10_Form_Nature_Espaces_Verts'!R95,"")</x:f>
      </x:c>
      <x:c r="S95" s="113" t="str">
        <x:f>IF('10_Form_Nature_Espaces_Verts'!$V95="Validé humainement",'10_Form_Nature_Espaces_Verts'!S95,"")</x:f>
      </x:c>
      <x:c r="T95" s="113" t="str">
        <x:f>IF('10_Form_Nature_Espaces_Verts'!$V95="Validé humainement",'10_Form_Nature_Espaces_Verts'!T95,"")</x:f>
      </x:c>
      <x:c r="U95" s="113" t="str">
        <x:f>IF('10_Form_Nature_Espaces_Verts'!$V95="Validé humainement",'10_Form_Nature_Espaces_Verts'!U95,"")</x:f>
      </x:c>
      <x:c r="V95" s="113" t="str">
        <x:f>IF('10_Form_Nature_Espaces_Verts'!$V95="Validé humainement",'10_Form_Nature_Espaces_Verts'!V95,"")</x:f>
      </x:c>
      <x:c r="W95" s="113" t="str">
        <x:f>IF('10_Form_Nature_Espaces_Verts'!$V95="Validé humainement",'10_Form_Nature_Espaces_Verts'!W95,"")</x:f>
      </x:c>
      <x:c r="X95" s="113" t="str">
        <x:f>IF('10_Form_Nature_Espaces_Verts'!$V95="Validé humainement",'10_Form_Nature_Espaces_Verts'!X95,"")</x:f>
      </x:c>
      <x:c r="Y95" s="113" t="str">
        <x:f>IF('10_Form_Nature_Espaces_Verts'!$V95="Validé humainement",'10_Form_Nature_Espaces_Verts'!Y95,"")</x:f>
      </x:c>
      <x:c r="Z95" s="113" t="str">
        <x:f>IF('10_Form_Nature_Espaces_Verts'!$V95="Validé humainement",'10_Form_Nature_Espaces_Verts'!Z95,"")</x:f>
      </x:c>
      <x:c r="AA95" s="113" t="str">
        <x:f>IF('10_Form_Nature_Espaces_Verts'!$V95="Validé humainement",'10_Form_Nature_Espaces_Verts'!AA95,"")</x:f>
      </x:c>
      <x:c r="AB95" s="113" t="str">
        <x:f>IF('10_Form_Nature_Espaces_Verts'!$V95="Validé humainement",'10_Form_Nature_Espaces_Verts'!AB95,"")</x:f>
      </x:c>
      <x:c r="AC95" s="113" t="str">
        <x:f>IF('10_Form_Nature_Espaces_Verts'!$V95="Validé humainement",'10_Form_Nature_Espaces_Verts'!AC95,"")</x:f>
      </x:c>
      <x:c r="AD95" s="113" t="str">
        <x:f>IF('10_Form_Nature_Espaces_Verts'!$V95="Validé humainement",'10_Form_Nature_Espaces_Verts'!AD95,"")</x:f>
      </x:c>
      <x:c r="AE95" s="113" t="str">
        <x:f>IF('10_Form_Nature_Espaces_Verts'!$V95="Validé humainement",'10_Form_Nature_Espaces_Verts'!AE95,"")</x:f>
      </x:c>
    </x:row>
    <x:row r="96">
      <x:c r="A96" s="113" t="str">
        <x:f>IF('10_Form_Nature_Espaces_Verts'!$V96="Validé humainement",'10_Form_Nature_Espaces_Verts'!A96,"")</x:f>
      </x:c>
      <x:c r="B96" s="113" t="str">
        <x:f>IF('10_Form_Nature_Espaces_Verts'!$V96="Validé humainement",'10_Form_Nature_Espaces_Verts'!B96,"")</x:f>
      </x:c>
      <x:c r="C96" s="113" t="str">
        <x:f>IF('10_Form_Nature_Espaces_Verts'!$V96="Validé humainement",'10_Form_Nature_Espaces_Verts'!C96,"")</x:f>
      </x:c>
      <x:c r="D96" s="113" t="str">
        <x:f>IF('10_Form_Nature_Espaces_Verts'!$V96="Validé humainement",'10_Form_Nature_Espaces_Verts'!D96,"")</x:f>
      </x:c>
      <x:c r="E96" s="113" t="str">
        <x:f>IF('10_Form_Nature_Espaces_Verts'!$V96="Validé humainement",'10_Form_Nature_Espaces_Verts'!E96,"")</x:f>
      </x:c>
      <x:c r="F96" s="113" t="str">
        <x:f>IF('10_Form_Nature_Espaces_Verts'!$V96="Validé humainement",'10_Form_Nature_Espaces_Verts'!F96,"")</x:f>
      </x:c>
      <x:c r="G96" s="113" t="str">
        <x:f>IF('10_Form_Nature_Espaces_Verts'!$V96="Validé humainement",'10_Form_Nature_Espaces_Verts'!G96,"")</x:f>
      </x:c>
      <x:c r="H96" s="113" t="str">
        <x:f>IF('10_Form_Nature_Espaces_Verts'!$V96="Validé humainement",'10_Form_Nature_Espaces_Verts'!H96,"")</x:f>
      </x:c>
      <x:c r="I96" s="113" t="str">
        <x:f>IF('10_Form_Nature_Espaces_Verts'!$V96="Validé humainement",'10_Form_Nature_Espaces_Verts'!I96,"")</x:f>
      </x:c>
      <x:c r="J96" s="113" t="str">
        <x:f>IF('10_Form_Nature_Espaces_Verts'!$V96="Validé humainement",'10_Form_Nature_Espaces_Verts'!J96,"")</x:f>
      </x:c>
      <x:c r="K96" s="113" t="str">
        <x:f>IF('10_Form_Nature_Espaces_Verts'!$V96="Validé humainement",'10_Form_Nature_Espaces_Verts'!K96,"")</x:f>
      </x:c>
      <x:c r="L96" s="113" t="str">
        <x:f>IF('10_Form_Nature_Espaces_Verts'!$V96="Validé humainement",'10_Form_Nature_Espaces_Verts'!L96,"")</x:f>
      </x:c>
      <x:c r="M96" s="113" t="str">
        <x:f>IF('10_Form_Nature_Espaces_Verts'!$V96="Validé humainement",'10_Form_Nature_Espaces_Verts'!M96,"")</x:f>
      </x:c>
      <x:c r="N96" s="113" t="str">
        <x:f>IF('10_Form_Nature_Espaces_Verts'!$V96="Validé humainement",'10_Form_Nature_Espaces_Verts'!N96,"")</x:f>
      </x:c>
      <x:c r="O96" s="113" t="str">
        <x:f>IF('10_Form_Nature_Espaces_Verts'!$V96="Validé humainement",'10_Form_Nature_Espaces_Verts'!O96,"")</x:f>
      </x:c>
      <x:c r="P96" s="113" t="str">
        <x:f>IF('10_Form_Nature_Espaces_Verts'!$V96="Validé humainement",'10_Form_Nature_Espaces_Verts'!P96,"")</x:f>
      </x:c>
      <x:c r="Q96" s="113" t="str">
        <x:f>IF('10_Form_Nature_Espaces_Verts'!$V96="Validé humainement",'10_Form_Nature_Espaces_Verts'!Q96,"")</x:f>
      </x:c>
      <x:c r="R96" s="113" t="str">
        <x:f>IF('10_Form_Nature_Espaces_Verts'!$V96="Validé humainement",'10_Form_Nature_Espaces_Verts'!R96,"")</x:f>
      </x:c>
      <x:c r="S96" s="113" t="str">
        <x:f>IF('10_Form_Nature_Espaces_Verts'!$V96="Validé humainement",'10_Form_Nature_Espaces_Verts'!S96,"")</x:f>
      </x:c>
      <x:c r="T96" s="113" t="str">
        <x:f>IF('10_Form_Nature_Espaces_Verts'!$V96="Validé humainement",'10_Form_Nature_Espaces_Verts'!T96,"")</x:f>
      </x:c>
      <x:c r="U96" s="113" t="str">
        <x:f>IF('10_Form_Nature_Espaces_Verts'!$V96="Validé humainement",'10_Form_Nature_Espaces_Verts'!U96,"")</x:f>
      </x:c>
      <x:c r="V96" s="113" t="str">
        <x:f>IF('10_Form_Nature_Espaces_Verts'!$V96="Validé humainement",'10_Form_Nature_Espaces_Verts'!V96,"")</x:f>
      </x:c>
      <x:c r="W96" s="113" t="str">
        <x:f>IF('10_Form_Nature_Espaces_Verts'!$V96="Validé humainement",'10_Form_Nature_Espaces_Verts'!W96,"")</x:f>
      </x:c>
      <x:c r="X96" s="113" t="str">
        <x:f>IF('10_Form_Nature_Espaces_Verts'!$V96="Validé humainement",'10_Form_Nature_Espaces_Verts'!X96,"")</x:f>
      </x:c>
      <x:c r="Y96" s="113" t="str">
        <x:f>IF('10_Form_Nature_Espaces_Verts'!$V96="Validé humainement",'10_Form_Nature_Espaces_Verts'!Y96,"")</x:f>
      </x:c>
      <x:c r="Z96" s="113" t="str">
        <x:f>IF('10_Form_Nature_Espaces_Verts'!$V96="Validé humainement",'10_Form_Nature_Espaces_Verts'!Z96,"")</x:f>
      </x:c>
      <x:c r="AA96" s="113" t="str">
        <x:f>IF('10_Form_Nature_Espaces_Verts'!$V96="Validé humainement",'10_Form_Nature_Espaces_Verts'!AA96,"")</x:f>
      </x:c>
      <x:c r="AB96" s="113" t="str">
        <x:f>IF('10_Form_Nature_Espaces_Verts'!$V96="Validé humainement",'10_Form_Nature_Espaces_Verts'!AB96,"")</x:f>
      </x:c>
      <x:c r="AC96" s="113" t="str">
        <x:f>IF('10_Form_Nature_Espaces_Verts'!$V96="Validé humainement",'10_Form_Nature_Espaces_Verts'!AC96,"")</x:f>
      </x:c>
      <x:c r="AD96" s="113" t="str">
        <x:f>IF('10_Form_Nature_Espaces_Verts'!$V96="Validé humainement",'10_Form_Nature_Espaces_Verts'!AD96,"")</x:f>
      </x:c>
      <x:c r="AE96" s="113" t="str">
        <x:f>IF('10_Form_Nature_Espaces_Verts'!$V96="Validé humainement",'10_Form_Nature_Espaces_Verts'!AE96,"")</x:f>
      </x:c>
    </x:row>
    <x:row r="97">
      <x:c r="A97" s="113" t="str">
        <x:f>IF('10_Form_Nature_Espaces_Verts'!$V97="Validé humainement",'10_Form_Nature_Espaces_Verts'!A97,"")</x:f>
      </x:c>
      <x:c r="B97" s="113" t="str">
        <x:f>IF('10_Form_Nature_Espaces_Verts'!$V97="Validé humainement",'10_Form_Nature_Espaces_Verts'!B97,"")</x:f>
      </x:c>
      <x:c r="C97" s="113" t="str">
        <x:f>IF('10_Form_Nature_Espaces_Verts'!$V97="Validé humainement",'10_Form_Nature_Espaces_Verts'!C97,"")</x:f>
      </x:c>
      <x:c r="D97" s="113" t="str">
        <x:f>IF('10_Form_Nature_Espaces_Verts'!$V97="Validé humainement",'10_Form_Nature_Espaces_Verts'!D97,"")</x:f>
      </x:c>
      <x:c r="E97" s="113" t="str">
        <x:f>IF('10_Form_Nature_Espaces_Verts'!$V97="Validé humainement",'10_Form_Nature_Espaces_Verts'!E97,"")</x:f>
      </x:c>
      <x:c r="F97" s="113" t="str">
        <x:f>IF('10_Form_Nature_Espaces_Verts'!$V97="Validé humainement",'10_Form_Nature_Espaces_Verts'!F97,"")</x:f>
      </x:c>
      <x:c r="G97" s="113" t="str">
        <x:f>IF('10_Form_Nature_Espaces_Verts'!$V97="Validé humainement",'10_Form_Nature_Espaces_Verts'!G97,"")</x:f>
      </x:c>
      <x:c r="H97" s="113" t="str">
        <x:f>IF('10_Form_Nature_Espaces_Verts'!$V97="Validé humainement",'10_Form_Nature_Espaces_Verts'!H97,"")</x:f>
      </x:c>
      <x:c r="I97" s="113" t="str">
        <x:f>IF('10_Form_Nature_Espaces_Verts'!$V97="Validé humainement",'10_Form_Nature_Espaces_Verts'!I97,"")</x:f>
      </x:c>
      <x:c r="J97" s="113" t="str">
        <x:f>IF('10_Form_Nature_Espaces_Verts'!$V97="Validé humainement",'10_Form_Nature_Espaces_Verts'!J97,"")</x:f>
      </x:c>
      <x:c r="K97" s="113" t="str">
        <x:f>IF('10_Form_Nature_Espaces_Verts'!$V97="Validé humainement",'10_Form_Nature_Espaces_Verts'!K97,"")</x:f>
      </x:c>
      <x:c r="L97" s="113" t="str">
        <x:f>IF('10_Form_Nature_Espaces_Verts'!$V97="Validé humainement",'10_Form_Nature_Espaces_Verts'!L97,"")</x:f>
      </x:c>
      <x:c r="M97" s="113" t="str">
        <x:f>IF('10_Form_Nature_Espaces_Verts'!$V97="Validé humainement",'10_Form_Nature_Espaces_Verts'!M97,"")</x:f>
      </x:c>
      <x:c r="N97" s="113" t="str">
        <x:f>IF('10_Form_Nature_Espaces_Verts'!$V97="Validé humainement",'10_Form_Nature_Espaces_Verts'!N97,"")</x:f>
      </x:c>
      <x:c r="O97" s="113" t="str">
        <x:f>IF('10_Form_Nature_Espaces_Verts'!$V97="Validé humainement",'10_Form_Nature_Espaces_Verts'!O97,"")</x:f>
      </x:c>
      <x:c r="P97" s="113" t="str">
        <x:f>IF('10_Form_Nature_Espaces_Verts'!$V97="Validé humainement",'10_Form_Nature_Espaces_Verts'!P97,"")</x:f>
      </x:c>
      <x:c r="Q97" s="113" t="str">
        <x:f>IF('10_Form_Nature_Espaces_Verts'!$V97="Validé humainement",'10_Form_Nature_Espaces_Verts'!Q97,"")</x:f>
      </x:c>
      <x:c r="R97" s="113" t="str">
        <x:f>IF('10_Form_Nature_Espaces_Verts'!$V97="Validé humainement",'10_Form_Nature_Espaces_Verts'!R97,"")</x:f>
      </x:c>
      <x:c r="S97" s="113" t="str">
        <x:f>IF('10_Form_Nature_Espaces_Verts'!$V97="Validé humainement",'10_Form_Nature_Espaces_Verts'!S97,"")</x:f>
      </x:c>
      <x:c r="T97" s="113" t="str">
        <x:f>IF('10_Form_Nature_Espaces_Verts'!$V97="Validé humainement",'10_Form_Nature_Espaces_Verts'!T97,"")</x:f>
      </x:c>
      <x:c r="U97" s="113" t="str">
        <x:f>IF('10_Form_Nature_Espaces_Verts'!$V97="Validé humainement",'10_Form_Nature_Espaces_Verts'!U97,"")</x:f>
      </x:c>
      <x:c r="V97" s="113" t="str">
        <x:f>IF('10_Form_Nature_Espaces_Verts'!$V97="Validé humainement",'10_Form_Nature_Espaces_Verts'!V97,"")</x:f>
      </x:c>
      <x:c r="W97" s="113" t="str">
        <x:f>IF('10_Form_Nature_Espaces_Verts'!$V97="Validé humainement",'10_Form_Nature_Espaces_Verts'!W97,"")</x:f>
      </x:c>
      <x:c r="X97" s="113" t="str">
        <x:f>IF('10_Form_Nature_Espaces_Verts'!$V97="Validé humainement",'10_Form_Nature_Espaces_Verts'!X97,"")</x:f>
      </x:c>
      <x:c r="Y97" s="113" t="str">
        <x:f>IF('10_Form_Nature_Espaces_Verts'!$V97="Validé humainement",'10_Form_Nature_Espaces_Verts'!Y97,"")</x:f>
      </x:c>
      <x:c r="Z97" s="113" t="str">
        <x:f>IF('10_Form_Nature_Espaces_Verts'!$V97="Validé humainement",'10_Form_Nature_Espaces_Verts'!Z97,"")</x:f>
      </x:c>
      <x:c r="AA97" s="113" t="str">
        <x:f>IF('10_Form_Nature_Espaces_Verts'!$V97="Validé humainement",'10_Form_Nature_Espaces_Verts'!AA97,"")</x:f>
      </x:c>
      <x:c r="AB97" s="113" t="str">
        <x:f>IF('10_Form_Nature_Espaces_Verts'!$V97="Validé humainement",'10_Form_Nature_Espaces_Verts'!AB97,"")</x:f>
      </x:c>
      <x:c r="AC97" s="113" t="str">
        <x:f>IF('10_Form_Nature_Espaces_Verts'!$V97="Validé humainement",'10_Form_Nature_Espaces_Verts'!AC97,"")</x:f>
      </x:c>
      <x:c r="AD97" s="113" t="str">
        <x:f>IF('10_Form_Nature_Espaces_Verts'!$V97="Validé humainement",'10_Form_Nature_Espaces_Verts'!AD97,"")</x:f>
      </x:c>
      <x:c r="AE97" s="113" t="str">
        <x:f>IF('10_Form_Nature_Espaces_Verts'!$V97="Validé humainement",'10_Form_Nature_Espaces_Verts'!AE97,"")</x:f>
      </x:c>
    </x:row>
    <x:row r="98">
      <x:c r="A98" s="113" t="str">
        <x:f>IF('10_Form_Nature_Espaces_Verts'!$V98="Validé humainement",'10_Form_Nature_Espaces_Verts'!A98,"")</x:f>
      </x:c>
      <x:c r="B98" s="113" t="str">
        <x:f>IF('10_Form_Nature_Espaces_Verts'!$V98="Validé humainement",'10_Form_Nature_Espaces_Verts'!B98,"")</x:f>
      </x:c>
      <x:c r="C98" s="113" t="str">
        <x:f>IF('10_Form_Nature_Espaces_Verts'!$V98="Validé humainement",'10_Form_Nature_Espaces_Verts'!C98,"")</x:f>
      </x:c>
      <x:c r="D98" s="113" t="str">
        <x:f>IF('10_Form_Nature_Espaces_Verts'!$V98="Validé humainement",'10_Form_Nature_Espaces_Verts'!D98,"")</x:f>
      </x:c>
      <x:c r="E98" s="113" t="str">
        <x:f>IF('10_Form_Nature_Espaces_Verts'!$V98="Validé humainement",'10_Form_Nature_Espaces_Verts'!E98,"")</x:f>
      </x:c>
      <x:c r="F98" s="113" t="str">
        <x:f>IF('10_Form_Nature_Espaces_Verts'!$V98="Validé humainement",'10_Form_Nature_Espaces_Verts'!F98,"")</x:f>
      </x:c>
      <x:c r="G98" s="113" t="str">
        <x:f>IF('10_Form_Nature_Espaces_Verts'!$V98="Validé humainement",'10_Form_Nature_Espaces_Verts'!G98,"")</x:f>
      </x:c>
      <x:c r="H98" s="113" t="str">
        <x:f>IF('10_Form_Nature_Espaces_Verts'!$V98="Validé humainement",'10_Form_Nature_Espaces_Verts'!H98,"")</x:f>
      </x:c>
      <x:c r="I98" s="113" t="str">
        <x:f>IF('10_Form_Nature_Espaces_Verts'!$V98="Validé humainement",'10_Form_Nature_Espaces_Verts'!I98,"")</x:f>
      </x:c>
      <x:c r="J98" s="113" t="str">
        <x:f>IF('10_Form_Nature_Espaces_Verts'!$V98="Validé humainement",'10_Form_Nature_Espaces_Verts'!J98,"")</x:f>
      </x:c>
      <x:c r="K98" s="113" t="str">
        <x:f>IF('10_Form_Nature_Espaces_Verts'!$V98="Validé humainement",'10_Form_Nature_Espaces_Verts'!K98,"")</x:f>
      </x:c>
      <x:c r="L98" s="113" t="str">
        <x:f>IF('10_Form_Nature_Espaces_Verts'!$V98="Validé humainement",'10_Form_Nature_Espaces_Verts'!L98,"")</x:f>
      </x:c>
      <x:c r="M98" s="113" t="str">
        <x:f>IF('10_Form_Nature_Espaces_Verts'!$V98="Validé humainement",'10_Form_Nature_Espaces_Verts'!M98,"")</x:f>
      </x:c>
      <x:c r="N98" s="113" t="str">
        <x:f>IF('10_Form_Nature_Espaces_Verts'!$V98="Validé humainement",'10_Form_Nature_Espaces_Verts'!N98,"")</x:f>
      </x:c>
      <x:c r="O98" s="113" t="str">
        <x:f>IF('10_Form_Nature_Espaces_Verts'!$V98="Validé humainement",'10_Form_Nature_Espaces_Verts'!O98,"")</x:f>
      </x:c>
      <x:c r="P98" s="113" t="str">
        <x:f>IF('10_Form_Nature_Espaces_Verts'!$V98="Validé humainement",'10_Form_Nature_Espaces_Verts'!P98,"")</x:f>
      </x:c>
      <x:c r="Q98" s="113" t="str">
        <x:f>IF('10_Form_Nature_Espaces_Verts'!$V98="Validé humainement",'10_Form_Nature_Espaces_Verts'!Q98,"")</x:f>
      </x:c>
      <x:c r="R98" s="113" t="str">
        <x:f>IF('10_Form_Nature_Espaces_Verts'!$V98="Validé humainement",'10_Form_Nature_Espaces_Verts'!R98,"")</x:f>
      </x:c>
      <x:c r="S98" s="113" t="str">
        <x:f>IF('10_Form_Nature_Espaces_Verts'!$V98="Validé humainement",'10_Form_Nature_Espaces_Verts'!S98,"")</x:f>
      </x:c>
      <x:c r="T98" s="113" t="str">
        <x:f>IF('10_Form_Nature_Espaces_Verts'!$V98="Validé humainement",'10_Form_Nature_Espaces_Verts'!T98,"")</x:f>
      </x:c>
      <x:c r="U98" s="113" t="str">
        <x:f>IF('10_Form_Nature_Espaces_Verts'!$V98="Validé humainement",'10_Form_Nature_Espaces_Verts'!U98,"")</x:f>
      </x:c>
      <x:c r="V98" s="113" t="str">
        <x:f>IF('10_Form_Nature_Espaces_Verts'!$V98="Validé humainement",'10_Form_Nature_Espaces_Verts'!V98,"")</x:f>
      </x:c>
      <x:c r="W98" s="113" t="str">
        <x:f>IF('10_Form_Nature_Espaces_Verts'!$V98="Validé humainement",'10_Form_Nature_Espaces_Verts'!W98,"")</x:f>
      </x:c>
      <x:c r="X98" s="113" t="str">
        <x:f>IF('10_Form_Nature_Espaces_Verts'!$V98="Validé humainement",'10_Form_Nature_Espaces_Verts'!X98,"")</x:f>
      </x:c>
      <x:c r="Y98" s="113" t="str">
        <x:f>IF('10_Form_Nature_Espaces_Verts'!$V98="Validé humainement",'10_Form_Nature_Espaces_Verts'!Y98,"")</x:f>
      </x:c>
      <x:c r="Z98" s="113" t="str">
        <x:f>IF('10_Form_Nature_Espaces_Verts'!$V98="Validé humainement",'10_Form_Nature_Espaces_Verts'!Z98,"")</x:f>
      </x:c>
      <x:c r="AA98" s="113" t="str">
        <x:f>IF('10_Form_Nature_Espaces_Verts'!$V98="Validé humainement",'10_Form_Nature_Espaces_Verts'!AA98,"")</x:f>
      </x:c>
      <x:c r="AB98" s="113" t="str">
        <x:f>IF('10_Form_Nature_Espaces_Verts'!$V98="Validé humainement",'10_Form_Nature_Espaces_Verts'!AB98,"")</x:f>
      </x:c>
      <x:c r="AC98" s="113" t="str">
        <x:f>IF('10_Form_Nature_Espaces_Verts'!$V98="Validé humainement",'10_Form_Nature_Espaces_Verts'!AC98,"")</x:f>
      </x:c>
      <x:c r="AD98" s="113" t="str">
        <x:f>IF('10_Form_Nature_Espaces_Verts'!$V98="Validé humainement",'10_Form_Nature_Espaces_Verts'!AD98,"")</x:f>
      </x:c>
      <x:c r="AE98" s="113" t="str">
        <x:f>IF('10_Form_Nature_Espaces_Verts'!$V98="Validé humainement",'10_Form_Nature_Espaces_Verts'!AE98,"")</x:f>
      </x:c>
    </x:row>
    <x:row r="99">
      <x:c r="A99" s="113" t="str">
        <x:f>IF('10_Form_Nature_Espaces_Verts'!$V99="Validé humainement",'10_Form_Nature_Espaces_Verts'!A99,"")</x:f>
      </x:c>
      <x:c r="B99" s="113" t="str">
        <x:f>IF('10_Form_Nature_Espaces_Verts'!$V99="Validé humainement",'10_Form_Nature_Espaces_Verts'!B99,"")</x:f>
      </x:c>
      <x:c r="C99" s="113" t="str">
        <x:f>IF('10_Form_Nature_Espaces_Verts'!$V99="Validé humainement",'10_Form_Nature_Espaces_Verts'!C99,"")</x:f>
      </x:c>
      <x:c r="D99" s="113" t="str">
        <x:f>IF('10_Form_Nature_Espaces_Verts'!$V99="Validé humainement",'10_Form_Nature_Espaces_Verts'!D99,"")</x:f>
      </x:c>
      <x:c r="E99" s="113" t="str">
        <x:f>IF('10_Form_Nature_Espaces_Verts'!$V99="Validé humainement",'10_Form_Nature_Espaces_Verts'!E99,"")</x:f>
      </x:c>
      <x:c r="F99" s="113" t="str">
        <x:f>IF('10_Form_Nature_Espaces_Verts'!$V99="Validé humainement",'10_Form_Nature_Espaces_Verts'!F99,"")</x:f>
      </x:c>
      <x:c r="G99" s="113" t="str">
        <x:f>IF('10_Form_Nature_Espaces_Verts'!$V99="Validé humainement",'10_Form_Nature_Espaces_Verts'!G99,"")</x:f>
      </x:c>
      <x:c r="H99" s="113" t="str">
        <x:f>IF('10_Form_Nature_Espaces_Verts'!$V99="Validé humainement",'10_Form_Nature_Espaces_Verts'!H99,"")</x:f>
      </x:c>
      <x:c r="I99" s="113" t="str">
        <x:f>IF('10_Form_Nature_Espaces_Verts'!$V99="Validé humainement",'10_Form_Nature_Espaces_Verts'!I99,"")</x:f>
      </x:c>
      <x:c r="J99" s="113" t="str">
        <x:f>IF('10_Form_Nature_Espaces_Verts'!$V99="Validé humainement",'10_Form_Nature_Espaces_Verts'!J99,"")</x:f>
      </x:c>
      <x:c r="K99" s="113" t="str">
        <x:f>IF('10_Form_Nature_Espaces_Verts'!$V99="Validé humainement",'10_Form_Nature_Espaces_Verts'!K99,"")</x:f>
      </x:c>
      <x:c r="L99" s="113" t="str">
        <x:f>IF('10_Form_Nature_Espaces_Verts'!$V99="Validé humainement",'10_Form_Nature_Espaces_Verts'!L99,"")</x:f>
      </x:c>
      <x:c r="M99" s="113" t="str">
        <x:f>IF('10_Form_Nature_Espaces_Verts'!$V99="Validé humainement",'10_Form_Nature_Espaces_Verts'!M99,"")</x:f>
      </x:c>
      <x:c r="N99" s="113" t="str">
        <x:f>IF('10_Form_Nature_Espaces_Verts'!$V99="Validé humainement",'10_Form_Nature_Espaces_Verts'!N99,"")</x:f>
      </x:c>
      <x:c r="O99" s="113" t="str">
        <x:f>IF('10_Form_Nature_Espaces_Verts'!$V99="Validé humainement",'10_Form_Nature_Espaces_Verts'!O99,"")</x:f>
      </x:c>
      <x:c r="P99" s="113" t="str">
        <x:f>IF('10_Form_Nature_Espaces_Verts'!$V99="Validé humainement",'10_Form_Nature_Espaces_Verts'!P99,"")</x:f>
      </x:c>
      <x:c r="Q99" s="113" t="str">
        <x:f>IF('10_Form_Nature_Espaces_Verts'!$V99="Validé humainement",'10_Form_Nature_Espaces_Verts'!Q99,"")</x:f>
      </x:c>
      <x:c r="R99" s="113" t="str">
        <x:f>IF('10_Form_Nature_Espaces_Verts'!$V99="Validé humainement",'10_Form_Nature_Espaces_Verts'!R99,"")</x:f>
      </x:c>
      <x:c r="S99" s="113" t="str">
        <x:f>IF('10_Form_Nature_Espaces_Verts'!$V99="Validé humainement",'10_Form_Nature_Espaces_Verts'!S99,"")</x:f>
      </x:c>
      <x:c r="T99" s="113" t="str">
        <x:f>IF('10_Form_Nature_Espaces_Verts'!$V99="Validé humainement",'10_Form_Nature_Espaces_Verts'!T99,"")</x:f>
      </x:c>
      <x:c r="U99" s="113" t="str">
        <x:f>IF('10_Form_Nature_Espaces_Verts'!$V99="Validé humainement",'10_Form_Nature_Espaces_Verts'!U99,"")</x:f>
      </x:c>
      <x:c r="V99" s="113" t="str">
        <x:f>IF('10_Form_Nature_Espaces_Verts'!$V99="Validé humainement",'10_Form_Nature_Espaces_Verts'!V99,"")</x:f>
      </x:c>
      <x:c r="W99" s="113" t="str">
        <x:f>IF('10_Form_Nature_Espaces_Verts'!$V99="Validé humainement",'10_Form_Nature_Espaces_Verts'!W99,"")</x:f>
      </x:c>
      <x:c r="X99" s="113" t="str">
        <x:f>IF('10_Form_Nature_Espaces_Verts'!$V99="Validé humainement",'10_Form_Nature_Espaces_Verts'!X99,"")</x:f>
      </x:c>
      <x:c r="Y99" s="113" t="str">
        <x:f>IF('10_Form_Nature_Espaces_Verts'!$V99="Validé humainement",'10_Form_Nature_Espaces_Verts'!Y99,"")</x:f>
      </x:c>
      <x:c r="Z99" s="113" t="str">
        <x:f>IF('10_Form_Nature_Espaces_Verts'!$V99="Validé humainement",'10_Form_Nature_Espaces_Verts'!Z99,"")</x:f>
      </x:c>
      <x:c r="AA99" s="113" t="str">
        <x:f>IF('10_Form_Nature_Espaces_Verts'!$V99="Validé humainement",'10_Form_Nature_Espaces_Verts'!AA99,"")</x:f>
      </x:c>
      <x:c r="AB99" s="113" t="str">
        <x:f>IF('10_Form_Nature_Espaces_Verts'!$V99="Validé humainement",'10_Form_Nature_Espaces_Verts'!AB99,"")</x:f>
      </x:c>
      <x:c r="AC99" s="113" t="str">
        <x:f>IF('10_Form_Nature_Espaces_Verts'!$V99="Validé humainement",'10_Form_Nature_Espaces_Verts'!AC99,"")</x:f>
      </x:c>
      <x:c r="AD99" s="113" t="str">
        <x:f>IF('10_Form_Nature_Espaces_Verts'!$V99="Validé humainement",'10_Form_Nature_Espaces_Verts'!AD99,"")</x:f>
      </x:c>
      <x:c r="AE99" s="113" t="str">
        <x:f>IF('10_Form_Nature_Espaces_Verts'!$V99="Validé humainement",'10_Form_Nature_Espaces_Verts'!AE99,"")</x:f>
      </x:c>
    </x:row>
    <x:row r="100">
      <x:c r="A100" s="113" t="str">
        <x:f>IF('10_Form_Nature_Espaces_Verts'!$V100="Validé humainement",'10_Form_Nature_Espaces_Verts'!A100,"")</x:f>
      </x:c>
      <x:c r="B100" s="113" t="str">
        <x:f>IF('10_Form_Nature_Espaces_Verts'!$V100="Validé humainement",'10_Form_Nature_Espaces_Verts'!B100,"")</x:f>
      </x:c>
      <x:c r="C100" s="113" t="str">
        <x:f>IF('10_Form_Nature_Espaces_Verts'!$V100="Validé humainement",'10_Form_Nature_Espaces_Verts'!C100,"")</x:f>
      </x:c>
      <x:c r="D100" s="113" t="str">
        <x:f>IF('10_Form_Nature_Espaces_Verts'!$V100="Validé humainement",'10_Form_Nature_Espaces_Verts'!D100,"")</x:f>
      </x:c>
      <x:c r="E100" s="113" t="str">
        <x:f>IF('10_Form_Nature_Espaces_Verts'!$V100="Validé humainement",'10_Form_Nature_Espaces_Verts'!E100,"")</x:f>
      </x:c>
      <x:c r="F100" s="113" t="str">
        <x:f>IF('10_Form_Nature_Espaces_Verts'!$V100="Validé humainement",'10_Form_Nature_Espaces_Verts'!F100,"")</x:f>
      </x:c>
      <x:c r="G100" s="113" t="str">
        <x:f>IF('10_Form_Nature_Espaces_Verts'!$V100="Validé humainement",'10_Form_Nature_Espaces_Verts'!G100,"")</x:f>
      </x:c>
      <x:c r="H100" s="113" t="str">
        <x:f>IF('10_Form_Nature_Espaces_Verts'!$V100="Validé humainement",'10_Form_Nature_Espaces_Verts'!H100,"")</x:f>
      </x:c>
      <x:c r="I100" s="113" t="str">
        <x:f>IF('10_Form_Nature_Espaces_Verts'!$V100="Validé humainement",'10_Form_Nature_Espaces_Verts'!I100,"")</x:f>
      </x:c>
      <x:c r="J100" s="113" t="str">
        <x:f>IF('10_Form_Nature_Espaces_Verts'!$V100="Validé humainement",'10_Form_Nature_Espaces_Verts'!J100,"")</x:f>
      </x:c>
      <x:c r="K100" s="113" t="str">
        <x:f>IF('10_Form_Nature_Espaces_Verts'!$V100="Validé humainement",'10_Form_Nature_Espaces_Verts'!K100,"")</x:f>
      </x:c>
      <x:c r="L100" s="113" t="str">
        <x:f>IF('10_Form_Nature_Espaces_Verts'!$V100="Validé humainement",'10_Form_Nature_Espaces_Verts'!L100,"")</x:f>
      </x:c>
      <x:c r="M100" s="113" t="str">
        <x:f>IF('10_Form_Nature_Espaces_Verts'!$V100="Validé humainement",'10_Form_Nature_Espaces_Verts'!M100,"")</x:f>
      </x:c>
      <x:c r="N100" s="113" t="str">
        <x:f>IF('10_Form_Nature_Espaces_Verts'!$V100="Validé humainement",'10_Form_Nature_Espaces_Verts'!N100,"")</x:f>
      </x:c>
      <x:c r="O100" s="113" t="str">
        <x:f>IF('10_Form_Nature_Espaces_Verts'!$V100="Validé humainement",'10_Form_Nature_Espaces_Verts'!O100,"")</x:f>
      </x:c>
      <x:c r="P100" s="113" t="str">
        <x:f>IF('10_Form_Nature_Espaces_Verts'!$V100="Validé humainement",'10_Form_Nature_Espaces_Verts'!P100,"")</x:f>
      </x:c>
      <x:c r="Q100" s="113" t="str">
        <x:f>IF('10_Form_Nature_Espaces_Verts'!$V100="Validé humainement",'10_Form_Nature_Espaces_Verts'!Q100,"")</x:f>
      </x:c>
      <x:c r="R100" s="113" t="str">
        <x:f>IF('10_Form_Nature_Espaces_Verts'!$V100="Validé humainement",'10_Form_Nature_Espaces_Verts'!R100,"")</x:f>
      </x:c>
      <x:c r="S100" s="113" t="str">
        <x:f>IF('10_Form_Nature_Espaces_Verts'!$V100="Validé humainement",'10_Form_Nature_Espaces_Verts'!S100,"")</x:f>
      </x:c>
      <x:c r="T100" s="113" t="str">
        <x:f>IF('10_Form_Nature_Espaces_Verts'!$V100="Validé humainement",'10_Form_Nature_Espaces_Verts'!T100,"")</x:f>
      </x:c>
      <x:c r="U100" s="113" t="str">
        <x:f>IF('10_Form_Nature_Espaces_Verts'!$V100="Validé humainement",'10_Form_Nature_Espaces_Verts'!U100,"")</x:f>
      </x:c>
      <x:c r="V100" s="113" t="str">
        <x:f>IF('10_Form_Nature_Espaces_Verts'!$V100="Validé humainement",'10_Form_Nature_Espaces_Verts'!V100,"")</x:f>
      </x:c>
      <x:c r="W100" s="113" t="str">
        <x:f>IF('10_Form_Nature_Espaces_Verts'!$V100="Validé humainement",'10_Form_Nature_Espaces_Verts'!W100,"")</x:f>
      </x:c>
      <x:c r="X100" s="113" t="str">
        <x:f>IF('10_Form_Nature_Espaces_Verts'!$V100="Validé humainement",'10_Form_Nature_Espaces_Verts'!X100,"")</x:f>
      </x:c>
      <x:c r="Y100" s="113" t="str">
        <x:f>IF('10_Form_Nature_Espaces_Verts'!$V100="Validé humainement",'10_Form_Nature_Espaces_Verts'!Y100,"")</x:f>
      </x:c>
      <x:c r="Z100" s="113" t="str">
        <x:f>IF('10_Form_Nature_Espaces_Verts'!$V100="Validé humainement",'10_Form_Nature_Espaces_Verts'!Z100,"")</x:f>
      </x:c>
      <x:c r="AA100" s="113" t="str">
        <x:f>IF('10_Form_Nature_Espaces_Verts'!$V100="Validé humainement",'10_Form_Nature_Espaces_Verts'!AA100,"")</x:f>
      </x:c>
      <x:c r="AB100" s="113" t="str">
        <x:f>IF('10_Form_Nature_Espaces_Verts'!$V100="Validé humainement",'10_Form_Nature_Espaces_Verts'!AB100,"")</x:f>
      </x:c>
      <x:c r="AC100" s="113" t="str">
        <x:f>IF('10_Form_Nature_Espaces_Verts'!$V100="Validé humainement",'10_Form_Nature_Espaces_Verts'!AC100,"")</x:f>
      </x:c>
      <x:c r="AD100" s="113" t="str">
        <x:f>IF('10_Form_Nature_Espaces_Verts'!$V100="Validé humainement",'10_Form_Nature_Espaces_Verts'!AD100,"")</x:f>
      </x:c>
      <x:c r="AE100" s="113" t="str">
        <x:f>IF('10_Form_Nature_Espaces_Verts'!$V100="Validé humainement",'10_Form_Nature_Espaces_Verts'!AE100,"")</x:f>
      </x:c>
    </x:row>
    <x:row r="101">
      <x:c r="A101" s="113" t="str">
        <x:f>IF('10_Form_Nature_Espaces_Verts'!$V101="Validé humainement",'10_Form_Nature_Espaces_Verts'!A101,"")</x:f>
      </x:c>
      <x:c r="B101" s="113" t="str">
        <x:f>IF('10_Form_Nature_Espaces_Verts'!$V101="Validé humainement",'10_Form_Nature_Espaces_Verts'!B101,"")</x:f>
      </x:c>
      <x:c r="C101" s="113" t="str">
        <x:f>IF('10_Form_Nature_Espaces_Verts'!$V101="Validé humainement",'10_Form_Nature_Espaces_Verts'!C101,"")</x:f>
      </x:c>
      <x:c r="D101" s="113" t="str">
        <x:f>IF('10_Form_Nature_Espaces_Verts'!$V101="Validé humainement",'10_Form_Nature_Espaces_Verts'!D101,"")</x:f>
      </x:c>
      <x:c r="E101" s="113" t="str">
        <x:f>IF('10_Form_Nature_Espaces_Verts'!$V101="Validé humainement",'10_Form_Nature_Espaces_Verts'!E101,"")</x:f>
      </x:c>
      <x:c r="F101" s="113" t="str">
        <x:f>IF('10_Form_Nature_Espaces_Verts'!$V101="Validé humainement",'10_Form_Nature_Espaces_Verts'!F101,"")</x:f>
      </x:c>
      <x:c r="G101" s="113" t="str">
        <x:f>IF('10_Form_Nature_Espaces_Verts'!$V101="Validé humainement",'10_Form_Nature_Espaces_Verts'!G101,"")</x:f>
      </x:c>
      <x:c r="H101" s="113" t="str">
        <x:f>IF('10_Form_Nature_Espaces_Verts'!$V101="Validé humainement",'10_Form_Nature_Espaces_Verts'!H101,"")</x:f>
      </x:c>
      <x:c r="I101" s="113" t="str">
        <x:f>IF('10_Form_Nature_Espaces_Verts'!$V101="Validé humainement",'10_Form_Nature_Espaces_Verts'!I101,"")</x:f>
      </x:c>
      <x:c r="J101" s="113" t="str">
        <x:f>IF('10_Form_Nature_Espaces_Verts'!$V101="Validé humainement",'10_Form_Nature_Espaces_Verts'!J101,"")</x:f>
      </x:c>
      <x:c r="K101" s="113" t="str">
        <x:f>IF('10_Form_Nature_Espaces_Verts'!$V101="Validé humainement",'10_Form_Nature_Espaces_Verts'!K101,"")</x:f>
      </x:c>
      <x:c r="L101" s="113" t="str">
        <x:f>IF('10_Form_Nature_Espaces_Verts'!$V101="Validé humainement",'10_Form_Nature_Espaces_Verts'!L101,"")</x:f>
      </x:c>
      <x:c r="M101" s="113" t="str">
        <x:f>IF('10_Form_Nature_Espaces_Verts'!$V101="Validé humainement",'10_Form_Nature_Espaces_Verts'!M101,"")</x:f>
      </x:c>
      <x:c r="N101" s="113" t="str">
        <x:f>IF('10_Form_Nature_Espaces_Verts'!$V101="Validé humainement",'10_Form_Nature_Espaces_Verts'!N101,"")</x:f>
      </x:c>
      <x:c r="O101" s="113" t="str">
        <x:f>IF('10_Form_Nature_Espaces_Verts'!$V101="Validé humainement",'10_Form_Nature_Espaces_Verts'!O101,"")</x:f>
      </x:c>
      <x:c r="P101" s="113" t="str">
        <x:f>IF('10_Form_Nature_Espaces_Verts'!$V101="Validé humainement",'10_Form_Nature_Espaces_Verts'!P101,"")</x:f>
      </x:c>
      <x:c r="Q101" s="113" t="str">
        <x:f>IF('10_Form_Nature_Espaces_Verts'!$V101="Validé humainement",'10_Form_Nature_Espaces_Verts'!Q101,"")</x:f>
      </x:c>
      <x:c r="R101" s="113" t="str">
        <x:f>IF('10_Form_Nature_Espaces_Verts'!$V101="Validé humainement",'10_Form_Nature_Espaces_Verts'!R101,"")</x:f>
      </x:c>
      <x:c r="S101" s="113" t="str">
        <x:f>IF('10_Form_Nature_Espaces_Verts'!$V101="Validé humainement",'10_Form_Nature_Espaces_Verts'!S101,"")</x:f>
      </x:c>
      <x:c r="T101" s="113" t="str">
        <x:f>IF('10_Form_Nature_Espaces_Verts'!$V101="Validé humainement",'10_Form_Nature_Espaces_Verts'!T101,"")</x:f>
      </x:c>
      <x:c r="U101" s="113" t="str">
        <x:f>IF('10_Form_Nature_Espaces_Verts'!$V101="Validé humainement",'10_Form_Nature_Espaces_Verts'!U101,"")</x:f>
      </x:c>
      <x:c r="V101" s="113" t="str">
        <x:f>IF('10_Form_Nature_Espaces_Verts'!$V101="Validé humainement",'10_Form_Nature_Espaces_Verts'!V101,"")</x:f>
      </x:c>
      <x:c r="W101" s="113" t="str">
        <x:f>IF('10_Form_Nature_Espaces_Verts'!$V101="Validé humainement",'10_Form_Nature_Espaces_Verts'!W101,"")</x:f>
      </x:c>
      <x:c r="X101" s="113" t="str">
        <x:f>IF('10_Form_Nature_Espaces_Verts'!$V101="Validé humainement",'10_Form_Nature_Espaces_Verts'!X101,"")</x:f>
      </x:c>
      <x:c r="Y101" s="113" t="str">
        <x:f>IF('10_Form_Nature_Espaces_Verts'!$V101="Validé humainement",'10_Form_Nature_Espaces_Verts'!Y101,"")</x:f>
      </x:c>
      <x:c r="Z101" s="113" t="str">
        <x:f>IF('10_Form_Nature_Espaces_Verts'!$V101="Validé humainement",'10_Form_Nature_Espaces_Verts'!Z101,"")</x:f>
      </x:c>
      <x:c r="AA101" s="113" t="str">
        <x:f>IF('10_Form_Nature_Espaces_Verts'!$V101="Validé humainement",'10_Form_Nature_Espaces_Verts'!AA101,"")</x:f>
      </x:c>
      <x:c r="AB101" s="113" t="str">
        <x:f>IF('10_Form_Nature_Espaces_Verts'!$V101="Validé humainement",'10_Form_Nature_Espaces_Verts'!AB101,"")</x:f>
      </x:c>
      <x:c r="AC101" s="113" t="str">
        <x:f>IF('10_Form_Nature_Espaces_Verts'!$V101="Validé humainement",'10_Form_Nature_Espaces_Verts'!AC101,"")</x:f>
      </x:c>
      <x:c r="AD101" s="113" t="str">
        <x:f>IF('10_Form_Nature_Espaces_Verts'!$V101="Validé humainement",'10_Form_Nature_Espaces_Verts'!AD101,"")</x:f>
      </x:c>
      <x:c r="AE101" s="113" t="str">
        <x:f>IF('10_Form_Nature_Espaces_Verts'!$V101="Validé humainement",'10_Form_Nature_Espaces_Verts'!AE101,"")</x:f>
      </x:c>
    </x:row>
    <x:row r="102">
      <x:c r="A102" s="113" t="str">
        <x:f>IF('10_Form_Nature_Espaces_Verts'!$V102="Validé humainement",'10_Form_Nature_Espaces_Verts'!A102,"")</x:f>
      </x:c>
      <x:c r="B102" s="113" t="str">
        <x:f>IF('10_Form_Nature_Espaces_Verts'!$V102="Validé humainement",'10_Form_Nature_Espaces_Verts'!B102,"")</x:f>
      </x:c>
      <x:c r="C102" s="113" t="str">
        <x:f>IF('10_Form_Nature_Espaces_Verts'!$V102="Validé humainement",'10_Form_Nature_Espaces_Verts'!C102,"")</x:f>
      </x:c>
      <x:c r="D102" s="113" t="str">
        <x:f>IF('10_Form_Nature_Espaces_Verts'!$V102="Validé humainement",'10_Form_Nature_Espaces_Verts'!D102,"")</x:f>
      </x:c>
      <x:c r="E102" s="113" t="str">
        <x:f>IF('10_Form_Nature_Espaces_Verts'!$V102="Validé humainement",'10_Form_Nature_Espaces_Verts'!E102,"")</x:f>
      </x:c>
      <x:c r="F102" s="113" t="str">
        <x:f>IF('10_Form_Nature_Espaces_Verts'!$V102="Validé humainement",'10_Form_Nature_Espaces_Verts'!F102,"")</x:f>
      </x:c>
      <x:c r="G102" s="113" t="str">
        <x:f>IF('10_Form_Nature_Espaces_Verts'!$V102="Validé humainement",'10_Form_Nature_Espaces_Verts'!G102,"")</x:f>
      </x:c>
      <x:c r="H102" s="113" t="str">
        <x:f>IF('10_Form_Nature_Espaces_Verts'!$V102="Validé humainement",'10_Form_Nature_Espaces_Verts'!H102,"")</x:f>
      </x:c>
      <x:c r="I102" s="113" t="str">
        <x:f>IF('10_Form_Nature_Espaces_Verts'!$V102="Validé humainement",'10_Form_Nature_Espaces_Verts'!I102,"")</x:f>
      </x:c>
      <x:c r="J102" s="113" t="str">
        <x:f>IF('10_Form_Nature_Espaces_Verts'!$V102="Validé humainement",'10_Form_Nature_Espaces_Verts'!J102,"")</x:f>
      </x:c>
      <x:c r="K102" s="113" t="str">
        <x:f>IF('10_Form_Nature_Espaces_Verts'!$V102="Validé humainement",'10_Form_Nature_Espaces_Verts'!K102,"")</x:f>
      </x:c>
      <x:c r="L102" s="113" t="str">
        <x:f>IF('10_Form_Nature_Espaces_Verts'!$V102="Validé humainement",'10_Form_Nature_Espaces_Verts'!L102,"")</x:f>
      </x:c>
      <x:c r="M102" s="113" t="str">
        <x:f>IF('10_Form_Nature_Espaces_Verts'!$V102="Validé humainement",'10_Form_Nature_Espaces_Verts'!M102,"")</x:f>
      </x:c>
      <x:c r="N102" s="113" t="str">
        <x:f>IF('10_Form_Nature_Espaces_Verts'!$V102="Validé humainement",'10_Form_Nature_Espaces_Verts'!N102,"")</x:f>
      </x:c>
      <x:c r="O102" s="113" t="str">
        <x:f>IF('10_Form_Nature_Espaces_Verts'!$V102="Validé humainement",'10_Form_Nature_Espaces_Verts'!O102,"")</x:f>
      </x:c>
      <x:c r="P102" s="113" t="str">
        <x:f>IF('10_Form_Nature_Espaces_Verts'!$V102="Validé humainement",'10_Form_Nature_Espaces_Verts'!P102,"")</x:f>
      </x:c>
      <x:c r="Q102" s="113" t="str">
        <x:f>IF('10_Form_Nature_Espaces_Verts'!$V102="Validé humainement",'10_Form_Nature_Espaces_Verts'!Q102,"")</x:f>
      </x:c>
      <x:c r="R102" s="113" t="str">
        <x:f>IF('10_Form_Nature_Espaces_Verts'!$V102="Validé humainement",'10_Form_Nature_Espaces_Verts'!R102,"")</x:f>
      </x:c>
      <x:c r="S102" s="113" t="str">
        <x:f>IF('10_Form_Nature_Espaces_Verts'!$V102="Validé humainement",'10_Form_Nature_Espaces_Verts'!S102,"")</x:f>
      </x:c>
      <x:c r="T102" s="113" t="str">
        <x:f>IF('10_Form_Nature_Espaces_Verts'!$V102="Validé humainement",'10_Form_Nature_Espaces_Verts'!T102,"")</x:f>
      </x:c>
      <x:c r="U102" s="113" t="str">
        <x:f>IF('10_Form_Nature_Espaces_Verts'!$V102="Validé humainement",'10_Form_Nature_Espaces_Verts'!U102,"")</x:f>
      </x:c>
      <x:c r="V102" s="113" t="str">
        <x:f>IF('10_Form_Nature_Espaces_Verts'!$V102="Validé humainement",'10_Form_Nature_Espaces_Verts'!V102,"")</x:f>
      </x:c>
      <x:c r="W102" s="113" t="str">
        <x:f>IF('10_Form_Nature_Espaces_Verts'!$V102="Validé humainement",'10_Form_Nature_Espaces_Verts'!W102,"")</x:f>
      </x:c>
      <x:c r="X102" s="113" t="str">
        <x:f>IF('10_Form_Nature_Espaces_Verts'!$V102="Validé humainement",'10_Form_Nature_Espaces_Verts'!X102,"")</x:f>
      </x:c>
      <x:c r="Y102" s="113" t="str">
        <x:f>IF('10_Form_Nature_Espaces_Verts'!$V102="Validé humainement",'10_Form_Nature_Espaces_Verts'!Y102,"")</x:f>
      </x:c>
      <x:c r="Z102" s="113" t="str">
        <x:f>IF('10_Form_Nature_Espaces_Verts'!$V102="Validé humainement",'10_Form_Nature_Espaces_Verts'!Z102,"")</x:f>
      </x:c>
      <x:c r="AA102" s="113" t="str">
        <x:f>IF('10_Form_Nature_Espaces_Verts'!$V102="Validé humainement",'10_Form_Nature_Espaces_Verts'!AA102,"")</x:f>
      </x:c>
      <x:c r="AB102" s="113" t="str">
        <x:f>IF('10_Form_Nature_Espaces_Verts'!$V102="Validé humainement",'10_Form_Nature_Espaces_Verts'!AB102,"")</x:f>
      </x:c>
      <x:c r="AC102" s="113" t="str">
        <x:f>IF('10_Form_Nature_Espaces_Verts'!$V102="Validé humainement",'10_Form_Nature_Espaces_Verts'!AC102,"")</x:f>
      </x:c>
      <x:c r="AD102" s="113" t="str">
        <x:f>IF('10_Form_Nature_Espaces_Verts'!$V102="Validé humainement",'10_Form_Nature_Espaces_Verts'!AD102,"")</x:f>
      </x:c>
      <x:c r="AE102" s="113" t="str">
        <x:f>IF('10_Form_Nature_Espaces_Verts'!$V102="Validé humainement",'10_Form_Nature_Espaces_Verts'!AE102,"")</x:f>
      </x:c>
    </x:row>
    <x:row r="103">
      <x:c r="A103" s="113" t="str">
        <x:f>IF('10_Form_Nature_Espaces_Verts'!$V103="Validé humainement",'10_Form_Nature_Espaces_Verts'!A103,"")</x:f>
      </x:c>
      <x:c r="B103" s="113" t="str">
        <x:f>IF('10_Form_Nature_Espaces_Verts'!$V103="Validé humainement",'10_Form_Nature_Espaces_Verts'!B103,"")</x:f>
      </x:c>
      <x:c r="C103" s="113" t="str">
        <x:f>IF('10_Form_Nature_Espaces_Verts'!$V103="Validé humainement",'10_Form_Nature_Espaces_Verts'!C103,"")</x:f>
      </x:c>
      <x:c r="D103" s="113" t="str">
        <x:f>IF('10_Form_Nature_Espaces_Verts'!$V103="Validé humainement",'10_Form_Nature_Espaces_Verts'!D103,"")</x:f>
      </x:c>
      <x:c r="E103" s="113" t="str">
        <x:f>IF('10_Form_Nature_Espaces_Verts'!$V103="Validé humainement",'10_Form_Nature_Espaces_Verts'!E103,"")</x:f>
      </x:c>
      <x:c r="F103" s="113" t="str">
        <x:f>IF('10_Form_Nature_Espaces_Verts'!$V103="Validé humainement",'10_Form_Nature_Espaces_Verts'!F103,"")</x:f>
      </x:c>
      <x:c r="G103" s="113" t="str">
        <x:f>IF('10_Form_Nature_Espaces_Verts'!$V103="Validé humainement",'10_Form_Nature_Espaces_Verts'!G103,"")</x:f>
      </x:c>
      <x:c r="H103" s="113" t="str">
        <x:f>IF('10_Form_Nature_Espaces_Verts'!$V103="Validé humainement",'10_Form_Nature_Espaces_Verts'!H103,"")</x:f>
      </x:c>
      <x:c r="I103" s="113" t="str">
        <x:f>IF('10_Form_Nature_Espaces_Verts'!$V103="Validé humainement",'10_Form_Nature_Espaces_Verts'!I103,"")</x:f>
      </x:c>
      <x:c r="J103" s="113" t="str">
        <x:f>IF('10_Form_Nature_Espaces_Verts'!$V103="Validé humainement",'10_Form_Nature_Espaces_Verts'!J103,"")</x:f>
      </x:c>
      <x:c r="K103" s="113" t="str">
        <x:f>IF('10_Form_Nature_Espaces_Verts'!$V103="Validé humainement",'10_Form_Nature_Espaces_Verts'!K103,"")</x:f>
      </x:c>
      <x:c r="L103" s="113" t="str">
        <x:f>IF('10_Form_Nature_Espaces_Verts'!$V103="Validé humainement",'10_Form_Nature_Espaces_Verts'!L103,"")</x:f>
      </x:c>
      <x:c r="M103" s="113" t="str">
        <x:f>IF('10_Form_Nature_Espaces_Verts'!$V103="Validé humainement",'10_Form_Nature_Espaces_Verts'!M103,"")</x:f>
      </x:c>
      <x:c r="N103" s="113" t="str">
        <x:f>IF('10_Form_Nature_Espaces_Verts'!$V103="Validé humainement",'10_Form_Nature_Espaces_Verts'!N103,"")</x:f>
      </x:c>
      <x:c r="O103" s="113" t="str">
        <x:f>IF('10_Form_Nature_Espaces_Verts'!$V103="Validé humainement",'10_Form_Nature_Espaces_Verts'!O103,"")</x:f>
      </x:c>
      <x:c r="P103" s="113" t="str">
        <x:f>IF('10_Form_Nature_Espaces_Verts'!$V103="Validé humainement",'10_Form_Nature_Espaces_Verts'!P103,"")</x:f>
      </x:c>
      <x:c r="Q103" s="113" t="str">
        <x:f>IF('10_Form_Nature_Espaces_Verts'!$V103="Validé humainement",'10_Form_Nature_Espaces_Verts'!Q103,"")</x:f>
      </x:c>
      <x:c r="R103" s="113" t="str">
        <x:f>IF('10_Form_Nature_Espaces_Verts'!$V103="Validé humainement",'10_Form_Nature_Espaces_Verts'!R103,"")</x:f>
      </x:c>
      <x:c r="S103" s="113" t="str">
        <x:f>IF('10_Form_Nature_Espaces_Verts'!$V103="Validé humainement",'10_Form_Nature_Espaces_Verts'!S103,"")</x:f>
      </x:c>
      <x:c r="T103" s="113" t="str">
        <x:f>IF('10_Form_Nature_Espaces_Verts'!$V103="Validé humainement",'10_Form_Nature_Espaces_Verts'!T103,"")</x:f>
      </x:c>
      <x:c r="U103" s="113" t="str">
        <x:f>IF('10_Form_Nature_Espaces_Verts'!$V103="Validé humainement",'10_Form_Nature_Espaces_Verts'!U103,"")</x:f>
      </x:c>
      <x:c r="V103" s="113" t="str">
        <x:f>IF('10_Form_Nature_Espaces_Verts'!$V103="Validé humainement",'10_Form_Nature_Espaces_Verts'!V103,"")</x:f>
      </x:c>
      <x:c r="W103" s="113" t="str">
        <x:f>IF('10_Form_Nature_Espaces_Verts'!$V103="Validé humainement",'10_Form_Nature_Espaces_Verts'!W103,"")</x:f>
      </x:c>
      <x:c r="X103" s="113" t="str">
        <x:f>IF('10_Form_Nature_Espaces_Verts'!$V103="Validé humainement",'10_Form_Nature_Espaces_Verts'!X103,"")</x:f>
      </x:c>
      <x:c r="Y103" s="113" t="str">
        <x:f>IF('10_Form_Nature_Espaces_Verts'!$V103="Validé humainement",'10_Form_Nature_Espaces_Verts'!Y103,"")</x:f>
      </x:c>
      <x:c r="Z103" s="113" t="str">
        <x:f>IF('10_Form_Nature_Espaces_Verts'!$V103="Validé humainement",'10_Form_Nature_Espaces_Verts'!Z103,"")</x:f>
      </x:c>
      <x:c r="AA103" s="113" t="str">
        <x:f>IF('10_Form_Nature_Espaces_Verts'!$V103="Validé humainement",'10_Form_Nature_Espaces_Verts'!AA103,"")</x:f>
      </x:c>
      <x:c r="AB103" s="113" t="str">
        <x:f>IF('10_Form_Nature_Espaces_Verts'!$V103="Validé humainement",'10_Form_Nature_Espaces_Verts'!AB103,"")</x:f>
      </x:c>
      <x:c r="AC103" s="113" t="str">
        <x:f>IF('10_Form_Nature_Espaces_Verts'!$V103="Validé humainement",'10_Form_Nature_Espaces_Verts'!AC103,"")</x:f>
      </x:c>
      <x:c r="AD103" s="113" t="str">
        <x:f>IF('10_Form_Nature_Espaces_Verts'!$V103="Validé humainement",'10_Form_Nature_Espaces_Verts'!AD103,"")</x:f>
      </x:c>
      <x:c r="AE103" s="113" t="str">
        <x:f>IF('10_Form_Nature_Espaces_Verts'!$V103="Validé humainement",'10_Form_Nature_Espaces_Verts'!AE103,"")</x:f>
      </x:c>
    </x:row>
    <x:row r="104">
      <x:c r="A104" s="113" t="str">
        <x:f>IF('10_Form_Nature_Espaces_Verts'!$V104="Validé humainement",'10_Form_Nature_Espaces_Verts'!A104,"")</x:f>
      </x:c>
      <x:c r="B104" s="113" t="str">
        <x:f>IF('10_Form_Nature_Espaces_Verts'!$V104="Validé humainement",'10_Form_Nature_Espaces_Verts'!B104,"")</x:f>
      </x:c>
      <x:c r="C104" s="113" t="str">
        <x:f>IF('10_Form_Nature_Espaces_Verts'!$V104="Validé humainement",'10_Form_Nature_Espaces_Verts'!C104,"")</x:f>
      </x:c>
      <x:c r="D104" s="113" t="str">
        <x:f>IF('10_Form_Nature_Espaces_Verts'!$V104="Validé humainement",'10_Form_Nature_Espaces_Verts'!D104,"")</x:f>
      </x:c>
      <x:c r="E104" s="113" t="str">
        <x:f>IF('10_Form_Nature_Espaces_Verts'!$V104="Validé humainement",'10_Form_Nature_Espaces_Verts'!E104,"")</x:f>
      </x:c>
      <x:c r="F104" s="113" t="str">
        <x:f>IF('10_Form_Nature_Espaces_Verts'!$V104="Validé humainement",'10_Form_Nature_Espaces_Verts'!F104,"")</x:f>
      </x:c>
      <x:c r="G104" s="113" t="str">
        <x:f>IF('10_Form_Nature_Espaces_Verts'!$V104="Validé humainement",'10_Form_Nature_Espaces_Verts'!G104,"")</x:f>
      </x:c>
      <x:c r="H104" s="113" t="str">
        <x:f>IF('10_Form_Nature_Espaces_Verts'!$V104="Validé humainement",'10_Form_Nature_Espaces_Verts'!H104,"")</x:f>
      </x:c>
      <x:c r="I104" s="113" t="str">
        <x:f>IF('10_Form_Nature_Espaces_Verts'!$V104="Validé humainement",'10_Form_Nature_Espaces_Verts'!I104,"")</x:f>
      </x:c>
      <x:c r="J104" s="113" t="str">
        <x:f>IF('10_Form_Nature_Espaces_Verts'!$V104="Validé humainement",'10_Form_Nature_Espaces_Verts'!J104,"")</x:f>
      </x:c>
      <x:c r="K104" s="113" t="str">
        <x:f>IF('10_Form_Nature_Espaces_Verts'!$V104="Validé humainement",'10_Form_Nature_Espaces_Verts'!K104,"")</x:f>
      </x:c>
      <x:c r="L104" s="113" t="str">
        <x:f>IF('10_Form_Nature_Espaces_Verts'!$V104="Validé humainement",'10_Form_Nature_Espaces_Verts'!L104,"")</x:f>
      </x:c>
      <x:c r="M104" s="113" t="str">
        <x:f>IF('10_Form_Nature_Espaces_Verts'!$V104="Validé humainement",'10_Form_Nature_Espaces_Verts'!M104,"")</x:f>
      </x:c>
      <x:c r="N104" s="113" t="str">
        <x:f>IF('10_Form_Nature_Espaces_Verts'!$V104="Validé humainement",'10_Form_Nature_Espaces_Verts'!N104,"")</x:f>
      </x:c>
      <x:c r="O104" s="113" t="str">
        <x:f>IF('10_Form_Nature_Espaces_Verts'!$V104="Validé humainement",'10_Form_Nature_Espaces_Verts'!O104,"")</x:f>
      </x:c>
      <x:c r="P104" s="113" t="str">
        <x:f>IF('10_Form_Nature_Espaces_Verts'!$V104="Validé humainement",'10_Form_Nature_Espaces_Verts'!P104,"")</x:f>
      </x:c>
      <x:c r="Q104" s="113" t="str">
        <x:f>IF('10_Form_Nature_Espaces_Verts'!$V104="Validé humainement",'10_Form_Nature_Espaces_Verts'!Q104,"")</x:f>
      </x:c>
      <x:c r="R104" s="113" t="str">
        <x:f>IF('10_Form_Nature_Espaces_Verts'!$V104="Validé humainement",'10_Form_Nature_Espaces_Verts'!R104,"")</x:f>
      </x:c>
      <x:c r="S104" s="113" t="str">
        <x:f>IF('10_Form_Nature_Espaces_Verts'!$V104="Validé humainement",'10_Form_Nature_Espaces_Verts'!S104,"")</x:f>
      </x:c>
      <x:c r="T104" s="113" t="str">
        <x:f>IF('10_Form_Nature_Espaces_Verts'!$V104="Validé humainement",'10_Form_Nature_Espaces_Verts'!T104,"")</x:f>
      </x:c>
      <x:c r="U104" s="113" t="str">
        <x:f>IF('10_Form_Nature_Espaces_Verts'!$V104="Validé humainement",'10_Form_Nature_Espaces_Verts'!U104,"")</x:f>
      </x:c>
      <x:c r="V104" s="113" t="str">
        <x:f>IF('10_Form_Nature_Espaces_Verts'!$V104="Validé humainement",'10_Form_Nature_Espaces_Verts'!V104,"")</x:f>
      </x:c>
      <x:c r="W104" s="113" t="str">
        <x:f>IF('10_Form_Nature_Espaces_Verts'!$V104="Validé humainement",'10_Form_Nature_Espaces_Verts'!W104,"")</x:f>
      </x:c>
      <x:c r="X104" s="113" t="str">
        <x:f>IF('10_Form_Nature_Espaces_Verts'!$V104="Validé humainement",'10_Form_Nature_Espaces_Verts'!X104,"")</x:f>
      </x:c>
      <x:c r="Y104" s="113" t="str">
        <x:f>IF('10_Form_Nature_Espaces_Verts'!$V104="Validé humainement",'10_Form_Nature_Espaces_Verts'!Y104,"")</x:f>
      </x:c>
      <x:c r="Z104" s="113" t="str">
        <x:f>IF('10_Form_Nature_Espaces_Verts'!$V104="Validé humainement",'10_Form_Nature_Espaces_Verts'!Z104,"")</x:f>
      </x:c>
      <x:c r="AA104" s="113" t="str">
        <x:f>IF('10_Form_Nature_Espaces_Verts'!$V104="Validé humainement",'10_Form_Nature_Espaces_Verts'!AA104,"")</x:f>
      </x:c>
      <x:c r="AB104" s="113" t="str">
        <x:f>IF('10_Form_Nature_Espaces_Verts'!$V104="Validé humainement",'10_Form_Nature_Espaces_Verts'!AB104,"")</x:f>
      </x:c>
      <x:c r="AC104" s="113" t="str">
        <x:f>IF('10_Form_Nature_Espaces_Verts'!$V104="Validé humainement",'10_Form_Nature_Espaces_Verts'!AC104,"")</x:f>
      </x:c>
      <x:c r="AD104" s="113" t="str">
        <x:f>IF('10_Form_Nature_Espaces_Verts'!$V104="Validé humainement",'10_Form_Nature_Espaces_Verts'!AD104,"")</x:f>
      </x:c>
      <x:c r="AE104" s="113" t="str">
        <x:f>IF('10_Form_Nature_Espaces_Verts'!$V104="Validé humainement",'10_Form_Nature_Espaces_Verts'!AE104,"")</x:f>
      </x:c>
    </x:row>
    <x:row r="105">
      <x:c r="A105" s="113" t="str">
        <x:f>IF('10_Form_Nature_Espaces_Verts'!$V105="Validé humainement",'10_Form_Nature_Espaces_Verts'!A105,"")</x:f>
      </x:c>
      <x:c r="B105" s="113" t="str">
        <x:f>IF('10_Form_Nature_Espaces_Verts'!$V105="Validé humainement",'10_Form_Nature_Espaces_Verts'!B105,"")</x:f>
      </x:c>
      <x:c r="C105" s="113" t="str">
        <x:f>IF('10_Form_Nature_Espaces_Verts'!$V105="Validé humainement",'10_Form_Nature_Espaces_Verts'!C105,"")</x:f>
      </x:c>
      <x:c r="D105" s="113" t="str">
        <x:f>IF('10_Form_Nature_Espaces_Verts'!$V105="Validé humainement",'10_Form_Nature_Espaces_Verts'!D105,"")</x:f>
      </x:c>
      <x:c r="E105" s="113" t="str">
        <x:f>IF('10_Form_Nature_Espaces_Verts'!$V105="Validé humainement",'10_Form_Nature_Espaces_Verts'!E105,"")</x:f>
      </x:c>
      <x:c r="F105" s="113" t="str">
        <x:f>IF('10_Form_Nature_Espaces_Verts'!$V105="Validé humainement",'10_Form_Nature_Espaces_Verts'!F105,"")</x:f>
      </x:c>
      <x:c r="G105" s="113" t="str">
        <x:f>IF('10_Form_Nature_Espaces_Verts'!$V105="Validé humainement",'10_Form_Nature_Espaces_Verts'!G105,"")</x:f>
      </x:c>
      <x:c r="H105" s="113" t="str">
        <x:f>IF('10_Form_Nature_Espaces_Verts'!$V105="Validé humainement",'10_Form_Nature_Espaces_Verts'!H105,"")</x:f>
      </x:c>
      <x:c r="I105" s="113" t="str">
        <x:f>IF('10_Form_Nature_Espaces_Verts'!$V105="Validé humainement",'10_Form_Nature_Espaces_Verts'!I105,"")</x:f>
      </x:c>
      <x:c r="J105" s="113" t="str">
        <x:f>IF('10_Form_Nature_Espaces_Verts'!$V105="Validé humainement",'10_Form_Nature_Espaces_Verts'!J105,"")</x:f>
      </x:c>
      <x:c r="K105" s="113" t="str">
        <x:f>IF('10_Form_Nature_Espaces_Verts'!$V105="Validé humainement",'10_Form_Nature_Espaces_Verts'!K105,"")</x:f>
      </x:c>
      <x:c r="L105" s="113" t="str">
        <x:f>IF('10_Form_Nature_Espaces_Verts'!$V105="Validé humainement",'10_Form_Nature_Espaces_Verts'!L105,"")</x:f>
      </x:c>
      <x:c r="M105" s="113" t="str">
        <x:f>IF('10_Form_Nature_Espaces_Verts'!$V105="Validé humainement",'10_Form_Nature_Espaces_Verts'!M105,"")</x:f>
      </x:c>
      <x:c r="N105" s="113" t="str">
        <x:f>IF('10_Form_Nature_Espaces_Verts'!$V105="Validé humainement",'10_Form_Nature_Espaces_Verts'!N105,"")</x:f>
      </x:c>
      <x:c r="O105" s="113" t="str">
        <x:f>IF('10_Form_Nature_Espaces_Verts'!$V105="Validé humainement",'10_Form_Nature_Espaces_Verts'!O105,"")</x:f>
      </x:c>
      <x:c r="P105" s="113" t="str">
        <x:f>IF('10_Form_Nature_Espaces_Verts'!$V105="Validé humainement",'10_Form_Nature_Espaces_Verts'!P105,"")</x:f>
      </x:c>
      <x:c r="Q105" s="113" t="str">
        <x:f>IF('10_Form_Nature_Espaces_Verts'!$V105="Validé humainement",'10_Form_Nature_Espaces_Verts'!Q105,"")</x:f>
      </x:c>
      <x:c r="R105" s="113" t="str">
        <x:f>IF('10_Form_Nature_Espaces_Verts'!$V105="Validé humainement",'10_Form_Nature_Espaces_Verts'!R105,"")</x:f>
      </x:c>
      <x:c r="S105" s="113" t="str">
        <x:f>IF('10_Form_Nature_Espaces_Verts'!$V105="Validé humainement",'10_Form_Nature_Espaces_Verts'!S105,"")</x:f>
      </x:c>
      <x:c r="T105" s="113" t="str">
        <x:f>IF('10_Form_Nature_Espaces_Verts'!$V105="Validé humainement",'10_Form_Nature_Espaces_Verts'!T105,"")</x:f>
      </x:c>
      <x:c r="U105" s="113" t="str">
        <x:f>IF('10_Form_Nature_Espaces_Verts'!$V105="Validé humainement",'10_Form_Nature_Espaces_Verts'!U105,"")</x:f>
      </x:c>
      <x:c r="V105" s="113" t="str">
        <x:f>IF('10_Form_Nature_Espaces_Verts'!$V105="Validé humainement",'10_Form_Nature_Espaces_Verts'!V105,"")</x:f>
      </x:c>
      <x:c r="W105" s="113" t="str">
        <x:f>IF('10_Form_Nature_Espaces_Verts'!$V105="Validé humainement",'10_Form_Nature_Espaces_Verts'!W105,"")</x:f>
      </x:c>
      <x:c r="X105" s="113" t="str">
        <x:f>IF('10_Form_Nature_Espaces_Verts'!$V105="Validé humainement",'10_Form_Nature_Espaces_Verts'!X105,"")</x:f>
      </x:c>
      <x:c r="Y105" s="113" t="str">
        <x:f>IF('10_Form_Nature_Espaces_Verts'!$V105="Validé humainement",'10_Form_Nature_Espaces_Verts'!Y105,"")</x:f>
      </x:c>
      <x:c r="Z105" s="113" t="str">
        <x:f>IF('10_Form_Nature_Espaces_Verts'!$V105="Validé humainement",'10_Form_Nature_Espaces_Verts'!Z105,"")</x:f>
      </x:c>
      <x:c r="AA105" s="113" t="str">
        <x:f>IF('10_Form_Nature_Espaces_Verts'!$V105="Validé humainement",'10_Form_Nature_Espaces_Verts'!AA105,"")</x:f>
      </x:c>
      <x:c r="AB105" s="113" t="str">
        <x:f>IF('10_Form_Nature_Espaces_Verts'!$V105="Validé humainement",'10_Form_Nature_Espaces_Verts'!AB105,"")</x:f>
      </x:c>
      <x:c r="AC105" s="113" t="str">
        <x:f>IF('10_Form_Nature_Espaces_Verts'!$V105="Validé humainement",'10_Form_Nature_Espaces_Verts'!AC105,"")</x:f>
      </x:c>
      <x:c r="AD105" s="113" t="str">
        <x:f>IF('10_Form_Nature_Espaces_Verts'!$V105="Validé humainement",'10_Form_Nature_Espaces_Verts'!AD105,"")</x:f>
      </x:c>
      <x:c r="AE105" s="113" t="str">
        <x:f>IF('10_Form_Nature_Espaces_Verts'!$V105="Validé humainement",'10_Form_Nature_Espaces_Verts'!AE105,"")</x:f>
      </x:c>
    </x:row>
    <x:row r="106">
      <x:c r="A106" s="113" t="str">
        <x:f>IF('10_Form_Nature_Espaces_Verts'!$V106="Validé humainement",'10_Form_Nature_Espaces_Verts'!A106,"")</x:f>
      </x:c>
      <x:c r="B106" s="113" t="str">
        <x:f>IF('10_Form_Nature_Espaces_Verts'!$V106="Validé humainement",'10_Form_Nature_Espaces_Verts'!B106,"")</x:f>
      </x:c>
      <x:c r="C106" s="113" t="str">
        <x:f>IF('10_Form_Nature_Espaces_Verts'!$V106="Validé humainement",'10_Form_Nature_Espaces_Verts'!C106,"")</x:f>
      </x:c>
      <x:c r="D106" s="113" t="str">
        <x:f>IF('10_Form_Nature_Espaces_Verts'!$V106="Validé humainement",'10_Form_Nature_Espaces_Verts'!D106,"")</x:f>
      </x:c>
      <x:c r="E106" s="113" t="str">
        <x:f>IF('10_Form_Nature_Espaces_Verts'!$V106="Validé humainement",'10_Form_Nature_Espaces_Verts'!E106,"")</x:f>
      </x:c>
      <x:c r="F106" s="113" t="str">
        <x:f>IF('10_Form_Nature_Espaces_Verts'!$V106="Validé humainement",'10_Form_Nature_Espaces_Verts'!F106,"")</x:f>
      </x:c>
      <x:c r="G106" s="113" t="str">
        <x:f>IF('10_Form_Nature_Espaces_Verts'!$V106="Validé humainement",'10_Form_Nature_Espaces_Verts'!G106,"")</x:f>
      </x:c>
      <x:c r="H106" s="113" t="str">
        <x:f>IF('10_Form_Nature_Espaces_Verts'!$V106="Validé humainement",'10_Form_Nature_Espaces_Verts'!H106,"")</x:f>
      </x:c>
      <x:c r="I106" s="113" t="str">
        <x:f>IF('10_Form_Nature_Espaces_Verts'!$V106="Validé humainement",'10_Form_Nature_Espaces_Verts'!I106,"")</x:f>
      </x:c>
      <x:c r="J106" s="113" t="str">
        <x:f>IF('10_Form_Nature_Espaces_Verts'!$V106="Validé humainement",'10_Form_Nature_Espaces_Verts'!J106,"")</x:f>
      </x:c>
      <x:c r="K106" s="113" t="str">
        <x:f>IF('10_Form_Nature_Espaces_Verts'!$V106="Validé humainement",'10_Form_Nature_Espaces_Verts'!K106,"")</x:f>
      </x:c>
      <x:c r="L106" s="113" t="str">
        <x:f>IF('10_Form_Nature_Espaces_Verts'!$V106="Validé humainement",'10_Form_Nature_Espaces_Verts'!L106,"")</x:f>
      </x:c>
      <x:c r="M106" s="113" t="str">
        <x:f>IF('10_Form_Nature_Espaces_Verts'!$V106="Validé humainement",'10_Form_Nature_Espaces_Verts'!M106,"")</x:f>
      </x:c>
      <x:c r="N106" s="113" t="str">
        <x:f>IF('10_Form_Nature_Espaces_Verts'!$V106="Validé humainement",'10_Form_Nature_Espaces_Verts'!N106,"")</x:f>
      </x:c>
      <x:c r="O106" s="113" t="str">
        <x:f>IF('10_Form_Nature_Espaces_Verts'!$V106="Validé humainement",'10_Form_Nature_Espaces_Verts'!O106,"")</x:f>
      </x:c>
      <x:c r="P106" s="113" t="str">
        <x:f>IF('10_Form_Nature_Espaces_Verts'!$V106="Validé humainement",'10_Form_Nature_Espaces_Verts'!P106,"")</x:f>
      </x:c>
      <x:c r="Q106" s="113" t="str">
        <x:f>IF('10_Form_Nature_Espaces_Verts'!$V106="Validé humainement",'10_Form_Nature_Espaces_Verts'!Q106,"")</x:f>
      </x:c>
      <x:c r="R106" s="113" t="str">
        <x:f>IF('10_Form_Nature_Espaces_Verts'!$V106="Validé humainement",'10_Form_Nature_Espaces_Verts'!R106,"")</x:f>
      </x:c>
      <x:c r="S106" s="113" t="str">
        <x:f>IF('10_Form_Nature_Espaces_Verts'!$V106="Validé humainement",'10_Form_Nature_Espaces_Verts'!S106,"")</x:f>
      </x:c>
      <x:c r="T106" s="113" t="str">
        <x:f>IF('10_Form_Nature_Espaces_Verts'!$V106="Validé humainement",'10_Form_Nature_Espaces_Verts'!T106,"")</x:f>
      </x:c>
      <x:c r="U106" s="113" t="str">
        <x:f>IF('10_Form_Nature_Espaces_Verts'!$V106="Validé humainement",'10_Form_Nature_Espaces_Verts'!U106,"")</x:f>
      </x:c>
      <x:c r="V106" s="113" t="str">
        <x:f>IF('10_Form_Nature_Espaces_Verts'!$V106="Validé humainement",'10_Form_Nature_Espaces_Verts'!V106,"")</x:f>
      </x:c>
      <x:c r="W106" s="113" t="str">
        <x:f>IF('10_Form_Nature_Espaces_Verts'!$V106="Validé humainement",'10_Form_Nature_Espaces_Verts'!W106,"")</x:f>
      </x:c>
      <x:c r="X106" s="113" t="str">
        <x:f>IF('10_Form_Nature_Espaces_Verts'!$V106="Validé humainement",'10_Form_Nature_Espaces_Verts'!X106,"")</x:f>
      </x:c>
      <x:c r="Y106" s="113" t="str">
        <x:f>IF('10_Form_Nature_Espaces_Verts'!$V106="Validé humainement",'10_Form_Nature_Espaces_Verts'!Y106,"")</x:f>
      </x:c>
      <x:c r="Z106" s="113" t="str">
        <x:f>IF('10_Form_Nature_Espaces_Verts'!$V106="Validé humainement",'10_Form_Nature_Espaces_Verts'!Z106,"")</x:f>
      </x:c>
      <x:c r="AA106" s="113" t="str">
        <x:f>IF('10_Form_Nature_Espaces_Verts'!$V106="Validé humainement",'10_Form_Nature_Espaces_Verts'!AA106,"")</x:f>
      </x:c>
      <x:c r="AB106" s="113" t="str">
        <x:f>IF('10_Form_Nature_Espaces_Verts'!$V106="Validé humainement",'10_Form_Nature_Espaces_Verts'!AB106,"")</x:f>
      </x:c>
      <x:c r="AC106" s="113" t="str">
        <x:f>IF('10_Form_Nature_Espaces_Verts'!$V106="Validé humainement",'10_Form_Nature_Espaces_Verts'!AC106,"")</x:f>
      </x:c>
      <x:c r="AD106" s="113" t="str">
        <x:f>IF('10_Form_Nature_Espaces_Verts'!$V106="Validé humainement",'10_Form_Nature_Espaces_Verts'!AD106,"")</x:f>
      </x:c>
      <x:c r="AE106" s="113" t="str">
        <x:f>IF('10_Form_Nature_Espaces_Verts'!$V106="Validé humainement",'10_Form_Nature_Espaces_Verts'!AE106,"")</x:f>
      </x:c>
    </x:row>
    <x:row r="107">
      <x:c r="A107" s="113" t="str">
        <x:f>IF('10_Form_Nature_Espaces_Verts'!$V107="Validé humainement",'10_Form_Nature_Espaces_Verts'!A107,"")</x:f>
      </x:c>
      <x:c r="B107" s="113" t="str">
        <x:f>IF('10_Form_Nature_Espaces_Verts'!$V107="Validé humainement",'10_Form_Nature_Espaces_Verts'!B107,"")</x:f>
      </x:c>
      <x:c r="C107" s="113" t="str">
        <x:f>IF('10_Form_Nature_Espaces_Verts'!$V107="Validé humainement",'10_Form_Nature_Espaces_Verts'!C107,"")</x:f>
      </x:c>
      <x:c r="D107" s="113" t="str">
        <x:f>IF('10_Form_Nature_Espaces_Verts'!$V107="Validé humainement",'10_Form_Nature_Espaces_Verts'!D107,"")</x:f>
      </x:c>
      <x:c r="E107" s="113" t="str">
        <x:f>IF('10_Form_Nature_Espaces_Verts'!$V107="Validé humainement",'10_Form_Nature_Espaces_Verts'!E107,"")</x:f>
      </x:c>
      <x:c r="F107" s="113" t="str">
        <x:f>IF('10_Form_Nature_Espaces_Verts'!$V107="Validé humainement",'10_Form_Nature_Espaces_Verts'!F107,"")</x:f>
      </x:c>
      <x:c r="G107" s="113" t="str">
        <x:f>IF('10_Form_Nature_Espaces_Verts'!$V107="Validé humainement",'10_Form_Nature_Espaces_Verts'!G107,"")</x:f>
      </x:c>
      <x:c r="H107" s="113" t="str">
        <x:f>IF('10_Form_Nature_Espaces_Verts'!$V107="Validé humainement",'10_Form_Nature_Espaces_Verts'!H107,"")</x:f>
      </x:c>
      <x:c r="I107" s="113" t="str">
        <x:f>IF('10_Form_Nature_Espaces_Verts'!$V107="Validé humainement",'10_Form_Nature_Espaces_Verts'!I107,"")</x:f>
      </x:c>
      <x:c r="J107" s="113" t="str">
        <x:f>IF('10_Form_Nature_Espaces_Verts'!$V107="Validé humainement",'10_Form_Nature_Espaces_Verts'!J107,"")</x:f>
      </x:c>
      <x:c r="K107" s="113" t="str">
        <x:f>IF('10_Form_Nature_Espaces_Verts'!$V107="Validé humainement",'10_Form_Nature_Espaces_Verts'!K107,"")</x:f>
      </x:c>
      <x:c r="L107" s="113" t="str">
        <x:f>IF('10_Form_Nature_Espaces_Verts'!$V107="Validé humainement",'10_Form_Nature_Espaces_Verts'!L107,"")</x:f>
      </x:c>
      <x:c r="M107" s="113" t="str">
        <x:f>IF('10_Form_Nature_Espaces_Verts'!$V107="Validé humainement",'10_Form_Nature_Espaces_Verts'!M107,"")</x:f>
      </x:c>
      <x:c r="N107" s="113" t="str">
        <x:f>IF('10_Form_Nature_Espaces_Verts'!$V107="Validé humainement",'10_Form_Nature_Espaces_Verts'!N107,"")</x:f>
      </x:c>
      <x:c r="O107" s="113" t="str">
        <x:f>IF('10_Form_Nature_Espaces_Verts'!$V107="Validé humainement",'10_Form_Nature_Espaces_Verts'!O107,"")</x:f>
      </x:c>
      <x:c r="P107" s="113" t="str">
        <x:f>IF('10_Form_Nature_Espaces_Verts'!$V107="Validé humainement",'10_Form_Nature_Espaces_Verts'!P107,"")</x:f>
      </x:c>
      <x:c r="Q107" s="113" t="str">
        <x:f>IF('10_Form_Nature_Espaces_Verts'!$V107="Validé humainement",'10_Form_Nature_Espaces_Verts'!Q107,"")</x:f>
      </x:c>
      <x:c r="R107" s="113" t="str">
        <x:f>IF('10_Form_Nature_Espaces_Verts'!$V107="Validé humainement",'10_Form_Nature_Espaces_Verts'!R107,"")</x:f>
      </x:c>
      <x:c r="S107" s="113" t="str">
        <x:f>IF('10_Form_Nature_Espaces_Verts'!$V107="Validé humainement",'10_Form_Nature_Espaces_Verts'!S107,"")</x:f>
      </x:c>
      <x:c r="T107" s="113" t="str">
        <x:f>IF('10_Form_Nature_Espaces_Verts'!$V107="Validé humainement",'10_Form_Nature_Espaces_Verts'!T107,"")</x:f>
      </x:c>
      <x:c r="U107" s="113" t="str">
        <x:f>IF('10_Form_Nature_Espaces_Verts'!$V107="Validé humainement",'10_Form_Nature_Espaces_Verts'!U107,"")</x:f>
      </x:c>
      <x:c r="V107" s="113" t="str">
        <x:f>IF('10_Form_Nature_Espaces_Verts'!$V107="Validé humainement",'10_Form_Nature_Espaces_Verts'!V107,"")</x:f>
      </x:c>
      <x:c r="W107" s="113" t="str">
        <x:f>IF('10_Form_Nature_Espaces_Verts'!$V107="Validé humainement",'10_Form_Nature_Espaces_Verts'!W107,"")</x:f>
      </x:c>
      <x:c r="X107" s="113" t="str">
        <x:f>IF('10_Form_Nature_Espaces_Verts'!$V107="Validé humainement",'10_Form_Nature_Espaces_Verts'!X107,"")</x:f>
      </x:c>
      <x:c r="Y107" s="113" t="str">
        <x:f>IF('10_Form_Nature_Espaces_Verts'!$V107="Validé humainement",'10_Form_Nature_Espaces_Verts'!Y107,"")</x:f>
      </x:c>
      <x:c r="Z107" s="113" t="str">
        <x:f>IF('10_Form_Nature_Espaces_Verts'!$V107="Validé humainement",'10_Form_Nature_Espaces_Verts'!Z107,"")</x:f>
      </x:c>
      <x:c r="AA107" s="113" t="str">
        <x:f>IF('10_Form_Nature_Espaces_Verts'!$V107="Validé humainement",'10_Form_Nature_Espaces_Verts'!AA107,"")</x:f>
      </x:c>
      <x:c r="AB107" s="113" t="str">
        <x:f>IF('10_Form_Nature_Espaces_Verts'!$V107="Validé humainement",'10_Form_Nature_Espaces_Verts'!AB107,"")</x:f>
      </x:c>
      <x:c r="AC107" s="113" t="str">
        <x:f>IF('10_Form_Nature_Espaces_Verts'!$V107="Validé humainement",'10_Form_Nature_Espaces_Verts'!AC107,"")</x:f>
      </x:c>
      <x:c r="AD107" s="113" t="str">
        <x:f>IF('10_Form_Nature_Espaces_Verts'!$V107="Validé humainement",'10_Form_Nature_Espaces_Verts'!AD107,"")</x:f>
      </x:c>
      <x:c r="AE107" s="113" t="str">
        <x:f>IF('10_Form_Nature_Espaces_Verts'!$V107="Validé humainement",'10_Form_Nature_Espaces_Verts'!AE107,"")</x:f>
      </x:c>
    </x:row>
    <x:row r="108">
      <x:c r="A108" s="113" t="str">
        <x:f>IF('10_Form_Nature_Espaces_Verts'!$V108="Validé humainement",'10_Form_Nature_Espaces_Verts'!A108,"")</x:f>
      </x:c>
      <x:c r="B108" s="113" t="str">
        <x:f>IF('10_Form_Nature_Espaces_Verts'!$V108="Validé humainement",'10_Form_Nature_Espaces_Verts'!B108,"")</x:f>
      </x:c>
      <x:c r="C108" s="113" t="str">
        <x:f>IF('10_Form_Nature_Espaces_Verts'!$V108="Validé humainement",'10_Form_Nature_Espaces_Verts'!C108,"")</x:f>
      </x:c>
      <x:c r="D108" s="113" t="str">
        <x:f>IF('10_Form_Nature_Espaces_Verts'!$V108="Validé humainement",'10_Form_Nature_Espaces_Verts'!D108,"")</x:f>
      </x:c>
      <x:c r="E108" s="113" t="str">
        <x:f>IF('10_Form_Nature_Espaces_Verts'!$V108="Validé humainement",'10_Form_Nature_Espaces_Verts'!E108,"")</x:f>
      </x:c>
      <x:c r="F108" s="113" t="str">
        <x:f>IF('10_Form_Nature_Espaces_Verts'!$V108="Validé humainement",'10_Form_Nature_Espaces_Verts'!F108,"")</x:f>
      </x:c>
      <x:c r="G108" s="113" t="str">
        <x:f>IF('10_Form_Nature_Espaces_Verts'!$V108="Validé humainement",'10_Form_Nature_Espaces_Verts'!G108,"")</x:f>
      </x:c>
      <x:c r="H108" s="113" t="str">
        <x:f>IF('10_Form_Nature_Espaces_Verts'!$V108="Validé humainement",'10_Form_Nature_Espaces_Verts'!H108,"")</x:f>
      </x:c>
      <x:c r="I108" s="113" t="str">
        <x:f>IF('10_Form_Nature_Espaces_Verts'!$V108="Validé humainement",'10_Form_Nature_Espaces_Verts'!I108,"")</x:f>
      </x:c>
      <x:c r="J108" s="113" t="str">
        <x:f>IF('10_Form_Nature_Espaces_Verts'!$V108="Validé humainement",'10_Form_Nature_Espaces_Verts'!J108,"")</x:f>
      </x:c>
      <x:c r="K108" s="113" t="str">
        <x:f>IF('10_Form_Nature_Espaces_Verts'!$V108="Validé humainement",'10_Form_Nature_Espaces_Verts'!K108,"")</x:f>
      </x:c>
      <x:c r="L108" s="113" t="str">
        <x:f>IF('10_Form_Nature_Espaces_Verts'!$V108="Validé humainement",'10_Form_Nature_Espaces_Verts'!L108,"")</x:f>
      </x:c>
      <x:c r="M108" s="113" t="str">
        <x:f>IF('10_Form_Nature_Espaces_Verts'!$V108="Validé humainement",'10_Form_Nature_Espaces_Verts'!M108,"")</x:f>
      </x:c>
      <x:c r="N108" s="113" t="str">
        <x:f>IF('10_Form_Nature_Espaces_Verts'!$V108="Validé humainement",'10_Form_Nature_Espaces_Verts'!N108,"")</x:f>
      </x:c>
      <x:c r="O108" s="113" t="str">
        <x:f>IF('10_Form_Nature_Espaces_Verts'!$V108="Validé humainement",'10_Form_Nature_Espaces_Verts'!O108,"")</x:f>
      </x:c>
      <x:c r="P108" s="113" t="str">
        <x:f>IF('10_Form_Nature_Espaces_Verts'!$V108="Validé humainement",'10_Form_Nature_Espaces_Verts'!P108,"")</x:f>
      </x:c>
      <x:c r="Q108" s="113" t="str">
        <x:f>IF('10_Form_Nature_Espaces_Verts'!$V108="Validé humainement",'10_Form_Nature_Espaces_Verts'!Q108,"")</x:f>
      </x:c>
      <x:c r="R108" s="113" t="str">
        <x:f>IF('10_Form_Nature_Espaces_Verts'!$V108="Validé humainement",'10_Form_Nature_Espaces_Verts'!R108,"")</x:f>
      </x:c>
      <x:c r="S108" s="113" t="str">
        <x:f>IF('10_Form_Nature_Espaces_Verts'!$V108="Validé humainement",'10_Form_Nature_Espaces_Verts'!S108,"")</x:f>
      </x:c>
      <x:c r="T108" s="113" t="str">
        <x:f>IF('10_Form_Nature_Espaces_Verts'!$V108="Validé humainement",'10_Form_Nature_Espaces_Verts'!T108,"")</x:f>
      </x:c>
      <x:c r="U108" s="113" t="str">
        <x:f>IF('10_Form_Nature_Espaces_Verts'!$V108="Validé humainement",'10_Form_Nature_Espaces_Verts'!U108,"")</x:f>
      </x:c>
      <x:c r="V108" s="113" t="str">
        <x:f>IF('10_Form_Nature_Espaces_Verts'!$V108="Validé humainement",'10_Form_Nature_Espaces_Verts'!V108,"")</x:f>
      </x:c>
      <x:c r="W108" s="113" t="str">
        <x:f>IF('10_Form_Nature_Espaces_Verts'!$V108="Validé humainement",'10_Form_Nature_Espaces_Verts'!W108,"")</x:f>
      </x:c>
      <x:c r="X108" s="113" t="str">
        <x:f>IF('10_Form_Nature_Espaces_Verts'!$V108="Validé humainement",'10_Form_Nature_Espaces_Verts'!X108,"")</x:f>
      </x:c>
      <x:c r="Y108" s="113" t="str">
        <x:f>IF('10_Form_Nature_Espaces_Verts'!$V108="Validé humainement",'10_Form_Nature_Espaces_Verts'!Y108,"")</x:f>
      </x:c>
      <x:c r="Z108" s="113" t="str">
        <x:f>IF('10_Form_Nature_Espaces_Verts'!$V108="Validé humainement",'10_Form_Nature_Espaces_Verts'!Z108,"")</x:f>
      </x:c>
      <x:c r="AA108" s="113" t="str">
        <x:f>IF('10_Form_Nature_Espaces_Verts'!$V108="Validé humainement",'10_Form_Nature_Espaces_Verts'!AA108,"")</x:f>
      </x:c>
      <x:c r="AB108" s="113" t="str">
        <x:f>IF('10_Form_Nature_Espaces_Verts'!$V108="Validé humainement",'10_Form_Nature_Espaces_Verts'!AB108,"")</x:f>
      </x:c>
      <x:c r="AC108" s="113" t="str">
        <x:f>IF('10_Form_Nature_Espaces_Verts'!$V108="Validé humainement",'10_Form_Nature_Espaces_Verts'!AC108,"")</x:f>
      </x:c>
      <x:c r="AD108" s="113" t="str">
        <x:f>IF('10_Form_Nature_Espaces_Verts'!$V108="Validé humainement",'10_Form_Nature_Espaces_Verts'!AD108,"")</x:f>
      </x:c>
      <x:c r="AE108" s="113" t="str">
        <x:f>IF('10_Form_Nature_Espaces_Verts'!$V108="Validé humainement",'10_Form_Nature_Espaces_Verts'!AE108,"")</x:f>
      </x:c>
    </x:row>
    <x:row r="109">
      <x:c r="A109" s="113" t="str">
        <x:f>IF('10_Form_Nature_Espaces_Verts'!$V109="Validé humainement",'10_Form_Nature_Espaces_Verts'!A109,"")</x:f>
      </x:c>
      <x:c r="B109" s="113" t="str">
        <x:f>IF('10_Form_Nature_Espaces_Verts'!$V109="Validé humainement",'10_Form_Nature_Espaces_Verts'!B109,"")</x:f>
      </x:c>
      <x:c r="C109" s="113" t="str">
        <x:f>IF('10_Form_Nature_Espaces_Verts'!$V109="Validé humainement",'10_Form_Nature_Espaces_Verts'!C109,"")</x:f>
      </x:c>
      <x:c r="D109" s="113" t="str">
        <x:f>IF('10_Form_Nature_Espaces_Verts'!$V109="Validé humainement",'10_Form_Nature_Espaces_Verts'!D109,"")</x:f>
      </x:c>
      <x:c r="E109" s="113" t="str">
        <x:f>IF('10_Form_Nature_Espaces_Verts'!$V109="Validé humainement",'10_Form_Nature_Espaces_Verts'!E109,"")</x:f>
      </x:c>
      <x:c r="F109" s="113" t="str">
        <x:f>IF('10_Form_Nature_Espaces_Verts'!$V109="Validé humainement",'10_Form_Nature_Espaces_Verts'!F109,"")</x:f>
      </x:c>
      <x:c r="G109" s="113" t="str">
        <x:f>IF('10_Form_Nature_Espaces_Verts'!$V109="Validé humainement",'10_Form_Nature_Espaces_Verts'!G109,"")</x:f>
      </x:c>
      <x:c r="H109" s="113" t="str">
        <x:f>IF('10_Form_Nature_Espaces_Verts'!$V109="Validé humainement",'10_Form_Nature_Espaces_Verts'!H109,"")</x:f>
      </x:c>
      <x:c r="I109" s="113" t="str">
        <x:f>IF('10_Form_Nature_Espaces_Verts'!$V109="Validé humainement",'10_Form_Nature_Espaces_Verts'!I109,"")</x:f>
      </x:c>
      <x:c r="J109" s="113" t="str">
        <x:f>IF('10_Form_Nature_Espaces_Verts'!$V109="Validé humainement",'10_Form_Nature_Espaces_Verts'!J109,"")</x:f>
      </x:c>
      <x:c r="K109" s="113" t="str">
        <x:f>IF('10_Form_Nature_Espaces_Verts'!$V109="Validé humainement",'10_Form_Nature_Espaces_Verts'!K109,"")</x:f>
      </x:c>
      <x:c r="L109" s="113" t="str">
        <x:f>IF('10_Form_Nature_Espaces_Verts'!$V109="Validé humainement",'10_Form_Nature_Espaces_Verts'!L109,"")</x:f>
      </x:c>
      <x:c r="M109" s="113" t="str">
        <x:f>IF('10_Form_Nature_Espaces_Verts'!$V109="Validé humainement",'10_Form_Nature_Espaces_Verts'!M109,"")</x:f>
      </x:c>
      <x:c r="N109" s="113" t="str">
        <x:f>IF('10_Form_Nature_Espaces_Verts'!$V109="Validé humainement",'10_Form_Nature_Espaces_Verts'!N109,"")</x:f>
      </x:c>
      <x:c r="O109" s="113" t="str">
        <x:f>IF('10_Form_Nature_Espaces_Verts'!$V109="Validé humainement",'10_Form_Nature_Espaces_Verts'!O109,"")</x:f>
      </x:c>
      <x:c r="P109" s="113" t="str">
        <x:f>IF('10_Form_Nature_Espaces_Verts'!$V109="Validé humainement",'10_Form_Nature_Espaces_Verts'!P109,"")</x:f>
      </x:c>
      <x:c r="Q109" s="113" t="str">
        <x:f>IF('10_Form_Nature_Espaces_Verts'!$V109="Validé humainement",'10_Form_Nature_Espaces_Verts'!Q109,"")</x:f>
      </x:c>
      <x:c r="R109" s="113" t="str">
        <x:f>IF('10_Form_Nature_Espaces_Verts'!$V109="Validé humainement",'10_Form_Nature_Espaces_Verts'!R109,"")</x:f>
      </x:c>
      <x:c r="S109" s="113" t="str">
        <x:f>IF('10_Form_Nature_Espaces_Verts'!$V109="Validé humainement",'10_Form_Nature_Espaces_Verts'!S109,"")</x:f>
      </x:c>
      <x:c r="T109" s="113" t="str">
        <x:f>IF('10_Form_Nature_Espaces_Verts'!$V109="Validé humainement",'10_Form_Nature_Espaces_Verts'!T109,"")</x:f>
      </x:c>
      <x:c r="U109" s="113" t="str">
        <x:f>IF('10_Form_Nature_Espaces_Verts'!$V109="Validé humainement",'10_Form_Nature_Espaces_Verts'!U109,"")</x:f>
      </x:c>
      <x:c r="V109" s="113" t="str">
        <x:f>IF('10_Form_Nature_Espaces_Verts'!$V109="Validé humainement",'10_Form_Nature_Espaces_Verts'!V109,"")</x:f>
      </x:c>
      <x:c r="W109" s="113" t="str">
        <x:f>IF('10_Form_Nature_Espaces_Verts'!$V109="Validé humainement",'10_Form_Nature_Espaces_Verts'!W109,"")</x:f>
      </x:c>
      <x:c r="X109" s="113" t="str">
        <x:f>IF('10_Form_Nature_Espaces_Verts'!$V109="Validé humainement",'10_Form_Nature_Espaces_Verts'!X109,"")</x:f>
      </x:c>
      <x:c r="Y109" s="113" t="str">
        <x:f>IF('10_Form_Nature_Espaces_Verts'!$V109="Validé humainement",'10_Form_Nature_Espaces_Verts'!Y109,"")</x:f>
      </x:c>
      <x:c r="Z109" s="113" t="str">
        <x:f>IF('10_Form_Nature_Espaces_Verts'!$V109="Validé humainement",'10_Form_Nature_Espaces_Verts'!Z109,"")</x:f>
      </x:c>
      <x:c r="AA109" s="113" t="str">
        <x:f>IF('10_Form_Nature_Espaces_Verts'!$V109="Validé humainement",'10_Form_Nature_Espaces_Verts'!AA109,"")</x:f>
      </x:c>
      <x:c r="AB109" s="113" t="str">
        <x:f>IF('10_Form_Nature_Espaces_Verts'!$V109="Validé humainement",'10_Form_Nature_Espaces_Verts'!AB109,"")</x:f>
      </x:c>
      <x:c r="AC109" s="113" t="str">
        <x:f>IF('10_Form_Nature_Espaces_Verts'!$V109="Validé humainement",'10_Form_Nature_Espaces_Verts'!AC109,"")</x:f>
      </x:c>
      <x:c r="AD109" s="113" t="str">
        <x:f>IF('10_Form_Nature_Espaces_Verts'!$V109="Validé humainement",'10_Form_Nature_Espaces_Verts'!AD109,"")</x:f>
      </x:c>
      <x:c r="AE109" s="113" t="str">
        <x:f>IF('10_Form_Nature_Espaces_Verts'!$V109="Validé humainement",'10_Form_Nature_Espaces_Verts'!AE109,"")</x:f>
      </x:c>
    </x:row>
    <x:row r="110">
      <x:c r="A110" s="113" t="str">
        <x:f>IF('10_Form_Nature_Espaces_Verts'!$V110="Validé humainement",'10_Form_Nature_Espaces_Verts'!A110,"")</x:f>
      </x:c>
      <x:c r="B110" s="113" t="str">
        <x:f>IF('10_Form_Nature_Espaces_Verts'!$V110="Validé humainement",'10_Form_Nature_Espaces_Verts'!B110,"")</x:f>
      </x:c>
      <x:c r="C110" s="113" t="str">
        <x:f>IF('10_Form_Nature_Espaces_Verts'!$V110="Validé humainement",'10_Form_Nature_Espaces_Verts'!C110,"")</x:f>
      </x:c>
      <x:c r="D110" s="113" t="str">
        <x:f>IF('10_Form_Nature_Espaces_Verts'!$V110="Validé humainement",'10_Form_Nature_Espaces_Verts'!D110,"")</x:f>
      </x:c>
      <x:c r="E110" s="113" t="str">
        <x:f>IF('10_Form_Nature_Espaces_Verts'!$V110="Validé humainement",'10_Form_Nature_Espaces_Verts'!E110,"")</x:f>
      </x:c>
      <x:c r="F110" s="113" t="str">
        <x:f>IF('10_Form_Nature_Espaces_Verts'!$V110="Validé humainement",'10_Form_Nature_Espaces_Verts'!F110,"")</x:f>
      </x:c>
      <x:c r="G110" s="113" t="str">
        <x:f>IF('10_Form_Nature_Espaces_Verts'!$V110="Validé humainement",'10_Form_Nature_Espaces_Verts'!G110,"")</x:f>
      </x:c>
      <x:c r="H110" s="113" t="str">
        <x:f>IF('10_Form_Nature_Espaces_Verts'!$V110="Validé humainement",'10_Form_Nature_Espaces_Verts'!H110,"")</x:f>
      </x:c>
      <x:c r="I110" s="113" t="str">
        <x:f>IF('10_Form_Nature_Espaces_Verts'!$V110="Validé humainement",'10_Form_Nature_Espaces_Verts'!I110,"")</x:f>
      </x:c>
      <x:c r="J110" s="113" t="str">
        <x:f>IF('10_Form_Nature_Espaces_Verts'!$V110="Validé humainement",'10_Form_Nature_Espaces_Verts'!J110,"")</x:f>
      </x:c>
      <x:c r="K110" s="113" t="str">
        <x:f>IF('10_Form_Nature_Espaces_Verts'!$V110="Validé humainement",'10_Form_Nature_Espaces_Verts'!K110,"")</x:f>
      </x:c>
      <x:c r="L110" s="113" t="str">
        <x:f>IF('10_Form_Nature_Espaces_Verts'!$V110="Validé humainement",'10_Form_Nature_Espaces_Verts'!L110,"")</x:f>
      </x:c>
      <x:c r="M110" s="113" t="str">
        <x:f>IF('10_Form_Nature_Espaces_Verts'!$V110="Validé humainement",'10_Form_Nature_Espaces_Verts'!M110,"")</x:f>
      </x:c>
      <x:c r="N110" s="113" t="str">
        <x:f>IF('10_Form_Nature_Espaces_Verts'!$V110="Validé humainement",'10_Form_Nature_Espaces_Verts'!N110,"")</x:f>
      </x:c>
      <x:c r="O110" s="113" t="str">
        <x:f>IF('10_Form_Nature_Espaces_Verts'!$V110="Validé humainement",'10_Form_Nature_Espaces_Verts'!O110,"")</x:f>
      </x:c>
      <x:c r="P110" s="113" t="str">
        <x:f>IF('10_Form_Nature_Espaces_Verts'!$V110="Validé humainement",'10_Form_Nature_Espaces_Verts'!P110,"")</x:f>
      </x:c>
      <x:c r="Q110" s="113" t="str">
        <x:f>IF('10_Form_Nature_Espaces_Verts'!$V110="Validé humainement",'10_Form_Nature_Espaces_Verts'!Q110,"")</x:f>
      </x:c>
      <x:c r="R110" s="113" t="str">
        <x:f>IF('10_Form_Nature_Espaces_Verts'!$V110="Validé humainement",'10_Form_Nature_Espaces_Verts'!R110,"")</x:f>
      </x:c>
      <x:c r="S110" s="113" t="str">
        <x:f>IF('10_Form_Nature_Espaces_Verts'!$V110="Validé humainement",'10_Form_Nature_Espaces_Verts'!S110,"")</x:f>
      </x:c>
      <x:c r="T110" s="113" t="str">
        <x:f>IF('10_Form_Nature_Espaces_Verts'!$V110="Validé humainement",'10_Form_Nature_Espaces_Verts'!T110,"")</x:f>
      </x:c>
      <x:c r="U110" s="113" t="str">
        <x:f>IF('10_Form_Nature_Espaces_Verts'!$V110="Validé humainement",'10_Form_Nature_Espaces_Verts'!U110,"")</x:f>
      </x:c>
      <x:c r="V110" s="113" t="str">
        <x:f>IF('10_Form_Nature_Espaces_Verts'!$V110="Validé humainement",'10_Form_Nature_Espaces_Verts'!V110,"")</x:f>
      </x:c>
      <x:c r="W110" s="113" t="str">
        <x:f>IF('10_Form_Nature_Espaces_Verts'!$V110="Validé humainement",'10_Form_Nature_Espaces_Verts'!W110,"")</x:f>
      </x:c>
      <x:c r="X110" s="113" t="str">
        <x:f>IF('10_Form_Nature_Espaces_Verts'!$V110="Validé humainement",'10_Form_Nature_Espaces_Verts'!X110,"")</x:f>
      </x:c>
      <x:c r="Y110" s="113" t="str">
        <x:f>IF('10_Form_Nature_Espaces_Verts'!$V110="Validé humainement",'10_Form_Nature_Espaces_Verts'!Y110,"")</x:f>
      </x:c>
      <x:c r="Z110" s="113" t="str">
        <x:f>IF('10_Form_Nature_Espaces_Verts'!$V110="Validé humainement",'10_Form_Nature_Espaces_Verts'!Z110,"")</x:f>
      </x:c>
      <x:c r="AA110" s="113" t="str">
        <x:f>IF('10_Form_Nature_Espaces_Verts'!$V110="Validé humainement",'10_Form_Nature_Espaces_Verts'!AA110,"")</x:f>
      </x:c>
      <x:c r="AB110" s="113" t="str">
        <x:f>IF('10_Form_Nature_Espaces_Verts'!$V110="Validé humainement",'10_Form_Nature_Espaces_Verts'!AB110,"")</x:f>
      </x:c>
      <x:c r="AC110" s="113" t="str">
        <x:f>IF('10_Form_Nature_Espaces_Verts'!$V110="Validé humainement",'10_Form_Nature_Espaces_Verts'!AC110,"")</x:f>
      </x:c>
      <x:c r="AD110" s="113" t="str">
        <x:f>IF('10_Form_Nature_Espaces_Verts'!$V110="Validé humainement",'10_Form_Nature_Espaces_Verts'!AD110,"")</x:f>
      </x:c>
      <x:c r="AE110" s="113" t="str">
        <x:f>IF('10_Form_Nature_Espaces_Verts'!$V110="Validé humainement",'10_Form_Nature_Espaces_Verts'!AE110,"")</x:f>
      </x:c>
    </x:row>
    <x:row r="111">
      <x:c r="A111" s="113" t="str">
        <x:f>IF('10_Form_Nature_Espaces_Verts'!$V111="Validé humainement",'10_Form_Nature_Espaces_Verts'!A111,"")</x:f>
      </x:c>
      <x:c r="B111" s="113" t="str">
        <x:f>IF('10_Form_Nature_Espaces_Verts'!$V111="Validé humainement",'10_Form_Nature_Espaces_Verts'!B111,"")</x:f>
      </x:c>
      <x:c r="C111" s="113" t="str">
        <x:f>IF('10_Form_Nature_Espaces_Verts'!$V111="Validé humainement",'10_Form_Nature_Espaces_Verts'!C111,"")</x:f>
      </x:c>
      <x:c r="D111" s="113" t="str">
        <x:f>IF('10_Form_Nature_Espaces_Verts'!$V111="Validé humainement",'10_Form_Nature_Espaces_Verts'!D111,"")</x:f>
      </x:c>
      <x:c r="E111" s="113" t="str">
        <x:f>IF('10_Form_Nature_Espaces_Verts'!$V111="Validé humainement",'10_Form_Nature_Espaces_Verts'!E111,"")</x:f>
      </x:c>
      <x:c r="F111" s="113" t="str">
        <x:f>IF('10_Form_Nature_Espaces_Verts'!$V111="Validé humainement",'10_Form_Nature_Espaces_Verts'!F111,"")</x:f>
      </x:c>
      <x:c r="G111" s="113" t="str">
        <x:f>IF('10_Form_Nature_Espaces_Verts'!$V111="Validé humainement",'10_Form_Nature_Espaces_Verts'!G111,"")</x:f>
      </x:c>
      <x:c r="H111" s="113" t="str">
        <x:f>IF('10_Form_Nature_Espaces_Verts'!$V111="Validé humainement",'10_Form_Nature_Espaces_Verts'!H111,"")</x:f>
      </x:c>
      <x:c r="I111" s="113" t="str">
        <x:f>IF('10_Form_Nature_Espaces_Verts'!$V111="Validé humainement",'10_Form_Nature_Espaces_Verts'!I111,"")</x:f>
      </x:c>
      <x:c r="J111" s="113" t="str">
        <x:f>IF('10_Form_Nature_Espaces_Verts'!$V111="Validé humainement",'10_Form_Nature_Espaces_Verts'!J111,"")</x:f>
      </x:c>
      <x:c r="K111" s="113" t="str">
        <x:f>IF('10_Form_Nature_Espaces_Verts'!$V111="Validé humainement",'10_Form_Nature_Espaces_Verts'!K111,"")</x:f>
      </x:c>
      <x:c r="L111" s="113" t="str">
        <x:f>IF('10_Form_Nature_Espaces_Verts'!$V111="Validé humainement",'10_Form_Nature_Espaces_Verts'!L111,"")</x:f>
      </x:c>
      <x:c r="M111" s="113" t="str">
        <x:f>IF('10_Form_Nature_Espaces_Verts'!$V111="Validé humainement",'10_Form_Nature_Espaces_Verts'!M111,"")</x:f>
      </x:c>
      <x:c r="N111" s="113" t="str">
        <x:f>IF('10_Form_Nature_Espaces_Verts'!$V111="Validé humainement",'10_Form_Nature_Espaces_Verts'!N111,"")</x:f>
      </x:c>
      <x:c r="O111" s="113" t="str">
        <x:f>IF('10_Form_Nature_Espaces_Verts'!$V111="Validé humainement",'10_Form_Nature_Espaces_Verts'!O111,"")</x:f>
      </x:c>
      <x:c r="P111" s="113" t="str">
        <x:f>IF('10_Form_Nature_Espaces_Verts'!$V111="Validé humainement",'10_Form_Nature_Espaces_Verts'!P111,"")</x:f>
      </x:c>
      <x:c r="Q111" s="113" t="str">
        <x:f>IF('10_Form_Nature_Espaces_Verts'!$V111="Validé humainement",'10_Form_Nature_Espaces_Verts'!Q111,"")</x:f>
      </x:c>
      <x:c r="R111" s="113" t="str">
        <x:f>IF('10_Form_Nature_Espaces_Verts'!$V111="Validé humainement",'10_Form_Nature_Espaces_Verts'!R111,"")</x:f>
      </x:c>
      <x:c r="S111" s="113" t="str">
        <x:f>IF('10_Form_Nature_Espaces_Verts'!$V111="Validé humainement",'10_Form_Nature_Espaces_Verts'!S111,"")</x:f>
      </x:c>
      <x:c r="T111" s="113" t="str">
        <x:f>IF('10_Form_Nature_Espaces_Verts'!$V111="Validé humainement",'10_Form_Nature_Espaces_Verts'!T111,"")</x:f>
      </x:c>
      <x:c r="U111" s="113" t="str">
        <x:f>IF('10_Form_Nature_Espaces_Verts'!$V111="Validé humainement",'10_Form_Nature_Espaces_Verts'!U111,"")</x:f>
      </x:c>
      <x:c r="V111" s="113" t="str">
        <x:f>IF('10_Form_Nature_Espaces_Verts'!$V111="Validé humainement",'10_Form_Nature_Espaces_Verts'!V111,"")</x:f>
      </x:c>
      <x:c r="W111" s="113" t="str">
        <x:f>IF('10_Form_Nature_Espaces_Verts'!$V111="Validé humainement",'10_Form_Nature_Espaces_Verts'!W111,"")</x:f>
      </x:c>
      <x:c r="X111" s="113" t="str">
        <x:f>IF('10_Form_Nature_Espaces_Verts'!$V111="Validé humainement",'10_Form_Nature_Espaces_Verts'!X111,"")</x:f>
      </x:c>
      <x:c r="Y111" s="113" t="str">
        <x:f>IF('10_Form_Nature_Espaces_Verts'!$V111="Validé humainement",'10_Form_Nature_Espaces_Verts'!Y111,"")</x:f>
      </x:c>
      <x:c r="Z111" s="113" t="str">
        <x:f>IF('10_Form_Nature_Espaces_Verts'!$V111="Validé humainement",'10_Form_Nature_Espaces_Verts'!Z111,"")</x:f>
      </x:c>
      <x:c r="AA111" s="113" t="str">
        <x:f>IF('10_Form_Nature_Espaces_Verts'!$V111="Validé humainement",'10_Form_Nature_Espaces_Verts'!AA111,"")</x:f>
      </x:c>
      <x:c r="AB111" s="113" t="str">
        <x:f>IF('10_Form_Nature_Espaces_Verts'!$V111="Validé humainement",'10_Form_Nature_Espaces_Verts'!AB111,"")</x:f>
      </x:c>
      <x:c r="AC111" s="113" t="str">
        <x:f>IF('10_Form_Nature_Espaces_Verts'!$V111="Validé humainement",'10_Form_Nature_Espaces_Verts'!AC111,"")</x:f>
      </x:c>
      <x:c r="AD111" s="113" t="str">
        <x:f>IF('10_Form_Nature_Espaces_Verts'!$V111="Validé humainement",'10_Form_Nature_Espaces_Verts'!AD111,"")</x:f>
      </x:c>
      <x:c r="AE111" s="113" t="str">
        <x:f>IF('10_Form_Nature_Espaces_Verts'!$V111="Validé humainement",'10_Form_Nature_Espaces_Verts'!AE111,"")</x:f>
      </x:c>
    </x:row>
    <x:row r="112">
      <x:c r="A112" s="113" t="str">
        <x:f>IF('10_Form_Nature_Espaces_Verts'!$V112="Validé humainement",'10_Form_Nature_Espaces_Verts'!A112,"")</x:f>
      </x:c>
      <x:c r="B112" s="113" t="str">
        <x:f>IF('10_Form_Nature_Espaces_Verts'!$V112="Validé humainement",'10_Form_Nature_Espaces_Verts'!B112,"")</x:f>
      </x:c>
      <x:c r="C112" s="113" t="str">
        <x:f>IF('10_Form_Nature_Espaces_Verts'!$V112="Validé humainement",'10_Form_Nature_Espaces_Verts'!C112,"")</x:f>
      </x:c>
      <x:c r="D112" s="113" t="str">
        <x:f>IF('10_Form_Nature_Espaces_Verts'!$V112="Validé humainement",'10_Form_Nature_Espaces_Verts'!D112,"")</x:f>
      </x:c>
      <x:c r="E112" s="113" t="str">
        <x:f>IF('10_Form_Nature_Espaces_Verts'!$V112="Validé humainement",'10_Form_Nature_Espaces_Verts'!E112,"")</x:f>
      </x:c>
      <x:c r="F112" s="113" t="str">
        <x:f>IF('10_Form_Nature_Espaces_Verts'!$V112="Validé humainement",'10_Form_Nature_Espaces_Verts'!F112,"")</x:f>
      </x:c>
      <x:c r="G112" s="113" t="str">
        <x:f>IF('10_Form_Nature_Espaces_Verts'!$V112="Validé humainement",'10_Form_Nature_Espaces_Verts'!G112,"")</x:f>
      </x:c>
      <x:c r="H112" s="113" t="str">
        <x:f>IF('10_Form_Nature_Espaces_Verts'!$V112="Validé humainement",'10_Form_Nature_Espaces_Verts'!H112,"")</x:f>
      </x:c>
      <x:c r="I112" s="113" t="str">
        <x:f>IF('10_Form_Nature_Espaces_Verts'!$V112="Validé humainement",'10_Form_Nature_Espaces_Verts'!I112,"")</x:f>
      </x:c>
      <x:c r="J112" s="113" t="str">
        <x:f>IF('10_Form_Nature_Espaces_Verts'!$V112="Validé humainement",'10_Form_Nature_Espaces_Verts'!J112,"")</x:f>
      </x:c>
      <x:c r="K112" s="113" t="str">
        <x:f>IF('10_Form_Nature_Espaces_Verts'!$V112="Validé humainement",'10_Form_Nature_Espaces_Verts'!K112,"")</x:f>
      </x:c>
      <x:c r="L112" s="113" t="str">
        <x:f>IF('10_Form_Nature_Espaces_Verts'!$V112="Validé humainement",'10_Form_Nature_Espaces_Verts'!L112,"")</x:f>
      </x:c>
      <x:c r="M112" s="113" t="str">
        <x:f>IF('10_Form_Nature_Espaces_Verts'!$V112="Validé humainement",'10_Form_Nature_Espaces_Verts'!M112,"")</x:f>
      </x:c>
      <x:c r="N112" s="113" t="str">
        <x:f>IF('10_Form_Nature_Espaces_Verts'!$V112="Validé humainement",'10_Form_Nature_Espaces_Verts'!N112,"")</x:f>
      </x:c>
      <x:c r="O112" s="113" t="str">
        <x:f>IF('10_Form_Nature_Espaces_Verts'!$V112="Validé humainement",'10_Form_Nature_Espaces_Verts'!O112,"")</x:f>
      </x:c>
      <x:c r="P112" s="113" t="str">
        <x:f>IF('10_Form_Nature_Espaces_Verts'!$V112="Validé humainement",'10_Form_Nature_Espaces_Verts'!P112,"")</x:f>
      </x:c>
      <x:c r="Q112" s="113" t="str">
        <x:f>IF('10_Form_Nature_Espaces_Verts'!$V112="Validé humainement",'10_Form_Nature_Espaces_Verts'!Q112,"")</x:f>
      </x:c>
      <x:c r="R112" s="113" t="str">
        <x:f>IF('10_Form_Nature_Espaces_Verts'!$V112="Validé humainement",'10_Form_Nature_Espaces_Verts'!R112,"")</x:f>
      </x:c>
      <x:c r="S112" s="113" t="str">
        <x:f>IF('10_Form_Nature_Espaces_Verts'!$V112="Validé humainement",'10_Form_Nature_Espaces_Verts'!S112,"")</x:f>
      </x:c>
      <x:c r="T112" s="113" t="str">
        <x:f>IF('10_Form_Nature_Espaces_Verts'!$V112="Validé humainement",'10_Form_Nature_Espaces_Verts'!T112,"")</x:f>
      </x:c>
      <x:c r="U112" s="113" t="str">
        <x:f>IF('10_Form_Nature_Espaces_Verts'!$V112="Validé humainement",'10_Form_Nature_Espaces_Verts'!U112,"")</x:f>
      </x:c>
      <x:c r="V112" s="113" t="str">
        <x:f>IF('10_Form_Nature_Espaces_Verts'!$V112="Validé humainement",'10_Form_Nature_Espaces_Verts'!V112,"")</x:f>
      </x:c>
      <x:c r="W112" s="113" t="str">
        <x:f>IF('10_Form_Nature_Espaces_Verts'!$V112="Validé humainement",'10_Form_Nature_Espaces_Verts'!W112,"")</x:f>
      </x:c>
      <x:c r="X112" s="113" t="str">
        <x:f>IF('10_Form_Nature_Espaces_Verts'!$V112="Validé humainement",'10_Form_Nature_Espaces_Verts'!X112,"")</x:f>
      </x:c>
      <x:c r="Y112" s="113" t="str">
        <x:f>IF('10_Form_Nature_Espaces_Verts'!$V112="Validé humainement",'10_Form_Nature_Espaces_Verts'!Y112,"")</x:f>
      </x:c>
      <x:c r="Z112" s="113" t="str">
        <x:f>IF('10_Form_Nature_Espaces_Verts'!$V112="Validé humainement",'10_Form_Nature_Espaces_Verts'!Z112,"")</x:f>
      </x:c>
      <x:c r="AA112" s="113" t="str">
        <x:f>IF('10_Form_Nature_Espaces_Verts'!$V112="Validé humainement",'10_Form_Nature_Espaces_Verts'!AA112,"")</x:f>
      </x:c>
      <x:c r="AB112" s="113" t="str">
        <x:f>IF('10_Form_Nature_Espaces_Verts'!$V112="Validé humainement",'10_Form_Nature_Espaces_Verts'!AB112,"")</x:f>
      </x:c>
      <x:c r="AC112" s="113" t="str">
        <x:f>IF('10_Form_Nature_Espaces_Verts'!$V112="Validé humainement",'10_Form_Nature_Espaces_Verts'!AC112,"")</x:f>
      </x:c>
      <x:c r="AD112" s="113" t="str">
        <x:f>IF('10_Form_Nature_Espaces_Verts'!$V112="Validé humainement",'10_Form_Nature_Espaces_Verts'!AD112,"")</x:f>
      </x:c>
      <x:c r="AE112" s="113" t="str">
        <x:f>IF('10_Form_Nature_Espaces_Verts'!$V112="Validé humainement",'10_Form_Nature_Espaces_Verts'!AE112,"")</x:f>
      </x:c>
    </x:row>
    <x:row r="113">
      <x:c r="A113" s="113" t="str">
        <x:f>IF('10_Form_Nature_Espaces_Verts'!$V113="Validé humainement",'10_Form_Nature_Espaces_Verts'!A113,"")</x:f>
      </x:c>
      <x:c r="B113" s="113" t="str">
        <x:f>IF('10_Form_Nature_Espaces_Verts'!$V113="Validé humainement",'10_Form_Nature_Espaces_Verts'!B113,"")</x:f>
      </x:c>
      <x:c r="C113" s="113" t="str">
        <x:f>IF('10_Form_Nature_Espaces_Verts'!$V113="Validé humainement",'10_Form_Nature_Espaces_Verts'!C113,"")</x:f>
      </x:c>
      <x:c r="D113" s="113" t="str">
        <x:f>IF('10_Form_Nature_Espaces_Verts'!$V113="Validé humainement",'10_Form_Nature_Espaces_Verts'!D113,"")</x:f>
      </x:c>
      <x:c r="E113" s="113" t="str">
        <x:f>IF('10_Form_Nature_Espaces_Verts'!$V113="Validé humainement",'10_Form_Nature_Espaces_Verts'!E113,"")</x:f>
      </x:c>
      <x:c r="F113" s="113" t="str">
        <x:f>IF('10_Form_Nature_Espaces_Verts'!$V113="Validé humainement",'10_Form_Nature_Espaces_Verts'!F113,"")</x:f>
      </x:c>
      <x:c r="G113" s="113" t="str">
        <x:f>IF('10_Form_Nature_Espaces_Verts'!$V113="Validé humainement",'10_Form_Nature_Espaces_Verts'!G113,"")</x:f>
      </x:c>
      <x:c r="H113" s="113" t="str">
        <x:f>IF('10_Form_Nature_Espaces_Verts'!$V113="Validé humainement",'10_Form_Nature_Espaces_Verts'!H113,"")</x:f>
      </x:c>
      <x:c r="I113" s="113" t="str">
        <x:f>IF('10_Form_Nature_Espaces_Verts'!$V113="Validé humainement",'10_Form_Nature_Espaces_Verts'!I113,"")</x:f>
      </x:c>
      <x:c r="J113" s="113" t="str">
        <x:f>IF('10_Form_Nature_Espaces_Verts'!$V113="Validé humainement",'10_Form_Nature_Espaces_Verts'!J113,"")</x:f>
      </x:c>
      <x:c r="K113" s="113" t="str">
        <x:f>IF('10_Form_Nature_Espaces_Verts'!$V113="Validé humainement",'10_Form_Nature_Espaces_Verts'!K113,"")</x:f>
      </x:c>
      <x:c r="L113" s="113" t="str">
        <x:f>IF('10_Form_Nature_Espaces_Verts'!$V113="Validé humainement",'10_Form_Nature_Espaces_Verts'!L113,"")</x:f>
      </x:c>
      <x:c r="M113" s="113" t="str">
        <x:f>IF('10_Form_Nature_Espaces_Verts'!$V113="Validé humainement",'10_Form_Nature_Espaces_Verts'!M113,"")</x:f>
      </x:c>
      <x:c r="N113" s="113" t="str">
        <x:f>IF('10_Form_Nature_Espaces_Verts'!$V113="Validé humainement",'10_Form_Nature_Espaces_Verts'!N113,"")</x:f>
      </x:c>
      <x:c r="O113" s="113" t="str">
        <x:f>IF('10_Form_Nature_Espaces_Verts'!$V113="Validé humainement",'10_Form_Nature_Espaces_Verts'!O113,"")</x:f>
      </x:c>
      <x:c r="P113" s="113" t="str">
        <x:f>IF('10_Form_Nature_Espaces_Verts'!$V113="Validé humainement",'10_Form_Nature_Espaces_Verts'!P113,"")</x:f>
      </x:c>
      <x:c r="Q113" s="113" t="str">
        <x:f>IF('10_Form_Nature_Espaces_Verts'!$V113="Validé humainement",'10_Form_Nature_Espaces_Verts'!Q113,"")</x:f>
      </x:c>
      <x:c r="R113" s="113" t="str">
        <x:f>IF('10_Form_Nature_Espaces_Verts'!$V113="Validé humainement",'10_Form_Nature_Espaces_Verts'!R113,"")</x:f>
      </x:c>
      <x:c r="S113" s="113" t="str">
        <x:f>IF('10_Form_Nature_Espaces_Verts'!$V113="Validé humainement",'10_Form_Nature_Espaces_Verts'!S113,"")</x:f>
      </x:c>
      <x:c r="T113" s="113" t="str">
        <x:f>IF('10_Form_Nature_Espaces_Verts'!$V113="Validé humainement",'10_Form_Nature_Espaces_Verts'!T113,"")</x:f>
      </x:c>
      <x:c r="U113" s="113" t="str">
        <x:f>IF('10_Form_Nature_Espaces_Verts'!$V113="Validé humainement",'10_Form_Nature_Espaces_Verts'!U113,"")</x:f>
      </x:c>
      <x:c r="V113" s="113" t="str">
        <x:f>IF('10_Form_Nature_Espaces_Verts'!$V113="Validé humainement",'10_Form_Nature_Espaces_Verts'!V113,"")</x:f>
      </x:c>
      <x:c r="W113" s="113" t="str">
        <x:f>IF('10_Form_Nature_Espaces_Verts'!$V113="Validé humainement",'10_Form_Nature_Espaces_Verts'!W113,"")</x:f>
      </x:c>
      <x:c r="X113" s="113" t="str">
        <x:f>IF('10_Form_Nature_Espaces_Verts'!$V113="Validé humainement",'10_Form_Nature_Espaces_Verts'!X113,"")</x:f>
      </x:c>
      <x:c r="Y113" s="113" t="str">
        <x:f>IF('10_Form_Nature_Espaces_Verts'!$V113="Validé humainement",'10_Form_Nature_Espaces_Verts'!Y113,"")</x:f>
      </x:c>
      <x:c r="Z113" s="113" t="str">
        <x:f>IF('10_Form_Nature_Espaces_Verts'!$V113="Validé humainement",'10_Form_Nature_Espaces_Verts'!Z113,"")</x:f>
      </x:c>
      <x:c r="AA113" s="113" t="str">
        <x:f>IF('10_Form_Nature_Espaces_Verts'!$V113="Validé humainement",'10_Form_Nature_Espaces_Verts'!AA113,"")</x:f>
      </x:c>
      <x:c r="AB113" s="113" t="str">
        <x:f>IF('10_Form_Nature_Espaces_Verts'!$V113="Validé humainement",'10_Form_Nature_Espaces_Verts'!AB113,"")</x:f>
      </x:c>
      <x:c r="AC113" s="113" t="str">
        <x:f>IF('10_Form_Nature_Espaces_Verts'!$V113="Validé humainement",'10_Form_Nature_Espaces_Verts'!AC113,"")</x:f>
      </x:c>
      <x:c r="AD113" s="113" t="str">
        <x:f>IF('10_Form_Nature_Espaces_Verts'!$V113="Validé humainement",'10_Form_Nature_Espaces_Verts'!AD113,"")</x:f>
      </x:c>
      <x:c r="AE113" s="113" t="str">
        <x:f>IF('10_Form_Nature_Espaces_Verts'!$V113="Validé humainement",'10_Form_Nature_Espaces_Verts'!AE113,"")</x:f>
      </x:c>
    </x:row>
    <x:row r="114">
      <x:c r="A114" s="113" t="str">
        <x:f>IF('10_Form_Nature_Espaces_Verts'!$V114="Validé humainement",'10_Form_Nature_Espaces_Verts'!A114,"")</x:f>
      </x:c>
      <x:c r="B114" s="113" t="str">
        <x:f>IF('10_Form_Nature_Espaces_Verts'!$V114="Validé humainement",'10_Form_Nature_Espaces_Verts'!B114,"")</x:f>
      </x:c>
      <x:c r="C114" s="113" t="str">
        <x:f>IF('10_Form_Nature_Espaces_Verts'!$V114="Validé humainement",'10_Form_Nature_Espaces_Verts'!C114,"")</x:f>
      </x:c>
      <x:c r="D114" s="113" t="str">
        <x:f>IF('10_Form_Nature_Espaces_Verts'!$V114="Validé humainement",'10_Form_Nature_Espaces_Verts'!D114,"")</x:f>
      </x:c>
      <x:c r="E114" s="113" t="str">
        <x:f>IF('10_Form_Nature_Espaces_Verts'!$V114="Validé humainement",'10_Form_Nature_Espaces_Verts'!E114,"")</x:f>
      </x:c>
      <x:c r="F114" s="113" t="str">
        <x:f>IF('10_Form_Nature_Espaces_Verts'!$V114="Validé humainement",'10_Form_Nature_Espaces_Verts'!F114,"")</x:f>
      </x:c>
      <x:c r="G114" s="113" t="str">
        <x:f>IF('10_Form_Nature_Espaces_Verts'!$V114="Validé humainement",'10_Form_Nature_Espaces_Verts'!G114,"")</x:f>
      </x:c>
      <x:c r="H114" s="113" t="str">
        <x:f>IF('10_Form_Nature_Espaces_Verts'!$V114="Validé humainement",'10_Form_Nature_Espaces_Verts'!H114,"")</x:f>
      </x:c>
      <x:c r="I114" s="113" t="str">
        <x:f>IF('10_Form_Nature_Espaces_Verts'!$V114="Validé humainement",'10_Form_Nature_Espaces_Verts'!I114,"")</x:f>
      </x:c>
      <x:c r="J114" s="113" t="str">
        <x:f>IF('10_Form_Nature_Espaces_Verts'!$V114="Validé humainement",'10_Form_Nature_Espaces_Verts'!J114,"")</x:f>
      </x:c>
      <x:c r="K114" s="113" t="str">
        <x:f>IF('10_Form_Nature_Espaces_Verts'!$V114="Validé humainement",'10_Form_Nature_Espaces_Verts'!K114,"")</x:f>
      </x:c>
      <x:c r="L114" s="113" t="str">
        <x:f>IF('10_Form_Nature_Espaces_Verts'!$V114="Validé humainement",'10_Form_Nature_Espaces_Verts'!L114,"")</x:f>
      </x:c>
      <x:c r="M114" s="113" t="str">
        <x:f>IF('10_Form_Nature_Espaces_Verts'!$V114="Validé humainement",'10_Form_Nature_Espaces_Verts'!M114,"")</x:f>
      </x:c>
      <x:c r="N114" s="113" t="str">
        <x:f>IF('10_Form_Nature_Espaces_Verts'!$V114="Validé humainement",'10_Form_Nature_Espaces_Verts'!N114,"")</x:f>
      </x:c>
      <x:c r="O114" s="113" t="str">
        <x:f>IF('10_Form_Nature_Espaces_Verts'!$V114="Validé humainement",'10_Form_Nature_Espaces_Verts'!O114,"")</x:f>
      </x:c>
      <x:c r="P114" s="113" t="str">
        <x:f>IF('10_Form_Nature_Espaces_Verts'!$V114="Validé humainement",'10_Form_Nature_Espaces_Verts'!P114,"")</x:f>
      </x:c>
      <x:c r="Q114" s="113" t="str">
        <x:f>IF('10_Form_Nature_Espaces_Verts'!$V114="Validé humainement",'10_Form_Nature_Espaces_Verts'!Q114,"")</x:f>
      </x:c>
      <x:c r="R114" s="113" t="str">
        <x:f>IF('10_Form_Nature_Espaces_Verts'!$V114="Validé humainement",'10_Form_Nature_Espaces_Verts'!R114,"")</x:f>
      </x:c>
      <x:c r="S114" s="113" t="str">
        <x:f>IF('10_Form_Nature_Espaces_Verts'!$V114="Validé humainement",'10_Form_Nature_Espaces_Verts'!S114,"")</x:f>
      </x:c>
      <x:c r="T114" s="113" t="str">
        <x:f>IF('10_Form_Nature_Espaces_Verts'!$V114="Validé humainement",'10_Form_Nature_Espaces_Verts'!T114,"")</x:f>
      </x:c>
      <x:c r="U114" s="113" t="str">
        <x:f>IF('10_Form_Nature_Espaces_Verts'!$V114="Validé humainement",'10_Form_Nature_Espaces_Verts'!U114,"")</x:f>
      </x:c>
      <x:c r="V114" s="113" t="str">
        <x:f>IF('10_Form_Nature_Espaces_Verts'!$V114="Validé humainement",'10_Form_Nature_Espaces_Verts'!V114,"")</x:f>
      </x:c>
      <x:c r="W114" s="113" t="str">
        <x:f>IF('10_Form_Nature_Espaces_Verts'!$V114="Validé humainement",'10_Form_Nature_Espaces_Verts'!W114,"")</x:f>
      </x:c>
      <x:c r="X114" s="113" t="str">
        <x:f>IF('10_Form_Nature_Espaces_Verts'!$V114="Validé humainement",'10_Form_Nature_Espaces_Verts'!X114,"")</x:f>
      </x:c>
      <x:c r="Y114" s="113" t="str">
        <x:f>IF('10_Form_Nature_Espaces_Verts'!$V114="Validé humainement",'10_Form_Nature_Espaces_Verts'!Y114,"")</x:f>
      </x:c>
      <x:c r="Z114" s="113" t="str">
        <x:f>IF('10_Form_Nature_Espaces_Verts'!$V114="Validé humainement",'10_Form_Nature_Espaces_Verts'!Z114,"")</x:f>
      </x:c>
      <x:c r="AA114" s="113" t="str">
        <x:f>IF('10_Form_Nature_Espaces_Verts'!$V114="Validé humainement",'10_Form_Nature_Espaces_Verts'!AA114,"")</x:f>
      </x:c>
      <x:c r="AB114" s="113" t="str">
        <x:f>IF('10_Form_Nature_Espaces_Verts'!$V114="Validé humainement",'10_Form_Nature_Espaces_Verts'!AB114,"")</x:f>
      </x:c>
      <x:c r="AC114" s="113" t="str">
        <x:f>IF('10_Form_Nature_Espaces_Verts'!$V114="Validé humainement",'10_Form_Nature_Espaces_Verts'!AC114,"")</x:f>
      </x:c>
      <x:c r="AD114" s="113" t="str">
        <x:f>IF('10_Form_Nature_Espaces_Verts'!$V114="Validé humainement",'10_Form_Nature_Espaces_Verts'!AD114,"")</x:f>
      </x:c>
      <x:c r="AE114" s="113" t="str">
        <x:f>IF('10_Form_Nature_Espaces_Verts'!$V114="Validé humainement",'10_Form_Nature_Espaces_Verts'!AE114,"")</x:f>
      </x:c>
    </x:row>
    <x:row r="115">
      <x:c r="A115" s="113" t="str">
        <x:f>IF('10_Form_Nature_Espaces_Verts'!$V115="Validé humainement",'10_Form_Nature_Espaces_Verts'!A115,"")</x:f>
      </x:c>
      <x:c r="B115" s="113" t="str">
        <x:f>IF('10_Form_Nature_Espaces_Verts'!$V115="Validé humainement",'10_Form_Nature_Espaces_Verts'!B115,"")</x:f>
      </x:c>
      <x:c r="C115" s="113" t="str">
        <x:f>IF('10_Form_Nature_Espaces_Verts'!$V115="Validé humainement",'10_Form_Nature_Espaces_Verts'!C115,"")</x:f>
      </x:c>
      <x:c r="D115" s="113" t="str">
        <x:f>IF('10_Form_Nature_Espaces_Verts'!$V115="Validé humainement",'10_Form_Nature_Espaces_Verts'!D115,"")</x:f>
      </x:c>
      <x:c r="E115" s="113" t="str">
        <x:f>IF('10_Form_Nature_Espaces_Verts'!$V115="Validé humainement",'10_Form_Nature_Espaces_Verts'!E115,"")</x:f>
      </x:c>
      <x:c r="F115" s="113" t="str">
        <x:f>IF('10_Form_Nature_Espaces_Verts'!$V115="Validé humainement",'10_Form_Nature_Espaces_Verts'!F115,"")</x:f>
      </x:c>
      <x:c r="G115" s="113" t="str">
        <x:f>IF('10_Form_Nature_Espaces_Verts'!$V115="Validé humainement",'10_Form_Nature_Espaces_Verts'!G115,"")</x:f>
      </x:c>
      <x:c r="H115" s="113" t="str">
        <x:f>IF('10_Form_Nature_Espaces_Verts'!$V115="Validé humainement",'10_Form_Nature_Espaces_Verts'!H115,"")</x:f>
      </x:c>
      <x:c r="I115" s="113" t="str">
        <x:f>IF('10_Form_Nature_Espaces_Verts'!$V115="Validé humainement",'10_Form_Nature_Espaces_Verts'!I115,"")</x:f>
      </x:c>
      <x:c r="J115" s="113" t="str">
        <x:f>IF('10_Form_Nature_Espaces_Verts'!$V115="Validé humainement",'10_Form_Nature_Espaces_Verts'!J115,"")</x:f>
      </x:c>
      <x:c r="K115" s="113" t="str">
        <x:f>IF('10_Form_Nature_Espaces_Verts'!$V115="Validé humainement",'10_Form_Nature_Espaces_Verts'!K115,"")</x:f>
      </x:c>
      <x:c r="L115" s="113" t="str">
        <x:f>IF('10_Form_Nature_Espaces_Verts'!$V115="Validé humainement",'10_Form_Nature_Espaces_Verts'!L115,"")</x:f>
      </x:c>
      <x:c r="M115" s="113" t="str">
        <x:f>IF('10_Form_Nature_Espaces_Verts'!$V115="Validé humainement",'10_Form_Nature_Espaces_Verts'!M115,"")</x:f>
      </x:c>
      <x:c r="N115" s="113" t="str">
        <x:f>IF('10_Form_Nature_Espaces_Verts'!$V115="Validé humainement",'10_Form_Nature_Espaces_Verts'!N115,"")</x:f>
      </x:c>
      <x:c r="O115" s="113" t="str">
        <x:f>IF('10_Form_Nature_Espaces_Verts'!$V115="Validé humainement",'10_Form_Nature_Espaces_Verts'!O115,"")</x:f>
      </x:c>
      <x:c r="P115" s="113" t="str">
        <x:f>IF('10_Form_Nature_Espaces_Verts'!$V115="Validé humainement",'10_Form_Nature_Espaces_Verts'!P115,"")</x:f>
      </x:c>
      <x:c r="Q115" s="113" t="str">
        <x:f>IF('10_Form_Nature_Espaces_Verts'!$V115="Validé humainement",'10_Form_Nature_Espaces_Verts'!Q115,"")</x:f>
      </x:c>
      <x:c r="R115" s="113" t="str">
        <x:f>IF('10_Form_Nature_Espaces_Verts'!$V115="Validé humainement",'10_Form_Nature_Espaces_Verts'!R115,"")</x:f>
      </x:c>
      <x:c r="S115" s="113" t="str">
        <x:f>IF('10_Form_Nature_Espaces_Verts'!$V115="Validé humainement",'10_Form_Nature_Espaces_Verts'!S115,"")</x:f>
      </x:c>
      <x:c r="T115" s="113" t="str">
        <x:f>IF('10_Form_Nature_Espaces_Verts'!$V115="Validé humainement",'10_Form_Nature_Espaces_Verts'!T115,"")</x:f>
      </x:c>
      <x:c r="U115" s="113" t="str">
        <x:f>IF('10_Form_Nature_Espaces_Verts'!$V115="Validé humainement",'10_Form_Nature_Espaces_Verts'!U115,"")</x:f>
      </x:c>
      <x:c r="V115" s="113" t="str">
        <x:f>IF('10_Form_Nature_Espaces_Verts'!$V115="Validé humainement",'10_Form_Nature_Espaces_Verts'!V115,"")</x:f>
      </x:c>
      <x:c r="W115" s="113" t="str">
        <x:f>IF('10_Form_Nature_Espaces_Verts'!$V115="Validé humainement",'10_Form_Nature_Espaces_Verts'!W115,"")</x:f>
      </x:c>
      <x:c r="X115" s="113" t="str">
        <x:f>IF('10_Form_Nature_Espaces_Verts'!$V115="Validé humainement",'10_Form_Nature_Espaces_Verts'!X115,"")</x:f>
      </x:c>
      <x:c r="Y115" s="113" t="str">
        <x:f>IF('10_Form_Nature_Espaces_Verts'!$V115="Validé humainement",'10_Form_Nature_Espaces_Verts'!Y115,"")</x:f>
      </x:c>
      <x:c r="Z115" s="113" t="str">
        <x:f>IF('10_Form_Nature_Espaces_Verts'!$V115="Validé humainement",'10_Form_Nature_Espaces_Verts'!Z115,"")</x:f>
      </x:c>
      <x:c r="AA115" s="113" t="str">
        <x:f>IF('10_Form_Nature_Espaces_Verts'!$V115="Validé humainement",'10_Form_Nature_Espaces_Verts'!AA115,"")</x:f>
      </x:c>
      <x:c r="AB115" s="113" t="str">
        <x:f>IF('10_Form_Nature_Espaces_Verts'!$V115="Validé humainement",'10_Form_Nature_Espaces_Verts'!AB115,"")</x:f>
      </x:c>
      <x:c r="AC115" s="113" t="str">
        <x:f>IF('10_Form_Nature_Espaces_Verts'!$V115="Validé humainement",'10_Form_Nature_Espaces_Verts'!AC115,"")</x:f>
      </x:c>
      <x:c r="AD115" s="113" t="str">
        <x:f>IF('10_Form_Nature_Espaces_Verts'!$V115="Validé humainement",'10_Form_Nature_Espaces_Verts'!AD115,"")</x:f>
      </x:c>
      <x:c r="AE115" s="113" t="str">
        <x:f>IF('10_Form_Nature_Espaces_Verts'!$V115="Validé humainement",'10_Form_Nature_Espaces_Verts'!AE115,"")</x:f>
      </x:c>
    </x:row>
    <x:row r="116">
      <x:c r="A116" s="113" t="str">
        <x:f>IF('10_Form_Nature_Espaces_Verts'!$V116="Validé humainement",'10_Form_Nature_Espaces_Verts'!A116,"")</x:f>
      </x:c>
      <x:c r="B116" s="113" t="str">
        <x:f>IF('10_Form_Nature_Espaces_Verts'!$V116="Validé humainement",'10_Form_Nature_Espaces_Verts'!B116,"")</x:f>
      </x:c>
      <x:c r="C116" s="113" t="str">
        <x:f>IF('10_Form_Nature_Espaces_Verts'!$V116="Validé humainement",'10_Form_Nature_Espaces_Verts'!C116,"")</x:f>
      </x:c>
      <x:c r="D116" s="113" t="str">
        <x:f>IF('10_Form_Nature_Espaces_Verts'!$V116="Validé humainement",'10_Form_Nature_Espaces_Verts'!D116,"")</x:f>
      </x:c>
      <x:c r="E116" s="113" t="str">
        <x:f>IF('10_Form_Nature_Espaces_Verts'!$V116="Validé humainement",'10_Form_Nature_Espaces_Verts'!E116,"")</x:f>
      </x:c>
      <x:c r="F116" s="113" t="str">
        <x:f>IF('10_Form_Nature_Espaces_Verts'!$V116="Validé humainement",'10_Form_Nature_Espaces_Verts'!F116,"")</x:f>
      </x:c>
      <x:c r="G116" s="113" t="str">
        <x:f>IF('10_Form_Nature_Espaces_Verts'!$V116="Validé humainement",'10_Form_Nature_Espaces_Verts'!G116,"")</x:f>
      </x:c>
      <x:c r="H116" s="113" t="str">
        <x:f>IF('10_Form_Nature_Espaces_Verts'!$V116="Validé humainement",'10_Form_Nature_Espaces_Verts'!H116,"")</x:f>
      </x:c>
      <x:c r="I116" s="113" t="str">
        <x:f>IF('10_Form_Nature_Espaces_Verts'!$V116="Validé humainement",'10_Form_Nature_Espaces_Verts'!I116,"")</x:f>
      </x:c>
      <x:c r="J116" s="113" t="str">
        <x:f>IF('10_Form_Nature_Espaces_Verts'!$V116="Validé humainement",'10_Form_Nature_Espaces_Verts'!J116,"")</x:f>
      </x:c>
      <x:c r="K116" s="113" t="str">
        <x:f>IF('10_Form_Nature_Espaces_Verts'!$V116="Validé humainement",'10_Form_Nature_Espaces_Verts'!K116,"")</x:f>
      </x:c>
      <x:c r="L116" s="113" t="str">
        <x:f>IF('10_Form_Nature_Espaces_Verts'!$V116="Validé humainement",'10_Form_Nature_Espaces_Verts'!L116,"")</x:f>
      </x:c>
      <x:c r="M116" s="113" t="str">
        <x:f>IF('10_Form_Nature_Espaces_Verts'!$V116="Validé humainement",'10_Form_Nature_Espaces_Verts'!M116,"")</x:f>
      </x:c>
      <x:c r="N116" s="113" t="str">
        <x:f>IF('10_Form_Nature_Espaces_Verts'!$V116="Validé humainement",'10_Form_Nature_Espaces_Verts'!N116,"")</x:f>
      </x:c>
      <x:c r="O116" s="113" t="str">
        <x:f>IF('10_Form_Nature_Espaces_Verts'!$V116="Validé humainement",'10_Form_Nature_Espaces_Verts'!O116,"")</x:f>
      </x:c>
      <x:c r="P116" s="113" t="str">
        <x:f>IF('10_Form_Nature_Espaces_Verts'!$V116="Validé humainement",'10_Form_Nature_Espaces_Verts'!P116,"")</x:f>
      </x:c>
      <x:c r="Q116" s="113" t="str">
        <x:f>IF('10_Form_Nature_Espaces_Verts'!$V116="Validé humainement",'10_Form_Nature_Espaces_Verts'!Q116,"")</x:f>
      </x:c>
      <x:c r="R116" s="113" t="str">
        <x:f>IF('10_Form_Nature_Espaces_Verts'!$V116="Validé humainement",'10_Form_Nature_Espaces_Verts'!R116,"")</x:f>
      </x:c>
      <x:c r="S116" s="113" t="str">
        <x:f>IF('10_Form_Nature_Espaces_Verts'!$V116="Validé humainement",'10_Form_Nature_Espaces_Verts'!S116,"")</x:f>
      </x:c>
      <x:c r="T116" s="113" t="str">
        <x:f>IF('10_Form_Nature_Espaces_Verts'!$V116="Validé humainement",'10_Form_Nature_Espaces_Verts'!T116,"")</x:f>
      </x:c>
      <x:c r="U116" s="113" t="str">
        <x:f>IF('10_Form_Nature_Espaces_Verts'!$V116="Validé humainement",'10_Form_Nature_Espaces_Verts'!U116,"")</x:f>
      </x:c>
      <x:c r="V116" s="113" t="str">
        <x:f>IF('10_Form_Nature_Espaces_Verts'!$V116="Validé humainement",'10_Form_Nature_Espaces_Verts'!V116,"")</x:f>
      </x:c>
      <x:c r="W116" s="113" t="str">
        <x:f>IF('10_Form_Nature_Espaces_Verts'!$V116="Validé humainement",'10_Form_Nature_Espaces_Verts'!W116,"")</x:f>
      </x:c>
      <x:c r="X116" s="113" t="str">
        <x:f>IF('10_Form_Nature_Espaces_Verts'!$V116="Validé humainement",'10_Form_Nature_Espaces_Verts'!X116,"")</x:f>
      </x:c>
      <x:c r="Y116" s="113" t="str">
        <x:f>IF('10_Form_Nature_Espaces_Verts'!$V116="Validé humainement",'10_Form_Nature_Espaces_Verts'!Y116,"")</x:f>
      </x:c>
      <x:c r="Z116" s="113" t="str">
        <x:f>IF('10_Form_Nature_Espaces_Verts'!$V116="Validé humainement",'10_Form_Nature_Espaces_Verts'!Z116,"")</x:f>
      </x:c>
      <x:c r="AA116" s="113" t="str">
        <x:f>IF('10_Form_Nature_Espaces_Verts'!$V116="Validé humainement",'10_Form_Nature_Espaces_Verts'!AA116,"")</x:f>
      </x:c>
      <x:c r="AB116" s="113" t="str">
        <x:f>IF('10_Form_Nature_Espaces_Verts'!$V116="Validé humainement",'10_Form_Nature_Espaces_Verts'!AB116,"")</x:f>
      </x:c>
      <x:c r="AC116" s="113" t="str">
        <x:f>IF('10_Form_Nature_Espaces_Verts'!$V116="Validé humainement",'10_Form_Nature_Espaces_Verts'!AC116,"")</x:f>
      </x:c>
      <x:c r="AD116" s="113" t="str">
        <x:f>IF('10_Form_Nature_Espaces_Verts'!$V116="Validé humainement",'10_Form_Nature_Espaces_Verts'!AD116,"")</x:f>
      </x:c>
      <x:c r="AE116" s="113" t="str">
        <x:f>IF('10_Form_Nature_Espaces_Verts'!$V116="Validé humainement",'10_Form_Nature_Espaces_Verts'!AE116,"")</x:f>
      </x:c>
    </x:row>
    <x:row r="117">
      <x:c r="A117" s="113" t="str">
        <x:f>IF('10_Form_Nature_Espaces_Verts'!$V117="Validé humainement",'10_Form_Nature_Espaces_Verts'!A117,"")</x:f>
      </x:c>
      <x:c r="B117" s="113" t="str">
        <x:f>IF('10_Form_Nature_Espaces_Verts'!$V117="Validé humainement",'10_Form_Nature_Espaces_Verts'!B117,"")</x:f>
      </x:c>
      <x:c r="C117" s="113" t="str">
        <x:f>IF('10_Form_Nature_Espaces_Verts'!$V117="Validé humainement",'10_Form_Nature_Espaces_Verts'!C117,"")</x:f>
      </x:c>
      <x:c r="D117" s="113" t="str">
        <x:f>IF('10_Form_Nature_Espaces_Verts'!$V117="Validé humainement",'10_Form_Nature_Espaces_Verts'!D117,"")</x:f>
      </x:c>
      <x:c r="E117" s="113" t="str">
        <x:f>IF('10_Form_Nature_Espaces_Verts'!$V117="Validé humainement",'10_Form_Nature_Espaces_Verts'!E117,"")</x:f>
      </x:c>
      <x:c r="F117" s="113" t="str">
        <x:f>IF('10_Form_Nature_Espaces_Verts'!$V117="Validé humainement",'10_Form_Nature_Espaces_Verts'!F117,"")</x:f>
      </x:c>
      <x:c r="G117" s="113" t="str">
        <x:f>IF('10_Form_Nature_Espaces_Verts'!$V117="Validé humainement",'10_Form_Nature_Espaces_Verts'!G117,"")</x:f>
      </x:c>
      <x:c r="H117" s="113" t="str">
        <x:f>IF('10_Form_Nature_Espaces_Verts'!$V117="Validé humainement",'10_Form_Nature_Espaces_Verts'!H117,"")</x:f>
      </x:c>
      <x:c r="I117" s="113" t="str">
        <x:f>IF('10_Form_Nature_Espaces_Verts'!$V117="Validé humainement",'10_Form_Nature_Espaces_Verts'!I117,"")</x:f>
      </x:c>
      <x:c r="J117" s="113" t="str">
        <x:f>IF('10_Form_Nature_Espaces_Verts'!$V117="Validé humainement",'10_Form_Nature_Espaces_Verts'!J117,"")</x:f>
      </x:c>
      <x:c r="K117" s="113" t="str">
        <x:f>IF('10_Form_Nature_Espaces_Verts'!$V117="Validé humainement",'10_Form_Nature_Espaces_Verts'!K117,"")</x:f>
      </x:c>
      <x:c r="L117" s="113" t="str">
        <x:f>IF('10_Form_Nature_Espaces_Verts'!$V117="Validé humainement",'10_Form_Nature_Espaces_Verts'!L117,"")</x:f>
      </x:c>
      <x:c r="M117" s="113" t="str">
        <x:f>IF('10_Form_Nature_Espaces_Verts'!$V117="Validé humainement",'10_Form_Nature_Espaces_Verts'!M117,"")</x:f>
      </x:c>
      <x:c r="N117" s="113" t="str">
        <x:f>IF('10_Form_Nature_Espaces_Verts'!$V117="Validé humainement",'10_Form_Nature_Espaces_Verts'!N117,"")</x:f>
      </x:c>
      <x:c r="O117" s="113" t="str">
        <x:f>IF('10_Form_Nature_Espaces_Verts'!$V117="Validé humainement",'10_Form_Nature_Espaces_Verts'!O117,"")</x:f>
      </x:c>
      <x:c r="P117" s="113" t="str">
        <x:f>IF('10_Form_Nature_Espaces_Verts'!$V117="Validé humainement",'10_Form_Nature_Espaces_Verts'!P117,"")</x:f>
      </x:c>
      <x:c r="Q117" s="113" t="str">
        <x:f>IF('10_Form_Nature_Espaces_Verts'!$V117="Validé humainement",'10_Form_Nature_Espaces_Verts'!Q117,"")</x:f>
      </x:c>
      <x:c r="R117" s="113" t="str">
        <x:f>IF('10_Form_Nature_Espaces_Verts'!$V117="Validé humainement",'10_Form_Nature_Espaces_Verts'!R117,"")</x:f>
      </x:c>
      <x:c r="S117" s="113" t="str">
        <x:f>IF('10_Form_Nature_Espaces_Verts'!$V117="Validé humainement",'10_Form_Nature_Espaces_Verts'!S117,"")</x:f>
      </x:c>
      <x:c r="T117" s="113" t="str">
        <x:f>IF('10_Form_Nature_Espaces_Verts'!$V117="Validé humainement",'10_Form_Nature_Espaces_Verts'!T117,"")</x:f>
      </x:c>
      <x:c r="U117" s="113" t="str">
        <x:f>IF('10_Form_Nature_Espaces_Verts'!$V117="Validé humainement",'10_Form_Nature_Espaces_Verts'!U117,"")</x:f>
      </x:c>
      <x:c r="V117" s="113" t="str">
        <x:f>IF('10_Form_Nature_Espaces_Verts'!$V117="Validé humainement",'10_Form_Nature_Espaces_Verts'!V117,"")</x:f>
      </x:c>
      <x:c r="W117" s="113" t="str">
        <x:f>IF('10_Form_Nature_Espaces_Verts'!$V117="Validé humainement",'10_Form_Nature_Espaces_Verts'!W117,"")</x:f>
      </x:c>
      <x:c r="X117" s="113" t="str">
        <x:f>IF('10_Form_Nature_Espaces_Verts'!$V117="Validé humainement",'10_Form_Nature_Espaces_Verts'!X117,"")</x:f>
      </x:c>
      <x:c r="Y117" s="113" t="str">
        <x:f>IF('10_Form_Nature_Espaces_Verts'!$V117="Validé humainement",'10_Form_Nature_Espaces_Verts'!Y117,"")</x:f>
      </x:c>
      <x:c r="Z117" s="113" t="str">
        <x:f>IF('10_Form_Nature_Espaces_Verts'!$V117="Validé humainement",'10_Form_Nature_Espaces_Verts'!Z117,"")</x:f>
      </x:c>
      <x:c r="AA117" s="113" t="str">
        <x:f>IF('10_Form_Nature_Espaces_Verts'!$V117="Validé humainement",'10_Form_Nature_Espaces_Verts'!AA117,"")</x:f>
      </x:c>
      <x:c r="AB117" s="113" t="str">
        <x:f>IF('10_Form_Nature_Espaces_Verts'!$V117="Validé humainement",'10_Form_Nature_Espaces_Verts'!AB117,"")</x:f>
      </x:c>
      <x:c r="AC117" s="113" t="str">
        <x:f>IF('10_Form_Nature_Espaces_Verts'!$V117="Validé humainement",'10_Form_Nature_Espaces_Verts'!AC117,"")</x:f>
      </x:c>
      <x:c r="AD117" s="113" t="str">
        <x:f>IF('10_Form_Nature_Espaces_Verts'!$V117="Validé humainement",'10_Form_Nature_Espaces_Verts'!AD117,"")</x:f>
      </x:c>
      <x:c r="AE117" s="113" t="str">
        <x:f>IF('10_Form_Nature_Espaces_Verts'!$V117="Validé humainement",'10_Form_Nature_Espaces_Verts'!AE117,"")</x:f>
      </x:c>
    </x:row>
    <x:row r="118">
      <x:c r="A118" s="113" t="str">
        <x:f>IF('10_Form_Nature_Espaces_Verts'!$V118="Validé humainement",'10_Form_Nature_Espaces_Verts'!A118,"")</x:f>
      </x:c>
      <x:c r="B118" s="113" t="str">
        <x:f>IF('10_Form_Nature_Espaces_Verts'!$V118="Validé humainement",'10_Form_Nature_Espaces_Verts'!B118,"")</x:f>
      </x:c>
      <x:c r="C118" s="113" t="str">
        <x:f>IF('10_Form_Nature_Espaces_Verts'!$V118="Validé humainement",'10_Form_Nature_Espaces_Verts'!C118,"")</x:f>
      </x:c>
      <x:c r="D118" s="113" t="str">
        <x:f>IF('10_Form_Nature_Espaces_Verts'!$V118="Validé humainement",'10_Form_Nature_Espaces_Verts'!D118,"")</x:f>
      </x:c>
      <x:c r="E118" s="113" t="str">
        <x:f>IF('10_Form_Nature_Espaces_Verts'!$V118="Validé humainement",'10_Form_Nature_Espaces_Verts'!E118,"")</x:f>
      </x:c>
      <x:c r="F118" s="113" t="str">
        <x:f>IF('10_Form_Nature_Espaces_Verts'!$V118="Validé humainement",'10_Form_Nature_Espaces_Verts'!F118,"")</x:f>
      </x:c>
      <x:c r="G118" s="113" t="str">
        <x:f>IF('10_Form_Nature_Espaces_Verts'!$V118="Validé humainement",'10_Form_Nature_Espaces_Verts'!G118,"")</x:f>
      </x:c>
      <x:c r="H118" s="113" t="str">
        <x:f>IF('10_Form_Nature_Espaces_Verts'!$V118="Validé humainement",'10_Form_Nature_Espaces_Verts'!H118,"")</x:f>
      </x:c>
      <x:c r="I118" s="113" t="str">
        <x:f>IF('10_Form_Nature_Espaces_Verts'!$V118="Validé humainement",'10_Form_Nature_Espaces_Verts'!I118,"")</x:f>
      </x:c>
      <x:c r="J118" s="113" t="str">
        <x:f>IF('10_Form_Nature_Espaces_Verts'!$V118="Validé humainement",'10_Form_Nature_Espaces_Verts'!J118,"")</x:f>
      </x:c>
      <x:c r="K118" s="113" t="str">
        <x:f>IF('10_Form_Nature_Espaces_Verts'!$V118="Validé humainement",'10_Form_Nature_Espaces_Verts'!K118,"")</x:f>
      </x:c>
      <x:c r="L118" s="113" t="str">
        <x:f>IF('10_Form_Nature_Espaces_Verts'!$V118="Validé humainement",'10_Form_Nature_Espaces_Verts'!L118,"")</x:f>
      </x:c>
      <x:c r="M118" s="113" t="str">
        <x:f>IF('10_Form_Nature_Espaces_Verts'!$V118="Validé humainement",'10_Form_Nature_Espaces_Verts'!M118,"")</x:f>
      </x:c>
      <x:c r="N118" s="113" t="str">
        <x:f>IF('10_Form_Nature_Espaces_Verts'!$V118="Validé humainement",'10_Form_Nature_Espaces_Verts'!N118,"")</x:f>
      </x:c>
      <x:c r="O118" s="113" t="str">
        <x:f>IF('10_Form_Nature_Espaces_Verts'!$V118="Validé humainement",'10_Form_Nature_Espaces_Verts'!O118,"")</x:f>
      </x:c>
      <x:c r="P118" s="113" t="str">
        <x:f>IF('10_Form_Nature_Espaces_Verts'!$V118="Validé humainement",'10_Form_Nature_Espaces_Verts'!P118,"")</x:f>
      </x:c>
      <x:c r="Q118" s="113" t="str">
        <x:f>IF('10_Form_Nature_Espaces_Verts'!$V118="Validé humainement",'10_Form_Nature_Espaces_Verts'!Q118,"")</x:f>
      </x:c>
      <x:c r="R118" s="113" t="str">
        <x:f>IF('10_Form_Nature_Espaces_Verts'!$V118="Validé humainement",'10_Form_Nature_Espaces_Verts'!R118,"")</x:f>
      </x:c>
      <x:c r="S118" s="113" t="str">
        <x:f>IF('10_Form_Nature_Espaces_Verts'!$V118="Validé humainement",'10_Form_Nature_Espaces_Verts'!S118,"")</x:f>
      </x:c>
      <x:c r="T118" s="113" t="str">
        <x:f>IF('10_Form_Nature_Espaces_Verts'!$V118="Validé humainement",'10_Form_Nature_Espaces_Verts'!T118,"")</x:f>
      </x:c>
      <x:c r="U118" s="113" t="str">
        <x:f>IF('10_Form_Nature_Espaces_Verts'!$V118="Validé humainement",'10_Form_Nature_Espaces_Verts'!U118,"")</x:f>
      </x:c>
      <x:c r="V118" s="113" t="str">
        <x:f>IF('10_Form_Nature_Espaces_Verts'!$V118="Validé humainement",'10_Form_Nature_Espaces_Verts'!V118,"")</x:f>
      </x:c>
      <x:c r="W118" s="113" t="str">
        <x:f>IF('10_Form_Nature_Espaces_Verts'!$V118="Validé humainement",'10_Form_Nature_Espaces_Verts'!W118,"")</x:f>
      </x:c>
      <x:c r="X118" s="113" t="str">
        <x:f>IF('10_Form_Nature_Espaces_Verts'!$V118="Validé humainement",'10_Form_Nature_Espaces_Verts'!X118,"")</x:f>
      </x:c>
      <x:c r="Y118" s="113" t="str">
        <x:f>IF('10_Form_Nature_Espaces_Verts'!$V118="Validé humainement",'10_Form_Nature_Espaces_Verts'!Y118,"")</x:f>
      </x:c>
      <x:c r="Z118" s="113" t="str">
        <x:f>IF('10_Form_Nature_Espaces_Verts'!$V118="Validé humainement",'10_Form_Nature_Espaces_Verts'!Z118,"")</x:f>
      </x:c>
      <x:c r="AA118" s="113" t="str">
        <x:f>IF('10_Form_Nature_Espaces_Verts'!$V118="Validé humainement",'10_Form_Nature_Espaces_Verts'!AA118,"")</x:f>
      </x:c>
      <x:c r="AB118" s="113" t="str">
        <x:f>IF('10_Form_Nature_Espaces_Verts'!$V118="Validé humainement",'10_Form_Nature_Espaces_Verts'!AB118,"")</x:f>
      </x:c>
      <x:c r="AC118" s="113" t="str">
        <x:f>IF('10_Form_Nature_Espaces_Verts'!$V118="Validé humainement",'10_Form_Nature_Espaces_Verts'!AC118,"")</x:f>
      </x:c>
      <x:c r="AD118" s="113" t="str">
        <x:f>IF('10_Form_Nature_Espaces_Verts'!$V118="Validé humainement",'10_Form_Nature_Espaces_Verts'!AD118,"")</x:f>
      </x:c>
      <x:c r="AE118" s="113" t="str">
        <x:f>IF('10_Form_Nature_Espaces_Verts'!$V118="Validé humainement",'10_Form_Nature_Espaces_Verts'!AE118,"")</x:f>
      </x:c>
    </x:row>
    <x:row r="119">
      <x:c r="A119" s="113" t="str">
        <x:f>IF('10_Form_Nature_Espaces_Verts'!$V119="Validé humainement",'10_Form_Nature_Espaces_Verts'!A119,"")</x:f>
      </x:c>
      <x:c r="B119" s="113" t="str">
        <x:f>IF('10_Form_Nature_Espaces_Verts'!$V119="Validé humainement",'10_Form_Nature_Espaces_Verts'!B119,"")</x:f>
      </x:c>
      <x:c r="C119" s="113" t="str">
        <x:f>IF('10_Form_Nature_Espaces_Verts'!$V119="Validé humainement",'10_Form_Nature_Espaces_Verts'!C119,"")</x:f>
      </x:c>
      <x:c r="D119" s="113" t="str">
        <x:f>IF('10_Form_Nature_Espaces_Verts'!$V119="Validé humainement",'10_Form_Nature_Espaces_Verts'!D119,"")</x:f>
      </x:c>
      <x:c r="E119" s="113" t="str">
        <x:f>IF('10_Form_Nature_Espaces_Verts'!$V119="Validé humainement",'10_Form_Nature_Espaces_Verts'!E119,"")</x:f>
      </x:c>
      <x:c r="F119" s="113" t="str">
        <x:f>IF('10_Form_Nature_Espaces_Verts'!$V119="Validé humainement",'10_Form_Nature_Espaces_Verts'!F119,"")</x:f>
      </x:c>
      <x:c r="G119" s="113" t="str">
        <x:f>IF('10_Form_Nature_Espaces_Verts'!$V119="Validé humainement",'10_Form_Nature_Espaces_Verts'!G119,"")</x:f>
      </x:c>
      <x:c r="H119" s="113" t="str">
        <x:f>IF('10_Form_Nature_Espaces_Verts'!$V119="Validé humainement",'10_Form_Nature_Espaces_Verts'!H119,"")</x:f>
      </x:c>
      <x:c r="I119" s="113" t="str">
        <x:f>IF('10_Form_Nature_Espaces_Verts'!$V119="Validé humainement",'10_Form_Nature_Espaces_Verts'!I119,"")</x:f>
      </x:c>
      <x:c r="J119" s="113" t="str">
        <x:f>IF('10_Form_Nature_Espaces_Verts'!$V119="Validé humainement",'10_Form_Nature_Espaces_Verts'!J119,"")</x:f>
      </x:c>
      <x:c r="K119" s="113" t="str">
        <x:f>IF('10_Form_Nature_Espaces_Verts'!$V119="Validé humainement",'10_Form_Nature_Espaces_Verts'!K119,"")</x:f>
      </x:c>
      <x:c r="L119" s="113" t="str">
        <x:f>IF('10_Form_Nature_Espaces_Verts'!$V119="Validé humainement",'10_Form_Nature_Espaces_Verts'!L119,"")</x:f>
      </x:c>
      <x:c r="M119" s="113" t="str">
        <x:f>IF('10_Form_Nature_Espaces_Verts'!$V119="Validé humainement",'10_Form_Nature_Espaces_Verts'!M119,"")</x:f>
      </x:c>
      <x:c r="N119" s="113" t="str">
        <x:f>IF('10_Form_Nature_Espaces_Verts'!$V119="Validé humainement",'10_Form_Nature_Espaces_Verts'!N119,"")</x:f>
      </x:c>
      <x:c r="O119" s="113" t="str">
        <x:f>IF('10_Form_Nature_Espaces_Verts'!$V119="Validé humainement",'10_Form_Nature_Espaces_Verts'!O119,"")</x:f>
      </x:c>
      <x:c r="P119" s="113" t="str">
        <x:f>IF('10_Form_Nature_Espaces_Verts'!$V119="Validé humainement",'10_Form_Nature_Espaces_Verts'!P119,"")</x:f>
      </x:c>
      <x:c r="Q119" s="113" t="str">
        <x:f>IF('10_Form_Nature_Espaces_Verts'!$V119="Validé humainement",'10_Form_Nature_Espaces_Verts'!Q119,"")</x:f>
      </x:c>
      <x:c r="R119" s="113" t="str">
        <x:f>IF('10_Form_Nature_Espaces_Verts'!$V119="Validé humainement",'10_Form_Nature_Espaces_Verts'!R119,"")</x:f>
      </x:c>
      <x:c r="S119" s="113" t="str">
        <x:f>IF('10_Form_Nature_Espaces_Verts'!$V119="Validé humainement",'10_Form_Nature_Espaces_Verts'!S119,"")</x:f>
      </x:c>
      <x:c r="T119" s="113" t="str">
        <x:f>IF('10_Form_Nature_Espaces_Verts'!$V119="Validé humainement",'10_Form_Nature_Espaces_Verts'!T119,"")</x:f>
      </x:c>
      <x:c r="U119" s="113" t="str">
        <x:f>IF('10_Form_Nature_Espaces_Verts'!$V119="Validé humainement",'10_Form_Nature_Espaces_Verts'!U119,"")</x:f>
      </x:c>
      <x:c r="V119" s="113" t="str">
        <x:f>IF('10_Form_Nature_Espaces_Verts'!$V119="Validé humainement",'10_Form_Nature_Espaces_Verts'!V119,"")</x:f>
      </x:c>
      <x:c r="W119" s="113" t="str">
        <x:f>IF('10_Form_Nature_Espaces_Verts'!$V119="Validé humainement",'10_Form_Nature_Espaces_Verts'!W119,"")</x:f>
      </x:c>
      <x:c r="X119" s="113" t="str">
        <x:f>IF('10_Form_Nature_Espaces_Verts'!$V119="Validé humainement",'10_Form_Nature_Espaces_Verts'!X119,"")</x:f>
      </x:c>
      <x:c r="Y119" s="113" t="str">
        <x:f>IF('10_Form_Nature_Espaces_Verts'!$V119="Validé humainement",'10_Form_Nature_Espaces_Verts'!Y119,"")</x:f>
      </x:c>
      <x:c r="Z119" s="113" t="str">
        <x:f>IF('10_Form_Nature_Espaces_Verts'!$V119="Validé humainement",'10_Form_Nature_Espaces_Verts'!Z119,"")</x:f>
      </x:c>
      <x:c r="AA119" s="113" t="str">
        <x:f>IF('10_Form_Nature_Espaces_Verts'!$V119="Validé humainement",'10_Form_Nature_Espaces_Verts'!AA119,"")</x:f>
      </x:c>
      <x:c r="AB119" s="113" t="str">
        <x:f>IF('10_Form_Nature_Espaces_Verts'!$V119="Validé humainement",'10_Form_Nature_Espaces_Verts'!AB119,"")</x:f>
      </x:c>
      <x:c r="AC119" s="113" t="str">
        <x:f>IF('10_Form_Nature_Espaces_Verts'!$V119="Validé humainement",'10_Form_Nature_Espaces_Verts'!AC119,"")</x:f>
      </x:c>
      <x:c r="AD119" s="113" t="str">
        <x:f>IF('10_Form_Nature_Espaces_Verts'!$V119="Validé humainement",'10_Form_Nature_Espaces_Verts'!AD119,"")</x:f>
      </x:c>
      <x:c r="AE119" s="113" t="str">
        <x:f>IF('10_Form_Nature_Espaces_Verts'!$V119="Validé humainement",'10_Form_Nature_Espaces_Verts'!AE119,"")</x:f>
      </x:c>
    </x:row>
    <x:row r="120">
      <x:c r="A120" s="113" t="str">
        <x:f>IF('10_Form_Nature_Espaces_Verts'!$V120="Validé humainement",'10_Form_Nature_Espaces_Verts'!A120,"")</x:f>
      </x:c>
      <x:c r="B120" s="113" t="str">
        <x:f>IF('10_Form_Nature_Espaces_Verts'!$V120="Validé humainement",'10_Form_Nature_Espaces_Verts'!B120,"")</x:f>
      </x:c>
      <x:c r="C120" s="113" t="str">
        <x:f>IF('10_Form_Nature_Espaces_Verts'!$V120="Validé humainement",'10_Form_Nature_Espaces_Verts'!C120,"")</x:f>
      </x:c>
      <x:c r="D120" s="113" t="str">
        <x:f>IF('10_Form_Nature_Espaces_Verts'!$V120="Validé humainement",'10_Form_Nature_Espaces_Verts'!D120,"")</x:f>
      </x:c>
      <x:c r="E120" s="113" t="str">
        <x:f>IF('10_Form_Nature_Espaces_Verts'!$V120="Validé humainement",'10_Form_Nature_Espaces_Verts'!E120,"")</x:f>
      </x:c>
      <x:c r="F120" s="113" t="str">
        <x:f>IF('10_Form_Nature_Espaces_Verts'!$V120="Validé humainement",'10_Form_Nature_Espaces_Verts'!F120,"")</x:f>
      </x:c>
      <x:c r="G120" s="113" t="str">
        <x:f>IF('10_Form_Nature_Espaces_Verts'!$V120="Validé humainement",'10_Form_Nature_Espaces_Verts'!G120,"")</x:f>
      </x:c>
      <x:c r="H120" s="113" t="str">
        <x:f>IF('10_Form_Nature_Espaces_Verts'!$V120="Validé humainement",'10_Form_Nature_Espaces_Verts'!H120,"")</x:f>
      </x:c>
      <x:c r="I120" s="113" t="str">
        <x:f>IF('10_Form_Nature_Espaces_Verts'!$V120="Validé humainement",'10_Form_Nature_Espaces_Verts'!I120,"")</x:f>
      </x:c>
      <x:c r="J120" s="113" t="str">
        <x:f>IF('10_Form_Nature_Espaces_Verts'!$V120="Validé humainement",'10_Form_Nature_Espaces_Verts'!J120,"")</x:f>
      </x:c>
      <x:c r="K120" s="113" t="str">
        <x:f>IF('10_Form_Nature_Espaces_Verts'!$V120="Validé humainement",'10_Form_Nature_Espaces_Verts'!K120,"")</x:f>
      </x:c>
      <x:c r="L120" s="113" t="str">
        <x:f>IF('10_Form_Nature_Espaces_Verts'!$V120="Validé humainement",'10_Form_Nature_Espaces_Verts'!L120,"")</x:f>
      </x:c>
      <x:c r="M120" s="113" t="str">
        <x:f>IF('10_Form_Nature_Espaces_Verts'!$V120="Validé humainement",'10_Form_Nature_Espaces_Verts'!M120,"")</x:f>
      </x:c>
      <x:c r="N120" s="113" t="str">
        <x:f>IF('10_Form_Nature_Espaces_Verts'!$V120="Validé humainement",'10_Form_Nature_Espaces_Verts'!N120,"")</x:f>
      </x:c>
      <x:c r="O120" s="113" t="str">
        <x:f>IF('10_Form_Nature_Espaces_Verts'!$V120="Validé humainement",'10_Form_Nature_Espaces_Verts'!O120,"")</x:f>
      </x:c>
      <x:c r="P120" s="113" t="str">
        <x:f>IF('10_Form_Nature_Espaces_Verts'!$V120="Validé humainement",'10_Form_Nature_Espaces_Verts'!P120,"")</x:f>
      </x:c>
      <x:c r="Q120" s="113" t="str">
        <x:f>IF('10_Form_Nature_Espaces_Verts'!$V120="Validé humainement",'10_Form_Nature_Espaces_Verts'!Q120,"")</x:f>
      </x:c>
      <x:c r="R120" s="113" t="str">
        <x:f>IF('10_Form_Nature_Espaces_Verts'!$V120="Validé humainement",'10_Form_Nature_Espaces_Verts'!R120,"")</x:f>
      </x:c>
      <x:c r="S120" s="113" t="str">
        <x:f>IF('10_Form_Nature_Espaces_Verts'!$V120="Validé humainement",'10_Form_Nature_Espaces_Verts'!S120,"")</x:f>
      </x:c>
      <x:c r="T120" s="113" t="str">
        <x:f>IF('10_Form_Nature_Espaces_Verts'!$V120="Validé humainement",'10_Form_Nature_Espaces_Verts'!T120,"")</x:f>
      </x:c>
      <x:c r="U120" s="113" t="str">
        <x:f>IF('10_Form_Nature_Espaces_Verts'!$V120="Validé humainement",'10_Form_Nature_Espaces_Verts'!U120,"")</x:f>
      </x:c>
      <x:c r="V120" s="113" t="str">
        <x:f>IF('10_Form_Nature_Espaces_Verts'!$V120="Validé humainement",'10_Form_Nature_Espaces_Verts'!V120,"")</x:f>
      </x:c>
      <x:c r="W120" s="113" t="str">
        <x:f>IF('10_Form_Nature_Espaces_Verts'!$V120="Validé humainement",'10_Form_Nature_Espaces_Verts'!W120,"")</x:f>
      </x:c>
      <x:c r="X120" s="113" t="str">
        <x:f>IF('10_Form_Nature_Espaces_Verts'!$V120="Validé humainement",'10_Form_Nature_Espaces_Verts'!X120,"")</x:f>
      </x:c>
      <x:c r="Y120" s="113" t="str">
        <x:f>IF('10_Form_Nature_Espaces_Verts'!$V120="Validé humainement",'10_Form_Nature_Espaces_Verts'!Y120,"")</x:f>
      </x:c>
      <x:c r="Z120" s="113" t="str">
        <x:f>IF('10_Form_Nature_Espaces_Verts'!$V120="Validé humainement",'10_Form_Nature_Espaces_Verts'!Z120,"")</x:f>
      </x:c>
      <x:c r="AA120" s="113" t="str">
        <x:f>IF('10_Form_Nature_Espaces_Verts'!$V120="Validé humainement",'10_Form_Nature_Espaces_Verts'!AA120,"")</x:f>
      </x:c>
      <x:c r="AB120" s="113" t="str">
        <x:f>IF('10_Form_Nature_Espaces_Verts'!$V120="Validé humainement",'10_Form_Nature_Espaces_Verts'!AB120,"")</x:f>
      </x:c>
      <x:c r="AC120" s="113" t="str">
        <x:f>IF('10_Form_Nature_Espaces_Verts'!$V120="Validé humainement",'10_Form_Nature_Espaces_Verts'!AC120,"")</x:f>
      </x:c>
      <x:c r="AD120" s="113" t="str">
        <x:f>IF('10_Form_Nature_Espaces_Verts'!$V120="Validé humainement",'10_Form_Nature_Espaces_Verts'!AD120,"")</x:f>
      </x:c>
      <x:c r="AE120" s="113" t="str">
        <x:f>IF('10_Form_Nature_Espaces_Verts'!$V120="Validé humainement",'10_Form_Nature_Espaces_Verts'!AE120,"")</x:f>
      </x:c>
    </x:row>
    <x:row r="121">
      <x:c r="A121" s="113" t="str">
        <x:f>IF('10_Form_Nature_Espaces_Verts'!$V121="Validé humainement",'10_Form_Nature_Espaces_Verts'!A121,"")</x:f>
      </x:c>
      <x:c r="B121" s="113" t="str">
        <x:f>IF('10_Form_Nature_Espaces_Verts'!$V121="Validé humainement",'10_Form_Nature_Espaces_Verts'!B121,"")</x:f>
      </x:c>
      <x:c r="C121" s="113" t="str">
        <x:f>IF('10_Form_Nature_Espaces_Verts'!$V121="Validé humainement",'10_Form_Nature_Espaces_Verts'!C121,"")</x:f>
      </x:c>
      <x:c r="D121" s="113" t="str">
        <x:f>IF('10_Form_Nature_Espaces_Verts'!$V121="Validé humainement",'10_Form_Nature_Espaces_Verts'!D121,"")</x:f>
      </x:c>
      <x:c r="E121" s="113" t="str">
        <x:f>IF('10_Form_Nature_Espaces_Verts'!$V121="Validé humainement",'10_Form_Nature_Espaces_Verts'!E121,"")</x:f>
      </x:c>
      <x:c r="F121" s="113" t="str">
        <x:f>IF('10_Form_Nature_Espaces_Verts'!$V121="Validé humainement",'10_Form_Nature_Espaces_Verts'!F121,"")</x:f>
      </x:c>
      <x:c r="G121" s="113" t="str">
        <x:f>IF('10_Form_Nature_Espaces_Verts'!$V121="Validé humainement",'10_Form_Nature_Espaces_Verts'!G121,"")</x:f>
      </x:c>
      <x:c r="H121" s="113" t="str">
        <x:f>IF('10_Form_Nature_Espaces_Verts'!$V121="Validé humainement",'10_Form_Nature_Espaces_Verts'!H121,"")</x:f>
      </x:c>
      <x:c r="I121" s="113" t="str">
        <x:f>IF('10_Form_Nature_Espaces_Verts'!$V121="Validé humainement",'10_Form_Nature_Espaces_Verts'!I121,"")</x:f>
      </x:c>
      <x:c r="J121" s="113" t="str">
        <x:f>IF('10_Form_Nature_Espaces_Verts'!$V121="Validé humainement",'10_Form_Nature_Espaces_Verts'!J121,"")</x:f>
      </x:c>
      <x:c r="K121" s="113" t="str">
        <x:f>IF('10_Form_Nature_Espaces_Verts'!$V121="Validé humainement",'10_Form_Nature_Espaces_Verts'!K121,"")</x:f>
      </x:c>
      <x:c r="L121" s="113" t="str">
        <x:f>IF('10_Form_Nature_Espaces_Verts'!$V121="Validé humainement",'10_Form_Nature_Espaces_Verts'!L121,"")</x:f>
      </x:c>
      <x:c r="M121" s="113" t="str">
        <x:f>IF('10_Form_Nature_Espaces_Verts'!$V121="Validé humainement",'10_Form_Nature_Espaces_Verts'!M121,"")</x:f>
      </x:c>
      <x:c r="N121" s="113" t="str">
        <x:f>IF('10_Form_Nature_Espaces_Verts'!$V121="Validé humainement",'10_Form_Nature_Espaces_Verts'!N121,"")</x:f>
      </x:c>
      <x:c r="O121" s="113" t="str">
        <x:f>IF('10_Form_Nature_Espaces_Verts'!$V121="Validé humainement",'10_Form_Nature_Espaces_Verts'!O121,"")</x:f>
      </x:c>
      <x:c r="P121" s="113" t="str">
        <x:f>IF('10_Form_Nature_Espaces_Verts'!$V121="Validé humainement",'10_Form_Nature_Espaces_Verts'!P121,"")</x:f>
      </x:c>
      <x:c r="Q121" s="113" t="str">
        <x:f>IF('10_Form_Nature_Espaces_Verts'!$V121="Validé humainement",'10_Form_Nature_Espaces_Verts'!Q121,"")</x:f>
      </x:c>
      <x:c r="R121" s="113" t="str">
        <x:f>IF('10_Form_Nature_Espaces_Verts'!$V121="Validé humainement",'10_Form_Nature_Espaces_Verts'!R121,"")</x:f>
      </x:c>
      <x:c r="S121" s="113" t="str">
        <x:f>IF('10_Form_Nature_Espaces_Verts'!$V121="Validé humainement",'10_Form_Nature_Espaces_Verts'!S121,"")</x:f>
      </x:c>
      <x:c r="T121" s="113" t="str">
        <x:f>IF('10_Form_Nature_Espaces_Verts'!$V121="Validé humainement",'10_Form_Nature_Espaces_Verts'!T121,"")</x:f>
      </x:c>
      <x:c r="U121" s="113" t="str">
        <x:f>IF('10_Form_Nature_Espaces_Verts'!$V121="Validé humainement",'10_Form_Nature_Espaces_Verts'!U121,"")</x:f>
      </x:c>
      <x:c r="V121" s="113" t="str">
        <x:f>IF('10_Form_Nature_Espaces_Verts'!$V121="Validé humainement",'10_Form_Nature_Espaces_Verts'!V121,"")</x:f>
      </x:c>
      <x:c r="W121" s="113" t="str">
        <x:f>IF('10_Form_Nature_Espaces_Verts'!$V121="Validé humainement",'10_Form_Nature_Espaces_Verts'!W121,"")</x:f>
      </x:c>
      <x:c r="X121" s="113" t="str">
        <x:f>IF('10_Form_Nature_Espaces_Verts'!$V121="Validé humainement",'10_Form_Nature_Espaces_Verts'!X121,"")</x:f>
      </x:c>
      <x:c r="Y121" s="113" t="str">
        <x:f>IF('10_Form_Nature_Espaces_Verts'!$V121="Validé humainement",'10_Form_Nature_Espaces_Verts'!Y121,"")</x:f>
      </x:c>
      <x:c r="Z121" s="113" t="str">
        <x:f>IF('10_Form_Nature_Espaces_Verts'!$V121="Validé humainement",'10_Form_Nature_Espaces_Verts'!Z121,"")</x:f>
      </x:c>
      <x:c r="AA121" s="113" t="str">
        <x:f>IF('10_Form_Nature_Espaces_Verts'!$V121="Validé humainement",'10_Form_Nature_Espaces_Verts'!AA121,"")</x:f>
      </x:c>
      <x:c r="AB121" s="113" t="str">
        <x:f>IF('10_Form_Nature_Espaces_Verts'!$V121="Validé humainement",'10_Form_Nature_Espaces_Verts'!AB121,"")</x:f>
      </x:c>
      <x:c r="AC121" s="113" t="str">
        <x:f>IF('10_Form_Nature_Espaces_Verts'!$V121="Validé humainement",'10_Form_Nature_Espaces_Verts'!AC121,"")</x:f>
      </x:c>
      <x:c r="AD121" s="113" t="str">
        <x:f>IF('10_Form_Nature_Espaces_Verts'!$V121="Validé humainement",'10_Form_Nature_Espaces_Verts'!AD121,"")</x:f>
      </x:c>
      <x:c r="AE121" s="113" t="str">
        <x:f>IF('10_Form_Nature_Espaces_Verts'!$V121="Validé humainement",'10_Form_Nature_Espaces_Verts'!AE121,"")</x:f>
      </x:c>
    </x:row>
    <x:row r="122">
      <x:c r="A122" s="113" t="str">
        <x:f>IF('10_Form_Nature_Espaces_Verts'!$V122="Validé humainement",'10_Form_Nature_Espaces_Verts'!A122,"")</x:f>
      </x:c>
      <x:c r="B122" s="113" t="str">
        <x:f>IF('10_Form_Nature_Espaces_Verts'!$V122="Validé humainement",'10_Form_Nature_Espaces_Verts'!B122,"")</x:f>
      </x:c>
      <x:c r="C122" s="113" t="str">
        <x:f>IF('10_Form_Nature_Espaces_Verts'!$V122="Validé humainement",'10_Form_Nature_Espaces_Verts'!C122,"")</x:f>
      </x:c>
      <x:c r="D122" s="113" t="str">
        <x:f>IF('10_Form_Nature_Espaces_Verts'!$V122="Validé humainement",'10_Form_Nature_Espaces_Verts'!D122,"")</x:f>
      </x:c>
      <x:c r="E122" s="113" t="str">
        <x:f>IF('10_Form_Nature_Espaces_Verts'!$V122="Validé humainement",'10_Form_Nature_Espaces_Verts'!E122,"")</x:f>
      </x:c>
      <x:c r="F122" s="113" t="str">
        <x:f>IF('10_Form_Nature_Espaces_Verts'!$V122="Validé humainement",'10_Form_Nature_Espaces_Verts'!F122,"")</x:f>
      </x:c>
      <x:c r="G122" s="113" t="str">
        <x:f>IF('10_Form_Nature_Espaces_Verts'!$V122="Validé humainement",'10_Form_Nature_Espaces_Verts'!G122,"")</x:f>
      </x:c>
      <x:c r="H122" s="113" t="str">
        <x:f>IF('10_Form_Nature_Espaces_Verts'!$V122="Validé humainement",'10_Form_Nature_Espaces_Verts'!H122,"")</x:f>
      </x:c>
      <x:c r="I122" s="113" t="str">
        <x:f>IF('10_Form_Nature_Espaces_Verts'!$V122="Validé humainement",'10_Form_Nature_Espaces_Verts'!I122,"")</x:f>
      </x:c>
      <x:c r="J122" s="113" t="str">
        <x:f>IF('10_Form_Nature_Espaces_Verts'!$V122="Validé humainement",'10_Form_Nature_Espaces_Verts'!J122,"")</x:f>
      </x:c>
      <x:c r="K122" s="113" t="str">
        <x:f>IF('10_Form_Nature_Espaces_Verts'!$V122="Validé humainement",'10_Form_Nature_Espaces_Verts'!K122,"")</x:f>
      </x:c>
      <x:c r="L122" s="113" t="str">
        <x:f>IF('10_Form_Nature_Espaces_Verts'!$V122="Validé humainement",'10_Form_Nature_Espaces_Verts'!L122,"")</x:f>
      </x:c>
      <x:c r="M122" s="113" t="str">
        <x:f>IF('10_Form_Nature_Espaces_Verts'!$V122="Validé humainement",'10_Form_Nature_Espaces_Verts'!M122,"")</x:f>
      </x:c>
      <x:c r="N122" s="113" t="str">
        <x:f>IF('10_Form_Nature_Espaces_Verts'!$V122="Validé humainement",'10_Form_Nature_Espaces_Verts'!N122,"")</x:f>
      </x:c>
      <x:c r="O122" s="113" t="str">
        <x:f>IF('10_Form_Nature_Espaces_Verts'!$V122="Validé humainement",'10_Form_Nature_Espaces_Verts'!O122,"")</x:f>
      </x:c>
      <x:c r="P122" s="113" t="str">
        <x:f>IF('10_Form_Nature_Espaces_Verts'!$V122="Validé humainement",'10_Form_Nature_Espaces_Verts'!P122,"")</x:f>
      </x:c>
      <x:c r="Q122" s="113" t="str">
        <x:f>IF('10_Form_Nature_Espaces_Verts'!$V122="Validé humainement",'10_Form_Nature_Espaces_Verts'!Q122,"")</x:f>
      </x:c>
      <x:c r="R122" s="113" t="str">
        <x:f>IF('10_Form_Nature_Espaces_Verts'!$V122="Validé humainement",'10_Form_Nature_Espaces_Verts'!R122,"")</x:f>
      </x:c>
      <x:c r="S122" s="113" t="str">
        <x:f>IF('10_Form_Nature_Espaces_Verts'!$V122="Validé humainement",'10_Form_Nature_Espaces_Verts'!S122,"")</x:f>
      </x:c>
      <x:c r="T122" s="113" t="str">
        <x:f>IF('10_Form_Nature_Espaces_Verts'!$V122="Validé humainement",'10_Form_Nature_Espaces_Verts'!T122,"")</x:f>
      </x:c>
      <x:c r="U122" s="113" t="str">
        <x:f>IF('10_Form_Nature_Espaces_Verts'!$V122="Validé humainement",'10_Form_Nature_Espaces_Verts'!U122,"")</x:f>
      </x:c>
      <x:c r="V122" s="113" t="str">
        <x:f>IF('10_Form_Nature_Espaces_Verts'!$V122="Validé humainement",'10_Form_Nature_Espaces_Verts'!V122,"")</x:f>
      </x:c>
      <x:c r="W122" s="113" t="str">
        <x:f>IF('10_Form_Nature_Espaces_Verts'!$V122="Validé humainement",'10_Form_Nature_Espaces_Verts'!W122,"")</x:f>
      </x:c>
      <x:c r="X122" s="113" t="str">
        <x:f>IF('10_Form_Nature_Espaces_Verts'!$V122="Validé humainement",'10_Form_Nature_Espaces_Verts'!X122,"")</x:f>
      </x:c>
      <x:c r="Y122" s="113" t="str">
        <x:f>IF('10_Form_Nature_Espaces_Verts'!$V122="Validé humainement",'10_Form_Nature_Espaces_Verts'!Y122,"")</x:f>
      </x:c>
      <x:c r="Z122" s="113" t="str">
        <x:f>IF('10_Form_Nature_Espaces_Verts'!$V122="Validé humainement",'10_Form_Nature_Espaces_Verts'!Z122,"")</x:f>
      </x:c>
      <x:c r="AA122" s="113" t="str">
        <x:f>IF('10_Form_Nature_Espaces_Verts'!$V122="Validé humainement",'10_Form_Nature_Espaces_Verts'!AA122,"")</x:f>
      </x:c>
      <x:c r="AB122" s="113" t="str">
        <x:f>IF('10_Form_Nature_Espaces_Verts'!$V122="Validé humainement",'10_Form_Nature_Espaces_Verts'!AB122,"")</x:f>
      </x:c>
      <x:c r="AC122" s="113" t="str">
        <x:f>IF('10_Form_Nature_Espaces_Verts'!$V122="Validé humainement",'10_Form_Nature_Espaces_Verts'!AC122,"")</x:f>
      </x:c>
      <x:c r="AD122" s="113" t="str">
        <x:f>IF('10_Form_Nature_Espaces_Verts'!$V122="Validé humainement",'10_Form_Nature_Espaces_Verts'!AD122,"")</x:f>
      </x:c>
      <x:c r="AE122" s="113" t="str">
        <x:f>IF('10_Form_Nature_Espaces_Verts'!$V122="Validé humainement",'10_Form_Nature_Espaces_Verts'!AE122,"")</x:f>
      </x:c>
    </x:row>
    <x:row r="123">
      <x:c r="A123" s="113" t="str">
        <x:f>IF('10_Form_Nature_Espaces_Verts'!$V123="Validé humainement",'10_Form_Nature_Espaces_Verts'!A123,"")</x:f>
      </x:c>
      <x:c r="B123" s="113" t="str">
        <x:f>IF('10_Form_Nature_Espaces_Verts'!$V123="Validé humainement",'10_Form_Nature_Espaces_Verts'!B123,"")</x:f>
      </x:c>
      <x:c r="C123" s="113" t="str">
        <x:f>IF('10_Form_Nature_Espaces_Verts'!$V123="Validé humainement",'10_Form_Nature_Espaces_Verts'!C123,"")</x:f>
      </x:c>
      <x:c r="D123" s="113" t="str">
        <x:f>IF('10_Form_Nature_Espaces_Verts'!$V123="Validé humainement",'10_Form_Nature_Espaces_Verts'!D123,"")</x:f>
      </x:c>
      <x:c r="E123" s="113" t="str">
        <x:f>IF('10_Form_Nature_Espaces_Verts'!$V123="Validé humainement",'10_Form_Nature_Espaces_Verts'!E123,"")</x:f>
      </x:c>
      <x:c r="F123" s="113" t="str">
        <x:f>IF('10_Form_Nature_Espaces_Verts'!$V123="Validé humainement",'10_Form_Nature_Espaces_Verts'!F123,"")</x:f>
      </x:c>
      <x:c r="G123" s="113" t="str">
        <x:f>IF('10_Form_Nature_Espaces_Verts'!$V123="Validé humainement",'10_Form_Nature_Espaces_Verts'!G123,"")</x:f>
      </x:c>
      <x:c r="H123" s="113" t="str">
        <x:f>IF('10_Form_Nature_Espaces_Verts'!$V123="Validé humainement",'10_Form_Nature_Espaces_Verts'!H123,"")</x:f>
      </x:c>
      <x:c r="I123" s="113" t="str">
        <x:f>IF('10_Form_Nature_Espaces_Verts'!$V123="Validé humainement",'10_Form_Nature_Espaces_Verts'!I123,"")</x:f>
      </x:c>
      <x:c r="J123" s="113" t="str">
        <x:f>IF('10_Form_Nature_Espaces_Verts'!$V123="Validé humainement",'10_Form_Nature_Espaces_Verts'!J123,"")</x:f>
      </x:c>
      <x:c r="K123" s="113" t="str">
        <x:f>IF('10_Form_Nature_Espaces_Verts'!$V123="Validé humainement",'10_Form_Nature_Espaces_Verts'!K123,"")</x:f>
      </x:c>
      <x:c r="L123" s="113" t="str">
        <x:f>IF('10_Form_Nature_Espaces_Verts'!$V123="Validé humainement",'10_Form_Nature_Espaces_Verts'!L123,"")</x:f>
      </x:c>
      <x:c r="M123" s="113" t="str">
        <x:f>IF('10_Form_Nature_Espaces_Verts'!$V123="Validé humainement",'10_Form_Nature_Espaces_Verts'!M123,"")</x:f>
      </x:c>
      <x:c r="N123" s="113" t="str">
        <x:f>IF('10_Form_Nature_Espaces_Verts'!$V123="Validé humainement",'10_Form_Nature_Espaces_Verts'!N123,"")</x:f>
      </x:c>
      <x:c r="O123" s="113" t="str">
        <x:f>IF('10_Form_Nature_Espaces_Verts'!$V123="Validé humainement",'10_Form_Nature_Espaces_Verts'!O123,"")</x:f>
      </x:c>
      <x:c r="P123" s="113" t="str">
        <x:f>IF('10_Form_Nature_Espaces_Verts'!$V123="Validé humainement",'10_Form_Nature_Espaces_Verts'!P123,"")</x:f>
      </x:c>
      <x:c r="Q123" s="113" t="str">
        <x:f>IF('10_Form_Nature_Espaces_Verts'!$V123="Validé humainement",'10_Form_Nature_Espaces_Verts'!Q123,"")</x:f>
      </x:c>
      <x:c r="R123" s="113" t="str">
        <x:f>IF('10_Form_Nature_Espaces_Verts'!$V123="Validé humainement",'10_Form_Nature_Espaces_Verts'!R123,"")</x:f>
      </x:c>
      <x:c r="S123" s="113" t="str">
        <x:f>IF('10_Form_Nature_Espaces_Verts'!$V123="Validé humainement",'10_Form_Nature_Espaces_Verts'!S123,"")</x:f>
      </x:c>
      <x:c r="T123" s="113" t="str">
        <x:f>IF('10_Form_Nature_Espaces_Verts'!$V123="Validé humainement",'10_Form_Nature_Espaces_Verts'!T123,"")</x:f>
      </x:c>
      <x:c r="U123" s="113" t="str">
        <x:f>IF('10_Form_Nature_Espaces_Verts'!$V123="Validé humainement",'10_Form_Nature_Espaces_Verts'!U123,"")</x:f>
      </x:c>
      <x:c r="V123" s="113" t="str">
        <x:f>IF('10_Form_Nature_Espaces_Verts'!$V123="Validé humainement",'10_Form_Nature_Espaces_Verts'!V123,"")</x:f>
      </x:c>
      <x:c r="W123" s="113" t="str">
        <x:f>IF('10_Form_Nature_Espaces_Verts'!$V123="Validé humainement",'10_Form_Nature_Espaces_Verts'!W123,"")</x:f>
      </x:c>
      <x:c r="X123" s="113" t="str">
        <x:f>IF('10_Form_Nature_Espaces_Verts'!$V123="Validé humainement",'10_Form_Nature_Espaces_Verts'!X123,"")</x:f>
      </x:c>
      <x:c r="Y123" s="113" t="str">
        <x:f>IF('10_Form_Nature_Espaces_Verts'!$V123="Validé humainement",'10_Form_Nature_Espaces_Verts'!Y123,"")</x:f>
      </x:c>
      <x:c r="Z123" s="113" t="str">
        <x:f>IF('10_Form_Nature_Espaces_Verts'!$V123="Validé humainement",'10_Form_Nature_Espaces_Verts'!Z123,"")</x:f>
      </x:c>
      <x:c r="AA123" s="113" t="str">
        <x:f>IF('10_Form_Nature_Espaces_Verts'!$V123="Validé humainement",'10_Form_Nature_Espaces_Verts'!AA123,"")</x:f>
      </x:c>
      <x:c r="AB123" s="113" t="str">
        <x:f>IF('10_Form_Nature_Espaces_Verts'!$V123="Validé humainement",'10_Form_Nature_Espaces_Verts'!AB123,"")</x:f>
      </x:c>
      <x:c r="AC123" s="113" t="str">
        <x:f>IF('10_Form_Nature_Espaces_Verts'!$V123="Validé humainement",'10_Form_Nature_Espaces_Verts'!AC123,"")</x:f>
      </x:c>
      <x:c r="AD123" s="113" t="str">
        <x:f>IF('10_Form_Nature_Espaces_Verts'!$V123="Validé humainement",'10_Form_Nature_Espaces_Verts'!AD123,"")</x:f>
      </x:c>
      <x:c r="AE123" s="113" t="str">
        <x:f>IF('10_Form_Nature_Espaces_Verts'!$V123="Validé humainement",'10_Form_Nature_Espaces_Verts'!AE123,"")</x:f>
      </x:c>
    </x:row>
    <x:row r="124">
      <x:c r="A124" s="113" t="str">
        <x:f>IF('10_Form_Nature_Espaces_Verts'!$V124="Validé humainement",'10_Form_Nature_Espaces_Verts'!A124,"")</x:f>
      </x:c>
      <x:c r="B124" s="113" t="str">
        <x:f>IF('10_Form_Nature_Espaces_Verts'!$V124="Validé humainement",'10_Form_Nature_Espaces_Verts'!B124,"")</x:f>
      </x:c>
      <x:c r="C124" s="113" t="str">
        <x:f>IF('10_Form_Nature_Espaces_Verts'!$V124="Validé humainement",'10_Form_Nature_Espaces_Verts'!C124,"")</x:f>
      </x:c>
      <x:c r="D124" s="113" t="str">
        <x:f>IF('10_Form_Nature_Espaces_Verts'!$V124="Validé humainement",'10_Form_Nature_Espaces_Verts'!D124,"")</x:f>
      </x:c>
      <x:c r="E124" s="113" t="str">
        <x:f>IF('10_Form_Nature_Espaces_Verts'!$V124="Validé humainement",'10_Form_Nature_Espaces_Verts'!E124,"")</x:f>
      </x:c>
      <x:c r="F124" s="113" t="str">
        <x:f>IF('10_Form_Nature_Espaces_Verts'!$V124="Validé humainement",'10_Form_Nature_Espaces_Verts'!F124,"")</x:f>
      </x:c>
      <x:c r="G124" s="113" t="str">
        <x:f>IF('10_Form_Nature_Espaces_Verts'!$V124="Validé humainement",'10_Form_Nature_Espaces_Verts'!G124,"")</x:f>
      </x:c>
      <x:c r="H124" s="113" t="str">
        <x:f>IF('10_Form_Nature_Espaces_Verts'!$V124="Validé humainement",'10_Form_Nature_Espaces_Verts'!H124,"")</x:f>
      </x:c>
      <x:c r="I124" s="113" t="str">
        <x:f>IF('10_Form_Nature_Espaces_Verts'!$V124="Validé humainement",'10_Form_Nature_Espaces_Verts'!I124,"")</x:f>
      </x:c>
      <x:c r="J124" s="113" t="str">
        <x:f>IF('10_Form_Nature_Espaces_Verts'!$V124="Validé humainement",'10_Form_Nature_Espaces_Verts'!J124,"")</x:f>
      </x:c>
      <x:c r="K124" s="113" t="str">
        <x:f>IF('10_Form_Nature_Espaces_Verts'!$V124="Validé humainement",'10_Form_Nature_Espaces_Verts'!K124,"")</x:f>
      </x:c>
      <x:c r="L124" s="113" t="str">
        <x:f>IF('10_Form_Nature_Espaces_Verts'!$V124="Validé humainement",'10_Form_Nature_Espaces_Verts'!L124,"")</x:f>
      </x:c>
      <x:c r="M124" s="113" t="str">
        <x:f>IF('10_Form_Nature_Espaces_Verts'!$V124="Validé humainement",'10_Form_Nature_Espaces_Verts'!M124,"")</x:f>
      </x:c>
      <x:c r="N124" s="113" t="str">
        <x:f>IF('10_Form_Nature_Espaces_Verts'!$V124="Validé humainement",'10_Form_Nature_Espaces_Verts'!N124,"")</x:f>
      </x:c>
      <x:c r="O124" s="113" t="str">
        <x:f>IF('10_Form_Nature_Espaces_Verts'!$V124="Validé humainement",'10_Form_Nature_Espaces_Verts'!O124,"")</x:f>
      </x:c>
      <x:c r="P124" s="113" t="str">
        <x:f>IF('10_Form_Nature_Espaces_Verts'!$V124="Validé humainement",'10_Form_Nature_Espaces_Verts'!P124,"")</x:f>
      </x:c>
      <x:c r="Q124" s="113" t="str">
        <x:f>IF('10_Form_Nature_Espaces_Verts'!$V124="Validé humainement",'10_Form_Nature_Espaces_Verts'!Q124,"")</x:f>
      </x:c>
      <x:c r="R124" s="113" t="str">
        <x:f>IF('10_Form_Nature_Espaces_Verts'!$V124="Validé humainement",'10_Form_Nature_Espaces_Verts'!R124,"")</x:f>
      </x:c>
      <x:c r="S124" s="113" t="str">
        <x:f>IF('10_Form_Nature_Espaces_Verts'!$V124="Validé humainement",'10_Form_Nature_Espaces_Verts'!S124,"")</x:f>
      </x:c>
      <x:c r="T124" s="113" t="str">
        <x:f>IF('10_Form_Nature_Espaces_Verts'!$V124="Validé humainement",'10_Form_Nature_Espaces_Verts'!T124,"")</x:f>
      </x:c>
      <x:c r="U124" s="113" t="str">
        <x:f>IF('10_Form_Nature_Espaces_Verts'!$V124="Validé humainement",'10_Form_Nature_Espaces_Verts'!U124,"")</x:f>
      </x:c>
      <x:c r="V124" s="113" t="str">
        <x:f>IF('10_Form_Nature_Espaces_Verts'!$V124="Validé humainement",'10_Form_Nature_Espaces_Verts'!V124,"")</x:f>
      </x:c>
      <x:c r="W124" s="113" t="str">
        <x:f>IF('10_Form_Nature_Espaces_Verts'!$V124="Validé humainement",'10_Form_Nature_Espaces_Verts'!W124,"")</x:f>
      </x:c>
      <x:c r="X124" s="113" t="str">
        <x:f>IF('10_Form_Nature_Espaces_Verts'!$V124="Validé humainement",'10_Form_Nature_Espaces_Verts'!X124,"")</x:f>
      </x:c>
      <x:c r="Y124" s="113" t="str">
        <x:f>IF('10_Form_Nature_Espaces_Verts'!$V124="Validé humainement",'10_Form_Nature_Espaces_Verts'!Y124,"")</x:f>
      </x:c>
      <x:c r="Z124" s="113" t="str">
        <x:f>IF('10_Form_Nature_Espaces_Verts'!$V124="Validé humainement",'10_Form_Nature_Espaces_Verts'!Z124,"")</x:f>
      </x:c>
      <x:c r="AA124" s="113" t="str">
        <x:f>IF('10_Form_Nature_Espaces_Verts'!$V124="Validé humainement",'10_Form_Nature_Espaces_Verts'!AA124,"")</x:f>
      </x:c>
      <x:c r="AB124" s="113" t="str">
        <x:f>IF('10_Form_Nature_Espaces_Verts'!$V124="Validé humainement",'10_Form_Nature_Espaces_Verts'!AB124,"")</x:f>
      </x:c>
      <x:c r="AC124" s="113" t="str">
        <x:f>IF('10_Form_Nature_Espaces_Verts'!$V124="Validé humainement",'10_Form_Nature_Espaces_Verts'!AC124,"")</x:f>
      </x:c>
      <x:c r="AD124" s="113" t="str">
        <x:f>IF('10_Form_Nature_Espaces_Verts'!$V124="Validé humainement",'10_Form_Nature_Espaces_Verts'!AD124,"")</x:f>
      </x:c>
      <x:c r="AE124" s="113" t="str">
        <x:f>IF('10_Form_Nature_Espaces_Verts'!$V124="Validé humainement",'10_Form_Nature_Espaces_Verts'!AE124,"")</x:f>
      </x:c>
    </x:row>
  </x:sheetData>
  <x:mergeCells>
    <x:mergeCell ref="A1:AE1"/>
    <x:mergeCell ref="A2:AE2"/>
  </x:mergeCells>
  <x:pageMargins left="0.7" right="0.7" top="0.75" bottom="0.75" header="0.3" footer="0.3"/>
  <x:tableParts count="1">
    <x:tablePart xmlns:r="http://schemas.openxmlformats.org/officeDocument/2006/relationships" r:id="Rdb63b20003f34c77"/>
  </x:tableParts>
</x:worksheet>
</file>

<file path=xl/worksheets/sheet82.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13.75" hidden="0" customWidth="1"/>
    <x:col min="4" max="4" width="20" hidden="0" customWidth="1"/>
    <x:col min="5" max="5" width="17.5" hidden="0" customWidth="1"/>
    <x:col min="6" max="6" width="33.75" hidden="0" customWidth="1"/>
    <x:col min="7" max="7" width="19.3799991607666" hidden="0" customWidth="1"/>
    <x:col min="8" max="8" width="42.5" hidden="0" customWidth="1"/>
  </x:cols>
  <x:sheetData>
    <x:row r="1" ht="25.5" customHeight="1">
      <x:c r="A1" s="105" t="str">
        <x:v>Facteurs de séquestration carbone</x:v>
      </x:c>
      <x:c r="B1" s="105"/>
      <x:c r="C1" s="105"/>
      <x:c r="D1" s="105"/>
      <x:c r="E1" s="105"/>
      <x:c r="F1" s="105"/>
      <x:c r="G1" s="105"/>
      <x:c r="H1" s="105"/>
    </x:row>
    <x:row r="2" ht="34.5" customHeight="1">
      <x:c r="A2" s="108" t="str">
        <x:v>Bibliothèque méthodologique. Les facteurs sont indicatifs et doivent être remplacés ou validés par une étude locale, i-Tree, IPCC AFOLU ou autre source documentée.</x:v>
      </x:c>
      <x:c r="B2" s="108"/>
      <x:c r="C2" s="108"/>
      <x:c r="D2" s="108"/>
      <x:c r="E2" s="108"/>
      <x:c r="F2" s="108"/>
      <x:c r="G2" s="108"/>
      <x:c r="H2" s="108"/>
    </x:row>
    <x:row r="4">
      <x:c r="A4" s="111" t="str">
        <x:v>Type de végétation</x:v>
      </x:c>
      <x:c r="B4" s="111" t="str">
        <x:v>Espèce</x:v>
      </x:c>
      <x:c r="C4" s="111" t="str">
        <x:v>Âge moyen</x:v>
      </x:c>
      <x:c r="D4" s="111" t="str">
        <x:v>Facteur de séquestration</x:v>
      </x:c>
      <x:c r="E4" s="111" t="str">
        <x:v>Unité</x:v>
      </x:c>
      <x:c r="F4" s="111" t="str">
        <x:v>Source méthodologique</x:v>
      </x:c>
      <x:c r="G4" s="111" t="str">
        <x:v>Niveau d'incertitude</x:v>
      </x:c>
      <x:c r="H4" s="111" t="str">
        <x:v>Observations</x:v>
      </x:c>
    </x:row>
    <x:row r="5">
      <x:c r="A5" s="113" t="str">
        <x:v>Arbre urbain</x:v>
      </x:c>
      <x:c r="B5" s="113" t="str">
        <x:v>Espèce locale mixte</x:v>
      </x:c>
      <x:c r="C5" s="113" t="str">
        <x:v>Jeune</x:v>
      </x:c>
      <x:c r="D5" s="118" t="n">
        <x:v>0.01</x:v>
      </x:c>
      <x:c r="E5" s="113" t="str">
        <x:v>tCO2e/arbre/an</x:v>
      </x:c>
      <x:c r="F5" s="113" t="str">
        <x:v>Facteur municipal provisoire à remplacer par inventaire terrain</x:v>
      </x:c>
      <x:c r="G5" s="113" t="str">
        <x:v>Élevé</x:v>
      </x:c>
      <x:c r="H5" s="113" t="str">
        <x:v>À utiliser uniquement pour pré-estimation; distinguer des émissions directes.</x:v>
      </x:c>
    </x:row>
    <x:row r="6">
      <x:c r="A6" s="113" t="str">
        <x:v>Arbre urbain</x:v>
      </x:c>
      <x:c r="B6" s="113" t="str">
        <x:v>Espèce locale mixte</x:v>
      </x:c>
      <x:c r="C6" s="113" t="str">
        <x:v>Mature</x:v>
      </x:c>
      <x:c r="D6" s="118" t="n">
        <x:v>0.025</x:v>
      </x:c>
      <x:c r="E6" s="113" t="str">
        <x:v>tCO2e/arbre/an</x:v>
      </x:c>
      <x:c r="F6" s="113" t="str">
        <x:v>i-Tree Eco / équations biomasse à calibrer</x:v>
      </x:c>
      <x:c r="G6" s="113" t="str">
        <x:v>Moyen</x:v>
      </x:c>
      <x:c r="H6" s="113" t="str">
        <x:v>Requiert diamètre, hauteur, état sanitaire et espèce pour précision.</x:v>
      </x:c>
    </x:row>
    <x:row r="7">
      <x:c r="A7" s="113" t="str">
        <x:v>Forêt urbaine</x:v>
      </x:c>
      <x:c r="B7" s="113" t="str">
        <x:v>Mixte</x:v>
      </x:c>
      <x:c r="C7" s="113" t="str">
        <x:v>Mature</x:v>
      </x:c>
      <x:c r="D7" s="118" t="n">
        <x:v>3.5</x:v>
      </x:c>
      <x:c r="E7" s="113" t="str">
        <x:v>tCO2e/ha/an</x:v>
      </x:c>
      <x:c r="F7" s="113" t="str">
        <x:v>IPCC AFOLU - estimation locale</x:v>
      </x:c>
      <x:c r="G7" s="113" t="str">
        <x:v>Élevé</x:v>
      </x:c>
      <x:c r="H7" s="113" t="str">
        <x:v>Utiliser si la surface est connue mais pas l'inventaire arbre par arbre.</x:v>
      </x:c>
    </x:row>
    <x:row r="8">
      <x:c r="A8" s="113" t="str">
        <x:v>Mangrove / zone côtière</x:v>
      </x:c>
      <x:c r="B8" s="113" t="str">
        <x:v>Espèces halophiles</x:v>
      </x:c>
      <x:c r="C8" s="113" t="str">
        <x:v>Mature</x:v>
      </x:c>
      <x:c r="D8" s="118" t="n">
        <x:v>6</x:v>
      </x:c>
      <x:c r="E8" s="113" t="str">
        <x:v>tCO2e/ha/an</x:v>
      </x:c>
      <x:c r="F8" s="113" t="str">
        <x:v>IPCC wetland / étude locale requise</x:v>
      </x:c>
      <x:c r="G8" s="113" t="str">
        <x:v>Très élevé</x:v>
      </x:c>
      <x:c r="H8" s="113" t="str">
        <x:v>Inclure sols et biomasse uniquement avec protocole documenté.</x:v>
      </x:c>
    </x:row>
    <x:row r="9">
      <x:c r="A9" s="113" t="str">
        <x:v>Jardin maraîcher</x:v>
      </x:c>
      <x:c r="B9" s="113" t="str">
        <x:v>Mixte</x:v>
      </x:c>
      <x:c r="C9" s="113" t="str">
        <x:v>Annuel</x:v>
      </x:c>
      <x:c r="D9" s="118" t="n">
        <x:v>0.8</x:v>
      </x:c>
      <x:c r="E9" s="113" t="str">
        <x:v>tCO2e/ha/an</x:v>
      </x:c>
      <x:c r="F9" s="113" t="str">
        <x:v>Estimation prudente à documenter</x:v>
      </x:c>
      <x:c r="G9" s="113" t="str">
        <x:v>Très élevé</x:v>
      </x:c>
      <x:c r="H9" s="113" t="str">
        <x:v>Ne pas comptabiliser comme absorption vérifiée sans mesure locale.</x:v>
      </x:c>
    </x:row>
    <x:row r="10">
      <x:c r="D10" s="123"/>
    </x:row>
    <x:row r="11">
      <x:c r="D11" s="123"/>
    </x:row>
    <x:row r="12">
      <x:c r="D12" s="123"/>
    </x:row>
    <x:row r="13">
      <x:c r="D13" s="123"/>
    </x:row>
    <x:row r="14">
      <x:c r="D14" s="123"/>
    </x:row>
    <x:row r="15">
      <x:c r="D15" s="123"/>
    </x:row>
    <x:row r="16">
      <x:c r="D16" s="123"/>
    </x:row>
    <x:row r="17">
      <x:c r="D17" s="123"/>
    </x:row>
    <x:row r="18">
      <x:c r="D18" s="123"/>
    </x:row>
    <x:row r="19">
      <x:c r="D19" s="123"/>
    </x:row>
    <x:row r="20">
      <x:c r="D20" s="123"/>
    </x:row>
    <x:row r="21">
      <x:c r="D21" s="123"/>
    </x:row>
    <x:row r="22">
      <x:c r="D22" s="123"/>
    </x:row>
    <x:row r="23">
      <x:c r="D23" s="123"/>
    </x:row>
    <x:row r="24">
      <x:c r="D24" s="123"/>
    </x:row>
    <x:row r="25">
      <x:c r="D25" s="123"/>
    </x:row>
    <x:row r="26">
      <x:c r="D26" s="123"/>
    </x:row>
    <x:row r="27">
      <x:c r="D27" s="123"/>
    </x:row>
    <x:row r="28">
      <x:c r="D28" s="123"/>
    </x:row>
    <x:row r="29">
      <x:c r="D29" s="123"/>
    </x:row>
    <x:row r="30">
      <x:c r="D30" s="123"/>
    </x:row>
    <x:row r="31">
      <x:c r="D31" s="123"/>
    </x:row>
    <x:row r="32">
      <x:c r="D32" s="123"/>
    </x:row>
    <x:row r="33">
      <x:c r="D33" s="123"/>
    </x:row>
    <x:row r="34">
      <x:c r="D34" s="123"/>
    </x:row>
    <x:row r="35">
      <x:c r="D35" s="123"/>
    </x:row>
    <x:row r="36">
      <x:c r="D36" s="123"/>
    </x:row>
    <x:row r="37">
      <x:c r="D37" s="123"/>
    </x:row>
    <x:row r="38">
      <x:c r="D38" s="123"/>
    </x:row>
    <x:row r="39">
      <x:c r="D39" s="123"/>
    </x:row>
    <x:row r="40">
      <x:c r="D40" s="123"/>
    </x:row>
    <x:row r="41">
      <x:c r="D41" s="123"/>
    </x:row>
    <x:row r="42">
      <x:c r="D42" s="123"/>
    </x:row>
    <x:row r="43">
      <x:c r="D43" s="123"/>
    </x:row>
    <x:row r="44">
      <x:c r="D44" s="123"/>
    </x:row>
    <x:row r="45">
      <x:c r="D45" s="123"/>
    </x:row>
    <x:row r="46">
      <x:c r="D46" s="123"/>
    </x:row>
    <x:row r="47">
      <x:c r="D47" s="123"/>
    </x:row>
    <x:row r="48">
      <x:c r="D48" s="123"/>
    </x:row>
    <x:row r="49">
      <x:c r="D49" s="123"/>
    </x:row>
    <x:row r="50">
      <x:c r="D50" s="123"/>
    </x:row>
    <x:row r="51">
      <x:c r="D51" s="123"/>
    </x:row>
    <x:row r="52">
      <x:c r="D52" s="123"/>
    </x:row>
    <x:row r="53">
      <x:c r="D53" s="123"/>
    </x:row>
    <x:row r="54">
      <x:c r="D54" s="123"/>
    </x:row>
    <x:row r="55">
      <x:c r="D55" s="123"/>
    </x:row>
    <x:row r="56">
      <x:c r="D56" s="123"/>
    </x:row>
    <x:row r="57">
      <x:c r="D57" s="123"/>
    </x:row>
    <x:row r="58">
      <x:c r="D58" s="123"/>
    </x:row>
    <x:row r="59">
      <x:c r="D59" s="123"/>
    </x:row>
    <x:row r="60">
      <x:c r="D60" s="123"/>
    </x:row>
    <x:row r="61">
      <x:c r="D61" s="123"/>
    </x:row>
    <x:row r="62">
      <x:c r="D62" s="123"/>
    </x:row>
    <x:row r="63">
      <x:c r="D63" s="123"/>
    </x:row>
    <x:row r="64">
      <x:c r="D64" s="123"/>
    </x:row>
    <x:row r="65">
      <x:c r="D65" s="123"/>
    </x:row>
    <x:row r="66">
      <x:c r="D66" s="123"/>
    </x:row>
    <x:row r="67">
      <x:c r="D67" s="123"/>
    </x:row>
    <x:row r="68">
      <x:c r="D68" s="123"/>
    </x:row>
    <x:row r="69">
      <x:c r="D69" s="123"/>
    </x:row>
    <x:row r="70">
      <x:c r="D70" s="123"/>
    </x:row>
    <x:row r="71">
      <x:c r="D71" s="123"/>
    </x:row>
    <x:row r="72">
      <x:c r="D72" s="123"/>
    </x:row>
    <x:row r="73">
      <x:c r="D73" s="123"/>
    </x:row>
    <x:row r="74">
      <x:c r="D74" s="123"/>
    </x:row>
    <x:row r="75">
      <x:c r="D75" s="123"/>
    </x:row>
    <x:row r="76">
      <x:c r="D76" s="123"/>
    </x:row>
    <x:row r="77">
      <x:c r="D77" s="123"/>
    </x:row>
    <x:row r="78">
      <x:c r="D78" s="123"/>
    </x:row>
    <x:row r="79">
      <x:c r="D79" s="123"/>
    </x:row>
    <x:row r="80">
      <x:c r="D80" s="123"/>
    </x:row>
  </x:sheetData>
  <x:mergeCells>
    <x:mergeCell ref="A1:H1"/>
    <x:mergeCell ref="A2:H2"/>
  </x:mergeCells>
  <x:dataValidations count="2">
    <x:dataValidation type="list" errorStyle="warning" showInputMessage="1" showErrorMessage="1" errorTitle="Valeur inattendue" error="Veuillez choisir une valeur de la liste." promptTitle="Liste contrôlée" prompt="Choisir une valeur autorisée." sqref="A5:A80">
      <x:formula1>"Arbre urbain,Forêt urbaine,Mangrove / zone côtière,Pelouse / prairie,Jardin maraîcher,Haie / corridor vert,Mixte"</x:formula1>
    </x:dataValidation>
    <x:dataValidation type="list" errorStyle="warning" showInputMessage="1" showErrorMessage="1" errorTitle="Valeur inattendue" error="Veuillez choisir une valeur de la liste." promptTitle="Liste contrôlée" prompt="Choisir une valeur autorisée." sqref="G5:G80">
      <x:formula1>"Faible,Moyen,Élevé,Très élevé"</x:formula1>
    </x:dataValidation>
  </x:dataValidations>
  <x:pageMargins left="0.7" right="0.7" top="0.75" bottom="0.75" header="0.3" footer="0.3"/>
  <x:tableParts count="1">
    <x:tablePart xmlns:r="http://schemas.openxmlformats.org/officeDocument/2006/relationships" r:id="R9a4c5ef5044e4648"/>
  </x:tableParts>
</x:worksheet>
</file>

<file path=xl/worksheets/sheet83.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8.75" hidden="0" customWidth="1"/>
    <x:col min="3" max="3" width="15" hidden="0" customWidth="1"/>
    <x:col min="4" max="4" width="28.75" hidden="0" customWidth="1"/>
    <x:col min="5" max="5" width="32.5" hidden="0" customWidth="1"/>
    <x:col min="6" max="6" width="16.25" hidden="0" customWidth="1"/>
    <x:col min="7" max="7" width="16.25" hidden="0" customWidth="1"/>
    <x:col min="8" max="8" width="27.5" hidden="0" customWidth="1"/>
  </x:cols>
  <x:sheetData>
    <x:row r="1" ht="25.5" customHeight="1">
      <x:c r="A1" s="105" t="str">
        <x:v>Indicateurs Nature, espaces verts et solutions fondées sur la nature</x:v>
      </x:c>
      <x:c r="B1" s="105"/>
      <x:c r="C1" s="105"/>
      <x:c r="D1" s="105"/>
      <x:c r="E1" s="105"/>
      <x:c r="F1" s="105"/>
      <x:c r="G1" s="105"/>
      <x:c r="H1" s="105"/>
    </x:row>
    <x:row r="2" ht="34.5" customHeight="1">
      <x:c r="A2" s="108" t="str">
        <x:v>Indicateurs calculés automatiquement depuis la base validée Nature. Les absorptions carbone sont affichées séparément des émissions.</x:v>
      </x:c>
      <x:c r="B2" s="108"/>
      <x:c r="C2" s="108"/>
      <x:c r="D2" s="108"/>
      <x:c r="E2" s="108"/>
      <x:c r="F2" s="108"/>
      <x:c r="G2" s="108"/>
      <x:c r="H2" s="108"/>
    </x:row>
    <x:row r="4">
      <x:c r="A4" s="111" t="str">
        <x:v>Indicateur</x:v>
      </x:c>
      <x:c r="B4" s="111" t="str">
        <x:v>Valeur</x:v>
      </x:c>
      <x:c r="C4" s="111" t="str">
        <x:v>Unité</x:v>
      </x:c>
      <x:c r="D4" s="111" t="str">
        <x:v>Source</x:v>
      </x:c>
      <x:c r="E4" s="111" t="str">
        <x:v>Note de reporting</x:v>
      </x:c>
    </x:row>
    <x:row r="5">
      <x:c r="A5" s="113" t="str">
        <x:v>Superficie totale d'espaces verts</x:v>
      </x:c>
      <x:c r="B5" s="114" t="n">
        <x:f>SUM(Data_Nature_Espaces_Verts!$F$5:$F$124)</x:f>
        <x:v>0</x:v>
      </x:c>
      <x:c r="C5" s="113" t="str">
        <x:v>unité déclarée</x:v>
      </x:c>
      <x:c r="D5" s="113" t="str">
        <x:v>Data_Nature_Espaces_Verts</x:v>
      </x:c>
      <x:c r="E5" s="113" t="str">
        <x:v>Convertir en m² dans le SIG pour comparaison officielle</x:v>
      </x:c>
    </x:row>
    <x:row r="6">
      <x:c r="A6" s="113" t="str">
        <x:v>Superficie d'espaces verts par habitant</x:v>
      </x:c>
      <x:c r="B6" s="114" t="n">
        <x:f>IFERROR(SUMIFS(Data_Nature_Espaces_Verts!$F$5:$F$124,Data_Nature_Espaces_Verts!$G$5:$G$124,"m²")/'24_Parametres_Listes'!$B$5,"")</x:f>
        <x:v>0</x:v>
      </x:c>
      <x:c r="C6" s="113" t="str">
        <x:v>m²/hab</x:v>
      </x:c>
      <x:c r="D6" s="113" t="str">
        <x:v>Data_Nature + population paramètre</x:v>
      </x:c>
      <x:c r="E6" s="113" t="str">
        <x:v>Renseigner population de référence dans 24_Parametres_Listes</x:v>
      </x:c>
    </x:row>
    <x:row r="7">
      <x:c r="A7" s="113" t="str">
        <x:v>Nombre total d'arbres plantés</x:v>
      </x:c>
      <x:c r="B7" s="114" t="n">
        <x:f>SUM(Data_Nature_Espaces_Verts!$H$5:$H$124)</x:f>
        <x:v>0</x:v>
      </x:c>
      <x:c r="C7" s="113" t="str">
        <x:v>arbres</x:v>
      </x:c>
      <x:c r="D7" s="113" t="str">
        <x:v>Data_Nature_Espaces_Verts</x:v>
      </x:c>
      <x:c r="E7" s="113" t="str">
        <x:v>CDP/C40/CDN adaptation</x:v>
      </x:c>
    </x:row>
    <x:row r="8">
      <x:c r="A8" s="113" t="str">
        <x:v>Nombre total d'arbres survivants</x:v>
      </x:c>
      <x:c r="B8" s="114" t="n">
        <x:f>SUM(Data_Nature_Espaces_Verts!$I$5:$I$124)</x:f>
        <x:v>0</x:v>
      </x:c>
      <x:c r="C8" s="113" t="str">
        <x:v>arbres</x:v>
      </x:c>
      <x:c r="D8" s="113" t="str">
        <x:v>Data_Nature_Espaces_Verts</x:v>
      </x:c>
      <x:c r="E8" s="113" t="str">
        <x:v>Suivi de survie nécessaire</x:v>
      </x:c>
    </x:row>
    <x:row r="9">
      <x:c r="A9" s="113" t="str">
        <x:v>Taux de survie des arbres</x:v>
      </x:c>
      <x:c r="B9" s="116" t="str">
        <x:f>IFERROR(SUM(Data_Nature_Espaces_Verts!$I$5:$I$124)/SUM(Data_Nature_Espaces_Verts!$H$5:$H$124),"")</x:f>
      </x:c>
      <x:c r="C9" s="113" t="str">
        <x:v>%</x:v>
      </x:c>
      <x:c r="D9" s="113" t="str">
        <x:v>Data_Nature_Espaces_Verts</x:v>
      </x:c>
      <x:c r="E9" s="113" t="str">
        <x:v>Indicateur qualité du reboisement</x:v>
      </x:c>
    </x:row>
    <x:row r="10">
      <x:c r="A10" s="113" t="str">
        <x:v>Nombre total de jardins</x:v>
      </x:c>
      <x:c r="B10" s="114" t="n">
        <x:f>SUM(Data_Nature_Espaces_Verts!$K$5:$K$124)+SUM(Data_Nature_Espaces_Verts!$L$5:$L$124)</x:f>
        <x:v>0</x:v>
      </x:c>
      <x:c r="C10" s="113" t="str">
        <x:v>jardins</x:v>
      </x:c>
      <x:c r="D10" s="113" t="str">
        <x:v>Data_Nature_Espaces_Verts</x:v>
      </x:c>
      <x:c r="E10" s="113" t="str">
        <x:v>Jardins publics + communautaires</x:v>
      </x:c>
    </x:row>
    <x:row r="11">
      <x:c r="A11" s="113" t="str">
        <x:v>Nombre total de micro-jardins</x:v>
      </x:c>
      <x:c r="B11" s="114" t="n">
        <x:f>SUM(Data_Nature_Espaces_Verts!$M$5:$M$124)</x:f>
        <x:v>0</x:v>
      </x:c>
      <x:c r="C11" s="113" t="str">
        <x:v>micro-jardins</x:v>
      </x:c>
      <x:c r="D11" s="113" t="str">
        <x:v>Data_Nature_Espaces_Verts</x:v>
      </x:c>
      <x:c r="E11" s="113" t="str">
        <x:v>Agriculture urbaine</x:v>
      </x:c>
    </x:row>
    <x:row r="12">
      <x:c r="A12" s="113" t="str">
        <x:v>Superficie reverdie annuelle</x:v>
      </x:c>
      <x:c r="B12" s="114" t="n">
        <x:f>SUM(Data_Nature_Espaces_Verts!$N$5:$N$124)</x:f>
        <x:v>0</x:v>
      </x:c>
      <x:c r="C12" s="113" t="str">
        <x:v>m²/ha selon unité source</x:v>
      </x:c>
      <x:c r="D12" s="113" t="str">
        <x:v>Data_Nature_Espaces_Verts</x:v>
      </x:c>
      <x:c r="E12" s="113" t="str">
        <x:v>À convertir en SIG pour publication</x:v>
      </x:c>
    </x:row>
    <x:row r="13">
      <x:c r="A13" s="113" t="str">
        <x:v>Superficie restaurée annuelle</x:v>
      </x:c>
      <x:c r="B13" s="114" t="n">
        <x:f>SUM(Data_Nature_Espaces_Verts!$O$5:$O$124)</x:f>
        <x:v>0</x:v>
      </x:c>
      <x:c r="C13" s="113" t="str">
        <x:v>m²/ha selon unité source</x:v>
      </x:c>
      <x:c r="D13" s="113" t="str">
        <x:v>Data_Nature_Espaces_Verts</x:v>
      </x:c>
      <x:c r="E13" s="113" t="str">
        <x:v>Zones côtières restaurées incluses</x:v>
      </x:c>
    </x:row>
    <x:row r="14">
      <x:c r="A14" s="113" t="str">
        <x:v>CO2 séquestré estimé</x:v>
      </x:c>
      <x:c r="B14" s="114" t="n">
        <x:f>SUM(Data_Nature_Espaces_Verts!$Q$5:$Q$124)</x:f>
        <x:v>0</x:v>
      </x:c>
      <x:c r="C14" s="113" t="str">
        <x:v>tCO2e/an estimées</x:v>
      </x:c>
      <x:c r="D14" s="113" t="str">
        <x:v>Data_Nature_Espaces_Verts</x:v>
      </x:c>
      <x:c r="E14" s="113" t="str">
        <x:v>Estimation séparée des émissions directes</x:v>
      </x:c>
    </x:row>
    <x:row r="15">
      <x:c r="A15" s="113" t="str">
        <x:v>Population bénéficiaire</x:v>
      </x:c>
      <x:c r="B15" s="114" t="n">
        <x:f>SUM(Data_Nature_Espaces_Verts!$R$5:$R$124)</x:f>
        <x:v>0</x:v>
      </x:c>
      <x:c r="C15" s="113" t="str">
        <x:v>personnes</x:v>
      </x:c>
      <x:c r="D15" s="113" t="str">
        <x:v>Data_Nature_Espaces_Verts</x:v>
      </x:c>
      <x:c r="E15" s="113" t="str">
        <x:v>Co-bénéfices adaptation, santé, justice climatique</x:v>
      </x:c>
    </x:row>
    <x:row r="20">
      <x:c r="A20" s="126" t="str">
        <x:v>Année</x:v>
      </x:c>
      <x:c r="B20" s="126" t="str">
        <x:v>Espaces verts</x:v>
      </x:c>
      <x:c r="C20" s="126" t="str">
        <x:v>Arbres plantés</x:v>
      </x:c>
      <x:c r="D20" s="126" t="str">
        <x:v>Taux survie</x:v>
      </x:c>
      <x:c r="E20" s="126" t="str">
        <x:v>Séquestration estimée</x:v>
      </x:c>
      <x:c r="F20" s="126" t="str">
        <x:v>Population bénéficiaire</x:v>
      </x:c>
    </x:row>
    <x:row r="21">
      <x:c r="A21" s="113" t="n">
        <x:v>2024</x:v>
      </x:c>
      <x:c r="B21" s="113" t="n">
        <x:f>SUMIFS(Data_Nature_Espaces_Verts!$F$5:$F$124,Data_Nature_Espaces_Verts!$B$5:$B$124,A21)</x:f>
        <x:v>0</x:v>
      </x:c>
      <x:c r="C21" s="113" t="n">
        <x:f>SUMIFS(Data_Nature_Espaces_Verts!$H$5:$H$124,Data_Nature_Espaces_Verts!$B$5:$B$124,A21)</x:f>
        <x:v>0</x:v>
      </x:c>
      <x:c r="D21" s="116" t="n">
        <x:f>IFERROR(SUMIFS(Data_Nature_Espaces_Verts!$I$5:$I$124,Data_Nature_Espaces_Verts!$B$5:$B$124,A21)/SUMIFS(Data_Nature_Espaces_Verts!$H$5:$H$124,Data_Nature_Espaces_Verts!$B$5:$B$124,A21),0)</x:f>
        <x:v>0</x:v>
      </x:c>
      <x:c r="E21" s="113" t="n">
        <x:f>SUMIFS(Data_Nature_Espaces_Verts!$Q$5:$Q$124,Data_Nature_Espaces_Verts!$B$5:$B$124,A21)</x:f>
        <x:v>0</x:v>
      </x:c>
      <x:c r="F21" s="113" t="n">
        <x:f>SUMIFS(Data_Nature_Espaces_Verts!$R$5:$R$124,Data_Nature_Espaces_Verts!$B$5:$B$124,A21)</x:f>
        <x:v>0</x:v>
      </x:c>
    </x:row>
    <x:row r="22">
      <x:c r="A22" s="113" t="n">
        <x:v>2025</x:v>
      </x:c>
      <x:c r="B22" s="113" t="n">
        <x:f>SUMIFS(Data_Nature_Espaces_Verts!$F$5:$F$124,Data_Nature_Espaces_Verts!$B$5:$B$124,A22)</x:f>
        <x:v>0</x:v>
      </x:c>
      <x:c r="C22" s="113" t="n">
        <x:f>SUMIFS(Data_Nature_Espaces_Verts!$H$5:$H$124,Data_Nature_Espaces_Verts!$B$5:$B$124,A22)</x:f>
        <x:v>0</x:v>
      </x:c>
      <x:c r="D22" s="116" t="n">
        <x:f>IFERROR(SUMIFS(Data_Nature_Espaces_Verts!$I$5:$I$124,Data_Nature_Espaces_Verts!$B$5:$B$124,A22)/SUMIFS(Data_Nature_Espaces_Verts!$H$5:$H$124,Data_Nature_Espaces_Verts!$B$5:$B$124,A22),0)</x:f>
        <x:v>0</x:v>
      </x:c>
      <x:c r="E22" s="113" t="n">
        <x:f>SUMIFS(Data_Nature_Espaces_Verts!$Q$5:$Q$124,Data_Nature_Espaces_Verts!$B$5:$B$124,A22)</x:f>
        <x:v>0</x:v>
      </x:c>
      <x:c r="F22" s="113" t="n">
        <x:f>SUMIFS(Data_Nature_Espaces_Verts!$R$5:$R$124,Data_Nature_Espaces_Verts!$B$5:$B$124,A22)</x:f>
        <x:v>0</x:v>
      </x:c>
    </x:row>
    <x:row r="23">
      <x:c r="A23" s="113" t="n">
        <x:v>2026</x:v>
      </x:c>
      <x:c r="B23" s="113" t="n">
        <x:f>SUMIFS(Data_Nature_Espaces_Verts!$F$5:$F$124,Data_Nature_Espaces_Verts!$B$5:$B$124,A23)</x:f>
        <x:v>0</x:v>
      </x:c>
      <x:c r="C23" s="113" t="n">
        <x:f>SUMIFS(Data_Nature_Espaces_Verts!$H$5:$H$124,Data_Nature_Espaces_Verts!$B$5:$B$124,A23)</x:f>
        <x:v>0</x:v>
      </x:c>
      <x:c r="D23" s="116" t="n">
        <x:f>IFERROR(SUMIFS(Data_Nature_Espaces_Verts!$I$5:$I$124,Data_Nature_Espaces_Verts!$B$5:$B$124,A23)/SUMIFS(Data_Nature_Espaces_Verts!$H$5:$H$124,Data_Nature_Espaces_Verts!$B$5:$B$124,A23),0)</x:f>
        <x:v>0</x:v>
      </x:c>
      <x:c r="E23" s="113" t="n">
        <x:f>SUMIFS(Data_Nature_Espaces_Verts!$Q$5:$Q$124,Data_Nature_Espaces_Verts!$B$5:$B$124,A23)</x:f>
        <x:v>0</x:v>
      </x:c>
      <x:c r="F23" s="113" t="n">
        <x:f>SUMIFS(Data_Nature_Espaces_Verts!$R$5:$R$124,Data_Nature_Espaces_Verts!$B$5:$B$124,A23)</x:f>
        <x:v>0</x:v>
      </x:c>
    </x:row>
    <x:row r="24">
      <x:c r="A24" s="113" t="n">
        <x:v>2027</x:v>
      </x:c>
      <x:c r="B24" s="113" t="n">
        <x:f>SUMIFS(Data_Nature_Espaces_Verts!$F$5:$F$124,Data_Nature_Espaces_Verts!$B$5:$B$124,A24)</x:f>
        <x:v>0</x:v>
      </x:c>
      <x:c r="C24" s="113" t="n">
        <x:f>SUMIFS(Data_Nature_Espaces_Verts!$H$5:$H$124,Data_Nature_Espaces_Verts!$B$5:$B$124,A24)</x:f>
        <x:v>0</x:v>
      </x:c>
      <x:c r="D24" s="116" t="n">
        <x:f>IFERROR(SUMIFS(Data_Nature_Espaces_Verts!$I$5:$I$124,Data_Nature_Espaces_Verts!$B$5:$B$124,A24)/SUMIFS(Data_Nature_Espaces_Verts!$H$5:$H$124,Data_Nature_Espaces_Verts!$B$5:$B$124,A24),0)</x:f>
        <x:v>0</x:v>
      </x:c>
      <x:c r="E24" s="113" t="n">
        <x:f>SUMIFS(Data_Nature_Espaces_Verts!$Q$5:$Q$124,Data_Nature_Espaces_Verts!$B$5:$B$124,A24)</x:f>
        <x:v>0</x:v>
      </x:c>
      <x:c r="F24" s="113" t="n">
        <x:f>SUMIFS(Data_Nature_Espaces_Verts!$R$5:$R$124,Data_Nature_Espaces_Verts!$B$5:$B$124,A24)</x:f>
        <x:v>0</x:v>
      </x:c>
    </x:row>
    <x:row r="25">
      <x:c r="A25" s="113" t="n">
        <x:v>2028</x:v>
      </x:c>
      <x:c r="B25" s="113" t="n">
        <x:f>SUMIFS(Data_Nature_Espaces_Verts!$F$5:$F$124,Data_Nature_Espaces_Verts!$B$5:$B$124,A25)</x:f>
        <x:v>0</x:v>
      </x:c>
      <x:c r="C25" s="113" t="n">
        <x:f>SUMIFS(Data_Nature_Espaces_Verts!$H$5:$H$124,Data_Nature_Espaces_Verts!$B$5:$B$124,A25)</x:f>
        <x:v>0</x:v>
      </x:c>
      <x:c r="D25" s="116" t="n">
        <x:f>IFERROR(SUMIFS(Data_Nature_Espaces_Verts!$I$5:$I$124,Data_Nature_Espaces_Verts!$B$5:$B$124,A25)/SUMIFS(Data_Nature_Espaces_Verts!$H$5:$H$124,Data_Nature_Espaces_Verts!$B$5:$B$124,A25),0)</x:f>
        <x:v>0</x:v>
      </x:c>
      <x:c r="E25" s="113" t="n">
        <x:f>SUMIFS(Data_Nature_Espaces_Verts!$Q$5:$Q$124,Data_Nature_Espaces_Verts!$B$5:$B$124,A25)</x:f>
        <x:v>0</x:v>
      </x:c>
      <x:c r="F25" s="113" t="n">
        <x:f>SUMIFS(Data_Nature_Espaces_Verts!$R$5:$R$124,Data_Nature_Espaces_Verts!$B$5:$B$124,A25)</x:f>
        <x:v>0</x:v>
      </x:c>
    </x:row>
    <x:row r="26">
      <x:c r="A26" s="113" t="n">
        <x:v>2029</x:v>
      </x:c>
      <x:c r="B26" s="113" t="n">
        <x:f>SUMIFS(Data_Nature_Espaces_Verts!$F$5:$F$124,Data_Nature_Espaces_Verts!$B$5:$B$124,A26)</x:f>
        <x:v>0</x:v>
      </x:c>
      <x:c r="C26" s="113" t="n">
        <x:f>SUMIFS(Data_Nature_Espaces_Verts!$H$5:$H$124,Data_Nature_Espaces_Verts!$B$5:$B$124,A26)</x:f>
        <x:v>0</x:v>
      </x:c>
      <x:c r="D26" s="116" t="n">
        <x:f>IFERROR(SUMIFS(Data_Nature_Espaces_Verts!$I$5:$I$124,Data_Nature_Espaces_Verts!$B$5:$B$124,A26)/SUMIFS(Data_Nature_Espaces_Verts!$H$5:$H$124,Data_Nature_Espaces_Verts!$B$5:$B$124,A26),0)</x:f>
        <x:v>0</x:v>
      </x:c>
      <x:c r="E26" s="113" t="n">
        <x:f>SUMIFS(Data_Nature_Espaces_Verts!$Q$5:$Q$124,Data_Nature_Espaces_Verts!$B$5:$B$124,A26)</x:f>
        <x:v>0</x:v>
      </x:c>
      <x:c r="F26" s="113" t="n">
        <x:f>SUMIFS(Data_Nature_Espaces_Verts!$R$5:$R$124,Data_Nature_Espaces_Verts!$B$5:$B$124,A26)</x:f>
        <x:v>0</x:v>
      </x:c>
    </x:row>
    <x:row r="27">
      <x:c r="A27" s="113" t="n">
        <x:v>2030</x:v>
      </x:c>
      <x:c r="B27" s="113" t="n">
        <x:f>SUMIFS(Data_Nature_Espaces_Verts!$F$5:$F$124,Data_Nature_Espaces_Verts!$B$5:$B$124,A27)</x:f>
        <x:v>0</x:v>
      </x:c>
      <x:c r="C27" s="113" t="n">
        <x:f>SUMIFS(Data_Nature_Espaces_Verts!$H$5:$H$124,Data_Nature_Espaces_Verts!$B$5:$B$124,A27)</x:f>
        <x:v>0</x:v>
      </x:c>
      <x:c r="D27" s="116" t="n">
        <x:f>IFERROR(SUMIFS(Data_Nature_Espaces_Verts!$I$5:$I$124,Data_Nature_Espaces_Verts!$B$5:$B$124,A27)/SUMIFS(Data_Nature_Espaces_Verts!$H$5:$H$124,Data_Nature_Espaces_Verts!$B$5:$B$124,A27),0)</x:f>
        <x:v>0</x:v>
      </x:c>
      <x:c r="E27" s="113" t="n">
        <x:f>SUMIFS(Data_Nature_Espaces_Verts!$Q$5:$Q$124,Data_Nature_Espaces_Verts!$B$5:$B$124,A27)</x:f>
        <x:v>0</x:v>
      </x:c>
      <x:c r="F27" s="113" t="n">
        <x:f>SUMIFS(Data_Nature_Espaces_Verts!$R$5:$R$124,Data_Nature_Espaces_Verts!$B$5:$B$124,A27)</x:f>
        <x:v>0</x:v>
      </x:c>
    </x:row>
    <x:row r="28">
      <x:c r="A28" s="113" t="n">
        <x:v>2031</x:v>
      </x:c>
      <x:c r="B28" s="113" t="n">
        <x:f>SUMIFS(Data_Nature_Espaces_Verts!$F$5:$F$124,Data_Nature_Espaces_Verts!$B$5:$B$124,A28)</x:f>
        <x:v>0</x:v>
      </x:c>
      <x:c r="C28" s="113" t="n">
        <x:f>SUMIFS(Data_Nature_Espaces_Verts!$H$5:$H$124,Data_Nature_Espaces_Verts!$B$5:$B$124,A28)</x:f>
        <x:v>0</x:v>
      </x:c>
      <x:c r="D28" s="116" t="n">
        <x:f>IFERROR(SUMIFS(Data_Nature_Espaces_Verts!$I$5:$I$124,Data_Nature_Espaces_Verts!$B$5:$B$124,A28)/SUMIFS(Data_Nature_Espaces_Verts!$H$5:$H$124,Data_Nature_Espaces_Verts!$B$5:$B$124,A28),0)</x:f>
        <x:v>0</x:v>
      </x:c>
      <x:c r="E28" s="113" t="n">
        <x:f>SUMIFS(Data_Nature_Espaces_Verts!$Q$5:$Q$124,Data_Nature_Espaces_Verts!$B$5:$B$124,A28)</x:f>
        <x:v>0</x:v>
      </x:c>
      <x:c r="F28" s="113" t="n">
        <x:f>SUMIFS(Data_Nature_Espaces_Verts!$R$5:$R$124,Data_Nature_Espaces_Verts!$B$5:$B$124,A28)</x:f>
        <x:v>0</x:v>
      </x:c>
    </x:row>
    <x:row r="29">
      <x:c r="A29" s="113" t="n">
        <x:v>2032</x:v>
      </x:c>
      <x:c r="B29" s="113" t="n">
        <x:f>SUMIFS(Data_Nature_Espaces_Verts!$F$5:$F$124,Data_Nature_Espaces_Verts!$B$5:$B$124,A29)</x:f>
        <x:v>0</x:v>
      </x:c>
      <x:c r="C29" s="113" t="n">
        <x:f>SUMIFS(Data_Nature_Espaces_Verts!$H$5:$H$124,Data_Nature_Espaces_Verts!$B$5:$B$124,A29)</x:f>
        <x:v>0</x:v>
      </x:c>
      <x:c r="D29" s="116" t="n">
        <x:f>IFERROR(SUMIFS(Data_Nature_Espaces_Verts!$I$5:$I$124,Data_Nature_Espaces_Verts!$B$5:$B$124,A29)/SUMIFS(Data_Nature_Espaces_Verts!$H$5:$H$124,Data_Nature_Espaces_Verts!$B$5:$B$124,A29),0)</x:f>
        <x:v>0</x:v>
      </x:c>
      <x:c r="E29" s="113" t="n">
        <x:f>SUMIFS(Data_Nature_Espaces_Verts!$Q$5:$Q$124,Data_Nature_Espaces_Verts!$B$5:$B$124,A29)</x:f>
        <x:v>0</x:v>
      </x:c>
      <x:c r="F29" s="113" t="n">
        <x:f>SUMIFS(Data_Nature_Espaces_Verts!$R$5:$R$124,Data_Nature_Espaces_Verts!$B$5:$B$124,A29)</x:f>
        <x:v>0</x:v>
      </x:c>
    </x:row>
    <x:row r="30">
      <x:c r="A30" s="113" t="n">
        <x:v>2033</x:v>
      </x:c>
      <x:c r="B30" s="113" t="n">
        <x:f>SUMIFS(Data_Nature_Espaces_Verts!$F$5:$F$124,Data_Nature_Espaces_Verts!$B$5:$B$124,A30)</x:f>
        <x:v>0</x:v>
      </x:c>
      <x:c r="C30" s="113" t="n">
        <x:f>SUMIFS(Data_Nature_Espaces_Verts!$H$5:$H$124,Data_Nature_Espaces_Verts!$B$5:$B$124,A30)</x:f>
        <x:v>0</x:v>
      </x:c>
      <x:c r="D30" s="116" t="n">
        <x:f>IFERROR(SUMIFS(Data_Nature_Espaces_Verts!$I$5:$I$124,Data_Nature_Espaces_Verts!$B$5:$B$124,A30)/SUMIFS(Data_Nature_Espaces_Verts!$H$5:$H$124,Data_Nature_Espaces_Verts!$B$5:$B$124,A30),0)</x:f>
        <x:v>0</x:v>
      </x:c>
      <x:c r="E30" s="113" t="n">
        <x:f>SUMIFS(Data_Nature_Espaces_Verts!$Q$5:$Q$124,Data_Nature_Espaces_Verts!$B$5:$B$124,A30)</x:f>
        <x:v>0</x:v>
      </x:c>
      <x:c r="F30" s="113" t="n">
        <x:f>SUMIFS(Data_Nature_Espaces_Verts!$R$5:$R$124,Data_Nature_Espaces_Verts!$B$5:$B$124,A30)</x:f>
        <x:v>0</x:v>
      </x:c>
    </x:row>
    <x:row r="31">
      <x:c r="A31" s="113" t="n">
        <x:v>2034</x:v>
      </x:c>
      <x:c r="B31" s="113" t="n">
        <x:f>SUMIFS(Data_Nature_Espaces_Verts!$F$5:$F$124,Data_Nature_Espaces_Verts!$B$5:$B$124,A31)</x:f>
        <x:v>0</x:v>
      </x:c>
      <x:c r="C31" s="113" t="n">
        <x:f>SUMIFS(Data_Nature_Espaces_Verts!$H$5:$H$124,Data_Nature_Espaces_Verts!$B$5:$B$124,A31)</x:f>
        <x:v>0</x:v>
      </x:c>
      <x:c r="D31" s="116" t="n">
        <x:f>IFERROR(SUMIFS(Data_Nature_Espaces_Verts!$I$5:$I$124,Data_Nature_Espaces_Verts!$B$5:$B$124,A31)/SUMIFS(Data_Nature_Espaces_Verts!$H$5:$H$124,Data_Nature_Espaces_Verts!$B$5:$B$124,A31),0)</x:f>
        <x:v>0</x:v>
      </x:c>
      <x:c r="E31" s="113" t="n">
        <x:f>SUMIFS(Data_Nature_Espaces_Verts!$Q$5:$Q$124,Data_Nature_Espaces_Verts!$B$5:$B$124,A31)</x:f>
        <x:v>0</x:v>
      </x:c>
      <x:c r="F31" s="113" t="n">
        <x:f>SUMIFS(Data_Nature_Espaces_Verts!$R$5:$R$124,Data_Nature_Espaces_Verts!$B$5:$B$124,A31)</x:f>
        <x:v>0</x:v>
      </x:c>
    </x:row>
    <x:row r="32">
      <x:c r="A32" s="113" t="n">
        <x:v>2035</x:v>
      </x:c>
      <x:c r="B32" s="113" t="n">
        <x:f>SUMIFS(Data_Nature_Espaces_Verts!$F$5:$F$124,Data_Nature_Espaces_Verts!$B$5:$B$124,A32)</x:f>
        <x:v>0</x:v>
      </x:c>
      <x:c r="C32" s="113" t="n">
        <x:f>SUMIFS(Data_Nature_Espaces_Verts!$H$5:$H$124,Data_Nature_Espaces_Verts!$B$5:$B$124,A32)</x:f>
        <x:v>0</x:v>
      </x:c>
      <x:c r="D32" s="116" t="n">
        <x:f>IFERROR(SUMIFS(Data_Nature_Espaces_Verts!$I$5:$I$124,Data_Nature_Espaces_Verts!$B$5:$B$124,A32)/SUMIFS(Data_Nature_Espaces_Verts!$H$5:$H$124,Data_Nature_Espaces_Verts!$B$5:$B$124,A32),0)</x:f>
        <x:v>0</x:v>
      </x:c>
      <x:c r="E32" s="113" t="n">
        <x:f>SUMIFS(Data_Nature_Espaces_Verts!$Q$5:$Q$124,Data_Nature_Espaces_Verts!$B$5:$B$124,A32)</x:f>
        <x:v>0</x:v>
      </x:c>
      <x:c r="F32" s="113" t="n">
        <x:f>SUMIFS(Data_Nature_Espaces_Verts!$R$5:$R$124,Data_Nature_Espaces_Verts!$B$5:$B$124,A32)</x:f>
        <x:v>0</x:v>
      </x:c>
    </x:row>
  </x:sheetData>
  <x:mergeCells>
    <x:mergeCell ref="A1:H1"/>
    <x:mergeCell ref="A2:H2"/>
  </x:mergeCells>
  <x:pageMargins left="0.7" right="0.7" top="0.75" bottom="0.75" header="0.3" footer="0.3"/>
  <x:tableParts count="2">
    <x:tablePart xmlns:r="http://schemas.openxmlformats.org/officeDocument/2006/relationships" r:id="Ra32601980fbc4178"/>
    <x:tablePart xmlns:r="http://schemas.openxmlformats.org/officeDocument/2006/relationships" r:id="R5e2ee20ed6044f9c"/>
  </x:tableParts>
</x:worksheet>
</file>

<file path=xl/worksheets/sheet84.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18.1299991607666" hidden="0" customWidth="1"/>
    <x:col min="3" max="3" width="15.630000114440918" hidden="0" customWidth="1"/>
    <x:col min="4" max="4" width="30" hidden="0" customWidth="1"/>
    <x:col min="5" max="5" width="30.6299991607666" hidden="0" customWidth="1"/>
    <x:col min="6" max="6" width="18.1299991607666" hidden="0" customWidth="1"/>
    <x:col min="7" max="7" width="15.630000114440918" hidden="0" customWidth="1"/>
    <x:col min="8" max="8" width="30" hidden="0" customWidth="1"/>
    <x:col min="9" max="9" width="30.6299991607666" hidden="0" customWidth="1"/>
    <x:col min="10" max="10" width="18.1299991607666" hidden="0" customWidth="1"/>
    <x:col min="11" max="11" width="15.630000114440918" hidden="0" customWidth="1"/>
    <x:col min="12" max="12" width="30" hidden="0" customWidth="1"/>
    <x:col min="13" max="13" width="20" hidden="0" customWidth="1"/>
    <x:col min="14" max="14" width="32.5" hidden="0" customWidth="1"/>
  </x:cols>
  <x:sheetData>
    <x:row r="1" ht="25.5" customHeight="1">
      <x:c r="A1" s="105" t="str">
        <x:v>Tableau de bord dynamique V4B - Nature, climat et résilience</x:v>
      </x:c>
      <x:c r="B1" s="105"/>
      <x:c r="C1" s="105"/>
      <x:c r="D1" s="105"/>
      <x:c r="E1" s="105"/>
      <x:c r="F1" s="105"/>
      <x:c r="G1" s="105"/>
      <x:c r="H1" s="105"/>
      <x:c r="I1" s="105"/>
      <x:c r="J1" s="105"/>
      <x:c r="K1" s="105"/>
      <x:c r="L1" s="105"/>
      <x:c r="M1" s="105"/>
      <x:c r="N1" s="105"/>
    </x:row>
    <x:row r="2" ht="34.5" customHeight="1">
      <x:c r="A2" s="108" t="str">
        <x:v>Vue exécutive intégrant nature, espaces verts, arbres, jardins, biodiversité urbaine et séquestration estimée. Les données non validées humainement sont exclues.</x:v>
      </x:c>
      <x:c r="B2" s="108"/>
      <x:c r="C2" s="108"/>
      <x:c r="D2" s="108"/>
      <x:c r="E2" s="108"/>
      <x:c r="F2" s="108"/>
      <x:c r="G2" s="108"/>
      <x:c r="H2" s="108"/>
      <x:c r="I2" s="108"/>
      <x:c r="J2" s="108"/>
      <x:c r="K2" s="108"/>
      <x:c r="L2" s="108"/>
      <x:c r="M2" s="108"/>
      <x:c r="N2" s="108"/>
    </x:row>
    <x:row r="4">
      <x:c r="A4" s="111" t="str">
        <x:v>KPI Nature</x:v>
      </x:c>
      <x:c r="B4" s="111" t="str">
        <x:v>Valeur</x:v>
      </x:c>
      <x:c r="C4" s="111" t="str">
        <x:v>Unité</x:v>
      </x:c>
      <x:c r="D4" s="111" t="str">
        <x:v>Source</x:v>
      </x:c>
      <x:c r="E4" s="111" t="str">
        <x:v>KPI climat</x:v>
      </x:c>
      <x:c r="F4" s="111" t="str">
        <x:v>Valeur</x:v>
      </x:c>
      <x:c r="G4" s="111" t="str">
        <x:v>Unité</x:v>
      </x:c>
      <x:c r="H4" s="111" t="str">
        <x:v>Source</x:v>
      </x:c>
      <x:c r="I4" s="111" t="str">
        <x:v>Contribution reporting</x:v>
      </x:c>
      <x:c r="J4" s="111" t="str">
        <x:v>Statut</x:v>
      </x:c>
      <x:c r="K4" s="111" t="str">
        <x:v>Cadre</x:v>
      </x:c>
      <x:c r="L4" s="111" t="str">
        <x:v>Source</x:v>
      </x:c>
      <x:c r="M4" s="111" t="str">
        <x:v>Priorité</x:v>
      </x:c>
      <x:c r="N4" s="111" t="str">
        <x:v>Lecture</x:v>
      </x:c>
    </x:row>
    <x:row r="5">
      <x:c r="A5" s="113" t="str">
        <x:v>Superficie totale d'espaces verts</x:v>
      </x:c>
      <x:c r="B5" s="114" t="n">
        <x:f>Nature_Espaces_Verts!B5</x:f>
        <x:v>0</x:v>
      </x:c>
      <x:c r="C5" s="113" t="str">
        <x:v>unité source</x:v>
      </x:c>
      <x:c r="D5" s="113" t="str">
        <x:v>Data_Nature</x:v>
      </x:c>
      <x:c r="E5" s="113" t="str">
        <x:v>Émissions totales brutes</x:v>
      </x:c>
      <x:c r="F5" s="114" t="n">
        <x:f>Tableau_de_bord!B6</x:f>
        <x:v>0</x:v>
      </x:c>
      <x:c r="G5" s="113" t="str">
        <x:v>tCO2e</x:v>
      </x:c>
      <x:c r="H5" s="113" t="str">
        <x:v>Inventaire_GES</x:v>
      </x:c>
      <x:c r="I5" s="113" t="str">
        <x:v>Contribution adaptation</x:v>
      </x:c>
      <x:c r="J5" s="113" t="str">
        <x:f>IF(B15&gt;0,"Oui","À collecter")</x:f>
        <x:v>À collecter</x:v>
      </x:c>
      <x:c r="K5" s="113" t="str">
        <x:v>CDP/C40/CDN</x:v>
      </x:c>
      <x:c r="L5" s="113" t="str">
        <x:v>Population bénéficiaire et restauration</x:v>
      </x:c>
      <x:c r="M5" s="113" t="str">
        <x:v>P0</x:v>
      </x:c>
      <x:c r="N5" s="113" t="str">
        <x:v>Résilience, chaleur, inondation, littoral</x:v>
      </x:c>
    </x:row>
    <x:row r="6">
      <x:c r="A6" s="113" t="str">
        <x:v>Espaces verts par habitant</x:v>
      </x:c>
      <x:c r="B6" s="114" t="n">
        <x:f>Nature_Espaces_Verts!B6</x:f>
        <x:v>0</x:v>
      </x:c>
      <x:c r="C6" s="113" t="str">
        <x:v>m²/hab</x:v>
      </x:c>
      <x:c r="D6" s="113" t="str">
        <x:v>Paramètres + Data_Nature</x:v>
      </x:c>
      <x:c r="E6" s="113" t="str">
        <x:v>Absorptions estimées séparées</x:v>
      </x:c>
      <x:c r="F6" s="114" t="n">
        <x:f>Nature_Espaces_Verts!B14</x:f>
        <x:v>0</x:v>
      </x:c>
      <x:c r="G6" s="113" t="str">
        <x:v>tCO2e/an</x:v>
      </x:c>
      <x:c r="H6" s="113" t="str">
        <x:v>Nature</x:v>
      </x:c>
      <x:c r="I6" s="113" t="str">
        <x:v>Contribution CDP</x:v>
      </x:c>
      <x:c r="J6" s="113" t="str">
        <x:f>IF(B5&gt;0,"Oui","À collecter")</x:f>
        <x:v>À collecter</x:v>
      </x:c>
      <x:c r="K6" s="113" t="str">
        <x:v>CDP-ICLEI</x:v>
      </x:c>
      <x:c r="L6" s="113" t="str">
        <x:v>Espaces verts, adaptation, biodiversité</x:v>
      </x:c>
      <x:c r="M6" s="113" t="str">
        <x:v>P0</x:v>
      </x:c>
      <x:c r="N6" s="113" t="str">
        <x:v>Soutient disclosure risques/actions</x:v>
      </x:c>
    </x:row>
    <x:row r="7">
      <x:c r="A7" s="113" t="str">
        <x:v>Nombre d'arbres plantés</x:v>
      </x:c>
      <x:c r="B7" s="114" t="n">
        <x:f>Nature_Espaces_Verts!B7</x:f>
        <x:v>0</x:v>
      </x:c>
      <x:c r="C7" s="113" t="str">
        <x:v>arbres</x:v>
      </x:c>
      <x:c r="D7" s="113" t="str">
        <x:v>Data_Nature</x:v>
      </x:c>
      <x:c r="E7" s="113" t="str">
        <x:v>Population bénéficiaire nature</x:v>
      </x:c>
      <x:c r="F7" s="114" t="n">
        <x:f>Nature_Espaces_Verts!B15</x:f>
        <x:v>0</x:v>
      </x:c>
      <x:c r="G7" s="113" t="str">
        <x:v>personnes</x:v>
      </x:c>
      <x:c r="H7" s="113" t="str">
        <x:v>Nature</x:v>
      </x:c>
      <x:c r="I7" s="113" t="str">
        <x:v>Contribution C40</x:v>
      </x:c>
      <x:c r="J7" s="113" t="str">
        <x:f>IF(B12&gt;0,"Oui","À collecter")</x:f>
        <x:v>À collecter</x:v>
      </x:c>
      <x:c r="K7" s="113" t="str">
        <x:v>C40 Urban Nature</x:v>
      </x:c>
      <x:c r="L7" s="113" t="str">
        <x:v>Greening, accès, résilience</x:v>
      </x:c>
      <x:c r="M7" s="113" t="str">
        <x:v>P0</x:v>
      </x:c>
      <x:c r="N7" s="113" t="str">
        <x:v>Suit ambition nature et résilience</x:v>
      </x:c>
    </x:row>
    <x:row r="8">
      <x:c r="A8" s="113" t="str">
        <x:v>Nombre d'arbres survivants</x:v>
      </x:c>
      <x:c r="B8" s="114" t="n">
        <x:f>Nature_Espaces_Verts!B8</x:f>
        <x:v>0</x:v>
      </x:c>
      <x:c r="C8" s="113" t="str">
        <x:v>arbres</x:v>
      </x:c>
      <x:c r="D8" s="113" t="str">
        <x:v>Data_Nature</x:v>
      </x:c>
      <x:c r="E8" s="113" t="str">
        <x:v>Données nature validées</x:v>
      </x:c>
      <x:c r="F8" s="114" t="n">
        <x:f>COUNTIF(Data_Nature_Espaces_Verts!$V$5:$V$124,"Validé humainement")</x:f>
        <x:v>0</x:v>
      </x:c>
      <x:c r="G8" s="113" t="str">
        <x:v>lignes</x:v>
      </x:c>
      <x:c r="H8" s="113" t="str">
        <x:v>Data_Nature</x:v>
      </x:c>
      <x:c r="I8" s="113" t="str">
        <x:v>Contribution CDN</x:v>
      </x:c>
      <x:c r="J8" s="113" t="str">
        <x:f>IF(B14&gt;0,"Oui - estimation","À documenter")</x:f>
        <x:v>À documenter</x:v>
      </x:c>
      <x:c r="K8" s="113" t="str">
        <x:v>CDN Sénégal</x:v>
      </x:c>
      <x:c r="L8" s="113" t="str">
        <x:v>Adaptation, AFOLU urbain, co-bénéfices</x:v>
      </x:c>
      <x:c r="M8" s="113" t="str">
        <x:v>P0</x:v>
      </x:c>
      <x:c r="N8" s="113" t="str">
        <x:v>Ne pas comptabiliser en net sans méthode validée</x:v>
      </x:c>
    </x:row>
    <x:row r="9">
      <x:c r="A9" s="113" t="str">
        <x:v>Taux de survie</x:v>
      </x:c>
      <x:c r="B9" s="116" t="str">
        <x:f>Nature_Espaces_Verts!B9</x:f>
      </x:c>
      <x:c r="C9" s="113" t="str">
        <x:v>%</x:v>
      </x:c>
      <x:c r="D9" s="113" t="str">
        <x:v>Data_Nature</x:v>
      </x:c>
      <x:c r="E9" s="113" t="str">
        <x:v>Alertes nature</x:v>
      </x:c>
      <x:c r="F9" s="114" t="n">
        <x:f>COUNTIF('10_Form_Nature_Espaces_Verts'!$AD$5:$AD$124,"ALERTE*")</x:f>
        <x:v>0</x:v>
      </x:c>
      <x:c r="G9" s="113" t="str">
        <x:v>alertes</x:v>
      </x:c>
      <x:c r="H9" s="113" t="str">
        <x:v>Form_Nature</x:v>
      </x:c>
      <x:c r="I9" s="113" t="str">
        <x:v>Contribution bailleurs climat</x:v>
      </x:c>
      <x:c r="J9" s="113" t="str">
        <x:f>IF(B15&gt;0,"Oui","À documenter")</x:f>
        <x:v>À documenter</x:v>
      </x:c>
      <x:c r="K9" s="113" t="str">
        <x:v>GCF/WB/BAD</x:v>
      </x:c>
      <x:c r="L9" s="113" t="str">
        <x:v>Bénéficiaires, E&amp;S, genre, résilience</x:v>
      </x:c>
      <x:c r="M9" s="113" t="str">
        <x:v>P1</x:v>
      </x:c>
      <x:c r="N9" s="113" t="str">
        <x:v>Renforce bancabilité</x:v>
      </x:c>
    </x:row>
    <x:row r="10">
      <x:c r="A10" s="113" t="str">
        <x:v>Nombre de jardins</x:v>
      </x:c>
      <x:c r="B10" s="114" t="n">
        <x:f>Nature_Espaces_Verts!B10</x:f>
        <x:v>0</x:v>
      </x:c>
      <x:c r="C10" s="113" t="str">
        <x:v>jardins</x:v>
      </x:c>
      <x:c r="D10" s="113" t="str">
        <x:v>Data_Nature</x:v>
      </x:c>
      <x:c r="E10" s="113" t="str">
        <x:v>Facteurs avec incertitude élevée</x:v>
      </x:c>
      <x:c r="F10" s="114" t="n">
        <x:f>COUNTIF(Facteurs_Sequestration_Carbone!$G$5:$G$80,"Élevé")+COUNTIF(Facteurs_Sequestration_Carbone!$G$5:$G$80,"Très élevé")</x:f>
        <x:v>4</x:v>
      </x:c>
      <x:c r="G10" s="113" t="str">
        <x:v>facteurs</x:v>
      </x:c>
      <x:c r="H10" s="113" t="str">
        <x:v>Facteurs</x:v>
      </x:c>
      <x:c r="I10" s="113" t="str">
        <x:v>Contribution ICLEI</x:v>
      </x:c>
      <x:c r="J10" s="113" t="str">
        <x:f>IF(B5&gt;0,"Oui","À collecter")</x:f>
        <x:v>À collecter</x:v>
      </x:c>
      <x:c r="K10" s="113" t="str">
        <x:v>ICLEI/CitiesWithNature</x:v>
      </x:c>
      <x:c r="L10" s="113" t="str">
        <x:v>Nature urbaine, biodiversité</x:v>
      </x:c>
      <x:c r="M10" s="113" t="str">
        <x:v>P1</x:v>
      </x:c>
      <x:c r="N10" s="113" t="str">
        <x:v>Compatible suivi CitiesWithNature</x:v>
      </x:c>
    </x:row>
    <x:row r="11">
      <x:c r="A11" s="113" t="str">
        <x:v>Nombre de micro-jardins</x:v>
      </x:c>
      <x:c r="B11" s="114" t="n">
        <x:f>Nature_Espaces_Verts!B11</x:f>
        <x:v>0</x:v>
      </x:c>
      <x:c r="C11" s="113" t="str">
        <x:v>micro-jardins</x:v>
      </x:c>
      <x:c r="D11" s="113" t="str">
        <x:v>Data_Nature</x:v>
      </x:c>
      <x:c r="E11" s="113" t="str">
        <x:v>Documents locaux indexés</x:v>
      </x:c>
      <x:c r="F11" s="114" t="n">
        <x:f>34</x:f>
        <x:v>34</x:v>
      </x:c>
      <x:c r="G11" s="113" t="str">
        <x:v>documents</x:v>
      </x:c>
      <x:c r="H11" s="113" t="str">
        <x:v>Registre documentaire</x:v>
      </x:c>
      <x:c r="I11" s="113" t="str">
        <x:v>Contribution COMSSA</x:v>
      </x:c>
      <x:c r="J11" s="113" t="str">
        <x:f>IF(B12&gt;0,"Oui","À collecter")</x:f>
        <x:v>À collecter</x:v>
      </x:c>
      <x:c r="K11" s="113" t="str">
        <x:v>SEACAP</x:v>
      </x:c>
      <x:c r="L11" s="113" t="str">
        <x:v>Mesures vertes/bleues d'adaptation</x:v>
      </x:c>
      <x:c r="M11" s="113" t="str">
        <x:v>P1</x:v>
      </x:c>
      <x:c r="N11" s="113" t="str">
        <x:v>Alimente le pilier adaptation</x:v>
      </x:c>
    </x:row>
    <x:row r="12">
      <x:c r="A12" s="113" t="str">
        <x:v>Superficie reverdie</x:v>
      </x:c>
      <x:c r="B12" s="114" t="n">
        <x:f>Nature_Espaces_Verts!B12</x:f>
        <x:v>0</x:v>
      </x:c>
      <x:c r="C12" s="113" t="str">
        <x:v>unité source</x:v>
      </x:c>
      <x:c r="D12" s="113" t="str">
        <x:v>Data_Nature</x:v>
      </x:c>
      <x:c r="E12" s="113" t="str">
        <x:v>Contributions CDN nature</x:v>
      </x:c>
      <x:c r="F12" s="114" t="str">
        <x:f>IF(B13&gt;0,"Oui - adaptation/AFOLU urbain","À documenter")</x:f>
        <x:v>À documenter</x:v>
      </x:c>
      <x:c r="G12" s="113" t="str">
        <x:v>statut</x:v>
      </x:c>
      <x:c r="H12" s="113" t="str">
        <x:v>CDN</x:v>
      </x:c>
      <x:c r="I12" s="113" t="str">
        <x:v>Qualité des estimations</x:v>
      </x:c>
      <x:c r="J12" s="113" t="str">
        <x:f>IF(F9&gt;0,"À améliorer","OK")</x:f>
        <x:v>OK</x:v>
      </x:c>
      <x:c r="K12" s="113" t="str">
        <x:v>MRV</x:v>
      </x:c>
      <x:c r="L12" s="113" t="str">
        <x:v>Facteurs et incertitudes</x:v>
      </x:c>
      <x:c r="M12" s="113" t="str">
        <x:v>P0</x:v>
      </x:c>
      <x:c r="N12" s="113" t="str">
        <x:v>Remplacer facteurs provisoires par étude locale</x:v>
      </x:c>
    </x:row>
    <x:row r="13">
      <x:c r="A13" s="113" t="str">
        <x:v>CO2 séquestré estimé</x:v>
      </x:c>
      <x:c r="B13" s="114" t="n">
        <x:f>Nature_Espaces_Verts!B14</x:f>
        <x:v>0</x:v>
      </x:c>
      <x:c r="C13" s="113" t="str">
        <x:v>tCO2e/an estimées</x:v>
      </x:c>
      <x:c r="D13" s="113" t="str">
        <x:v>Data_Nature</x:v>
      </x:c>
      <x:c r="E13" s="113" t="str">
        <x:v>Contribution nature-based solutions</x:v>
      </x:c>
      <x:c r="F13" s="114" t="str">
        <x:f>IF(B12&gt;0,"Oui","À collecter")</x:f>
        <x:v>À collecter</x:v>
      </x:c>
      <x:c r="G13" s="113" t="str">
        <x:v>statut</x:v>
      </x:c>
      <x:c r="H13" s="113" t="str">
        <x:v>C40/COMSSA</x:v>
      </x:c>
      <x:c r="I13" s="113" t="str">
        <x:v>Validation humaine</x:v>
      </x:c>
      <x:c r="J13" s="113" t="str">
        <x:f>IF(F8=0,"À lancer","OK")</x:f>
        <x:v>À lancer</x:v>
      </x:c>
      <x:c r="K13" s="113" t="str">
        <x:v>MRV</x:v>
      </x:c>
      <x:c r="L13" s="113" t="str">
        <x:v>Statut validation</x:v>
      </x:c>
      <x:c r="M13" s="113" t="str">
        <x:v>P0</x:v>
      </x:c>
      <x:c r="N13" s="113" t="str">
        <x:v>Aucune donnée non validée ne part en reporting</x:v>
      </x:c>
    </x:row>
  </x:sheetData>
  <x:mergeCells>
    <x:mergeCell ref="A1:N1"/>
    <x:mergeCell ref="A2:N2"/>
  </x:mergeCells>
  <x:conditionalFormatting sqref="J5:J13">
    <x:cfRule type="containsText" dxfId="289" priority="1" operator="containsText" text="ALERTE"/>
    <x:cfRule type="containsText" dxfId="290" priority="2" operator="containsText" text="OK"/>
    <x:cfRule type="containsText" dxfId="291" priority="3" operator="containsText" text="À corriger"/>
    <x:cfRule type="containsText" dxfId="292" priority="4" operator="containsText" text="Validé"/>
    <x:cfRule type="containsText" dxfId="293" priority="5" operator="containsText" text="P0"/>
    <x:cfRule type="containsText" dxfId="294" priority="6" operator="containsText" text="P1"/>
  </x:conditionalFormatting>
  <x:conditionalFormatting sqref="M5:M13">
    <x:cfRule type="containsText" dxfId="295" priority="7" operator="containsText" text="ALERTE"/>
    <x:cfRule type="containsText" dxfId="296" priority="8" operator="containsText" text="OK"/>
    <x:cfRule type="containsText" dxfId="297" priority="9" operator="containsText" text="À corriger"/>
    <x:cfRule type="containsText" dxfId="298" priority="10" operator="containsText" text="Validé"/>
    <x:cfRule type="containsText" dxfId="299" priority="11" operator="containsText" text="P0"/>
    <x:cfRule type="containsText" dxfId="300" priority="12" operator="containsText" text="P1"/>
  </x:conditionalFormatting>
  <x:pageMargins left="0.7" right="0.7" top="0.75" bottom="0.75" header="0.3" footer="0.3"/>
  <x:tableParts count="1">
    <x:tablePart xmlns:r="http://schemas.openxmlformats.org/officeDocument/2006/relationships" r:id="Rb43712909b2145aa"/>
  </x:tableParts>
</x:worksheet>
</file>

<file path=xl/worksheets/sheet85.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2.5" hidden="0" customWidth="1"/>
    <x:col min="4" max="4" width="16.25" hidden="0" customWidth="1"/>
    <x:col min="5" max="5" width="16.25" hidden="0" customWidth="1"/>
    <x:col min="6" max="6" width="2.5" hidden="0" customWidth="1"/>
    <x:col min="7" max="7" width="16.25" hidden="0" customWidth="1"/>
    <x:col min="8" max="8" width="16.25" hidden="0" customWidth="1"/>
    <x:col min="9" max="9" width="2.5" hidden="0" customWidth="1"/>
    <x:col min="10" max="10" width="16.25" hidden="0" customWidth="1"/>
    <x:col min="11" max="11" width="16.25" hidden="0" customWidth="1"/>
    <x:col min="12" max="12" width="2.5" hidden="0" customWidth="1"/>
    <x:col min="13" max="13" width="16.25" hidden="0" customWidth="1"/>
    <x:col min="14" max="14" width="16.25" hidden="0" customWidth="1"/>
    <x:col min="15" max="15" width="2.5" hidden="0" customWidth="1"/>
    <x:col min="16" max="16" width="16.25" hidden="0" customWidth="1"/>
    <x:col min="17" max="17" width="16.25" hidden="0" customWidth="1"/>
    <x:col min="18" max="18" width="2.5" hidden="0" customWidth="1"/>
    <x:col min="19" max="19" width="16.25" hidden="0" customWidth="1"/>
    <x:col min="20" max="20" width="16.25" hidden="0" customWidth="1"/>
    <x:col min="21" max="21" width="16.25" hidden="0" customWidth="1"/>
    <x:col min="22" max="22" width="16.25" hidden="0" customWidth="1"/>
  </x:cols>
  <x:sheetData>
    <x:row r="1" ht="25.5" customHeight="1">
      <x:c r="A1" s="105" t="str">
        <x:v>Graphiques dynamiques V4B - Nature et espaces verts</x:v>
      </x:c>
      <x:c r="B1" s="105"/>
      <x:c r="C1" s="105"/>
      <x:c r="D1" s="105"/>
      <x:c r="E1" s="105"/>
      <x:c r="F1" s="105"/>
      <x:c r="G1" s="105"/>
      <x:c r="H1" s="105"/>
      <x:c r="I1" s="105"/>
      <x:c r="J1" s="105"/>
      <x:c r="K1" s="105"/>
      <x:c r="L1" s="105"/>
      <x:c r="M1" s="105"/>
      <x:c r="N1" s="105"/>
      <x:c r="O1" s="105"/>
      <x:c r="P1" s="105"/>
      <x:c r="Q1" s="105"/>
      <x:c r="R1" s="105"/>
      <x:c r="S1" s="105"/>
      <x:c r="T1" s="105"/>
      <x:c r="U1" s="105"/>
      <x:c r="V1" s="105"/>
    </x:row>
    <x:row r="2" ht="34.5" customHeight="1">
      <x:c r="A2" s="108" t="str">
        <x:v>Graphiques natifs Excel alimentés par les données nature validées. Les valeurs restent à zéro tant que les formulaires ne sont pas validés.</x:v>
      </x:c>
      <x:c r="B2" s="108"/>
      <x:c r="C2" s="108"/>
      <x:c r="D2" s="108"/>
      <x:c r="E2" s="108"/>
      <x:c r="F2" s="108"/>
      <x:c r="G2" s="108"/>
      <x:c r="H2" s="108"/>
      <x:c r="I2" s="108"/>
      <x:c r="J2" s="108"/>
      <x:c r="K2" s="108"/>
      <x:c r="L2" s="108"/>
      <x:c r="M2" s="108"/>
      <x:c r="N2" s="108"/>
      <x:c r="O2" s="108"/>
      <x:c r="P2" s="108"/>
      <x:c r="Q2" s="108"/>
      <x:c r="R2" s="108"/>
      <x:c r="S2" s="108"/>
      <x:c r="T2" s="108"/>
      <x:c r="U2" s="108"/>
      <x:c r="V2" s="108"/>
    </x:row>
    <x:row r="4">
      <x:c r="A4" s="129" t="str">
        <x:v>Évolution annuelle des espaces verts</x:v>
      </x:c>
      <x:c r="B4" s="129"/>
      <x:c r="K4" s="129" t="str">
        <x:v>Évolution des jardins communautaires</x:v>
      </x:c>
      <x:c r="L4" s="129"/>
    </x:row>
    <x:row r="5">
      <x:c r="A5" s="111" t="str">
        <x:v>Année</x:v>
      </x:c>
      <x:c r="B5" s="111" t="str">
        <x:v>Superficie</x:v>
      </x:c>
      <x:c r="K5" s="111" t="str">
        <x:v>Année</x:v>
      </x:c>
      <x:c r="L5" s="111" t="str">
        <x:v>Jardins</x:v>
      </x:c>
    </x:row>
    <x:row r="6">
      <x:c r="A6" s="113" t="n">
        <x:v>2024</x:v>
      </x:c>
      <x:c r="B6" s="115" t="n">
        <x:f>SUMIFS(Data_Nature_Espaces_Verts!$F$5:$F$124,Data_Nature_Espaces_Verts!$B$5:$B$124,A6)</x:f>
        <x:v>0</x:v>
      </x:c>
      <x:c r="K6" s="113" t="n">
        <x:v>2024</x:v>
      </x:c>
      <x:c r="L6" s="115" t="n">
        <x:f>SUMIFS(Data_Nature_Espaces_Verts!$L$5:$L$124,Data_Nature_Espaces_Verts!$B$5:$B$124,K6)</x:f>
        <x:v>0</x:v>
      </x:c>
    </x:row>
    <x:row r="7">
      <x:c r="A7" s="113" t="n">
        <x:v>2025</x:v>
      </x:c>
      <x:c r="B7" s="115" t="n">
        <x:f>SUMIFS(Data_Nature_Espaces_Verts!$F$5:$F$124,Data_Nature_Espaces_Verts!$B$5:$B$124,A7)</x:f>
        <x:v>0</x:v>
      </x:c>
      <x:c r="K7" s="113" t="n">
        <x:v>2025</x:v>
      </x:c>
      <x:c r="L7" s="115" t="n">
        <x:f>SUMIFS(Data_Nature_Espaces_Verts!$L$5:$L$124,Data_Nature_Espaces_Verts!$B$5:$B$124,K7)</x:f>
        <x:v>0</x:v>
      </x:c>
    </x:row>
    <x:row r="8">
      <x:c r="A8" s="113" t="n">
        <x:v>2026</x:v>
      </x:c>
      <x:c r="B8" s="115" t="n">
        <x:f>SUMIFS(Data_Nature_Espaces_Verts!$F$5:$F$124,Data_Nature_Espaces_Verts!$B$5:$B$124,A8)</x:f>
        <x:v>0</x:v>
      </x:c>
      <x:c r="K8" s="113" t="n">
        <x:v>2026</x:v>
      </x:c>
      <x:c r="L8" s="115" t="n">
        <x:f>SUMIFS(Data_Nature_Espaces_Verts!$L$5:$L$124,Data_Nature_Espaces_Verts!$B$5:$B$124,K8)</x:f>
        <x:v>0</x:v>
      </x:c>
    </x:row>
    <x:row r="9">
      <x:c r="A9" s="113" t="n">
        <x:v>2027</x:v>
      </x:c>
      <x:c r="B9" s="115" t="n">
        <x:f>SUMIFS(Data_Nature_Espaces_Verts!$F$5:$F$124,Data_Nature_Espaces_Verts!$B$5:$B$124,A9)</x:f>
        <x:v>0</x:v>
      </x:c>
      <x:c r="K9" s="113" t="n">
        <x:v>2027</x:v>
      </x:c>
      <x:c r="L9" s="115" t="n">
        <x:f>SUMIFS(Data_Nature_Espaces_Verts!$L$5:$L$124,Data_Nature_Espaces_Verts!$B$5:$B$124,K9)</x:f>
        <x:v>0</x:v>
      </x:c>
    </x:row>
    <x:row r="10">
      <x:c r="A10" s="113" t="n">
        <x:v>2028</x:v>
      </x:c>
      <x:c r="B10" s="115" t="n">
        <x:f>SUMIFS(Data_Nature_Espaces_Verts!$F$5:$F$124,Data_Nature_Espaces_Verts!$B$5:$B$124,A10)</x:f>
        <x:v>0</x:v>
      </x:c>
      <x:c r="K10" s="113" t="n">
        <x:v>2028</x:v>
      </x:c>
      <x:c r="L10" s="115" t="n">
        <x:f>SUMIFS(Data_Nature_Espaces_Verts!$L$5:$L$124,Data_Nature_Espaces_Verts!$B$5:$B$124,K10)</x:f>
        <x:v>0</x:v>
      </x:c>
    </x:row>
    <x:row r="11">
      <x:c r="A11" s="113" t="n">
        <x:v>2029</x:v>
      </x:c>
      <x:c r="B11" s="115" t="n">
        <x:f>SUMIFS(Data_Nature_Espaces_Verts!$F$5:$F$124,Data_Nature_Espaces_Verts!$B$5:$B$124,A11)</x:f>
        <x:v>0</x:v>
      </x:c>
      <x:c r="K11" s="113" t="n">
        <x:v>2029</x:v>
      </x:c>
      <x:c r="L11" s="115" t="n">
        <x:f>SUMIFS(Data_Nature_Espaces_Verts!$L$5:$L$124,Data_Nature_Espaces_Verts!$B$5:$B$124,K11)</x:f>
        <x:v>0</x:v>
      </x:c>
    </x:row>
    <x:row r="12">
      <x:c r="A12" s="113" t="n">
        <x:v>2030</x:v>
      </x:c>
      <x:c r="B12" s="115" t="n">
        <x:f>SUMIFS(Data_Nature_Espaces_Verts!$F$5:$F$124,Data_Nature_Espaces_Verts!$B$5:$B$124,A12)</x:f>
        <x:v>0</x:v>
      </x:c>
      <x:c r="K12" s="113" t="n">
        <x:v>2030</x:v>
      </x:c>
      <x:c r="L12" s="115" t="n">
        <x:f>SUMIFS(Data_Nature_Espaces_Verts!$L$5:$L$124,Data_Nature_Espaces_Verts!$B$5:$B$124,K12)</x:f>
        <x:v>0</x:v>
      </x:c>
    </x:row>
    <x:row r="13">
      <x:c r="A13" s="113" t="n">
        <x:v>2031</x:v>
      </x:c>
      <x:c r="B13" s="115" t="n">
        <x:f>SUMIFS(Data_Nature_Espaces_Verts!$F$5:$F$124,Data_Nature_Espaces_Verts!$B$5:$B$124,A13)</x:f>
        <x:v>0</x:v>
      </x:c>
      <x:c r="K13" s="113" t="n">
        <x:v>2031</x:v>
      </x:c>
      <x:c r="L13" s="115" t="n">
        <x:f>SUMIFS(Data_Nature_Espaces_Verts!$L$5:$L$124,Data_Nature_Espaces_Verts!$B$5:$B$124,K13)</x:f>
        <x:v>0</x:v>
      </x:c>
    </x:row>
    <x:row r="14">
      <x:c r="A14" s="113" t="n">
        <x:v>2032</x:v>
      </x:c>
      <x:c r="B14" s="115" t="n">
        <x:f>SUMIFS(Data_Nature_Espaces_Verts!$F$5:$F$124,Data_Nature_Espaces_Verts!$B$5:$B$124,A14)</x:f>
        <x:v>0</x:v>
      </x:c>
      <x:c r="K14" s="113" t="n">
        <x:v>2032</x:v>
      </x:c>
      <x:c r="L14" s="115" t="n">
        <x:f>SUMIFS(Data_Nature_Espaces_Verts!$L$5:$L$124,Data_Nature_Espaces_Verts!$B$5:$B$124,K14)</x:f>
        <x:v>0</x:v>
      </x:c>
    </x:row>
    <x:row r="15">
      <x:c r="A15" s="113" t="n">
        <x:v>2033</x:v>
      </x:c>
      <x:c r="B15" s="115" t="n">
        <x:f>SUMIFS(Data_Nature_Espaces_Verts!$F$5:$F$124,Data_Nature_Espaces_Verts!$B$5:$B$124,A15)</x:f>
        <x:v>0</x:v>
      </x:c>
      <x:c r="K15" s="113" t="n">
        <x:v>2033</x:v>
      </x:c>
      <x:c r="L15" s="115" t="n">
        <x:f>SUMIFS(Data_Nature_Espaces_Verts!$L$5:$L$124,Data_Nature_Espaces_Verts!$B$5:$B$124,K15)</x:f>
        <x:v>0</x:v>
      </x:c>
    </x:row>
    <x:row r="16">
      <x:c r="A16" s="113" t="n">
        <x:v>2034</x:v>
      </x:c>
      <x:c r="B16" s="115" t="n">
        <x:f>SUMIFS(Data_Nature_Espaces_Verts!$F$5:$F$124,Data_Nature_Espaces_Verts!$B$5:$B$124,A16)</x:f>
        <x:v>0</x:v>
      </x:c>
      <x:c r="K16" s="113" t="n">
        <x:v>2034</x:v>
      </x:c>
      <x:c r="L16" s="115" t="n">
        <x:f>SUMIFS(Data_Nature_Espaces_Verts!$L$5:$L$124,Data_Nature_Espaces_Verts!$B$5:$B$124,K16)</x:f>
        <x:v>0</x:v>
      </x:c>
    </x:row>
    <x:row r="17">
      <x:c r="A17" s="113" t="n">
        <x:v>2035</x:v>
      </x:c>
      <x:c r="B17" s="115" t="n">
        <x:f>SUMIFS(Data_Nature_Espaces_Verts!$F$5:$F$124,Data_Nature_Espaces_Verts!$B$5:$B$124,A17)</x:f>
        <x:v>0</x:v>
      </x:c>
      <x:c r="K17" s="113" t="n">
        <x:v>2035</x:v>
      </x:c>
      <x:c r="L17" s="115" t="n">
        <x:f>SUMIFS(Data_Nature_Espaces_Verts!$L$5:$L$124,Data_Nature_Espaces_Verts!$B$5:$B$124,K17)</x:f>
        <x:v>0</x:v>
      </x:c>
    </x:row>
    <x:row r="20">
      <x:c r="A20" s="129" t="str">
        <x:v>Évolution annuelle des arbres plantés</x:v>
      </x:c>
      <x:c r="B20" s="129"/>
      <x:c r="K20" s="129" t="str">
        <x:v>Évolution des micro-jardins</x:v>
      </x:c>
      <x:c r="L20" s="129"/>
    </x:row>
    <x:row r="21">
      <x:c r="A21" s="111" t="str">
        <x:v>Année</x:v>
      </x:c>
      <x:c r="B21" s="111" t="str">
        <x:v>Arbres</x:v>
      </x:c>
      <x:c r="K21" s="111" t="str">
        <x:v>Année</x:v>
      </x:c>
      <x:c r="L21" s="111" t="str">
        <x:v>Micro-jardins</x:v>
      </x:c>
    </x:row>
    <x:row r="22">
      <x:c r="A22" s="113" t="n">
        <x:v>2024</x:v>
      </x:c>
      <x:c r="B22" s="115" t="n">
        <x:f>SUMIFS(Data_Nature_Espaces_Verts!$H$5:$H$124,Data_Nature_Espaces_Verts!$B$5:$B$124,A22)</x:f>
        <x:v>0</x:v>
      </x:c>
      <x:c r="K22" s="113" t="n">
        <x:v>2024</x:v>
      </x:c>
      <x:c r="L22" s="115" t="n">
        <x:f>SUMIFS(Data_Nature_Espaces_Verts!$M$5:$M$124,Data_Nature_Espaces_Verts!$B$5:$B$124,K22)</x:f>
        <x:v>0</x:v>
      </x:c>
    </x:row>
    <x:row r="23">
      <x:c r="A23" s="113" t="n">
        <x:v>2025</x:v>
      </x:c>
      <x:c r="B23" s="115" t="n">
        <x:f>SUMIFS(Data_Nature_Espaces_Verts!$H$5:$H$124,Data_Nature_Espaces_Verts!$B$5:$B$124,A23)</x:f>
        <x:v>0</x:v>
      </x:c>
      <x:c r="K23" s="113" t="n">
        <x:v>2025</x:v>
      </x:c>
      <x:c r="L23" s="115" t="n">
        <x:f>SUMIFS(Data_Nature_Espaces_Verts!$M$5:$M$124,Data_Nature_Espaces_Verts!$B$5:$B$124,K23)</x:f>
        <x:v>0</x:v>
      </x:c>
    </x:row>
    <x:row r="24">
      <x:c r="A24" s="113" t="n">
        <x:v>2026</x:v>
      </x:c>
      <x:c r="B24" s="115" t="n">
        <x:f>SUMIFS(Data_Nature_Espaces_Verts!$H$5:$H$124,Data_Nature_Espaces_Verts!$B$5:$B$124,A24)</x:f>
        <x:v>0</x:v>
      </x:c>
      <x:c r="K24" s="113" t="n">
        <x:v>2026</x:v>
      </x:c>
      <x:c r="L24" s="115" t="n">
        <x:f>SUMIFS(Data_Nature_Espaces_Verts!$M$5:$M$124,Data_Nature_Espaces_Verts!$B$5:$B$124,K24)</x:f>
        <x:v>0</x:v>
      </x:c>
    </x:row>
    <x:row r="25">
      <x:c r="A25" s="113" t="n">
        <x:v>2027</x:v>
      </x:c>
      <x:c r="B25" s="115" t="n">
        <x:f>SUMIFS(Data_Nature_Espaces_Verts!$H$5:$H$124,Data_Nature_Espaces_Verts!$B$5:$B$124,A25)</x:f>
        <x:v>0</x:v>
      </x:c>
      <x:c r="K25" s="113" t="n">
        <x:v>2027</x:v>
      </x:c>
      <x:c r="L25" s="115" t="n">
        <x:f>SUMIFS(Data_Nature_Espaces_Verts!$M$5:$M$124,Data_Nature_Espaces_Verts!$B$5:$B$124,K25)</x:f>
        <x:v>0</x:v>
      </x:c>
    </x:row>
    <x:row r="26">
      <x:c r="A26" s="113" t="n">
        <x:v>2028</x:v>
      </x:c>
      <x:c r="B26" s="115" t="n">
        <x:f>SUMIFS(Data_Nature_Espaces_Verts!$H$5:$H$124,Data_Nature_Espaces_Verts!$B$5:$B$124,A26)</x:f>
        <x:v>0</x:v>
      </x:c>
      <x:c r="K26" s="113" t="n">
        <x:v>2028</x:v>
      </x:c>
      <x:c r="L26" s="115" t="n">
        <x:f>SUMIFS(Data_Nature_Espaces_Verts!$M$5:$M$124,Data_Nature_Espaces_Verts!$B$5:$B$124,K26)</x:f>
        <x:v>0</x:v>
      </x:c>
    </x:row>
    <x:row r="27">
      <x:c r="A27" s="113" t="n">
        <x:v>2029</x:v>
      </x:c>
      <x:c r="B27" s="115" t="n">
        <x:f>SUMIFS(Data_Nature_Espaces_Verts!$H$5:$H$124,Data_Nature_Espaces_Verts!$B$5:$B$124,A27)</x:f>
        <x:v>0</x:v>
      </x:c>
      <x:c r="K27" s="113" t="n">
        <x:v>2029</x:v>
      </x:c>
      <x:c r="L27" s="115" t="n">
        <x:f>SUMIFS(Data_Nature_Espaces_Verts!$M$5:$M$124,Data_Nature_Espaces_Verts!$B$5:$B$124,K27)</x:f>
        <x:v>0</x:v>
      </x:c>
    </x:row>
    <x:row r="28">
      <x:c r="A28" s="113" t="n">
        <x:v>2030</x:v>
      </x:c>
      <x:c r="B28" s="115" t="n">
        <x:f>SUMIFS(Data_Nature_Espaces_Verts!$H$5:$H$124,Data_Nature_Espaces_Verts!$B$5:$B$124,A28)</x:f>
        <x:v>0</x:v>
      </x:c>
      <x:c r="K28" s="113" t="n">
        <x:v>2030</x:v>
      </x:c>
      <x:c r="L28" s="115" t="n">
        <x:f>SUMIFS(Data_Nature_Espaces_Verts!$M$5:$M$124,Data_Nature_Espaces_Verts!$B$5:$B$124,K28)</x:f>
        <x:v>0</x:v>
      </x:c>
    </x:row>
    <x:row r="29">
      <x:c r="A29" s="113" t="n">
        <x:v>2031</x:v>
      </x:c>
      <x:c r="B29" s="115" t="n">
        <x:f>SUMIFS(Data_Nature_Espaces_Verts!$H$5:$H$124,Data_Nature_Espaces_Verts!$B$5:$B$124,A29)</x:f>
        <x:v>0</x:v>
      </x:c>
      <x:c r="K29" s="113" t="n">
        <x:v>2031</x:v>
      </x:c>
      <x:c r="L29" s="115" t="n">
        <x:f>SUMIFS(Data_Nature_Espaces_Verts!$M$5:$M$124,Data_Nature_Espaces_Verts!$B$5:$B$124,K29)</x:f>
        <x:v>0</x:v>
      </x:c>
    </x:row>
    <x:row r="30">
      <x:c r="A30" s="113" t="n">
        <x:v>2032</x:v>
      </x:c>
      <x:c r="B30" s="115" t="n">
        <x:f>SUMIFS(Data_Nature_Espaces_Verts!$H$5:$H$124,Data_Nature_Espaces_Verts!$B$5:$B$124,A30)</x:f>
        <x:v>0</x:v>
      </x:c>
      <x:c r="K30" s="113" t="n">
        <x:v>2032</x:v>
      </x:c>
      <x:c r="L30" s="115" t="n">
        <x:f>SUMIFS(Data_Nature_Espaces_Verts!$M$5:$M$124,Data_Nature_Espaces_Verts!$B$5:$B$124,K30)</x:f>
        <x:v>0</x:v>
      </x:c>
    </x:row>
    <x:row r="31">
      <x:c r="A31" s="113" t="n">
        <x:v>2033</x:v>
      </x:c>
      <x:c r="B31" s="115" t="n">
        <x:f>SUMIFS(Data_Nature_Espaces_Verts!$H$5:$H$124,Data_Nature_Espaces_Verts!$B$5:$B$124,A31)</x:f>
        <x:v>0</x:v>
      </x:c>
      <x:c r="K31" s="113" t="n">
        <x:v>2033</x:v>
      </x:c>
      <x:c r="L31" s="115" t="n">
        <x:f>SUMIFS(Data_Nature_Espaces_Verts!$M$5:$M$124,Data_Nature_Espaces_Verts!$B$5:$B$124,K31)</x:f>
        <x:v>0</x:v>
      </x:c>
    </x:row>
    <x:row r="32">
      <x:c r="A32" s="113" t="n">
        <x:v>2034</x:v>
      </x:c>
      <x:c r="B32" s="115" t="n">
        <x:f>SUMIFS(Data_Nature_Espaces_Verts!$H$5:$H$124,Data_Nature_Espaces_Verts!$B$5:$B$124,A32)</x:f>
        <x:v>0</x:v>
      </x:c>
      <x:c r="K32" s="113" t="n">
        <x:v>2034</x:v>
      </x:c>
      <x:c r="L32" s="115" t="n">
        <x:f>SUMIFS(Data_Nature_Espaces_Verts!$M$5:$M$124,Data_Nature_Espaces_Verts!$B$5:$B$124,K32)</x:f>
        <x:v>0</x:v>
      </x:c>
    </x:row>
    <x:row r="33">
      <x:c r="A33" s="113" t="n">
        <x:v>2035</x:v>
      </x:c>
      <x:c r="B33" s="115" t="n">
        <x:f>SUMIFS(Data_Nature_Espaces_Verts!$H$5:$H$124,Data_Nature_Espaces_Verts!$B$5:$B$124,A33)</x:f>
        <x:v>0</x:v>
      </x:c>
      <x:c r="K33" s="113" t="n">
        <x:v>2035</x:v>
      </x:c>
      <x:c r="L33" s="115" t="n">
        <x:f>SUMIFS(Data_Nature_Espaces_Verts!$M$5:$M$124,Data_Nature_Espaces_Verts!$B$5:$B$124,K33)</x:f>
        <x:v>0</x:v>
      </x:c>
    </x:row>
    <x:row r="36">
      <x:c r="A36" s="129" t="str">
        <x:v>Évolution du taux de survie</x:v>
      </x:c>
      <x:c r="B36" s="129"/>
      <x:c r="K36" s="129" t="str">
        <x:v>Séquestration carbone estimée</x:v>
      </x:c>
      <x:c r="L36" s="129"/>
    </x:row>
    <x:row r="37">
      <x:c r="A37" s="111" t="str">
        <x:v>Année</x:v>
      </x:c>
      <x:c r="B37" s="111" t="str">
        <x:v>Taux</x:v>
      </x:c>
      <x:c r="K37" s="111" t="str">
        <x:v>Année</x:v>
      </x:c>
      <x:c r="L37" s="111" t="str">
        <x:v>tCO2e estimées</x:v>
      </x:c>
    </x:row>
    <x:row r="38">
      <x:c r="A38" s="113" t="n">
        <x:v>2024</x:v>
      </x:c>
      <x:c r="B38" s="116" t="n">
        <x:f>IFERROR(SUMIFS(Data_Nature_Espaces_Verts!$I$5:$I$124,Data_Nature_Espaces_Verts!$B$5:$B$124,A38)/SUMIFS(Data_Nature_Espaces_Verts!$H$5:$H$124,Data_Nature_Espaces_Verts!$B$5:$B$124,A38),0)</x:f>
        <x:v>0</x:v>
      </x:c>
      <x:c r="K38" s="113" t="n">
        <x:v>2024</x:v>
      </x:c>
      <x:c r="L38" s="130" t="n">
        <x:f>SUMIFS(Data_Nature_Espaces_Verts!$Q$5:$Q$124,Data_Nature_Espaces_Verts!$B$5:$B$124,K38)</x:f>
        <x:v>0</x:v>
      </x:c>
    </x:row>
    <x:row r="39">
      <x:c r="A39" s="113" t="n">
        <x:v>2025</x:v>
      </x:c>
      <x:c r="B39" s="116" t="n">
        <x:f>IFERROR(SUMIFS(Data_Nature_Espaces_Verts!$I$5:$I$124,Data_Nature_Espaces_Verts!$B$5:$B$124,A39)/SUMIFS(Data_Nature_Espaces_Verts!$H$5:$H$124,Data_Nature_Espaces_Verts!$B$5:$B$124,A39),0)</x:f>
        <x:v>0</x:v>
      </x:c>
      <x:c r="K39" s="113" t="n">
        <x:v>2025</x:v>
      </x:c>
      <x:c r="L39" s="130" t="n">
        <x:f>SUMIFS(Data_Nature_Espaces_Verts!$Q$5:$Q$124,Data_Nature_Espaces_Verts!$B$5:$B$124,K39)</x:f>
        <x:v>0</x:v>
      </x:c>
    </x:row>
    <x:row r="40">
      <x:c r="A40" s="113" t="n">
        <x:v>2026</x:v>
      </x:c>
      <x:c r="B40" s="116" t="n">
        <x:f>IFERROR(SUMIFS(Data_Nature_Espaces_Verts!$I$5:$I$124,Data_Nature_Espaces_Verts!$B$5:$B$124,A40)/SUMIFS(Data_Nature_Espaces_Verts!$H$5:$H$124,Data_Nature_Espaces_Verts!$B$5:$B$124,A40),0)</x:f>
        <x:v>0</x:v>
      </x:c>
      <x:c r="K40" s="113" t="n">
        <x:v>2026</x:v>
      </x:c>
      <x:c r="L40" s="130" t="n">
        <x:f>SUMIFS(Data_Nature_Espaces_Verts!$Q$5:$Q$124,Data_Nature_Espaces_Verts!$B$5:$B$124,K40)</x:f>
        <x:v>0</x:v>
      </x:c>
    </x:row>
    <x:row r="41">
      <x:c r="A41" s="113" t="n">
        <x:v>2027</x:v>
      </x:c>
      <x:c r="B41" s="116" t="n">
        <x:f>IFERROR(SUMIFS(Data_Nature_Espaces_Verts!$I$5:$I$124,Data_Nature_Espaces_Verts!$B$5:$B$124,A41)/SUMIFS(Data_Nature_Espaces_Verts!$H$5:$H$124,Data_Nature_Espaces_Verts!$B$5:$B$124,A41),0)</x:f>
        <x:v>0</x:v>
      </x:c>
      <x:c r="K41" s="113" t="n">
        <x:v>2027</x:v>
      </x:c>
      <x:c r="L41" s="130" t="n">
        <x:f>SUMIFS(Data_Nature_Espaces_Verts!$Q$5:$Q$124,Data_Nature_Espaces_Verts!$B$5:$B$124,K41)</x:f>
        <x:v>0</x:v>
      </x:c>
    </x:row>
    <x:row r="42">
      <x:c r="A42" s="113" t="n">
        <x:v>2028</x:v>
      </x:c>
      <x:c r="B42" s="116" t="n">
        <x:f>IFERROR(SUMIFS(Data_Nature_Espaces_Verts!$I$5:$I$124,Data_Nature_Espaces_Verts!$B$5:$B$124,A42)/SUMIFS(Data_Nature_Espaces_Verts!$H$5:$H$124,Data_Nature_Espaces_Verts!$B$5:$B$124,A42),0)</x:f>
        <x:v>0</x:v>
      </x:c>
      <x:c r="K42" s="113" t="n">
        <x:v>2028</x:v>
      </x:c>
      <x:c r="L42" s="130" t="n">
        <x:f>SUMIFS(Data_Nature_Espaces_Verts!$Q$5:$Q$124,Data_Nature_Espaces_Verts!$B$5:$B$124,K42)</x:f>
        <x:v>0</x:v>
      </x:c>
    </x:row>
    <x:row r="43">
      <x:c r="A43" s="113" t="n">
        <x:v>2029</x:v>
      </x:c>
      <x:c r="B43" s="116" t="n">
        <x:f>IFERROR(SUMIFS(Data_Nature_Espaces_Verts!$I$5:$I$124,Data_Nature_Espaces_Verts!$B$5:$B$124,A43)/SUMIFS(Data_Nature_Espaces_Verts!$H$5:$H$124,Data_Nature_Espaces_Verts!$B$5:$B$124,A43),0)</x:f>
        <x:v>0</x:v>
      </x:c>
      <x:c r="K43" s="113" t="n">
        <x:v>2029</x:v>
      </x:c>
      <x:c r="L43" s="130" t="n">
        <x:f>SUMIFS(Data_Nature_Espaces_Verts!$Q$5:$Q$124,Data_Nature_Espaces_Verts!$B$5:$B$124,K43)</x:f>
        <x:v>0</x:v>
      </x:c>
    </x:row>
    <x:row r="44">
      <x:c r="A44" s="113" t="n">
        <x:v>2030</x:v>
      </x:c>
      <x:c r="B44" s="116" t="n">
        <x:f>IFERROR(SUMIFS(Data_Nature_Espaces_Verts!$I$5:$I$124,Data_Nature_Espaces_Verts!$B$5:$B$124,A44)/SUMIFS(Data_Nature_Espaces_Verts!$H$5:$H$124,Data_Nature_Espaces_Verts!$B$5:$B$124,A44),0)</x:f>
        <x:v>0</x:v>
      </x:c>
      <x:c r="K44" s="113" t="n">
        <x:v>2030</x:v>
      </x:c>
      <x:c r="L44" s="130" t="n">
        <x:f>SUMIFS(Data_Nature_Espaces_Verts!$Q$5:$Q$124,Data_Nature_Espaces_Verts!$B$5:$B$124,K44)</x:f>
        <x:v>0</x:v>
      </x:c>
    </x:row>
    <x:row r="45">
      <x:c r="A45" s="113" t="n">
        <x:v>2031</x:v>
      </x:c>
      <x:c r="B45" s="116" t="n">
        <x:f>IFERROR(SUMIFS(Data_Nature_Espaces_Verts!$I$5:$I$124,Data_Nature_Espaces_Verts!$B$5:$B$124,A45)/SUMIFS(Data_Nature_Espaces_Verts!$H$5:$H$124,Data_Nature_Espaces_Verts!$B$5:$B$124,A45),0)</x:f>
        <x:v>0</x:v>
      </x:c>
      <x:c r="K45" s="113" t="n">
        <x:v>2031</x:v>
      </x:c>
      <x:c r="L45" s="130" t="n">
        <x:f>SUMIFS(Data_Nature_Espaces_Verts!$Q$5:$Q$124,Data_Nature_Espaces_Verts!$B$5:$B$124,K45)</x:f>
        <x:v>0</x:v>
      </x:c>
    </x:row>
    <x:row r="46">
      <x:c r="A46" s="113" t="n">
        <x:v>2032</x:v>
      </x:c>
      <x:c r="B46" s="116" t="n">
        <x:f>IFERROR(SUMIFS(Data_Nature_Espaces_Verts!$I$5:$I$124,Data_Nature_Espaces_Verts!$B$5:$B$124,A46)/SUMIFS(Data_Nature_Espaces_Verts!$H$5:$H$124,Data_Nature_Espaces_Verts!$B$5:$B$124,A46),0)</x:f>
        <x:v>0</x:v>
      </x:c>
      <x:c r="K46" s="113" t="n">
        <x:v>2032</x:v>
      </x:c>
      <x:c r="L46" s="130" t="n">
        <x:f>SUMIFS(Data_Nature_Espaces_Verts!$Q$5:$Q$124,Data_Nature_Espaces_Verts!$B$5:$B$124,K46)</x:f>
        <x:v>0</x:v>
      </x:c>
    </x:row>
    <x:row r="47">
      <x:c r="A47" s="113" t="n">
        <x:v>2033</x:v>
      </x:c>
      <x:c r="B47" s="116" t="n">
        <x:f>IFERROR(SUMIFS(Data_Nature_Espaces_Verts!$I$5:$I$124,Data_Nature_Espaces_Verts!$B$5:$B$124,A47)/SUMIFS(Data_Nature_Espaces_Verts!$H$5:$H$124,Data_Nature_Espaces_Verts!$B$5:$B$124,A47),0)</x:f>
        <x:v>0</x:v>
      </x:c>
      <x:c r="K47" s="113" t="n">
        <x:v>2033</x:v>
      </x:c>
      <x:c r="L47" s="130" t="n">
        <x:f>SUMIFS(Data_Nature_Espaces_Verts!$Q$5:$Q$124,Data_Nature_Espaces_Verts!$B$5:$B$124,K47)</x:f>
        <x:v>0</x:v>
      </x:c>
    </x:row>
    <x:row r="48">
      <x:c r="A48" s="113" t="n">
        <x:v>2034</x:v>
      </x:c>
      <x:c r="B48" s="116" t="n">
        <x:f>IFERROR(SUMIFS(Data_Nature_Espaces_Verts!$I$5:$I$124,Data_Nature_Espaces_Verts!$B$5:$B$124,A48)/SUMIFS(Data_Nature_Espaces_Verts!$H$5:$H$124,Data_Nature_Espaces_Verts!$B$5:$B$124,A48),0)</x:f>
        <x:v>0</x:v>
      </x:c>
      <x:c r="K48" s="113" t="n">
        <x:v>2034</x:v>
      </x:c>
      <x:c r="L48" s="130" t="n">
        <x:f>SUMIFS(Data_Nature_Espaces_Verts!$Q$5:$Q$124,Data_Nature_Espaces_Verts!$B$5:$B$124,K48)</x:f>
        <x:v>0</x:v>
      </x:c>
    </x:row>
    <x:row r="49">
      <x:c r="A49" s="113" t="n">
        <x:v>2035</x:v>
      </x:c>
      <x:c r="B49" s="116" t="n">
        <x:f>IFERROR(SUMIFS(Data_Nature_Espaces_Verts!$I$5:$I$124,Data_Nature_Espaces_Verts!$B$5:$B$124,A49)/SUMIFS(Data_Nature_Espaces_Verts!$H$5:$H$124,Data_Nature_Espaces_Verts!$B$5:$B$124,A49),0)</x:f>
        <x:v>0</x:v>
      </x:c>
      <x:c r="K49" s="113" t="n">
        <x:v>2035</x:v>
      </x:c>
      <x:c r="L49" s="130" t="n">
        <x:f>SUMIFS(Data_Nature_Espaces_Verts!$Q$5:$Q$124,Data_Nature_Espaces_Verts!$B$5:$B$124,K49)</x:f>
        <x:v>0</x:v>
      </x:c>
    </x:row>
    <x:row r="58">
      <x:c r="A58" s="129" t="str">
        <x:v>Espaces verts par commune</x:v>
      </x:c>
      <x:c r="B58" s="129"/>
    </x:row>
    <x:row r="59">
      <x:c r="A59" s="111" t="str">
        <x:v>Commune</x:v>
      </x:c>
      <x:c r="B59" s="111" t="str">
        <x:v>Superficie</x:v>
      </x:c>
    </x:row>
    <x:row r="60">
      <x:c r="A60" s="113" t="str">
        <x:v>Dakar-Plateau</x:v>
      </x:c>
      <x:c r="B60" s="113" t="n">
        <x:f>SUMIFS(Data_Nature_Espaces_Verts!$F$5:$F$124,Data_Nature_Espaces_Verts!$D$5:$D$124,A60)</x:f>
        <x:v>0</x:v>
      </x:c>
    </x:row>
    <x:row r="61">
      <x:c r="A61" s="113" t="str">
        <x:v>Médina</x:v>
      </x:c>
      <x:c r="B61" s="113" t="n">
        <x:f>SUMIFS(Data_Nature_Espaces_Verts!$F$5:$F$124,Data_Nature_Espaces_Verts!$D$5:$D$124,A61)</x:f>
        <x:v>0</x:v>
      </x:c>
    </x:row>
    <x:row r="62">
      <x:c r="A62" s="113" t="str">
        <x:v>Gueule Tapée-Fass-Colobane</x:v>
      </x:c>
      <x:c r="B62" s="113" t="n">
        <x:f>SUMIFS(Data_Nature_Espaces_Verts!$F$5:$F$124,Data_Nature_Espaces_Verts!$D$5:$D$124,A62)</x:f>
        <x:v>0</x:v>
      </x:c>
    </x:row>
    <x:row r="63">
      <x:c r="A63" s="113" t="str">
        <x:v>Fann-Point E-Amitié</x:v>
      </x:c>
      <x:c r="B63" s="113" t="n">
        <x:f>SUMIFS(Data_Nature_Espaces_Verts!$F$5:$F$124,Data_Nature_Espaces_Verts!$D$5:$D$124,A63)</x:f>
        <x:v>0</x:v>
      </x:c>
    </x:row>
    <x:row r="64">
      <x:c r="A64" s="113" t="str">
        <x:v>Grand Dakar</x:v>
      </x:c>
      <x:c r="B64" s="113" t="n">
        <x:f>SUMIFS(Data_Nature_Espaces_Verts!$F$5:$F$124,Data_Nature_Espaces_Verts!$D$5:$D$124,A64)</x:f>
        <x:v>0</x:v>
      </x:c>
    </x:row>
    <x:row r="65">
      <x:c r="A65" s="113" t="str">
        <x:v>Biscuiterie</x:v>
      </x:c>
      <x:c r="B65" s="113" t="n">
        <x:f>SUMIFS(Data_Nature_Espaces_Verts!$F$5:$F$124,Data_Nature_Espaces_Verts!$D$5:$D$124,A65)</x:f>
        <x:v>0</x:v>
      </x:c>
    </x:row>
    <x:row r="66">
      <x:c r="A66" s="113" t="str">
        <x:v>HLM</x:v>
      </x:c>
      <x:c r="B66" s="113" t="n">
        <x:f>SUMIFS(Data_Nature_Espaces_Verts!$F$5:$F$124,Data_Nature_Espaces_Verts!$D$5:$D$124,A66)</x:f>
        <x:v>0</x:v>
      </x:c>
    </x:row>
    <x:row r="67">
      <x:c r="A67" s="113" t="str">
        <x:v>Hann Bel-Air</x:v>
      </x:c>
      <x:c r="B67" s="113" t="n">
        <x:f>SUMIFS(Data_Nature_Espaces_Verts!$F$5:$F$124,Data_Nature_Espaces_Verts!$D$5:$D$124,A67)</x:f>
        <x:v>0</x:v>
      </x:c>
    </x:row>
    <x:row r="68">
      <x:c r="A68" s="113" t="str">
        <x:v>Sicap-Liberté</x:v>
      </x:c>
      <x:c r="B68" s="113" t="n">
        <x:f>SUMIFS(Data_Nature_Espaces_Verts!$F$5:$F$124,Data_Nature_Espaces_Verts!$D$5:$D$124,A68)</x:f>
        <x:v>0</x:v>
      </x:c>
    </x:row>
    <x:row r="69">
      <x:c r="A69" s="113" t="str">
        <x:v>Dieuppeul-Derklé</x:v>
      </x:c>
      <x:c r="B69" s="113" t="n">
        <x:f>SUMIFS(Data_Nature_Espaces_Verts!$F$5:$F$124,Data_Nature_Espaces_Verts!$D$5:$D$124,A69)</x:f>
        <x:v>0</x:v>
      </x:c>
    </x:row>
    <x:row r="70">
      <x:c r="A70" s="113" t="str">
        <x:v>Mermoz-Sacré-Coeur</x:v>
      </x:c>
      <x:c r="B70" s="113" t="n">
        <x:f>SUMIFS(Data_Nature_Espaces_Verts!$F$5:$F$124,Data_Nature_Espaces_Verts!$D$5:$D$124,A70)</x:f>
        <x:v>0</x:v>
      </x:c>
    </x:row>
    <x:row r="71">
      <x:c r="A71" s="113" t="str">
        <x:v>Ouakam</x:v>
      </x:c>
      <x:c r="B71" s="113" t="n">
        <x:f>SUMIFS(Data_Nature_Espaces_Verts!$F$5:$F$124,Data_Nature_Espaces_Verts!$D$5:$D$124,A71)</x:f>
        <x:v>0</x:v>
      </x:c>
    </x:row>
    <x:row r="72">
      <x:c r="A72" s="113" t="str">
        <x:v>Ngor</x:v>
      </x:c>
      <x:c r="B72" s="113" t="n">
        <x:f>SUMIFS(Data_Nature_Espaces_Verts!$F$5:$F$124,Data_Nature_Espaces_Verts!$D$5:$D$124,A72)</x:f>
        <x:v>0</x:v>
      </x:c>
    </x:row>
    <x:row r="73">
      <x:c r="A73" s="113" t="str">
        <x:v>Yoff</x:v>
      </x:c>
      <x:c r="B73" s="113" t="n">
        <x:f>SUMIFS(Data_Nature_Espaces_Verts!$F$5:$F$124,Data_Nature_Espaces_Verts!$D$5:$D$124,A73)</x:f>
        <x:v>0</x:v>
      </x:c>
    </x:row>
    <x:row r="74">
      <x:c r="A74" s="113" t="str">
        <x:v>Cambérène</x:v>
      </x:c>
      <x:c r="B74" s="113" t="n">
        <x:f>SUMIFS(Data_Nature_Espaces_Verts!$F$5:$F$124,Data_Nature_Espaces_Verts!$D$5:$D$124,A74)</x:f>
        <x:v>0</x:v>
      </x:c>
    </x:row>
    <x:row r="75">
      <x:c r="A75" s="113" t="str">
        <x:v>Parcelles Assainies</x:v>
      </x:c>
      <x:c r="B75" s="113" t="n">
        <x:f>SUMIFS(Data_Nature_Espaces_Verts!$F$5:$F$124,Data_Nature_Espaces_Verts!$D$5:$D$124,A75)</x:f>
        <x:v>0</x:v>
      </x:c>
    </x:row>
    <x:row r="76">
      <x:c r="A76" s="113" t="str">
        <x:v>Patte d'Oie</x:v>
      </x:c>
      <x:c r="B76" s="113" t="n">
        <x:f>SUMIFS(Data_Nature_Espaces_Verts!$F$5:$F$124,Data_Nature_Espaces_Verts!$D$5:$D$124,A76)</x:f>
        <x:v>0</x:v>
      </x:c>
    </x:row>
    <x:row r="77">
      <x:c r="A77" s="113" t="str">
        <x:v>Grand-Yoff</x:v>
      </x:c>
      <x:c r="B77" s="113" t="n">
        <x:f>SUMIFS(Data_Nature_Espaces_Verts!$F$5:$F$124,Data_Nature_Espaces_Verts!$D$5:$D$124,A77)</x:f>
        <x:v>0</x:v>
      </x:c>
    </x:row>
    <x:row r="78">
      <x:c r="A78" s="113" t="str">
        <x:v>Ville de Dakar</x:v>
      </x:c>
      <x:c r="B78" s="113" t="n">
        <x:f>SUMIFS(Data_Nature_Espaces_Verts!$F$5:$F$124,Data_Nature_Espaces_Verts!$D$5:$D$124,A78)</x:f>
        <x:v>0</x:v>
      </x:c>
    </x:row>
  </x:sheetData>
  <x:mergeCells>
    <x:mergeCell ref="A1:V1"/>
    <x:mergeCell ref="A2:V2"/>
    <x:mergeCell ref="A4:B4"/>
    <x:mergeCell ref="A20:B20"/>
    <x:mergeCell ref="A36:B36"/>
    <x:mergeCell ref="K4:L4"/>
    <x:mergeCell ref="K20:L20"/>
    <x:mergeCell ref="K36:L36"/>
    <x:mergeCell ref="A58:B58"/>
  </x:mergeCells>
  <x:pageMargins left="0.7" right="0.7" top="0.75" bottom="0.75" header="0.3" footer="0.3"/>
  <x:drawing xmlns:r="http://schemas.openxmlformats.org/officeDocument/2006/relationships" r:id="Rd2909cfe0bfc44db"/>
</x:worksheet>
</file>

<file path=xl/worksheets/sheet86.xml><?xml version="1.0" encoding="utf-8"?>
<x:worksheet xmlns:x="http://schemas.openxmlformats.org/spreadsheetml/2006/main">
  <x:sheetViews>
    <x:sheetView showGridLines="0" workbookViewId="0"/>
  </x:sheetViews>
  <x:sheetFormatPr defaultRowHeight="15"/>
  <x:cols>
    <x:col min="1" max="1" width="31.25" hidden="0" customWidth="1"/>
    <x:col min="2" max="2" width="16.25" hidden="0" customWidth="1"/>
    <x:col min="3" max="3" width="16.25" hidden="0" customWidth="1"/>
    <x:col min="4" max="4" width="16.8799991607666" hidden="0" customWidth="1"/>
    <x:col min="5" max="5" width="16.87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6.8799991607666" hidden="0" customWidth="1"/>
    <x:col min="11" max="11" width="37.5" hidden="0" customWidth="1"/>
  </x:cols>
  <x:sheetData>
    <x:row r="1" ht="25.5" customHeight="1">
      <x:c r="A1" s="105" t="str">
        <x:v>Contrôle qualité V4B - Nature et séquestration</x:v>
      </x:c>
      <x:c r="B1" s="105"/>
      <x:c r="C1" s="105"/>
      <x:c r="D1" s="105"/>
      <x:c r="E1" s="105"/>
      <x:c r="F1" s="105"/>
      <x:c r="G1" s="105"/>
      <x:c r="H1" s="105"/>
      <x:c r="I1" s="105"/>
      <x:c r="J1" s="105"/>
      <x:c r="K1" s="105"/>
    </x:row>
    <x:row r="2" ht="34.5" customHeight="1">
      <x:c r="A2" s="108" t="str">
        <x:v>Alertes qualité sur superficie/unité, survie des arbres, facteur méthodologique, localisation, source, document et validation humaine.</x:v>
      </x:c>
      <x:c r="B2" s="108"/>
      <x:c r="C2" s="108"/>
      <x:c r="D2" s="108"/>
      <x:c r="E2" s="108"/>
      <x:c r="F2" s="108"/>
      <x:c r="G2" s="108"/>
      <x:c r="H2" s="108"/>
      <x:c r="I2" s="108"/>
      <x:c r="J2" s="108"/>
      <x:c r="K2" s="108"/>
    </x:row>
    <x:row r="4">
      <x:c r="A4" s="111" t="str">
        <x:v>Contrôle</x:v>
      </x:c>
      <x:c r="B4" s="111" t="str">
        <x:v>Nombre</x:v>
      </x:c>
      <x:c r="C4" s="111" t="str">
        <x:v>CDP</x:v>
      </x:c>
      <x:c r="D4" s="111" t="str">
        <x:v>C40</x:v>
      </x:c>
      <x:c r="E4" s="111" t="str">
        <x:v>ICLEI</x:v>
      </x:c>
      <x:c r="F4" s="111" t="str">
        <x:v>COMSSA</x:v>
      </x:c>
      <x:c r="G4" s="111" t="str">
        <x:v>CDN</x:v>
      </x:c>
      <x:c r="H4" s="111" t="str">
        <x:v>Bailleurs</x:v>
      </x:c>
      <x:c r="I4" s="111" t="str">
        <x:v>Blocage reporting</x:v>
      </x:c>
      <x:c r="J4" s="111" t="str">
        <x:v>Statut</x:v>
      </x:c>
      <x:c r="K4" s="111" t="str">
        <x:v>Action corrective</x:v>
      </x:c>
    </x:row>
    <x:row r="5">
      <x:c r="A5" s="113" t="str">
        <x:v>Nature - lignes saisies</x:v>
      </x:c>
      <x:c r="B5" s="113" t="n">
        <x:f>COUNTIF('10_Form_Nature_Espaces_Verts'!$B$5:$B$124,"&lt;&gt;")</x:f>
        <x:v>0</x:v>
      </x:c>
      <x:c r="C5" s="113" t="str">
        <x:v>Oui</x:v>
      </x:c>
      <x:c r="D5" s="113" t="str">
        <x:v>Oui</x:v>
      </x:c>
      <x:c r="E5" s="113" t="str">
        <x:v>Oui</x:v>
      </x:c>
      <x:c r="F5" s="113" t="str">
        <x:v>Oui</x:v>
      </x:c>
      <x:c r="G5" s="113" t="str">
        <x:v>Oui</x:v>
      </x:c>
      <x:c r="H5" s="113" t="str">
        <x:v>Oui</x:v>
      </x:c>
      <x:c r="I5" s="113" t="str">
        <x:v>Non</x:v>
      </x:c>
      <x:c r="J5" s="113" t="str">
        <x:f>IF(B5=0,"À collecter","OK")</x:f>
        <x:v>À collecter</x:v>
      </x:c>
      <x:c r="K5" s="113" t="str">
        <x:v>Lancer la saisie espaces verts et arbres</x:v>
      </x:c>
    </x:row>
    <x:row r="6">
      <x:c r="A6" s="113" t="str">
        <x:v>Superficie sans unité</x:v>
      </x:c>
      <x:c r="B6" s="113" t="n">
        <x:f>COUNTIFS('10_Form_Nature_Espaces_Verts'!$F$5:$F$124,"&lt;&gt;",'10_Form_Nature_Espaces_Verts'!$G$5:$G$124,"")</x:f>
        <x:v>0</x:v>
      </x:c>
      <x:c r="C6" s="113" t="str">
        <x:v>Oui</x:v>
      </x:c>
      <x:c r="D6" s="113" t="str">
        <x:v>Oui</x:v>
      </x:c>
      <x:c r="E6" s="113" t="str">
        <x:v>Oui</x:v>
      </x:c>
      <x:c r="F6" s="113" t="str">
        <x:v>Oui</x:v>
      </x:c>
      <x:c r="G6" s="113" t="str">
        <x:v>Oui</x:v>
      </x:c>
      <x:c r="H6" s="113" t="str">
        <x:v>Oui</x:v>
      </x:c>
      <x:c r="I6" s="113" t="str">
        <x:v>Oui</x:v>
      </x:c>
      <x:c r="J6" s="113" t="str">
        <x:f>IF(B6&gt;0,"ALERTE","OK")</x:f>
        <x:v>OK</x:v>
      </x:c>
      <x:c r="K6" s="113" t="str">
        <x:v>Renseigner m², hectares ou km²</x:v>
      </x:c>
    </x:row>
    <x:row r="7">
      <x:c r="A7" s="113" t="str">
        <x:v>Arbres plantés sans taux de survie</x:v>
      </x:c>
      <x:c r="B7" s="113" t="n">
        <x:f>COUNTIFS('10_Form_Nature_Espaces_Verts'!$H$5:$H$124,"&lt;&gt;",'10_Form_Nature_Espaces_Verts'!$J$5:$J$124,"")</x:f>
        <x:v>0</x:v>
      </x:c>
      <x:c r="C7" s="113" t="str">
        <x:v>Oui</x:v>
      </x:c>
      <x:c r="D7" s="113" t="str">
        <x:v>Oui</x:v>
      </x:c>
      <x:c r="E7" s="113" t="str">
        <x:v>Oui</x:v>
      </x:c>
      <x:c r="F7" s="113" t="str">
        <x:v>Oui</x:v>
      </x:c>
      <x:c r="G7" s="113" t="str">
        <x:v>Oui</x:v>
      </x:c>
      <x:c r="H7" s="113" t="str">
        <x:v>Oui</x:v>
      </x:c>
      <x:c r="I7" s="113" t="str">
        <x:v>Oui</x:v>
      </x:c>
      <x:c r="J7" s="113" t="str">
        <x:f>IF(B7&gt;0,"ALERTE","OK")</x:f>
        <x:v>OK</x:v>
      </x:c>
      <x:c r="K7" s="113" t="str">
        <x:v>Saisir arbres survivants pour calculer le taux</x:v>
      </x:c>
    </x:row>
    <x:row r="8">
      <x:c r="A8" s="113" t="str">
        <x:v>Séquestration sans facteur méthodologique</x:v>
      </x:c>
      <x:c r="B8" s="113" t="n">
        <x:f>COUNTIFS('10_Form_Nature_Espaces_Verts'!$Q$5:$Q$124,"&lt;&gt;",'10_Form_Nature_Espaces_Verts'!$Y$5:$Y$124,"")+COUNTIFS('10_Form_Nature_Espaces_Verts'!$Q$5:$Q$124,"&lt;&gt;",'10_Form_Nature_Espaces_Verts'!$Z$5:$Z$124,"")</x:f>
        <x:v>0</x:v>
      </x:c>
      <x:c r="C8" s="113" t="str">
        <x:v>Oui</x:v>
      </x:c>
      <x:c r="D8" s="113" t="str">
        <x:v>Oui</x:v>
      </x:c>
      <x:c r="E8" s="113" t="str">
        <x:v>Oui</x:v>
      </x:c>
      <x:c r="F8" s="113" t="str">
        <x:v>Oui</x:v>
      </x:c>
      <x:c r="G8" s="113" t="str">
        <x:v>Oui</x:v>
      </x:c>
      <x:c r="H8" s="113" t="str">
        <x:v>Oui</x:v>
      </x:c>
      <x:c r="I8" s="113" t="str">
        <x:v>Oui</x:v>
      </x:c>
      <x:c r="J8" s="113" t="str">
        <x:f>IF(B8&gt;0,"ALERTE","OK")</x:f>
        <x:v>OK</x:v>
      </x:c>
      <x:c r="K8" s="113" t="str">
        <x:v>Documenter facteur, source et méthodologie</x:v>
      </x:c>
    </x:row>
    <x:row r="9">
      <x:c r="A9" s="113" t="str">
        <x:v>Donnée nature sans localisation</x:v>
      </x:c>
      <x:c r="B9" s="113" t="n">
        <x:f>COUNTIFS('10_Form_Nature_Espaces_Verts'!$B$5:$B$124,"&lt;&gt;",'10_Form_Nature_Espaces_Verts'!$D$5:$D$124,"")</x:f>
        <x:v>0</x:v>
      </x:c>
      <x:c r="C9" s="113" t="str">
        <x:v>Oui</x:v>
      </x:c>
      <x:c r="D9" s="113" t="str">
        <x:v>Oui</x:v>
      </x:c>
      <x:c r="E9" s="113" t="str">
        <x:v>Oui</x:v>
      </x:c>
      <x:c r="F9" s="113" t="str">
        <x:v>Oui</x:v>
      </x:c>
      <x:c r="G9" s="113" t="str">
        <x:v>Oui</x:v>
      </x:c>
      <x:c r="H9" s="113" t="str">
        <x:v>Oui</x:v>
      </x:c>
      <x:c r="I9" s="113" t="str">
        <x:v>Oui</x:v>
      </x:c>
      <x:c r="J9" s="113" t="str">
        <x:f>IF(B9&gt;0,"ALERTE","OK")</x:f>
        <x:v>OK</x:v>
      </x:c>
      <x:c r="K9" s="113" t="str">
        <x:v>Renseigner commune ou zone</x:v>
      </x:c>
    </x:row>
    <x:row r="10">
      <x:c r="A10" s="113" t="str">
        <x:v>Donnée nature sans source</x:v>
      </x:c>
      <x:c r="B10" s="113" t="n">
        <x:f>COUNTIFS('10_Form_Nature_Espaces_Verts'!$B$5:$B$124,"&lt;&gt;",'10_Form_Nature_Espaces_Verts'!$T$5:$T$124,"")</x:f>
        <x:v>0</x:v>
      </x:c>
      <x:c r="C10" s="113" t="str">
        <x:v>Oui</x:v>
      </x:c>
      <x:c r="D10" s="113" t="str">
        <x:v>Oui</x:v>
      </x:c>
      <x:c r="E10" s="113" t="str">
        <x:v>Oui</x:v>
      </x:c>
      <x:c r="F10" s="113" t="str">
        <x:v>Oui</x:v>
      </x:c>
      <x:c r="G10" s="113" t="str">
        <x:v>Oui</x:v>
      </x:c>
      <x:c r="H10" s="113" t="str">
        <x:v>Oui</x:v>
      </x:c>
      <x:c r="I10" s="113" t="str">
        <x:v>Oui</x:v>
      </x:c>
      <x:c r="J10" s="113" t="str">
        <x:f>IF(B10&gt;0,"ALERTE","OK")</x:f>
        <x:v>OK</x:v>
      </x:c>
      <x:c r="K10" s="113" t="str">
        <x:v>Renseigner institution source</x:v>
      </x:c>
    </x:row>
    <x:row r="11">
      <x:c r="A11" s="113" t="str">
        <x:v>Document source absent</x:v>
      </x:c>
      <x:c r="B11" s="113" t="n">
        <x:f>COUNTIFS('10_Form_Nature_Espaces_Verts'!$B$5:$B$124,"&lt;&gt;",'10_Form_Nature_Espaces_Verts'!$U$5:$U$124,"")</x:f>
        <x:v>0</x:v>
      </x:c>
      <x:c r="C11" s="113" t="str">
        <x:v>Oui</x:v>
      </x:c>
      <x:c r="D11" s="113" t="str">
        <x:v>Oui</x:v>
      </x:c>
      <x:c r="E11" s="113" t="str">
        <x:v>Oui</x:v>
      </x:c>
      <x:c r="F11" s="113" t="str">
        <x:v>Oui</x:v>
      </x:c>
      <x:c r="G11" s="113" t="str">
        <x:v>Oui</x:v>
      </x:c>
      <x:c r="H11" s="113" t="str">
        <x:v>Oui</x:v>
      </x:c>
      <x:c r="I11" s="113" t="str">
        <x:v>Oui</x:v>
      </x:c>
      <x:c r="J11" s="113" t="str">
        <x:f>IF(B11&gt;0,"ALERTE","OK")</x:f>
        <x:v>OK</x:v>
      </x:c>
      <x:c r="K11" s="113" t="str">
        <x:v>Joindre référence documentaire</x:v>
      </x:c>
    </x:row>
    <x:row r="12">
      <x:c r="A12" s="113" t="str">
        <x:v>Donnée non validée</x:v>
      </x:c>
      <x:c r="B12" s="113" t="n">
        <x:f>COUNTIFS('10_Form_Nature_Espaces_Verts'!$B$5:$B$124,"&lt;&gt;",'10_Form_Nature_Espaces_Verts'!$V$5:$V$124,"&lt;&gt;Validé humainement")</x:f>
        <x:v>0</x:v>
      </x:c>
      <x:c r="C12" s="113" t="str">
        <x:v>Oui</x:v>
      </x:c>
      <x:c r="D12" s="113" t="str">
        <x:v>Oui</x:v>
      </x:c>
      <x:c r="E12" s="113" t="str">
        <x:v>Oui</x:v>
      </x:c>
      <x:c r="F12" s="113" t="str">
        <x:v>Oui</x:v>
      </x:c>
      <x:c r="G12" s="113" t="str">
        <x:v>Oui</x:v>
      </x:c>
      <x:c r="H12" s="113" t="str">
        <x:v>Oui</x:v>
      </x:c>
      <x:c r="I12" s="113" t="str">
        <x:v>Oui</x:v>
      </x:c>
      <x:c r="J12" s="113" t="str">
        <x:f>IF(B12&gt;0,"À corriger","OK")</x:f>
        <x:v>OK</x:v>
      </x:c>
      <x:c r="K12" s="113" t="str">
        <x:v>Valider humainement avant reporting</x:v>
      </x:c>
    </x:row>
    <x:row r="13">
      <x:c r="A13" s="113" t="str">
        <x:v>Alertes QC nature</x:v>
      </x:c>
      <x:c r="B13" s="113" t="n">
        <x:f>COUNTIF('10_Form_Nature_Espaces_Verts'!$AD$5:$AD$124,"ALERTE*")</x:f>
        <x:v>0</x:v>
      </x:c>
      <x:c r="C13" s="113" t="str">
        <x:v>Oui</x:v>
      </x:c>
      <x:c r="D13" s="113" t="str">
        <x:v>Oui</x:v>
      </x:c>
      <x:c r="E13" s="113" t="str">
        <x:v>Oui</x:v>
      </x:c>
      <x:c r="F13" s="113" t="str">
        <x:v>Oui</x:v>
      </x:c>
      <x:c r="G13" s="113" t="str">
        <x:v>Oui</x:v>
      </x:c>
      <x:c r="H13" s="113" t="str">
        <x:v>Oui</x:v>
      </x:c>
      <x:c r="I13" s="113" t="str">
        <x:v>Oui</x:v>
      </x:c>
      <x:c r="J13" s="113" t="str">
        <x:f>IF(B13&gt;0,"ALERTE","OK")</x:f>
        <x:v>OK</x:v>
      </x:c>
      <x:c r="K13" s="113" t="str">
        <x:v>Corriger chaque ligne en anomalie</x:v>
      </x:c>
    </x:row>
  </x:sheetData>
  <x:mergeCells>
    <x:mergeCell ref="A1:K1"/>
    <x:mergeCell ref="A2:K2"/>
  </x:mergeCells>
  <x:conditionalFormatting sqref="J5:J13">
    <x:cfRule type="containsText" dxfId="301" priority="1" operator="containsText" text="ALERTE"/>
    <x:cfRule type="containsText" dxfId="302" priority="2" operator="containsText" text="OK"/>
    <x:cfRule type="containsText" dxfId="303" priority="3" operator="containsText" text="À corriger"/>
    <x:cfRule type="containsText" dxfId="304" priority="4" operator="containsText" text="Validé"/>
    <x:cfRule type="containsText" dxfId="305" priority="5" operator="containsText" text="P0"/>
    <x:cfRule type="containsText" dxfId="306" priority="6" operator="containsText" text="P1"/>
  </x:conditionalFormatting>
  <x:pageMargins left="0.7" right="0.7" top="0.75" bottom="0.75" header="0.3" footer="0.3"/>
  <x:tableParts count="1">
    <x:tablePart xmlns:r="http://schemas.openxmlformats.org/officeDocument/2006/relationships" r:id="Rc9211aa5cdbf47dc"/>
  </x:tableParts>
</x:worksheet>
</file>

<file path=xl/worksheets/sheet87.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31.25" hidden="0" customWidth="1"/>
    <x:col min="4" max="4" width="26.25" hidden="0" customWidth="1"/>
    <x:col min="5" max="5" width="16.8799991607666" hidden="0" customWidth="1"/>
    <x:col min="6" max="6" width="16.25" hidden="0" customWidth="1"/>
    <x:col min="7" max="7" width="20" hidden="0" customWidth="1"/>
    <x:col min="8" max="8" width="38.75" hidden="0" customWidth="1"/>
    <x:col min="9" max="9" width="12.5" hidden="0" customWidth="1"/>
    <x:col min="10" max="10" width="15" hidden="0" customWidth="1"/>
  </x:cols>
  <x:sheetData>
    <x:row r="1" ht="25.5" customHeight="1">
      <x:c r="A1" s="105" t="str">
        <x:v>Planning de collecte V4B</x:v>
      </x:c>
      <x:c r="B1" s="105"/>
      <x:c r="C1" s="105"/>
      <x:c r="D1" s="105"/>
      <x:c r="E1" s="105"/>
      <x:c r="F1" s="105"/>
      <x:c r="G1" s="105"/>
      <x:c r="H1" s="105"/>
      <x:c r="I1" s="105"/>
      <x:c r="J1" s="105"/>
    </x:row>
    <x:row r="2" ht="34.5" customHeight="1">
      <x:c r="A2" s="108" t="str">
        <x:v>Plan de collecte opérationnel intégrant nature, espaces verts, arbres, jardins, biodiversité et séquestration estimée.</x:v>
      </x:c>
      <x:c r="B2" s="108"/>
      <x:c r="C2" s="108"/>
      <x:c r="D2" s="108"/>
      <x:c r="E2" s="108"/>
      <x:c r="F2" s="108"/>
      <x:c r="G2" s="108"/>
      <x:c r="H2" s="108"/>
      <x:c r="I2" s="108"/>
      <x:c r="J2" s="108"/>
    </x:row>
    <x:row r="4">
      <x:c r="A4" s="111" t="str">
        <x:v>Priorité</x:v>
      </x:c>
      <x:c r="B4" s="111" t="str">
        <x:v>Donnée à collecter</x:v>
      </x:c>
      <x:c r="C4" s="111" t="str">
        <x:v>Source</x:v>
      </x:c>
      <x:c r="D4" s="111" t="str">
        <x:v>Responsable</x:v>
      </x:c>
      <x:c r="E4" s="111" t="str">
        <x:v>Fréquence</x:v>
      </x:c>
      <x:c r="F4" s="111" t="str">
        <x:v>Difficulté</x:v>
      </x:c>
      <x:c r="G4" s="111" t="str">
        <x:v>Cadres critiques</x:v>
      </x:c>
      <x:c r="H4" s="111" t="str">
        <x:v>Première action</x:v>
      </x:c>
      <x:c r="I4" s="111" t="str">
        <x:v>Horizon</x:v>
      </x:c>
      <x:c r="J4" s="111" t="str">
        <x:v>Statut</x:v>
      </x:c>
    </x:row>
    <x:row r="5">
      <x:c r="A5" s="113" t="str">
        <x:v>P0</x:v>
      </x:c>
      <x:c r="B5" s="113" t="str">
        <x:v>Inventaire espaces verts géolocalisé</x:v>
      </x:c>
      <x:c r="C5" s="113" t="str">
        <x:v>SIG Ville, Direction Espaces Verts, PCET</x:v>
      </x:c>
      <x:c r="D5" s="113" t="str">
        <x:v>Cellule SIG / Espaces verts</x:v>
      </x:c>
      <x:c r="E5" s="113" t="str">
        <x:v>Trimestrielle</x:v>
      </x:c>
      <x:c r="F5" s="113" t="str">
        <x:v>Élevée</x:v>
      </x:c>
      <x:c r="G5" s="113" t="str">
        <x:v>CDP/C40/CDN</x:v>
      </x:c>
      <x:c r="H5" s="113" t="str">
        <x:v>Créer couche SIG et identifiant par site</x:v>
      </x:c>
      <x:c r="I5" s="113" t="str">
        <x:v>30 jours</x:v>
      </x:c>
      <x:c r="J5" s="113" t="str">
        <x:v>À lancer</x:v>
      </x:c>
    </x:row>
    <x:row r="6">
      <x:c r="A6" s="113" t="str">
        <x:v>P0</x:v>
      </x:c>
      <x:c r="B6" s="113" t="str">
        <x:v>Arbres plantés et survivants</x:v>
      </x:c>
      <x:c r="C6" s="113" t="str">
        <x:v>Campagnes reboisement, projets, écoles, marchés</x:v>
      </x:c>
      <x:c r="D6" s="113" t="str">
        <x:v>Direction Espaces Verts</x:v>
      </x:c>
      <x:c r="E6" s="113" t="str">
        <x:v>Mensuelle</x:v>
      </x:c>
      <x:c r="F6" s="113" t="str">
        <x:v>Moyenne</x:v>
      </x:c>
      <x:c r="G6" s="113" t="str">
        <x:v>C40/CDP/CDN</x:v>
      </x:c>
      <x:c r="H6" s="113" t="str">
        <x:v>Mettre à jour plantés/survivants par zone</x:v>
      </x:c>
      <x:c r="I6" s="113" t="str">
        <x:v>30 jours</x:v>
      </x:c>
      <x:c r="J6" s="113" t="str">
        <x:v>À lancer</x:v>
      </x:c>
    </x:row>
    <x:row r="7">
      <x:c r="A7" s="113" t="str">
        <x:v>P0</x:v>
      </x:c>
      <x:c r="B7" s="113" t="str">
        <x:v>Facteurs de séquestration</x:v>
      </x:c>
      <x:c r="C7" s="113" t="str">
        <x:v>i-Tree/IPCC/étude locale</x:v>
      </x:c>
      <x:c r="D7" s="113" t="str">
        <x:v>Cellule MRV + université</x:v>
      </x:c>
      <x:c r="E7" s="113" t="str">
        <x:v>Annuelle</x:v>
      </x:c>
      <x:c r="F7" s="113" t="str">
        <x:v>Très élevée</x:v>
      </x:c>
      <x:c r="G7" s="113" t="str">
        <x:v>CDP/CDN/Bailleurs</x:v>
      </x:c>
      <x:c r="H7" s="113" t="str">
        <x:v>Valider source méthodologique et incertitude</x:v>
      </x:c>
      <x:c r="I7" s="113" t="str">
        <x:v>60 jours</x:v>
      </x:c>
      <x:c r="J7" s="113" t="str">
        <x:v>À lancer</x:v>
      </x:c>
    </x:row>
    <x:row r="8">
      <x:c r="A8" s="113" t="str">
        <x:v>P1</x:v>
      </x:c>
      <x:c r="B8" s="113" t="str">
        <x:v>Jardins publics et communautaires</x:v>
      </x:c>
      <x:c r="C8" s="113" t="str">
        <x:v>Directions municipales, associations</x:v>
      </x:c>
      <x:c r="D8" s="113" t="str">
        <x:v>Direction Environnement</x:v>
      </x:c>
      <x:c r="E8" s="113" t="str">
        <x:v>Trimestrielle</x:v>
      </x:c>
      <x:c r="F8" s="113" t="str">
        <x:v>Moyenne</x:v>
      </x:c>
      <x:c r="G8" s="113" t="str">
        <x:v>ICLEI/COMSSA</x:v>
      </x:c>
      <x:c r="H8" s="113" t="str">
        <x:v>Recenser jardins et bénéficiaires</x:v>
      </x:c>
      <x:c r="I8" s="113" t="str">
        <x:v>60 jours</x:v>
      </x:c>
      <x:c r="J8" s="113" t="str">
        <x:v>À lancer</x:v>
      </x:c>
    </x:row>
    <x:row r="9">
      <x:c r="A9" s="113" t="str">
        <x:v>P1</x:v>
      </x:c>
      <x:c r="B9" s="113" t="str">
        <x:v>Micro-jardins et agriculture urbaine</x:v>
      </x:c>
      <x:c r="C9" s="113" t="str">
        <x:v>Programmes municipaux, ONG</x:v>
      </x:c>
      <x:c r="D9" s="113" t="str">
        <x:v>Affaires sociales / Environnement</x:v>
      </x:c>
      <x:c r="E9" s="113" t="str">
        <x:v>Semestrielle</x:v>
      </x:c>
      <x:c r="F9" s="113" t="str">
        <x:v>Moyenne</x:v>
      </x:c>
      <x:c r="G9" s="113" t="str">
        <x:v>CDN/COMSSA</x:v>
      </x:c>
      <x:c r="H9" s="113" t="str">
        <x:v>Recenser sites et superficies</x:v>
      </x:c>
      <x:c r="I9" s="113" t="str">
        <x:v>90 jours</x:v>
      </x:c>
      <x:c r="J9" s="113" t="str">
        <x:v>À lancer</x:v>
      </x:c>
    </x:row>
    <x:row r="10">
      <x:c r="A10" s="113" t="str">
        <x:v>P1</x:v>
      </x:c>
      <x:c r="B10" s="113" t="str">
        <x:v>Zones côtières restaurées</x:v>
      </x:c>
      <x:c r="C10" s="113" t="str">
        <x:v>CSE, universités, projets littoraux</x:v>
      </x:c>
      <x:c r="D10" s="113" t="str">
        <x:v>Planification / SIG</x:v>
      </x:c>
      <x:c r="E10" s="113" t="str">
        <x:v>Semestrielle</x:v>
      </x:c>
      <x:c r="F10" s="113" t="str">
        <x:v>Élevée</x:v>
      </x:c>
      <x:c r="G10" s="113" t="str">
        <x:v>CDN/Bailleurs</x:v>
      </x:c>
      <x:c r="H10" s="113" t="str">
        <x:v>Cartographier restauration et population bénéficiaire</x:v>
      </x:c>
      <x:c r="I10" s="113" t="str">
        <x:v>90 jours</x:v>
      </x:c>
      <x:c r="J10" s="113" t="str">
        <x:v>À lancer</x:v>
      </x:c>
    </x:row>
    <x:row r="11">
      <x:c r="A11" s="113" t="str">
        <x:v>P2</x:v>
      </x:c>
      <x:c r="B11" s="113" t="str">
        <x:v>Biodiversité urbaine</x:v>
      </x:c>
      <x:c r="C11" s="113" t="str">
        <x:v>Universités, ONG, inventaires locaux</x:v>
      </x:c>
      <x:c r="D11" s="113" t="str">
        <x:v>Direction Environnement</x:v>
      </x:c>
      <x:c r="E11" s="113" t="str">
        <x:v>Annuelle</x:v>
      </x:c>
      <x:c r="F11" s="113" t="str">
        <x:v>Élevée</x:v>
      </x:c>
      <x:c r="G11" s="113" t="str">
        <x:v>ICLEI/CDP</x:v>
      </x:c>
      <x:c r="H11" s="113" t="str">
        <x:v>Lister espèces plantées et espèces prioritaires</x:v>
      </x:c>
      <x:c r="I11" s="113" t="str">
        <x:v>120 jours</x:v>
      </x:c>
      <x:c r="J11" s="113" t="str">
        <x:v>À lancer</x:v>
      </x:c>
    </x:row>
  </x:sheetData>
  <x:mergeCells>
    <x:mergeCell ref="A1:J1"/>
    <x:mergeCell ref="A2:J2"/>
  </x:mergeCells>
  <x:conditionalFormatting sqref="A5:A11">
    <x:cfRule type="containsText" dxfId="307" priority="1" operator="containsText" text="ALERTE"/>
    <x:cfRule type="containsText" dxfId="308" priority="2" operator="containsText" text="OK"/>
    <x:cfRule type="containsText" dxfId="309" priority="3" operator="containsText" text="À corriger"/>
    <x:cfRule type="containsText" dxfId="310" priority="4" operator="containsText" text="Validé"/>
    <x:cfRule type="containsText" dxfId="311" priority="5" operator="containsText" text="P0"/>
    <x:cfRule type="containsText" dxfId="312" priority="6" operator="containsText" text="P1"/>
  </x:conditionalFormatting>
  <x:dataValidations count="2">
    <x:dataValidation type="list" errorStyle="warning" showInputMessage="1" showErrorMessage="1" errorTitle="Valeur inattendue" error="Veuillez choisir une valeur de la liste." promptTitle="Liste contrôlée" prompt="Choisir une valeur autorisée." sqref="A5:A80">
      <x:formula1>"P0,P1,P2,P3"</x:formula1>
    </x:dataValidation>
    <x:dataValidation type="list" errorStyle="warning" showInputMessage="1" showErrorMessage="1" errorTitle="Valeur inattendue" error="Veuillez choisir une valeur de la liste." promptTitle="Liste contrôlée" prompt="Choisir une valeur autorisée." sqref="E5:E80">
      <x:formula1>"Mensuelle,Trimestrielle,Semestrielle,Annuelle,Ponctuelle"</x:formula1>
    </x:dataValidation>
  </x:dataValidations>
  <x:pageMargins left="0.7" right="0.7" top="0.75" bottom="0.75" header="0.3" footer="0.3"/>
  <x:tableParts count="1">
    <x:tablePart xmlns:r="http://schemas.openxmlformats.org/officeDocument/2006/relationships" r:id="R3e95060486904fd9"/>
  </x:tableParts>
</x:worksheet>
</file>

<file path=xl/worksheets/sheet88.xml><?xml version="1.0" encoding="utf-8"?>
<x:worksheet xmlns:x="http://schemas.openxmlformats.org/spreadsheetml/2006/main">
  <x:sheetViews>
    <x:sheetView showGridLines="0" workbookViewId="0"/>
  </x:sheetViews>
  <x:sheetFormatPr defaultRowHeight="15"/>
  <x:cols>
    <x:col min="1" max="1" width="38.75" hidden="0" customWidth="1"/>
    <x:col min="2" max="2" width="10" hidden="0" customWidth="1"/>
    <x:col min="3" max="3" width="11.25" hidden="0" customWidth="1"/>
    <x:col min="4" max="4" width="22.5" hidden="0" customWidth="1"/>
    <x:col min="5" max="5" width="37.5" hidden="0" customWidth="1"/>
    <x:col min="6" max="6" width="10" hidden="0" customWidth="1"/>
    <x:col min="7" max="7" width="16.8799991607666" hidden="0" customWidth="1"/>
    <x:col min="8" max="8" width="45" hidden="0" customWidth="1"/>
    <x:col min="9" max="9" width="52.5" hidden="0" customWidth="1"/>
    <x:col min="10" max="10" width="20" hidden="0" customWidth="1"/>
    <x:col min="11" max="11" width="32.5" hidden="0" customWidth="1"/>
  </x:cols>
  <x:sheetData>
    <x:row r="1" ht="25.5" customHeight="1">
      <x:c r="A1" s="105" t="str">
        <x:v>Registre documentaire V4B</x:v>
      </x:c>
      <x:c r="B1" s="105"/>
      <x:c r="C1" s="105"/>
      <x:c r="D1" s="105"/>
      <x:c r="E1" s="105"/>
      <x:c r="F1" s="105"/>
      <x:c r="G1" s="105"/>
      <x:c r="H1" s="105"/>
      <x:c r="I1" s="105"/>
      <x:c r="J1" s="105"/>
      <x:c r="K1" s="105"/>
    </x:row>
    <x:row r="2" ht="34.5" customHeight="1">
      <x:c r="A2" s="108" t="str">
        <x:v>Documents locaux fournis et mapping vers les modules du Hub. Ce registre sert de base de preuves pour les formulaires, le contrôle qualité et le reporting.</x:v>
      </x:c>
      <x:c r="B2" s="108"/>
      <x:c r="C2" s="108"/>
      <x:c r="D2" s="108"/>
      <x:c r="E2" s="108"/>
      <x:c r="F2" s="108"/>
      <x:c r="G2" s="108"/>
      <x:c r="H2" s="108"/>
      <x:c r="I2" s="108"/>
      <x:c r="J2" s="108"/>
      <x:c r="K2" s="108"/>
    </x:row>
    <x:row r="4">
      <x:c r="A4" s="111" t="str">
        <x:v>Document</x:v>
      </x:c>
      <x:c r="B4" s="111" t="str">
        <x:v>Type</x:v>
      </x:c>
      <x:c r="C4" s="111" t="str">
        <x:v>Taille KB</x:v>
      </x:c>
      <x:c r="D4" s="111" t="str">
        <x:v>Domaines détectés</x:v>
      </x:c>
      <x:c r="E4" s="111" t="str">
        <x:v>Feuilles cibles</x:v>
      </x:c>
      <x:c r="F4" s="111" t="str">
        <x:v>Priorité</x:v>
      </x:c>
      <x:c r="G4" s="111" t="str">
        <x:v>Statut extraction</x:v>
      </x:c>
      <x:c r="H4" s="111" t="str">
        <x:v>Usage pour le Hub</x:v>
      </x:c>
      <x:c r="I4" s="111" t="str">
        <x:v>Chemin / lien</x:v>
      </x:c>
      <x:c r="J4" s="111" t="str">
        <x:v>Lien Nature</x:v>
      </x:c>
      <x:c r="K4" s="111" t="str">
        <x:v>Action</x:v>
      </x:c>
    </x:row>
    <x:row r="5">
      <x:c r="A5" s="113" t="str">
        <x:v>1. LS- CCRA Self Assessment_for City_Final French Dakar Dec 2025.docx</x:v>
      </x:c>
      <x:c r="B5" s="113" t="str">
        <x:v>docx</x:v>
      </x:c>
      <x:c r="C5" s="113" t="n">
        <x:v>17.1</x:v>
      </x:c>
      <x:c r="D5" s="113" t="str">
        <x:v>adaptation; gouvernance; reporting; projets</x:v>
      </x:c>
      <x:c r="E5" s="113" t="str">
        <x:v>08_Form_Erosion_Cotiere; 09_Form_Projets_Climat; 27_CONFORMITE_CADRES; 42_CONTROLE_QUALITE; 45_DONNEES_PRIORITAIRES; Contribution_CDN_2_0; Data_Erosion_Cotiere; Data_Projets_Climat; Reporting_CDP_C40_ICLEI; Risques_Climatiques</x:v>
      </x:c>
      <x:c r="F5" s="113" t="str">
        <x:v>P0</x:v>
      </x:c>
      <x:c r="G5" s="113" t="str">
        <x:v>OK</x:v>
      </x:c>
      <x:c r="H5" s="113" t="str">
        <x:v>Alimenter vulnerabilite, risques, erosion cotiere, exposition et resilience; Aligner gouvernance, C40, PCET, PAAEDC/SEACAP et standards internationaux; Pre-remplir CDP/C40/ICLEI/COMSSA/CDN et canevas de reporting; Identifier projets, actions, termes de reference, formations et mise en oeuvre</x:v>
      </x:c>
      <x:c r="I5" s="113" t="str">
        <x:v>C:\Users\pc\Documents\DAKAR_CLIMATE_INTELLIGENCE_HUB_MASTER.xlsx\outputs\DOCUMENTS\1. LS- CCRA Self Assessment_for City_Final French Dakar Dec 2025.docx</x:v>
      </x:c>
      <x:c r="J5" s="113" t="str">
        <x:v>Nature/résilience possible</x:v>
      </x:c>
      <x:c r="K5" s="113" t="str">
        <x:v>À exploiter pour fiches sources et preuves</x:v>
      </x:c>
    </x:row>
    <x:row r="6">
      <x:c r="A6" s="113" t="str">
        <x:v>20200625_Programme formation PAAEDC 8 juillet 2020 (1).pdf</x:v>
      </x:c>
      <x:c r="B6" s="113" t="str">
        <x:v>pdf</x:v>
      </x:c>
      <x:c r="C6" s="113" t="n">
        <x:v>649.2</x:v>
      </x:c>
      <x:c r="D6" s="113" t="str">
        <x:v>energie; adaptation; ges; gouvernance; reporting; projets</x:v>
      </x:c>
      <x:c r="E6" s="113" t="str">
        <x:v>03_Form_Electricite; 06_Form_Emissions_GES; 08_Form_Erosion_Cotiere; 09_Form_Projets_Climat; 27_CONFORMITE_CADRES; 42_CONTROLE_QUALITE; 45_DONNEES_PRIORITAIRES; Contribution_CDN_2_0; Data_Electricite; Data_Emissions_GES; Data_Erosion_Cotiere; Data_Projets_Climat; Energie; Inventaire_GES; Reporting_CDP_C40_ICLEI; Risques_Climatiques</x:v>
      </x:c>
      <x:c r="F6" s="113" t="str">
        <x:v>P0</x:v>
      </x:c>
      <x:c r="G6" s="113" t="str">
        <x:v>OK</x:v>
      </x:c>
      <x:c r="H6" s="113" t="str">
        <x:v>Alimenter consommation, audits energetiques, efficacite energetique et emissions energie;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6" s="113" t="str">
        <x:v>C:\Users\pc\Documents\DAKAR_CLIMATE_INTELLIGENCE_HUB_MASTER.xlsx\outputs\DOCUMENTS\20200625_Programme formation PAAEDC 8 juillet 2020 (1).pdf</x:v>
      </x:c>
      <x:c r="J6" s="113" t="str">
        <x:v>Nature/résilience possible</x:v>
      </x:c>
      <x:c r="K6" s="113" t="str">
        <x:v>À exploiter pour fiches sources et preuves</x:v>
      </x:c>
    </x:row>
    <x:row r="7">
      <x:c r="A7" s="113" t="str">
        <x:v>C40 2025-30 Leadership Standards Guidance Overview_October 2025.pptx</x:v>
      </x:c>
      <x:c r="B7" s="113" t="str">
        <x:v>pptx</x:v>
      </x:c>
      <x:c r="C7" s="113" t="n">
        <x:v>9339.7</x:v>
      </x:c>
      <x:c r="D7" s="113" t="str">
        <x:v>energie; dechets; mobilite; adaptation; ges; finance; gouvernance; reporting; projets</x:v>
      </x:c>
      <x:c r="E7" s="113" t="str">
        <x:v>03_Form_Electricite; 04_Form_Dechets; 06_Form_Emissions_GES; 07_Form_Mobilite; 08_Form_Erosion_Cotiere; 09_Form_Projets_Climat; 10_Form_Finance_Climat; 27_CONFORMITE_CADRES; 42_CONTROLE_QUALITE; 45_DONNEES_PRIORITAIRES; Contribution_CDN_2_0; Data_Dechets; Data_Electricite; Data_Emissions_GES; Data_Erosion_Cotiere; Data_Finance_Climat; Data_Mobilite; Data_Projets_Climat; Dechets; Energie; Inventaire_GES; Mobilite; Reporting_CDP_C40_ICLEI; Risques_Climatiques; Tableau_de_bord</x:v>
      </x:c>
      <x:c r="F7" s="113" t="str">
        <x:v>P0</x:v>
      </x:c>
      <x:c r="G7" s="113" t="str">
        <x:v>OK</x:v>
      </x:c>
      <x:c r="H7"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7" s="113" t="str">
        <x:v>C:\Users\pc\Documents\DAKAR_CLIMATE_INTELLIGENCE_HUB_MASTER.xlsx\outputs\DOCUMENTS\C40 2025-30 Leadership Standards Guidance Overview_October 2025.pptx</x:v>
      </x:c>
      <x:c r="J7" s="113" t="str">
        <x:v>Nature/résilience possible</x:v>
      </x:c>
      <x:c r="K7" s="113" t="str">
        <x:v>À exploiter pour fiches sources et preuves</x:v>
      </x:c>
    </x:row>
    <x:row r="8">
      <x:c r="A8" s="113" t="str">
        <x:v>C40's Comments on the Inception Report.docx</x:v>
      </x:c>
      <x:c r="B8" s="113" t="str">
        <x:v>docx</x:v>
      </x:c>
      <x:c r="C8" s="113" t="n">
        <x:v>3773.7</x:v>
      </x:c>
      <x:c r="D8" s="113" t="str">
        <x:v>dechets; mobilite; adaptation; ges; finance; gouvernance; reporting; projets</x:v>
      </x:c>
      <x:c r="E8" s="113" t="str">
        <x:v>04_Form_Dechets; 06_Form_Emissions_GES; 07_Form_Mobilite; 08_Form_Erosion_Cotiere; 09_Form_Projets_Climat; 10_Form_Finance_Climat; 27_CONFORMITE_CADRES; 42_CONTROLE_QUALITE; 45_DONNEES_PRIORITAIRES; Contribution_CDN_2_0; Data_Dechets; Data_Emissions_GES; Data_Erosion_Cotiere; Data_Finance_Climat; Data_Mobilite; Data_Projets_Climat; Dechets; Inventaire_GES; Mobilite; Reporting_CDP_C40_ICLEI; Risques_Climatiques; Tableau_de_bord</x:v>
      </x:c>
      <x:c r="F8" s="113" t="str">
        <x:v>P0</x:v>
      </x:c>
      <x:c r="G8" s="113" t="str">
        <x:v>OK</x:v>
      </x:c>
      <x:c r="H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8" s="113" t="str">
        <x:v>C:\Users\pc\Documents\DAKAR_CLIMATE_INTELLIGENCE_HUB_MASTER.xlsx\outputs\DOCUMENTS\C40's Comments on the Inception Report.docx</x:v>
      </x:c>
      <x:c r="J8" s="113" t="str">
        <x:v>Nature/résilience possible</x:v>
      </x:c>
      <x:c r="K8" s="113" t="str">
        <x:v>À exploiter pour fiches sources et preuves</x:v>
      </x:c>
    </x:row>
    <x:row r="9">
      <x:c r="A9" s="113" t="str">
        <x:v>C40-PGQA_Rapport-final-PGQA-Livrable23-Corr_V02_Aout2024 (3) (1).pdf</x:v>
      </x:c>
      <x:c r="B9" s="113" t="str">
        <x:v>pdf</x:v>
      </x:c>
      <x:c r="C9" s="113" t="n">
        <x:v>5621.7</x:v>
      </x:c>
      <x:c r="D9" s="113" t="str">
        <x:v>qualite_air; dechets; mobilite; ges; finance; gouvernance; projets</x:v>
      </x:c>
      <x:c r="E9"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9" s="113" t="str">
        <x:v>P0</x:v>
      </x:c>
      <x:c r="G9" s="113" t="str">
        <x:v>OK</x:v>
      </x:c>
      <x:c r="H9"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9" s="113" t="str">
        <x:v>C:\Users\pc\Documents\DAKAR_CLIMATE_INTELLIGENCE_HUB_MASTER.xlsx\outputs\DOCUMENTS\C40-PGQA_Rapport-final-PGQA-Livrable23-Corr_V02_Aout2024 (3) (1).pdf</x:v>
      </x:c>
      <x:c r="J9" s="113" t="str">
        <x:v>Nature/résilience possible</x:v>
      </x:c>
      <x:c r="K9" s="113" t="str">
        <x:v>À exploiter pour fiches sources et preuves</x:v>
      </x:c>
    </x:row>
    <x:row r="10">
      <x:c r="A10" s="113" t="str">
        <x:v>C40-PGQA_Rapport-final-PGQA-Livrable23-Corr_V02_Aout2024 (3).pdf</x:v>
      </x:c>
      <x:c r="B10" s="113" t="str">
        <x:v>pdf</x:v>
      </x:c>
      <x:c r="C10" s="113" t="n">
        <x:v>5621.7</x:v>
      </x:c>
      <x:c r="D10" s="113" t="str">
        <x:v>qualite_air; dechets; mobilite; ges; finance; gouvernance; projets</x:v>
      </x:c>
      <x:c r="E10"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10" s="113" t="str">
        <x:v>P0</x:v>
      </x:c>
      <x:c r="G10" s="113" t="str">
        <x:v>OK</x:v>
      </x:c>
      <x:c r="H10"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10" s="113" t="str">
        <x:v>C:\Users\pc\Documents\DAKAR_CLIMATE_INTELLIGENCE_HUB_MASTER.xlsx\outputs\DOCUMENTS\C40-PGQA_Rapport-final-PGQA-Livrable23-Corr_V02_Aout2024 (3).pdf</x:v>
      </x:c>
      <x:c r="J10" s="113" t="str">
        <x:v>Nature/résilience possible</x:v>
      </x:c>
      <x:c r="K10" s="113" t="str">
        <x:v>À exploiter pour fiches sources et preuves</x:v>
      </x:c>
    </x:row>
    <x:row r="11">
      <x:c r="A11" s="113" t="str">
        <x:v>CoMSSA_SEACAP_ReportingTemplate_Ville_de_Dakar (2).xlsm</x:v>
      </x:c>
      <x:c r="B11" s="113" t="str">
        <x:v>xlsm</x:v>
      </x:c>
      <x:c r="C11" s="113" t="n">
        <x:v>1088.1</x:v>
      </x:c>
      <x:c r="D11" s="113" t="str">
        <x:v>dechets; adaptation; ges; gouvernance; reporting</x:v>
      </x:c>
      <x:c r="E11" s="113" t="str">
        <x:v>04_Form_Dechets; 06_Form_Emissions_GES; 08_Form_Erosion_Cotiere; 27_CONFORMITE_CADRES; 42_CONTROLE_QUALITE; Contribution_CDN_2_0; Data_Dechets; Data_Emissions_GES; Data_Erosion_Cotiere; Dechets; Inventaire_GES; Reporting_CDP_C40_ICLEI; Risques_Climatiques</x:v>
      </x:c>
      <x:c r="F11" s="113" t="str">
        <x:v>P0</x:v>
      </x:c>
      <x:c r="G11" s="113" t="str">
        <x:v>OK</x:v>
      </x:c>
      <x:c r="H11" s="113" t="str">
        <x:v>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x:v>
      </x:c>
      <x:c r="I11" s="113" t="str">
        <x:v>C:\Users\pc\Documents\DAKAR_CLIMATE_INTELLIGENCE_HUB_MASTER.xlsx\outputs\DOCUMENTS\CoMSSA_SEACAP_ReportingTemplate_Ville_de_Dakar (2).xlsm</x:v>
      </x:c>
      <x:c r="J11" s="113" t="str">
        <x:v>Nature/résilience possible</x:v>
      </x:c>
      <x:c r="K11" s="113" t="str">
        <x:v>À exploiter pour fiches sources et preuves</x:v>
      </x:c>
    </x:row>
    <x:row r="12">
      <x:c r="A12" s="113" t="str">
        <x:v>Dakar Pathways Update Note (2).pdf</x:v>
      </x:c>
      <x:c r="B12" s="113" t="str">
        <x:v>pdf</x:v>
      </x:c>
      <x:c r="C12" s="113" t="n">
        <x:v>536.1</x:v>
      </x:c>
      <x:c r="D12" s="113" t="str">
        <x:v>energie; dechets; mobilite; ges; gouvernance; projets</x:v>
      </x:c>
      <x:c r="E12" s="113" t="str">
        <x:v>03_Form_Electricite; 04_Form_Dechets; 06_Form_Emissions_GES; 07_Form_Mobilite; 09_Form_Projets_Climat; 27_CONFORMITE_CADRES; 45_DONNEES_PRIORITAIRES; Contribution_CDN_2_0; Data_Dechets; Data_Electricite; Data_Emissions_GES; Data_Mobilite; Data_Projets_Climat; Dechets; Energie; Inventaire_GES; Mobilite; Reporting_CDP_C40_ICLEI</x:v>
      </x:c>
      <x:c r="F12" s="113" t="str">
        <x:v>P0</x:v>
      </x:c>
      <x:c r="G12" s="113" t="str">
        <x:v>OK</x:v>
      </x:c>
      <x:c r="H12"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Identifier projets, actions, termes de reference, formations et mise en oeuvre</x:v>
      </x:c>
      <x:c r="I12" s="113" t="str">
        <x:v>C:\Users\pc\Documents\DAKAR_CLIMATE_INTELLIGENCE_HUB_MASTER.xlsx\outputs\DOCUMENTS\Dakar Pathways Update Note (2).pdf</x:v>
      </x:c>
      <x:c r="J12" s="113" t="str">
        <x:v>Nature/résilience possible</x:v>
      </x:c>
      <x:c r="K12" s="113" t="str">
        <x:v>À exploiter pour fiches sources et preuves</x:v>
      </x:c>
    </x:row>
    <x:row r="13">
      <x:c r="A13" s="113" t="str">
        <x:v>Dakar-RfP4_23-1-2026_Waste-Segregation-Pilot-fr.pdf</x:v>
      </x:c>
      <x:c r="B13" s="113" t="str">
        <x:v>pdf</x:v>
      </x:c>
      <x:c r="C13" s="113" t="n">
        <x:v>1147.7</x:v>
      </x:c>
      <x:c r="D13" s="113" t="str">
        <x:v>dechets; ges; gouvernance; projets</x:v>
      </x:c>
      <x:c r="E13" s="113" t="str">
        <x:v>04_Form_Dechets; 06_Form_Emissions_GES; 09_Form_Projets_Climat; 27_CONFORMITE_CADRES; 45_DONNEES_PRIORITAIRES; Contribution_CDN_2_0; Data_Dechets; Data_Emissions_GES; Data_Projets_Climat; Dechets; Inventaire_GES; Reporting_CDP_C40_ICLEI</x:v>
      </x:c>
      <x:c r="F13" s="113" t="str">
        <x:v>P0</x:v>
      </x:c>
      <x:c r="G13" s="113" t="str">
        <x:v>OK</x:v>
      </x:c>
      <x:c r="H13" s="113" t="str">
        <x:v>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3" s="113" t="str">
        <x:v>C:\Users\pc\Documents\DAKAR_CLIMATE_INTELLIGENCE_HUB_MASTER.xlsx\outputs\DOCUMENTS\Dakar-RfP4_23-1-2026_Waste-Segregation-Pilot-fr.pdf</x:v>
      </x:c>
      <x:c r="J13" s="113" t="str">
        <x:v>Nature/résilience possible</x:v>
      </x:c>
      <x:c r="K13" s="113" t="str">
        <x:v>À exploiter pour fiches sources et preuves</x:v>
      </x:c>
    </x:row>
    <x:row r="14">
      <x:c r="A14" s="113" t="str">
        <x:v>Event Report_CFO Network Convening_Sept-23_FRdocx_240131_092401.pdf</x:v>
      </x:c>
      <x:c r="B14" s="113" t="str">
        <x:v>pdf</x:v>
      </x:c>
      <x:c r="C14" s="113" t="n">
        <x:v>2586.7</x:v>
      </x:c>
      <x:c r="D14" s="113" t="str">
        <x:v>dechets; adaptation; ges; finance; gouvernance; reporting; projets</x:v>
      </x:c>
      <x:c r="E14" s="113" t="str">
        <x:v>04_Form_Dechets; 06_Form_Emissions_GES; 08_Form_Erosion_Cotiere; 09_Form_Projets_Climat; 10_Form_Finance_Climat; 27_CONFORMITE_CADRES; 42_CONTROLE_QUALITE; 45_DONNEES_PRIORITAIRES; Contribution_CDN_2_0; Data_Dechets; Data_Emissions_GES; Data_Erosion_Cotiere; Data_Finance_Climat; Data_Projets_Climat; Dechets; Inventaire_GES; Reporting_CDP_C40_ICLEI; Risques_Climatiques; Tableau_de_bord</x:v>
      </x:c>
      <x:c r="F14" s="113" t="str">
        <x:v>P0</x:v>
      </x:c>
      <x:c r="G14" s="113" t="str">
        <x:v>OK</x:v>
      </x:c>
      <x:c r="H14" s="113" t="str">
        <x:v>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4" s="113" t="str">
        <x:v>C:\Users\pc\Documents\DAKAR_CLIMATE_INTELLIGENCE_HUB_MASTER.xlsx\outputs\DOCUMENTS\Event Report_CFO Network Convening_Sept-23_FRdocx_240131_092401.pdf</x:v>
      </x:c>
      <x:c r="J14" s="113" t="str">
        <x:v>Nature/résilience possible</x:v>
      </x:c>
      <x:c r="K14" s="113" t="str">
        <x:v>À exploiter pour fiches sources et preuves</x:v>
      </x:c>
    </x:row>
    <x:row r="15">
      <x:c r="A15" s="113" t="str">
        <x:v>Formulation CoM SSA 30042020.pdf</x:v>
      </x:c>
      <x:c r="B15" s="113" t="str">
        <x:v>pdf</x:v>
      </x:c>
      <x:c r="C15" s="113" t="n">
        <x:v>1315.8</x:v>
      </x:c>
      <x:c r="D15" s="113" t="str">
        <x:v>energie; dechets; adaptation; ges; finance; gouvernance; reporting; projets</x:v>
      </x:c>
      <x:c r="E15" s="113" t="str">
        <x:v>03_Form_Electricite; 04_Form_Dechets; 06_Form_Emissions_GES; 08_Form_Erosion_Cotiere; 09_Form_Projets_Climat; 10_Form_Finance_Climat; 27_CONFORMITE_CADRES; 42_CONTROLE_QUALITE; 45_DONNEES_PRIORITAIRES; Contribution_CDN_2_0; Data_Dechets; Data_Electricite; Data_Emissions_GES; Data_Erosion_Cotiere; Data_Finance_Climat; Data_Projets_Climat; Dechets; Energie; Inventaire_GES; Reporting_CDP_C40_ICLEI; Risques_Climatiques; Tableau_de_bord</x:v>
      </x:c>
      <x:c r="F15" s="113" t="str">
        <x:v>P0</x:v>
      </x:c>
      <x:c r="G15" s="113" t="str">
        <x:v>OK</x:v>
      </x:c>
      <x:c r="H15"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5" s="113" t="str">
        <x:v>C:\Users\pc\Documents\DAKAR_CLIMATE_INTELLIGENCE_HUB_MASTER.xlsx\outputs\DOCUMENTS\Formulation CoM SSA 30042020.pdf</x:v>
      </x:c>
      <x:c r="J15" s="113" t="str">
        <x:v>Nature/résilience possible</x:v>
      </x:c>
      <x:c r="K15" s="113" t="str">
        <x:v>À exploiter pour fiches sources et preuves</x:v>
      </x:c>
    </x:row>
    <x:row r="16">
      <x:c r="A16" s="113" t="str">
        <x:v>Guide pratique résumé PAAEDC (1).pdf</x:v>
      </x:c>
      <x:c r="B16" s="113" t="str">
        <x:v>pdf</x:v>
      </x:c>
      <x:c r="C16" s="113" t="n">
        <x:v>2283.3</x:v>
      </x:c>
      <x:c r="D16" s="113" t="str">
        <x:v>adaptation; ges; gouvernance</x:v>
      </x:c>
      <x:c r="E16" s="113" t="str">
        <x:v>06_Form_Emissions_GES; 08_Form_Erosion_Cotiere; 27_CONFORMITE_CADRES; Contribution_CDN_2_0; Data_Emissions_GES; Data_Erosion_Cotiere; Inventaire_GES; Reporting_CDP_C40_ICLEI; Risques_Climatiques</x:v>
      </x:c>
      <x:c r="F16" s="113" t="str">
        <x:v>P0</x:v>
      </x:c>
      <x:c r="G16" s="113" t="str">
        <x:v>OK</x:v>
      </x:c>
      <x:c r="H16" s="113" t="str">
        <x:v>Alimenter vulnerabilite, risques, erosion cotiere, exposition et resilience; Structurer inventaire GES, facteurs d'emission, scopes et trajectoires; Aligner gouvernance, C40, PCET, PAAEDC/SEACAP et standards internationaux</x:v>
      </x:c>
      <x:c r="I16" s="113" t="str">
        <x:v>C:\Users\pc\Documents\DAKAR_CLIMATE_INTELLIGENCE_HUB_MASTER.xlsx\outputs\DOCUMENTS\Guide pratique résumé PAAEDC (1).pdf</x:v>
      </x:c>
      <x:c r="J16" s="113" t="str">
        <x:v>Nature/résilience possible</x:v>
      </x:c>
      <x:c r="K16" s="113" t="str">
        <x:v>À exploiter pour fiches sources et preuves</x:v>
      </x:c>
    </x:row>
    <x:row r="17">
      <x:c r="A17" s="113" t="str">
        <x:v>Introduction to Pathways.pdf</x:v>
      </x:c>
      <x:c r="B17" s="113" t="str">
        <x:v>pdf</x:v>
      </x:c>
      <x:c r="C17" s="113" t="n">
        <x:v>1351.4</x:v>
      </x:c>
      <x:c r="D17" s="113" t="str">
        <x:v>energie; dechets; ges; gouvernance; projets</x:v>
      </x:c>
      <x:c r="E17"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17" s="113" t="str">
        <x:v>P0</x:v>
      </x:c>
      <x:c r="G17" s="113" t="str">
        <x:v>OK</x:v>
      </x:c>
      <x:c r="H1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7" s="113" t="str">
        <x:v>C:\Users\pc\Documents\DAKAR_CLIMATE_INTELLIGENCE_HUB_MASTER.xlsx\outputs\DOCUMENTS\Introduction to Pathways.pdf</x:v>
      </x:c>
      <x:c r="J17" s="113" t="str">
        <x:v>Nature/résilience possible</x:v>
      </x:c>
      <x:c r="K17" s="113" t="str">
        <x:v>À exploiter pour fiches sources et preuves</x:v>
      </x:c>
    </x:row>
    <x:row r="18">
      <x:c r="A18" s="113" t="str">
        <x:v>main_report_FR_v29_MINISTRY (1).docx</x:v>
      </x:c>
      <x:c r="B18" s="113" t="str">
        <x:v>docx</x:v>
      </x:c>
      <x:c r="C18" s="113" t="n">
        <x:v>3841.6</x:v>
      </x:c>
      <x:c r="D18" s="113" t="str">
        <x:v>dechets; mobilite; adaptation; ges; finance; reporting; projets</x:v>
      </x:c>
      <x:c r="E18" s="113" t="str">
        <x:v>04_Form_Dechets; 06_Form_Emissions_GES; 07_Form_Mobilite; 08_Form_Erosion_Cotiere; 09_Form_Projets_Climat; 10_Form_Finance_Climat; 42_CONTROLE_QUALITE; 45_DONNEES_PRIORITAIRES; Contribution_CDN_2_0; Data_Dechets; Data_Emissions_GES; Data_Erosion_Cotiere; Data_Finance_Climat; Data_Mobilite; Data_Projets_Climat; Dechets; Inventaire_GES; Mobilite; Reporting_CDP_C40_ICLEI; Risques_Climatiques; Tableau_de_bord</x:v>
      </x:c>
      <x:c r="F18" s="113" t="str">
        <x:v>P0</x:v>
      </x:c>
      <x:c r="G18" s="113" t="str">
        <x:v>OK</x:v>
      </x:c>
      <x:c r="H1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Pre-remplir CDP/C40/ICLEI/COMSSA/CDN et canevas de reporting; Identifier projets, actions, termes de reference, formations et mise en oeuvre</x:v>
      </x:c>
      <x:c r="I18" s="113" t="str">
        <x:v>C:\Users\pc\Documents\DAKAR_CLIMATE_INTELLIGENCE_HUB_MASTER.xlsx\outputs\DOCUMENTS\main_report_FR_v29_MINISTRY (1).docx</x:v>
      </x:c>
      <x:c r="J18" s="113" t="str">
        <x:v>Nature/résilience possible</x:v>
      </x:c>
      <x:c r="K18" s="113" t="str">
        <x:v>À exploiter pour fiches sources et preuves</x:v>
      </x:c>
    </x:row>
    <x:row r="19">
      <x:c r="A19" s="113" t="str">
        <x:v>P4. Rapport provisoire V1.6 (3).pdf</x:v>
      </x:c>
      <x:c r="B19" s="113" t="str">
        <x:v>pdf</x:v>
      </x:c>
      <x:c r="C19" s="113" t="n">
        <x:v>3755.9</x:v>
      </x:c>
      <x:c r="D19" s="113" t="str">
        <x:v>energie; dechets; mobilite; ges; gouvernance; reporting; projets</x:v>
      </x:c>
      <x:c r="E19"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19" s="113" t="str">
        <x:v>P0</x:v>
      </x:c>
      <x:c r="G19" s="113" t="str">
        <x:v>OK</x:v>
      </x:c>
      <x:c r="H19"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19" s="113" t="str">
        <x:v>C:\Users\pc\Documents\DAKAR_CLIMATE_INTELLIGENCE_HUB_MASTER.xlsx\outputs\DOCUMENTS\P4. Rapport provisoire V1.6 (3).pdf</x:v>
      </x:c>
      <x:c r="J19" s="113" t="str">
        <x:v>Nature/résilience possible</x:v>
      </x:c>
      <x:c r="K19" s="113" t="str">
        <x:v>À exploiter pour fiches sources et preuves</x:v>
      </x:c>
    </x:row>
    <x:row r="20">
      <x:c r="A20" s="113" t="str">
        <x:v>P8. Rapport final Etude accés à l'énergie durable.pdf</x:v>
      </x:c>
      <x:c r="B20" s="113" t="str">
        <x:v>pdf</x:v>
      </x:c>
      <x:c r="C20" s="113" t="n">
        <x:v>7001.9</x:v>
      </x:c>
      <x:c r="D20" s="113" t="str">
        <x:v>energie; dechets; mobilite; gouvernance; reporting; projets</x:v>
      </x:c>
      <x:c r="E20" s="113" t="str">
        <x:v>03_Form_Electricite; 04_Form_Dechets; 07_Form_Mobilite; 09_Form_Projets_Climat; 27_CONFORMITE_CADRES; 42_CONTROLE_QUALITE; 45_DONNEES_PRIORITAIRES; Contribution_CDN_2_0; Data_Dechets; Data_Electricite; Data_Mobilite; Data_Projets_Climat; Dechets; Energie; Inventaire_GES; Mobilite; Reporting_CDP_C40_ICLEI</x:v>
      </x:c>
      <x:c r="F20" s="113" t="str">
        <x:v>P0</x:v>
      </x:c>
      <x:c r="G20" s="113" t="str">
        <x:v>OK</x:v>
      </x:c>
      <x:c r="H20" s="113" t="str">
        <x:v>Alimenter consommation, audits energetiques, efficacite energetique et emissions energie; Alimenter quantites collectees, tri, valorisation et projet pilote dechets; Alimenter activite transport, trajectoires et emissions mobilite; Aligner gouvernance, C40, PCET, PAAEDC/SEACAP et standards internationaux; Pre-remplir CDP/C40/ICLEI/COMSSA/CDN et canevas de reporting; Identifier projets, actions, termes de reference, formations et mise en oeuvre</x:v>
      </x:c>
      <x:c r="I20" s="113" t="str">
        <x:v>C:\Users\pc\Documents\DAKAR_CLIMATE_INTELLIGENCE_HUB_MASTER.xlsx\outputs\DOCUMENTS\P8. Rapport final Etude accés à l'énergie durable.pdf</x:v>
      </x:c>
      <x:c r="J20" s="113" t="str">
        <x:v>Nature/résilience possible</x:v>
      </x:c>
      <x:c r="K20" s="113" t="str">
        <x:v>À exploiter pour fiches sources et preuves</x:v>
      </x:c>
    </x:row>
    <x:row r="21">
      <x:c r="A21" s="113" t="str">
        <x:v>Plan Climat Energie Territorial_Ville de Dakar_PCET V4_FINAL_24-03-2021 (11).pdf</x:v>
      </x:c>
      <x:c r="B21" s="113" t="str">
        <x:v>pdf</x:v>
      </x:c>
      <x:c r="C21" s="113" t="n">
        <x:v>23726.2</x:v>
      </x:c>
      <x:c r="D21" s="113" t="str">
        <x:v>energie; dechets; mobilite; adaptation; ges; gouvernance; reporting; projets</x:v>
      </x:c>
      <x:c r="E21"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21" s="113" t="str">
        <x:v>P0</x:v>
      </x:c>
      <x:c r="G21" s="113" t="str">
        <x:v>OK</x:v>
      </x:c>
      <x:c r="H21"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1" s="113" t="str">
        <x:v>C:\Users\pc\Documents\DAKAR_CLIMATE_INTELLIGENCE_HUB_MASTER.xlsx\outputs\DOCUMENTS\Plan Climat Energie Territorial_Ville de Dakar_PCET V4_FINAL_24-03-2021 (11).pdf</x:v>
      </x:c>
      <x:c r="J21" s="113" t="str">
        <x:v>Nature/résilience possible</x:v>
      </x:c>
      <x:c r="K21" s="113" t="str">
        <x:v>À exploiter pour fiches sources et preuves</x:v>
      </x:c>
    </x:row>
    <x:row r="22">
      <x:c r="A22" s="113" t="str">
        <x:v>Rapport Audit Energetique_Projet EE_Building Communal_v3.docx</x:v>
      </x:c>
      <x:c r="B22" s="113" t="str">
        <x:v>docx</x:v>
      </x:c>
      <x:c r="C22" s="113" t="n">
        <x:v>7000.1</x:v>
      </x:c>
      <x:c r="D22" s="113" t="str">
        <x:v>energie; dechets; ges; gouvernance; projets</x:v>
      </x:c>
      <x:c r="E22"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22" s="113" t="str">
        <x:v>P0</x:v>
      </x:c>
      <x:c r="G22" s="113" t="str">
        <x:v>OK</x:v>
      </x:c>
      <x:c r="H22"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22" s="113" t="str">
        <x:v>C:\Users\pc\Documents\DAKAR_CLIMATE_INTELLIGENCE_HUB_MASTER.xlsx\outputs\DOCUMENTS\Rapport Audit Energetique_Projet EE_Building Communal_v3.docx</x:v>
      </x:c>
      <x:c r="J22" s="113" t="str">
        <x:v>Nature/résilience possible</x:v>
      </x:c>
      <x:c r="K22" s="113" t="str">
        <x:v>À exploiter pour fiches sources et preuves</x:v>
      </x:c>
    </x:row>
    <x:row r="23">
      <x:c r="A23" s="113" t="str">
        <x:v>Rapport Audit Energetique_Projet EE_Centre Etat Civil_v3.docx</x:v>
      </x:c>
      <x:c r="B23" s="113" t="str">
        <x:v>docx</x:v>
      </x:c>
      <x:c r="C23" s="113" t="n">
        <x:v>4371.4</x:v>
      </x:c>
      <x:c r="D23" s="113" t="str">
        <x:v>energie; dechets; ges; projets</x:v>
      </x:c>
      <x:c r="E23" s="113" t="str">
        <x:v>03_Form_Electricite; 04_Form_Dechets; 06_Form_Emissions_GES; 09_Form_Projets_Climat; 45_DONNEES_PRIORITAIRES; Data_Dechets; Data_Electricite; Data_Emissions_GES; Data_Projets_Climat; Dechets; Energie; Inventaire_GES</x:v>
      </x:c>
      <x:c r="F23" s="113" t="str">
        <x:v>P0</x:v>
      </x:c>
      <x:c r="G23" s="113" t="str">
        <x:v>OK</x:v>
      </x:c>
      <x:c r="H23"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3" s="113" t="str">
        <x:v>C:\Users\pc\Documents\DAKAR_CLIMATE_INTELLIGENCE_HUB_MASTER.xlsx\outputs\DOCUMENTS\Rapport Audit Energetique_Projet EE_Centre Etat Civil_v3.docx</x:v>
      </x:c>
      <x:c r="J23" s="113" t="str">
        <x:v>Nature/résilience possible</x:v>
      </x:c>
      <x:c r="K23" s="113" t="str">
        <x:v>À exploiter pour fiches sources et preuves</x:v>
      </x:c>
    </x:row>
    <x:row r="24">
      <x:c r="A24" s="113" t="str">
        <x:v>Rapport Audit Energetique_Projet EE_Centre Formation_v3.docx</x:v>
      </x:c>
      <x:c r="B24" s="113" t="str">
        <x:v>docx</x:v>
      </x:c>
      <x:c r="C24" s="113" t="n">
        <x:v>3570.8</x:v>
      </x:c>
      <x:c r="D24" s="113" t="str">
        <x:v>energie; dechets; ges; projets</x:v>
      </x:c>
      <x:c r="E24" s="113" t="str">
        <x:v>03_Form_Electricite; 04_Form_Dechets; 06_Form_Emissions_GES; 09_Form_Projets_Climat; 45_DONNEES_PRIORITAIRES; Data_Dechets; Data_Electricite; Data_Emissions_GES; Data_Projets_Climat; Dechets; Energie; Inventaire_GES</x:v>
      </x:c>
      <x:c r="F24" s="113" t="str">
        <x:v>P0</x:v>
      </x:c>
      <x:c r="G24" s="113" t="str">
        <x:v>OK</x:v>
      </x:c>
      <x:c r="H24"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4" s="113" t="str">
        <x:v>C:\Users\pc\Documents\DAKAR_CLIMATE_INTELLIGENCE_HUB_MASTER.xlsx\outputs\DOCUMENTS\Rapport Audit Energetique_Projet EE_Centre Formation_v3.docx</x:v>
      </x:c>
      <x:c r="J24" s="113" t="str">
        <x:v>Nature/résilience possible</x:v>
      </x:c>
      <x:c r="K24" s="113" t="str">
        <x:v>À exploiter pour fiches sources et preuves</x:v>
      </x:c>
    </x:row>
    <x:row r="25">
      <x:c r="A25" s="113" t="str">
        <x:v>Rapport Audit Energetique_Projet EE_Centre Geriatrie_v3.docx</x:v>
      </x:c>
      <x:c r="B25" s="113" t="str">
        <x:v>docx</x:v>
      </x:c>
      <x:c r="C25" s="113" t="n">
        <x:v>3090.7</x:v>
      </x:c>
      <x:c r="D25" s="113" t="str">
        <x:v>energie; dechets; ges; projets</x:v>
      </x:c>
      <x:c r="E25" s="113" t="str">
        <x:v>03_Form_Electricite; 04_Form_Dechets; 06_Form_Emissions_GES; 09_Form_Projets_Climat; 45_DONNEES_PRIORITAIRES; Data_Dechets; Data_Electricite; Data_Emissions_GES; Data_Projets_Climat; Dechets; Energie; Inventaire_GES</x:v>
      </x:c>
      <x:c r="F25" s="113" t="str">
        <x:v>P0</x:v>
      </x:c>
      <x:c r="G25" s="113" t="str">
        <x:v>OK</x:v>
      </x:c>
      <x:c r="H25"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5" s="113" t="str">
        <x:v>C:\Users\pc\Documents\DAKAR_CLIMATE_INTELLIGENCE_HUB_MASTER.xlsx\outputs\DOCUMENTS\Rapport Audit Energetique_Projet EE_Centre Geriatrie_v3.docx</x:v>
      </x:c>
      <x:c r="J25" s="113" t="str">
        <x:v>Nature/résilience possible</x:v>
      </x:c>
      <x:c r="K25" s="113" t="str">
        <x:v>À exploiter pour fiches sources et preuves</x:v>
      </x:c>
    </x:row>
    <x:row r="26">
      <x:c r="A26" s="113" t="str">
        <x:v>Rapport Audit Energetique_Projet EE_DST_v3.docx</x:v>
      </x:c>
      <x:c r="B26" s="113" t="str">
        <x:v>docx</x:v>
      </x:c>
      <x:c r="C26" s="113" t="n">
        <x:v>3291.4</x:v>
      </x:c>
      <x:c r="D26" s="113" t="str">
        <x:v>energie; dechets; ges; projets</x:v>
      </x:c>
      <x:c r="E26" s="113" t="str">
        <x:v>03_Form_Electricite; 04_Form_Dechets; 06_Form_Emissions_GES; 09_Form_Projets_Climat; 45_DONNEES_PRIORITAIRES; Data_Dechets; Data_Electricite; Data_Emissions_GES; Data_Projets_Climat; Dechets; Energie; Inventaire_GES</x:v>
      </x:c>
      <x:c r="F26" s="113" t="str">
        <x:v>P0</x:v>
      </x:c>
      <x:c r="G26" s="113" t="str">
        <x:v>OK</x:v>
      </x:c>
      <x:c r="H26"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6" s="113" t="str">
        <x:v>C:\Users\pc\Documents\DAKAR_CLIMATE_INTELLIGENCE_HUB_MASTER.xlsx\outputs\DOCUMENTS\Rapport Audit Energetique_Projet EE_DST_v3.docx</x:v>
      </x:c>
      <x:c r="J26" s="113" t="str">
        <x:v>Nature/résilience possible</x:v>
      </x:c>
      <x:c r="K26" s="113" t="str">
        <x:v>À exploiter pour fiches sources et preuves</x:v>
      </x:c>
    </x:row>
    <x:row r="27">
      <x:c r="A27" s="113" t="str">
        <x:v>Rapport Audit Energetique_Projet EE_piscine olympique_v3.docx</x:v>
      </x:c>
      <x:c r="B27" s="113" t="str">
        <x:v>docx</x:v>
      </x:c>
      <x:c r="C27" s="113" t="n">
        <x:v>9165.6</x:v>
      </x:c>
      <x:c r="D27" s="113" t="str">
        <x:v>energie; dechets; ges; projets</x:v>
      </x:c>
      <x:c r="E27" s="113" t="str">
        <x:v>03_Form_Electricite; 04_Form_Dechets; 06_Form_Emissions_GES; 09_Form_Projets_Climat; 45_DONNEES_PRIORITAIRES; Data_Dechets; Data_Electricite; Data_Emissions_GES; Data_Projets_Climat; Dechets; Energie; Inventaire_GES</x:v>
      </x:c>
      <x:c r="F27" s="113" t="str">
        <x:v>P0</x:v>
      </x:c>
      <x:c r="G27" s="113" t="str">
        <x:v>OK</x:v>
      </x:c>
      <x:c r="H27"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7" s="113" t="str">
        <x:v>C:\Users\pc\Documents\DAKAR_CLIMATE_INTELLIGENCE_HUB_MASTER.xlsx\outputs\DOCUMENTS\Rapport Audit Energetique_Projet EE_piscine olympique_v3.docx</x:v>
      </x:c>
      <x:c r="J27" s="113" t="str">
        <x:v>Nature/résilience possible</x:v>
      </x:c>
      <x:c r="K27" s="113" t="str">
        <x:v>À exploiter pour fiches sources et preuves</x:v>
      </x:c>
    </x:row>
    <x:row r="28">
      <x:c r="A28" s="113" t="str">
        <x:v>Rapport Capitalisation_nov2020_corrigé émis 30032021 (1).pdf</x:v>
      </x:c>
      <x:c r="B28" s="113" t="str">
        <x:v>pdf</x:v>
      </x:c>
      <x:c r="C28" s="113" t="n">
        <x:v>1366</x:v>
      </x:c>
      <x:c r="D28" s="113" t="str">
        <x:v>energie; dechets; adaptation; ges; gouvernance; reporting; projets</x:v>
      </x:c>
      <x:c r="E28"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8" s="113" t="str">
        <x:v>P0</x:v>
      </x:c>
      <x:c r="G28" s="113" t="str">
        <x:v>OK</x:v>
      </x:c>
      <x:c r="H28"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8" s="113" t="str">
        <x:v>C:\Users\pc\Documents\DAKAR_CLIMATE_INTELLIGENCE_HUB_MASTER.xlsx\outputs\DOCUMENTS\Rapport Capitalisation_nov2020_corrigé émis 30032021 (1).pdf</x:v>
      </x:c>
      <x:c r="J28" s="113" t="str">
        <x:v>Nature/résilience possible</x:v>
      </x:c>
      <x:c r="K28" s="113" t="str">
        <x:v>À exploiter pour fiches sources et preuves</x:v>
      </x:c>
    </x:row>
    <x:row r="29">
      <x:c r="A29" s="113" t="str">
        <x:v>Rapport Capitalisation_Ver. finale-GAIC 13août2020 (1) (1).docx</x:v>
      </x:c>
      <x:c r="B29" s="113" t="str">
        <x:v>docx</x:v>
      </x:c>
      <x:c r="C29" s="113" t="n">
        <x:v>1238.8</x:v>
      </x:c>
      <x:c r="D29" s="113" t="str">
        <x:v>energie; dechets; adaptation; ges; gouvernance; reporting; projets</x:v>
      </x:c>
      <x:c r="E29"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9" s="113" t="str">
        <x:v>P0</x:v>
      </x:c>
      <x:c r="G29" s="113" t="str">
        <x:v>OK</x:v>
      </x:c>
      <x:c r="H29"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9" s="113" t="str">
        <x:v>C:\Users\pc\Documents\DAKAR_CLIMATE_INTELLIGENCE_HUB_MASTER.xlsx\outputs\DOCUMENTS\Rapport Capitalisation_Ver. finale-GAIC 13août2020 (1) (1).docx</x:v>
      </x:c>
      <x:c r="J29" s="113" t="str">
        <x:v>Nature/résilience possible</x:v>
      </x:c>
      <x:c r="K29" s="113" t="str">
        <x:v>À exploiter pour fiches sources et preuves</x:v>
      </x:c>
    </x:row>
    <x:row r="30">
      <x:c r="A30" s="113" t="str">
        <x:v>Rapport final ville de DAKAR imprimé (1).docx</x:v>
      </x:c>
      <x:c r="B30" s="113" t="str">
        <x:v>docx</x:v>
      </x:c>
      <x:c r="C30" s="113" t="n">
        <x:v>1207</x:v>
      </x:c>
      <x:c r="D30" s="113" t="str">
        <x:v>energie; dechets; mobilite; ges; gouvernance; reporting; projets</x:v>
      </x:c>
      <x:c r="E30"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0" s="113" t="str">
        <x:v>P0</x:v>
      </x:c>
      <x:c r="G30" s="113" t="str">
        <x:v>OK</x:v>
      </x:c>
      <x:c r="H30"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0" s="113" t="str">
        <x:v>C:\Users\pc\Documents\DAKAR_CLIMATE_INTELLIGENCE_HUB_MASTER.xlsx\outputs\DOCUMENTS\Rapport final ville de DAKAR imprimé (1).docx</x:v>
      </x:c>
      <x:c r="J30" s="113" t="str">
        <x:v>Nature/résilience possible</x:v>
      </x:c>
      <x:c r="K30" s="113" t="str">
        <x:v>À exploiter pour fiches sources et preuves</x:v>
      </x:c>
    </x:row>
    <x:row r="31">
      <x:c r="A31" s="113" t="str">
        <x:v>Rapport final ville de DAKAR imprimé (2).docx</x:v>
      </x:c>
      <x:c r="B31" s="113" t="str">
        <x:v>docx</x:v>
      </x:c>
      <x:c r="C31" s="113" t="n">
        <x:v>1207</x:v>
      </x:c>
      <x:c r="D31" s="113" t="str">
        <x:v>energie; dechets; mobilite; ges; gouvernance; reporting; projets</x:v>
      </x:c>
      <x:c r="E31"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1" s="113" t="str">
        <x:v>P0</x:v>
      </x:c>
      <x:c r="G31" s="113" t="str">
        <x:v>OK</x:v>
      </x:c>
      <x:c r="H31"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1" s="113" t="str">
        <x:v>C:\Users\pc\Documents\DAKAR_CLIMATE_INTELLIGENCE_HUB_MASTER.xlsx\outputs\DOCUMENTS\Rapport final ville de DAKAR imprimé (2).docx</x:v>
      </x:c>
      <x:c r="J31" s="113" t="str">
        <x:v>Nature/résilience possible</x:v>
      </x:c>
      <x:c r="K31" s="113" t="str">
        <x:v>À exploiter pour fiches sources et preuves</x:v>
      </x:c>
    </x:row>
    <x:row r="32">
      <x:c r="A32" s="113" t="str">
        <x:v>Rapport Plan d'actions operationnel vulnérabilité_AColy emis 31032021 (1).pdf</x:v>
      </x:c>
      <x:c r="B32" s="113" t="str">
        <x:v>pdf</x:v>
      </x:c>
      <x:c r="C32" s="113" t="n">
        <x:v>2951.5</x:v>
      </x:c>
      <x:c r="D32" s="113" t="str">
        <x:v>energie; dechets; adaptation; ges; gouvernance; reporting; projets</x:v>
      </x:c>
      <x:c r="E32"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32" s="113" t="str">
        <x:v>P0</x:v>
      </x:c>
      <x:c r="G32" s="113" t="str">
        <x:v>OK</x:v>
      </x:c>
      <x:c r="H32"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2" s="113" t="str">
        <x:v>C:\Users\pc\Documents\DAKAR_CLIMATE_INTELLIGENCE_HUB_MASTER.xlsx\outputs\DOCUMENTS\Rapport Plan d'actions operationnel vulnérabilité_AColy emis 31032021 (1).pdf</x:v>
      </x:c>
      <x:c r="J32" s="113" t="str">
        <x:v>Nature/résilience possible</x:v>
      </x:c>
      <x:c r="K32" s="113" t="str">
        <x:v>À exploiter pour fiches sources et preuves</x:v>
      </x:c>
    </x:row>
    <x:row r="33">
      <x:c r="A33" s="113" t="str">
        <x:v>Rapport Synthese Audit Energetique_Projet EE_PCET_v2.docx</x:v>
      </x:c>
      <x:c r="B33" s="113" t="str">
        <x:v>docx</x:v>
      </x:c>
      <x:c r="C33" s="113" t="n">
        <x:v>254.6</x:v>
      </x:c>
      <x:c r="D33" s="113" t="str">
        <x:v>energie; dechets; mobilite; adaptation; ges; gouvernance; reporting; projets</x:v>
      </x:c>
      <x:c r="E33"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33" s="113" t="str">
        <x:v>P0</x:v>
      </x:c>
      <x:c r="G33" s="113" t="str">
        <x:v>OK</x:v>
      </x:c>
      <x:c r="H33"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3" s="113" t="str">
        <x:v>C:\Users\pc\Documents\DAKAR_CLIMATE_INTELLIGENCE_HUB_MASTER.xlsx\outputs\DOCUMENTS\Rapport Synthese Audit Energetique_Projet EE_PCET_v2.docx</x:v>
      </x:c>
      <x:c r="J33" s="113" t="str">
        <x:v>Nature/résilience possible</x:v>
      </x:c>
      <x:c r="K33" s="113" t="str">
        <x:v>À exploiter pour fiches sources et preuves</x:v>
      </x:c>
    </x:row>
    <x:row r="34">
      <x:c r="A34" s="113" t="str">
        <x:v>RAPPORT_Assises_VP - Draft Final (1).docx</x:v>
      </x:c>
      <x:c r="B34" s="113" t="str">
        <x:v>docx</x:v>
      </x:c>
      <x:c r="C34" s="113" t="n">
        <x:v>12528.6</x:v>
      </x:c>
      <x:c r="D34" s="113" t="str">
        <x:v>energie; qualite_air; dechets; adaptation; ges; gouvernance; reporting; projets</x:v>
      </x:c>
      <x:c r="E34" s="113" t="str">
        <x:v>03_Form_Electricite; 04_Form_Dechets; 05_Form_Qualite_Air; 06_Form_Emissions_GES; 08_Form_Erosion_Cotiere; 09_Form_Projets_Climat; 27_CONFORMITE_CADRES; 42_CONTROLE_QUALITE; 45_DONNEES_PRIORITAIRES; Contribution_CDN_2_0; Data_Dechets; Data_Electricite; Data_Emissions_GES; Data_Erosion_Cotiere; Data_Projets_Climat; Data_Qualite_Air; Dechets; Energie; Inventaire_GES; Qualite_Air; Reporting_CDP_C40_ICLEI; Risques_Climatiques</x:v>
      </x:c>
      <x:c r="F34" s="113" t="str">
        <x:v>P0</x:v>
      </x:c>
      <x:c r="G34" s="113" t="str">
        <x:v>OK</x:v>
      </x:c>
      <x:c r="H34" s="113" t="str">
        <x:v>Alimenter consommation, audits energetiques, efficacite energetique et emissions energie; Alimenter les indicateurs PGQA, polluants, depassements et reporting C40/CDP;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4" s="113" t="str">
        <x:v>C:\Users\pc\Documents\DAKAR_CLIMATE_INTELLIGENCE_HUB_MASTER.xlsx\outputs\DOCUMENTS\RAPPORT_Assises_VP - Draft Final (1).docx</x:v>
      </x:c>
      <x:c r="J34" s="113" t="str">
        <x:v>Nature/résilience possible</x:v>
      </x:c>
      <x:c r="K34" s="113" t="str">
        <x:v>À exploiter pour fiches sources et preuves</x:v>
      </x:c>
    </x:row>
    <x:row r="35">
      <x:c r="A35" s="113" t="str">
        <x:v>Revue du canevas de reporting de la Ville de Dakar (2).pdf</x:v>
      </x:c>
      <x:c r="B35" s="113" t="str">
        <x:v>pdf</x:v>
      </x:c>
      <x:c r="C35" s="113" t="n">
        <x:v>105.9</x:v>
      </x:c>
      <x:c r="D35" s="113" t="str">
        <x:v>dechets; ges; reporting; projets</x:v>
      </x:c>
      <x:c r="E35" s="113" t="str">
        <x:v>04_Form_Dechets; 06_Form_Emissions_GES; 09_Form_Projets_Climat; 42_CONTROLE_QUALITE; 45_DONNEES_PRIORITAIRES; Contribution_CDN_2_0; Data_Dechets; Data_Emissions_GES; Data_Projets_Climat; Dechets; Inventaire_GES; Reporting_CDP_C40_ICLEI</x:v>
      </x:c>
      <x:c r="F35" s="113" t="str">
        <x:v>P0</x:v>
      </x:c>
      <x:c r="G35" s="113" t="str">
        <x:v>OK</x:v>
      </x:c>
      <x:c r="H35" s="113" t="str">
        <x:v>Alimenter quantites collectees, tri, valorisation et projet pilote dechets; Structurer inventaire GES, facteurs d'emission, scopes et trajectoires; Pre-remplir CDP/C40/ICLEI/COMSSA/CDN et canevas de reporting; Identifier projets, actions, termes de reference, formations et mise en oeuvre</x:v>
      </x:c>
      <x:c r="I35" s="113" t="str">
        <x:v>C:\Users\pc\Documents\DAKAR_CLIMATE_INTELLIGENCE_HUB_MASTER.xlsx\outputs\DOCUMENTS\Revue du canevas de reporting de la Ville de Dakar (2).pdf</x:v>
      </x:c>
      <x:c r="J35" s="113" t="str">
        <x:v>Nature/résilience possible</x:v>
      </x:c>
      <x:c r="K35" s="113" t="str">
        <x:v>À exploiter pour fiches sources et preuves</x:v>
      </x:c>
    </x:row>
    <x:row r="36">
      <x:c r="A36" s="113" t="str">
        <x:v>SKETCH_PROGICIEL_REVU.pptx</x:v>
      </x:c>
      <x:c r="B36" s="113" t="str">
        <x:v>pptx</x:v>
      </x:c>
      <x:c r="C36" s="113" t="n">
        <x:v>458.9</x:v>
      </x:c>
      <x:c r="D36" s="113" t="str">
        <x:v>energie; dechets; gouvernance; projets</x:v>
      </x:c>
      <x:c r="E36" s="113" t="str">
        <x:v>03_Form_Electricite; 04_Form_Dechets; 09_Form_Projets_Climat; 27_CONFORMITE_CADRES; 45_DONNEES_PRIORITAIRES; Contribution_CDN_2_0; Data_Dechets; Data_Electricite; Data_Projets_Climat; Dechets; Energie; Inventaire_GES; Reporting_CDP_C40_ICLEI</x:v>
      </x:c>
      <x:c r="F36" s="113" t="str">
        <x:v>P0</x:v>
      </x:c>
      <x:c r="G36" s="113" t="str">
        <x:v>OK</x:v>
      </x:c>
      <x:c r="H36" s="113" t="str">
        <x:v>Alimenter consommation, audits energetiques, efficacite energetique et emissions energie; Alimenter quantites collectees, tri, valorisation et projet pilote dechets; Aligner gouvernance, C40, PCET, PAAEDC/SEACAP et standards internationaux; Identifier projets, actions, termes de reference, formations et mise en oeuvre</x:v>
      </x:c>
      <x:c r="I36" s="113" t="str">
        <x:v>C:\Users\pc\Documents\DAKAR_CLIMATE_INTELLIGENCE_HUB_MASTER.xlsx\outputs\DOCUMENTS\SKETCH_PROGICIEL_REVU.pptx</x:v>
      </x:c>
      <x:c r="J36" s="113" t="str">
        <x:v>Nature/résilience possible</x:v>
      </x:c>
      <x:c r="K36" s="113" t="str">
        <x:v>À exploiter pour fiches sources et preuves</x:v>
      </x:c>
    </x:row>
    <x:row r="37">
      <x:c r="A37" s="113" t="str">
        <x:v>TERMES DE REFERENCES PROGICIEL_FINAL.docx</x:v>
      </x:c>
      <x:c r="B37" s="113" t="str">
        <x:v>docx</x:v>
      </x:c>
      <x:c r="C37" s="113" t="n">
        <x:v>81.2</x:v>
      </x:c>
      <x:c r="D37" s="113" t="str">
        <x:v>energie; dechets; ges; gouvernance; reporting; projets</x:v>
      </x:c>
      <x:c r="E37" s="113" t="str">
        <x:v>03_Form_Electricite; 04_Form_Dechets; 06_Form_Emissions_GES; 09_Form_Projets_Climat; 27_CONFORMITE_CADRES; 42_CONTROLE_QUALITE; 45_DONNEES_PRIORITAIRES; Contribution_CDN_2_0; Data_Dechets; Data_Electricite; Data_Emissions_GES; Data_Projets_Climat; Dechets; Energie; Inventaire_GES; Reporting_CDP_C40_ICLEI</x:v>
      </x:c>
      <x:c r="F37" s="113" t="str">
        <x:v>P0</x:v>
      </x:c>
      <x:c r="G37" s="113" t="str">
        <x:v>OK</x:v>
      </x:c>
      <x:c r="H3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7" s="113" t="str">
        <x:v>C:\Users\pc\Documents\DAKAR_CLIMATE_INTELLIGENCE_HUB_MASTER.xlsx\outputs\DOCUMENTS\TERMES DE REFERENCES PROGICIEL_FINAL.docx</x:v>
      </x:c>
      <x:c r="J37" s="113" t="str">
        <x:v>Nature/résilience possible</x:v>
      </x:c>
      <x:c r="K37" s="113" t="str">
        <x:v>À exploiter pour fiches sources et preuves</x:v>
      </x:c>
    </x:row>
    <x:row r="38">
      <x:c r="A38" s="113" t="str">
        <x:v>Ville de Dakar-10-04-2025-CSTAR-16-21.docx</x:v>
      </x:c>
      <x:c r="B38" s="113" t="str">
        <x:v>docx</x:v>
      </x:c>
      <x:c r="C38" s="113" t="n">
        <x:v>114</x:v>
      </x:c>
      <x:c r="D38" s="113" t="str">
        <x:v>energie; qualite_air; dechets; mobilite; adaptation; ges; gouvernance; reporting; projets</x:v>
      </x:c>
      <x:c r="E38" s="113" t="str">
        <x:v>03_Form_Electricite; 04_Form_Dechets; 05_Form_Qualite_Air; 06_Form_Emissions_GES; 07_Form_Mobilite; 08_Form_Erosion_Cotiere; 09_Form_Projets_Climat; 27_CONFORMITE_CADRES; 42_CONTROLE_QUALITE; 45_DONNEES_PRIORITAIRES; Contribution_CDN_2_0; Data_Dechets; Data_Electricite; Data_Emissions_GES; Data_Erosion_Cotiere; Data_Mobilite; Data_Projets_Climat; Data_Qualite_Air; Dechets; Energie; Inventaire_GES; Mobilite; Qualite_Air; Reporting_CDP_C40_ICLEI; Risques_Climatiques</x:v>
      </x:c>
      <x:c r="F38" s="113" t="str">
        <x:v>P0</x:v>
      </x:c>
      <x:c r="G38" s="113" t="str">
        <x:v>OK</x:v>
      </x:c>
      <x:c r="H38" s="113" t="str">
        <x:v>Alimenter consommation, audits energetiques, efficacite energetique et emissions energie; Alimenter les indicateurs PGQA, polluants, depassements et reporting C40/CDP;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8" s="113" t="str">
        <x:v>C:\Users\pc\Documents\DAKAR_CLIMATE_INTELLIGENCE_HUB_MASTER.xlsx\outputs\DOCUMENTS\Ville de Dakar-10-04-2025-CSTAR-16-21.docx</x:v>
      </x:c>
      <x:c r="J38" s="113" t="str">
        <x:v>Nature/résilience possible</x:v>
      </x:c>
      <x:c r="K38" s="113" t="str">
        <x:v>À exploiter pour fiches sources et preuves</x:v>
      </x:c>
    </x:row>
    <x:row r="39">
      <x:c r="A39" s="113" t="str">
        <x:v>C40 Urban Nature Campaign / Accelerator</x:v>
      </x:c>
      <x:c r="B39" s="113" t="str">
        <x:v>web</x:v>
      </x:c>
      <x:c r="C39" s="113" t="str"/>
      <x:c r="D39" s="113" t="str">
        <x:v>nature; adaptation; reporting</x:v>
      </x:c>
      <x:c r="E39" s="113" t="str">
        <x:v>10_Form_Nature_Espaces_Verts; 20_Tableau_de_Bord_Dynamique; 19_Graphiques_Dynamiques</x:v>
      </x:c>
      <x:c r="F39" s="113" t="str">
        <x:v>P0</x:v>
      </x:c>
      <x:c r="G39" s="113" t="str">
        <x:v>Référence externe</x:v>
      </x:c>
      <x:c r="H39" s="113" t="str">
        <x:v>Cadrer greening, accès aux espaces verts et résilience urbaine</x:v>
      </x:c>
      <x:c r="I39" s="113" t="str">
        <x:v>https://www.c40.org/urban-nature-campaign/</x:v>
      </x:c>
      <x:c r="J39" s="113" t="str">
        <x:v>Nature/résilience</x:v>
      </x:c>
      <x:c r="K39" s="113" t="str">
        <x:v>Référence à citer dans reporting C40</x:v>
      </x:c>
    </x:row>
    <x:row r="40">
      <x:c r="A40" s="113" t="str">
        <x:v>ICLEI CitiesWithNature</x:v>
      </x:c>
      <x:c r="B40" s="113" t="str">
        <x:v>web</x:v>
      </x:c>
      <x:c r="C40" s="113" t="str"/>
      <x:c r="D40" s="113" t="str">
        <x:v>nature; biodiversité; reporting</x:v>
      </x:c>
      <x:c r="E40" s="113" t="str">
        <x:v>10_Form_Nature_Espaces_Verts; 23_Registre_Documentaire</x:v>
      </x:c>
      <x:c r="F40" s="113" t="str">
        <x:v>P1</x:v>
      </x:c>
      <x:c r="G40" s="113" t="str">
        <x:v>Référence externe</x:v>
      </x:c>
      <x:c r="H40" s="113" t="str">
        <x:v>Aligner la biodiversité urbaine et les solutions fondées sur la nature</x:v>
      </x:c>
      <x:c r="I40" s="113" t="str">
        <x:v>https://cbc.iclei.org/iclei/initiative/citieswithnature-regionswithnature/</x:v>
      </x:c>
      <x:c r="J40" s="113" t="str">
        <x:v>Biodiversité</x:v>
      </x:c>
      <x:c r="K40" s="113" t="str">
        <x:v>Référence à citer pour ICLEI</x:v>
      </x:c>
    </x:row>
    <x:row r="41">
      <x:c r="A41" s="113" t="str">
        <x:v>i-Tree / USDA Forest Service</x:v>
      </x:c>
      <x:c r="B41" s="113" t="str">
        <x:v>web</x:v>
      </x:c>
      <x:c r="C41" s="113" t="str"/>
      <x:c r="D41" s="113" t="str">
        <x:v>séquestration; arbres; méthodologie</x:v>
      </x:c>
      <x:c r="E41" s="113" t="str">
        <x:v>Facteurs_Sequestration_Carbone; Data_Nature_Espaces_Verts</x:v>
      </x:c>
      <x:c r="F41" s="113" t="str">
        <x:v>P0</x:v>
      </x:c>
      <x:c r="G41" s="113" t="str">
        <x:v>Référence externe</x:v>
      </x:c>
      <x:c r="H41" s="113" t="str">
        <x:v>Méthode d'estimation des bénéfices des arbres urbains</x:v>
      </x:c>
      <x:c r="I41" s="113" t="str">
        <x:v>https://research.fs.usda.gov/products/dataandtools/i-tree</x:v>
      </x:c>
      <x:c r="J41" s="113" t="str">
        <x:v>Séquestration</x:v>
      </x:c>
      <x:c r="K41" s="113" t="str">
        <x:v>Utiliser pour remplacer les facteurs provisoires</x:v>
      </x:c>
    </x:row>
    <x:row r="42">
      <x:c r="A42" s="113" t="str">
        <x:v>CoM SSA SEACAP Guidebook</x:v>
      </x:c>
      <x:c r="B42" s="113" t="str">
        <x:v>web</x:v>
      </x:c>
      <x:c r="C42" s="113" t="str"/>
      <x:c r="D42" s="113" t="str">
        <x:v>COMSSA; adaptation; nature-based solutions</x:v>
      </x:c>
      <x:c r="E42" s="113" t="str">
        <x:v>22_Planning_Collecte; Contribution_CDN_2_0</x:v>
      </x:c>
      <x:c r="F42" s="113" t="str">
        <x:v>P1</x:v>
      </x:c>
      <x:c r="G42" s="113" t="str">
        <x:v>Référence externe</x:v>
      </x:c>
      <x:c r="H42" s="113" t="str">
        <x:v>Cadrer mesures d'adaptation et infrastructures vertes/bleues</x:v>
      </x:c>
      <x:c r="I42" s="113" t="str">
        <x:v>https://comssa.org/en/site-resources/seacap-guidebook-extended-version</x:v>
      </x:c>
      <x:c r="J42" s="113" t="str">
        <x:v>Nature/résilience</x:v>
      </x:c>
      <x:c r="K42" s="113" t="str">
        <x:v>Référence SEACAP</x:v>
      </x:c>
    </x:row>
  </x:sheetData>
  <x:mergeCells>
    <x:mergeCell ref="A1:K1"/>
    <x:mergeCell ref="A2:K2"/>
  </x:mergeCells>
  <x:conditionalFormatting sqref="F5:F42">
    <x:cfRule type="containsText" dxfId="313" priority="1" operator="containsText" text="ALERTE"/>
    <x:cfRule type="containsText" dxfId="314" priority="2" operator="containsText" text="OK"/>
    <x:cfRule type="containsText" dxfId="315" priority="3" operator="containsText" text="À corriger"/>
    <x:cfRule type="containsText" dxfId="316" priority="4" operator="containsText" text="Validé"/>
    <x:cfRule type="containsText" dxfId="317" priority="5" operator="containsText" text="P0"/>
    <x:cfRule type="containsText" dxfId="318" priority="6" operator="containsText" text="P1"/>
  </x:conditionalFormatting>
  <x:dataValidations count="1">
    <x:dataValidation type="list" errorStyle="warning" showInputMessage="1" showErrorMessage="1" errorTitle="Valeur inattendue" error="Veuillez choisir une valeur de la liste." promptTitle="Liste contrôlée" prompt="Choisir une valeur autorisée." sqref="F5:F43">
      <x:formula1>"P0,P1,P2,P3"</x:formula1>
    </x:dataValidation>
  </x:dataValidations>
  <x:pageMargins left="0.7" right="0.7" top="0.75" bottom="0.75" header="0.3" footer="0.3"/>
  <x:tableParts count="1">
    <x:tablePart xmlns:r="http://schemas.openxmlformats.org/officeDocument/2006/relationships" r:id="R7d8d7de1dbb247cc"/>
  </x:tableParts>
</x:worksheet>
</file>

<file path=xl/worksheets/sheet89.xml><?xml version="1.0" encoding="utf-8"?>
<x:worksheet xmlns:x="http://schemas.openxmlformats.org/spreadsheetml/2006/main">
  <x:sheetViews>
    <x:sheetView showGridLines="0" workbookViewId="0"/>
  </x:sheetViews>
  <x:sheetFormatPr defaultRowHeight="15"/>
  <x:cols>
    <x:col min="1" max="1" width="29.3799991607666" hidden="0" customWidth="1"/>
    <x:col min="2" max="2" width="21.25" hidden="0" customWidth="1"/>
    <x:col min="3" max="3" width="27.5" hidden="0" customWidth="1"/>
    <x:col min="4" max="4" width="22.5" hidden="0" customWidth="1"/>
    <x:col min="5" max="5" width="27.5" hidden="0" customWidth="1"/>
    <x:col min="6" max="6" width="23.75" hidden="0" customWidth="1"/>
    <x:col min="7" max="7" width="22.5" hidden="0" customWidth="1"/>
    <x:col min="8" max="8" width="26.25" hidden="0" customWidth="1"/>
    <x:col min="9" max="9" width="23.75" hidden="0" customWidth="1"/>
    <x:col min="10" max="10" width="22.5" hidden="0" customWidth="1"/>
    <x:col min="11" max="11" width="23.75" hidden="0" customWidth="1"/>
    <x:col min="12" max="12" width="27.5" hidden="0" customWidth="1"/>
  </x:cols>
  <x:sheetData>
    <x:row r="1" ht="25.5" customHeight="1">
      <x:c r="A1" s="105" t="str">
        <x:v>Paramètres et listes contrôlées V4B</x:v>
      </x:c>
      <x:c r="B1" s="105"/>
      <x:c r="C1" s="105"/>
      <x:c r="D1" s="105"/>
      <x:c r="E1" s="105"/>
      <x:c r="F1" s="105"/>
      <x:c r="G1" s="105"/>
      <x:c r="H1" s="105"/>
      <x:c r="I1" s="105"/>
      <x:c r="J1" s="105"/>
      <x:c r="K1" s="105"/>
      <x:c r="L1" s="105"/>
    </x:row>
    <x:row r="2" ht="34.5" customHeight="1">
      <x:c r="A2" s="108" t="str">
        <x:v>Listes déroulantes, paramètres population et vocabulaire normalisé pour le module Nature.</x:v>
      </x:c>
      <x:c r="B2" s="108"/>
      <x:c r="C2" s="108"/>
      <x:c r="D2" s="108"/>
      <x:c r="E2" s="108"/>
      <x:c r="F2" s="108"/>
      <x:c r="G2" s="108"/>
      <x:c r="H2" s="108"/>
      <x:c r="I2" s="108"/>
      <x:c r="J2" s="108"/>
      <x:c r="K2" s="108"/>
      <x:c r="L2" s="108"/>
    </x:row>
    <x:row r="4">
      <x:c r="A4" s="110" t="str">
        <x:v>Paramètre</x:v>
      </x:c>
      <x:c r="B4" s="110" t="str">
        <x:v>Valeur</x:v>
      </x:c>
      <x:c r="D4" s="111" t="str">
        <x:v>Types espaces verts</x:v>
      </x:c>
      <x:c r="F4" s="111" t="str">
        <x:v>Unités</x:v>
      </x:c>
      <x:c r="H4" s="111" t="str">
        <x:v>Méthodologies</x:v>
      </x:c>
      <x:c r="J4" s="111" t="str">
        <x:v>Incertitude</x:v>
      </x:c>
      <x:c r="L4" s="111" t="str">
        <x:v>Institutions</x:v>
      </x:c>
    </x:row>
    <x:row r="5">
      <x:c r="A5" s="113" t="str">
        <x:v>Population de référence Ville de Dakar</x:v>
      </x:c>
      <x:c r="B5" s="113" t="n">
        <x:v>1200000</x:v>
      </x:c>
      <x:c r="D5" s="113" t="str">
        <x:v>Parc</x:v>
      </x:c>
      <x:c r="F5" s="113" t="str">
        <x:v>m²</x:v>
      </x:c>
      <x:c r="H5" s="113" t="str">
        <x:v>i-Tree Eco</x:v>
      </x:c>
      <x:c r="J5" s="113" t="str">
        <x:v>Faible</x:v>
      </x:c>
      <x:c r="L5" s="113" t="str">
        <x:v>Ville de Dakar</x:v>
      </x:c>
    </x:row>
    <x:row r="6">
      <x:c r="A6" s="113" t="str">
        <x:v>Unité par défaut espaces verts</x:v>
      </x:c>
      <x:c r="B6" s="113" t="str">
        <x:v>m²</x:v>
      </x:c>
      <x:c r="D6" s="113" t="str">
        <x:v>Jardin public</x:v>
      </x:c>
      <x:c r="F6" s="113" t="str">
        <x:v>hectares</x:v>
      </x:c>
      <x:c r="H6" s="113" t="str">
        <x:v>i-Tree Canopy</x:v>
      </x:c>
      <x:c r="J6" s="113" t="str">
        <x:v>Moyen</x:v>
      </x:c>
      <x:c r="L6" s="113" t="str">
        <x:v>Direction Environnement</x:v>
      </x:c>
    </x:row>
    <x:row r="7">
      <x:c r="A7" s="113" t="str">
        <x:v>Statut requis reporting</x:v>
      </x:c>
      <x:c r="B7" s="113" t="str">
        <x:v>Validé humainement</x:v>
      </x:c>
      <x:c r="D7" s="113" t="str">
        <x:v>Jardin communautaire</x:v>
      </x:c>
      <x:c r="F7" s="113" t="str">
        <x:v>km²</x:v>
      </x:c>
      <x:c r="H7" s="113" t="str">
        <x:v>IPCC AFOLU - estimation locale</x:v>
      </x:c>
      <x:c r="J7" s="113" t="str">
        <x:v>Élevé</x:v>
      </x:c>
      <x:c r="L7" s="113" t="str">
        <x:v>Direction Espaces Verts</x:v>
      </x:c>
    </x:row>
    <x:row r="8">
      <x:c r="A8" s="113" t="str">
        <x:v>Note</x:v>
      </x:c>
      <x:c r="B8" s="113" t="str">
        <x:v>Population indicative à remplacer par source officielle ANSD/Ville</x:v>
      </x:c>
      <x:c r="D8" s="113" t="str">
        <x:v>Alignement d'arbres</x:v>
      </x:c>
      <x:c r="H8" s="113" t="str">
        <x:v>Facteur municipal provisoire</x:v>
      </x:c>
      <x:c r="J8" s="113" t="str">
        <x:v>Très élevé</x:v>
      </x:c>
      <x:c r="L8" s="113" t="str">
        <x:v>Direction Planification</x:v>
      </x:c>
    </x:row>
    <x:row r="9">
      <x:c r="D9" s="113" t="str">
        <x:v>Corridor vert</x:v>
      </x:c>
      <x:c r="H9" s="113" t="str">
        <x:v>Étude botanique locale</x:v>
      </x:c>
      <x:c r="L9" s="113" t="str">
        <x:v>Direction SIG</x:v>
      </x:c>
    </x:row>
    <x:row r="10">
      <x:c r="D10" s="113" t="str">
        <x:v>Micro-jardin</x:v>
      </x:c>
      <x:c r="H10" s="113" t="str">
        <x:v>Autre méthodologie documentée</x:v>
      </x:c>
      <x:c r="L10" s="113" t="str">
        <x:v>Direction Éducation</x:v>
      </x:c>
    </x:row>
    <x:row r="11">
      <x:c r="D11" s="113" t="str">
        <x:v>Forêt urbaine</x:v>
      </x:c>
      <x:c r="L11" s="113" t="str">
        <x:v>Direction Marchés</x:v>
      </x:c>
    </x:row>
    <x:row r="12">
      <x:c r="D12" s="113" t="str">
        <x:v>Place reverdie</x:v>
      </x:c>
      <x:c r="L12" s="113" t="str">
        <x:v>ONG / Association</x:v>
      </x:c>
    </x:row>
    <x:row r="13">
      <x:c r="D13" s="113" t="str">
        <x:v>École reverdie</x:v>
      </x:c>
      <x:c r="L13" s="113" t="str">
        <x:v>Université / Recherche</x:v>
      </x:c>
    </x:row>
    <x:row r="14">
      <x:c r="D14" s="113" t="str">
        <x:v>Marché reverdi</x:v>
      </x:c>
      <x:c r="L14" s="113" t="str">
        <x:v>CSE</x:v>
      </x:c>
    </x:row>
    <x:row r="15">
      <x:c r="D15" s="113" t="str">
        <x:v>Zone côtière restaurée</x:v>
      </x:c>
      <x:c r="L15" s="113" t="str">
        <x:v>ANACIM</x:v>
      </x:c>
    </x:row>
    <x:row r="16">
      <x:c r="L16" s="113" t="str">
        <x:v>Bailleur</x:v>
      </x:c>
    </x:row>
    <x:row r="17">
      <x:c r="L17" s="113" t="str">
        <x:v>Prestataire</x:v>
      </x:c>
    </x:row>
  </x:sheetData>
  <x:mergeCells>
    <x:mergeCell ref="A1:L1"/>
    <x:mergeCell ref="A2:L2"/>
  </x:mergeCells>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20" hidden="0" customWidth="1"/>
    <x:col min="7" max="7" width="13.75" hidden="0" customWidth="1"/>
    <x:col min="8" max="8" width="18.75" hidden="0" customWidth="1"/>
    <x:col min="9" max="9" width="18.75" hidden="0" customWidth="1"/>
    <x:col min="10" max="10" width="18.75" hidden="0" customWidth="1"/>
    <x:col min="11" max="11" width="18.75" hidden="0" customWidth="1"/>
    <x:col min="12" max="12" width="18.75" hidden="0" customWidth="1"/>
    <x:col min="13" max="13" width="18.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35" t="str">
        <x:v>Formulaire Bâtiments &amp; équipements publics (énergie / efficacité)</x:v>
      </x:c>
      <x:c r="B1" s="135"/>
      <x:c r="C1" s="135"/>
      <x:c r="D1" s="135"/>
      <x:c r="E1" s="135"/>
      <x:c r="F1" s="135"/>
      <x:c r="G1" s="135"/>
      <x:c r="H1" s="135"/>
      <x:c r="I1" s="135"/>
      <x:c r="J1" s="135"/>
      <x:c r="K1" s="135"/>
      <x:c r="L1" s="135"/>
      <x:c r="M1" s="135"/>
      <x:c r="N1" s="135"/>
      <x:c r="O1" s="135"/>
      <x:c r="P1" s="135"/>
      <x:c r="Q1" s="135"/>
      <x:c r="R1" s="135"/>
      <x:c r="S1" s="135"/>
      <x:c r="T1" s="135"/>
      <x:c r="U1" s="135"/>
    </x:row>
    <x:row r="2" ht="34.5" customHeight="1">
      <x:c r="A2" s="138" t="str">
        <x:v>Consommation énergétique, surfaces, éclairage public et émissions Scope 1/2 du patrimoine bâti municipal.</x:v>
      </x:c>
      <x:c r="B2" s="138"/>
      <x:c r="C2" s="138"/>
      <x:c r="D2" s="138"/>
      <x:c r="E2" s="138"/>
      <x:c r="F2" s="138"/>
      <x:c r="G2" s="138"/>
      <x:c r="H2" s="138"/>
      <x:c r="I2" s="138"/>
      <x:c r="J2" s="138"/>
      <x:c r="K2" s="138"/>
      <x:c r="L2" s="138"/>
      <x:c r="M2" s="138"/>
      <x:c r="N2" s="138"/>
      <x:c r="O2" s="138"/>
      <x:c r="P2" s="138"/>
      <x:c r="Q2" s="138"/>
      <x:c r="R2" s="138"/>
      <x:c r="S2" s="138"/>
      <x:c r="T2" s="138"/>
      <x:c r="U2" s="138"/>
    </x:row>
    <x:row r="4">
      <x:c r="A4" s="140" t="str">
        <x:v>ID_Saisie</x:v>
      </x:c>
      <x:c r="B4" s="140" t="str">
        <x:v>Année</x:v>
      </x:c>
      <x:c r="C4" s="140" t="str">
        <x:v>Mois</x:v>
      </x:c>
      <x:c r="D4" s="140" t="str">
        <x:v>Commune / zone</x:v>
      </x:c>
      <x:c r="E4" s="140" t="str">
        <x:v>Type de bâtiment / équipement</x:v>
      </x:c>
      <x:c r="F4" s="140" t="str">
        <x:v>Source d'énergie</x:v>
      </x:c>
      <x:c r="G4" s="140" t="str">
        <x:v>Surface (m²)</x:v>
      </x:c>
      <x:c r="H4" s="140" t="str">
        <x:v>Conso. électricité (kWh/an)</x:v>
      </x:c>
      <x:c r="I4" s="140" t="str">
        <x:v>Conso. carburant (litres/an)</x:v>
      </x:c>
      <x:c r="J4" s="140" t="str">
        <x:v>Nb points lumineux (éclairage public)</x:v>
      </x:c>
      <x:c r="K4" s="140" t="str">
        <x:v>Facteur émission élec. (tCO2e/MWh)</x:v>
      </x:c>
      <x:c r="L4" s="140" t="str">
        <x:v>Émissions estimées (tCO2e)</x:v>
      </x:c>
      <x:c r="M4" s="140" t="str">
        <x:v>Mesure d'efficacité prévue</x:v>
      </x:c>
      <x:c r="N4" s="140" t="str">
        <x:v>Institution source</x:v>
      </x:c>
      <x:c r="O4" s="140" t="str">
        <x:v>Document source</x:v>
      </x:c>
      <x:c r="P4" s="140" t="str">
        <x:v>Statut validation</x:v>
      </x:c>
      <x:c r="Q4" s="140" t="str">
        <x:v>Niveau d'incertitude</x:v>
      </x:c>
      <x:c r="R4" s="140" t="str">
        <x:v>Date de saisie</x:v>
      </x:c>
      <x:c r="S4" s="140" t="str">
        <x:v>Responsable</x:v>
      </x:c>
      <x:c r="T4" s="140" t="str">
        <x:v>Alerte_QC</x:v>
      </x:c>
      <x:c r="U4" s="140" t="str">
        <x:v>Alimente_Rapports</x:v>
      </x:c>
    </x:row>
    <x:row r="5">
      <x:c r="A5" s="142" t="str">
        <x:f>IF(B5="","","BAT-"&amp;TEXT(ROW()-4,"0000"))</x:f>
      </x:c>
      <x:c r="B5" s="142"/>
      <x:c r="C5" s="142"/>
      <x:c r="D5" s="142"/>
      <x:c r="E5" s="142"/>
      <x:c r="F5" s="142"/>
      <x:c r="G5" s="143"/>
      <x:c r="H5" s="143"/>
      <x:c r="I5" s="143"/>
      <x:c r="J5" s="143"/>
      <x:c r="K5" s="144"/>
      <x:c r="L5" s="145"/>
      <x:c r="M5" s="142" t="str">
        <x:f>IF(OR(H5="",K5=""),"",H5/1000*K5)</x:f>
      </x:c>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IF(B6="","","BAT-"&amp;TEXT(ROW()-4,"0000"))</x:f>
      </x:c>
      <x:c r="B6" s="142"/>
      <x:c r="C6" s="142"/>
      <x:c r="D6" s="142"/>
      <x:c r="E6" s="142"/>
      <x:c r="F6" s="142"/>
      <x:c r="G6" s="143"/>
      <x:c r="H6" s="143"/>
      <x:c r="I6" s="143"/>
      <x:c r="J6" s="143"/>
      <x:c r="K6" s="144"/>
      <x:c r="L6" s="145"/>
      <x:c r="M6" s="142" t="str">
        <x:f>IF(OR(H6="",K6=""),"",H6/1000*K6)</x:f>
      </x:c>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IF(B7="","","BAT-"&amp;TEXT(ROW()-4,"0000"))</x:f>
      </x:c>
      <x:c r="B7" s="142"/>
      <x:c r="C7" s="142"/>
      <x:c r="D7" s="142"/>
      <x:c r="E7" s="142"/>
      <x:c r="F7" s="142"/>
      <x:c r="G7" s="143"/>
      <x:c r="H7" s="143"/>
      <x:c r="I7" s="143"/>
      <x:c r="J7" s="143"/>
      <x:c r="K7" s="144"/>
      <x:c r="L7" s="145"/>
      <x:c r="M7" s="142" t="str">
        <x:f>IF(OR(H7="",K7=""),"",H7/1000*K7)</x:f>
      </x:c>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IF(B8="","","BAT-"&amp;TEXT(ROW()-4,"0000"))</x:f>
      </x:c>
      <x:c r="B8" s="142"/>
      <x:c r="C8" s="142"/>
      <x:c r="D8" s="142"/>
      <x:c r="E8" s="142"/>
      <x:c r="F8" s="142"/>
      <x:c r="G8" s="143"/>
      <x:c r="H8" s="143"/>
      <x:c r="I8" s="143"/>
      <x:c r="J8" s="143"/>
      <x:c r="K8" s="144"/>
      <x:c r="L8" s="145"/>
      <x:c r="M8" s="142" t="str">
        <x:f>IF(OR(H8="",K8=""),"",H8/1000*K8)</x:f>
      </x:c>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IF(B9="","","BAT-"&amp;TEXT(ROW()-4,"0000"))</x:f>
      </x:c>
      <x:c r="B9" s="142"/>
      <x:c r="C9" s="142"/>
      <x:c r="D9" s="142"/>
      <x:c r="E9" s="142"/>
      <x:c r="F9" s="142"/>
      <x:c r="G9" s="143"/>
      <x:c r="H9" s="143"/>
      <x:c r="I9" s="143"/>
      <x:c r="J9" s="143"/>
      <x:c r="K9" s="144"/>
      <x:c r="L9" s="145"/>
      <x:c r="M9" s="142" t="str">
        <x:f>IF(OR(H9="",K9=""),"",H9/1000*K9)</x:f>
      </x:c>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IF(B10="","","BAT-"&amp;TEXT(ROW()-4,"0000"))</x:f>
      </x:c>
      <x:c r="B10" s="142"/>
      <x:c r="C10" s="142"/>
      <x:c r="D10" s="142"/>
      <x:c r="E10" s="142"/>
      <x:c r="F10" s="142"/>
      <x:c r="G10" s="143"/>
      <x:c r="H10" s="143"/>
      <x:c r="I10" s="143"/>
      <x:c r="J10" s="143"/>
      <x:c r="K10" s="144"/>
      <x:c r="L10" s="145"/>
      <x:c r="M10" s="142" t="str">
        <x:f>IF(OR(H10="",K10=""),"",H10/1000*K10)</x:f>
      </x:c>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IF(B11="","","BAT-"&amp;TEXT(ROW()-4,"0000"))</x:f>
      </x:c>
      <x:c r="B11" s="142"/>
      <x:c r="C11" s="142"/>
      <x:c r="D11" s="142"/>
      <x:c r="E11" s="142"/>
      <x:c r="F11" s="142"/>
      <x:c r="G11" s="143"/>
      <x:c r="H11" s="143"/>
      <x:c r="I11" s="143"/>
      <x:c r="J11" s="143"/>
      <x:c r="K11" s="144"/>
      <x:c r="L11" s="145"/>
      <x:c r="M11" s="142" t="str">
        <x:f>IF(OR(H11="",K11=""),"",H11/1000*K11)</x:f>
      </x:c>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IF(B12="","","BAT-"&amp;TEXT(ROW()-4,"0000"))</x:f>
      </x:c>
      <x:c r="B12" s="142"/>
      <x:c r="C12" s="142"/>
      <x:c r="D12" s="142"/>
      <x:c r="E12" s="142"/>
      <x:c r="F12" s="142"/>
      <x:c r="G12" s="143"/>
      <x:c r="H12" s="143"/>
      <x:c r="I12" s="143"/>
      <x:c r="J12" s="143"/>
      <x:c r="K12" s="144"/>
      <x:c r="L12" s="145"/>
      <x:c r="M12" s="142" t="str">
        <x:f>IF(OR(H12="",K12=""),"",H12/1000*K12)</x:f>
      </x:c>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IF(B13="","","BAT-"&amp;TEXT(ROW()-4,"0000"))</x:f>
      </x:c>
      <x:c r="B13" s="142"/>
      <x:c r="C13" s="142"/>
      <x:c r="D13" s="142"/>
      <x:c r="E13" s="142"/>
      <x:c r="F13" s="142"/>
      <x:c r="G13" s="143"/>
      <x:c r="H13" s="143"/>
      <x:c r="I13" s="143"/>
      <x:c r="J13" s="143"/>
      <x:c r="K13" s="144"/>
      <x:c r="L13" s="145"/>
      <x:c r="M13" s="142" t="str">
        <x:f>IF(OR(H13="",K13=""),"",H13/1000*K13)</x:f>
      </x:c>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IF(B14="","","BAT-"&amp;TEXT(ROW()-4,"0000"))</x:f>
      </x:c>
      <x:c r="B14" s="142"/>
      <x:c r="C14" s="142"/>
      <x:c r="D14" s="142"/>
      <x:c r="E14" s="142"/>
      <x:c r="F14" s="142"/>
      <x:c r="G14" s="143"/>
      <x:c r="H14" s="143"/>
      <x:c r="I14" s="143"/>
      <x:c r="J14" s="143"/>
      <x:c r="K14" s="144"/>
      <x:c r="L14" s="145"/>
      <x:c r="M14" s="142" t="str">
        <x:f>IF(OR(H14="",K14=""),"",H14/1000*K14)</x:f>
      </x:c>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IF(B15="","","BAT-"&amp;TEXT(ROW()-4,"0000"))</x:f>
      </x:c>
      <x:c r="B15" s="142"/>
      <x:c r="C15" s="142"/>
      <x:c r="D15" s="142"/>
      <x:c r="E15" s="142"/>
      <x:c r="F15" s="142"/>
      <x:c r="G15" s="143"/>
      <x:c r="H15" s="143"/>
      <x:c r="I15" s="143"/>
      <x:c r="J15" s="143"/>
      <x:c r="K15" s="144"/>
      <x:c r="L15" s="145"/>
      <x:c r="M15" s="142" t="str">
        <x:f>IF(OR(H15="",K15=""),"",H15/1000*K15)</x:f>
      </x:c>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IF(B16="","","BAT-"&amp;TEXT(ROW()-4,"0000"))</x:f>
      </x:c>
      <x:c r="B16" s="142"/>
      <x:c r="C16" s="142"/>
      <x:c r="D16" s="142"/>
      <x:c r="E16" s="142"/>
      <x:c r="F16" s="142"/>
      <x:c r="G16" s="143"/>
      <x:c r="H16" s="143"/>
      <x:c r="I16" s="143"/>
      <x:c r="J16" s="143"/>
      <x:c r="K16" s="144"/>
      <x:c r="L16" s="145"/>
      <x:c r="M16" s="142" t="str">
        <x:f>IF(OR(H16="",K16=""),"",H16/1000*K16)</x:f>
      </x:c>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IF(B17="","","BAT-"&amp;TEXT(ROW()-4,"0000"))</x:f>
      </x:c>
      <x:c r="B17" s="142"/>
      <x:c r="C17" s="142"/>
      <x:c r="D17" s="142"/>
      <x:c r="E17" s="142"/>
      <x:c r="F17" s="142"/>
      <x:c r="G17" s="143"/>
      <x:c r="H17" s="143"/>
      <x:c r="I17" s="143"/>
      <x:c r="J17" s="143"/>
      <x:c r="K17" s="144"/>
      <x:c r="L17" s="145"/>
      <x:c r="M17" s="142" t="str">
        <x:f>IF(OR(H17="",K17=""),"",H17/1000*K17)</x:f>
      </x:c>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IF(B18="","","BAT-"&amp;TEXT(ROW()-4,"0000"))</x:f>
      </x:c>
      <x:c r="B18" s="142"/>
      <x:c r="C18" s="142"/>
      <x:c r="D18" s="142"/>
      <x:c r="E18" s="142"/>
      <x:c r="F18" s="142"/>
      <x:c r="G18" s="143"/>
      <x:c r="H18" s="143"/>
      <x:c r="I18" s="143"/>
      <x:c r="J18" s="143"/>
      <x:c r="K18" s="144"/>
      <x:c r="L18" s="145"/>
      <x:c r="M18" s="142" t="str">
        <x:f>IF(OR(H18="",K18=""),"",H18/1000*K18)</x:f>
      </x:c>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IF(B19="","","BAT-"&amp;TEXT(ROW()-4,"0000"))</x:f>
      </x:c>
      <x:c r="B19" s="142"/>
      <x:c r="C19" s="142"/>
      <x:c r="D19" s="142"/>
      <x:c r="E19" s="142"/>
      <x:c r="F19" s="142"/>
      <x:c r="G19" s="143"/>
      <x:c r="H19" s="143"/>
      <x:c r="I19" s="143"/>
      <x:c r="J19" s="143"/>
      <x:c r="K19" s="144"/>
      <x:c r="L19" s="145"/>
      <x:c r="M19" s="142" t="str">
        <x:f>IF(OR(H19="",K19=""),"",H19/1000*K19)</x:f>
      </x:c>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IF(B20="","","BAT-"&amp;TEXT(ROW()-4,"0000"))</x:f>
      </x:c>
      <x:c r="B20" s="142"/>
      <x:c r="C20" s="142"/>
      <x:c r="D20" s="142"/>
      <x:c r="E20" s="142"/>
      <x:c r="F20" s="142"/>
      <x:c r="G20" s="143"/>
      <x:c r="H20" s="143"/>
      <x:c r="I20" s="143"/>
      <x:c r="J20" s="143"/>
      <x:c r="K20" s="144"/>
      <x:c r="L20" s="145"/>
      <x:c r="M20" s="142" t="str">
        <x:f>IF(OR(H20="",K20=""),"",H20/1000*K20)</x:f>
      </x:c>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IF(B21="","","BAT-"&amp;TEXT(ROW()-4,"0000"))</x:f>
      </x:c>
      <x:c r="B21" s="142"/>
      <x:c r="C21" s="142"/>
      <x:c r="D21" s="142"/>
      <x:c r="E21" s="142"/>
      <x:c r="F21" s="142"/>
      <x:c r="G21" s="143"/>
      <x:c r="H21" s="143"/>
      <x:c r="I21" s="143"/>
      <x:c r="J21" s="143"/>
      <x:c r="K21" s="144"/>
      <x:c r="L21" s="145"/>
      <x:c r="M21" s="142" t="str">
        <x:f>IF(OR(H21="",K21=""),"",H21/1000*K21)</x:f>
      </x:c>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IF(B22="","","BAT-"&amp;TEXT(ROW()-4,"0000"))</x:f>
      </x:c>
      <x:c r="B22" s="142"/>
      <x:c r="C22" s="142"/>
      <x:c r="D22" s="142"/>
      <x:c r="E22" s="142"/>
      <x:c r="F22" s="142"/>
      <x:c r="G22" s="143"/>
      <x:c r="H22" s="143"/>
      <x:c r="I22" s="143"/>
      <x:c r="J22" s="143"/>
      <x:c r="K22" s="144"/>
      <x:c r="L22" s="145"/>
      <x:c r="M22" s="142" t="str">
        <x:f>IF(OR(H22="",K22=""),"",H22/1000*K22)</x:f>
      </x:c>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IF(B23="","","BAT-"&amp;TEXT(ROW()-4,"0000"))</x:f>
      </x:c>
      <x:c r="B23" s="142"/>
      <x:c r="C23" s="142"/>
      <x:c r="D23" s="142"/>
      <x:c r="E23" s="142"/>
      <x:c r="F23" s="142"/>
      <x:c r="G23" s="143"/>
      <x:c r="H23" s="143"/>
      <x:c r="I23" s="143"/>
      <x:c r="J23" s="143"/>
      <x:c r="K23" s="144"/>
      <x:c r="L23" s="145"/>
      <x:c r="M23" s="142" t="str">
        <x:f>IF(OR(H23="",K23=""),"",H23/1000*K23)</x:f>
      </x:c>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IF(B24="","","BAT-"&amp;TEXT(ROW()-4,"0000"))</x:f>
      </x:c>
      <x:c r="B24" s="142"/>
      <x:c r="C24" s="142"/>
      <x:c r="D24" s="142"/>
      <x:c r="E24" s="142"/>
      <x:c r="F24" s="142"/>
      <x:c r="G24" s="143"/>
      <x:c r="H24" s="143"/>
      <x:c r="I24" s="143"/>
      <x:c r="J24" s="143"/>
      <x:c r="K24" s="144"/>
      <x:c r="L24" s="145"/>
      <x:c r="M24" s="142" t="str">
        <x:f>IF(OR(H24="",K24=""),"",H24/1000*K24)</x:f>
      </x:c>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IF(B25="","","BAT-"&amp;TEXT(ROW()-4,"0000"))</x:f>
      </x:c>
      <x:c r="B25" s="142"/>
      <x:c r="C25" s="142"/>
      <x:c r="D25" s="142"/>
      <x:c r="E25" s="142"/>
      <x:c r="F25" s="142"/>
      <x:c r="G25" s="143"/>
      <x:c r="H25" s="143"/>
      <x:c r="I25" s="143"/>
      <x:c r="J25" s="143"/>
      <x:c r="K25" s="144"/>
      <x:c r="L25" s="145"/>
      <x:c r="M25" s="142" t="str">
        <x:f>IF(OR(H25="",K25=""),"",H25/1000*K25)</x:f>
      </x:c>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IF(B26="","","BAT-"&amp;TEXT(ROW()-4,"0000"))</x:f>
      </x:c>
      <x:c r="B26" s="142"/>
      <x:c r="C26" s="142"/>
      <x:c r="D26" s="142"/>
      <x:c r="E26" s="142"/>
      <x:c r="F26" s="142"/>
      <x:c r="G26" s="143"/>
      <x:c r="H26" s="143"/>
      <x:c r="I26" s="143"/>
      <x:c r="J26" s="143"/>
      <x:c r="K26" s="144"/>
      <x:c r="L26" s="145"/>
      <x:c r="M26" s="142" t="str">
        <x:f>IF(OR(H26="",K26=""),"",H26/1000*K26)</x:f>
      </x:c>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IF(B27="","","BAT-"&amp;TEXT(ROW()-4,"0000"))</x:f>
      </x:c>
      <x:c r="B27" s="142"/>
      <x:c r="C27" s="142"/>
      <x:c r="D27" s="142"/>
      <x:c r="E27" s="142"/>
      <x:c r="F27" s="142"/>
      <x:c r="G27" s="143"/>
      <x:c r="H27" s="143"/>
      <x:c r="I27" s="143"/>
      <x:c r="J27" s="143"/>
      <x:c r="K27" s="144"/>
      <x:c r="L27" s="145"/>
      <x:c r="M27" s="142" t="str">
        <x:f>IF(OR(H27="",K27=""),"",H27/1000*K27)</x:f>
      </x:c>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IF(B28="","","BAT-"&amp;TEXT(ROW()-4,"0000"))</x:f>
      </x:c>
      <x:c r="B28" s="142"/>
      <x:c r="C28" s="142"/>
      <x:c r="D28" s="142"/>
      <x:c r="E28" s="142"/>
      <x:c r="F28" s="142"/>
      <x:c r="G28" s="143"/>
      <x:c r="H28" s="143"/>
      <x:c r="I28" s="143"/>
      <x:c r="J28" s="143"/>
      <x:c r="K28" s="144"/>
      <x:c r="L28" s="145"/>
      <x:c r="M28" s="142" t="str">
        <x:f>IF(OR(H28="",K28=""),"",H28/1000*K28)</x:f>
      </x:c>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IF(B29="","","BAT-"&amp;TEXT(ROW()-4,"0000"))</x:f>
      </x:c>
      <x:c r="B29" s="142"/>
      <x:c r="C29" s="142"/>
      <x:c r="D29" s="142"/>
      <x:c r="E29" s="142"/>
      <x:c r="F29" s="142"/>
      <x:c r="G29" s="143"/>
      <x:c r="H29" s="143"/>
      <x:c r="I29" s="143"/>
      <x:c r="J29" s="143"/>
      <x:c r="K29" s="144"/>
      <x:c r="L29" s="145"/>
      <x:c r="M29" s="142" t="str">
        <x:f>IF(OR(H29="",K29=""),"",H29/1000*K29)</x:f>
      </x:c>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IF(B30="","","BAT-"&amp;TEXT(ROW()-4,"0000"))</x:f>
      </x:c>
      <x:c r="B30" s="142"/>
      <x:c r="C30" s="142"/>
      <x:c r="D30" s="142"/>
      <x:c r="E30" s="142"/>
      <x:c r="F30" s="142"/>
      <x:c r="G30" s="143"/>
      <x:c r="H30" s="143"/>
      <x:c r="I30" s="143"/>
      <x:c r="J30" s="143"/>
      <x:c r="K30" s="144"/>
      <x:c r="L30" s="145"/>
      <x:c r="M30" s="142" t="str">
        <x:f>IF(OR(H30="",K30=""),"",H30/1000*K30)</x:f>
      </x:c>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IF(B31="","","BAT-"&amp;TEXT(ROW()-4,"0000"))</x:f>
      </x:c>
      <x:c r="B31" s="142"/>
      <x:c r="C31" s="142"/>
      <x:c r="D31" s="142"/>
      <x:c r="E31" s="142"/>
      <x:c r="F31" s="142"/>
      <x:c r="G31" s="143"/>
      <x:c r="H31" s="143"/>
      <x:c r="I31" s="143"/>
      <x:c r="J31" s="143"/>
      <x:c r="K31" s="144"/>
      <x:c r="L31" s="145"/>
      <x:c r="M31" s="142" t="str">
        <x:f>IF(OR(H31="",K31=""),"",H31/1000*K31)</x:f>
      </x:c>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IF(B32="","","BAT-"&amp;TEXT(ROW()-4,"0000"))</x:f>
      </x:c>
      <x:c r="B32" s="142"/>
      <x:c r="C32" s="142"/>
      <x:c r="D32" s="142"/>
      <x:c r="E32" s="142"/>
      <x:c r="F32" s="142"/>
      <x:c r="G32" s="143"/>
      <x:c r="H32" s="143"/>
      <x:c r="I32" s="143"/>
      <x:c r="J32" s="143"/>
      <x:c r="K32" s="144"/>
      <x:c r="L32" s="145"/>
      <x:c r="M32" s="142" t="str">
        <x:f>IF(OR(H32="",K32=""),"",H32/1000*K32)</x:f>
      </x:c>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IF(B33="","","BAT-"&amp;TEXT(ROW()-4,"0000"))</x:f>
      </x:c>
      <x:c r="B33" s="142"/>
      <x:c r="C33" s="142"/>
      <x:c r="D33" s="142"/>
      <x:c r="E33" s="142"/>
      <x:c r="F33" s="142"/>
      <x:c r="G33" s="143"/>
      <x:c r="H33" s="143"/>
      <x:c r="I33" s="143"/>
      <x:c r="J33" s="143"/>
      <x:c r="K33" s="144"/>
      <x:c r="L33" s="145"/>
      <x:c r="M33" s="142" t="str">
        <x:f>IF(OR(H33="",K33=""),"",H33/1000*K33)</x:f>
      </x:c>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IF(B34="","","BAT-"&amp;TEXT(ROW()-4,"0000"))</x:f>
      </x:c>
      <x:c r="B34" s="142"/>
      <x:c r="C34" s="142"/>
      <x:c r="D34" s="142"/>
      <x:c r="E34" s="142"/>
      <x:c r="F34" s="142"/>
      <x:c r="G34" s="143"/>
      <x:c r="H34" s="143"/>
      <x:c r="I34" s="143"/>
      <x:c r="J34" s="143"/>
      <x:c r="K34" s="144"/>
      <x:c r="L34" s="145"/>
      <x:c r="M34" s="142" t="str">
        <x:f>IF(OR(H34="",K34=""),"",H34/1000*K34)</x:f>
      </x:c>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IF(B35="","","BAT-"&amp;TEXT(ROW()-4,"0000"))</x:f>
      </x:c>
      <x:c r="B35" s="142"/>
      <x:c r="C35" s="142"/>
      <x:c r="D35" s="142"/>
      <x:c r="E35" s="142"/>
      <x:c r="F35" s="142"/>
      <x:c r="G35" s="143"/>
      <x:c r="H35" s="143"/>
      <x:c r="I35" s="143"/>
      <x:c r="J35" s="143"/>
      <x:c r="K35" s="144"/>
      <x:c r="L35" s="145"/>
      <x:c r="M35" s="142" t="str">
        <x:f>IF(OR(H35="",K35=""),"",H35/1000*K35)</x:f>
      </x:c>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IF(B36="","","BAT-"&amp;TEXT(ROW()-4,"0000"))</x:f>
      </x:c>
      <x:c r="B36" s="142"/>
      <x:c r="C36" s="142"/>
      <x:c r="D36" s="142"/>
      <x:c r="E36" s="142"/>
      <x:c r="F36" s="142"/>
      <x:c r="G36" s="143"/>
      <x:c r="H36" s="143"/>
      <x:c r="I36" s="143"/>
      <x:c r="J36" s="143"/>
      <x:c r="K36" s="144"/>
      <x:c r="L36" s="145"/>
      <x:c r="M36" s="142" t="str">
        <x:f>IF(OR(H36="",K36=""),"",H36/1000*K36)</x:f>
      </x:c>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IF(B37="","","BAT-"&amp;TEXT(ROW()-4,"0000"))</x:f>
      </x:c>
      <x:c r="B37" s="142"/>
      <x:c r="C37" s="142"/>
      <x:c r="D37" s="142"/>
      <x:c r="E37" s="142"/>
      <x:c r="F37" s="142"/>
      <x:c r="G37" s="143"/>
      <x:c r="H37" s="143"/>
      <x:c r="I37" s="143"/>
      <x:c r="J37" s="143"/>
      <x:c r="K37" s="144"/>
      <x:c r="L37" s="145"/>
      <x:c r="M37" s="142" t="str">
        <x:f>IF(OR(H37="",K37=""),"",H37/1000*K37)</x:f>
      </x:c>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IF(B38="","","BAT-"&amp;TEXT(ROW()-4,"0000"))</x:f>
      </x:c>
      <x:c r="B38" s="142"/>
      <x:c r="C38" s="142"/>
      <x:c r="D38" s="142"/>
      <x:c r="E38" s="142"/>
      <x:c r="F38" s="142"/>
      <x:c r="G38" s="143"/>
      <x:c r="H38" s="143"/>
      <x:c r="I38" s="143"/>
      <x:c r="J38" s="143"/>
      <x:c r="K38" s="144"/>
      <x:c r="L38" s="145"/>
      <x:c r="M38" s="142" t="str">
        <x:f>IF(OR(H38="",K38=""),"",H38/1000*K38)</x:f>
      </x:c>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IF(B39="","","BAT-"&amp;TEXT(ROW()-4,"0000"))</x:f>
      </x:c>
      <x:c r="B39" s="142"/>
      <x:c r="C39" s="142"/>
      <x:c r="D39" s="142"/>
      <x:c r="E39" s="142"/>
      <x:c r="F39" s="142"/>
      <x:c r="G39" s="143"/>
      <x:c r="H39" s="143"/>
      <x:c r="I39" s="143"/>
      <x:c r="J39" s="143"/>
      <x:c r="K39" s="144"/>
      <x:c r="L39" s="145"/>
      <x:c r="M39" s="142" t="str">
        <x:f>IF(OR(H39="",K39=""),"",H39/1000*K39)</x:f>
      </x:c>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IF(B40="","","BAT-"&amp;TEXT(ROW()-4,"0000"))</x:f>
      </x:c>
      <x:c r="B40" s="142"/>
      <x:c r="C40" s="142"/>
      <x:c r="D40" s="142"/>
      <x:c r="E40" s="142"/>
      <x:c r="F40" s="142"/>
      <x:c r="G40" s="143"/>
      <x:c r="H40" s="143"/>
      <x:c r="I40" s="143"/>
      <x:c r="J40" s="143"/>
      <x:c r="K40" s="144"/>
      <x:c r="L40" s="145"/>
      <x:c r="M40" s="142" t="str">
        <x:f>IF(OR(H40="",K40=""),"",H40/1000*K40)</x:f>
      </x:c>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IF(B41="","","BAT-"&amp;TEXT(ROW()-4,"0000"))</x:f>
      </x:c>
      <x:c r="B41" s="142"/>
      <x:c r="C41" s="142"/>
      <x:c r="D41" s="142"/>
      <x:c r="E41" s="142"/>
      <x:c r="F41" s="142"/>
      <x:c r="G41" s="143"/>
      <x:c r="H41" s="143"/>
      <x:c r="I41" s="143"/>
      <x:c r="J41" s="143"/>
      <x:c r="K41" s="144"/>
      <x:c r="L41" s="145"/>
      <x:c r="M41" s="142" t="str">
        <x:f>IF(OR(H41="",K41=""),"",H41/1000*K41)</x:f>
      </x:c>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IF(B42="","","BAT-"&amp;TEXT(ROW()-4,"0000"))</x:f>
      </x:c>
      <x:c r="B42" s="142"/>
      <x:c r="C42" s="142"/>
      <x:c r="D42" s="142"/>
      <x:c r="E42" s="142"/>
      <x:c r="F42" s="142"/>
      <x:c r="G42" s="143"/>
      <x:c r="H42" s="143"/>
      <x:c r="I42" s="143"/>
      <x:c r="J42" s="143"/>
      <x:c r="K42" s="144"/>
      <x:c r="L42" s="145"/>
      <x:c r="M42" s="142" t="str">
        <x:f>IF(OR(H42="",K42=""),"",H42/1000*K42)</x:f>
      </x:c>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IF(B43="","","BAT-"&amp;TEXT(ROW()-4,"0000"))</x:f>
      </x:c>
      <x:c r="B43" s="142"/>
      <x:c r="C43" s="142"/>
      <x:c r="D43" s="142"/>
      <x:c r="E43" s="142"/>
      <x:c r="F43" s="142"/>
      <x:c r="G43" s="143"/>
      <x:c r="H43" s="143"/>
      <x:c r="I43" s="143"/>
      <x:c r="J43" s="143"/>
      <x:c r="K43" s="144"/>
      <x:c r="L43" s="145"/>
      <x:c r="M43" s="142" t="str">
        <x:f>IF(OR(H43="",K43=""),"",H43/1000*K43)</x:f>
      </x:c>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IF(B44="","","BAT-"&amp;TEXT(ROW()-4,"0000"))</x:f>
      </x:c>
      <x:c r="B44" s="142"/>
      <x:c r="C44" s="142"/>
      <x:c r="D44" s="142"/>
      <x:c r="E44" s="142"/>
      <x:c r="F44" s="142"/>
      <x:c r="G44" s="143"/>
      <x:c r="H44" s="143"/>
      <x:c r="I44" s="143"/>
      <x:c r="J44" s="143"/>
      <x:c r="K44" s="144"/>
      <x:c r="L44" s="145"/>
      <x:c r="M44" s="142" t="str">
        <x:f>IF(OR(H44="",K44=""),"",H44/1000*K44)</x:f>
      </x:c>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IF(B45="","","BAT-"&amp;TEXT(ROW()-4,"0000"))</x:f>
      </x:c>
      <x:c r="B45" s="142"/>
      <x:c r="C45" s="142"/>
      <x:c r="D45" s="142"/>
      <x:c r="E45" s="142"/>
      <x:c r="F45" s="142"/>
      <x:c r="G45" s="143"/>
      <x:c r="H45" s="143"/>
      <x:c r="I45" s="143"/>
      <x:c r="J45" s="143"/>
      <x:c r="K45" s="144"/>
      <x:c r="L45" s="145"/>
      <x:c r="M45" s="142" t="str">
        <x:f>IF(OR(H45="",K45=""),"",H45/1000*K45)</x:f>
      </x:c>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IF(B46="","","BAT-"&amp;TEXT(ROW()-4,"0000"))</x:f>
      </x:c>
      <x:c r="B46" s="142"/>
      <x:c r="C46" s="142"/>
      <x:c r="D46" s="142"/>
      <x:c r="E46" s="142"/>
      <x:c r="F46" s="142"/>
      <x:c r="G46" s="143"/>
      <x:c r="H46" s="143"/>
      <x:c r="I46" s="143"/>
      <x:c r="J46" s="143"/>
      <x:c r="K46" s="144"/>
      <x:c r="L46" s="145"/>
      <x:c r="M46" s="142" t="str">
        <x:f>IF(OR(H46="",K46=""),"",H46/1000*K46)</x:f>
      </x:c>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IF(B47="","","BAT-"&amp;TEXT(ROW()-4,"0000"))</x:f>
      </x:c>
      <x:c r="B47" s="142"/>
      <x:c r="C47" s="142"/>
      <x:c r="D47" s="142"/>
      <x:c r="E47" s="142"/>
      <x:c r="F47" s="142"/>
      <x:c r="G47" s="143"/>
      <x:c r="H47" s="143"/>
      <x:c r="I47" s="143"/>
      <x:c r="J47" s="143"/>
      <x:c r="K47" s="144"/>
      <x:c r="L47" s="145"/>
      <x:c r="M47" s="142" t="str">
        <x:f>IF(OR(H47="",K47=""),"",H47/1000*K47)</x:f>
      </x:c>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IF(B48="","","BAT-"&amp;TEXT(ROW()-4,"0000"))</x:f>
      </x:c>
      <x:c r="B48" s="142"/>
      <x:c r="C48" s="142"/>
      <x:c r="D48" s="142"/>
      <x:c r="E48" s="142"/>
      <x:c r="F48" s="142"/>
      <x:c r="G48" s="143"/>
      <x:c r="H48" s="143"/>
      <x:c r="I48" s="143"/>
      <x:c r="J48" s="143"/>
      <x:c r="K48" s="144"/>
      <x:c r="L48" s="145"/>
      <x:c r="M48" s="142" t="str">
        <x:f>IF(OR(H48="",K48=""),"",H48/1000*K48)</x:f>
      </x:c>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IF(B49="","","BAT-"&amp;TEXT(ROW()-4,"0000"))</x:f>
      </x:c>
      <x:c r="B49" s="142"/>
      <x:c r="C49" s="142"/>
      <x:c r="D49" s="142"/>
      <x:c r="E49" s="142"/>
      <x:c r="F49" s="142"/>
      <x:c r="G49" s="143"/>
      <x:c r="H49" s="143"/>
      <x:c r="I49" s="143"/>
      <x:c r="J49" s="143"/>
      <x:c r="K49" s="144"/>
      <x:c r="L49" s="145"/>
      <x:c r="M49" s="142" t="str">
        <x:f>IF(OR(H49="",K49=""),"",H49/1000*K49)</x:f>
      </x:c>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IF(B50="","","BAT-"&amp;TEXT(ROW()-4,"0000"))</x:f>
      </x:c>
      <x:c r="B50" s="142"/>
      <x:c r="C50" s="142"/>
      <x:c r="D50" s="142"/>
      <x:c r="E50" s="142"/>
      <x:c r="F50" s="142"/>
      <x:c r="G50" s="143"/>
      <x:c r="H50" s="143"/>
      <x:c r="I50" s="143"/>
      <x:c r="J50" s="143"/>
      <x:c r="K50" s="144"/>
      <x:c r="L50" s="145"/>
      <x:c r="M50" s="142" t="str">
        <x:f>IF(OR(H50="",K50=""),"",H50/1000*K50)</x:f>
      </x:c>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IF(B51="","","BAT-"&amp;TEXT(ROW()-4,"0000"))</x:f>
      </x:c>
      <x:c r="B51" s="142"/>
      <x:c r="C51" s="142"/>
      <x:c r="D51" s="142"/>
      <x:c r="E51" s="142"/>
      <x:c r="F51" s="142"/>
      <x:c r="G51" s="143"/>
      <x:c r="H51" s="143"/>
      <x:c r="I51" s="143"/>
      <x:c r="J51" s="143"/>
      <x:c r="K51" s="144"/>
      <x:c r="L51" s="145"/>
      <x:c r="M51" s="142" t="str">
        <x:f>IF(OR(H51="",K51=""),"",H51/1000*K51)</x:f>
      </x:c>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IF(B52="","","BAT-"&amp;TEXT(ROW()-4,"0000"))</x:f>
      </x:c>
      <x:c r="B52" s="142"/>
      <x:c r="C52" s="142"/>
      <x:c r="D52" s="142"/>
      <x:c r="E52" s="142"/>
      <x:c r="F52" s="142"/>
      <x:c r="G52" s="143"/>
      <x:c r="H52" s="143"/>
      <x:c r="I52" s="143"/>
      <x:c r="J52" s="143"/>
      <x:c r="K52" s="144"/>
      <x:c r="L52" s="145"/>
      <x:c r="M52" s="142" t="str">
        <x:f>IF(OR(H52="",K52=""),"",H52/1000*K52)</x:f>
      </x:c>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IF(B53="","","BAT-"&amp;TEXT(ROW()-4,"0000"))</x:f>
      </x:c>
      <x:c r="B53" s="142"/>
      <x:c r="C53" s="142"/>
      <x:c r="D53" s="142"/>
      <x:c r="E53" s="142"/>
      <x:c r="F53" s="142"/>
      <x:c r="G53" s="143"/>
      <x:c r="H53" s="143"/>
      <x:c r="I53" s="143"/>
      <x:c r="J53" s="143"/>
      <x:c r="K53" s="144"/>
      <x:c r="L53" s="145"/>
      <x:c r="M53" s="142" t="str">
        <x:f>IF(OR(H53="",K53=""),"",H53/1000*K53)</x:f>
      </x:c>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IF(B54="","","BAT-"&amp;TEXT(ROW()-4,"0000"))</x:f>
      </x:c>
      <x:c r="B54" s="142"/>
      <x:c r="C54" s="142"/>
      <x:c r="D54" s="142"/>
      <x:c r="E54" s="142"/>
      <x:c r="F54" s="142"/>
      <x:c r="G54" s="143"/>
      <x:c r="H54" s="143"/>
      <x:c r="I54" s="143"/>
      <x:c r="J54" s="143"/>
      <x:c r="K54" s="144"/>
      <x:c r="L54" s="145"/>
      <x:c r="M54" s="142" t="str">
        <x:f>IF(OR(H54="",K54=""),"",H54/1000*K54)</x:f>
      </x:c>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IF(B55="","","BAT-"&amp;TEXT(ROW()-4,"0000"))</x:f>
      </x:c>
      <x:c r="B55" s="142"/>
      <x:c r="C55" s="142"/>
      <x:c r="D55" s="142"/>
      <x:c r="E55" s="142"/>
      <x:c r="F55" s="142"/>
      <x:c r="G55" s="143"/>
      <x:c r="H55" s="143"/>
      <x:c r="I55" s="143"/>
      <x:c r="J55" s="143"/>
      <x:c r="K55" s="144"/>
      <x:c r="L55" s="145"/>
      <x:c r="M55" s="142" t="str">
        <x:f>IF(OR(H55="",K55=""),"",H55/1000*K55)</x:f>
      </x:c>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IF(B56="","","BAT-"&amp;TEXT(ROW()-4,"0000"))</x:f>
      </x:c>
      <x:c r="B56" s="142"/>
      <x:c r="C56" s="142"/>
      <x:c r="D56" s="142"/>
      <x:c r="E56" s="142"/>
      <x:c r="F56" s="142"/>
      <x:c r="G56" s="143"/>
      <x:c r="H56" s="143"/>
      <x:c r="I56" s="143"/>
      <x:c r="J56" s="143"/>
      <x:c r="K56" s="144"/>
      <x:c r="L56" s="145"/>
      <x:c r="M56" s="142" t="str">
        <x:f>IF(OR(H56="",K56=""),"",H56/1000*K56)</x:f>
      </x:c>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IF(B57="","","BAT-"&amp;TEXT(ROW()-4,"0000"))</x:f>
      </x:c>
      <x:c r="B57" s="142"/>
      <x:c r="C57" s="142"/>
      <x:c r="D57" s="142"/>
      <x:c r="E57" s="142"/>
      <x:c r="F57" s="142"/>
      <x:c r="G57" s="143"/>
      <x:c r="H57" s="143"/>
      <x:c r="I57" s="143"/>
      <x:c r="J57" s="143"/>
      <x:c r="K57" s="144"/>
      <x:c r="L57" s="145"/>
      <x:c r="M57" s="142" t="str">
        <x:f>IF(OR(H57="",K57=""),"",H57/1000*K57)</x:f>
      </x:c>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IF(B58="","","BAT-"&amp;TEXT(ROW()-4,"0000"))</x:f>
      </x:c>
      <x:c r="B58" s="142"/>
      <x:c r="C58" s="142"/>
      <x:c r="D58" s="142"/>
      <x:c r="E58" s="142"/>
      <x:c r="F58" s="142"/>
      <x:c r="G58" s="143"/>
      <x:c r="H58" s="143"/>
      <x:c r="I58" s="143"/>
      <x:c r="J58" s="143"/>
      <x:c r="K58" s="144"/>
      <x:c r="L58" s="145"/>
      <x:c r="M58" s="142" t="str">
        <x:f>IF(OR(H58="",K58=""),"",H58/1000*K58)</x:f>
      </x:c>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IF(B59="","","BAT-"&amp;TEXT(ROW()-4,"0000"))</x:f>
      </x:c>
      <x:c r="B59" s="142"/>
      <x:c r="C59" s="142"/>
      <x:c r="D59" s="142"/>
      <x:c r="E59" s="142"/>
      <x:c r="F59" s="142"/>
      <x:c r="G59" s="143"/>
      <x:c r="H59" s="143"/>
      <x:c r="I59" s="143"/>
      <x:c r="J59" s="143"/>
      <x:c r="K59" s="144"/>
      <x:c r="L59" s="145"/>
      <x:c r="M59" s="142" t="str">
        <x:f>IF(OR(H59="",K59=""),"",H59/1000*K59)</x:f>
      </x:c>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IF(B60="","","BAT-"&amp;TEXT(ROW()-4,"0000"))</x:f>
      </x:c>
      <x:c r="B60" s="142"/>
      <x:c r="C60" s="142"/>
      <x:c r="D60" s="142"/>
      <x:c r="E60" s="142"/>
      <x:c r="F60" s="142"/>
      <x:c r="G60" s="143"/>
      <x:c r="H60" s="143"/>
      <x:c r="I60" s="143"/>
      <x:c r="J60" s="143"/>
      <x:c r="K60" s="144"/>
      <x:c r="L60" s="145"/>
      <x:c r="M60" s="142" t="str">
        <x:f>IF(OR(H60="",K60=""),"",H60/1000*K60)</x:f>
      </x:c>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IF(B61="","","BAT-"&amp;TEXT(ROW()-4,"0000"))</x:f>
      </x:c>
      <x:c r="B61" s="142"/>
      <x:c r="C61" s="142"/>
      <x:c r="D61" s="142"/>
      <x:c r="E61" s="142"/>
      <x:c r="F61" s="142"/>
      <x:c r="G61" s="143"/>
      <x:c r="H61" s="143"/>
      <x:c r="I61" s="143"/>
      <x:c r="J61" s="143"/>
      <x:c r="K61" s="144"/>
      <x:c r="L61" s="145"/>
      <x:c r="M61" s="142" t="str">
        <x:f>IF(OR(H61="",K61=""),"",H61/1000*K61)</x:f>
      </x:c>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IF(B62="","","BAT-"&amp;TEXT(ROW()-4,"0000"))</x:f>
      </x:c>
      <x:c r="B62" s="142"/>
      <x:c r="C62" s="142"/>
      <x:c r="D62" s="142"/>
      <x:c r="E62" s="142"/>
      <x:c r="F62" s="142"/>
      <x:c r="G62" s="143"/>
      <x:c r="H62" s="143"/>
      <x:c r="I62" s="143"/>
      <x:c r="J62" s="143"/>
      <x:c r="K62" s="144"/>
      <x:c r="L62" s="145"/>
      <x:c r="M62" s="142" t="str">
        <x:f>IF(OR(H62="",K62=""),"",H62/1000*K62)</x:f>
      </x:c>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IF(B63="","","BAT-"&amp;TEXT(ROW()-4,"0000"))</x:f>
      </x:c>
      <x:c r="B63" s="142"/>
      <x:c r="C63" s="142"/>
      <x:c r="D63" s="142"/>
      <x:c r="E63" s="142"/>
      <x:c r="F63" s="142"/>
      <x:c r="G63" s="143"/>
      <x:c r="H63" s="143"/>
      <x:c r="I63" s="143"/>
      <x:c r="J63" s="143"/>
      <x:c r="K63" s="144"/>
      <x:c r="L63" s="145"/>
      <x:c r="M63" s="142" t="str">
        <x:f>IF(OR(H63="",K63=""),"",H63/1000*K63)</x:f>
      </x:c>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IF(B64="","","BAT-"&amp;TEXT(ROW()-4,"0000"))</x:f>
      </x:c>
      <x:c r="B64" s="142"/>
      <x:c r="C64" s="142"/>
      <x:c r="D64" s="142"/>
      <x:c r="E64" s="142"/>
      <x:c r="F64" s="142"/>
      <x:c r="G64" s="143"/>
      <x:c r="H64" s="143"/>
      <x:c r="I64" s="143"/>
      <x:c r="J64" s="143"/>
      <x:c r="K64" s="144"/>
      <x:c r="L64" s="145"/>
      <x:c r="M64" s="142" t="str">
        <x:f>IF(OR(H64="",K64=""),"",H64/1000*K64)</x:f>
      </x:c>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319" priority="1" operator="containsText" text="ALERTE"/>
    <x:cfRule type="containsText" dxfId="320" priority="2" operator="containsText" text="OK"/>
    <x:cfRule type="containsText" dxfId="321" priority="3" operator="containsText" text="Rouge"/>
    <x:cfRule type="containsText" dxfId="322" priority="4" operator="containsText" text="Orange"/>
    <x:cfRule type="containsText" dxfId="323" priority="5" operator="containsText" text="Jaune"/>
    <x:cfRule type="containsText" dxfId="324" priority="6" operator="containsText" text="Vert"/>
    <x:cfRule type="containsText" dxfId="325" priority="7" operator="containsText" text="Validé humainement"/>
    <x:cfRule type="containsText" dxfId="326" priority="8" operator="containsText" text="P0"/>
    <x:cfRule type="containsText" dxfId="327" priority="9" operator="containsText" text="Extrême"/>
    <x:cfRule type="containsText" dxfId="328" priority="10" operator="containsText" text="Élevé"/>
  </x:conditionalFormatting>
  <x:conditionalFormatting sqref="T5:T64">
    <x:cfRule type="containsText" dxfId="329" priority="11" operator="containsText" text="ALERTE"/>
    <x:cfRule type="containsText" dxfId="330" priority="12" operator="containsText" text="OK"/>
    <x:cfRule type="containsText" dxfId="331" priority="13" operator="containsText" text="Rouge"/>
    <x:cfRule type="containsText" dxfId="332" priority="14" operator="containsText" text="Orange"/>
    <x:cfRule type="containsText" dxfId="333" priority="15" operator="containsText" text="Jaune"/>
    <x:cfRule type="containsText" dxfId="334" priority="16" operator="containsText" text="Vert"/>
    <x:cfRule type="containsText" dxfId="335" priority="17" operator="containsText" text="Validé humainement"/>
    <x:cfRule type="containsText" dxfId="336" priority="18" operator="containsText" text="P0"/>
    <x:cfRule type="containsText" dxfId="337" priority="19" operator="containsText" text="Extrême"/>
    <x:cfRule type="containsText" dxfId="33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"Bâtiment administratif,École,Centre de santé,Marché,Éclairage public,Logement social,Équipement sportif,Autre équipement public"</x:formula1>
    </x:dataValidation>
    <x:dataValidation type="list" errorStyle="warning" showInputMessage="1" showErrorMessage="1" errorTitle="Valeur inattendue" error="Veuillez choisir une valeur de la liste." promptTitle="Liste contrôlée" prompt="Choisir une valeur autorisée." sqref="F5:F64">
      <x:formula1>"Électricité réseau,Groupe diesel,Solaire PV,Gaz (GPL),Mixte"</x:formula1>
    </x:dataValidation>
    <x:dataValidation type="list" errorStyle="warning" showInputMessage="1" showErrorMessage="1" errorTitle="Valeur inattendue" error="Veuillez choisir une valeur de la liste." promptTitle="Liste contrôlée" prompt="Choisir une valeur autorisée." sqref="M5:M64">
      <x:formula1>"Oui,Non,Partiel"</x:formula1>
    </x:dataValidation>
  </x:dataValidations>
  <x:pageMargins left="0.7" right="0.7" top="0.75" bottom="0.75" header="0.3" footer="0.3"/>
  <x:tableParts count="1">
    <x:tablePart xmlns:r="http://schemas.openxmlformats.org/officeDocument/2006/relationships" r:id="R6062732e09724ee2"/>
  </x:tableParts>
</x:worksheet>
</file>

<file path=xl/worksheets/sheet9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20" hidden="0" customWidth="1"/>
    <x:col min="7" max="7" width="13.75" hidden="0" customWidth="1"/>
    <x:col min="8" max="8" width="18.75" hidden="0" customWidth="1"/>
    <x:col min="9" max="9" width="18.75" hidden="0" customWidth="1"/>
    <x:col min="10" max="10" width="18.75" hidden="0" customWidth="1"/>
    <x:col min="11" max="11" width="18.75" hidden="0" customWidth="1"/>
    <x:col min="12" max="12" width="18.75" hidden="0" customWidth="1"/>
    <x:col min="13" max="13" width="18.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Bâtiments &amp; efficacité énergétique</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11_Form_Batiments.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Type de bâtiment / équipement</x:v>
      </x:c>
      <x:c r="F4" s="150" t="str">
        <x:v>Source d'énergie</x:v>
      </x:c>
      <x:c r="G4" s="150" t="str">
        <x:v>Surface (m²)</x:v>
      </x:c>
      <x:c r="H4" s="150" t="str">
        <x:v>Conso. électricité (kWh/an)</x:v>
      </x:c>
      <x:c r="I4" s="150" t="str">
        <x:v>Conso. carburant (litres/an)</x:v>
      </x:c>
      <x:c r="J4" s="150" t="str">
        <x:v>Nb points lumineux (éclairage public)</x:v>
      </x:c>
      <x:c r="K4" s="150" t="str">
        <x:v>Facteur émission élec. (tCO2e/MWh)</x:v>
      </x:c>
      <x:c r="L4" s="150" t="str">
        <x:v>Émissions estimées (tCO2e)</x:v>
      </x:c>
      <x:c r="M4" s="150" t="str">
        <x:v>Mesure d'efficacité prévue</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IF('11_Form_Batiments'!$P5="Validé humainement",'11_Form_Batiments'!A5,"")</x:f>
      </x:c>
      <x:c r="B5" s="142" t="str">
        <x:f>IF('11_Form_Batiments'!$P5="Validé humainement",'11_Form_Batiments'!B5,"")</x:f>
      </x:c>
      <x:c r="C5" s="142" t="str">
        <x:f>IF('11_Form_Batiments'!$P5="Validé humainement",'11_Form_Batiments'!C5,"")</x:f>
      </x:c>
      <x:c r="D5" s="142" t="str">
        <x:f>IF('11_Form_Batiments'!$P5="Validé humainement",'11_Form_Batiments'!D5,"")</x:f>
      </x:c>
      <x:c r="E5" s="142" t="str">
        <x:f>IF('11_Form_Batiments'!$P5="Validé humainement",'11_Form_Batiments'!E5,"")</x:f>
      </x:c>
      <x:c r="F5" s="142" t="str">
        <x:f>IF('11_Form_Batiments'!$P5="Validé humainement",'11_Form_Batiments'!F5,"")</x:f>
      </x:c>
      <x:c r="G5" s="142" t="str">
        <x:f>IF('11_Form_Batiments'!$P5="Validé humainement",'11_Form_Batiments'!G5,"")</x:f>
      </x:c>
      <x:c r="H5" s="142" t="str">
        <x:f>IF('11_Form_Batiments'!$P5="Validé humainement",'11_Form_Batiments'!H5,"")</x:f>
      </x:c>
      <x:c r="I5" s="142" t="str">
        <x:f>IF('11_Form_Batiments'!$P5="Validé humainement",'11_Form_Batiments'!I5,"")</x:f>
      </x:c>
      <x:c r="J5" s="142" t="str">
        <x:f>IF('11_Form_Batiments'!$P5="Validé humainement",'11_Form_Batiments'!J5,"")</x:f>
      </x:c>
      <x:c r="K5" s="142" t="str">
        <x:f>IF('11_Form_Batiments'!$P5="Validé humainement",'11_Form_Batiments'!K5,"")</x:f>
      </x:c>
      <x:c r="L5" s="142" t="str">
        <x:f>IF('11_Form_Batiments'!$P5="Validé humainement",'11_Form_Batiments'!L5,"")</x:f>
      </x:c>
      <x:c r="M5" s="142" t="str">
        <x:f>IF('11_Form_Batiments'!$P5="Validé humainement",'11_Form_Batiments'!M5,"")</x:f>
      </x:c>
      <x:c r="N5" s="142" t="str">
        <x:f>IF('11_Form_Batiments'!$P5="Validé humainement",'11_Form_Batiments'!N5,"")</x:f>
      </x:c>
      <x:c r="O5" s="142" t="str">
        <x:f>IF('11_Form_Batiments'!$P5="Validé humainement",'11_Form_Batiments'!O5,"")</x:f>
      </x:c>
      <x:c r="P5" s="142" t="str">
        <x:f>IF('11_Form_Batiments'!$P5="Validé humainement",'11_Form_Batiments'!P5,"")</x:f>
      </x:c>
      <x:c r="Q5" s="142" t="str">
        <x:f>IF('11_Form_Batiments'!$P5="Validé humainement",'11_Form_Batiments'!Q5,"")</x:f>
      </x:c>
      <x:c r="R5" s="142" t="str">
        <x:f>IF('11_Form_Batiments'!$P5="Validé humainement",'11_Form_Batiments'!R5,"")</x:f>
      </x:c>
      <x:c r="S5" s="142" t="str">
        <x:f>IF('11_Form_Batiments'!$P5="Validé humainement",'11_Form_Batiments'!S5,"")</x:f>
      </x:c>
      <x:c r="T5" s="142" t="str">
        <x:f>IF('11_Form_Batiments'!$P5="Validé humainement",'11_Form_Batiments'!T5,"")</x:f>
      </x:c>
      <x:c r="U5" s="142" t="str">
        <x:f>IF('11_Form_Batiments'!$P5="Validé humainement",'11_Form_Batiments'!U5,"")</x:f>
      </x:c>
    </x:row>
    <x:row r="6">
      <x:c r="A6" s="142" t="str">
        <x:f>IF('11_Form_Batiments'!$P6="Validé humainement",'11_Form_Batiments'!A6,"")</x:f>
      </x:c>
      <x:c r="B6" s="142" t="str">
        <x:f>IF('11_Form_Batiments'!$P6="Validé humainement",'11_Form_Batiments'!B6,"")</x:f>
      </x:c>
      <x:c r="C6" s="142" t="str">
        <x:f>IF('11_Form_Batiments'!$P6="Validé humainement",'11_Form_Batiments'!C6,"")</x:f>
      </x:c>
      <x:c r="D6" s="142" t="str">
        <x:f>IF('11_Form_Batiments'!$P6="Validé humainement",'11_Form_Batiments'!D6,"")</x:f>
      </x:c>
      <x:c r="E6" s="142" t="str">
        <x:f>IF('11_Form_Batiments'!$P6="Validé humainement",'11_Form_Batiments'!E6,"")</x:f>
      </x:c>
      <x:c r="F6" s="142" t="str">
        <x:f>IF('11_Form_Batiments'!$P6="Validé humainement",'11_Form_Batiments'!F6,"")</x:f>
      </x:c>
      <x:c r="G6" s="142" t="str">
        <x:f>IF('11_Form_Batiments'!$P6="Validé humainement",'11_Form_Batiments'!G6,"")</x:f>
      </x:c>
      <x:c r="H6" s="142" t="str">
        <x:f>IF('11_Form_Batiments'!$P6="Validé humainement",'11_Form_Batiments'!H6,"")</x:f>
      </x:c>
      <x:c r="I6" s="142" t="str">
        <x:f>IF('11_Form_Batiments'!$P6="Validé humainement",'11_Form_Batiments'!I6,"")</x:f>
      </x:c>
      <x:c r="J6" s="142" t="str">
        <x:f>IF('11_Form_Batiments'!$P6="Validé humainement",'11_Form_Batiments'!J6,"")</x:f>
      </x:c>
      <x:c r="K6" s="142" t="str">
        <x:f>IF('11_Form_Batiments'!$P6="Validé humainement",'11_Form_Batiments'!K6,"")</x:f>
      </x:c>
      <x:c r="L6" s="142" t="str">
        <x:f>IF('11_Form_Batiments'!$P6="Validé humainement",'11_Form_Batiments'!L6,"")</x:f>
      </x:c>
      <x:c r="M6" s="142" t="str">
        <x:f>IF('11_Form_Batiments'!$P6="Validé humainement",'11_Form_Batiments'!M6,"")</x:f>
      </x:c>
      <x:c r="N6" s="142" t="str">
        <x:f>IF('11_Form_Batiments'!$P6="Validé humainement",'11_Form_Batiments'!N6,"")</x:f>
      </x:c>
      <x:c r="O6" s="142" t="str">
        <x:f>IF('11_Form_Batiments'!$P6="Validé humainement",'11_Form_Batiments'!O6,"")</x:f>
      </x:c>
      <x:c r="P6" s="142" t="str">
        <x:f>IF('11_Form_Batiments'!$P6="Validé humainement",'11_Form_Batiments'!P6,"")</x:f>
      </x:c>
      <x:c r="Q6" s="142" t="str">
        <x:f>IF('11_Form_Batiments'!$P6="Validé humainement",'11_Form_Batiments'!Q6,"")</x:f>
      </x:c>
      <x:c r="R6" s="142" t="str">
        <x:f>IF('11_Form_Batiments'!$P6="Validé humainement",'11_Form_Batiments'!R6,"")</x:f>
      </x:c>
      <x:c r="S6" s="142" t="str">
        <x:f>IF('11_Form_Batiments'!$P6="Validé humainement",'11_Form_Batiments'!S6,"")</x:f>
      </x:c>
      <x:c r="T6" s="142" t="str">
        <x:f>IF('11_Form_Batiments'!$P6="Validé humainement",'11_Form_Batiments'!T6,"")</x:f>
      </x:c>
      <x:c r="U6" s="142" t="str">
        <x:f>IF('11_Form_Batiments'!$P6="Validé humainement",'11_Form_Batiments'!U6,"")</x:f>
      </x:c>
    </x:row>
    <x:row r="7">
      <x:c r="A7" s="142" t="str">
        <x:f>IF('11_Form_Batiments'!$P7="Validé humainement",'11_Form_Batiments'!A7,"")</x:f>
      </x:c>
      <x:c r="B7" s="142" t="str">
        <x:f>IF('11_Form_Batiments'!$P7="Validé humainement",'11_Form_Batiments'!B7,"")</x:f>
      </x:c>
      <x:c r="C7" s="142" t="str">
        <x:f>IF('11_Form_Batiments'!$P7="Validé humainement",'11_Form_Batiments'!C7,"")</x:f>
      </x:c>
      <x:c r="D7" s="142" t="str">
        <x:f>IF('11_Form_Batiments'!$P7="Validé humainement",'11_Form_Batiments'!D7,"")</x:f>
      </x:c>
      <x:c r="E7" s="142" t="str">
        <x:f>IF('11_Form_Batiments'!$P7="Validé humainement",'11_Form_Batiments'!E7,"")</x:f>
      </x:c>
      <x:c r="F7" s="142" t="str">
        <x:f>IF('11_Form_Batiments'!$P7="Validé humainement",'11_Form_Batiments'!F7,"")</x:f>
      </x:c>
      <x:c r="G7" s="142" t="str">
        <x:f>IF('11_Form_Batiments'!$P7="Validé humainement",'11_Form_Batiments'!G7,"")</x:f>
      </x:c>
      <x:c r="H7" s="142" t="str">
        <x:f>IF('11_Form_Batiments'!$P7="Validé humainement",'11_Form_Batiments'!H7,"")</x:f>
      </x:c>
      <x:c r="I7" s="142" t="str">
        <x:f>IF('11_Form_Batiments'!$P7="Validé humainement",'11_Form_Batiments'!I7,"")</x:f>
      </x:c>
      <x:c r="J7" s="142" t="str">
        <x:f>IF('11_Form_Batiments'!$P7="Validé humainement",'11_Form_Batiments'!J7,"")</x:f>
      </x:c>
      <x:c r="K7" s="142" t="str">
        <x:f>IF('11_Form_Batiments'!$P7="Validé humainement",'11_Form_Batiments'!K7,"")</x:f>
      </x:c>
      <x:c r="L7" s="142" t="str">
        <x:f>IF('11_Form_Batiments'!$P7="Validé humainement",'11_Form_Batiments'!L7,"")</x:f>
      </x:c>
      <x:c r="M7" s="142" t="str">
        <x:f>IF('11_Form_Batiments'!$P7="Validé humainement",'11_Form_Batiments'!M7,"")</x:f>
      </x:c>
      <x:c r="N7" s="142" t="str">
        <x:f>IF('11_Form_Batiments'!$P7="Validé humainement",'11_Form_Batiments'!N7,"")</x:f>
      </x:c>
      <x:c r="O7" s="142" t="str">
        <x:f>IF('11_Form_Batiments'!$P7="Validé humainement",'11_Form_Batiments'!O7,"")</x:f>
      </x:c>
      <x:c r="P7" s="142" t="str">
        <x:f>IF('11_Form_Batiments'!$P7="Validé humainement",'11_Form_Batiments'!P7,"")</x:f>
      </x:c>
      <x:c r="Q7" s="142" t="str">
        <x:f>IF('11_Form_Batiments'!$P7="Validé humainement",'11_Form_Batiments'!Q7,"")</x:f>
      </x:c>
      <x:c r="R7" s="142" t="str">
        <x:f>IF('11_Form_Batiments'!$P7="Validé humainement",'11_Form_Batiments'!R7,"")</x:f>
      </x:c>
      <x:c r="S7" s="142" t="str">
        <x:f>IF('11_Form_Batiments'!$P7="Validé humainement",'11_Form_Batiments'!S7,"")</x:f>
      </x:c>
      <x:c r="T7" s="142" t="str">
        <x:f>IF('11_Form_Batiments'!$P7="Validé humainement",'11_Form_Batiments'!T7,"")</x:f>
      </x:c>
      <x:c r="U7" s="142" t="str">
        <x:f>IF('11_Form_Batiments'!$P7="Validé humainement",'11_Form_Batiments'!U7,"")</x:f>
      </x:c>
    </x:row>
    <x:row r="8">
      <x:c r="A8" s="142" t="str">
        <x:f>IF('11_Form_Batiments'!$P8="Validé humainement",'11_Form_Batiments'!A8,"")</x:f>
      </x:c>
      <x:c r="B8" s="142" t="str">
        <x:f>IF('11_Form_Batiments'!$P8="Validé humainement",'11_Form_Batiments'!B8,"")</x:f>
      </x:c>
      <x:c r="C8" s="142" t="str">
        <x:f>IF('11_Form_Batiments'!$P8="Validé humainement",'11_Form_Batiments'!C8,"")</x:f>
      </x:c>
      <x:c r="D8" s="142" t="str">
        <x:f>IF('11_Form_Batiments'!$P8="Validé humainement",'11_Form_Batiments'!D8,"")</x:f>
      </x:c>
      <x:c r="E8" s="142" t="str">
        <x:f>IF('11_Form_Batiments'!$P8="Validé humainement",'11_Form_Batiments'!E8,"")</x:f>
      </x:c>
      <x:c r="F8" s="142" t="str">
        <x:f>IF('11_Form_Batiments'!$P8="Validé humainement",'11_Form_Batiments'!F8,"")</x:f>
      </x:c>
      <x:c r="G8" s="142" t="str">
        <x:f>IF('11_Form_Batiments'!$P8="Validé humainement",'11_Form_Batiments'!G8,"")</x:f>
      </x:c>
      <x:c r="H8" s="142" t="str">
        <x:f>IF('11_Form_Batiments'!$P8="Validé humainement",'11_Form_Batiments'!H8,"")</x:f>
      </x:c>
      <x:c r="I8" s="142" t="str">
        <x:f>IF('11_Form_Batiments'!$P8="Validé humainement",'11_Form_Batiments'!I8,"")</x:f>
      </x:c>
      <x:c r="J8" s="142" t="str">
        <x:f>IF('11_Form_Batiments'!$P8="Validé humainement",'11_Form_Batiments'!J8,"")</x:f>
      </x:c>
      <x:c r="K8" s="142" t="str">
        <x:f>IF('11_Form_Batiments'!$P8="Validé humainement",'11_Form_Batiments'!K8,"")</x:f>
      </x:c>
      <x:c r="L8" s="142" t="str">
        <x:f>IF('11_Form_Batiments'!$P8="Validé humainement",'11_Form_Batiments'!L8,"")</x:f>
      </x:c>
      <x:c r="M8" s="142" t="str">
        <x:f>IF('11_Form_Batiments'!$P8="Validé humainement",'11_Form_Batiments'!M8,"")</x:f>
      </x:c>
      <x:c r="N8" s="142" t="str">
        <x:f>IF('11_Form_Batiments'!$P8="Validé humainement",'11_Form_Batiments'!N8,"")</x:f>
      </x:c>
      <x:c r="O8" s="142" t="str">
        <x:f>IF('11_Form_Batiments'!$P8="Validé humainement",'11_Form_Batiments'!O8,"")</x:f>
      </x:c>
      <x:c r="P8" s="142" t="str">
        <x:f>IF('11_Form_Batiments'!$P8="Validé humainement",'11_Form_Batiments'!P8,"")</x:f>
      </x:c>
      <x:c r="Q8" s="142" t="str">
        <x:f>IF('11_Form_Batiments'!$P8="Validé humainement",'11_Form_Batiments'!Q8,"")</x:f>
      </x:c>
      <x:c r="R8" s="142" t="str">
        <x:f>IF('11_Form_Batiments'!$P8="Validé humainement",'11_Form_Batiments'!R8,"")</x:f>
      </x:c>
      <x:c r="S8" s="142" t="str">
        <x:f>IF('11_Form_Batiments'!$P8="Validé humainement",'11_Form_Batiments'!S8,"")</x:f>
      </x:c>
      <x:c r="T8" s="142" t="str">
        <x:f>IF('11_Form_Batiments'!$P8="Validé humainement",'11_Form_Batiments'!T8,"")</x:f>
      </x:c>
      <x:c r="U8" s="142" t="str">
        <x:f>IF('11_Form_Batiments'!$P8="Validé humainement",'11_Form_Batiments'!U8,"")</x:f>
      </x:c>
    </x:row>
    <x:row r="9">
      <x:c r="A9" s="142" t="str">
        <x:f>IF('11_Form_Batiments'!$P9="Validé humainement",'11_Form_Batiments'!A9,"")</x:f>
      </x:c>
      <x:c r="B9" s="142" t="str">
        <x:f>IF('11_Form_Batiments'!$P9="Validé humainement",'11_Form_Batiments'!B9,"")</x:f>
      </x:c>
      <x:c r="C9" s="142" t="str">
        <x:f>IF('11_Form_Batiments'!$P9="Validé humainement",'11_Form_Batiments'!C9,"")</x:f>
      </x:c>
      <x:c r="D9" s="142" t="str">
        <x:f>IF('11_Form_Batiments'!$P9="Validé humainement",'11_Form_Batiments'!D9,"")</x:f>
      </x:c>
      <x:c r="E9" s="142" t="str">
        <x:f>IF('11_Form_Batiments'!$P9="Validé humainement",'11_Form_Batiments'!E9,"")</x:f>
      </x:c>
      <x:c r="F9" s="142" t="str">
        <x:f>IF('11_Form_Batiments'!$P9="Validé humainement",'11_Form_Batiments'!F9,"")</x:f>
      </x:c>
      <x:c r="G9" s="142" t="str">
        <x:f>IF('11_Form_Batiments'!$P9="Validé humainement",'11_Form_Batiments'!G9,"")</x:f>
      </x:c>
      <x:c r="H9" s="142" t="str">
        <x:f>IF('11_Form_Batiments'!$P9="Validé humainement",'11_Form_Batiments'!H9,"")</x:f>
      </x:c>
      <x:c r="I9" s="142" t="str">
        <x:f>IF('11_Form_Batiments'!$P9="Validé humainement",'11_Form_Batiments'!I9,"")</x:f>
      </x:c>
      <x:c r="J9" s="142" t="str">
        <x:f>IF('11_Form_Batiments'!$P9="Validé humainement",'11_Form_Batiments'!J9,"")</x:f>
      </x:c>
      <x:c r="K9" s="142" t="str">
        <x:f>IF('11_Form_Batiments'!$P9="Validé humainement",'11_Form_Batiments'!K9,"")</x:f>
      </x:c>
      <x:c r="L9" s="142" t="str">
        <x:f>IF('11_Form_Batiments'!$P9="Validé humainement",'11_Form_Batiments'!L9,"")</x:f>
      </x:c>
      <x:c r="M9" s="142" t="str">
        <x:f>IF('11_Form_Batiments'!$P9="Validé humainement",'11_Form_Batiments'!M9,"")</x:f>
      </x:c>
      <x:c r="N9" s="142" t="str">
        <x:f>IF('11_Form_Batiments'!$P9="Validé humainement",'11_Form_Batiments'!N9,"")</x:f>
      </x:c>
      <x:c r="O9" s="142" t="str">
        <x:f>IF('11_Form_Batiments'!$P9="Validé humainement",'11_Form_Batiments'!O9,"")</x:f>
      </x:c>
      <x:c r="P9" s="142" t="str">
        <x:f>IF('11_Form_Batiments'!$P9="Validé humainement",'11_Form_Batiments'!P9,"")</x:f>
      </x:c>
      <x:c r="Q9" s="142" t="str">
        <x:f>IF('11_Form_Batiments'!$P9="Validé humainement",'11_Form_Batiments'!Q9,"")</x:f>
      </x:c>
      <x:c r="R9" s="142" t="str">
        <x:f>IF('11_Form_Batiments'!$P9="Validé humainement",'11_Form_Batiments'!R9,"")</x:f>
      </x:c>
      <x:c r="S9" s="142" t="str">
        <x:f>IF('11_Form_Batiments'!$P9="Validé humainement",'11_Form_Batiments'!S9,"")</x:f>
      </x:c>
      <x:c r="T9" s="142" t="str">
        <x:f>IF('11_Form_Batiments'!$P9="Validé humainement",'11_Form_Batiments'!T9,"")</x:f>
      </x:c>
      <x:c r="U9" s="142" t="str">
        <x:f>IF('11_Form_Batiments'!$P9="Validé humainement",'11_Form_Batiments'!U9,"")</x:f>
      </x:c>
    </x:row>
    <x:row r="10">
      <x:c r="A10" s="142" t="str">
        <x:f>IF('11_Form_Batiments'!$P10="Validé humainement",'11_Form_Batiments'!A10,"")</x:f>
      </x:c>
      <x:c r="B10" s="142" t="str">
        <x:f>IF('11_Form_Batiments'!$P10="Validé humainement",'11_Form_Batiments'!B10,"")</x:f>
      </x:c>
      <x:c r="C10" s="142" t="str">
        <x:f>IF('11_Form_Batiments'!$P10="Validé humainement",'11_Form_Batiments'!C10,"")</x:f>
      </x:c>
      <x:c r="D10" s="142" t="str">
        <x:f>IF('11_Form_Batiments'!$P10="Validé humainement",'11_Form_Batiments'!D10,"")</x:f>
      </x:c>
      <x:c r="E10" s="142" t="str">
        <x:f>IF('11_Form_Batiments'!$P10="Validé humainement",'11_Form_Batiments'!E10,"")</x:f>
      </x:c>
      <x:c r="F10" s="142" t="str">
        <x:f>IF('11_Form_Batiments'!$P10="Validé humainement",'11_Form_Batiments'!F10,"")</x:f>
      </x:c>
      <x:c r="G10" s="142" t="str">
        <x:f>IF('11_Form_Batiments'!$P10="Validé humainement",'11_Form_Batiments'!G10,"")</x:f>
      </x:c>
      <x:c r="H10" s="142" t="str">
        <x:f>IF('11_Form_Batiments'!$P10="Validé humainement",'11_Form_Batiments'!H10,"")</x:f>
      </x:c>
      <x:c r="I10" s="142" t="str">
        <x:f>IF('11_Form_Batiments'!$P10="Validé humainement",'11_Form_Batiments'!I10,"")</x:f>
      </x:c>
      <x:c r="J10" s="142" t="str">
        <x:f>IF('11_Form_Batiments'!$P10="Validé humainement",'11_Form_Batiments'!J10,"")</x:f>
      </x:c>
      <x:c r="K10" s="142" t="str">
        <x:f>IF('11_Form_Batiments'!$P10="Validé humainement",'11_Form_Batiments'!K10,"")</x:f>
      </x:c>
      <x:c r="L10" s="142" t="str">
        <x:f>IF('11_Form_Batiments'!$P10="Validé humainement",'11_Form_Batiments'!L10,"")</x:f>
      </x:c>
      <x:c r="M10" s="142" t="str">
        <x:f>IF('11_Form_Batiments'!$P10="Validé humainement",'11_Form_Batiments'!M10,"")</x:f>
      </x:c>
      <x:c r="N10" s="142" t="str">
        <x:f>IF('11_Form_Batiments'!$P10="Validé humainement",'11_Form_Batiments'!N10,"")</x:f>
      </x:c>
      <x:c r="O10" s="142" t="str">
        <x:f>IF('11_Form_Batiments'!$P10="Validé humainement",'11_Form_Batiments'!O10,"")</x:f>
      </x:c>
      <x:c r="P10" s="142" t="str">
        <x:f>IF('11_Form_Batiments'!$P10="Validé humainement",'11_Form_Batiments'!P10,"")</x:f>
      </x:c>
      <x:c r="Q10" s="142" t="str">
        <x:f>IF('11_Form_Batiments'!$P10="Validé humainement",'11_Form_Batiments'!Q10,"")</x:f>
      </x:c>
      <x:c r="R10" s="142" t="str">
        <x:f>IF('11_Form_Batiments'!$P10="Validé humainement",'11_Form_Batiments'!R10,"")</x:f>
      </x:c>
      <x:c r="S10" s="142" t="str">
        <x:f>IF('11_Form_Batiments'!$P10="Validé humainement",'11_Form_Batiments'!S10,"")</x:f>
      </x:c>
      <x:c r="T10" s="142" t="str">
        <x:f>IF('11_Form_Batiments'!$P10="Validé humainement",'11_Form_Batiments'!T10,"")</x:f>
      </x:c>
      <x:c r="U10" s="142" t="str">
        <x:f>IF('11_Form_Batiments'!$P10="Validé humainement",'11_Form_Batiments'!U10,"")</x:f>
      </x:c>
    </x:row>
    <x:row r="11">
      <x:c r="A11" s="142" t="str">
        <x:f>IF('11_Form_Batiments'!$P11="Validé humainement",'11_Form_Batiments'!A11,"")</x:f>
      </x:c>
      <x:c r="B11" s="142" t="str">
        <x:f>IF('11_Form_Batiments'!$P11="Validé humainement",'11_Form_Batiments'!B11,"")</x:f>
      </x:c>
      <x:c r="C11" s="142" t="str">
        <x:f>IF('11_Form_Batiments'!$P11="Validé humainement",'11_Form_Batiments'!C11,"")</x:f>
      </x:c>
      <x:c r="D11" s="142" t="str">
        <x:f>IF('11_Form_Batiments'!$P11="Validé humainement",'11_Form_Batiments'!D11,"")</x:f>
      </x:c>
      <x:c r="E11" s="142" t="str">
        <x:f>IF('11_Form_Batiments'!$P11="Validé humainement",'11_Form_Batiments'!E11,"")</x:f>
      </x:c>
      <x:c r="F11" s="142" t="str">
        <x:f>IF('11_Form_Batiments'!$P11="Validé humainement",'11_Form_Batiments'!F11,"")</x:f>
      </x:c>
      <x:c r="G11" s="142" t="str">
        <x:f>IF('11_Form_Batiments'!$P11="Validé humainement",'11_Form_Batiments'!G11,"")</x:f>
      </x:c>
      <x:c r="H11" s="142" t="str">
        <x:f>IF('11_Form_Batiments'!$P11="Validé humainement",'11_Form_Batiments'!H11,"")</x:f>
      </x:c>
      <x:c r="I11" s="142" t="str">
        <x:f>IF('11_Form_Batiments'!$P11="Validé humainement",'11_Form_Batiments'!I11,"")</x:f>
      </x:c>
      <x:c r="J11" s="142" t="str">
        <x:f>IF('11_Form_Batiments'!$P11="Validé humainement",'11_Form_Batiments'!J11,"")</x:f>
      </x:c>
      <x:c r="K11" s="142" t="str">
        <x:f>IF('11_Form_Batiments'!$P11="Validé humainement",'11_Form_Batiments'!K11,"")</x:f>
      </x:c>
      <x:c r="L11" s="142" t="str">
        <x:f>IF('11_Form_Batiments'!$P11="Validé humainement",'11_Form_Batiments'!L11,"")</x:f>
      </x:c>
      <x:c r="M11" s="142" t="str">
        <x:f>IF('11_Form_Batiments'!$P11="Validé humainement",'11_Form_Batiments'!M11,"")</x:f>
      </x:c>
      <x:c r="N11" s="142" t="str">
        <x:f>IF('11_Form_Batiments'!$P11="Validé humainement",'11_Form_Batiments'!N11,"")</x:f>
      </x:c>
      <x:c r="O11" s="142" t="str">
        <x:f>IF('11_Form_Batiments'!$P11="Validé humainement",'11_Form_Batiments'!O11,"")</x:f>
      </x:c>
      <x:c r="P11" s="142" t="str">
        <x:f>IF('11_Form_Batiments'!$P11="Validé humainement",'11_Form_Batiments'!P11,"")</x:f>
      </x:c>
      <x:c r="Q11" s="142" t="str">
        <x:f>IF('11_Form_Batiments'!$P11="Validé humainement",'11_Form_Batiments'!Q11,"")</x:f>
      </x:c>
      <x:c r="R11" s="142" t="str">
        <x:f>IF('11_Form_Batiments'!$P11="Validé humainement",'11_Form_Batiments'!R11,"")</x:f>
      </x:c>
      <x:c r="S11" s="142" t="str">
        <x:f>IF('11_Form_Batiments'!$P11="Validé humainement",'11_Form_Batiments'!S11,"")</x:f>
      </x:c>
      <x:c r="T11" s="142" t="str">
        <x:f>IF('11_Form_Batiments'!$P11="Validé humainement",'11_Form_Batiments'!T11,"")</x:f>
      </x:c>
      <x:c r="U11" s="142" t="str">
        <x:f>IF('11_Form_Batiments'!$P11="Validé humainement",'11_Form_Batiments'!U11,"")</x:f>
      </x:c>
    </x:row>
    <x:row r="12">
      <x:c r="A12" s="142" t="str">
        <x:f>IF('11_Form_Batiments'!$P12="Validé humainement",'11_Form_Batiments'!A12,"")</x:f>
      </x:c>
      <x:c r="B12" s="142" t="str">
        <x:f>IF('11_Form_Batiments'!$P12="Validé humainement",'11_Form_Batiments'!B12,"")</x:f>
      </x:c>
      <x:c r="C12" s="142" t="str">
        <x:f>IF('11_Form_Batiments'!$P12="Validé humainement",'11_Form_Batiments'!C12,"")</x:f>
      </x:c>
      <x:c r="D12" s="142" t="str">
        <x:f>IF('11_Form_Batiments'!$P12="Validé humainement",'11_Form_Batiments'!D12,"")</x:f>
      </x:c>
      <x:c r="E12" s="142" t="str">
        <x:f>IF('11_Form_Batiments'!$P12="Validé humainement",'11_Form_Batiments'!E12,"")</x:f>
      </x:c>
      <x:c r="F12" s="142" t="str">
        <x:f>IF('11_Form_Batiments'!$P12="Validé humainement",'11_Form_Batiments'!F12,"")</x:f>
      </x:c>
      <x:c r="G12" s="142" t="str">
        <x:f>IF('11_Form_Batiments'!$P12="Validé humainement",'11_Form_Batiments'!G12,"")</x:f>
      </x:c>
      <x:c r="H12" s="142" t="str">
        <x:f>IF('11_Form_Batiments'!$P12="Validé humainement",'11_Form_Batiments'!H12,"")</x:f>
      </x:c>
      <x:c r="I12" s="142" t="str">
        <x:f>IF('11_Form_Batiments'!$P12="Validé humainement",'11_Form_Batiments'!I12,"")</x:f>
      </x:c>
      <x:c r="J12" s="142" t="str">
        <x:f>IF('11_Form_Batiments'!$P12="Validé humainement",'11_Form_Batiments'!J12,"")</x:f>
      </x:c>
      <x:c r="K12" s="142" t="str">
        <x:f>IF('11_Form_Batiments'!$P12="Validé humainement",'11_Form_Batiments'!K12,"")</x:f>
      </x:c>
      <x:c r="L12" s="142" t="str">
        <x:f>IF('11_Form_Batiments'!$P12="Validé humainement",'11_Form_Batiments'!L12,"")</x:f>
      </x:c>
      <x:c r="M12" s="142" t="str">
        <x:f>IF('11_Form_Batiments'!$P12="Validé humainement",'11_Form_Batiments'!M12,"")</x:f>
      </x:c>
      <x:c r="N12" s="142" t="str">
        <x:f>IF('11_Form_Batiments'!$P12="Validé humainement",'11_Form_Batiments'!N12,"")</x:f>
      </x:c>
      <x:c r="O12" s="142" t="str">
        <x:f>IF('11_Form_Batiments'!$P12="Validé humainement",'11_Form_Batiments'!O12,"")</x:f>
      </x:c>
      <x:c r="P12" s="142" t="str">
        <x:f>IF('11_Form_Batiments'!$P12="Validé humainement",'11_Form_Batiments'!P12,"")</x:f>
      </x:c>
      <x:c r="Q12" s="142" t="str">
        <x:f>IF('11_Form_Batiments'!$P12="Validé humainement",'11_Form_Batiments'!Q12,"")</x:f>
      </x:c>
      <x:c r="R12" s="142" t="str">
        <x:f>IF('11_Form_Batiments'!$P12="Validé humainement",'11_Form_Batiments'!R12,"")</x:f>
      </x:c>
      <x:c r="S12" s="142" t="str">
        <x:f>IF('11_Form_Batiments'!$P12="Validé humainement",'11_Form_Batiments'!S12,"")</x:f>
      </x:c>
      <x:c r="T12" s="142" t="str">
        <x:f>IF('11_Form_Batiments'!$P12="Validé humainement",'11_Form_Batiments'!T12,"")</x:f>
      </x:c>
      <x:c r="U12" s="142" t="str">
        <x:f>IF('11_Form_Batiments'!$P12="Validé humainement",'11_Form_Batiments'!U12,"")</x:f>
      </x:c>
    </x:row>
    <x:row r="13">
      <x:c r="A13" s="142" t="str">
        <x:f>IF('11_Form_Batiments'!$P13="Validé humainement",'11_Form_Batiments'!A13,"")</x:f>
      </x:c>
      <x:c r="B13" s="142" t="str">
        <x:f>IF('11_Form_Batiments'!$P13="Validé humainement",'11_Form_Batiments'!B13,"")</x:f>
      </x:c>
      <x:c r="C13" s="142" t="str">
        <x:f>IF('11_Form_Batiments'!$P13="Validé humainement",'11_Form_Batiments'!C13,"")</x:f>
      </x:c>
      <x:c r="D13" s="142" t="str">
        <x:f>IF('11_Form_Batiments'!$P13="Validé humainement",'11_Form_Batiments'!D13,"")</x:f>
      </x:c>
      <x:c r="E13" s="142" t="str">
        <x:f>IF('11_Form_Batiments'!$P13="Validé humainement",'11_Form_Batiments'!E13,"")</x:f>
      </x:c>
      <x:c r="F13" s="142" t="str">
        <x:f>IF('11_Form_Batiments'!$P13="Validé humainement",'11_Form_Batiments'!F13,"")</x:f>
      </x:c>
      <x:c r="G13" s="142" t="str">
        <x:f>IF('11_Form_Batiments'!$P13="Validé humainement",'11_Form_Batiments'!G13,"")</x:f>
      </x:c>
      <x:c r="H13" s="142" t="str">
        <x:f>IF('11_Form_Batiments'!$P13="Validé humainement",'11_Form_Batiments'!H13,"")</x:f>
      </x:c>
      <x:c r="I13" s="142" t="str">
        <x:f>IF('11_Form_Batiments'!$P13="Validé humainement",'11_Form_Batiments'!I13,"")</x:f>
      </x:c>
      <x:c r="J13" s="142" t="str">
        <x:f>IF('11_Form_Batiments'!$P13="Validé humainement",'11_Form_Batiments'!J13,"")</x:f>
      </x:c>
      <x:c r="K13" s="142" t="str">
        <x:f>IF('11_Form_Batiments'!$P13="Validé humainement",'11_Form_Batiments'!K13,"")</x:f>
      </x:c>
      <x:c r="L13" s="142" t="str">
        <x:f>IF('11_Form_Batiments'!$P13="Validé humainement",'11_Form_Batiments'!L13,"")</x:f>
      </x:c>
      <x:c r="M13" s="142" t="str">
        <x:f>IF('11_Form_Batiments'!$P13="Validé humainement",'11_Form_Batiments'!M13,"")</x:f>
      </x:c>
      <x:c r="N13" s="142" t="str">
        <x:f>IF('11_Form_Batiments'!$P13="Validé humainement",'11_Form_Batiments'!N13,"")</x:f>
      </x:c>
      <x:c r="O13" s="142" t="str">
        <x:f>IF('11_Form_Batiments'!$P13="Validé humainement",'11_Form_Batiments'!O13,"")</x:f>
      </x:c>
      <x:c r="P13" s="142" t="str">
        <x:f>IF('11_Form_Batiments'!$P13="Validé humainement",'11_Form_Batiments'!P13,"")</x:f>
      </x:c>
      <x:c r="Q13" s="142" t="str">
        <x:f>IF('11_Form_Batiments'!$P13="Validé humainement",'11_Form_Batiments'!Q13,"")</x:f>
      </x:c>
      <x:c r="R13" s="142" t="str">
        <x:f>IF('11_Form_Batiments'!$P13="Validé humainement",'11_Form_Batiments'!R13,"")</x:f>
      </x:c>
      <x:c r="S13" s="142" t="str">
        <x:f>IF('11_Form_Batiments'!$P13="Validé humainement",'11_Form_Batiments'!S13,"")</x:f>
      </x:c>
      <x:c r="T13" s="142" t="str">
        <x:f>IF('11_Form_Batiments'!$P13="Validé humainement",'11_Form_Batiments'!T13,"")</x:f>
      </x:c>
      <x:c r="U13" s="142" t="str">
        <x:f>IF('11_Form_Batiments'!$P13="Validé humainement",'11_Form_Batiments'!U13,"")</x:f>
      </x:c>
    </x:row>
    <x:row r="14">
      <x:c r="A14" s="142" t="str">
        <x:f>IF('11_Form_Batiments'!$P14="Validé humainement",'11_Form_Batiments'!A14,"")</x:f>
      </x:c>
      <x:c r="B14" s="142" t="str">
        <x:f>IF('11_Form_Batiments'!$P14="Validé humainement",'11_Form_Batiments'!B14,"")</x:f>
      </x:c>
      <x:c r="C14" s="142" t="str">
        <x:f>IF('11_Form_Batiments'!$P14="Validé humainement",'11_Form_Batiments'!C14,"")</x:f>
      </x:c>
      <x:c r="D14" s="142" t="str">
        <x:f>IF('11_Form_Batiments'!$P14="Validé humainement",'11_Form_Batiments'!D14,"")</x:f>
      </x:c>
      <x:c r="E14" s="142" t="str">
        <x:f>IF('11_Form_Batiments'!$P14="Validé humainement",'11_Form_Batiments'!E14,"")</x:f>
      </x:c>
      <x:c r="F14" s="142" t="str">
        <x:f>IF('11_Form_Batiments'!$P14="Validé humainement",'11_Form_Batiments'!F14,"")</x:f>
      </x:c>
      <x:c r="G14" s="142" t="str">
        <x:f>IF('11_Form_Batiments'!$P14="Validé humainement",'11_Form_Batiments'!G14,"")</x:f>
      </x:c>
      <x:c r="H14" s="142" t="str">
        <x:f>IF('11_Form_Batiments'!$P14="Validé humainement",'11_Form_Batiments'!H14,"")</x:f>
      </x:c>
      <x:c r="I14" s="142" t="str">
        <x:f>IF('11_Form_Batiments'!$P14="Validé humainement",'11_Form_Batiments'!I14,"")</x:f>
      </x:c>
      <x:c r="J14" s="142" t="str">
        <x:f>IF('11_Form_Batiments'!$P14="Validé humainement",'11_Form_Batiments'!J14,"")</x:f>
      </x:c>
      <x:c r="K14" s="142" t="str">
        <x:f>IF('11_Form_Batiments'!$P14="Validé humainement",'11_Form_Batiments'!K14,"")</x:f>
      </x:c>
      <x:c r="L14" s="142" t="str">
        <x:f>IF('11_Form_Batiments'!$P14="Validé humainement",'11_Form_Batiments'!L14,"")</x:f>
      </x:c>
      <x:c r="M14" s="142" t="str">
        <x:f>IF('11_Form_Batiments'!$P14="Validé humainement",'11_Form_Batiments'!M14,"")</x:f>
      </x:c>
      <x:c r="N14" s="142" t="str">
        <x:f>IF('11_Form_Batiments'!$P14="Validé humainement",'11_Form_Batiments'!N14,"")</x:f>
      </x:c>
      <x:c r="O14" s="142" t="str">
        <x:f>IF('11_Form_Batiments'!$P14="Validé humainement",'11_Form_Batiments'!O14,"")</x:f>
      </x:c>
      <x:c r="P14" s="142" t="str">
        <x:f>IF('11_Form_Batiments'!$P14="Validé humainement",'11_Form_Batiments'!P14,"")</x:f>
      </x:c>
      <x:c r="Q14" s="142" t="str">
        <x:f>IF('11_Form_Batiments'!$P14="Validé humainement",'11_Form_Batiments'!Q14,"")</x:f>
      </x:c>
      <x:c r="R14" s="142" t="str">
        <x:f>IF('11_Form_Batiments'!$P14="Validé humainement",'11_Form_Batiments'!R14,"")</x:f>
      </x:c>
      <x:c r="S14" s="142" t="str">
        <x:f>IF('11_Form_Batiments'!$P14="Validé humainement",'11_Form_Batiments'!S14,"")</x:f>
      </x:c>
      <x:c r="T14" s="142" t="str">
        <x:f>IF('11_Form_Batiments'!$P14="Validé humainement",'11_Form_Batiments'!T14,"")</x:f>
      </x:c>
      <x:c r="U14" s="142" t="str">
        <x:f>IF('11_Form_Batiments'!$P14="Validé humainement",'11_Form_Batiments'!U14,"")</x:f>
      </x:c>
    </x:row>
    <x:row r="15">
      <x:c r="A15" s="142" t="str">
        <x:f>IF('11_Form_Batiments'!$P15="Validé humainement",'11_Form_Batiments'!A15,"")</x:f>
      </x:c>
      <x:c r="B15" s="142" t="str">
        <x:f>IF('11_Form_Batiments'!$P15="Validé humainement",'11_Form_Batiments'!B15,"")</x:f>
      </x:c>
      <x:c r="C15" s="142" t="str">
        <x:f>IF('11_Form_Batiments'!$P15="Validé humainement",'11_Form_Batiments'!C15,"")</x:f>
      </x:c>
      <x:c r="D15" s="142" t="str">
        <x:f>IF('11_Form_Batiments'!$P15="Validé humainement",'11_Form_Batiments'!D15,"")</x:f>
      </x:c>
      <x:c r="E15" s="142" t="str">
        <x:f>IF('11_Form_Batiments'!$P15="Validé humainement",'11_Form_Batiments'!E15,"")</x:f>
      </x:c>
      <x:c r="F15" s="142" t="str">
        <x:f>IF('11_Form_Batiments'!$P15="Validé humainement",'11_Form_Batiments'!F15,"")</x:f>
      </x:c>
      <x:c r="G15" s="142" t="str">
        <x:f>IF('11_Form_Batiments'!$P15="Validé humainement",'11_Form_Batiments'!G15,"")</x:f>
      </x:c>
      <x:c r="H15" s="142" t="str">
        <x:f>IF('11_Form_Batiments'!$P15="Validé humainement",'11_Form_Batiments'!H15,"")</x:f>
      </x:c>
      <x:c r="I15" s="142" t="str">
        <x:f>IF('11_Form_Batiments'!$P15="Validé humainement",'11_Form_Batiments'!I15,"")</x:f>
      </x:c>
      <x:c r="J15" s="142" t="str">
        <x:f>IF('11_Form_Batiments'!$P15="Validé humainement",'11_Form_Batiments'!J15,"")</x:f>
      </x:c>
      <x:c r="K15" s="142" t="str">
        <x:f>IF('11_Form_Batiments'!$P15="Validé humainement",'11_Form_Batiments'!K15,"")</x:f>
      </x:c>
      <x:c r="L15" s="142" t="str">
        <x:f>IF('11_Form_Batiments'!$P15="Validé humainement",'11_Form_Batiments'!L15,"")</x:f>
      </x:c>
      <x:c r="M15" s="142" t="str">
        <x:f>IF('11_Form_Batiments'!$P15="Validé humainement",'11_Form_Batiments'!M15,"")</x:f>
      </x:c>
      <x:c r="N15" s="142" t="str">
        <x:f>IF('11_Form_Batiments'!$P15="Validé humainement",'11_Form_Batiments'!N15,"")</x:f>
      </x:c>
      <x:c r="O15" s="142" t="str">
        <x:f>IF('11_Form_Batiments'!$P15="Validé humainement",'11_Form_Batiments'!O15,"")</x:f>
      </x:c>
      <x:c r="P15" s="142" t="str">
        <x:f>IF('11_Form_Batiments'!$P15="Validé humainement",'11_Form_Batiments'!P15,"")</x:f>
      </x:c>
      <x:c r="Q15" s="142" t="str">
        <x:f>IF('11_Form_Batiments'!$P15="Validé humainement",'11_Form_Batiments'!Q15,"")</x:f>
      </x:c>
      <x:c r="R15" s="142" t="str">
        <x:f>IF('11_Form_Batiments'!$P15="Validé humainement",'11_Form_Batiments'!R15,"")</x:f>
      </x:c>
      <x:c r="S15" s="142" t="str">
        <x:f>IF('11_Form_Batiments'!$P15="Validé humainement",'11_Form_Batiments'!S15,"")</x:f>
      </x:c>
      <x:c r="T15" s="142" t="str">
        <x:f>IF('11_Form_Batiments'!$P15="Validé humainement",'11_Form_Batiments'!T15,"")</x:f>
      </x:c>
      <x:c r="U15" s="142" t="str">
        <x:f>IF('11_Form_Batiments'!$P15="Validé humainement",'11_Form_Batiments'!U15,"")</x:f>
      </x:c>
    </x:row>
    <x:row r="16">
      <x:c r="A16" s="142" t="str">
        <x:f>IF('11_Form_Batiments'!$P16="Validé humainement",'11_Form_Batiments'!A16,"")</x:f>
      </x:c>
      <x:c r="B16" s="142" t="str">
        <x:f>IF('11_Form_Batiments'!$P16="Validé humainement",'11_Form_Batiments'!B16,"")</x:f>
      </x:c>
      <x:c r="C16" s="142" t="str">
        <x:f>IF('11_Form_Batiments'!$P16="Validé humainement",'11_Form_Batiments'!C16,"")</x:f>
      </x:c>
      <x:c r="D16" s="142" t="str">
        <x:f>IF('11_Form_Batiments'!$P16="Validé humainement",'11_Form_Batiments'!D16,"")</x:f>
      </x:c>
      <x:c r="E16" s="142" t="str">
        <x:f>IF('11_Form_Batiments'!$P16="Validé humainement",'11_Form_Batiments'!E16,"")</x:f>
      </x:c>
      <x:c r="F16" s="142" t="str">
        <x:f>IF('11_Form_Batiments'!$P16="Validé humainement",'11_Form_Batiments'!F16,"")</x:f>
      </x:c>
      <x:c r="G16" s="142" t="str">
        <x:f>IF('11_Form_Batiments'!$P16="Validé humainement",'11_Form_Batiments'!G16,"")</x:f>
      </x:c>
      <x:c r="H16" s="142" t="str">
        <x:f>IF('11_Form_Batiments'!$P16="Validé humainement",'11_Form_Batiments'!H16,"")</x:f>
      </x:c>
      <x:c r="I16" s="142" t="str">
        <x:f>IF('11_Form_Batiments'!$P16="Validé humainement",'11_Form_Batiments'!I16,"")</x:f>
      </x:c>
      <x:c r="J16" s="142" t="str">
        <x:f>IF('11_Form_Batiments'!$P16="Validé humainement",'11_Form_Batiments'!J16,"")</x:f>
      </x:c>
      <x:c r="K16" s="142" t="str">
        <x:f>IF('11_Form_Batiments'!$P16="Validé humainement",'11_Form_Batiments'!K16,"")</x:f>
      </x:c>
      <x:c r="L16" s="142" t="str">
        <x:f>IF('11_Form_Batiments'!$P16="Validé humainement",'11_Form_Batiments'!L16,"")</x:f>
      </x:c>
      <x:c r="M16" s="142" t="str">
        <x:f>IF('11_Form_Batiments'!$P16="Validé humainement",'11_Form_Batiments'!M16,"")</x:f>
      </x:c>
      <x:c r="N16" s="142" t="str">
        <x:f>IF('11_Form_Batiments'!$P16="Validé humainement",'11_Form_Batiments'!N16,"")</x:f>
      </x:c>
      <x:c r="O16" s="142" t="str">
        <x:f>IF('11_Form_Batiments'!$P16="Validé humainement",'11_Form_Batiments'!O16,"")</x:f>
      </x:c>
      <x:c r="P16" s="142" t="str">
        <x:f>IF('11_Form_Batiments'!$P16="Validé humainement",'11_Form_Batiments'!P16,"")</x:f>
      </x:c>
      <x:c r="Q16" s="142" t="str">
        <x:f>IF('11_Form_Batiments'!$P16="Validé humainement",'11_Form_Batiments'!Q16,"")</x:f>
      </x:c>
      <x:c r="R16" s="142" t="str">
        <x:f>IF('11_Form_Batiments'!$P16="Validé humainement",'11_Form_Batiments'!R16,"")</x:f>
      </x:c>
      <x:c r="S16" s="142" t="str">
        <x:f>IF('11_Form_Batiments'!$P16="Validé humainement",'11_Form_Batiments'!S16,"")</x:f>
      </x:c>
      <x:c r="T16" s="142" t="str">
        <x:f>IF('11_Form_Batiments'!$P16="Validé humainement",'11_Form_Batiments'!T16,"")</x:f>
      </x:c>
      <x:c r="U16" s="142" t="str">
        <x:f>IF('11_Form_Batiments'!$P16="Validé humainement",'11_Form_Batiments'!U16,"")</x:f>
      </x:c>
    </x:row>
    <x:row r="17">
      <x:c r="A17" s="142" t="str">
        <x:f>IF('11_Form_Batiments'!$P17="Validé humainement",'11_Form_Batiments'!A17,"")</x:f>
      </x:c>
      <x:c r="B17" s="142" t="str">
        <x:f>IF('11_Form_Batiments'!$P17="Validé humainement",'11_Form_Batiments'!B17,"")</x:f>
      </x:c>
      <x:c r="C17" s="142" t="str">
        <x:f>IF('11_Form_Batiments'!$P17="Validé humainement",'11_Form_Batiments'!C17,"")</x:f>
      </x:c>
      <x:c r="D17" s="142" t="str">
        <x:f>IF('11_Form_Batiments'!$P17="Validé humainement",'11_Form_Batiments'!D17,"")</x:f>
      </x:c>
      <x:c r="E17" s="142" t="str">
        <x:f>IF('11_Form_Batiments'!$P17="Validé humainement",'11_Form_Batiments'!E17,"")</x:f>
      </x:c>
      <x:c r="F17" s="142" t="str">
        <x:f>IF('11_Form_Batiments'!$P17="Validé humainement",'11_Form_Batiments'!F17,"")</x:f>
      </x:c>
      <x:c r="G17" s="142" t="str">
        <x:f>IF('11_Form_Batiments'!$P17="Validé humainement",'11_Form_Batiments'!G17,"")</x:f>
      </x:c>
      <x:c r="H17" s="142" t="str">
        <x:f>IF('11_Form_Batiments'!$P17="Validé humainement",'11_Form_Batiments'!H17,"")</x:f>
      </x:c>
      <x:c r="I17" s="142" t="str">
        <x:f>IF('11_Form_Batiments'!$P17="Validé humainement",'11_Form_Batiments'!I17,"")</x:f>
      </x:c>
      <x:c r="J17" s="142" t="str">
        <x:f>IF('11_Form_Batiments'!$P17="Validé humainement",'11_Form_Batiments'!J17,"")</x:f>
      </x:c>
      <x:c r="K17" s="142" t="str">
        <x:f>IF('11_Form_Batiments'!$P17="Validé humainement",'11_Form_Batiments'!K17,"")</x:f>
      </x:c>
      <x:c r="L17" s="142" t="str">
        <x:f>IF('11_Form_Batiments'!$P17="Validé humainement",'11_Form_Batiments'!L17,"")</x:f>
      </x:c>
      <x:c r="M17" s="142" t="str">
        <x:f>IF('11_Form_Batiments'!$P17="Validé humainement",'11_Form_Batiments'!M17,"")</x:f>
      </x:c>
      <x:c r="N17" s="142" t="str">
        <x:f>IF('11_Form_Batiments'!$P17="Validé humainement",'11_Form_Batiments'!N17,"")</x:f>
      </x:c>
      <x:c r="O17" s="142" t="str">
        <x:f>IF('11_Form_Batiments'!$P17="Validé humainement",'11_Form_Batiments'!O17,"")</x:f>
      </x:c>
      <x:c r="P17" s="142" t="str">
        <x:f>IF('11_Form_Batiments'!$P17="Validé humainement",'11_Form_Batiments'!P17,"")</x:f>
      </x:c>
      <x:c r="Q17" s="142" t="str">
        <x:f>IF('11_Form_Batiments'!$P17="Validé humainement",'11_Form_Batiments'!Q17,"")</x:f>
      </x:c>
      <x:c r="R17" s="142" t="str">
        <x:f>IF('11_Form_Batiments'!$P17="Validé humainement",'11_Form_Batiments'!R17,"")</x:f>
      </x:c>
      <x:c r="S17" s="142" t="str">
        <x:f>IF('11_Form_Batiments'!$P17="Validé humainement",'11_Form_Batiments'!S17,"")</x:f>
      </x:c>
      <x:c r="T17" s="142" t="str">
        <x:f>IF('11_Form_Batiments'!$P17="Validé humainement",'11_Form_Batiments'!T17,"")</x:f>
      </x:c>
      <x:c r="U17" s="142" t="str">
        <x:f>IF('11_Form_Batiments'!$P17="Validé humainement",'11_Form_Batiments'!U17,"")</x:f>
      </x:c>
    </x:row>
    <x:row r="18">
      <x:c r="A18" s="142" t="str">
        <x:f>IF('11_Form_Batiments'!$P18="Validé humainement",'11_Form_Batiments'!A18,"")</x:f>
      </x:c>
      <x:c r="B18" s="142" t="str">
        <x:f>IF('11_Form_Batiments'!$P18="Validé humainement",'11_Form_Batiments'!B18,"")</x:f>
      </x:c>
      <x:c r="C18" s="142" t="str">
        <x:f>IF('11_Form_Batiments'!$P18="Validé humainement",'11_Form_Batiments'!C18,"")</x:f>
      </x:c>
      <x:c r="D18" s="142" t="str">
        <x:f>IF('11_Form_Batiments'!$P18="Validé humainement",'11_Form_Batiments'!D18,"")</x:f>
      </x:c>
      <x:c r="E18" s="142" t="str">
        <x:f>IF('11_Form_Batiments'!$P18="Validé humainement",'11_Form_Batiments'!E18,"")</x:f>
      </x:c>
      <x:c r="F18" s="142" t="str">
        <x:f>IF('11_Form_Batiments'!$P18="Validé humainement",'11_Form_Batiments'!F18,"")</x:f>
      </x:c>
      <x:c r="G18" s="142" t="str">
        <x:f>IF('11_Form_Batiments'!$P18="Validé humainement",'11_Form_Batiments'!G18,"")</x:f>
      </x:c>
      <x:c r="H18" s="142" t="str">
        <x:f>IF('11_Form_Batiments'!$P18="Validé humainement",'11_Form_Batiments'!H18,"")</x:f>
      </x:c>
      <x:c r="I18" s="142" t="str">
        <x:f>IF('11_Form_Batiments'!$P18="Validé humainement",'11_Form_Batiments'!I18,"")</x:f>
      </x:c>
      <x:c r="J18" s="142" t="str">
        <x:f>IF('11_Form_Batiments'!$P18="Validé humainement",'11_Form_Batiments'!J18,"")</x:f>
      </x:c>
      <x:c r="K18" s="142" t="str">
        <x:f>IF('11_Form_Batiments'!$P18="Validé humainement",'11_Form_Batiments'!K18,"")</x:f>
      </x:c>
      <x:c r="L18" s="142" t="str">
        <x:f>IF('11_Form_Batiments'!$P18="Validé humainement",'11_Form_Batiments'!L18,"")</x:f>
      </x:c>
      <x:c r="M18" s="142" t="str">
        <x:f>IF('11_Form_Batiments'!$P18="Validé humainement",'11_Form_Batiments'!M18,"")</x:f>
      </x:c>
      <x:c r="N18" s="142" t="str">
        <x:f>IF('11_Form_Batiments'!$P18="Validé humainement",'11_Form_Batiments'!N18,"")</x:f>
      </x:c>
      <x:c r="O18" s="142" t="str">
        <x:f>IF('11_Form_Batiments'!$P18="Validé humainement",'11_Form_Batiments'!O18,"")</x:f>
      </x:c>
      <x:c r="P18" s="142" t="str">
        <x:f>IF('11_Form_Batiments'!$P18="Validé humainement",'11_Form_Batiments'!P18,"")</x:f>
      </x:c>
      <x:c r="Q18" s="142" t="str">
        <x:f>IF('11_Form_Batiments'!$P18="Validé humainement",'11_Form_Batiments'!Q18,"")</x:f>
      </x:c>
      <x:c r="R18" s="142" t="str">
        <x:f>IF('11_Form_Batiments'!$P18="Validé humainement",'11_Form_Batiments'!R18,"")</x:f>
      </x:c>
      <x:c r="S18" s="142" t="str">
        <x:f>IF('11_Form_Batiments'!$P18="Validé humainement",'11_Form_Batiments'!S18,"")</x:f>
      </x:c>
      <x:c r="T18" s="142" t="str">
        <x:f>IF('11_Form_Batiments'!$P18="Validé humainement",'11_Form_Batiments'!T18,"")</x:f>
      </x:c>
      <x:c r="U18" s="142" t="str">
        <x:f>IF('11_Form_Batiments'!$P18="Validé humainement",'11_Form_Batiments'!U18,"")</x:f>
      </x:c>
    </x:row>
    <x:row r="19">
      <x:c r="A19" s="142" t="str">
        <x:f>IF('11_Form_Batiments'!$P19="Validé humainement",'11_Form_Batiments'!A19,"")</x:f>
      </x:c>
      <x:c r="B19" s="142" t="str">
        <x:f>IF('11_Form_Batiments'!$P19="Validé humainement",'11_Form_Batiments'!B19,"")</x:f>
      </x:c>
      <x:c r="C19" s="142" t="str">
        <x:f>IF('11_Form_Batiments'!$P19="Validé humainement",'11_Form_Batiments'!C19,"")</x:f>
      </x:c>
      <x:c r="D19" s="142" t="str">
        <x:f>IF('11_Form_Batiments'!$P19="Validé humainement",'11_Form_Batiments'!D19,"")</x:f>
      </x:c>
      <x:c r="E19" s="142" t="str">
        <x:f>IF('11_Form_Batiments'!$P19="Validé humainement",'11_Form_Batiments'!E19,"")</x:f>
      </x:c>
      <x:c r="F19" s="142" t="str">
        <x:f>IF('11_Form_Batiments'!$P19="Validé humainement",'11_Form_Batiments'!F19,"")</x:f>
      </x:c>
      <x:c r="G19" s="142" t="str">
        <x:f>IF('11_Form_Batiments'!$P19="Validé humainement",'11_Form_Batiments'!G19,"")</x:f>
      </x:c>
      <x:c r="H19" s="142" t="str">
        <x:f>IF('11_Form_Batiments'!$P19="Validé humainement",'11_Form_Batiments'!H19,"")</x:f>
      </x:c>
      <x:c r="I19" s="142" t="str">
        <x:f>IF('11_Form_Batiments'!$P19="Validé humainement",'11_Form_Batiments'!I19,"")</x:f>
      </x:c>
      <x:c r="J19" s="142" t="str">
        <x:f>IF('11_Form_Batiments'!$P19="Validé humainement",'11_Form_Batiments'!J19,"")</x:f>
      </x:c>
      <x:c r="K19" s="142" t="str">
        <x:f>IF('11_Form_Batiments'!$P19="Validé humainement",'11_Form_Batiments'!K19,"")</x:f>
      </x:c>
      <x:c r="L19" s="142" t="str">
        <x:f>IF('11_Form_Batiments'!$P19="Validé humainement",'11_Form_Batiments'!L19,"")</x:f>
      </x:c>
      <x:c r="M19" s="142" t="str">
        <x:f>IF('11_Form_Batiments'!$P19="Validé humainement",'11_Form_Batiments'!M19,"")</x:f>
      </x:c>
      <x:c r="N19" s="142" t="str">
        <x:f>IF('11_Form_Batiments'!$P19="Validé humainement",'11_Form_Batiments'!N19,"")</x:f>
      </x:c>
      <x:c r="O19" s="142" t="str">
        <x:f>IF('11_Form_Batiments'!$P19="Validé humainement",'11_Form_Batiments'!O19,"")</x:f>
      </x:c>
      <x:c r="P19" s="142" t="str">
        <x:f>IF('11_Form_Batiments'!$P19="Validé humainement",'11_Form_Batiments'!P19,"")</x:f>
      </x:c>
      <x:c r="Q19" s="142" t="str">
        <x:f>IF('11_Form_Batiments'!$P19="Validé humainement",'11_Form_Batiments'!Q19,"")</x:f>
      </x:c>
      <x:c r="R19" s="142" t="str">
        <x:f>IF('11_Form_Batiments'!$P19="Validé humainement",'11_Form_Batiments'!R19,"")</x:f>
      </x:c>
      <x:c r="S19" s="142" t="str">
        <x:f>IF('11_Form_Batiments'!$P19="Validé humainement",'11_Form_Batiments'!S19,"")</x:f>
      </x:c>
      <x:c r="T19" s="142" t="str">
        <x:f>IF('11_Form_Batiments'!$P19="Validé humainement",'11_Form_Batiments'!T19,"")</x:f>
      </x:c>
      <x:c r="U19" s="142" t="str">
        <x:f>IF('11_Form_Batiments'!$P19="Validé humainement",'11_Form_Batiments'!U19,"")</x:f>
      </x:c>
    </x:row>
    <x:row r="20">
      <x:c r="A20" s="142" t="str">
        <x:f>IF('11_Form_Batiments'!$P20="Validé humainement",'11_Form_Batiments'!A20,"")</x:f>
      </x:c>
      <x:c r="B20" s="142" t="str">
        <x:f>IF('11_Form_Batiments'!$P20="Validé humainement",'11_Form_Batiments'!B20,"")</x:f>
      </x:c>
      <x:c r="C20" s="142" t="str">
        <x:f>IF('11_Form_Batiments'!$P20="Validé humainement",'11_Form_Batiments'!C20,"")</x:f>
      </x:c>
      <x:c r="D20" s="142" t="str">
        <x:f>IF('11_Form_Batiments'!$P20="Validé humainement",'11_Form_Batiments'!D20,"")</x:f>
      </x:c>
      <x:c r="E20" s="142" t="str">
        <x:f>IF('11_Form_Batiments'!$P20="Validé humainement",'11_Form_Batiments'!E20,"")</x:f>
      </x:c>
      <x:c r="F20" s="142" t="str">
        <x:f>IF('11_Form_Batiments'!$P20="Validé humainement",'11_Form_Batiments'!F20,"")</x:f>
      </x:c>
      <x:c r="G20" s="142" t="str">
        <x:f>IF('11_Form_Batiments'!$P20="Validé humainement",'11_Form_Batiments'!G20,"")</x:f>
      </x:c>
      <x:c r="H20" s="142" t="str">
        <x:f>IF('11_Form_Batiments'!$P20="Validé humainement",'11_Form_Batiments'!H20,"")</x:f>
      </x:c>
      <x:c r="I20" s="142" t="str">
        <x:f>IF('11_Form_Batiments'!$P20="Validé humainement",'11_Form_Batiments'!I20,"")</x:f>
      </x:c>
      <x:c r="J20" s="142" t="str">
        <x:f>IF('11_Form_Batiments'!$P20="Validé humainement",'11_Form_Batiments'!J20,"")</x:f>
      </x:c>
      <x:c r="K20" s="142" t="str">
        <x:f>IF('11_Form_Batiments'!$P20="Validé humainement",'11_Form_Batiments'!K20,"")</x:f>
      </x:c>
      <x:c r="L20" s="142" t="str">
        <x:f>IF('11_Form_Batiments'!$P20="Validé humainement",'11_Form_Batiments'!L20,"")</x:f>
      </x:c>
      <x:c r="M20" s="142" t="str">
        <x:f>IF('11_Form_Batiments'!$P20="Validé humainement",'11_Form_Batiments'!M20,"")</x:f>
      </x:c>
      <x:c r="N20" s="142" t="str">
        <x:f>IF('11_Form_Batiments'!$P20="Validé humainement",'11_Form_Batiments'!N20,"")</x:f>
      </x:c>
      <x:c r="O20" s="142" t="str">
        <x:f>IF('11_Form_Batiments'!$P20="Validé humainement",'11_Form_Batiments'!O20,"")</x:f>
      </x:c>
      <x:c r="P20" s="142" t="str">
        <x:f>IF('11_Form_Batiments'!$P20="Validé humainement",'11_Form_Batiments'!P20,"")</x:f>
      </x:c>
      <x:c r="Q20" s="142" t="str">
        <x:f>IF('11_Form_Batiments'!$P20="Validé humainement",'11_Form_Batiments'!Q20,"")</x:f>
      </x:c>
      <x:c r="R20" s="142" t="str">
        <x:f>IF('11_Form_Batiments'!$P20="Validé humainement",'11_Form_Batiments'!R20,"")</x:f>
      </x:c>
      <x:c r="S20" s="142" t="str">
        <x:f>IF('11_Form_Batiments'!$P20="Validé humainement",'11_Form_Batiments'!S20,"")</x:f>
      </x:c>
      <x:c r="T20" s="142" t="str">
        <x:f>IF('11_Form_Batiments'!$P20="Validé humainement",'11_Form_Batiments'!T20,"")</x:f>
      </x:c>
      <x:c r="U20" s="142" t="str">
        <x:f>IF('11_Form_Batiments'!$P20="Validé humainement",'11_Form_Batiments'!U20,"")</x:f>
      </x:c>
    </x:row>
    <x:row r="21">
      <x:c r="A21" s="142" t="str">
        <x:f>IF('11_Form_Batiments'!$P21="Validé humainement",'11_Form_Batiments'!A21,"")</x:f>
      </x:c>
      <x:c r="B21" s="142" t="str">
        <x:f>IF('11_Form_Batiments'!$P21="Validé humainement",'11_Form_Batiments'!B21,"")</x:f>
      </x:c>
      <x:c r="C21" s="142" t="str">
        <x:f>IF('11_Form_Batiments'!$P21="Validé humainement",'11_Form_Batiments'!C21,"")</x:f>
      </x:c>
      <x:c r="D21" s="142" t="str">
        <x:f>IF('11_Form_Batiments'!$P21="Validé humainement",'11_Form_Batiments'!D21,"")</x:f>
      </x:c>
      <x:c r="E21" s="142" t="str">
        <x:f>IF('11_Form_Batiments'!$P21="Validé humainement",'11_Form_Batiments'!E21,"")</x:f>
      </x:c>
      <x:c r="F21" s="142" t="str">
        <x:f>IF('11_Form_Batiments'!$P21="Validé humainement",'11_Form_Batiments'!F21,"")</x:f>
      </x:c>
      <x:c r="G21" s="142" t="str">
        <x:f>IF('11_Form_Batiments'!$P21="Validé humainement",'11_Form_Batiments'!G21,"")</x:f>
      </x:c>
      <x:c r="H21" s="142" t="str">
        <x:f>IF('11_Form_Batiments'!$P21="Validé humainement",'11_Form_Batiments'!H21,"")</x:f>
      </x:c>
      <x:c r="I21" s="142" t="str">
        <x:f>IF('11_Form_Batiments'!$P21="Validé humainement",'11_Form_Batiments'!I21,"")</x:f>
      </x:c>
      <x:c r="J21" s="142" t="str">
        <x:f>IF('11_Form_Batiments'!$P21="Validé humainement",'11_Form_Batiments'!J21,"")</x:f>
      </x:c>
      <x:c r="K21" s="142" t="str">
        <x:f>IF('11_Form_Batiments'!$P21="Validé humainement",'11_Form_Batiments'!K21,"")</x:f>
      </x:c>
      <x:c r="L21" s="142" t="str">
        <x:f>IF('11_Form_Batiments'!$P21="Validé humainement",'11_Form_Batiments'!L21,"")</x:f>
      </x:c>
      <x:c r="M21" s="142" t="str">
        <x:f>IF('11_Form_Batiments'!$P21="Validé humainement",'11_Form_Batiments'!M21,"")</x:f>
      </x:c>
      <x:c r="N21" s="142" t="str">
        <x:f>IF('11_Form_Batiments'!$P21="Validé humainement",'11_Form_Batiments'!N21,"")</x:f>
      </x:c>
      <x:c r="O21" s="142" t="str">
        <x:f>IF('11_Form_Batiments'!$P21="Validé humainement",'11_Form_Batiments'!O21,"")</x:f>
      </x:c>
      <x:c r="P21" s="142" t="str">
        <x:f>IF('11_Form_Batiments'!$P21="Validé humainement",'11_Form_Batiments'!P21,"")</x:f>
      </x:c>
      <x:c r="Q21" s="142" t="str">
        <x:f>IF('11_Form_Batiments'!$P21="Validé humainement",'11_Form_Batiments'!Q21,"")</x:f>
      </x:c>
      <x:c r="R21" s="142" t="str">
        <x:f>IF('11_Form_Batiments'!$P21="Validé humainement",'11_Form_Batiments'!R21,"")</x:f>
      </x:c>
      <x:c r="S21" s="142" t="str">
        <x:f>IF('11_Form_Batiments'!$P21="Validé humainement",'11_Form_Batiments'!S21,"")</x:f>
      </x:c>
      <x:c r="T21" s="142" t="str">
        <x:f>IF('11_Form_Batiments'!$P21="Validé humainement",'11_Form_Batiments'!T21,"")</x:f>
      </x:c>
      <x:c r="U21" s="142" t="str">
        <x:f>IF('11_Form_Batiments'!$P21="Validé humainement",'11_Form_Batiments'!U21,"")</x:f>
      </x:c>
    </x:row>
    <x:row r="22">
      <x:c r="A22" s="142" t="str">
        <x:f>IF('11_Form_Batiments'!$P22="Validé humainement",'11_Form_Batiments'!A22,"")</x:f>
      </x:c>
      <x:c r="B22" s="142" t="str">
        <x:f>IF('11_Form_Batiments'!$P22="Validé humainement",'11_Form_Batiments'!B22,"")</x:f>
      </x:c>
      <x:c r="C22" s="142" t="str">
        <x:f>IF('11_Form_Batiments'!$P22="Validé humainement",'11_Form_Batiments'!C22,"")</x:f>
      </x:c>
      <x:c r="D22" s="142" t="str">
        <x:f>IF('11_Form_Batiments'!$P22="Validé humainement",'11_Form_Batiments'!D22,"")</x:f>
      </x:c>
      <x:c r="E22" s="142" t="str">
        <x:f>IF('11_Form_Batiments'!$P22="Validé humainement",'11_Form_Batiments'!E22,"")</x:f>
      </x:c>
      <x:c r="F22" s="142" t="str">
        <x:f>IF('11_Form_Batiments'!$P22="Validé humainement",'11_Form_Batiments'!F22,"")</x:f>
      </x:c>
      <x:c r="G22" s="142" t="str">
        <x:f>IF('11_Form_Batiments'!$P22="Validé humainement",'11_Form_Batiments'!G22,"")</x:f>
      </x:c>
      <x:c r="H22" s="142" t="str">
        <x:f>IF('11_Form_Batiments'!$P22="Validé humainement",'11_Form_Batiments'!H22,"")</x:f>
      </x:c>
      <x:c r="I22" s="142" t="str">
        <x:f>IF('11_Form_Batiments'!$P22="Validé humainement",'11_Form_Batiments'!I22,"")</x:f>
      </x:c>
      <x:c r="J22" s="142" t="str">
        <x:f>IF('11_Form_Batiments'!$P22="Validé humainement",'11_Form_Batiments'!J22,"")</x:f>
      </x:c>
      <x:c r="K22" s="142" t="str">
        <x:f>IF('11_Form_Batiments'!$P22="Validé humainement",'11_Form_Batiments'!K22,"")</x:f>
      </x:c>
      <x:c r="L22" s="142" t="str">
        <x:f>IF('11_Form_Batiments'!$P22="Validé humainement",'11_Form_Batiments'!L22,"")</x:f>
      </x:c>
      <x:c r="M22" s="142" t="str">
        <x:f>IF('11_Form_Batiments'!$P22="Validé humainement",'11_Form_Batiments'!M22,"")</x:f>
      </x:c>
      <x:c r="N22" s="142" t="str">
        <x:f>IF('11_Form_Batiments'!$P22="Validé humainement",'11_Form_Batiments'!N22,"")</x:f>
      </x:c>
      <x:c r="O22" s="142" t="str">
        <x:f>IF('11_Form_Batiments'!$P22="Validé humainement",'11_Form_Batiments'!O22,"")</x:f>
      </x:c>
      <x:c r="P22" s="142" t="str">
        <x:f>IF('11_Form_Batiments'!$P22="Validé humainement",'11_Form_Batiments'!P22,"")</x:f>
      </x:c>
      <x:c r="Q22" s="142" t="str">
        <x:f>IF('11_Form_Batiments'!$P22="Validé humainement",'11_Form_Batiments'!Q22,"")</x:f>
      </x:c>
      <x:c r="R22" s="142" t="str">
        <x:f>IF('11_Form_Batiments'!$P22="Validé humainement",'11_Form_Batiments'!R22,"")</x:f>
      </x:c>
      <x:c r="S22" s="142" t="str">
        <x:f>IF('11_Form_Batiments'!$P22="Validé humainement",'11_Form_Batiments'!S22,"")</x:f>
      </x:c>
      <x:c r="T22" s="142" t="str">
        <x:f>IF('11_Form_Batiments'!$P22="Validé humainement",'11_Form_Batiments'!T22,"")</x:f>
      </x:c>
      <x:c r="U22" s="142" t="str">
        <x:f>IF('11_Form_Batiments'!$P22="Validé humainement",'11_Form_Batiments'!U22,"")</x:f>
      </x:c>
    </x:row>
    <x:row r="23">
      <x:c r="A23" s="142" t="str">
        <x:f>IF('11_Form_Batiments'!$P23="Validé humainement",'11_Form_Batiments'!A23,"")</x:f>
      </x:c>
      <x:c r="B23" s="142" t="str">
        <x:f>IF('11_Form_Batiments'!$P23="Validé humainement",'11_Form_Batiments'!B23,"")</x:f>
      </x:c>
      <x:c r="C23" s="142" t="str">
        <x:f>IF('11_Form_Batiments'!$P23="Validé humainement",'11_Form_Batiments'!C23,"")</x:f>
      </x:c>
      <x:c r="D23" s="142" t="str">
        <x:f>IF('11_Form_Batiments'!$P23="Validé humainement",'11_Form_Batiments'!D23,"")</x:f>
      </x:c>
      <x:c r="E23" s="142" t="str">
        <x:f>IF('11_Form_Batiments'!$P23="Validé humainement",'11_Form_Batiments'!E23,"")</x:f>
      </x:c>
      <x:c r="F23" s="142" t="str">
        <x:f>IF('11_Form_Batiments'!$P23="Validé humainement",'11_Form_Batiments'!F23,"")</x:f>
      </x:c>
      <x:c r="G23" s="142" t="str">
        <x:f>IF('11_Form_Batiments'!$P23="Validé humainement",'11_Form_Batiments'!G23,"")</x:f>
      </x:c>
      <x:c r="H23" s="142" t="str">
        <x:f>IF('11_Form_Batiments'!$P23="Validé humainement",'11_Form_Batiments'!H23,"")</x:f>
      </x:c>
      <x:c r="I23" s="142" t="str">
        <x:f>IF('11_Form_Batiments'!$P23="Validé humainement",'11_Form_Batiments'!I23,"")</x:f>
      </x:c>
      <x:c r="J23" s="142" t="str">
        <x:f>IF('11_Form_Batiments'!$P23="Validé humainement",'11_Form_Batiments'!J23,"")</x:f>
      </x:c>
      <x:c r="K23" s="142" t="str">
        <x:f>IF('11_Form_Batiments'!$P23="Validé humainement",'11_Form_Batiments'!K23,"")</x:f>
      </x:c>
      <x:c r="L23" s="142" t="str">
        <x:f>IF('11_Form_Batiments'!$P23="Validé humainement",'11_Form_Batiments'!L23,"")</x:f>
      </x:c>
      <x:c r="M23" s="142" t="str">
        <x:f>IF('11_Form_Batiments'!$P23="Validé humainement",'11_Form_Batiments'!M23,"")</x:f>
      </x:c>
      <x:c r="N23" s="142" t="str">
        <x:f>IF('11_Form_Batiments'!$P23="Validé humainement",'11_Form_Batiments'!N23,"")</x:f>
      </x:c>
      <x:c r="O23" s="142" t="str">
        <x:f>IF('11_Form_Batiments'!$P23="Validé humainement",'11_Form_Batiments'!O23,"")</x:f>
      </x:c>
      <x:c r="P23" s="142" t="str">
        <x:f>IF('11_Form_Batiments'!$P23="Validé humainement",'11_Form_Batiments'!P23,"")</x:f>
      </x:c>
      <x:c r="Q23" s="142" t="str">
        <x:f>IF('11_Form_Batiments'!$P23="Validé humainement",'11_Form_Batiments'!Q23,"")</x:f>
      </x:c>
      <x:c r="R23" s="142" t="str">
        <x:f>IF('11_Form_Batiments'!$P23="Validé humainement",'11_Form_Batiments'!R23,"")</x:f>
      </x:c>
      <x:c r="S23" s="142" t="str">
        <x:f>IF('11_Form_Batiments'!$P23="Validé humainement",'11_Form_Batiments'!S23,"")</x:f>
      </x:c>
      <x:c r="T23" s="142" t="str">
        <x:f>IF('11_Form_Batiments'!$P23="Validé humainement",'11_Form_Batiments'!T23,"")</x:f>
      </x:c>
      <x:c r="U23" s="142" t="str">
        <x:f>IF('11_Form_Batiments'!$P23="Validé humainement",'11_Form_Batiments'!U23,"")</x:f>
      </x:c>
    </x:row>
    <x:row r="24">
      <x:c r="A24" s="142" t="str">
        <x:f>IF('11_Form_Batiments'!$P24="Validé humainement",'11_Form_Batiments'!A24,"")</x:f>
      </x:c>
      <x:c r="B24" s="142" t="str">
        <x:f>IF('11_Form_Batiments'!$P24="Validé humainement",'11_Form_Batiments'!B24,"")</x:f>
      </x:c>
      <x:c r="C24" s="142" t="str">
        <x:f>IF('11_Form_Batiments'!$P24="Validé humainement",'11_Form_Batiments'!C24,"")</x:f>
      </x:c>
      <x:c r="D24" s="142" t="str">
        <x:f>IF('11_Form_Batiments'!$P24="Validé humainement",'11_Form_Batiments'!D24,"")</x:f>
      </x:c>
      <x:c r="E24" s="142" t="str">
        <x:f>IF('11_Form_Batiments'!$P24="Validé humainement",'11_Form_Batiments'!E24,"")</x:f>
      </x:c>
      <x:c r="F24" s="142" t="str">
        <x:f>IF('11_Form_Batiments'!$P24="Validé humainement",'11_Form_Batiments'!F24,"")</x:f>
      </x:c>
      <x:c r="G24" s="142" t="str">
        <x:f>IF('11_Form_Batiments'!$P24="Validé humainement",'11_Form_Batiments'!G24,"")</x:f>
      </x:c>
      <x:c r="H24" s="142" t="str">
        <x:f>IF('11_Form_Batiments'!$P24="Validé humainement",'11_Form_Batiments'!H24,"")</x:f>
      </x:c>
      <x:c r="I24" s="142" t="str">
        <x:f>IF('11_Form_Batiments'!$P24="Validé humainement",'11_Form_Batiments'!I24,"")</x:f>
      </x:c>
      <x:c r="J24" s="142" t="str">
        <x:f>IF('11_Form_Batiments'!$P24="Validé humainement",'11_Form_Batiments'!J24,"")</x:f>
      </x:c>
      <x:c r="K24" s="142" t="str">
        <x:f>IF('11_Form_Batiments'!$P24="Validé humainement",'11_Form_Batiments'!K24,"")</x:f>
      </x:c>
      <x:c r="L24" s="142" t="str">
        <x:f>IF('11_Form_Batiments'!$P24="Validé humainement",'11_Form_Batiments'!L24,"")</x:f>
      </x:c>
      <x:c r="M24" s="142" t="str">
        <x:f>IF('11_Form_Batiments'!$P24="Validé humainement",'11_Form_Batiments'!M24,"")</x:f>
      </x:c>
      <x:c r="N24" s="142" t="str">
        <x:f>IF('11_Form_Batiments'!$P24="Validé humainement",'11_Form_Batiments'!N24,"")</x:f>
      </x:c>
      <x:c r="O24" s="142" t="str">
        <x:f>IF('11_Form_Batiments'!$P24="Validé humainement",'11_Form_Batiments'!O24,"")</x:f>
      </x:c>
      <x:c r="P24" s="142" t="str">
        <x:f>IF('11_Form_Batiments'!$P24="Validé humainement",'11_Form_Batiments'!P24,"")</x:f>
      </x:c>
      <x:c r="Q24" s="142" t="str">
        <x:f>IF('11_Form_Batiments'!$P24="Validé humainement",'11_Form_Batiments'!Q24,"")</x:f>
      </x:c>
      <x:c r="R24" s="142" t="str">
        <x:f>IF('11_Form_Batiments'!$P24="Validé humainement",'11_Form_Batiments'!R24,"")</x:f>
      </x:c>
      <x:c r="S24" s="142" t="str">
        <x:f>IF('11_Form_Batiments'!$P24="Validé humainement",'11_Form_Batiments'!S24,"")</x:f>
      </x:c>
      <x:c r="T24" s="142" t="str">
        <x:f>IF('11_Form_Batiments'!$P24="Validé humainement",'11_Form_Batiments'!T24,"")</x:f>
      </x:c>
      <x:c r="U24" s="142" t="str">
        <x:f>IF('11_Form_Batiments'!$P24="Validé humainement",'11_Form_Batiments'!U24,"")</x:f>
      </x:c>
    </x:row>
    <x:row r="25">
      <x:c r="A25" s="142" t="str">
        <x:f>IF('11_Form_Batiments'!$P25="Validé humainement",'11_Form_Batiments'!A25,"")</x:f>
      </x:c>
      <x:c r="B25" s="142" t="str">
        <x:f>IF('11_Form_Batiments'!$P25="Validé humainement",'11_Form_Batiments'!B25,"")</x:f>
      </x:c>
      <x:c r="C25" s="142" t="str">
        <x:f>IF('11_Form_Batiments'!$P25="Validé humainement",'11_Form_Batiments'!C25,"")</x:f>
      </x:c>
      <x:c r="D25" s="142" t="str">
        <x:f>IF('11_Form_Batiments'!$P25="Validé humainement",'11_Form_Batiments'!D25,"")</x:f>
      </x:c>
      <x:c r="E25" s="142" t="str">
        <x:f>IF('11_Form_Batiments'!$P25="Validé humainement",'11_Form_Batiments'!E25,"")</x:f>
      </x:c>
      <x:c r="F25" s="142" t="str">
        <x:f>IF('11_Form_Batiments'!$P25="Validé humainement",'11_Form_Batiments'!F25,"")</x:f>
      </x:c>
      <x:c r="G25" s="142" t="str">
        <x:f>IF('11_Form_Batiments'!$P25="Validé humainement",'11_Form_Batiments'!G25,"")</x:f>
      </x:c>
      <x:c r="H25" s="142" t="str">
        <x:f>IF('11_Form_Batiments'!$P25="Validé humainement",'11_Form_Batiments'!H25,"")</x:f>
      </x:c>
      <x:c r="I25" s="142" t="str">
        <x:f>IF('11_Form_Batiments'!$P25="Validé humainement",'11_Form_Batiments'!I25,"")</x:f>
      </x:c>
      <x:c r="J25" s="142" t="str">
        <x:f>IF('11_Form_Batiments'!$P25="Validé humainement",'11_Form_Batiments'!J25,"")</x:f>
      </x:c>
      <x:c r="K25" s="142" t="str">
        <x:f>IF('11_Form_Batiments'!$P25="Validé humainement",'11_Form_Batiments'!K25,"")</x:f>
      </x:c>
      <x:c r="L25" s="142" t="str">
        <x:f>IF('11_Form_Batiments'!$P25="Validé humainement",'11_Form_Batiments'!L25,"")</x:f>
      </x:c>
      <x:c r="M25" s="142" t="str">
        <x:f>IF('11_Form_Batiments'!$P25="Validé humainement",'11_Form_Batiments'!M25,"")</x:f>
      </x:c>
      <x:c r="N25" s="142" t="str">
        <x:f>IF('11_Form_Batiments'!$P25="Validé humainement",'11_Form_Batiments'!N25,"")</x:f>
      </x:c>
      <x:c r="O25" s="142" t="str">
        <x:f>IF('11_Form_Batiments'!$P25="Validé humainement",'11_Form_Batiments'!O25,"")</x:f>
      </x:c>
      <x:c r="P25" s="142" t="str">
        <x:f>IF('11_Form_Batiments'!$P25="Validé humainement",'11_Form_Batiments'!P25,"")</x:f>
      </x:c>
      <x:c r="Q25" s="142" t="str">
        <x:f>IF('11_Form_Batiments'!$P25="Validé humainement",'11_Form_Batiments'!Q25,"")</x:f>
      </x:c>
      <x:c r="R25" s="142" t="str">
        <x:f>IF('11_Form_Batiments'!$P25="Validé humainement",'11_Form_Batiments'!R25,"")</x:f>
      </x:c>
      <x:c r="S25" s="142" t="str">
        <x:f>IF('11_Form_Batiments'!$P25="Validé humainement",'11_Form_Batiments'!S25,"")</x:f>
      </x:c>
      <x:c r="T25" s="142" t="str">
        <x:f>IF('11_Form_Batiments'!$P25="Validé humainement",'11_Form_Batiments'!T25,"")</x:f>
      </x:c>
      <x:c r="U25" s="142" t="str">
        <x:f>IF('11_Form_Batiments'!$P25="Validé humainement",'11_Form_Batiments'!U25,"")</x:f>
      </x:c>
    </x:row>
    <x:row r="26">
      <x:c r="A26" s="142" t="str">
        <x:f>IF('11_Form_Batiments'!$P26="Validé humainement",'11_Form_Batiments'!A26,"")</x:f>
      </x:c>
      <x:c r="B26" s="142" t="str">
        <x:f>IF('11_Form_Batiments'!$P26="Validé humainement",'11_Form_Batiments'!B26,"")</x:f>
      </x:c>
      <x:c r="C26" s="142" t="str">
        <x:f>IF('11_Form_Batiments'!$P26="Validé humainement",'11_Form_Batiments'!C26,"")</x:f>
      </x:c>
      <x:c r="D26" s="142" t="str">
        <x:f>IF('11_Form_Batiments'!$P26="Validé humainement",'11_Form_Batiments'!D26,"")</x:f>
      </x:c>
      <x:c r="E26" s="142" t="str">
        <x:f>IF('11_Form_Batiments'!$P26="Validé humainement",'11_Form_Batiments'!E26,"")</x:f>
      </x:c>
      <x:c r="F26" s="142" t="str">
        <x:f>IF('11_Form_Batiments'!$P26="Validé humainement",'11_Form_Batiments'!F26,"")</x:f>
      </x:c>
      <x:c r="G26" s="142" t="str">
        <x:f>IF('11_Form_Batiments'!$P26="Validé humainement",'11_Form_Batiments'!G26,"")</x:f>
      </x:c>
      <x:c r="H26" s="142" t="str">
        <x:f>IF('11_Form_Batiments'!$P26="Validé humainement",'11_Form_Batiments'!H26,"")</x:f>
      </x:c>
      <x:c r="I26" s="142" t="str">
        <x:f>IF('11_Form_Batiments'!$P26="Validé humainement",'11_Form_Batiments'!I26,"")</x:f>
      </x:c>
      <x:c r="J26" s="142" t="str">
        <x:f>IF('11_Form_Batiments'!$P26="Validé humainement",'11_Form_Batiments'!J26,"")</x:f>
      </x:c>
      <x:c r="K26" s="142" t="str">
        <x:f>IF('11_Form_Batiments'!$P26="Validé humainement",'11_Form_Batiments'!K26,"")</x:f>
      </x:c>
      <x:c r="L26" s="142" t="str">
        <x:f>IF('11_Form_Batiments'!$P26="Validé humainement",'11_Form_Batiments'!L26,"")</x:f>
      </x:c>
      <x:c r="M26" s="142" t="str">
        <x:f>IF('11_Form_Batiments'!$P26="Validé humainement",'11_Form_Batiments'!M26,"")</x:f>
      </x:c>
      <x:c r="N26" s="142" t="str">
        <x:f>IF('11_Form_Batiments'!$P26="Validé humainement",'11_Form_Batiments'!N26,"")</x:f>
      </x:c>
      <x:c r="O26" s="142" t="str">
        <x:f>IF('11_Form_Batiments'!$P26="Validé humainement",'11_Form_Batiments'!O26,"")</x:f>
      </x:c>
      <x:c r="P26" s="142" t="str">
        <x:f>IF('11_Form_Batiments'!$P26="Validé humainement",'11_Form_Batiments'!P26,"")</x:f>
      </x:c>
      <x:c r="Q26" s="142" t="str">
        <x:f>IF('11_Form_Batiments'!$P26="Validé humainement",'11_Form_Batiments'!Q26,"")</x:f>
      </x:c>
      <x:c r="R26" s="142" t="str">
        <x:f>IF('11_Form_Batiments'!$P26="Validé humainement",'11_Form_Batiments'!R26,"")</x:f>
      </x:c>
      <x:c r="S26" s="142" t="str">
        <x:f>IF('11_Form_Batiments'!$P26="Validé humainement",'11_Form_Batiments'!S26,"")</x:f>
      </x:c>
      <x:c r="T26" s="142" t="str">
        <x:f>IF('11_Form_Batiments'!$P26="Validé humainement",'11_Form_Batiments'!T26,"")</x:f>
      </x:c>
      <x:c r="U26" s="142" t="str">
        <x:f>IF('11_Form_Batiments'!$P26="Validé humainement",'11_Form_Batiments'!U26,"")</x:f>
      </x:c>
    </x:row>
    <x:row r="27">
      <x:c r="A27" s="142" t="str">
        <x:f>IF('11_Form_Batiments'!$P27="Validé humainement",'11_Form_Batiments'!A27,"")</x:f>
      </x:c>
      <x:c r="B27" s="142" t="str">
        <x:f>IF('11_Form_Batiments'!$P27="Validé humainement",'11_Form_Batiments'!B27,"")</x:f>
      </x:c>
      <x:c r="C27" s="142" t="str">
        <x:f>IF('11_Form_Batiments'!$P27="Validé humainement",'11_Form_Batiments'!C27,"")</x:f>
      </x:c>
      <x:c r="D27" s="142" t="str">
        <x:f>IF('11_Form_Batiments'!$P27="Validé humainement",'11_Form_Batiments'!D27,"")</x:f>
      </x:c>
      <x:c r="E27" s="142" t="str">
        <x:f>IF('11_Form_Batiments'!$P27="Validé humainement",'11_Form_Batiments'!E27,"")</x:f>
      </x:c>
      <x:c r="F27" s="142" t="str">
        <x:f>IF('11_Form_Batiments'!$P27="Validé humainement",'11_Form_Batiments'!F27,"")</x:f>
      </x:c>
      <x:c r="G27" s="142" t="str">
        <x:f>IF('11_Form_Batiments'!$P27="Validé humainement",'11_Form_Batiments'!G27,"")</x:f>
      </x:c>
      <x:c r="H27" s="142" t="str">
        <x:f>IF('11_Form_Batiments'!$P27="Validé humainement",'11_Form_Batiments'!H27,"")</x:f>
      </x:c>
      <x:c r="I27" s="142" t="str">
        <x:f>IF('11_Form_Batiments'!$P27="Validé humainement",'11_Form_Batiments'!I27,"")</x:f>
      </x:c>
      <x:c r="J27" s="142" t="str">
        <x:f>IF('11_Form_Batiments'!$P27="Validé humainement",'11_Form_Batiments'!J27,"")</x:f>
      </x:c>
      <x:c r="K27" s="142" t="str">
        <x:f>IF('11_Form_Batiments'!$P27="Validé humainement",'11_Form_Batiments'!K27,"")</x:f>
      </x:c>
      <x:c r="L27" s="142" t="str">
        <x:f>IF('11_Form_Batiments'!$P27="Validé humainement",'11_Form_Batiments'!L27,"")</x:f>
      </x:c>
      <x:c r="M27" s="142" t="str">
        <x:f>IF('11_Form_Batiments'!$P27="Validé humainement",'11_Form_Batiments'!M27,"")</x:f>
      </x:c>
      <x:c r="N27" s="142" t="str">
        <x:f>IF('11_Form_Batiments'!$P27="Validé humainement",'11_Form_Batiments'!N27,"")</x:f>
      </x:c>
      <x:c r="O27" s="142" t="str">
        <x:f>IF('11_Form_Batiments'!$P27="Validé humainement",'11_Form_Batiments'!O27,"")</x:f>
      </x:c>
      <x:c r="P27" s="142" t="str">
        <x:f>IF('11_Form_Batiments'!$P27="Validé humainement",'11_Form_Batiments'!P27,"")</x:f>
      </x:c>
      <x:c r="Q27" s="142" t="str">
        <x:f>IF('11_Form_Batiments'!$P27="Validé humainement",'11_Form_Batiments'!Q27,"")</x:f>
      </x:c>
      <x:c r="R27" s="142" t="str">
        <x:f>IF('11_Form_Batiments'!$P27="Validé humainement",'11_Form_Batiments'!R27,"")</x:f>
      </x:c>
      <x:c r="S27" s="142" t="str">
        <x:f>IF('11_Form_Batiments'!$P27="Validé humainement",'11_Form_Batiments'!S27,"")</x:f>
      </x:c>
      <x:c r="T27" s="142" t="str">
        <x:f>IF('11_Form_Batiments'!$P27="Validé humainement",'11_Form_Batiments'!T27,"")</x:f>
      </x:c>
      <x:c r="U27" s="142" t="str">
        <x:f>IF('11_Form_Batiments'!$P27="Validé humainement",'11_Form_Batiments'!U27,"")</x:f>
      </x:c>
    </x:row>
    <x:row r="28">
      <x:c r="A28" s="142" t="str">
        <x:f>IF('11_Form_Batiments'!$P28="Validé humainement",'11_Form_Batiments'!A28,"")</x:f>
      </x:c>
      <x:c r="B28" s="142" t="str">
        <x:f>IF('11_Form_Batiments'!$P28="Validé humainement",'11_Form_Batiments'!B28,"")</x:f>
      </x:c>
      <x:c r="C28" s="142" t="str">
        <x:f>IF('11_Form_Batiments'!$P28="Validé humainement",'11_Form_Batiments'!C28,"")</x:f>
      </x:c>
      <x:c r="D28" s="142" t="str">
        <x:f>IF('11_Form_Batiments'!$P28="Validé humainement",'11_Form_Batiments'!D28,"")</x:f>
      </x:c>
      <x:c r="E28" s="142" t="str">
        <x:f>IF('11_Form_Batiments'!$P28="Validé humainement",'11_Form_Batiments'!E28,"")</x:f>
      </x:c>
      <x:c r="F28" s="142" t="str">
        <x:f>IF('11_Form_Batiments'!$P28="Validé humainement",'11_Form_Batiments'!F28,"")</x:f>
      </x:c>
      <x:c r="G28" s="142" t="str">
        <x:f>IF('11_Form_Batiments'!$P28="Validé humainement",'11_Form_Batiments'!G28,"")</x:f>
      </x:c>
      <x:c r="H28" s="142" t="str">
        <x:f>IF('11_Form_Batiments'!$P28="Validé humainement",'11_Form_Batiments'!H28,"")</x:f>
      </x:c>
      <x:c r="I28" s="142" t="str">
        <x:f>IF('11_Form_Batiments'!$P28="Validé humainement",'11_Form_Batiments'!I28,"")</x:f>
      </x:c>
      <x:c r="J28" s="142" t="str">
        <x:f>IF('11_Form_Batiments'!$P28="Validé humainement",'11_Form_Batiments'!J28,"")</x:f>
      </x:c>
      <x:c r="K28" s="142" t="str">
        <x:f>IF('11_Form_Batiments'!$P28="Validé humainement",'11_Form_Batiments'!K28,"")</x:f>
      </x:c>
      <x:c r="L28" s="142" t="str">
        <x:f>IF('11_Form_Batiments'!$P28="Validé humainement",'11_Form_Batiments'!L28,"")</x:f>
      </x:c>
      <x:c r="M28" s="142" t="str">
        <x:f>IF('11_Form_Batiments'!$P28="Validé humainement",'11_Form_Batiments'!M28,"")</x:f>
      </x:c>
      <x:c r="N28" s="142" t="str">
        <x:f>IF('11_Form_Batiments'!$P28="Validé humainement",'11_Form_Batiments'!N28,"")</x:f>
      </x:c>
      <x:c r="O28" s="142" t="str">
        <x:f>IF('11_Form_Batiments'!$P28="Validé humainement",'11_Form_Batiments'!O28,"")</x:f>
      </x:c>
      <x:c r="P28" s="142" t="str">
        <x:f>IF('11_Form_Batiments'!$P28="Validé humainement",'11_Form_Batiments'!P28,"")</x:f>
      </x:c>
      <x:c r="Q28" s="142" t="str">
        <x:f>IF('11_Form_Batiments'!$P28="Validé humainement",'11_Form_Batiments'!Q28,"")</x:f>
      </x:c>
      <x:c r="R28" s="142" t="str">
        <x:f>IF('11_Form_Batiments'!$P28="Validé humainement",'11_Form_Batiments'!R28,"")</x:f>
      </x:c>
      <x:c r="S28" s="142" t="str">
        <x:f>IF('11_Form_Batiments'!$P28="Validé humainement",'11_Form_Batiments'!S28,"")</x:f>
      </x:c>
      <x:c r="T28" s="142" t="str">
        <x:f>IF('11_Form_Batiments'!$P28="Validé humainement",'11_Form_Batiments'!T28,"")</x:f>
      </x:c>
      <x:c r="U28" s="142" t="str">
        <x:f>IF('11_Form_Batiments'!$P28="Validé humainement",'11_Form_Batiments'!U28,"")</x:f>
      </x:c>
    </x:row>
    <x:row r="29">
      <x:c r="A29" s="142" t="str">
        <x:f>IF('11_Form_Batiments'!$P29="Validé humainement",'11_Form_Batiments'!A29,"")</x:f>
      </x:c>
      <x:c r="B29" s="142" t="str">
        <x:f>IF('11_Form_Batiments'!$P29="Validé humainement",'11_Form_Batiments'!B29,"")</x:f>
      </x:c>
      <x:c r="C29" s="142" t="str">
        <x:f>IF('11_Form_Batiments'!$P29="Validé humainement",'11_Form_Batiments'!C29,"")</x:f>
      </x:c>
      <x:c r="D29" s="142" t="str">
        <x:f>IF('11_Form_Batiments'!$P29="Validé humainement",'11_Form_Batiments'!D29,"")</x:f>
      </x:c>
      <x:c r="E29" s="142" t="str">
        <x:f>IF('11_Form_Batiments'!$P29="Validé humainement",'11_Form_Batiments'!E29,"")</x:f>
      </x:c>
      <x:c r="F29" s="142" t="str">
        <x:f>IF('11_Form_Batiments'!$P29="Validé humainement",'11_Form_Batiments'!F29,"")</x:f>
      </x:c>
      <x:c r="G29" s="142" t="str">
        <x:f>IF('11_Form_Batiments'!$P29="Validé humainement",'11_Form_Batiments'!G29,"")</x:f>
      </x:c>
      <x:c r="H29" s="142" t="str">
        <x:f>IF('11_Form_Batiments'!$P29="Validé humainement",'11_Form_Batiments'!H29,"")</x:f>
      </x:c>
      <x:c r="I29" s="142" t="str">
        <x:f>IF('11_Form_Batiments'!$P29="Validé humainement",'11_Form_Batiments'!I29,"")</x:f>
      </x:c>
      <x:c r="J29" s="142" t="str">
        <x:f>IF('11_Form_Batiments'!$P29="Validé humainement",'11_Form_Batiments'!J29,"")</x:f>
      </x:c>
      <x:c r="K29" s="142" t="str">
        <x:f>IF('11_Form_Batiments'!$P29="Validé humainement",'11_Form_Batiments'!K29,"")</x:f>
      </x:c>
      <x:c r="L29" s="142" t="str">
        <x:f>IF('11_Form_Batiments'!$P29="Validé humainement",'11_Form_Batiments'!L29,"")</x:f>
      </x:c>
      <x:c r="M29" s="142" t="str">
        <x:f>IF('11_Form_Batiments'!$P29="Validé humainement",'11_Form_Batiments'!M29,"")</x:f>
      </x:c>
      <x:c r="N29" s="142" t="str">
        <x:f>IF('11_Form_Batiments'!$P29="Validé humainement",'11_Form_Batiments'!N29,"")</x:f>
      </x:c>
      <x:c r="O29" s="142" t="str">
        <x:f>IF('11_Form_Batiments'!$P29="Validé humainement",'11_Form_Batiments'!O29,"")</x:f>
      </x:c>
      <x:c r="P29" s="142" t="str">
        <x:f>IF('11_Form_Batiments'!$P29="Validé humainement",'11_Form_Batiments'!P29,"")</x:f>
      </x:c>
      <x:c r="Q29" s="142" t="str">
        <x:f>IF('11_Form_Batiments'!$P29="Validé humainement",'11_Form_Batiments'!Q29,"")</x:f>
      </x:c>
      <x:c r="R29" s="142" t="str">
        <x:f>IF('11_Form_Batiments'!$P29="Validé humainement",'11_Form_Batiments'!R29,"")</x:f>
      </x:c>
      <x:c r="S29" s="142" t="str">
        <x:f>IF('11_Form_Batiments'!$P29="Validé humainement",'11_Form_Batiments'!S29,"")</x:f>
      </x:c>
      <x:c r="T29" s="142" t="str">
        <x:f>IF('11_Form_Batiments'!$P29="Validé humainement",'11_Form_Batiments'!T29,"")</x:f>
      </x:c>
      <x:c r="U29" s="142" t="str">
        <x:f>IF('11_Form_Batiments'!$P29="Validé humainement",'11_Form_Batiments'!U29,"")</x:f>
      </x:c>
    </x:row>
    <x:row r="30">
      <x:c r="A30" s="142" t="str">
        <x:f>IF('11_Form_Batiments'!$P30="Validé humainement",'11_Form_Batiments'!A30,"")</x:f>
      </x:c>
      <x:c r="B30" s="142" t="str">
        <x:f>IF('11_Form_Batiments'!$P30="Validé humainement",'11_Form_Batiments'!B30,"")</x:f>
      </x:c>
      <x:c r="C30" s="142" t="str">
        <x:f>IF('11_Form_Batiments'!$P30="Validé humainement",'11_Form_Batiments'!C30,"")</x:f>
      </x:c>
      <x:c r="D30" s="142" t="str">
        <x:f>IF('11_Form_Batiments'!$P30="Validé humainement",'11_Form_Batiments'!D30,"")</x:f>
      </x:c>
      <x:c r="E30" s="142" t="str">
        <x:f>IF('11_Form_Batiments'!$P30="Validé humainement",'11_Form_Batiments'!E30,"")</x:f>
      </x:c>
      <x:c r="F30" s="142" t="str">
        <x:f>IF('11_Form_Batiments'!$P30="Validé humainement",'11_Form_Batiments'!F30,"")</x:f>
      </x:c>
      <x:c r="G30" s="142" t="str">
        <x:f>IF('11_Form_Batiments'!$P30="Validé humainement",'11_Form_Batiments'!G30,"")</x:f>
      </x:c>
      <x:c r="H30" s="142" t="str">
        <x:f>IF('11_Form_Batiments'!$P30="Validé humainement",'11_Form_Batiments'!H30,"")</x:f>
      </x:c>
      <x:c r="I30" s="142" t="str">
        <x:f>IF('11_Form_Batiments'!$P30="Validé humainement",'11_Form_Batiments'!I30,"")</x:f>
      </x:c>
      <x:c r="J30" s="142" t="str">
        <x:f>IF('11_Form_Batiments'!$P30="Validé humainement",'11_Form_Batiments'!J30,"")</x:f>
      </x:c>
      <x:c r="K30" s="142" t="str">
        <x:f>IF('11_Form_Batiments'!$P30="Validé humainement",'11_Form_Batiments'!K30,"")</x:f>
      </x:c>
      <x:c r="L30" s="142" t="str">
        <x:f>IF('11_Form_Batiments'!$P30="Validé humainement",'11_Form_Batiments'!L30,"")</x:f>
      </x:c>
      <x:c r="M30" s="142" t="str">
        <x:f>IF('11_Form_Batiments'!$P30="Validé humainement",'11_Form_Batiments'!M30,"")</x:f>
      </x:c>
      <x:c r="N30" s="142" t="str">
        <x:f>IF('11_Form_Batiments'!$P30="Validé humainement",'11_Form_Batiments'!N30,"")</x:f>
      </x:c>
      <x:c r="O30" s="142" t="str">
        <x:f>IF('11_Form_Batiments'!$P30="Validé humainement",'11_Form_Batiments'!O30,"")</x:f>
      </x:c>
      <x:c r="P30" s="142" t="str">
        <x:f>IF('11_Form_Batiments'!$P30="Validé humainement",'11_Form_Batiments'!P30,"")</x:f>
      </x:c>
      <x:c r="Q30" s="142" t="str">
        <x:f>IF('11_Form_Batiments'!$P30="Validé humainement",'11_Form_Batiments'!Q30,"")</x:f>
      </x:c>
      <x:c r="R30" s="142" t="str">
        <x:f>IF('11_Form_Batiments'!$P30="Validé humainement",'11_Form_Batiments'!R30,"")</x:f>
      </x:c>
      <x:c r="S30" s="142" t="str">
        <x:f>IF('11_Form_Batiments'!$P30="Validé humainement",'11_Form_Batiments'!S30,"")</x:f>
      </x:c>
      <x:c r="T30" s="142" t="str">
        <x:f>IF('11_Form_Batiments'!$P30="Validé humainement",'11_Form_Batiments'!T30,"")</x:f>
      </x:c>
      <x:c r="U30" s="142" t="str">
        <x:f>IF('11_Form_Batiments'!$P30="Validé humainement",'11_Form_Batiments'!U30,"")</x:f>
      </x:c>
    </x:row>
    <x:row r="31">
      <x:c r="A31" s="142" t="str">
        <x:f>IF('11_Form_Batiments'!$P31="Validé humainement",'11_Form_Batiments'!A31,"")</x:f>
      </x:c>
      <x:c r="B31" s="142" t="str">
        <x:f>IF('11_Form_Batiments'!$P31="Validé humainement",'11_Form_Batiments'!B31,"")</x:f>
      </x:c>
      <x:c r="C31" s="142" t="str">
        <x:f>IF('11_Form_Batiments'!$P31="Validé humainement",'11_Form_Batiments'!C31,"")</x:f>
      </x:c>
      <x:c r="D31" s="142" t="str">
        <x:f>IF('11_Form_Batiments'!$P31="Validé humainement",'11_Form_Batiments'!D31,"")</x:f>
      </x:c>
      <x:c r="E31" s="142" t="str">
        <x:f>IF('11_Form_Batiments'!$P31="Validé humainement",'11_Form_Batiments'!E31,"")</x:f>
      </x:c>
      <x:c r="F31" s="142" t="str">
        <x:f>IF('11_Form_Batiments'!$P31="Validé humainement",'11_Form_Batiments'!F31,"")</x:f>
      </x:c>
      <x:c r="G31" s="142" t="str">
        <x:f>IF('11_Form_Batiments'!$P31="Validé humainement",'11_Form_Batiments'!G31,"")</x:f>
      </x:c>
      <x:c r="H31" s="142" t="str">
        <x:f>IF('11_Form_Batiments'!$P31="Validé humainement",'11_Form_Batiments'!H31,"")</x:f>
      </x:c>
      <x:c r="I31" s="142" t="str">
        <x:f>IF('11_Form_Batiments'!$P31="Validé humainement",'11_Form_Batiments'!I31,"")</x:f>
      </x:c>
      <x:c r="J31" s="142" t="str">
        <x:f>IF('11_Form_Batiments'!$P31="Validé humainement",'11_Form_Batiments'!J31,"")</x:f>
      </x:c>
      <x:c r="K31" s="142" t="str">
        <x:f>IF('11_Form_Batiments'!$P31="Validé humainement",'11_Form_Batiments'!K31,"")</x:f>
      </x:c>
      <x:c r="L31" s="142" t="str">
        <x:f>IF('11_Form_Batiments'!$P31="Validé humainement",'11_Form_Batiments'!L31,"")</x:f>
      </x:c>
      <x:c r="M31" s="142" t="str">
        <x:f>IF('11_Form_Batiments'!$P31="Validé humainement",'11_Form_Batiments'!M31,"")</x:f>
      </x:c>
      <x:c r="N31" s="142" t="str">
        <x:f>IF('11_Form_Batiments'!$P31="Validé humainement",'11_Form_Batiments'!N31,"")</x:f>
      </x:c>
      <x:c r="O31" s="142" t="str">
        <x:f>IF('11_Form_Batiments'!$P31="Validé humainement",'11_Form_Batiments'!O31,"")</x:f>
      </x:c>
      <x:c r="P31" s="142" t="str">
        <x:f>IF('11_Form_Batiments'!$P31="Validé humainement",'11_Form_Batiments'!P31,"")</x:f>
      </x:c>
      <x:c r="Q31" s="142" t="str">
        <x:f>IF('11_Form_Batiments'!$P31="Validé humainement",'11_Form_Batiments'!Q31,"")</x:f>
      </x:c>
      <x:c r="R31" s="142" t="str">
        <x:f>IF('11_Form_Batiments'!$P31="Validé humainement",'11_Form_Batiments'!R31,"")</x:f>
      </x:c>
      <x:c r="S31" s="142" t="str">
        <x:f>IF('11_Form_Batiments'!$P31="Validé humainement",'11_Form_Batiments'!S31,"")</x:f>
      </x:c>
      <x:c r="T31" s="142" t="str">
        <x:f>IF('11_Form_Batiments'!$P31="Validé humainement",'11_Form_Batiments'!T31,"")</x:f>
      </x:c>
      <x:c r="U31" s="142" t="str">
        <x:f>IF('11_Form_Batiments'!$P31="Validé humainement",'11_Form_Batiments'!U31,"")</x:f>
      </x:c>
    </x:row>
    <x:row r="32">
      <x:c r="A32" s="142" t="str">
        <x:f>IF('11_Form_Batiments'!$P32="Validé humainement",'11_Form_Batiments'!A32,"")</x:f>
      </x:c>
      <x:c r="B32" s="142" t="str">
        <x:f>IF('11_Form_Batiments'!$P32="Validé humainement",'11_Form_Batiments'!B32,"")</x:f>
      </x:c>
      <x:c r="C32" s="142" t="str">
        <x:f>IF('11_Form_Batiments'!$P32="Validé humainement",'11_Form_Batiments'!C32,"")</x:f>
      </x:c>
      <x:c r="D32" s="142" t="str">
        <x:f>IF('11_Form_Batiments'!$P32="Validé humainement",'11_Form_Batiments'!D32,"")</x:f>
      </x:c>
      <x:c r="E32" s="142" t="str">
        <x:f>IF('11_Form_Batiments'!$P32="Validé humainement",'11_Form_Batiments'!E32,"")</x:f>
      </x:c>
      <x:c r="F32" s="142" t="str">
        <x:f>IF('11_Form_Batiments'!$P32="Validé humainement",'11_Form_Batiments'!F32,"")</x:f>
      </x:c>
      <x:c r="G32" s="142" t="str">
        <x:f>IF('11_Form_Batiments'!$P32="Validé humainement",'11_Form_Batiments'!G32,"")</x:f>
      </x:c>
      <x:c r="H32" s="142" t="str">
        <x:f>IF('11_Form_Batiments'!$P32="Validé humainement",'11_Form_Batiments'!H32,"")</x:f>
      </x:c>
      <x:c r="I32" s="142" t="str">
        <x:f>IF('11_Form_Batiments'!$P32="Validé humainement",'11_Form_Batiments'!I32,"")</x:f>
      </x:c>
      <x:c r="J32" s="142" t="str">
        <x:f>IF('11_Form_Batiments'!$P32="Validé humainement",'11_Form_Batiments'!J32,"")</x:f>
      </x:c>
      <x:c r="K32" s="142" t="str">
        <x:f>IF('11_Form_Batiments'!$P32="Validé humainement",'11_Form_Batiments'!K32,"")</x:f>
      </x:c>
      <x:c r="L32" s="142" t="str">
        <x:f>IF('11_Form_Batiments'!$P32="Validé humainement",'11_Form_Batiments'!L32,"")</x:f>
      </x:c>
      <x:c r="M32" s="142" t="str">
        <x:f>IF('11_Form_Batiments'!$P32="Validé humainement",'11_Form_Batiments'!M32,"")</x:f>
      </x:c>
      <x:c r="N32" s="142" t="str">
        <x:f>IF('11_Form_Batiments'!$P32="Validé humainement",'11_Form_Batiments'!N32,"")</x:f>
      </x:c>
      <x:c r="O32" s="142" t="str">
        <x:f>IF('11_Form_Batiments'!$P32="Validé humainement",'11_Form_Batiments'!O32,"")</x:f>
      </x:c>
      <x:c r="P32" s="142" t="str">
        <x:f>IF('11_Form_Batiments'!$P32="Validé humainement",'11_Form_Batiments'!P32,"")</x:f>
      </x:c>
      <x:c r="Q32" s="142" t="str">
        <x:f>IF('11_Form_Batiments'!$P32="Validé humainement",'11_Form_Batiments'!Q32,"")</x:f>
      </x:c>
      <x:c r="R32" s="142" t="str">
        <x:f>IF('11_Form_Batiments'!$P32="Validé humainement",'11_Form_Batiments'!R32,"")</x:f>
      </x:c>
      <x:c r="S32" s="142" t="str">
        <x:f>IF('11_Form_Batiments'!$P32="Validé humainement",'11_Form_Batiments'!S32,"")</x:f>
      </x:c>
      <x:c r="T32" s="142" t="str">
        <x:f>IF('11_Form_Batiments'!$P32="Validé humainement",'11_Form_Batiments'!T32,"")</x:f>
      </x:c>
      <x:c r="U32" s="142" t="str">
        <x:f>IF('11_Form_Batiments'!$P32="Validé humainement",'11_Form_Batiments'!U32,"")</x:f>
      </x:c>
    </x:row>
    <x:row r="33">
      <x:c r="A33" s="142" t="str">
        <x:f>IF('11_Form_Batiments'!$P33="Validé humainement",'11_Form_Batiments'!A33,"")</x:f>
      </x:c>
      <x:c r="B33" s="142" t="str">
        <x:f>IF('11_Form_Batiments'!$P33="Validé humainement",'11_Form_Batiments'!B33,"")</x:f>
      </x:c>
      <x:c r="C33" s="142" t="str">
        <x:f>IF('11_Form_Batiments'!$P33="Validé humainement",'11_Form_Batiments'!C33,"")</x:f>
      </x:c>
      <x:c r="D33" s="142" t="str">
        <x:f>IF('11_Form_Batiments'!$P33="Validé humainement",'11_Form_Batiments'!D33,"")</x:f>
      </x:c>
      <x:c r="E33" s="142" t="str">
        <x:f>IF('11_Form_Batiments'!$P33="Validé humainement",'11_Form_Batiments'!E33,"")</x:f>
      </x:c>
      <x:c r="F33" s="142" t="str">
        <x:f>IF('11_Form_Batiments'!$P33="Validé humainement",'11_Form_Batiments'!F33,"")</x:f>
      </x:c>
      <x:c r="G33" s="142" t="str">
        <x:f>IF('11_Form_Batiments'!$P33="Validé humainement",'11_Form_Batiments'!G33,"")</x:f>
      </x:c>
      <x:c r="H33" s="142" t="str">
        <x:f>IF('11_Form_Batiments'!$P33="Validé humainement",'11_Form_Batiments'!H33,"")</x:f>
      </x:c>
      <x:c r="I33" s="142" t="str">
        <x:f>IF('11_Form_Batiments'!$P33="Validé humainement",'11_Form_Batiments'!I33,"")</x:f>
      </x:c>
      <x:c r="J33" s="142" t="str">
        <x:f>IF('11_Form_Batiments'!$P33="Validé humainement",'11_Form_Batiments'!J33,"")</x:f>
      </x:c>
      <x:c r="K33" s="142" t="str">
        <x:f>IF('11_Form_Batiments'!$P33="Validé humainement",'11_Form_Batiments'!K33,"")</x:f>
      </x:c>
      <x:c r="L33" s="142" t="str">
        <x:f>IF('11_Form_Batiments'!$P33="Validé humainement",'11_Form_Batiments'!L33,"")</x:f>
      </x:c>
      <x:c r="M33" s="142" t="str">
        <x:f>IF('11_Form_Batiments'!$P33="Validé humainement",'11_Form_Batiments'!M33,"")</x:f>
      </x:c>
      <x:c r="N33" s="142" t="str">
        <x:f>IF('11_Form_Batiments'!$P33="Validé humainement",'11_Form_Batiments'!N33,"")</x:f>
      </x:c>
      <x:c r="O33" s="142" t="str">
        <x:f>IF('11_Form_Batiments'!$P33="Validé humainement",'11_Form_Batiments'!O33,"")</x:f>
      </x:c>
      <x:c r="P33" s="142" t="str">
        <x:f>IF('11_Form_Batiments'!$P33="Validé humainement",'11_Form_Batiments'!P33,"")</x:f>
      </x:c>
      <x:c r="Q33" s="142" t="str">
        <x:f>IF('11_Form_Batiments'!$P33="Validé humainement",'11_Form_Batiments'!Q33,"")</x:f>
      </x:c>
      <x:c r="R33" s="142" t="str">
        <x:f>IF('11_Form_Batiments'!$P33="Validé humainement",'11_Form_Batiments'!R33,"")</x:f>
      </x:c>
      <x:c r="S33" s="142" t="str">
        <x:f>IF('11_Form_Batiments'!$P33="Validé humainement",'11_Form_Batiments'!S33,"")</x:f>
      </x:c>
      <x:c r="T33" s="142" t="str">
        <x:f>IF('11_Form_Batiments'!$P33="Validé humainement",'11_Form_Batiments'!T33,"")</x:f>
      </x:c>
      <x:c r="U33" s="142" t="str">
        <x:f>IF('11_Form_Batiments'!$P33="Validé humainement",'11_Form_Batiments'!U33,"")</x:f>
      </x:c>
    </x:row>
    <x:row r="34">
      <x:c r="A34" s="142" t="str">
        <x:f>IF('11_Form_Batiments'!$P34="Validé humainement",'11_Form_Batiments'!A34,"")</x:f>
      </x:c>
      <x:c r="B34" s="142" t="str">
        <x:f>IF('11_Form_Batiments'!$P34="Validé humainement",'11_Form_Batiments'!B34,"")</x:f>
      </x:c>
      <x:c r="C34" s="142" t="str">
        <x:f>IF('11_Form_Batiments'!$P34="Validé humainement",'11_Form_Batiments'!C34,"")</x:f>
      </x:c>
      <x:c r="D34" s="142" t="str">
        <x:f>IF('11_Form_Batiments'!$P34="Validé humainement",'11_Form_Batiments'!D34,"")</x:f>
      </x:c>
      <x:c r="E34" s="142" t="str">
        <x:f>IF('11_Form_Batiments'!$P34="Validé humainement",'11_Form_Batiments'!E34,"")</x:f>
      </x:c>
      <x:c r="F34" s="142" t="str">
        <x:f>IF('11_Form_Batiments'!$P34="Validé humainement",'11_Form_Batiments'!F34,"")</x:f>
      </x:c>
      <x:c r="G34" s="142" t="str">
        <x:f>IF('11_Form_Batiments'!$P34="Validé humainement",'11_Form_Batiments'!G34,"")</x:f>
      </x:c>
      <x:c r="H34" s="142" t="str">
        <x:f>IF('11_Form_Batiments'!$P34="Validé humainement",'11_Form_Batiments'!H34,"")</x:f>
      </x:c>
      <x:c r="I34" s="142" t="str">
        <x:f>IF('11_Form_Batiments'!$P34="Validé humainement",'11_Form_Batiments'!I34,"")</x:f>
      </x:c>
      <x:c r="J34" s="142" t="str">
        <x:f>IF('11_Form_Batiments'!$P34="Validé humainement",'11_Form_Batiments'!J34,"")</x:f>
      </x:c>
      <x:c r="K34" s="142" t="str">
        <x:f>IF('11_Form_Batiments'!$P34="Validé humainement",'11_Form_Batiments'!K34,"")</x:f>
      </x:c>
      <x:c r="L34" s="142" t="str">
        <x:f>IF('11_Form_Batiments'!$P34="Validé humainement",'11_Form_Batiments'!L34,"")</x:f>
      </x:c>
      <x:c r="M34" s="142" t="str">
        <x:f>IF('11_Form_Batiments'!$P34="Validé humainement",'11_Form_Batiments'!M34,"")</x:f>
      </x:c>
      <x:c r="N34" s="142" t="str">
        <x:f>IF('11_Form_Batiments'!$P34="Validé humainement",'11_Form_Batiments'!N34,"")</x:f>
      </x:c>
      <x:c r="O34" s="142" t="str">
        <x:f>IF('11_Form_Batiments'!$P34="Validé humainement",'11_Form_Batiments'!O34,"")</x:f>
      </x:c>
      <x:c r="P34" s="142" t="str">
        <x:f>IF('11_Form_Batiments'!$P34="Validé humainement",'11_Form_Batiments'!P34,"")</x:f>
      </x:c>
      <x:c r="Q34" s="142" t="str">
        <x:f>IF('11_Form_Batiments'!$P34="Validé humainement",'11_Form_Batiments'!Q34,"")</x:f>
      </x:c>
      <x:c r="R34" s="142" t="str">
        <x:f>IF('11_Form_Batiments'!$P34="Validé humainement",'11_Form_Batiments'!R34,"")</x:f>
      </x:c>
      <x:c r="S34" s="142" t="str">
        <x:f>IF('11_Form_Batiments'!$P34="Validé humainement",'11_Form_Batiments'!S34,"")</x:f>
      </x:c>
      <x:c r="T34" s="142" t="str">
        <x:f>IF('11_Form_Batiments'!$P34="Validé humainement",'11_Form_Batiments'!T34,"")</x:f>
      </x:c>
      <x:c r="U34" s="142" t="str">
        <x:f>IF('11_Form_Batiments'!$P34="Validé humainement",'11_Form_Batiments'!U34,"")</x:f>
      </x:c>
    </x:row>
    <x:row r="35">
      <x:c r="A35" s="142" t="str">
        <x:f>IF('11_Form_Batiments'!$P35="Validé humainement",'11_Form_Batiments'!A35,"")</x:f>
      </x:c>
      <x:c r="B35" s="142" t="str">
        <x:f>IF('11_Form_Batiments'!$P35="Validé humainement",'11_Form_Batiments'!B35,"")</x:f>
      </x:c>
      <x:c r="C35" s="142" t="str">
        <x:f>IF('11_Form_Batiments'!$P35="Validé humainement",'11_Form_Batiments'!C35,"")</x:f>
      </x:c>
      <x:c r="D35" s="142" t="str">
        <x:f>IF('11_Form_Batiments'!$P35="Validé humainement",'11_Form_Batiments'!D35,"")</x:f>
      </x:c>
      <x:c r="E35" s="142" t="str">
        <x:f>IF('11_Form_Batiments'!$P35="Validé humainement",'11_Form_Batiments'!E35,"")</x:f>
      </x:c>
      <x:c r="F35" s="142" t="str">
        <x:f>IF('11_Form_Batiments'!$P35="Validé humainement",'11_Form_Batiments'!F35,"")</x:f>
      </x:c>
      <x:c r="G35" s="142" t="str">
        <x:f>IF('11_Form_Batiments'!$P35="Validé humainement",'11_Form_Batiments'!G35,"")</x:f>
      </x:c>
      <x:c r="H35" s="142" t="str">
        <x:f>IF('11_Form_Batiments'!$P35="Validé humainement",'11_Form_Batiments'!H35,"")</x:f>
      </x:c>
      <x:c r="I35" s="142" t="str">
        <x:f>IF('11_Form_Batiments'!$P35="Validé humainement",'11_Form_Batiments'!I35,"")</x:f>
      </x:c>
      <x:c r="J35" s="142" t="str">
        <x:f>IF('11_Form_Batiments'!$P35="Validé humainement",'11_Form_Batiments'!J35,"")</x:f>
      </x:c>
      <x:c r="K35" s="142" t="str">
        <x:f>IF('11_Form_Batiments'!$P35="Validé humainement",'11_Form_Batiments'!K35,"")</x:f>
      </x:c>
      <x:c r="L35" s="142" t="str">
        <x:f>IF('11_Form_Batiments'!$P35="Validé humainement",'11_Form_Batiments'!L35,"")</x:f>
      </x:c>
      <x:c r="M35" s="142" t="str">
        <x:f>IF('11_Form_Batiments'!$P35="Validé humainement",'11_Form_Batiments'!M35,"")</x:f>
      </x:c>
      <x:c r="N35" s="142" t="str">
        <x:f>IF('11_Form_Batiments'!$P35="Validé humainement",'11_Form_Batiments'!N35,"")</x:f>
      </x:c>
      <x:c r="O35" s="142" t="str">
        <x:f>IF('11_Form_Batiments'!$P35="Validé humainement",'11_Form_Batiments'!O35,"")</x:f>
      </x:c>
      <x:c r="P35" s="142" t="str">
        <x:f>IF('11_Form_Batiments'!$P35="Validé humainement",'11_Form_Batiments'!P35,"")</x:f>
      </x:c>
      <x:c r="Q35" s="142" t="str">
        <x:f>IF('11_Form_Batiments'!$P35="Validé humainement",'11_Form_Batiments'!Q35,"")</x:f>
      </x:c>
      <x:c r="R35" s="142" t="str">
        <x:f>IF('11_Form_Batiments'!$P35="Validé humainement",'11_Form_Batiments'!R35,"")</x:f>
      </x:c>
      <x:c r="S35" s="142" t="str">
        <x:f>IF('11_Form_Batiments'!$P35="Validé humainement",'11_Form_Batiments'!S35,"")</x:f>
      </x:c>
      <x:c r="T35" s="142" t="str">
        <x:f>IF('11_Form_Batiments'!$P35="Validé humainement",'11_Form_Batiments'!T35,"")</x:f>
      </x:c>
      <x:c r="U35" s="142" t="str">
        <x:f>IF('11_Form_Batiments'!$P35="Validé humainement",'11_Form_Batiments'!U35,"")</x:f>
      </x:c>
    </x:row>
    <x:row r="36">
      <x:c r="A36" s="142" t="str">
        <x:f>IF('11_Form_Batiments'!$P36="Validé humainement",'11_Form_Batiments'!A36,"")</x:f>
      </x:c>
      <x:c r="B36" s="142" t="str">
        <x:f>IF('11_Form_Batiments'!$P36="Validé humainement",'11_Form_Batiments'!B36,"")</x:f>
      </x:c>
      <x:c r="C36" s="142" t="str">
        <x:f>IF('11_Form_Batiments'!$P36="Validé humainement",'11_Form_Batiments'!C36,"")</x:f>
      </x:c>
      <x:c r="D36" s="142" t="str">
        <x:f>IF('11_Form_Batiments'!$P36="Validé humainement",'11_Form_Batiments'!D36,"")</x:f>
      </x:c>
      <x:c r="E36" s="142" t="str">
        <x:f>IF('11_Form_Batiments'!$P36="Validé humainement",'11_Form_Batiments'!E36,"")</x:f>
      </x:c>
      <x:c r="F36" s="142" t="str">
        <x:f>IF('11_Form_Batiments'!$P36="Validé humainement",'11_Form_Batiments'!F36,"")</x:f>
      </x:c>
      <x:c r="G36" s="142" t="str">
        <x:f>IF('11_Form_Batiments'!$P36="Validé humainement",'11_Form_Batiments'!G36,"")</x:f>
      </x:c>
      <x:c r="H36" s="142" t="str">
        <x:f>IF('11_Form_Batiments'!$P36="Validé humainement",'11_Form_Batiments'!H36,"")</x:f>
      </x:c>
      <x:c r="I36" s="142" t="str">
        <x:f>IF('11_Form_Batiments'!$P36="Validé humainement",'11_Form_Batiments'!I36,"")</x:f>
      </x:c>
      <x:c r="J36" s="142" t="str">
        <x:f>IF('11_Form_Batiments'!$P36="Validé humainement",'11_Form_Batiments'!J36,"")</x:f>
      </x:c>
      <x:c r="K36" s="142" t="str">
        <x:f>IF('11_Form_Batiments'!$P36="Validé humainement",'11_Form_Batiments'!K36,"")</x:f>
      </x:c>
      <x:c r="L36" s="142" t="str">
        <x:f>IF('11_Form_Batiments'!$P36="Validé humainement",'11_Form_Batiments'!L36,"")</x:f>
      </x:c>
      <x:c r="M36" s="142" t="str">
        <x:f>IF('11_Form_Batiments'!$P36="Validé humainement",'11_Form_Batiments'!M36,"")</x:f>
      </x:c>
      <x:c r="N36" s="142" t="str">
        <x:f>IF('11_Form_Batiments'!$P36="Validé humainement",'11_Form_Batiments'!N36,"")</x:f>
      </x:c>
      <x:c r="O36" s="142" t="str">
        <x:f>IF('11_Form_Batiments'!$P36="Validé humainement",'11_Form_Batiments'!O36,"")</x:f>
      </x:c>
      <x:c r="P36" s="142" t="str">
        <x:f>IF('11_Form_Batiments'!$P36="Validé humainement",'11_Form_Batiments'!P36,"")</x:f>
      </x:c>
      <x:c r="Q36" s="142" t="str">
        <x:f>IF('11_Form_Batiments'!$P36="Validé humainement",'11_Form_Batiments'!Q36,"")</x:f>
      </x:c>
      <x:c r="R36" s="142" t="str">
        <x:f>IF('11_Form_Batiments'!$P36="Validé humainement",'11_Form_Batiments'!R36,"")</x:f>
      </x:c>
      <x:c r="S36" s="142" t="str">
        <x:f>IF('11_Form_Batiments'!$P36="Validé humainement",'11_Form_Batiments'!S36,"")</x:f>
      </x:c>
      <x:c r="T36" s="142" t="str">
        <x:f>IF('11_Form_Batiments'!$P36="Validé humainement",'11_Form_Batiments'!T36,"")</x:f>
      </x:c>
      <x:c r="U36" s="142" t="str">
        <x:f>IF('11_Form_Batiments'!$P36="Validé humainement",'11_Form_Batiments'!U36,"")</x:f>
      </x:c>
    </x:row>
    <x:row r="37">
      <x:c r="A37" s="142" t="str">
        <x:f>IF('11_Form_Batiments'!$P37="Validé humainement",'11_Form_Batiments'!A37,"")</x:f>
      </x:c>
      <x:c r="B37" s="142" t="str">
        <x:f>IF('11_Form_Batiments'!$P37="Validé humainement",'11_Form_Batiments'!B37,"")</x:f>
      </x:c>
      <x:c r="C37" s="142" t="str">
        <x:f>IF('11_Form_Batiments'!$P37="Validé humainement",'11_Form_Batiments'!C37,"")</x:f>
      </x:c>
      <x:c r="D37" s="142" t="str">
        <x:f>IF('11_Form_Batiments'!$P37="Validé humainement",'11_Form_Batiments'!D37,"")</x:f>
      </x:c>
      <x:c r="E37" s="142" t="str">
        <x:f>IF('11_Form_Batiments'!$P37="Validé humainement",'11_Form_Batiments'!E37,"")</x:f>
      </x:c>
      <x:c r="F37" s="142" t="str">
        <x:f>IF('11_Form_Batiments'!$P37="Validé humainement",'11_Form_Batiments'!F37,"")</x:f>
      </x:c>
      <x:c r="G37" s="142" t="str">
        <x:f>IF('11_Form_Batiments'!$P37="Validé humainement",'11_Form_Batiments'!G37,"")</x:f>
      </x:c>
      <x:c r="H37" s="142" t="str">
        <x:f>IF('11_Form_Batiments'!$P37="Validé humainement",'11_Form_Batiments'!H37,"")</x:f>
      </x:c>
      <x:c r="I37" s="142" t="str">
        <x:f>IF('11_Form_Batiments'!$P37="Validé humainement",'11_Form_Batiments'!I37,"")</x:f>
      </x:c>
      <x:c r="J37" s="142" t="str">
        <x:f>IF('11_Form_Batiments'!$P37="Validé humainement",'11_Form_Batiments'!J37,"")</x:f>
      </x:c>
      <x:c r="K37" s="142" t="str">
        <x:f>IF('11_Form_Batiments'!$P37="Validé humainement",'11_Form_Batiments'!K37,"")</x:f>
      </x:c>
      <x:c r="L37" s="142" t="str">
        <x:f>IF('11_Form_Batiments'!$P37="Validé humainement",'11_Form_Batiments'!L37,"")</x:f>
      </x:c>
      <x:c r="M37" s="142" t="str">
        <x:f>IF('11_Form_Batiments'!$P37="Validé humainement",'11_Form_Batiments'!M37,"")</x:f>
      </x:c>
      <x:c r="N37" s="142" t="str">
        <x:f>IF('11_Form_Batiments'!$P37="Validé humainement",'11_Form_Batiments'!N37,"")</x:f>
      </x:c>
      <x:c r="O37" s="142" t="str">
        <x:f>IF('11_Form_Batiments'!$P37="Validé humainement",'11_Form_Batiments'!O37,"")</x:f>
      </x:c>
      <x:c r="P37" s="142" t="str">
        <x:f>IF('11_Form_Batiments'!$P37="Validé humainement",'11_Form_Batiments'!P37,"")</x:f>
      </x:c>
      <x:c r="Q37" s="142" t="str">
        <x:f>IF('11_Form_Batiments'!$P37="Validé humainement",'11_Form_Batiments'!Q37,"")</x:f>
      </x:c>
      <x:c r="R37" s="142" t="str">
        <x:f>IF('11_Form_Batiments'!$P37="Validé humainement",'11_Form_Batiments'!R37,"")</x:f>
      </x:c>
      <x:c r="S37" s="142" t="str">
        <x:f>IF('11_Form_Batiments'!$P37="Validé humainement",'11_Form_Batiments'!S37,"")</x:f>
      </x:c>
      <x:c r="T37" s="142" t="str">
        <x:f>IF('11_Form_Batiments'!$P37="Validé humainement",'11_Form_Batiments'!T37,"")</x:f>
      </x:c>
      <x:c r="U37" s="142" t="str">
        <x:f>IF('11_Form_Batiments'!$P37="Validé humainement",'11_Form_Batiments'!U37,"")</x:f>
      </x:c>
    </x:row>
    <x:row r="38">
      <x:c r="A38" s="142" t="str">
        <x:f>IF('11_Form_Batiments'!$P38="Validé humainement",'11_Form_Batiments'!A38,"")</x:f>
      </x:c>
      <x:c r="B38" s="142" t="str">
        <x:f>IF('11_Form_Batiments'!$P38="Validé humainement",'11_Form_Batiments'!B38,"")</x:f>
      </x:c>
      <x:c r="C38" s="142" t="str">
        <x:f>IF('11_Form_Batiments'!$P38="Validé humainement",'11_Form_Batiments'!C38,"")</x:f>
      </x:c>
      <x:c r="D38" s="142" t="str">
        <x:f>IF('11_Form_Batiments'!$P38="Validé humainement",'11_Form_Batiments'!D38,"")</x:f>
      </x:c>
      <x:c r="E38" s="142" t="str">
        <x:f>IF('11_Form_Batiments'!$P38="Validé humainement",'11_Form_Batiments'!E38,"")</x:f>
      </x:c>
      <x:c r="F38" s="142" t="str">
        <x:f>IF('11_Form_Batiments'!$P38="Validé humainement",'11_Form_Batiments'!F38,"")</x:f>
      </x:c>
      <x:c r="G38" s="142" t="str">
        <x:f>IF('11_Form_Batiments'!$P38="Validé humainement",'11_Form_Batiments'!G38,"")</x:f>
      </x:c>
      <x:c r="H38" s="142" t="str">
        <x:f>IF('11_Form_Batiments'!$P38="Validé humainement",'11_Form_Batiments'!H38,"")</x:f>
      </x:c>
      <x:c r="I38" s="142" t="str">
        <x:f>IF('11_Form_Batiments'!$P38="Validé humainement",'11_Form_Batiments'!I38,"")</x:f>
      </x:c>
      <x:c r="J38" s="142" t="str">
        <x:f>IF('11_Form_Batiments'!$P38="Validé humainement",'11_Form_Batiments'!J38,"")</x:f>
      </x:c>
      <x:c r="K38" s="142" t="str">
        <x:f>IF('11_Form_Batiments'!$P38="Validé humainement",'11_Form_Batiments'!K38,"")</x:f>
      </x:c>
      <x:c r="L38" s="142" t="str">
        <x:f>IF('11_Form_Batiments'!$P38="Validé humainement",'11_Form_Batiments'!L38,"")</x:f>
      </x:c>
      <x:c r="M38" s="142" t="str">
        <x:f>IF('11_Form_Batiments'!$P38="Validé humainement",'11_Form_Batiments'!M38,"")</x:f>
      </x:c>
      <x:c r="N38" s="142" t="str">
        <x:f>IF('11_Form_Batiments'!$P38="Validé humainement",'11_Form_Batiments'!N38,"")</x:f>
      </x:c>
      <x:c r="O38" s="142" t="str">
        <x:f>IF('11_Form_Batiments'!$P38="Validé humainement",'11_Form_Batiments'!O38,"")</x:f>
      </x:c>
      <x:c r="P38" s="142" t="str">
        <x:f>IF('11_Form_Batiments'!$P38="Validé humainement",'11_Form_Batiments'!P38,"")</x:f>
      </x:c>
      <x:c r="Q38" s="142" t="str">
        <x:f>IF('11_Form_Batiments'!$P38="Validé humainement",'11_Form_Batiments'!Q38,"")</x:f>
      </x:c>
      <x:c r="R38" s="142" t="str">
        <x:f>IF('11_Form_Batiments'!$P38="Validé humainement",'11_Form_Batiments'!R38,"")</x:f>
      </x:c>
      <x:c r="S38" s="142" t="str">
        <x:f>IF('11_Form_Batiments'!$P38="Validé humainement",'11_Form_Batiments'!S38,"")</x:f>
      </x:c>
      <x:c r="T38" s="142" t="str">
        <x:f>IF('11_Form_Batiments'!$P38="Validé humainement",'11_Form_Batiments'!T38,"")</x:f>
      </x:c>
      <x:c r="U38" s="142" t="str">
        <x:f>IF('11_Form_Batiments'!$P38="Validé humainement",'11_Form_Batiments'!U38,"")</x:f>
      </x:c>
    </x:row>
    <x:row r="39">
      <x:c r="A39" s="142" t="str">
        <x:f>IF('11_Form_Batiments'!$P39="Validé humainement",'11_Form_Batiments'!A39,"")</x:f>
      </x:c>
      <x:c r="B39" s="142" t="str">
        <x:f>IF('11_Form_Batiments'!$P39="Validé humainement",'11_Form_Batiments'!B39,"")</x:f>
      </x:c>
      <x:c r="C39" s="142" t="str">
        <x:f>IF('11_Form_Batiments'!$P39="Validé humainement",'11_Form_Batiments'!C39,"")</x:f>
      </x:c>
      <x:c r="D39" s="142" t="str">
        <x:f>IF('11_Form_Batiments'!$P39="Validé humainement",'11_Form_Batiments'!D39,"")</x:f>
      </x:c>
      <x:c r="E39" s="142" t="str">
        <x:f>IF('11_Form_Batiments'!$P39="Validé humainement",'11_Form_Batiments'!E39,"")</x:f>
      </x:c>
      <x:c r="F39" s="142" t="str">
        <x:f>IF('11_Form_Batiments'!$P39="Validé humainement",'11_Form_Batiments'!F39,"")</x:f>
      </x:c>
      <x:c r="G39" s="142" t="str">
        <x:f>IF('11_Form_Batiments'!$P39="Validé humainement",'11_Form_Batiments'!G39,"")</x:f>
      </x:c>
      <x:c r="H39" s="142" t="str">
        <x:f>IF('11_Form_Batiments'!$P39="Validé humainement",'11_Form_Batiments'!H39,"")</x:f>
      </x:c>
      <x:c r="I39" s="142" t="str">
        <x:f>IF('11_Form_Batiments'!$P39="Validé humainement",'11_Form_Batiments'!I39,"")</x:f>
      </x:c>
      <x:c r="J39" s="142" t="str">
        <x:f>IF('11_Form_Batiments'!$P39="Validé humainement",'11_Form_Batiments'!J39,"")</x:f>
      </x:c>
      <x:c r="K39" s="142" t="str">
        <x:f>IF('11_Form_Batiments'!$P39="Validé humainement",'11_Form_Batiments'!K39,"")</x:f>
      </x:c>
      <x:c r="L39" s="142" t="str">
        <x:f>IF('11_Form_Batiments'!$P39="Validé humainement",'11_Form_Batiments'!L39,"")</x:f>
      </x:c>
      <x:c r="M39" s="142" t="str">
        <x:f>IF('11_Form_Batiments'!$P39="Validé humainement",'11_Form_Batiments'!M39,"")</x:f>
      </x:c>
      <x:c r="N39" s="142" t="str">
        <x:f>IF('11_Form_Batiments'!$P39="Validé humainement",'11_Form_Batiments'!N39,"")</x:f>
      </x:c>
      <x:c r="O39" s="142" t="str">
        <x:f>IF('11_Form_Batiments'!$P39="Validé humainement",'11_Form_Batiments'!O39,"")</x:f>
      </x:c>
      <x:c r="P39" s="142" t="str">
        <x:f>IF('11_Form_Batiments'!$P39="Validé humainement",'11_Form_Batiments'!P39,"")</x:f>
      </x:c>
      <x:c r="Q39" s="142" t="str">
        <x:f>IF('11_Form_Batiments'!$P39="Validé humainement",'11_Form_Batiments'!Q39,"")</x:f>
      </x:c>
      <x:c r="R39" s="142" t="str">
        <x:f>IF('11_Form_Batiments'!$P39="Validé humainement",'11_Form_Batiments'!R39,"")</x:f>
      </x:c>
      <x:c r="S39" s="142" t="str">
        <x:f>IF('11_Form_Batiments'!$P39="Validé humainement",'11_Form_Batiments'!S39,"")</x:f>
      </x:c>
      <x:c r="T39" s="142" t="str">
        <x:f>IF('11_Form_Batiments'!$P39="Validé humainement",'11_Form_Batiments'!T39,"")</x:f>
      </x:c>
      <x:c r="U39" s="142" t="str">
        <x:f>IF('11_Form_Batiments'!$P39="Validé humainement",'11_Form_Batiments'!U39,"")</x:f>
      </x:c>
    </x:row>
    <x:row r="40">
      <x:c r="A40" s="142" t="str">
        <x:f>IF('11_Form_Batiments'!$P40="Validé humainement",'11_Form_Batiments'!A40,"")</x:f>
      </x:c>
      <x:c r="B40" s="142" t="str">
        <x:f>IF('11_Form_Batiments'!$P40="Validé humainement",'11_Form_Batiments'!B40,"")</x:f>
      </x:c>
      <x:c r="C40" s="142" t="str">
        <x:f>IF('11_Form_Batiments'!$P40="Validé humainement",'11_Form_Batiments'!C40,"")</x:f>
      </x:c>
      <x:c r="D40" s="142" t="str">
        <x:f>IF('11_Form_Batiments'!$P40="Validé humainement",'11_Form_Batiments'!D40,"")</x:f>
      </x:c>
      <x:c r="E40" s="142" t="str">
        <x:f>IF('11_Form_Batiments'!$P40="Validé humainement",'11_Form_Batiments'!E40,"")</x:f>
      </x:c>
      <x:c r="F40" s="142" t="str">
        <x:f>IF('11_Form_Batiments'!$P40="Validé humainement",'11_Form_Batiments'!F40,"")</x:f>
      </x:c>
      <x:c r="G40" s="142" t="str">
        <x:f>IF('11_Form_Batiments'!$P40="Validé humainement",'11_Form_Batiments'!G40,"")</x:f>
      </x:c>
      <x:c r="H40" s="142" t="str">
        <x:f>IF('11_Form_Batiments'!$P40="Validé humainement",'11_Form_Batiments'!H40,"")</x:f>
      </x:c>
      <x:c r="I40" s="142" t="str">
        <x:f>IF('11_Form_Batiments'!$P40="Validé humainement",'11_Form_Batiments'!I40,"")</x:f>
      </x:c>
      <x:c r="J40" s="142" t="str">
        <x:f>IF('11_Form_Batiments'!$P40="Validé humainement",'11_Form_Batiments'!J40,"")</x:f>
      </x:c>
      <x:c r="K40" s="142" t="str">
        <x:f>IF('11_Form_Batiments'!$P40="Validé humainement",'11_Form_Batiments'!K40,"")</x:f>
      </x:c>
      <x:c r="L40" s="142" t="str">
        <x:f>IF('11_Form_Batiments'!$P40="Validé humainement",'11_Form_Batiments'!L40,"")</x:f>
      </x:c>
      <x:c r="M40" s="142" t="str">
        <x:f>IF('11_Form_Batiments'!$P40="Validé humainement",'11_Form_Batiments'!M40,"")</x:f>
      </x:c>
      <x:c r="N40" s="142" t="str">
        <x:f>IF('11_Form_Batiments'!$P40="Validé humainement",'11_Form_Batiments'!N40,"")</x:f>
      </x:c>
      <x:c r="O40" s="142" t="str">
        <x:f>IF('11_Form_Batiments'!$P40="Validé humainement",'11_Form_Batiments'!O40,"")</x:f>
      </x:c>
      <x:c r="P40" s="142" t="str">
        <x:f>IF('11_Form_Batiments'!$P40="Validé humainement",'11_Form_Batiments'!P40,"")</x:f>
      </x:c>
      <x:c r="Q40" s="142" t="str">
        <x:f>IF('11_Form_Batiments'!$P40="Validé humainement",'11_Form_Batiments'!Q40,"")</x:f>
      </x:c>
      <x:c r="R40" s="142" t="str">
        <x:f>IF('11_Form_Batiments'!$P40="Validé humainement",'11_Form_Batiments'!R40,"")</x:f>
      </x:c>
      <x:c r="S40" s="142" t="str">
        <x:f>IF('11_Form_Batiments'!$P40="Validé humainement",'11_Form_Batiments'!S40,"")</x:f>
      </x:c>
      <x:c r="T40" s="142" t="str">
        <x:f>IF('11_Form_Batiments'!$P40="Validé humainement",'11_Form_Batiments'!T40,"")</x:f>
      </x:c>
      <x:c r="U40" s="142" t="str">
        <x:f>IF('11_Form_Batiments'!$P40="Validé humainement",'11_Form_Batiments'!U40,"")</x:f>
      </x:c>
    </x:row>
    <x:row r="41">
      <x:c r="A41" s="142" t="str">
        <x:f>IF('11_Form_Batiments'!$P41="Validé humainement",'11_Form_Batiments'!A41,"")</x:f>
      </x:c>
      <x:c r="B41" s="142" t="str">
        <x:f>IF('11_Form_Batiments'!$P41="Validé humainement",'11_Form_Batiments'!B41,"")</x:f>
      </x:c>
      <x:c r="C41" s="142" t="str">
        <x:f>IF('11_Form_Batiments'!$P41="Validé humainement",'11_Form_Batiments'!C41,"")</x:f>
      </x:c>
      <x:c r="D41" s="142" t="str">
        <x:f>IF('11_Form_Batiments'!$P41="Validé humainement",'11_Form_Batiments'!D41,"")</x:f>
      </x:c>
      <x:c r="E41" s="142" t="str">
        <x:f>IF('11_Form_Batiments'!$P41="Validé humainement",'11_Form_Batiments'!E41,"")</x:f>
      </x:c>
      <x:c r="F41" s="142" t="str">
        <x:f>IF('11_Form_Batiments'!$P41="Validé humainement",'11_Form_Batiments'!F41,"")</x:f>
      </x:c>
      <x:c r="G41" s="142" t="str">
        <x:f>IF('11_Form_Batiments'!$P41="Validé humainement",'11_Form_Batiments'!G41,"")</x:f>
      </x:c>
      <x:c r="H41" s="142" t="str">
        <x:f>IF('11_Form_Batiments'!$P41="Validé humainement",'11_Form_Batiments'!H41,"")</x:f>
      </x:c>
      <x:c r="I41" s="142" t="str">
        <x:f>IF('11_Form_Batiments'!$P41="Validé humainement",'11_Form_Batiments'!I41,"")</x:f>
      </x:c>
      <x:c r="J41" s="142" t="str">
        <x:f>IF('11_Form_Batiments'!$P41="Validé humainement",'11_Form_Batiments'!J41,"")</x:f>
      </x:c>
      <x:c r="K41" s="142" t="str">
        <x:f>IF('11_Form_Batiments'!$P41="Validé humainement",'11_Form_Batiments'!K41,"")</x:f>
      </x:c>
      <x:c r="L41" s="142" t="str">
        <x:f>IF('11_Form_Batiments'!$P41="Validé humainement",'11_Form_Batiments'!L41,"")</x:f>
      </x:c>
      <x:c r="M41" s="142" t="str">
        <x:f>IF('11_Form_Batiments'!$P41="Validé humainement",'11_Form_Batiments'!M41,"")</x:f>
      </x:c>
      <x:c r="N41" s="142" t="str">
        <x:f>IF('11_Form_Batiments'!$P41="Validé humainement",'11_Form_Batiments'!N41,"")</x:f>
      </x:c>
      <x:c r="O41" s="142" t="str">
        <x:f>IF('11_Form_Batiments'!$P41="Validé humainement",'11_Form_Batiments'!O41,"")</x:f>
      </x:c>
      <x:c r="P41" s="142" t="str">
        <x:f>IF('11_Form_Batiments'!$P41="Validé humainement",'11_Form_Batiments'!P41,"")</x:f>
      </x:c>
      <x:c r="Q41" s="142" t="str">
        <x:f>IF('11_Form_Batiments'!$P41="Validé humainement",'11_Form_Batiments'!Q41,"")</x:f>
      </x:c>
      <x:c r="R41" s="142" t="str">
        <x:f>IF('11_Form_Batiments'!$P41="Validé humainement",'11_Form_Batiments'!R41,"")</x:f>
      </x:c>
      <x:c r="S41" s="142" t="str">
        <x:f>IF('11_Form_Batiments'!$P41="Validé humainement",'11_Form_Batiments'!S41,"")</x:f>
      </x:c>
      <x:c r="T41" s="142" t="str">
        <x:f>IF('11_Form_Batiments'!$P41="Validé humainement",'11_Form_Batiments'!T41,"")</x:f>
      </x:c>
      <x:c r="U41" s="142" t="str">
        <x:f>IF('11_Form_Batiments'!$P41="Validé humainement",'11_Form_Batiments'!U41,"")</x:f>
      </x:c>
    </x:row>
    <x:row r="42">
      <x:c r="A42" s="142" t="str">
        <x:f>IF('11_Form_Batiments'!$P42="Validé humainement",'11_Form_Batiments'!A42,"")</x:f>
      </x:c>
      <x:c r="B42" s="142" t="str">
        <x:f>IF('11_Form_Batiments'!$P42="Validé humainement",'11_Form_Batiments'!B42,"")</x:f>
      </x:c>
      <x:c r="C42" s="142" t="str">
        <x:f>IF('11_Form_Batiments'!$P42="Validé humainement",'11_Form_Batiments'!C42,"")</x:f>
      </x:c>
      <x:c r="D42" s="142" t="str">
        <x:f>IF('11_Form_Batiments'!$P42="Validé humainement",'11_Form_Batiments'!D42,"")</x:f>
      </x:c>
      <x:c r="E42" s="142" t="str">
        <x:f>IF('11_Form_Batiments'!$P42="Validé humainement",'11_Form_Batiments'!E42,"")</x:f>
      </x:c>
      <x:c r="F42" s="142" t="str">
        <x:f>IF('11_Form_Batiments'!$P42="Validé humainement",'11_Form_Batiments'!F42,"")</x:f>
      </x:c>
      <x:c r="G42" s="142" t="str">
        <x:f>IF('11_Form_Batiments'!$P42="Validé humainement",'11_Form_Batiments'!G42,"")</x:f>
      </x:c>
      <x:c r="H42" s="142" t="str">
        <x:f>IF('11_Form_Batiments'!$P42="Validé humainement",'11_Form_Batiments'!H42,"")</x:f>
      </x:c>
      <x:c r="I42" s="142" t="str">
        <x:f>IF('11_Form_Batiments'!$P42="Validé humainement",'11_Form_Batiments'!I42,"")</x:f>
      </x:c>
      <x:c r="J42" s="142" t="str">
        <x:f>IF('11_Form_Batiments'!$P42="Validé humainement",'11_Form_Batiments'!J42,"")</x:f>
      </x:c>
      <x:c r="K42" s="142" t="str">
        <x:f>IF('11_Form_Batiments'!$P42="Validé humainement",'11_Form_Batiments'!K42,"")</x:f>
      </x:c>
      <x:c r="L42" s="142" t="str">
        <x:f>IF('11_Form_Batiments'!$P42="Validé humainement",'11_Form_Batiments'!L42,"")</x:f>
      </x:c>
      <x:c r="M42" s="142" t="str">
        <x:f>IF('11_Form_Batiments'!$P42="Validé humainement",'11_Form_Batiments'!M42,"")</x:f>
      </x:c>
      <x:c r="N42" s="142" t="str">
        <x:f>IF('11_Form_Batiments'!$P42="Validé humainement",'11_Form_Batiments'!N42,"")</x:f>
      </x:c>
      <x:c r="O42" s="142" t="str">
        <x:f>IF('11_Form_Batiments'!$P42="Validé humainement",'11_Form_Batiments'!O42,"")</x:f>
      </x:c>
      <x:c r="P42" s="142" t="str">
        <x:f>IF('11_Form_Batiments'!$P42="Validé humainement",'11_Form_Batiments'!P42,"")</x:f>
      </x:c>
      <x:c r="Q42" s="142" t="str">
        <x:f>IF('11_Form_Batiments'!$P42="Validé humainement",'11_Form_Batiments'!Q42,"")</x:f>
      </x:c>
      <x:c r="R42" s="142" t="str">
        <x:f>IF('11_Form_Batiments'!$P42="Validé humainement",'11_Form_Batiments'!R42,"")</x:f>
      </x:c>
      <x:c r="S42" s="142" t="str">
        <x:f>IF('11_Form_Batiments'!$P42="Validé humainement",'11_Form_Batiments'!S42,"")</x:f>
      </x:c>
      <x:c r="T42" s="142" t="str">
        <x:f>IF('11_Form_Batiments'!$P42="Validé humainement",'11_Form_Batiments'!T42,"")</x:f>
      </x:c>
      <x:c r="U42" s="142" t="str">
        <x:f>IF('11_Form_Batiments'!$P42="Validé humainement",'11_Form_Batiments'!U42,"")</x:f>
      </x:c>
    </x:row>
    <x:row r="43">
      <x:c r="A43" s="142" t="str">
        <x:f>IF('11_Form_Batiments'!$P43="Validé humainement",'11_Form_Batiments'!A43,"")</x:f>
      </x:c>
      <x:c r="B43" s="142" t="str">
        <x:f>IF('11_Form_Batiments'!$P43="Validé humainement",'11_Form_Batiments'!B43,"")</x:f>
      </x:c>
      <x:c r="C43" s="142" t="str">
        <x:f>IF('11_Form_Batiments'!$P43="Validé humainement",'11_Form_Batiments'!C43,"")</x:f>
      </x:c>
      <x:c r="D43" s="142" t="str">
        <x:f>IF('11_Form_Batiments'!$P43="Validé humainement",'11_Form_Batiments'!D43,"")</x:f>
      </x:c>
      <x:c r="E43" s="142" t="str">
        <x:f>IF('11_Form_Batiments'!$P43="Validé humainement",'11_Form_Batiments'!E43,"")</x:f>
      </x:c>
      <x:c r="F43" s="142" t="str">
        <x:f>IF('11_Form_Batiments'!$P43="Validé humainement",'11_Form_Batiments'!F43,"")</x:f>
      </x:c>
      <x:c r="G43" s="142" t="str">
        <x:f>IF('11_Form_Batiments'!$P43="Validé humainement",'11_Form_Batiments'!G43,"")</x:f>
      </x:c>
      <x:c r="H43" s="142" t="str">
        <x:f>IF('11_Form_Batiments'!$P43="Validé humainement",'11_Form_Batiments'!H43,"")</x:f>
      </x:c>
      <x:c r="I43" s="142" t="str">
        <x:f>IF('11_Form_Batiments'!$P43="Validé humainement",'11_Form_Batiments'!I43,"")</x:f>
      </x:c>
      <x:c r="J43" s="142" t="str">
        <x:f>IF('11_Form_Batiments'!$P43="Validé humainement",'11_Form_Batiments'!J43,"")</x:f>
      </x:c>
      <x:c r="K43" s="142" t="str">
        <x:f>IF('11_Form_Batiments'!$P43="Validé humainement",'11_Form_Batiments'!K43,"")</x:f>
      </x:c>
      <x:c r="L43" s="142" t="str">
        <x:f>IF('11_Form_Batiments'!$P43="Validé humainement",'11_Form_Batiments'!L43,"")</x:f>
      </x:c>
      <x:c r="M43" s="142" t="str">
        <x:f>IF('11_Form_Batiments'!$P43="Validé humainement",'11_Form_Batiments'!M43,"")</x:f>
      </x:c>
      <x:c r="N43" s="142" t="str">
        <x:f>IF('11_Form_Batiments'!$P43="Validé humainement",'11_Form_Batiments'!N43,"")</x:f>
      </x:c>
      <x:c r="O43" s="142" t="str">
        <x:f>IF('11_Form_Batiments'!$P43="Validé humainement",'11_Form_Batiments'!O43,"")</x:f>
      </x:c>
      <x:c r="P43" s="142" t="str">
        <x:f>IF('11_Form_Batiments'!$P43="Validé humainement",'11_Form_Batiments'!P43,"")</x:f>
      </x:c>
      <x:c r="Q43" s="142" t="str">
        <x:f>IF('11_Form_Batiments'!$P43="Validé humainement",'11_Form_Batiments'!Q43,"")</x:f>
      </x:c>
      <x:c r="R43" s="142" t="str">
        <x:f>IF('11_Form_Batiments'!$P43="Validé humainement",'11_Form_Batiments'!R43,"")</x:f>
      </x:c>
      <x:c r="S43" s="142" t="str">
        <x:f>IF('11_Form_Batiments'!$P43="Validé humainement",'11_Form_Batiments'!S43,"")</x:f>
      </x:c>
      <x:c r="T43" s="142" t="str">
        <x:f>IF('11_Form_Batiments'!$P43="Validé humainement",'11_Form_Batiments'!T43,"")</x:f>
      </x:c>
      <x:c r="U43" s="142" t="str">
        <x:f>IF('11_Form_Batiments'!$P43="Validé humainement",'11_Form_Batiments'!U43,"")</x:f>
      </x:c>
    </x:row>
    <x:row r="44">
      <x:c r="A44" s="142" t="str">
        <x:f>IF('11_Form_Batiments'!$P44="Validé humainement",'11_Form_Batiments'!A44,"")</x:f>
      </x:c>
      <x:c r="B44" s="142" t="str">
        <x:f>IF('11_Form_Batiments'!$P44="Validé humainement",'11_Form_Batiments'!B44,"")</x:f>
      </x:c>
      <x:c r="C44" s="142" t="str">
        <x:f>IF('11_Form_Batiments'!$P44="Validé humainement",'11_Form_Batiments'!C44,"")</x:f>
      </x:c>
      <x:c r="D44" s="142" t="str">
        <x:f>IF('11_Form_Batiments'!$P44="Validé humainement",'11_Form_Batiments'!D44,"")</x:f>
      </x:c>
      <x:c r="E44" s="142" t="str">
        <x:f>IF('11_Form_Batiments'!$P44="Validé humainement",'11_Form_Batiments'!E44,"")</x:f>
      </x:c>
      <x:c r="F44" s="142" t="str">
        <x:f>IF('11_Form_Batiments'!$P44="Validé humainement",'11_Form_Batiments'!F44,"")</x:f>
      </x:c>
      <x:c r="G44" s="142" t="str">
        <x:f>IF('11_Form_Batiments'!$P44="Validé humainement",'11_Form_Batiments'!G44,"")</x:f>
      </x:c>
      <x:c r="H44" s="142" t="str">
        <x:f>IF('11_Form_Batiments'!$P44="Validé humainement",'11_Form_Batiments'!H44,"")</x:f>
      </x:c>
      <x:c r="I44" s="142" t="str">
        <x:f>IF('11_Form_Batiments'!$P44="Validé humainement",'11_Form_Batiments'!I44,"")</x:f>
      </x:c>
      <x:c r="J44" s="142" t="str">
        <x:f>IF('11_Form_Batiments'!$P44="Validé humainement",'11_Form_Batiments'!J44,"")</x:f>
      </x:c>
      <x:c r="K44" s="142" t="str">
        <x:f>IF('11_Form_Batiments'!$P44="Validé humainement",'11_Form_Batiments'!K44,"")</x:f>
      </x:c>
      <x:c r="L44" s="142" t="str">
        <x:f>IF('11_Form_Batiments'!$P44="Validé humainement",'11_Form_Batiments'!L44,"")</x:f>
      </x:c>
      <x:c r="M44" s="142" t="str">
        <x:f>IF('11_Form_Batiments'!$P44="Validé humainement",'11_Form_Batiments'!M44,"")</x:f>
      </x:c>
      <x:c r="N44" s="142" t="str">
        <x:f>IF('11_Form_Batiments'!$P44="Validé humainement",'11_Form_Batiments'!N44,"")</x:f>
      </x:c>
      <x:c r="O44" s="142" t="str">
        <x:f>IF('11_Form_Batiments'!$P44="Validé humainement",'11_Form_Batiments'!O44,"")</x:f>
      </x:c>
      <x:c r="P44" s="142" t="str">
        <x:f>IF('11_Form_Batiments'!$P44="Validé humainement",'11_Form_Batiments'!P44,"")</x:f>
      </x:c>
      <x:c r="Q44" s="142" t="str">
        <x:f>IF('11_Form_Batiments'!$P44="Validé humainement",'11_Form_Batiments'!Q44,"")</x:f>
      </x:c>
      <x:c r="R44" s="142" t="str">
        <x:f>IF('11_Form_Batiments'!$P44="Validé humainement",'11_Form_Batiments'!R44,"")</x:f>
      </x:c>
      <x:c r="S44" s="142" t="str">
        <x:f>IF('11_Form_Batiments'!$P44="Validé humainement",'11_Form_Batiments'!S44,"")</x:f>
      </x:c>
      <x:c r="T44" s="142" t="str">
        <x:f>IF('11_Form_Batiments'!$P44="Validé humainement",'11_Form_Batiments'!T44,"")</x:f>
      </x:c>
      <x:c r="U44" s="142" t="str">
        <x:f>IF('11_Form_Batiments'!$P44="Validé humainement",'11_Form_Batiments'!U44,"")</x:f>
      </x:c>
    </x:row>
    <x:row r="45">
      <x:c r="A45" s="142" t="str">
        <x:f>IF('11_Form_Batiments'!$P45="Validé humainement",'11_Form_Batiments'!A45,"")</x:f>
      </x:c>
      <x:c r="B45" s="142" t="str">
        <x:f>IF('11_Form_Batiments'!$P45="Validé humainement",'11_Form_Batiments'!B45,"")</x:f>
      </x:c>
      <x:c r="C45" s="142" t="str">
        <x:f>IF('11_Form_Batiments'!$P45="Validé humainement",'11_Form_Batiments'!C45,"")</x:f>
      </x:c>
      <x:c r="D45" s="142" t="str">
        <x:f>IF('11_Form_Batiments'!$P45="Validé humainement",'11_Form_Batiments'!D45,"")</x:f>
      </x:c>
      <x:c r="E45" s="142" t="str">
        <x:f>IF('11_Form_Batiments'!$P45="Validé humainement",'11_Form_Batiments'!E45,"")</x:f>
      </x:c>
      <x:c r="F45" s="142" t="str">
        <x:f>IF('11_Form_Batiments'!$P45="Validé humainement",'11_Form_Batiments'!F45,"")</x:f>
      </x:c>
      <x:c r="G45" s="142" t="str">
        <x:f>IF('11_Form_Batiments'!$P45="Validé humainement",'11_Form_Batiments'!G45,"")</x:f>
      </x:c>
      <x:c r="H45" s="142" t="str">
        <x:f>IF('11_Form_Batiments'!$P45="Validé humainement",'11_Form_Batiments'!H45,"")</x:f>
      </x:c>
      <x:c r="I45" s="142" t="str">
        <x:f>IF('11_Form_Batiments'!$P45="Validé humainement",'11_Form_Batiments'!I45,"")</x:f>
      </x:c>
      <x:c r="J45" s="142" t="str">
        <x:f>IF('11_Form_Batiments'!$P45="Validé humainement",'11_Form_Batiments'!J45,"")</x:f>
      </x:c>
      <x:c r="K45" s="142" t="str">
        <x:f>IF('11_Form_Batiments'!$P45="Validé humainement",'11_Form_Batiments'!K45,"")</x:f>
      </x:c>
      <x:c r="L45" s="142" t="str">
        <x:f>IF('11_Form_Batiments'!$P45="Validé humainement",'11_Form_Batiments'!L45,"")</x:f>
      </x:c>
      <x:c r="M45" s="142" t="str">
        <x:f>IF('11_Form_Batiments'!$P45="Validé humainement",'11_Form_Batiments'!M45,"")</x:f>
      </x:c>
      <x:c r="N45" s="142" t="str">
        <x:f>IF('11_Form_Batiments'!$P45="Validé humainement",'11_Form_Batiments'!N45,"")</x:f>
      </x:c>
      <x:c r="O45" s="142" t="str">
        <x:f>IF('11_Form_Batiments'!$P45="Validé humainement",'11_Form_Batiments'!O45,"")</x:f>
      </x:c>
      <x:c r="P45" s="142" t="str">
        <x:f>IF('11_Form_Batiments'!$P45="Validé humainement",'11_Form_Batiments'!P45,"")</x:f>
      </x:c>
      <x:c r="Q45" s="142" t="str">
        <x:f>IF('11_Form_Batiments'!$P45="Validé humainement",'11_Form_Batiments'!Q45,"")</x:f>
      </x:c>
      <x:c r="R45" s="142" t="str">
        <x:f>IF('11_Form_Batiments'!$P45="Validé humainement",'11_Form_Batiments'!R45,"")</x:f>
      </x:c>
      <x:c r="S45" s="142" t="str">
        <x:f>IF('11_Form_Batiments'!$P45="Validé humainement",'11_Form_Batiments'!S45,"")</x:f>
      </x:c>
      <x:c r="T45" s="142" t="str">
        <x:f>IF('11_Form_Batiments'!$P45="Validé humainement",'11_Form_Batiments'!T45,"")</x:f>
      </x:c>
      <x:c r="U45" s="142" t="str">
        <x:f>IF('11_Form_Batiments'!$P45="Validé humainement",'11_Form_Batiments'!U45,"")</x:f>
      </x:c>
    </x:row>
    <x:row r="46">
      <x:c r="A46" s="142" t="str">
        <x:f>IF('11_Form_Batiments'!$P46="Validé humainement",'11_Form_Batiments'!A46,"")</x:f>
      </x:c>
      <x:c r="B46" s="142" t="str">
        <x:f>IF('11_Form_Batiments'!$P46="Validé humainement",'11_Form_Batiments'!B46,"")</x:f>
      </x:c>
      <x:c r="C46" s="142" t="str">
        <x:f>IF('11_Form_Batiments'!$P46="Validé humainement",'11_Form_Batiments'!C46,"")</x:f>
      </x:c>
      <x:c r="D46" s="142" t="str">
        <x:f>IF('11_Form_Batiments'!$P46="Validé humainement",'11_Form_Batiments'!D46,"")</x:f>
      </x:c>
      <x:c r="E46" s="142" t="str">
        <x:f>IF('11_Form_Batiments'!$P46="Validé humainement",'11_Form_Batiments'!E46,"")</x:f>
      </x:c>
      <x:c r="F46" s="142" t="str">
        <x:f>IF('11_Form_Batiments'!$P46="Validé humainement",'11_Form_Batiments'!F46,"")</x:f>
      </x:c>
      <x:c r="G46" s="142" t="str">
        <x:f>IF('11_Form_Batiments'!$P46="Validé humainement",'11_Form_Batiments'!G46,"")</x:f>
      </x:c>
      <x:c r="H46" s="142" t="str">
        <x:f>IF('11_Form_Batiments'!$P46="Validé humainement",'11_Form_Batiments'!H46,"")</x:f>
      </x:c>
      <x:c r="I46" s="142" t="str">
        <x:f>IF('11_Form_Batiments'!$P46="Validé humainement",'11_Form_Batiments'!I46,"")</x:f>
      </x:c>
      <x:c r="J46" s="142" t="str">
        <x:f>IF('11_Form_Batiments'!$P46="Validé humainement",'11_Form_Batiments'!J46,"")</x:f>
      </x:c>
      <x:c r="K46" s="142" t="str">
        <x:f>IF('11_Form_Batiments'!$P46="Validé humainement",'11_Form_Batiments'!K46,"")</x:f>
      </x:c>
      <x:c r="L46" s="142" t="str">
        <x:f>IF('11_Form_Batiments'!$P46="Validé humainement",'11_Form_Batiments'!L46,"")</x:f>
      </x:c>
      <x:c r="M46" s="142" t="str">
        <x:f>IF('11_Form_Batiments'!$P46="Validé humainement",'11_Form_Batiments'!M46,"")</x:f>
      </x:c>
      <x:c r="N46" s="142" t="str">
        <x:f>IF('11_Form_Batiments'!$P46="Validé humainement",'11_Form_Batiments'!N46,"")</x:f>
      </x:c>
      <x:c r="O46" s="142" t="str">
        <x:f>IF('11_Form_Batiments'!$P46="Validé humainement",'11_Form_Batiments'!O46,"")</x:f>
      </x:c>
      <x:c r="P46" s="142" t="str">
        <x:f>IF('11_Form_Batiments'!$P46="Validé humainement",'11_Form_Batiments'!P46,"")</x:f>
      </x:c>
      <x:c r="Q46" s="142" t="str">
        <x:f>IF('11_Form_Batiments'!$P46="Validé humainement",'11_Form_Batiments'!Q46,"")</x:f>
      </x:c>
      <x:c r="R46" s="142" t="str">
        <x:f>IF('11_Form_Batiments'!$P46="Validé humainement",'11_Form_Batiments'!R46,"")</x:f>
      </x:c>
      <x:c r="S46" s="142" t="str">
        <x:f>IF('11_Form_Batiments'!$P46="Validé humainement",'11_Form_Batiments'!S46,"")</x:f>
      </x:c>
      <x:c r="T46" s="142" t="str">
        <x:f>IF('11_Form_Batiments'!$P46="Validé humainement",'11_Form_Batiments'!T46,"")</x:f>
      </x:c>
      <x:c r="U46" s="142" t="str">
        <x:f>IF('11_Form_Batiments'!$P46="Validé humainement",'11_Form_Batiments'!U46,"")</x:f>
      </x:c>
    </x:row>
    <x:row r="47">
      <x:c r="A47" s="142" t="str">
        <x:f>IF('11_Form_Batiments'!$P47="Validé humainement",'11_Form_Batiments'!A47,"")</x:f>
      </x:c>
      <x:c r="B47" s="142" t="str">
        <x:f>IF('11_Form_Batiments'!$P47="Validé humainement",'11_Form_Batiments'!B47,"")</x:f>
      </x:c>
      <x:c r="C47" s="142" t="str">
        <x:f>IF('11_Form_Batiments'!$P47="Validé humainement",'11_Form_Batiments'!C47,"")</x:f>
      </x:c>
      <x:c r="D47" s="142" t="str">
        <x:f>IF('11_Form_Batiments'!$P47="Validé humainement",'11_Form_Batiments'!D47,"")</x:f>
      </x:c>
      <x:c r="E47" s="142" t="str">
        <x:f>IF('11_Form_Batiments'!$P47="Validé humainement",'11_Form_Batiments'!E47,"")</x:f>
      </x:c>
      <x:c r="F47" s="142" t="str">
        <x:f>IF('11_Form_Batiments'!$P47="Validé humainement",'11_Form_Batiments'!F47,"")</x:f>
      </x:c>
      <x:c r="G47" s="142" t="str">
        <x:f>IF('11_Form_Batiments'!$P47="Validé humainement",'11_Form_Batiments'!G47,"")</x:f>
      </x:c>
      <x:c r="H47" s="142" t="str">
        <x:f>IF('11_Form_Batiments'!$P47="Validé humainement",'11_Form_Batiments'!H47,"")</x:f>
      </x:c>
      <x:c r="I47" s="142" t="str">
        <x:f>IF('11_Form_Batiments'!$P47="Validé humainement",'11_Form_Batiments'!I47,"")</x:f>
      </x:c>
      <x:c r="J47" s="142" t="str">
        <x:f>IF('11_Form_Batiments'!$P47="Validé humainement",'11_Form_Batiments'!J47,"")</x:f>
      </x:c>
      <x:c r="K47" s="142" t="str">
        <x:f>IF('11_Form_Batiments'!$P47="Validé humainement",'11_Form_Batiments'!K47,"")</x:f>
      </x:c>
      <x:c r="L47" s="142" t="str">
        <x:f>IF('11_Form_Batiments'!$P47="Validé humainement",'11_Form_Batiments'!L47,"")</x:f>
      </x:c>
      <x:c r="M47" s="142" t="str">
        <x:f>IF('11_Form_Batiments'!$P47="Validé humainement",'11_Form_Batiments'!M47,"")</x:f>
      </x:c>
      <x:c r="N47" s="142" t="str">
        <x:f>IF('11_Form_Batiments'!$P47="Validé humainement",'11_Form_Batiments'!N47,"")</x:f>
      </x:c>
      <x:c r="O47" s="142" t="str">
        <x:f>IF('11_Form_Batiments'!$P47="Validé humainement",'11_Form_Batiments'!O47,"")</x:f>
      </x:c>
      <x:c r="P47" s="142" t="str">
        <x:f>IF('11_Form_Batiments'!$P47="Validé humainement",'11_Form_Batiments'!P47,"")</x:f>
      </x:c>
      <x:c r="Q47" s="142" t="str">
        <x:f>IF('11_Form_Batiments'!$P47="Validé humainement",'11_Form_Batiments'!Q47,"")</x:f>
      </x:c>
      <x:c r="R47" s="142" t="str">
        <x:f>IF('11_Form_Batiments'!$P47="Validé humainement",'11_Form_Batiments'!R47,"")</x:f>
      </x:c>
      <x:c r="S47" s="142" t="str">
        <x:f>IF('11_Form_Batiments'!$P47="Validé humainement",'11_Form_Batiments'!S47,"")</x:f>
      </x:c>
      <x:c r="T47" s="142" t="str">
        <x:f>IF('11_Form_Batiments'!$P47="Validé humainement",'11_Form_Batiments'!T47,"")</x:f>
      </x:c>
      <x:c r="U47" s="142" t="str">
        <x:f>IF('11_Form_Batiments'!$P47="Validé humainement",'11_Form_Batiments'!U47,"")</x:f>
      </x:c>
    </x:row>
    <x:row r="48">
      <x:c r="A48" s="142" t="str">
        <x:f>IF('11_Form_Batiments'!$P48="Validé humainement",'11_Form_Batiments'!A48,"")</x:f>
      </x:c>
      <x:c r="B48" s="142" t="str">
        <x:f>IF('11_Form_Batiments'!$P48="Validé humainement",'11_Form_Batiments'!B48,"")</x:f>
      </x:c>
      <x:c r="C48" s="142" t="str">
        <x:f>IF('11_Form_Batiments'!$P48="Validé humainement",'11_Form_Batiments'!C48,"")</x:f>
      </x:c>
      <x:c r="D48" s="142" t="str">
        <x:f>IF('11_Form_Batiments'!$P48="Validé humainement",'11_Form_Batiments'!D48,"")</x:f>
      </x:c>
      <x:c r="E48" s="142" t="str">
        <x:f>IF('11_Form_Batiments'!$P48="Validé humainement",'11_Form_Batiments'!E48,"")</x:f>
      </x:c>
      <x:c r="F48" s="142" t="str">
        <x:f>IF('11_Form_Batiments'!$P48="Validé humainement",'11_Form_Batiments'!F48,"")</x:f>
      </x:c>
      <x:c r="G48" s="142" t="str">
        <x:f>IF('11_Form_Batiments'!$P48="Validé humainement",'11_Form_Batiments'!G48,"")</x:f>
      </x:c>
      <x:c r="H48" s="142" t="str">
        <x:f>IF('11_Form_Batiments'!$P48="Validé humainement",'11_Form_Batiments'!H48,"")</x:f>
      </x:c>
      <x:c r="I48" s="142" t="str">
        <x:f>IF('11_Form_Batiments'!$P48="Validé humainement",'11_Form_Batiments'!I48,"")</x:f>
      </x:c>
      <x:c r="J48" s="142" t="str">
        <x:f>IF('11_Form_Batiments'!$P48="Validé humainement",'11_Form_Batiments'!J48,"")</x:f>
      </x:c>
      <x:c r="K48" s="142" t="str">
        <x:f>IF('11_Form_Batiments'!$P48="Validé humainement",'11_Form_Batiments'!K48,"")</x:f>
      </x:c>
      <x:c r="L48" s="142" t="str">
        <x:f>IF('11_Form_Batiments'!$P48="Validé humainement",'11_Form_Batiments'!L48,"")</x:f>
      </x:c>
      <x:c r="M48" s="142" t="str">
        <x:f>IF('11_Form_Batiments'!$P48="Validé humainement",'11_Form_Batiments'!M48,"")</x:f>
      </x:c>
      <x:c r="N48" s="142" t="str">
        <x:f>IF('11_Form_Batiments'!$P48="Validé humainement",'11_Form_Batiments'!N48,"")</x:f>
      </x:c>
      <x:c r="O48" s="142" t="str">
        <x:f>IF('11_Form_Batiments'!$P48="Validé humainement",'11_Form_Batiments'!O48,"")</x:f>
      </x:c>
      <x:c r="P48" s="142" t="str">
        <x:f>IF('11_Form_Batiments'!$P48="Validé humainement",'11_Form_Batiments'!P48,"")</x:f>
      </x:c>
      <x:c r="Q48" s="142" t="str">
        <x:f>IF('11_Form_Batiments'!$P48="Validé humainement",'11_Form_Batiments'!Q48,"")</x:f>
      </x:c>
      <x:c r="R48" s="142" t="str">
        <x:f>IF('11_Form_Batiments'!$P48="Validé humainement",'11_Form_Batiments'!R48,"")</x:f>
      </x:c>
      <x:c r="S48" s="142" t="str">
        <x:f>IF('11_Form_Batiments'!$P48="Validé humainement",'11_Form_Batiments'!S48,"")</x:f>
      </x:c>
      <x:c r="T48" s="142" t="str">
        <x:f>IF('11_Form_Batiments'!$P48="Validé humainement",'11_Form_Batiments'!T48,"")</x:f>
      </x:c>
      <x:c r="U48" s="142" t="str">
        <x:f>IF('11_Form_Batiments'!$P48="Validé humainement",'11_Form_Batiments'!U48,"")</x:f>
      </x:c>
    </x:row>
    <x:row r="49">
      <x:c r="A49" s="142" t="str">
        <x:f>IF('11_Form_Batiments'!$P49="Validé humainement",'11_Form_Batiments'!A49,"")</x:f>
      </x:c>
      <x:c r="B49" s="142" t="str">
        <x:f>IF('11_Form_Batiments'!$P49="Validé humainement",'11_Form_Batiments'!B49,"")</x:f>
      </x:c>
      <x:c r="C49" s="142" t="str">
        <x:f>IF('11_Form_Batiments'!$P49="Validé humainement",'11_Form_Batiments'!C49,"")</x:f>
      </x:c>
      <x:c r="D49" s="142" t="str">
        <x:f>IF('11_Form_Batiments'!$P49="Validé humainement",'11_Form_Batiments'!D49,"")</x:f>
      </x:c>
      <x:c r="E49" s="142" t="str">
        <x:f>IF('11_Form_Batiments'!$P49="Validé humainement",'11_Form_Batiments'!E49,"")</x:f>
      </x:c>
      <x:c r="F49" s="142" t="str">
        <x:f>IF('11_Form_Batiments'!$P49="Validé humainement",'11_Form_Batiments'!F49,"")</x:f>
      </x:c>
      <x:c r="G49" s="142" t="str">
        <x:f>IF('11_Form_Batiments'!$P49="Validé humainement",'11_Form_Batiments'!G49,"")</x:f>
      </x:c>
      <x:c r="H49" s="142" t="str">
        <x:f>IF('11_Form_Batiments'!$P49="Validé humainement",'11_Form_Batiments'!H49,"")</x:f>
      </x:c>
      <x:c r="I49" s="142" t="str">
        <x:f>IF('11_Form_Batiments'!$P49="Validé humainement",'11_Form_Batiments'!I49,"")</x:f>
      </x:c>
      <x:c r="J49" s="142" t="str">
        <x:f>IF('11_Form_Batiments'!$P49="Validé humainement",'11_Form_Batiments'!J49,"")</x:f>
      </x:c>
      <x:c r="K49" s="142" t="str">
        <x:f>IF('11_Form_Batiments'!$P49="Validé humainement",'11_Form_Batiments'!K49,"")</x:f>
      </x:c>
      <x:c r="L49" s="142" t="str">
        <x:f>IF('11_Form_Batiments'!$P49="Validé humainement",'11_Form_Batiments'!L49,"")</x:f>
      </x:c>
      <x:c r="M49" s="142" t="str">
        <x:f>IF('11_Form_Batiments'!$P49="Validé humainement",'11_Form_Batiments'!M49,"")</x:f>
      </x:c>
      <x:c r="N49" s="142" t="str">
        <x:f>IF('11_Form_Batiments'!$P49="Validé humainement",'11_Form_Batiments'!N49,"")</x:f>
      </x:c>
      <x:c r="O49" s="142" t="str">
        <x:f>IF('11_Form_Batiments'!$P49="Validé humainement",'11_Form_Batiments'!O49,"")</x:f>
      </x:c>
      <x:c r="P49" s="142" t="str">
        <x:f>IF('11_Form_Batiments'!$P49="Validé humainement",'11_Form_Batiments'!P49,"")</x:f>
      </x:c>
      <x:c r="Q49" s="142" t="str">
        <x:f>IF('11_Form_Batiments'!$P49="Validé humainement",'11_Form_Batiments'!Q49,"")</x:f>
      </x:c>
      <x:c r="R49" s="142" t="str">
        <x:f>IF('11_Form_Batiments'!$P49="Validé humainement",'11_Form_Batiments'!R49,"")</x:f>
      </x:c>
      <x:c r="S49" s="142" t="str">
        <x:f>IF('11_Form_Batiments'!$P49="Validé humainement",'11_Form_Batiments'!S49,"")</x:f>
      </x:c>
      <x:c r="T49" s="142" t="str">
        <x:f>IF('11_Form_Batiments'!$P49="Validé humainement",'11_Form_Batiments'!T49,"")</x:f>
      </x:c>
      <x:c r="U49" s="142" t="str">
        <x:f>IF('11_Form_Batiments'!$P49="Validé humainement",'11_Form_Batiments'!U49,"")</x:f>
      </x:c>
    </x:row>
    <x:row r="50">
      <x:c r="A50" s="142" t="str">
        <x:f>IF('11_Form_Batiments'!$P50="Validé humainement",'11_Form_Batiments'!A50,"")</x:f>
      </x:c>
      <x:c r="B50" s="142" t="str">
        <x:f>IF('11_Form_Batiments'!$P50="Validé humainement",'11_Form_Batiments'!B50,"")</x:f>
      </x:c>
      <x:c r="C50" s="142" t="str">
        <x:f>IF('11_Form_Batiments'!$P50="Validé humainement",'11_Form_Batiments'!C50,"")</x:f>
      </x:c>
      <x:c r="D50" s="142" t="str">
        <x:f>IF('11_Form_Batiments'!$P50="Validé humainement",'11_Form_Batiments'!D50,"")</x:f>
      </x:c>
      <x:c r="E50" s="142" t="str">
        <x:f>IF('11_Form_Batiments'!$P50="Validé humainement",'11_Form_Batiments'!E50,"")</x:f>
      </x:c>
      <x:c r="F50" s="142" t="str">
        <x:f>IF('11_Form_Batiments'!$P50="Validé humainement",'11_Form_Batiments'!F50,"")</x:f>
      </x:c>
      <x:c r="G50" s="142" t="str">
        <x:f>IF('11_Form_Batiments'!$P50="Validé humainement",'11_Form_Batiments'!G50,"")</x:f>
      </x:c>
      <x:c r="H50" s="142" t="str">
        <x:f>IF('11_Form_Batiments'!$P50="Validé humainement",'11_Form_Batiments'!H50,"")</x:f>
      </x:c>
      <x:c r="I50" s="142" t="str">
        <x:f>IF('11_Form_Batiments'!$P50="Validé humainement",'11_Form_Batiments'!I50,"")</x:f>
      </x:c>
      <x:c r="J50" s="142" t="str">
        <x:f>IF('11_Form_Batiments'!$P50="Validé humainement",'11_Form_Batiments'!J50,"")</x:f>
      </x:c>
      <x:c r="K50" s="142" t="str">
        <x:f>IF('11_Form_Batiments'!$P50="Validé humainement",'11_Form_Batiments'!K50,"")</x:f>
      </x:c>
      <x:c r="L50" s="142" t="str">
        <x:f>IF('11_Form_Batiments'!$P50="Validé humainement",'11_Form_Batiments'!L50,"")</x:f>
      </x:c>
      <x:c r="M50" s="142" t="str">
        <x:f>IF('11_Form_Batiments'!$P50="Validé humainement",'11_Form_Batiments'!M50,"")</x:f>
      </x:c>
      <x:c r="N50" s="142" t="str">
        <x:f>IF('11_Form_Batiments'!$P50="Validé humainement",'11_Form_Batiments'!N50,"")</x:f>
      </x:c>
      <x:c r="O50" s="142" t="str">
        <x:f>IF('11_Form_Batiments'!$P50="Validé humainement",'11_Form_Batiments'!O50,"")</x:f>
      </x:c>
      <x:c r="P50" s="142" t="str">
        <x:f>IF('11_Form_Batiments'!$P50="Validé humainement",'11_Form_Batiments'!P50,"")</x:f>
      </x:c>
      <x:c r="Q50" s="142" t="str">
        <x:f>IF('11_Form_Batiments'!$P50="Validé humainement",'11_Form_Batiments'!Q50,"")</x:f>
      </x:c>
      <x:c r="R50" s="142" t="str">
        <x:f>IF('11_Form_Batiments'!$P50="Validé humainement",'11_Form_Batiments'!R50,"")</x:f>
      </x:c>
      <x:c r="S50" s="142" t="str">
        <x:f>IF('11_Form_Batiments'!$P50="Validé humainement",'11_Form_Batiments'!S50,"")</x:f>
      </x:c>
      <x:c r="T50" s="142" t="str">
        <x:f>IF('11_Form_Batiments'!$P50="Validé humainement",'11_Form_Batiments'!T50,"")</x:f>
      </x:c>
      <x:c r="U50" s="142" t="str">
        <x:f>IF('11_Form_Batiments'!$P50="Validé humainement",'11_Form_Batiments'!U50,"")</x:f>
      </x:c>
    </x:row>
    <x:row r="51">
      <x:c r="A51" s="142" t="str">
        <x:f>IF('11_Form_Batiments'!$P51="Validé humainement",'11_Form_Batiments'!A51,"")</x:f>
      </x:c>
      <x:c r="B51" s="142" t="str">
        <x:f>IF('11_Form_Batiments'!$P51="Validé humainement",'11_Form_Batiments'!B51,"")</x:f>
      </x:c>
      <x:c r="C51" s="142" t="str">
        <x:f>IF('11_Form_Batiments'!$P51="Validé humainement",'11_Form_Batiments'!C51,"")</x:f>
      </x:c>
      <x:c r="D51" s="142" t="str">
        <x:f>IF('11_Form_Batiments'!$P51="Validé humainement",'11_Form_Batiments'!D51,"")</x:f>
      </x:c>
      <x:c r="E51" s="142" t="str">
        <x:f>IF('11_Form_Batiments'!$P51="Validé humainement",'11_Form_Batiments'!E51,"")</x:f>
      </x:c>
      <x:c r="F51" s="142" t="str">
        <x:f>IF('11_Form_Batiments'!$P51="Validé humainement",'11_Form_Batiments'!F51,"")</x:f>
      </x:c>
      <x:c r="G51" s="142" t="str">
        <x:f>IF('11_Form_Batiments'!$P51="Validé humainement",'11_Form_Batiments'!G51,"")</x:f>
      </x:c>
      <x:c r="H51" s="142" t="str">
        <x:f>IF('11_Form_Batiments'!$P51="Validé humainement",'11_Form_Batiments'!H51,"")</x:f>
      </x:c>
      <x:c r="I51" s="142" t="str">
        <x:f>IF('11_Form_Batiments'!$P51="Validé humainement",'11_Form_Batiments'!I51,"")</x:f>
      </x:c>
      <x:c r="J51" s="142" t="str">
        <x:f>IF('11_Form_Batiments'!$P51="Validé humainement",'11_Form_Batiments'!J51,"")</x:f>
      </x:c>
      <x:c r="K51" s="142" t="str">
        <x:f>IF('11_Form_Batiments'!$P51="Validé humainement",'11_Form_Batiments'!K51,"")</x:f>
      </x:c>
      <x:c r="L51" s="142" t="str">
        <x:f>IF('11_Form_Batiments'!$P51="Validé humainement",'11_Form_Batiments'!L51,"")</x:f>
      </x:c>
      <x:c r="M51" s="142" t="str">
        <x:f>IF('11_Form_Batiments'!$P51="Validé humainement",'11_Form_Batiments'!M51,"")</x:f>
      </x:c>
      <x:c r="N51" s="142" t="str">
        <x:f>IF('11_Form_Batiments'!$P51="Validé humainement",'11_Form_Batiments'!N51,"")</x:f>
      </x:c>
      <x:c r="O51" s="142" t="str">
        <x:f>IF('11_Form_Batiments'!$P51="Validé humainement",'11_Form_Batiments'!O51,"")</x:f>
      </x:c>
      <x:c r="P51" s="142" t="str">
        <x:f>IF('11_Form_Batiments'!$P51="Validé humainement",'11_Form_Batiments'!P51,"")</x:f>
      </x:c>
      <x:c r="Q51" s="142" t="str">
        <x:f>IF('11_Form_Batiments'!$P51="Validé humainement",'11_Form_Batiments'!Q51,"")</x:f>
      </x:c>
      <x:c r="R51" s="142" t="str">
        <x:f>IF('11_Form_Batiments'!$P51="Validé humainement",'11_Form_Batiments'!R51,"")</x:f>
      </x:c>
      <x:c r="S51" s="142" t="str">
        <x:f>IF('11_Form_Batiments'!$P51="Validé humainement",'11_Form_Batiments'!S51,"")</x:f>
      </x:c>
      <x:c r="T51" s="142" t="str">
        <x:f>IF('11_Form_Batiments'!$P51="Validé humainement",'11_Form_Batiments'!T51,"")</x:f>
      </x:c>
      <x:c r="U51" s="142" t="str">
        <x:f>IF('11_Form_Batiments'!$P51="Validé humainement",'11_Form_Batiments'!U51,"")</x:f>
      </x:c>
    </x:row>
    <x:row r="52">
      <x:c r="A52" s="142" t="str">
        <x:f>IF('11_Form_Batiments'!$P52="Validé humainement",'11_Form_Batiments'!A52,"")</x:f>
      </x:c>
      <x:c r="B52" s="142" t="str">
        <x:f>IF('11_Form_Batiments'!$P52="Validé humainement",'11_Form_Batiments'!B52,"")</x:f>
      </x:c>
      <x:c r="C52" s="142" t="str">
        <x:f>IF('11_Form_Batiments'!$P52="Validé humainement",'11_Form_Batiments'!C52,"")</x:f>
      </x:c>
      <x:c r="D52" s="142" t="str">
        <x:f>IF('11_Form_Batiments'!$P52="Validé humainement",'11_Form_Batiments'!D52,"")</x:f>
      </x:c>
      <x:c r="E52" s="142" t="str">
        <x:f>IF('11_Form_Batiments'!$P52="Validé humainement",'11_Form_Batiments'!E52,"")</x:f>
      </x:c>
      <x:c r="F52" s="142" t="str">
        <x:f>IF('11_Form_Batiments'!$P52="Validé humainement",'11_Form_Batiments'!F52,"")</x:f>
      </x:c>
      <x:c r="G52" s="142" t="str">
        <x:f>IF('11_Form_Batiments'!$P52="Validé humainement",'11_Form_Batiments'!G52,"")</x:f>
      </x:c>
      <x:c r="H52" s="142" t="str">
        <x:f>IF('11_Form_Batiments'!$P52="Validé humainement",'11_Form_Batiments'!H52,"")</x:f>
      </x:c>
      <x:c r="I52" s="142" t="str">
        <x:f>IF('11_Form_Batiments'!$P52="Validé humainement",'11_Form_Batiments'!I52,"")</x:f>
      </x:c>
      <x:c r="J52" s="142" t="str">
        <x:f>IF('11_Form_Batiments'!$P52="Validé humainement",'11_Form_Batiments'!J52,"")</x:f>
      </x:c>
      <x:c r="K52" s="142" t="str">
        <x:f>IF('11_Form_Batiments'!$P52="Validé humainement",'11_Form_Batiments'!K52,"")</x:f>
      </x:c>
      <x:c r="L52" s="142" t="str">
        <x:f>IF('11_Form_Batiments'!$P52="Validé humainement",'11_Form_Batiments'!L52,"")</x:f>
      </x:c>
      <x:c r="M52" s="142" t="str">
        <x:f>IF('11_Form_Batiments'!$P52="Validé humainement",'11_Form_Batiments'!M52,"")</x:f>
      </x:c>
      <x:c r="N52" s="142" t="str">
        <x:f>IF('11_Form_Batiments'!$P52="Validé humainement",'11_Form_Batiments'!N52,"")</x:f>
      </x:c>
      <x:c r="O52" s="142" t="str">
        <x:f>IF('11_Form_Batiments'!$P52="Validé humainement",'11_Form_Batiments'!O52,"")</x:f>
      </x:c>
      <x:c r="P52" s="142" t="str">
        <x:f>IF('11_Form_Batiments'!$P52="Validé humainement",'11_Form_Batiments'!P52,"")</x:f>
      </x:c>
      <x:c r="Q52" s="142" t="str">
        <x:f>IF('11_Form_Batiments'!$P52="Validé humainement",'11_Form_Batiments'!Q52,"")</x:f>
      </x:c>
      <x:c r="R52" s="142" t="str">
        <x:f>IF('11_Form_Batiments'!$P52="Validé humainement",'11_Form_Batiments'!R52,"")</x:f>
      </x:c>
      <x:c r="S52" s="142" t="str">
        <x:f>IF('11_Form_Batiments'!$P52="Validé humainement",'11_Form_Batiments'!S52,"")</x:f>
      </x:c>
      <x:c r="T52" s="142" t="str">
        <x:f>IF('11_Form_Batiments'!$P52="Validé humainement",'11_Form_Batiments'!T52,"")</x:f>
      </x:c>
      <x:c r="U52" s="142" t="str">
        <x:f>IF('11_Form_Batiments'!$P52="Validé humainement",'11_Form_Batiments'!U52,"")</x:f>
      </x:c>
    </x:row>
    <x:row r="53">
      <x:c r="A53" s="142" t="str">
        <x:f>IF('11_Form_Batiments'!$P53="Validé humainement",'11_Form_Batiments'!A53,"")</x:f>
      </x:c>
      <x:c r="B53" s="142" t="str">
        <x:f>IF('11_Form_Batiments'!$P53="Validé humainement",'11_Form_Batiments'!B53,"")</x:f>
      </x:c>
      <x:c r="C53" s="142" t="str">
        <x:f>IF('11_Form_Batiments'!$P53="Validé humainement",'11_Form_Batiments'!C53,"")</x:f>
      </x:c>
      <x:c r="D53" s="142" t="str">
        <x:f>IF('11_Form_Batiments'!$P53="Validé humainement",'11_Form_Batiments'!D53,"")</x:f>
      </x:c>
      <x:c r="E53" s="142" t="str">
        <x:f>IF('11_Form_Batiments'!$P53="Validé humainement",'11_Form_Batiments'!E53,"")</x:f>
      </x:c>
      <x:c r="F53" s="142" t="str">
        <x:f>IF('11_Form_Batiments'!$P53="Validé humainement",'11_Form_Batiments'!F53,"")</x:f>
      </x:c>
      <x:c r="G53" s="142" t="str">
        <x:f>IF('11_Form_Batiments'!$P53="Validé humainement",'11_Form_Batiments'!G53,"")</x:f>
      </x:c>
      <x:c r="H53" s="142" t="str">
        <x:f>IF('11_Form_Batiments'!$P53="Validé humainement",'11_Form_Batiments'!H53,"")</x:f>
      </x:c>
      <x:c r="I53" s="142" t="str">
        <x:f>IF('11_Form_Batiments'!$P53="Validé humainement",'11_Form_Batiments'!I53,"")</x:f>
      </x:c>
      <x:c r="J53" s="142" t="str">
        <x:f>IF('11_Form_Batiments'!$P53="Validé humainement",'11_Form_Batiments'!J53,"")</x:f>
      </x:c>
      <x:c r="K53" s="142" t="str">
        <x:f>IF('11_Form_Batiments'!$P53="Validé humainement",'11_Form_Batiments'!K53,"")</x:f>
      </x:c>
      <x:c r="L53" s="142" t="str">
        <x:f>IF('11_Form_Batiments'!$P53="Validé humainement",'11_Form_Batiments'!L53,"")</x:f>
      </x:c>
      <x:c r="M53" s="142" t="str">
        <x:f>IF('11_Form_Batiments'!$P53="Validé humainement",'11_Form_Batiments'!M53,"")</x:f>
      </x:c>
      <x:c r="N53" s="142" t="str">
        <x:f>IF('11_Form_Batiments'!$P53="Validé humainement",'11_Form_Batiments'!N53,"")</x:f>
      </x:c>
      <x:c r="O53" s="142" t="str">
        <x:f>IF('11_Form_Batiments'!$P53="Validé humainement",'11_Form_Batiments'!O53,"")</x:f>
      </x:c>
      <x:c r="P53" s="142" t="str">
        <x:f>IF('11_Form_Batiments'!$P53="Validé humainement",'11_Form_Batiments'!P53,"")</x:f>
      </x:c>
      <x:c r="Q53" s="142" t="str">
        <x:f>IF('11_Form_Batiments'!$P53="Validé humainement",'11_Form_Batiments'!Q53,"")</x:f>
      </x:c>
      <x:c r="R53" s="142" t="str">
        <x:f>IF('11_Form_Batiments'!$P53="Validé humainement",'11_Form_Batiments'!R53,"")</x:f>
      </x:c>
      <x:c r="S53" s="142" t="str">
        <x:f>IF('11_Form_Batiments'!$P53="Validé humainement",'11_Form_Batiments'!S53,"")</x:f>
      </x:c>
      <x:c r="T53" s="142" t="str">
        <x:f>IF('11_Form_Batiments'!$P53="Validé humainement",'11_Form_Batiments'!T53,"")</x:f>
      </x:c>
      <x:c r="U53" s="142" t="str">
        <x:f>IF('11_Form_Batiments'!$P53="Validé humainement",'11_Form_Batiments'!U53,"")</x:f>
      </x:c>
    </x:row>
    <x:row r="54">
      <x:c r="A54" s="142" t="str">
        <x:f>IF('11_Form_Batiments'!$P54="Validé humainement",'11_Form_Batiments'!A54,"")</x:f>
      </x:c>
      <x:c r="B54" s="142" t="str">
        <x:f>IF('11_Form_Batiments'!$P54="Validé humainement",'11_Form_Batiments'!B54,"")</x:f>
      </x:c>
      <x:c r="C54" s="142" t="str">
        <x:f>IF('11_Form_Batiments'!$P54="Validé humainement",'11_Form_Batiments'!C54,"")</x:f>
      </x:c>
      <x:c r="D54" s="142" t="str">
        <x:f>IF('11_Form_Batiments'!$P54="Validé humainement",'11_Form_Batiments'!D54,"")</x:f>
      </x:c>
      <x:c r="E54" s="142" t="str">
        <x:f>IF('11_Form_Batiments'!$P54="Validé humainement",'11_Form_Batiments'!E54,"")</x:f>
      </x:c>
      <x:c r="F54" s="142" t="str">
        <x:f>IF('11_Form_Batiments'!$P54="Validé humainement",'11_Form_Batiments'!F54,"")</x:f>
      </x:c>
      <x:c r="G54" s="142" t="str">
        <x:f>IF('11_Form_Batiments'!$P54="Validé humainement",'11_Form_Batiments'!G54,"")</x:f>
      </x:c>
      <x:c r="H54" s="142" t="str">
        <x:f>IF('11_Form_Batiments'!$P54="Validé humainement",'11_Form_Batiments'!H54,"")</x:f>
      </x:c>
      <x:c r="I54" s="142" t="str">
        <x:f>IF('11_Form_Batiments'!$P54="Validé humainement",'11_Form_Batiments'!I54,"")</x:f>
      </x:c>
      <x:c r="J54" s="142" t="str">
        <x:f>IF('11_Form_Batiments'!$P54="Validé humainement",'11_Form_Batiments'!J54,"")</x:f>
      </x:c>
      <x:c r="K54" s="142" t="str">
        <x:f>IF('11_Form_Batiments'!$P54="Validé humainement",'11_Form_Batiments'!K54,"")</x:f>
      </x:c>
      <x:c r="L54" s="142" t="str">
        <x:f>IF('11_Form_Batiments'!$P54="Validé humainement",'11_Form_Batiments'!L54,"")</x:f>
      </x:c>
      <x:c r="M54" s="142" t="str">
        <x:f>IF('11_Form_Batiments'!$P54="Validé humainement",'11_Form_Batiments'!M54,"")</x:f>
      </x:c>
      <x:c r="N54" s="142" t="str">
        <x:f>IF('11_Form_Batiments'!$P54="Validé humainement",'11_Form_Batiments'!N54,"")</x:f>
      </x:c>
      <x:c r="O54" s="142" t="str">
        <x:f>IF('11_Form_Batiments'!$P54="Validé humainement",'11_Form_Batiments'!O54,"")</x:f>
      </x:c>
      <x:c r="P54" s="142" t="str">
        <x:f>IF('11_Form_Batiments'!$P54="Validé humainement",'11_Form_Batiments'!P54,"")</x:f>
      </x:c>
      <x:c r="Q54" s="142" t="str">
        <x:f>IF('11_Form_Batiments'!$P54="Validé humainement",'11_Form_Batiments'!Q54,"")</x:f>
      </x:c>
      <x:c r="R54" s="142" t="str">
        <x:f>IF('11_Form_Batiments'!$P54="Validé humainement",'11_Form_Batiments'!R54,"")</x:f>
      </x:c>
      <x:c r="S54" s="142" t="str">
        <x:f>IF('11_Form_Batiments'!$P54="Validé humainement",'11_Form_Batiments'!S54,"")</x:f>
      </x:c>
      <x:c r="T54" s="142" t="str">
        <x:f>IF('11_Form_Batiments'!$P54="Validé humainement",'11_Form_Batiments'!T54,"")</x:f>
      </x:c>
      <x:c r="U54" s="142" t="str">
        <x:f>IF('11_Form_Batiments'!$P54="Validé humainement",'11_Form_Batiments'!U54,"")</x:f>
      </x:c>
    </x:row>
    <x:row r="55">
      <x:c r="A55" s="142" t="str">
        <x:f>IF('11_Form_Batiments'!$P55="Validé humainement",'11_Form_Batiments'!A55,"")</x:f>
      </x:c>
      <x:c r="B55" s="142" t="str">
        <x:f>IF('11_Form_Batiments'!$P55="Validé humainement",'11_Form_Batiments'!B55,"")</x:f>
      </x:c>
      <x:c r="C55" s="142" t="str">
        <x:f>IF('11_Form_Batiments'!$P55="Validé humainement",'11_Form_Batiments'!C55,"")</x:f>
      </x:c>
      <x:c r="D55" s="142" t="str">
        <x:f>IF('11_Form_Batiments'!$P55="Validé humainement",'11_Form_Batiments'!D55,"")</x:f>
      </x:c>
      <x:c r="E55" s="142" t="str">
        <x:f>IF('11_Form_Batiments'!$P55="Validé humainement",'11_Form_Batiments'!E55,"")</x:f>
      </x:c>
      <x:c r="F55" s="142" t="str">
        <x:f>IF('11_Form_Batiments'!$P55="Validé humainement",'11_Form_Batiments'!F55,"")</x:f>
      </x:c>
      <x:c r="G55" s="142" t="str">
        <x:f>IF('11_Form_Batiments'!$P55="Validé humainement",'11_Form_Batiments'!G55,"")</x:f>
      </x:c>
      <x:c r="H55" s="142" t="str">
        <x:f>IF('11_Form_Batiments'!$P55="Validé humainement",'11_Form_Batiments'!H55,"")</x:f>
      </x:c>
      <x:c r="I55" s="142" t="str">
        <x:f>IF('11_Form_Batiments'!$P55="Validé humainement",'11_Form_Batiments'!I55,"")</x:f>
      </x:c>
      <x:c r="J55" s="142" t="str">
        <x:f>IF('11_Form_Batiments'!$P55="Validé humainement",'11_Form_Batiments'!J55,"")</x:f>
      </x:c>
      <x:c r="K55" s="142" t="str">
        <x:f>IF('11_Form_Batiments'!$P55="Validé humainement",'11_Form_Batiments'!K55,"")</x:f>
      </x:c>
      <x:c r="L55" s="142" t="str">
        <x:f>IF('11_Form_Batiments'!$P55="Validé humainement",'11_Form_Batiments'!L55,"")</x:f>
      </x:c>
      <x:c r="M55" s="142" t="str">
        <x:f>IF('11_Form_Batiments'!$P55="Validé humainement",'11_Form_Batiments'!M55,"")</x:f>
      </x:c>
      <x:c r="N55" s="142" t="str">
        <x:f>IF('11_Form_Batiments'!$P55="Validé humainement",'11_Form_Batiments'!N55,"")</x:f>
      </x:c>
      <x:c r="O55" s="142" t="str">
        <x:f>IF('11_Form_Batiments'!$P55="Validé humainement",'11_Form_Batiments'!O55,"")</x:f>
      </x:c>
      <x:c r="P55" s="142" t="str">
        <x:f>IF('11_Form_Batiments'!$P55="Validé humainement",'11_Form_Batiments'!P55,"")</x:f>
      </x:c>
      <x:c r="Q55" s="142" t="str">
        <x:f>IF('11_Form_Batiments'!$P55="Validé humainement",'11_Form_Batiments'!Q55,"")</x:f>
      </x:c>
      <x:c r="R55" s="142" t="str">
        <x:f>IF('11_Form_Batiments'!$P55="Validé humainement",'11_Form_Batiments'!R55,"")</x:f>
      </x:c>
      <x:c r="S55" s="142" t="str">
        <x:f>IF('11_Form_Batiments'!$P55="Validé humainement",'11_Form_Batiments'!S55,"")</x:f>
      </x:c>
      <x:c r="T55" s="142" t="str">
        <x:f>IF('11_Form_Batiments'!$P55="Validé humainement",'11_Form_Batiments'!T55,"")</x:f>
      </x:c>
      <x:c r="U55" s="142" t="str">
        <x:f>IF('11_Form_Batiments'!$P55="Validé humainement",'11_Form_Batiments'!U55,"")</x:f>
      </x:c>
    </x:row>
    <x:row r="56">
      <x:c r="A56" s="142" t="str">
        <x:f>IF('11_Form_Batiments'!$P56="Validé humainement",'11_Form_Batiments'!A56,"")</x:f>
      </x:c>
      <x:c r="B56" s="142" t="str">
        <x:f>IF('11_Form_Batiments'!$P56="Validé humainement",'11_Form_Batiments'!B56,"")</x:f>
      </x:c>
      <x:c r="C56" s="142" t="str">
        <x:f>IF('11_Form_Batiments'!$P56="Validé humainement",'11_Form_Batiments'!C56,"")</x:f>
      </x:c>
      <x:c r="D56" s="142" t="str">
        <x:f>IF('11_Form_Batiments'!$P56="Validé humainement",'11_Form_Batiments'!D56,"")</x:f>
      </x:c>
      <x:c r="E56" s="142" t="str">
        <x:f>IF('11_Form_Batiments'!$P56="Validé humainement",'11_Form_Batiments'!E56,"")</x:f>
      </x:c>
      <x:c r="F56" s="142" t="str">
        <x:f>IF('11_Form_Batiments'!$P56="Validé humainement",'11_Form_Batiments'!F56,"")</x:f>
      </x:c>
      <x:c r="G56" s="142" t="str">
        <x:f>IF('11_Form_Batiments'!$P56="Validé humainement",'11_Form_Batiments'!G56,"")</x:f>
      </x:c>
      <x:c r="H56" s="142" t="str">
        <x:f>IF('11_Form_Batiments'!$P56="Validé humainement",'11_Form_Batiments'!H56,"")</x:f>
      </x:c>
      <x:c r="I56" s="142" t="str">
        <x:f>IF('11_Form_Batiments'!$P56="Validé humainement",'11_Form_Batiments'!I56,"")</x:f>
      </x:c>
      <x:c r="J56" s="142" t="str">
        <x:f>IF('11_Form_Batiments'!$P56="Validé humainement",'11_Form_Batiments'!J56,"")</x:f>
      </x:c>
      <x:c r="K56" s="142" t="str">
        <x:f>IF('11_Form_Batiments'!$P56="Validé humainement",'11_Form_Batiments'!K56,"")</x:f>
      </x:c>
      <x:c r="L56" s="142" t="str">
        <x:f>IF('11_Form_Batiments'!$P56="Validé humainement",'11_Form_Batiments'!L56,"")</x:f>
      </x:c>
      <x:c r="M56" s="142" t="str">
        <x:f>IF('11_Form_Batiments'!$P56="Validé humainement",'11_Form_Batiments'!M56,"")</x:f>
      </x:c>
      <x:c r="N56" s="142" t="str">
        <x:f>IF('11_Form_Batiments'!$P56="Validé humainement",'11_Form_Batiments'!N56,"")</x:f>
      </x:c>
      <x:c r="O56" s="142" t="str">
        <x:f>IF('11_Form_Batiments'!$P56="Validé humainement",'11_Form_Batiments'!O56,"")</x:f>
      </x:c>
      <x:c r="P56" s="142" t="str">
        <x:f>IF('11_Form_Batiments'!$P56="Validé humainement",'11_Form_Batiments'!P56,"")</x:f>
      </x:c>
      <x:c r="Q56" s="142" t="str">
        <x:f>IF('11_Form_Batiments'!$P56="Validé humainement",'11_Form_Batiments'!Q56,"")</x:f>
      </x:c>
      <x:c r="R56" s="142" t="str">
        <x:f>IF('11_Form_Batiments'!$P56="Validé humainement",'11_Form_Batiments'!R56,"")</x:f>
      </x:c>
      <x:c r="S56" s="142" t="str">
        <x:f>IF('11_Form_Batiments'!$P56="Validé humainement",'11_Form_Batiments'!S56,"")</x:f>
      </x:c>
      <x:c r="T56" s="142" t="str">
        <x:f>IF('11_Form_Batiments'!$P56="Validé humainement",'11_Form_Batiments'!T56,"")</x:f>
      </x:c>
      <x:c r="U56" s="142" t="str">
        <x:f>IF('11_Form_Batiments'!$P56="Validé humainement",'11_Form_Batiments'!U56,"")</x:f>
      </x:c>
    </x:row>
    <x:row r="57">
      <x:c r="A57" s="142" t="str">
        <x:f>IF('11_Form_Batiments'!$P57="Validé humainement",'11_Form_Batiments'!A57,"")</x:f>
      </x:c>
      <x:c r="B57" s="142" t="str">
        <x:f>IF('11_Form_Batiments'!$P57="Validé humainement",'11_Form_Batiments'!B57,"")</x:f>
      </x:c>
      <x:c r="C57" s="142" t="str">
        <x:f>IF('11_Form_Batiments'!$P57="Validé humainement",'11_Form_Batiments'!C57,"")</x:f>
      </x:c>
      <x:c r="D57" s="142" t="str">
        <x:f>IF('11_Form_Batiments'!$P57="Validé humainement",'11_Form_Batiments'!D57,"")</x:f>
      </x:c>
      <x:c r="E57" s="142" t="str">
        <x:f>IF('11_Form_Batiments'!$P57="Validé humainement",'11_Form_Batiments'!E57,"")</x:f>
      </x:c>
      <x:c r="F57" s="142" t="str">
        <x:f>IF('11_Form_Batiments'!$P57="Validé humainement",'11_Form_Batiments'!F57,"")</x:f>
      </x:c>
      <x:c r="G57" s="142" t="str">
        <x:f>IF('11_Form_Batiments'!$P57="Validé humainement",'11_Form_Batiments'!G57,"")</x:f>
      </x:c>
      <x:c r="H57" s="142" t="str">
        <x:f>IF('11_Form_Batiments'!$P57="Validé humainement",'11_Form_Batiments'!H57,"")</x:f>
      </x:c>
      <x:c r="I57" s="142" t="str">
        <x:f>IF('11_Form_Batiments'!$P57="Validé humainement",'11_Form_Batiments'!I57,"")</x:f>
      </x:c>
      <x:c r="J57" s="142" t="str">
        <x:f>IF('11_Form_Batiments'!$P57="Validé humainement",'11_Form_Batiments'!J57,"")</x:f>
      </x:c>
      <x:c r="K57" s="142" t="str">
        <x:f>IF('11_Form_Batiments'!$P57="Validé humainement",'11_Form_Batiments'!K57,"")</x:f>
      </x:c>
      <x:c r="L57" s="142" t="str">
        <x:f>IF('11_Form_Batiments'!$P57="Validé humainement",'11_Form_Batiments'!L57,"")</x:f>
      </x:c>
      <x:c r="M57" s="142" t="str">
        <x:f>IF('11_Form_Batiments'!$P57="Validé humainement",'11_Form_Batiments'!M57,"")</x:f>
      </x:c>
      <x:c r="N57" s="142" t="str">
        <x:f>IF('11_Form_Batiments'!$P57="Validé humainement",'11_Form_Batiments'!N57,"")</x:f>
      </x:c>
      <x:c r="O57" s="142" t="str">
        <x:f>IF('11_Form_Batiments'!$P57="Validé humainement",'11_Form_Batiments'!O57,"")</x:f>
      </x:c>
      <x:c r="P57" s="142" t="str">
        <x:f>IF('11_Form_Batiments'!$P57="Validé humainement",'11_Form_Batiments'!P57,"")</x:f>
      </x:c>
      <x:c r="Q57" s="142" t="str">
        <x:f>IF('11_Form_Batiments'!$P57="Validé humainement",'11_Form_Batiments'!Q57,"")</x:f>
      </x:c>
      <x:c r="R57" s="142" t="str">
        <x:f>IF('11_Form_Batiments'!$P57="Validé humainement",'11_Form_Batiments'!R57,"")</x:f>
      </x:c>
      <x:c r="S57" s="142" t="str">
        <x:f>IF('11_Form_Batiments'!$P57="Validé humainement",'11_Form_Batiments'!S57,"")</x:f>
      </x:c>
      <x:c r="T57" s="142" t="str">
        <x:f>IF('11_Form_Batiments'!$P57="Validé humainement",'11_Form_Batiments'!T57,"")</x:f>
      </x:c>
      <x:c r="U57" s="142" t="str">
        <x:f>IF('11_Form_Batiments'!$P57="Validé humainement",'11_Form_Batiments'!U57,"")</x:f>
      </x:c>
    </x:row>
    <x:row r="58">
      <x:c r="A58" s="142" t="str">
        <x:f>IF('11_Form_Batiments'!$P58="Validé humainement",'11_Form_Batiments'!A58,"")</x:f>
      </x:c>
      <x:c r="B58" s="142" t="str">
        <x:f>IF('11_Form_Batiments'!$P58="Validé humainement",'11_Form_Batiments'!B58,"")</x:f>
      </x:c>
      <x:c r="C58" s="142" t="str">
        <x:f>IF('11_Form_Batiments'!$P58="Validé humainement",'11_Form_Batiments'!C58,"")</x:f>
      </x:c>
      <x:c r="D58" s="142" t="str">
        <x:f>IF('11_Form_Batiments'!$P58="Validé humainement",'11_Form_Batiments'!D58,"")</x:f>
      </x:c>
      <x:c r="E58" s="142" t="str">
        <x:f>IF('11_Form_Batiments'!$P58="Validé humainement",'11_Form_Batiments'!E58,"")</x:f>
      </x:c>
      <x:c r="F58" s="142" t="str">
        <x:f>IF('11_Form_Batiments'!$P58="Validé humainement",'11_Form_Batiments'!F58,"")</x:f>
      </x:c>
      <x:c r="G58" s="142" t="str">
        <x:f>IF('11_Form_Batiments'!$P58="Validé humainement",'11_Form_Batiments'!G58,"")</x:f>
      </x:c>
      <x:c r="H58" s="142" t="str">
        <x:f>IF('11_Form_Batiments'!$P58="Validé humainement",'11_Form_Batiments'!H58,"")</x:f>
      </x:c>
      <x:c r="I58" s="142" t="str">
        <x:f>IF('11_Form_Batiments'!$P58="Validé humainement",'11_Form_Batiments'!I58,"")</x:f>
      </x:c>
      <x:c r="J58" s="142" t="str">
        <x:f>IF('11_Form_Batiments'!$P58="Validé humainement",'11_Form_Batiments'!J58,"")</x:f>
      </x:c>
      <x:c r="K58" s="142" t="str">
        <x:f>IF('11_Form_Batiments'!$P58="Validé humainement",'11_Form_Batiments'!K58,"")</x:f>
      </x:c>
      <x:c r="L58" s="142" t="str">
        <x:f>IF('11_Form_Batiments'!$P58="Validé humainement",'11_Form_Batiments'!L58,"")</x:f>
      </x:c>
      <x:c r="M58" s="142" t="str">
        <x:f>IF('11_Form_Batiments'!$P58="Validé humainement",'11_Form_Batiments'!M58,"")</x:f>
      </x:c>
      <x:c r="N58" s="142" t="str">
        <x:f>IF('11_Form_Batiments'!$P58="Validé humainement",'11_Form_Batiments'!N58,"")</x:f>
      </x:c>
      <x:c r="O58" s="142" t="str">
        <x:f>IF('11_Form_Batiments'!$P58="Validé humainement",'11_Form_Batiments'!O58,"")</x:f>
      </x:c>
      <x:c r="P58" s="142" t="str">
        <x:f>IF('11_Form_Batiments'!$P58="Validé humainement",'11_Form_Batiments'!P58,"")</x:f>
      </x:c>
      <x:c r="Q58" s="142" t="str">
        <x:f>IF('11_Form_Batiments'!$P58="Validé humainement",'11_Form_Batiments'!Q58,"")</x:f>
      </x:c>
      <x:c r="R58" s="142" t="str">
        <x:f>IF('11_Form_Batiments'!$P58="Validé humainement",'11_Form_Batiments'!R58,"")</x:f>
      </x:c>
      <x:c r="S58" s="142" t="str">
        <x:f>IF('11_Form_Batiments'!$P58="Validé humainement",'11_Form_Batiments'!S58,"")</x:f>
      </x:c>
      <x:c r="T58" s="142" t="str">
        <x:f>IF('11_Form_Batiments'!$P58="Validé humainement",'11_Form_Batiments'!T58,"")</x:f>
      </x:c>
      <x:c r="U58" s="142" t="str">
        <x:f>IF('11_Form_Batiments'!$P58="Validé humainement",'11_Form_Batiments'!U58,"")</x:f>
      </x:c>
    </x:row>
    <x:row r="59">
      <x:c r="A59" s="142" t="str">
        <x:f>IF('11_Form_Batiments'!$P59="Validé humainement",'11_Form_Batiments'!A59,"")</x:f>
      </x:c>
      <x:c r="B59" s="142" t="str">
        <x:f>IF('11_Form_Batiments'!$P59="Validé humainement",'11_Form_Batiments'!B59,"")</x:f>
      </x:c>
      <x:c r="C59" s="142" t="str">
        <x:f>IF('11_Form_Batiments'!$P59="Validé humainement",'11_Form_Batiments'!C59,"")</x:f>
      </x:c>
      <x:c r="D59" s="142" t="str">
        <x:f>IF('11_Form_Batiments'!$P59="Validé humainement",'11_Form_Batiments'!D59,"")</x:f>
      </x:c>
      <x:c r="E59" s="142" t="str">
        <x:f>IF('11_Form_Batiments'!$P59="Validé humainement",'11_Form_Batiments'!E59,"")</x:f>
      </x:c>
      <x:c r="F59" s="142" t="str">
        <x:f>IF('11_Form_Batiments'!$P59="Validé humainement",'11_Form_Batiments'!F59,"")</x:f>
      </x:c>
      <x:c r="G59" s="142" t="str">
        <x:f>IF('11_Form_Batiments'!$P59="Validé humainement",'11_Form_Batiments'!G59,"")</x:f>
      </x:c>
      <x:c r="H59" s="142" t="str">
        <x:f>IF('11_Form_Batiments'!$P59="Validé humainement",'11_Form_Batiments'!H59,"")</x:f>
      </x:c>
      <x:c r="I59" s="142" t="str">
        <x:f>IF('11_Form_Batiments'!$P59="Validé humainement",'11_Form_Batiments'!I59,"")</x:f>
      </x:c>
      <x:c r="J59" s="142" t="str">
        <x:f>IF('11_Form_Batiments'!$P59="Validé humainement",'11_Form_Batiments'!J59,"")</x:f>
      </x:c>
      <x:c r="K59" s="142" t="str">
        <x:f>IF('11_Form_Batiments'!$P59="Validé humainement",'11_Form_Batiments'!K59,"")</x:f>
      </x:c>
      <x:c r="L59" s="142" t="str">
        <x:f>IF('11_Form_Batiments'!$P59="Validé humainement",'11_Form_Batiments'!L59,"")</x:f>
      </x:c>
      <x:c r="M59" s="142" t="str">
        <x:f>IF('11_Form_Batiments'!$P59="Validé humainement",'11_Form_Batiments'!M59,"")</x:f>
      </x:c>
      <x:c r="N59" s="142" t="str">
        <x:f>IF('11_Form_Batiments'!$P59="Validé humainement",'11_Form_Batiments'!N59,"")</x:f>
      </x:c>
      <x:c r="O59" s="142" t="str">
        <x:f>IF('11_Form_Batiments'!$P59="Validé humainement",'11_Form_Batiments'!O59,"")</x:f>
      </x:c>
      <x:c r="P59" s="142" t="str">
        <x:f>IF('11_Form_Batiments'!$P59="Validé humainement",'11_Form_Batiments'!P59,"")</x:f>
      </x:c>
      <x:c r="Q59" s="142" t="str">
        <x:f>IF('11_Form_Batiments'!$P59="Validé humainement",'11_Form_Batiments'!Q59,"")</x:f>
      </x:c>
      <x:c r="R59" s="142" t="str">
        <x:f>IF('11_Form_Batiments'!$P59="Validé humainement",'11_Form_Batiments'!R59,"")</x:f>
      </x:c>
      <x:c r="S59" s="142" t="str">
        <x:f>IF('11_Form_Batiments'!$P59="Validé humainement",'11_Form_Batiments'!S59,"")</x:f>
      </x:c>
      <x:c r="T59" s="142" t="str">
        <x:f>IF('11_Form_Batiments'!$P59="Validé humainement",'11_Form_Batiments'!T59,"")</x:f>
      </x:c>
      <x:c r="U59" s="142" t="str">
        <x:f>IF('11_Form_Batiments'!$P59="Validé humainement",'11_Form_Batiments'!U59,"")</x:f>
      </x:c>
    </x:row>
    <x:row r="60">
      <x:c r="A60" s="142" t="str">
        <x:f>IF('11_Form_Batiments'!$P60="Validé humainement",'11_Form_Batiments'!A60,"")</x:f>
      </x:c>
      <x:c r="B60" s="142" t="str">
        <x:f>IF('11_Form_Batiments'!$P60="Validé humainement",'11_Form_Batiments'!B60,"")</x:f>
      </x:c>
      <x:c r="C60" s="142" t="str">
        <x:f>IF('11_Form_Batiments'!$P60="Validé humainement",'11_Form_Batiments'!C60,"")</x:f>
      </x:c>
      <x:c r="D60" s="142" t="str">
        <x:f>IF('11_Form_Batiments'!$P60="Validé humainement",'11_Form_Batiments'!D60,"")</x:f>
      </x:c>
      <x:c r="E60" s="142" t="str">
        <x:f>IF('11_Form_Batiments'!$P60="Validé humainement",'11_Form_Batiments'!E60,"")</x:f>
      </x:c>
      <x:c r="F60" s="142" t="str">
        <x:f>IF('11_Form_Batiments'!$P60="Validé humainement",'11_Form_Batiments'!F60,"")</x:f>
      </x:c>
      <x:c r="G60" s="142" t="str">
        <x:f>IF('11_Form_Batiments'!$P60="Validé humainement",'11_Form_Batiments'!G60,"")</x:f>
      </x:c>
      <x:c r="H60" s="142" t="str">
        <x:f>IF('11_Form_Batiments'!$P60="Validé humainement",'11_Form_Batiments'!H60,"")</x:f>
      </x:c>
      <x:c r="I60" s="142" t="str">
        <x:f>IF('11_Form_Batiments'!$P60="Validé humainement",'11_Form_Batiments'!I60,"")</x:f>
      </x:c>
      <x:c r="J60" s="142" t="str">
        <x:f>IF('11_Form_Batiments'!$P60="Validé humainement",'11_Form_Batiments'!J60,"")</x:f>
      </x:c>
      <x:c r="K60" s="142" t="str">
        <x:f>IF('11_Form_Batiments'!$P60="Validé humainement",'11_Form_Batiments'!K60,"")</x:f>
      </x:c>
      <x:c r="L60" s="142" t="str">
        <x:f>IF('11_Form_Batiments'!$P60="Validé humainement",'11_Form_Batiments'!L60,"")</x:f>
      </x:c>
      <x:c r="M60" s="142" t="str">
        <x:f>IF('11_Form_Batiments'!$P60="Validé humainement",'11_Form_Batiments'!M60,"")</x:f>
      </x:c>
      <x:c r="N60" s="142" t="str">
        <x:f>IF('11_Form_Batiments'!$P60="Validé humainement",'11_Form_Batiments'!N60,"")</x:f>
      </x:c>
      <x:c r="O60" s="142" t="str">
        <x:f>IF('11_Form_Batiments'!$P60="Validé humainement",'11_Form_Batiments'!O60,"")</x:f>
      </x:c>
      <x:c r="P60" s="142" t="str">
        <x:f>IF('11_Form_Batiments'!$P60="Validé humainement",'11_Form_Batiments'!P60,"")</x:f>
      </x:c>
      <x:c r="Q60" s="142" t="str">
        <x:f>IF('11_Form_Batiments'!$P60="Validé humainement",'11_Form_Batiments'!Q60,"")</x:f>
      </x:c>
      <x:c r="R60" s="142" t="str">
        <x:f>IF('11_Form_Batiments'!$P60="Validé humainement",'11_Form_Batiments'!R60,"")</x:f>
      </x:c>
      <x:c r="S60" s="142" t="str">
        <x:f>IF('11_Form_Batiments'!$P60="Validé humainement",'11_Form_Batiments'!S60,"")</x:f>
      </x:c>
      <x:c r="T60" s="142" t="str">
        <x:f>IF('11_Form_Batiments'!$P60="Validé humainement",'11_Form_Batiments'!T60,"")</x:f>
      </x:c>
      <x:c r="U60" s="142" t="str">
        <x:f>IF('11_Form_Batiments'!$P60="Validé humainement",'11_Form_Batiments'!U60,"")</x:f>
      </x:c>
    </x:row>
    <x:row r="61">
      <x:c r="A61" s="142" t="str">
        <x:f>IF('11_Form_Batiments'!$P61="Validé humainement",'11_Form_Batiments'!A61,"")</x:f>
      </x:c>
      <x:c r="B61" s="142" t="str">
        <x:f>IF('11_Form_Batiments'!$P61="Validé humainement",'11_Form_Batiments'!B61,"")</x:f>
      </x:c>
      <x:c r="C61" s="142" t="str">
        <x:f>IF('11_Form_Batiments'!$P61="Validé humainement",'11_Form_Batiments'!C61,"")</x:f>
      </x:c>
      <x:c r="D61" s="142" t="str">
        <x:f>IF('11_Form_Batiments'!$P61="Validé humainement",'11_Form_Batiments'!D61,"")</x:f>
      </x:c>
      <x:c r="E61" s="142" t="str">
        <x:f>IF('11_Form_Batiments'!$P61="Validé humainement",'11_Form_Batiments'!E61,"")</x:f>
      </x:c>
      <x:c r="F61" s="142" t="str">
        <x:f>IF('11_Form_Batiments'!$P61="Validé humainement",'11_Form_Batiments'!F61,"")</x:f>
      </x:c>
      <x:c r="G61" s="142" t="str">
        <x:f>IF('11_Form_Batiments'!$P61="Validé humainement",'11_Form_Batiments'!G61,"")</x:f>
      </x:c>
      <x:c r="H61" s="142" t="str">
        <x:f>IF('11_Form_Batiments'!$P61="Validé humainement",'11_Form_Batiments'!H61,"")</x:f>
      </x:c>
      <x:c r="I61" s="142" t="str">
        <x:f>IF('11_Form_Batiments'!$P61="Validé humainement",'11_Form_Batiments'!I61,"")</x:f>
      </x:c>
      <x:c r="J61" s="142" t="str">
        <x:f>IF('11_Form_Batiments'!$P61="Validé humainement",'11_Form_Batiments'!J61,"")</x:f>
      </x:c>
      <x:c r="K61" s="142" t="str">
        <x:f>IF('11_Form_Batiments'!$P61="Validé humainement",'11_Form_Batiments'!K61,"")</x:f>
      </x:c>
      <x:c r="L61" s="142" t="str">
        <x:f>IF('11_Form_Batiments'!$P61="Validé humainement",'11_Form_Batiments'!L61,"")</x:f>
      </x:c>
      <x:c r="M61" s="142" t="str">
        <x:f>IF('11_Form_Batiments'!$P61="Validé humainement",'11_Form_Batiments'!M61,"")</x:f>
      </x:c>
      <x:c r="N61" s="142" t="str">
        <x:f>IF('11_Form_Batiments'!$P61="Validé humainement",'11_Form_Batiments'!N61,"")</x:f>
      </x:c>
      <x:c r="O61" s="142" t="str">
        <x:f>IF('11_Form_Batiments'!$P61="Validé humainement",'11_Form_Batiments'!O61,"")</x:f>
      </x:c>
      <x:c r="P61" s="142" t="str">
        <x:f>IF('11_Form_Batiments'!$P61="Validé humainement",'11_Form_Batiments'!P61,"")</x:f>
      </x:c>
      <x:c r="Q61" s="142" t="str">
        <x:f>IF('11_Form_Batiments'!$P61="Validé humainement",'11_Form_Batiments'!Q61,"")</x:f>
      </x:c>
      <x:c r="R61" s="142" t="str">
        <x:f>IF('11_Form_Batiments'!$P61="Validé humainement",'11_Form_Batiments'!R61,"")</x:f>
      </x:c>
      <x:c r="S61" s="142" t="str">
        <x:f>IF('11_Form_Batiments'!$P61="Validé humainement",'11_Form_Batiments'!S61,"")</x:f>
      </x:c>
      <x:c r="T61" s="142" t="str">
        <x:f>IF('11_Form_Batiments'!$P61="Validé humainement",'11_Form_Batiments'!T61,"")</x:f>
      </x:c>
      <x:c r="U61" s="142" t="str">
        <x:f>IF('11_Form_Batiments'!$P61="Validé humainement",'11_Form_Batiments'!U61,"")</x:f>
      </x:c>
    </x:row>
    <x:row r="62">
      <x:c r="A62" s="142" t="str">
        <x:f>IF('11_Form_Batiments'!$P62="Validé humainement",'11_Form_Batiments'!A62,"")</x:f>
      </x:c>
      <x:c r="B62" s="142" t="str">
        <x:f>IF('11_Form_Batiments'!$P62="Validé humainement",'11_Form_Batiments'!B62,"")</x:f>
      </x:c>
      <x:c r="C62" s="142" t="str">
        <x:f>IF('11_Form_Batiments'!$P62="Validé humainement",'11_Form_Batiments'!C62,"")</x:f>
      </x:c>
      <x:c r="D62" s="142" t="str">
        <x:f>IF('11_Form_Batiments'!$P62="Validé humainement",'11_Form_Batiments'!D62,"")</x:f>
      </x:c>
      <x:c r="E62" s="142" t="str">
        <x:f>IF('11_Form_Batiments'!$P62="Validé humainement",'11_Form_Batiments'!E62,"")</x:f>
      </x:c>
      <x:c r="F62" s="142" t="str">
        <x:f>IF('11_Form_Batiments'!$P62="Validé humainement",'11_Form_Batiments'!F62,"")</x:f>
      </x:c>
      <x:c r="G62" s="142" t="str">
        <x:f>IF('11_Form_Batiments'!$P62="Validé humainement",'11_Form_Batiments'!G62,"")</x:f>
      </x:c>
      <x:c r="H62" s="142" t="str">
        <x:f>IF('11_Form_Batiments'!$P62="Validé humainement",'11_Form_Batiments'!H62,"")</x:f>
      </x:c>
      <x:c r="I62" s="142" t="str">
        <x:f>IF('11_Form_Batiments'!$P62="Validé humainement",'11_Form_Batiments'!I62,"")</x:f>
      </x:c>
      <x:c r="J62" s="142" t="str">
        <x:f>IF('11_Form_Batiments'!$P62="Validé humainement",'11_Form_Batiments'!J62,"")</x:f>
      </x:c>
      <x:c r="K62" s="142" t="str">
        <x:f>IF('11_Form_Batiments'!$P62="Validé humainement",'11_Form_Batiments'!K62,"")</x:f>
      </x:c>
      <x:c r="L62" s="142" t="str">
        <x:f>IF('11_Form_Batiments'!$P62="Validé humainement",'11_Form_Batiments'!L62,"")</x:f>
      </x:c>
      <x:c r="M62" s="142" t="str">
        <x:f>IF('11_Form_Batiments'!$P62="Validé humainement",'11_Form_Batiments'!M62,"")</x:f>
      </x:c>
      <x:c r="N62" s="142" t="str">
        <x:f>IF('11_Form_Batiments'!$P62="Validé humainement",'11_Form_Batiments'!N62,"")</x:f>
      </x:c>
      <x:c r="O62" s="142" t="str">
        <x:f>IF('11_Form_Batiments'!$P62="Validé humainement",'11_Form_Batiments'!O62,"")</x:f>
      </x:c>
      <x:c r="P62" s="142" t="str">
        <x:f>IF('11_Form_Batiments'!$P62="Validé humainement",'11_Form_Batiments'!P62,"")</x:f>
      </x:c>
      <x:c r="Q62" s="142" t="str">
        <x:f>IF('11_Form_Batiments'!$P62="Validé humainement",'11_Form_Batiments'!Q62,"")</x:f>
      </x:c>
      <x:c r="R62" s="142" t="str">
        <x:f>IF('11_Form_Batiments'!$P62="Validé humainement",'11_Form_Batiments'!R62,"")</x:f>
      </x:c>
      <x:c r="S62" s="142" t="str">
        <x:f>IF('11_Form_Batiments'!$P62="Validé humainement",'11_Form_Batiments'!S62,"")</x:f>
      </x:c>
      <x:c r="T62" s="142" t="str">
        <x:f>IF('11_Form_Batiments'!$P62="Validé humainement",'11_Form_Batiments'!T62,"")</x:f>
      </x:c>
      <x:c r="U62" s="142" t="str">
        <x:f>IF('11_Form_Batiments'!$P62="Validé humainement",'11_Form_Batiments'!U62,"")</x:f>
      </x:c>
    </x:row>
    <x:row r="63">
      <x:c r="A63" s="142" t="str">
        <x:f>IF('11_Form_Batiments'!$P63="Validé humainement",'11_Form_Batiments'!A63,"")</x:f>
      </x:c>
      <x:c r="B63" s="142" t="str">
        <x:f>IF('11_Form_Batiments'!$P63="Validé humainement",'11_Form_Batiments'!B63,"")</x:f>
      </x:c>
      <x:c r="C63" s="142" t="str">
        <x:f>IF('11_Form_Batiments'!$P63="Validé humainement",'11_Form_Batiments'!C63,"")</x:f>
      </x:c>
      <x:c r="D63" s="142" t="str">
        <x:f>IF('11_Form_Batiments'!$P63="Validé humainement",'11_Form_Batiments'!D63,"")</x:f>
      </x:c>
      <x:c r="E63" s="142" t="str">
        <x:f>IF('11_Form_Batiments'!$P63="Validé humainement",'11_Form_Batiments'!E63,"")</x:f>
      </x:c>
      <x:c r="F63" s="142" t="str">
        <x:f>IF('11_Form_Batiments'!$P63="Validé humainement",'11_Form_Batiments'!F63,"")</x:f>
      </x:c>
      <x:c r="G63" s="142" t="str">
        <x:f>IF('11_Form_Batiments'!$P63="Validé humainement",'11_Form_Batiments'!G63,"")</x:f>
      </x:c>
      <x:c r="H63" s="142" t="str">
        <x:f>IF('11_Form_Batiments'!$P63="Validé humainement",'11_Form_Batiments'!H63,"")</x:f>
      </x:c>
      <x:c r="I63" s="142" t="str">
        <x:f>IF('11_Form_Batiments'!$P63="Validé humainement",'11_Form_Batiments'!I63,"")</x:f>
      </x:c>
      <x:c r="J63" s="142" t="str">
        <x:f>IF('11_Form_Batiments'!$P63="Validé humainement",'11_Form_Batiments'!J63,"")</x:f>
      </x:c>
      <x:c r="K63" s="142" t="str">
        <x:f>IF('11_Form_Batiments'!$P63="Validé humainement",'11_Form_Batiments'!K63,"")</x:f>
      </x:c>
      <x:c r="L63" s="142" t="str">
        <x:f>IF('11_Form_Batiments'!$P63="Validé humainement",'11_Form_Batiments'!L63,"")</x:f>
      </x:c>
      <x:c r="M63" s="142" t="str">
        <x:f>IF('11_Form_Batiments'!$P63="Validé humainement",'11_Form_Batiments'!M63,"")</x:f>
      </x:c>
      <x:c r="N63" s="142" t="str">
        <x:f>IF('11_Form_Batiments'!$P63="Validé humainement",'11_Form_Batiments'!N63,"")</x:f>
      </x:c>
      <x:c r="O63" s="142" t="str">
        <x:f>IF('11_Form_Batiments'!$P63="Validé humainement",'11_Form_Batiments'!O63,"")</x:f>
      </x:c>
      <x:c r="P63" s="142" t="str">
        <x:f>IF('11_Form_Batiments'!$P63="Validé humainement",'11_Form_Batiments'!P63,"")</x:f>
      </x:c>
      <x:c r="Q63" s="142" t="str">
        <x:f>IF('11_Form_Batiments'!$P63="Validé humainement",'11_Form_Batiments'!Q63,"")</x:f>
      </x:c>
      <x:c r="R63" s="142" t="str">
        <x:f>IF('11_Form_Batiments'!$P63="Validé humainement",'11_Form_Batiments'!R63,"")</x:f>
      </x:c>
      <x:c r="S63" s="142" t="str">
        <x:f>IF('11_Form_Batiments'!$P63="Validé humainement",'11_Form_Batiments'!S63,"")</x:f>
      </x:c>
      <x:c r="T63" s="142" t="str">
        <x:f>IF('11_Form_Batiments'!$P63="Validé humainement",'11_Form_Batiments'!T63,"")</x:f>
      </x:c>
      <x:c r="U63" s="142" t="str">
        <x:f>IF('11_Form_Batiments'!$P63="Validé humainement",'11_Form_Batiments'!U63,"")</x:f>
      </x:c>
    </x:row>
    <x:row r="64">
      <x:c r="A64" s="142" t="str">
        <x:f>IF('11_Form_Batiments'!$P64="Validé humainement",'11_Form_Batiments'!A64,"")</x:f>
      </x:c>
      <x:c r="B64" s="142" t="str">
        <x:f>IF('11_Form_Batiments'!$P64="Validé humainement",'11_Form_Batiments'!B64,"")</x:f>
      </x:c>
      <x:c r="C64" s="142" t="str">
        <x:f>IF('11_Form_Batiments'!$P64="Validé humainement",'11_Form_Batiments'!C64,"")</x:f>
      </x:c>
      <x:c r="D64" s="142" t="str">
        <x:f>IF('11_Form_Batiments'!$P64="Validé humainement",'11_Form_Batiments'!D64,"")</x:f>
      </x:c>
      <x:c r="E64" s="142" t="str">
        <x:f>IF('11_Form_Batiments'!$P64="Validé humainement",'11_Form_Batiments'!E64,"")</x:f>
      </x:c>
      <x:c r="F64" s="142" t="str">
        <x:f>IF('11_Form_Batiments'!$P64="Validé humainement",'11_Form_Batiments'!F64,"")</x:f>
      </x:c>
      <x:c r="G64" s="142" t="str">
        <x:f>IF('11_Form_Batiments'!$P64="Validé humainement",'11_Form_Batiments'!G64,"")</x:f>
      </x:c>
      <x:c r="H64" s="142" t="str">
        <x:f>IF('11_Form_Batiments'!$P64="Validé humainement",'11_Form_Batiments'!H64,"")</x:f>
      </x:c>
      <x:c r="I64" s="142" t="str">
        <x:f>IF('11_Form_Batiments'!$P64="Validé humainement",'11_Form_Batiments'!I64,"")</x:f>
      </x:c>
      <x:c r="J64" s="142" t="str">
        <x:f>IF('11_Form_Batiments'!$P64="Validé humainement",'11_Form_Batiments'!J64,"")</x:f>
      </x:c>
      <x:c r="K64" s="142" t="str">
        <x:f>IF('11_Form_Batiments'!$P64="Validé humainement",'11_Form_Batiments'!K64,"")</x:f>
      </x:c>
      <x:c r="L64" s="142" t="str">
        <x:f>IF('11_Form_Batiments'!$P64="Validé humainement",'11_Form_Batiments'!L64,"")</x:f>
      </x:c>
      <x:c r="M64" s="142" t="str">
        <x:f>IF('11_Form_Batiments'!$P64="Validé humainement",'11_Form_Batiments'!M64,"")</x:f>
      </x:c>
      <x:c r="N64" s="142" t="str">
        <x:f>IF('11_Form_Batiments'!$P64="Validé humainement",'11_Form_Batiments'!N64,"")</x:f>
      </x:c>
      <x:c r="O64" s="142" t="str">
        <x:f>IF('11_Form_Batiments'!$P64="Validé humainement",'11_Form_Batiments'!O64,"")</x:f>
      </x:c>
      <x:c r="P64" s="142" t="str">
        <x:f>IF('11_Form_Batiments'!$P64="Validé humainement",'11_Form_Batiments'!P64,"")</x:f>
      </x:c>
      <x:c r="Q64" s="142" t="str">
        <x:f>IF('11_Form_Batiments'!$P64="Validé humainement",'11_Form_Batiments'!Q64,"")</x:f>
      </x:c>
      <x:c r="R64" s="142" t="str">
        <x:f>IF('11_Form_Batiments'!$P64="Validé humainement",'11_Form_Batiments'!R64,"")</x:f>
      </x:c>
      <x:c r="S64" s="142" t="str">
        <x:f>IF('11_Form_Batiments'!$P64="Validé humainement",'11_Form_Batiments'!S64,"")</x:f>
      </x:c>
      <x:c r="T64" s="142" t="str">
        <x:f>IF('11_Form_Batiments'!$P64="Validé humainement",'11_Form_Batiments'!T64,"")</x:f>
      </x:c>
      <x:c r="U64" s="142" t="str">
        <x:f>IF('11_Form_Batiments'!$P64="Validé humainement",'11_Form_Batiments'!U64,"")</x:f>
      </x:c>
    </x:row>
  </x:sheetData>
  <x:mergeCells>
    <x:mergeCell ref="A1:U1"/>
    <x:mergeCell ref="A2:U2"/>
  </x:mergeCells>
  <x:pageMargins left="0.7" right="0.7" top="0.75" bottom="0.75" header="0.3" footer="0.3"/>
  <x:tableParts count="1">
    <x:tablePart xmlns:r="http://schemas.openxmlformats.org/officeDocument/2006/relationships" r:id="R686fb143960240f6"/>
  </x:tableParts>
</x:worksheet>
</file>

<file path=xl/worksheets/sheet92.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8.75" hidden="0" customWidth="1"/>
    <x:col min="8" max="8" width="18.75" hidden="0" customWidth="1"/>
    <x:col min="9" max="9" width="18.7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52" t="str">
        <x:v>Formulaire Industrie (procédés &amp; émissions IPPU)</x:v>
      </x:c>
      <x:c r="B1" s="152"/>
      <x:c r="C1" s="152"/>
      <x:c r="D1" s="152"/>
      <x:c r="E1" s="152"/>
      <x:c r="F1" s="152"/>
      <x:c r="G1" s="152"/>
      <x:c r="H1" s="152"/>
      <x:c r="I1" s="152"/>
      <x:c r="J1" s="152"/>
      <x:c r="K1" s="152"/>
      <x:c r="L1" s="152"/>
      <x:c r="M1" s="152"/>
      <x:c r="N1" s="152"/>
      <x:c r="O1" s="152"/>
      <x:c r="P1" s="152"/>
      <x:c r="Q1" s="152"/>
      <x:c r="R1" s="152"/>
      <x:c r="S1" s="152"/>
    </x:row>
    <x:row r="2" ht="34.5" customHeight="1">
      <x:c r="A2" s="138" t="str">
        <x:v>Émissions des procédés industriels, branches d'activité et consommations énergétiques associées.</x:v>
      </x:c>
      <x:c r="B2" s="138"/>
      <x:c r="C2" s="138"/>
      <x:c r="D2" s="138"/>
      <x:c r="E2" s="138"/>
      <x:c r="F2" s="138"/>
      <x:c r="G2" s="138"/>
      <x:c r="H2" s="138"/>
      <x:c r="I2" s="138"/>
      <x:c r="J2" s="138"/>
      <x:c r="K2" s="138"/>
      <x:c r="L2" s="138"/>
      <x:c r="M2" s="138"/>
      <x:c r="N2" s="138"/>
      <x:c r="O2" s="138"/>
      <x:c r="P2" s="138"/>
      <x:c r="Q2" s="138"/>
      <x:c r="R2" s="138"/>
      <x:c r="S2" s="138"/>
    </x:row>
    <x:row r="4">
      <x:c r="A4" s="154" t="str">
        <x:v>ID_Saisie</x:v>
      </x:c>
      <x:c r="B4" s="154" t="str">
        <x:v>Année</x:v>
      </x:c>
      <x:c r="C4" s="154" t="str">
        <x:v>Mois</x:v>
      </x:c>
      <x:c r="D4" s="154" t="str">
        <x:v>Commune / zone</x:v>
      </x:c>
      <x:c r="E4" s="154" t="str">
        <x:v>Branche industrielle</x:v>
      </x:c>
      <x:c r="F4" s="154" t="str">
        <x:v>Scope GES</x:v>
      </x:c>
      <x:c r="G4" s="154" t="str">
        <x:v>Production annuelle (unité)</x:v>
      </x:c>
      <x:c r="H4" s="154" t="str">
        <x:v>Conso. énergie (MWh/an)</x:v>
      </x:c>
      <x:c r="I4" s="154" t="str">
        <x:v>Conso. carburant (tep/an)</x:v>
      </x:c>
      <x:c r="J4" s="154" t="str">
        <x:v>Facteur d'émission procédé</x:v>
      </x:c>
      <x:c r="K4" s="154" t="str">
        <x:v>Émissions estimées (tCO2e)</x:v>
      </x:c>
      <x:c r="L4" s="154" t="str">
        <x:v>Institution source</x:v>
      </x:c>
      <x:c r="M4" s="154" t="str">
        <x:v>Document source</x:v>
      </x:c>
      <x:c r="N4" s="154" t="str">
        <x:v>Statut validation</x:v>
      </x:c>
      <x:c r="O4" s="154" t="str">
        <x:v>Niveau d'incertitude</x:v>
      </x:c>
      <x:c r="P4" s="154" t="str">
        <x:v>Date de saisie</x:v>
      </x:c>
      <x:c r="Q4" s="154" t="str">
        <x:v>Responsable</x:v>
      </x:c>
      <x:c r="R4" s="154" t="str">
        <x:v>Alerte_QC</x:v>
      </x:c>
      <x:c r="S4" s="154" t="str">
        <x:v>Alimente_Rapports</x:v>
      </x:c>
    </x:row>
    <x:row r="5">
      <x:c r="A5" s="142" t="str">
        <x:f>IF(B5="","","IND-"&amp;TEXT(ROW()-4,"0000"))</x:f>
      </x:c>
      <x:c r="B5" s="142"/>
      <x:c r="C5" s="142"/>
      <x:c r="D5" s="142"/>
      <x:c r="E5" s="142"/>
      <x:c r="F5" s="142"/>
      <x:c r="G5" s="145"/>
      <x:c r="H5" s="145"/>
      <x:c r="I5" s="145"/>
      <x:c r="J5" s="144"/>
      <x:c r="K5" s="145" t="str">
        <x:f>IF(OR(G5="",J5=""),"",G5*J5)</x:f>
      </x:c>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IF(B6="","","IND-"&amp;TEXT(ROW()-4,"0000"))</x:f>
      </x:c>
      <x:c r="B6" s="142"/>
      <x:c r="C6" s="142"/>
      <x:c r="D6" s="142"/>
      <x:c r="E6" s="142"/>
      <x:c r="F6" s="142"/>
      <x:c r="G6" s="145"/>
      <x:c r="H6" s="145"/>
      <x:c r="I6" s="145"/>
      <x:c r="J6" s="144"/>
      <x:c r="K6" s="145" t="str">
        <x:f>IF(OR(G6="",J6=""),"",G6*J6)</x:f>
      </x:c>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IF(B7="","","IND-"&amp;TEXT(ROW()-4,"0000"))</x:f>
      </x:c>
      <x:c r="B7" s="142"/>
      <x:c r="C7" s="142"/>
      <x:c r="D7" s="142"/>
      <x:c r="E7" s="142"/>
      <x:c r="F7" s="142"/>
      <x:c r="G7" s="145"/>
      <x:c r="H7" s="145"/>
      <x:c r="I7" s="145"/>
      <x:c r="J7" s="144"/>
      <x:c r="K7" s="145" t="str">
        <x:f>IF(OR(G7="",J7=""),"",G7*J7)</x:f>
      </x:c>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IF(B8="","","IND-"&amp;TEXT(ROW()-4,"0000"))</x:f>
      </x:c>
      <x:c r="B8" s="142"/>
      <x:c r="C8" s="142"/>
      <x:c r="D8" s="142"/>
      <x:c r="E8" s="142"/>
      <x:c r="F8" s="142"/>
      <x:c r="G8" s="145"/>
      <x:c r="H8" s="145"/>
      <x:c r="I8" s="145"/>
      <x:c r="J8" s="144"/>
      <x:c r="K8" s="145" t="str">
        <x:f>IF(OR(G8="",J8=""),"",G8*J8)</x:f>
      </x:c>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IF(B9="","","IND-"&amp;TEXT(ROW()-4,"0000"))</x:f>
      </x:c>
      <x:c r="B9" s="142"/>
      <x:c r="C9" s="142"/>
      <x:c r="D9" s="142"/>
      <x:c r="E9" s="142"/>
      <x:c r="F9" s="142"/>
      <x:c r="G9" s="145"/>
      <x:c r="H9" s="145"/>
      <x:c r="I9" s="145"/>
      <x:c r="J9" s="144"/>
      <x:c r="K9" s="145" t="str">
        <x:f>IF(OR(G9="",J9=""),"",G9*J9)</x:f>
      </x:c>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IF(B10="","","IND-"&amp;TEXT(ROW()-4,"0000"))</x:f>
      </x:c>
      <x:c r="B10" s="142"/>
      <x:c r="C10" s="142"/>
      <x:c r="D10" s="142"/>
      <x:c r="E10" s="142"/>
      <x:c r="F10" s="142"/>
      <x:c r="G10" s="145"/>
      <x:c r="H10" s="145"/>
      <x:c r="I10" s="145"/>
      <x:c r="J10" s="144"/>
      <x:c r="K10" s="145" t="str">
        <x:f>IF(OR(G10="",J10=""),"",G10*J10)</x:f>
      </x:c>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IF(B11="","","IND-"&amp;TEXT(ROW()-4,"0000"))</x:f>
      </x:c>
      <x:c r="B11" s="142"/>
      <x:c r="C11" s="142"/>
      <x:c r="D11" s="142"/>
      <x:c r="E11" s="142"/>
      <x:c r="F11" s="142"/>
      <x:c r="G11" s="145"/>
      <x:c r="H11" s="145"/>
      <x:c r="I11" s="145"/>
      <x:c r="J11" s="144"/>
      <x:c r="K11" s="145" t="str">
        <x:f>IF(OR(G11="",J11=""),"",G11*J11)</x:f>
      </x:c>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IF(B12="","","IND-"&amp;TEXT(ROW()-4,"0000"))</x:f>
      </x:c>
      <x:c r="B12" s="142"/>
      <x:c r="C12" s="142"/>
      <x:c r="D12" s="142"/>
      <x:c r="E12" s="142"/>
      <x:c r="F12" s="142"/>
      <x:c r="G12" s="145"/>
      <x:c r="H12" s="145"/>
      <x:c r="I12" s="145"/>
      <x:c r="J12" s="144"/>
      <x:c r="K12" s="145" t="str">
        <x:f>IF(OR(G12="",J12=""),"",G12*J12)</x:f>
      </x:c>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IF(B13="","","IND-"&amp;TEXT(ROW()-4,"0000"))</x:f>
      </x:c>
      <x:c r="B13" s="142"/>
      <x:c r="C13" s="142"/>
      <x:c r="D13" s="142"/>
      <x:c r="E13" s="142"/>
      <x:c r="F13" s="142"/>
      <x:c r="G13" s="145"/>
      <x:c r="H13" s="145"/>
      <x:c r="I13" s="145"/>
      <x:c r="J13" s="144"/>
      <x:c r="K13" s="145" t="str">
        <x:f>IF(OR(G13="",J13=""),"",G13*J13)</x:f>
      </x:c>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IF(B14="","","IND-"&amp;TEXT(ROW()-4,"0000"))</x:f>
      </x:c>
      <x:c r="B14" s="142"/>
      <x:c r="C14" s="142"/>
      <x:c r="D14" s="142"/>
      <x:c r="E14" s="142"/>
      <x:c r="F14" s="142"/>
      <x:c r="G14" s="145"/>
      <x:c r="H14" s="145"/>
      <x:c r="I14" s="145"/>
      <x:c r="J14" s="144"/>
      <x:c r="K14" s="145" t="str">
        <x:f>IF(OR(G14="",J14=""),"",G14*J14)</x:f>
      </x:c>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IF(B15="","","IND-"&amp;TEXT(ROW()-4,"0000"))</x:f>
      </x:c>
      <x:c r="B15" s="142"/>
      <x:c r="C15" s="142"/>
      <x:c r="D15" s="142"/>
      <x:c r="E15" s="142"/>
      <x:c r="F15" s="142"/>
      <x:c r="G15" s="145"/>
      <x:c r="H15" s="145"/>
      <x:c r="I15" s="145"/>
      <x:c r="J15" s="144"/>
      <x:c r="K15" s="145" t="str">
        <x:f>IF(OR(G15="",J15=""),"",G15*J15)</x:f>
      </x:c>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IF(B16="","","IND-"&amp;TEXT(ROW()-4,"0000"))</x:f>
      </x:c>
      <x:c r="B16" s="142"/>
      <x:c r="C16" s="142"/>
      <x:c r="D16" s="142"/>
      <x:c r="E16" s="142"/>
      <x:c r="F16" s="142"/>
      <x:c r="G16" s="145"/>
      <x:c r="H16" s="145"/>
      <x:c r="I16" s="145"/>
      <x:c r="J16" s="144"/>
      <x:c r="K16" s="145" t="str">
        <x:f>IF(OR(G16="",J16=""),"",G16*J16)</x:f>
      </x:c>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IF(B17="","","IND-"&amp;TEXT(ROW()-4,"0000"))</x:f>
      </x:c>
      <x:c r="B17" s="142"/>
      <x:c r="C17" s="142"/>
      <x:c r="D17" s="142"/>
      <x:c r="E17" s="142"/>
      <x:c r="F17" s="142"/>
      <x:c r="G17" s="145"/>
      <x:c r="H17" s="145"/>
      <x:c r="I17" s="145"/>
      <x:c r="J17" s="144"/>
      <x:c r="K17" s="145" t="str">
        <x:f>IF(OR(G17="",J17=""),"",G17*J17)</x:f>
      </x:c>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IF(B18="","","IND-"&amp;TEXT(ROW()-4,"0000"))</x:f>
      </x:c>
      <x:c r="B18" s="142"/>
      <x:c r="C18" s="142"/>
      <x:c r="D18" s="142"/>
      <x:c r="E18" s="142"/>
      <x:c r="F18" s="142"/>
      <x:c r="G18" s="145"/>
      <x:c r="H18" s="145"/>
      <x:c r="I18" s="145"/>
      <x:c r="J18" s="144"/>
      <x:c r="K18" s="145" t="str">
        <x:f>IF(OR(G18="",J18=""),"",G18*J18)</x:f>
      </x:c>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IF(B19="","","IND-"&amp;TEXT(ROW()-4,"0000"))</x:f>
      </x:c>
      <x:c r="B19" s="142"/>
      <x:c r="C19" s="142"/>
      <x:c r="D19" s="142"/>
      <x:c r="E19" s="142"/>
      <x:c r="F19" s="142"/>
      <x:c r="G19" s="145"/>
      <x:c r="H19" s="145"/>
      <x:c r="I19" s="145"/>
      <x:c r="J19" s="144"/>
      <x:c r="K19" s="145" t="str">
        <x:f>IF(OR(G19="",J19=""),"",G19*J19)</x:f>
      </x:c>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IF(B20="","","IND-"&amp;TEXT(ROW()-4,"0000"))</x:f>
      </x:c>
      <x:c r="B20" s="142"/>
      <x:c r="C20" s="142"/>
      <x:c r="D20" s="142"/>
      <x:c r="E20" s="142"/>
      <x:c r="F20" s="142"/>
      <x:c r="G20" s="145"/>
      <x:c r="H20" s="145"/>
      <x:c r="I20" s="145"/>
      <x:c r="J20" s="144"/>
      <x:c r="K20" s="145" t="str">
        <x:f>IF(OR(G20="",J20=""),"",G20*J20)</x:f>
      </x:c>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IF(B21="","","IND-"&amp;TEXT(ROW()-4,"0000"))</x:f>
      </x:c>
      <x:c r="B21" s="142"/>
      <x:c r="C21" s="142"/>
      <x:c r="D21" s="142"/>
      <x:c r="E21" s="142"/>
      <x:c r="F21" s="142"/>
      <x:c r="G21" s="145"/>
      <x:c r="H21" s="145"/>
      <x:c r="I21" s="145"/>
      <x:c r="J21" s="144"/>
      <x:c r="K21" s="145" t="str">
        <x:f>IF(OR(G21="",J21=""),"",G21*J21)</x:f>
      </x:c>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IF(B22="","","IND-"&amp;TEXT(ROW()-4,"0000"))</x:f>
      </x:c>
      <x:c r="B22" s="142"/>
      <x:c r="C22" s="142"/>
      <x:c r="D22" s="142"/>
      <x:c r="E22" s="142"/>
      <x:c r="F22" s="142"/>
      <x:c r="G22" s="145"/>
      <x:c r="H22" s="145"/>
      <x:c r="I22" s="145"/>
      <x:c r="J22" s="144"/>
      <x:c r="K22" s="145" t="str">
        <x:f>IF(OR(G22="",J22=""),"",G22*J22)</x:f>
      </x:c>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IF(B23="","","IND-"&amp;TEXT(ROW()-4,"0000"))</x:f>
      </x:c>
      <x:c r="B23" s="142"/>
      <x:c r="C23" s="142"/>
      <x:c r="D23" s="142"/>
      <x:c r="E23" s="142"/>
      <x:c r="F23" s="142"/>
      <x:c r="G23" s="145"/>
      <x:c r="H23" s="145"/>
      <x:c r="I23" s="145"/>
      <x:c r="J23" s="144"/>
      <x:c r="K23" s="145" t="str">
        <x:f>IF(OR(G23="",J23=""),"",G23*J23)</x:f>
      </x:c>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IF(B24="","","IND-"&amp;TEXT(ROW()-4,"0000"))</x:f>
      </x:c>
      <x:c r="B24" s="142"/>
      <x:c r="C24" s="142"/>
      <x:c r="D24" s="142"/>
      <x:c r="E24" s="142"/>
      <x:c r="F24" s="142"/>
      <x:c r="G24" s="145"/>
      <x:c r="H24" s="145"/>
      <x:c r="I24" s="145"/>
      <x:c r="J24" s="144"/>
      <x:c r="K24" s="145" t="str">
        <x:f>IF(OR(G24="",J24=""),"",G24*J24)</x:f>
      </x:c>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IF(B25="","","IND-"&amp;TEXT(ROW()-4,"0000"))</x:f>
      </x:c>
      <x:c r="B25" s="142"/>
      <x:c r="C25" s="142"/>
      <x:c r="D25" s="142"/>
      <x:c r="E25" s="142"/>
      <x:c r="F25" s="142"/>
      <x:c r="G25" s="145"/>
      <x:c r="H25" s="145"/>
      <x:c r="I25" s="145"/>
      <x:c r="J25" s="144"/>
      <x:c r="K25" s="145" t="str">
        <x:f>IF(OR(G25="",J25=""),"",G25*J25)</x:f>
      </x:c>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IF(B26="","","IND-"&amp;TEXT(ROW()-4,"0000"))</x:f>
      </x:c>
      <x:c r="B26" s="142"/>
      <x:c r="C26" s="142"/>
      <x:c r="D26" s="142"/>
      <x:c r="E26" s="142"/>
      <x:c r="F26" s="142"/>
      <x:c r="G26" s="145"/>
      <x:c r="H26" s="145"/>
      <x:c r="I26" s="145"/>
      <x:c r="J26" s="144"/>
      <x:c r="K26" s="145" t="str">
        <x:f>IF(OR(G26="",J26=""),"",G26*J26)</x:f>
      </x:c>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IF(B27="","","IND-"&amp;TEXT(ROW()-4,"0000"))</x:f>
      </x:c>
      <x:c r="B27" s="142"/>
      <x:c r="C27" s="142"/>
      <x:c r="D27" s="142"/>
      <x:c r="E27" s="142"/>
      <x:c r="F27" s="142"/>
      <x:c r="G27" s="145"/>
      <x:c r="H27" s="145"/>
      <x:c r="I27" s="145"/>
      <x:c r="J27" s="144"/>
      <x:c r="K27" s="145" t="str">
        <x:f>IF(OR(G27="",J27=""),"",G27*J27)</x:f>
      </x:c>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IF(B28="","","IND-"&amp;TEXT(ROW()-4,"0000"))</x:f>
      </x:c>
      <x:c r="B28" s="142"/>
      <x:c r="C28" s="142"/>
      <x:c r="D28" s="142"/>
      <x:c r="E28" s="142"/>
      <x:c r="F28" s="142"/>
      <x:c r="G28" s="145"/>
      <x:c r="H28" s="145"/>
      <x:c r="I28" s="145"/>
      <x:c r="J28" s="144"/>
      <x:c r="K28" s="145" t="str">
        <x:f>IF(OR(G28="",J28=""),"",G28*J28)</x:f>
      </x:c>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IF(B29="","","IND-"&amp;TEXT(ROW()-4,"0000"))</x:f>
      </x:c>
      <x:c r="B29" s="142"/>
      <x:c r="C29" s="142"/>
      <x:c r="D29" s="142"/>
      <x:c r="E29" s="142"/>
      <x:c r="F29" s="142"/>
      <x:c r="G29" s="145"/>
      <x:c r="H29" s="145"/>
      <x:c r="I29" s="145"/>
      <x:c r="J29" s="144"/>
      <x:c r="K29" s="145" t="str">
        <x:f>IF(OR(G29="",J29=""),"",G29*J29)</x:f>
      </x:c>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IF(B30="","","IND-"&amp;TEXT(ROW()-4,"0000"))</x:f>
      </x:c>
      <x:c r="B30" s="142"/>
      <x:c r="C30" s="142"/>
      <x:c r="D30" s="142"/>
      <x:c r="E30" s="142"/>
      <x:c r="F30" s="142"/>
      <x:c r="G30" s="145"/>
      <x:c r="H30" s="145"/>
      <x:c r="I30" s="145"/>
      <x:c r="J30" s="144"/>
      <x:c r="K30" s="145" t="str">
        <x:f>IF(OR(G30="",J30=""),"",G30*J30)</x:f>
      </x:c>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IF(B31="","","IND-"&amp;TEXT(ROW()-4,"0000"))</x:f>
      </x:c>
      <x:c r="B31" s="142"/>
      <x:c r="C31" s="142"/>
      <x:c r="D31" s="142"/>
      <x:c r="E31" s="142"/>
      <x:c r="F31" s="142"/>
      <x:c r="G31" s="145"/>
      <x:c r="H31" s="145"/>
      <x:c r="I31" s="145"/>
      <x:c r="J31" s="144"/>
      <x:c r="K31" s="145" t="str">
        <x:f>IF(OR(G31="",J31=""),"",G31*J31)</x:f>
      </x:c>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IF(B32="","","IND-"&amp;TEXT(ROW()-4,"0000"))</x:f>
      </x:c>
      <x:c r="B32" s="142"/>
      <x:c r="C32" s="142"/>
      <x:c r="D32" s="142"/>
      <x:c r="E32" s="142"/>
      <x:c r="F32" s="142"/>
      <x:c r="G32" s="145"/>
      <x:c r="H32" s="145"/>
      <x:c r="I32" s="145"/>
      <x:c r="J32" s="144"/>
      <x:c r="K32" s="145" t="str">
        <x:f>IF(OR(G32="",J32=""),"",G32*J32)</x:f>
      </x:c>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IF(B33="","","IND-"&amp;TEXT(ROW()-4,"0000"))</x:f>
      </x:c>
      <x:c r="B33" s="142"/>
      <x:c r="C33" s="142"/>
      <x:c r="D33" s="142"/>
      <x:c r="E33" s="142"/>
      <x:c r="F33" s="142"/>
      <x:c r="G33" s="145"/>
      <x:c r="H33" s="145"/>
      <x:c r="I33" s="145"/>
      <x:c r="J33" s="144"/>
      <x:c r="K33" s="145" t="str">
        <x:f>IF(OR(G33="",J33=""),"",G33*J33)</x:f>
      </x:c>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IF(B34="","","IND-"&amp;TEXT(ROW()-4,"0000"))</x:f>
      </x:c>
      <x:c r="B34" s="142"/>
      <x:c r="C34" s="142"/>
      <x:c r="D34" s="142"/>
      <x:c r="E34" s="142"/>
      <x:c r="F34" s="142"/>
      <x:c r="G34" s="145"/>
      <x:c r="H34" s="145"/>
      <x:c r="I34" s="145"/>
      <x:c r="J34" s="144"/>
      <x:c r="K34" s="145" t="str">
        <x:f>IF(OR(G34="",J34=""),"",G34*J34)</x:f>
      </x:c>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IF(B35="","","IND-"&amp;TEXT(ROW()-4,"0000"))</x:f>
      </x:c>
      <x:c r="B35" s="142"/>
      <x:c r="C35" s="142"/>
      <x:c r="D35" s="142"/>
      <x:c r="E35" s="142"/>
      <x:c r="F35" s="142"/>
      <x:c r="G35" s="145"/>
      <x:c r="H35" s="145"/>
      <x:c r="I35" s="145"/>
      <x:c r="J35" s="144"/>
      <x:c r="K35" s="145" t="str">
        <x:f>IF(OR(G35="",J35=""),"",G35*J35)</x:f>
      </x:c>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IF(B36="","","IND-"&amp;TEXT(ROW()-4,"0000"))</x:f>
      </x:c>
      <x:c r="B36" s="142"/>
      <x:c r="C36" s="142"/>
      <x:c r="D36" s="142"/>
      <x:c r="E36" s="142"/>
      <x:c r="F36" s="142"/>
      <x:c r="G36" s="145"/>
      <x:c r="H36" s="145"/>
      <x:c r="I36" s="145"/>
      <x:c r="J36" s="144"/>
      <x:c r="K36" s="145" t="str">
        <x:f>IF(OR(G36="",J36=""),"",G36*J36)</x:f>
      </x:c>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IF(B37="","","IND-"&amp;TEXT(ROW()-4,"0000"))</x:f>
      </x:c>
      <x:c r="B37" s="142"/>
      <x:c r="C37" s="142"/>
      <x:c r="D37" s="142"/>
      <x:c r="E37" s="142"/>
      <x:c r="F37" s="142"/>
      <x:c r="G37" s="145"/>
      <x:c r="H37" s="145"/>
      <x:c r="I37" s="145"/>
      <x:c r="J37" s="144"/>
      <x:c r="K37" s="145" t="str">
        <x:f>IF(OR(G37="",J37=""),"",G37*J37)</x:f>
      </x:c>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IF(B38="","","IND-"&amp;TEXT(ROW()-4,"0000"))</x:f>
      </x:c>
      <x:c r="B38" s="142"/>
      <x:c r="C38" s="142"/>
      <x:c r="D38" s="142"/>
      <x:c r="E38" s="142"/>
      <x:c r="F38" s="142"/>
      <x:c r="G38" s="145"/>
      <x:c r="H38" s="145"/>
      <x:c r="I38" s="145"/>
      <x:c r="J38" s="144"/>
      <x:c r="K38" s="145" t="str">
        <x:f>IF(OR(G38="",J38=""),"",G38*J38)</x:f>
      </x:c>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IF(B39="","","IND-"&amp;TEXT(ROW()-4,"0000"))</x:f>
      </x:c>
      <x:c r="B39" s="142"/>
      <x:c r="C39" s="142"/>
      <x:c r="D39" s="142"/>
      <x:c r="E39" s="142"/>
      <x:c r="F39" s="142"/>
      <x:c r="G39" s="145"/>
      <x:c r="H39" s="145"/>
      <x:c r="I39" s="145"/>
      <x:c r="J39" s="144"/>
      <x:c r="K39" s="145" t="str">
        <x:f>IF(OR(G39="",J39=""),"",G39*J39)</x:f>
      </x:c>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IF(B40="","","IND-"&amp;TEXT(ROW()-4,"0000"))</x:f>
      </x:c>
      <x:c r="B40" s="142"/>
      <x:c r="C40" s="142"/>
      <x:c r="D40" s="142"/>
      <x:c r="E40" s="142"/>
      <x:c r="F40" s="142"/>
      <x:c r="G40" s="145"/>
      <x:c r="H40" s="145"/>
      <x:c r="I40" s="145"/>
      <x:c r="J40" s="144"/>
      <x:c r="K40" s="145" t="str">
        <x:f>IF(OR(G40="",J40=""),"",G40*J40)</x:f>
      </x:c>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IF(B41="","","IND-"&amp;TEXT(ROW()-4,"0000"))</x:f>
      </x:c>
      <x:c r="B41" s="142"/>
      <x:c r="C41" s="142"/>
      <x:c r="D41" s="142"/>
      <x:c r="E41" s="142"/>
      <x:c r="F41" s="142"/>
      <x:c r="G41" s="145"/>
      <x:c r="H41" s="145"/>
      <x:c r="I41" s="145"/>
      <x:c r="J41" s="144"/>
      <x:c r="K41" s="145" t="str">
        <x:f>IF(OR(G41="",J41=""),"",G41*J41)</x:f>
      </x:c>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IF(B42="","","IND-"&amp;TEXT(ROW()-4,"0000"))</x:f>
      </x:c>
      <x:c r="B42" s="142"/>
      <x:c r="C42" s="142"/>
      <x:c r="D42" s="142"/>
      <x:c r="E42" s="142"/>
      <x:c r="F42" s="142"/>
      <x:c r="G42" s="145"/>
      <x:c r="H42" s="145"/>
      <x:c r="I42" s="145"/>
      <x:c r="J42" s="144"/>
      <x:c r="K42" s="145" t="str">
        <x:f>IF(OR(G42="",J42=""),"",G42*J42)</x:f>
      </x:c>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IF(B43="","","IND-"&amp;TEXT(ROW()-4,"0000"))</x:f>
      </x:c>
      <x:c r="B43" s="142"/>
      <x:c r="C43" s="142"/>
      <x:c r="D43" s="142"/>
      <x:c r="E43" s="142"/>
      <x:c r="F43" s="142"/>
      <x:c r="G43" s="145"/>
      <x:c r="H43" s="145"/>
      <x:c r="I43" s="145"/>
      <x:c r="J43" s="144"/>
      <x:c r="K43" s="145" t="str">
        <x:f>IF(OR(G43="",J43=""),"",G43*J43)</x:f>
      </x:c>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IF(B44="","","IND-"&amp;TEXT(ROW()-4,"0000"))</x:f>
      </x:c>
      <x:c r="B44" s="142"/>
      <x:c r="C44" s="142"/>
      <x:c r="D44" s="142"/>
      <x:c r="E44" s="142"/>
      <x:c r="F44" s="142"/>
      <x:c r="G44" s="145"/>
      <x:c r="H44" s="145"/>
      <x:c r="I44" s="145"/>
      <x:c r="J44" s="144"/>
      <x:c r="K44" s="145" t="str">
        <x:f>IF(OR(G44="",J44=""),"",G44*J44)</x:f>
      </x:c>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IF(B45="","","IND-"&amp;TEXT(ROW()-4,"0000"))</x:f>
      </x:c>
      <x:c r="B45" s="142"/>
      <x:c r="C45" s="142"/>
      <x:c r="D45" s="142"/>
      <x:c r="E45" s="142"/>
      <x:c r="F45" s="142"/>
      <x:c r="G45" s="145"/>
      <x:c r="H45" s="145"/>
      <x:c r="I45" s="145"/>
      <x:c r="J45" s="144"/>
      <x:c r="K45" s="145" t="str">
        <x:f>IF(OR(G45="",J45=""),"",G45*J45)</x:f>
      </x:c>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IF(B46="","","IND-"&amp;TEXT(ROW()-4,"0000"))</x:f>
      </x:c>
      <x:c r="B46" s="142"/>
      <x:c r="C46" s="142"/>
      <x:c r="D46" s="142"/>
      <x:c r="E46" s="142"/>
      <x:c r="F46" s="142"/>
      <x:c r="G46" s="145"/>
      <x:c r="H46" s="145"/>
      <x:c r="I46" s="145"/>
      <x:c r="J46" s="144"/>
      <x:c r="K46" s="145" t="str">
        <x:f>IF(OR(G46="",J46=""),"",G46*J46)</x:f>
      </x:c>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IF(B47="","","IND-"&amp;TEXT(ROW()-4,"0000"))</x:f>
      </x:c>
      <x:c r="B47" s="142"/>
      <x:c r="C47" s="142"/>
      <x:c r="D47" s="142"/>
      <x:c r="E47" s="142"/>
      <x:c r="F47" s="142"/>
      <x:c r="G47" s="145"/>
      <x:c r="H47" s="145"/>
      <x:c r="I47" s="145"/>
      <x:c r="J47" s="144"/>
      <x:c r="K47" s="145" t="str">
        <x:f>IF(OR(G47="",J47=""),"",G47*J47)</x:f>
      </x:c>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IF(B48="","","IND-"&amp;TEXT(ROW()-4,"0000"))</x:f>
      </x:c>
      <x:c r="B48" s="142"/>
      <x:c r="C48" s="142"/>
      <x:c r="D48" s="142"/>
      <x:c r="E48" s="142"/>
      <x:c r="F48" s="142"/>
      <x:c r="G48" s="145"/>
      <x:c r="H48" s="145"/>
      <x:c r="I48" s="145"/>
      <x:c r="J48" s="144"/>
      <x:c r="K48" s="145" t="str">
        <x:f>IF(OR(G48="",J48=""),"",G48*J48)</x:f>
      </x:c>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IF(B49="","","IND-"&amp;TEXT(ROW()-4,"0000"))</x:f>
      </x:c>
      <x:c r="B49" s="142"/>
      <x:c r="C49" s="142"/>
      <x:c r="D49" s="142"/>
      <x:c r="E49" s="142"/>
      <x:c r="F49" s="142"/>
      <x:c r="G49" s="145"/>
      <x:c r="H49" s="145"/>
      <x:c r="I49" s="145"/>
      <x:c r="J49" s="144"/>
      <x:c r="K49" s="145" t="str">
        <x:f>IF(OR(G49="",J49=""),"",G49*J49)</x:f>
      </x:c>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IF(B50="","","IND-"&amp;TEXT(ROW()-4,"0000"))</x:f>
      </x:c>
      <x:c r="B50" s="142"/>
      <x:c r="C50" s="142"/>
      <x:c r="D50" s="142"/>
      <x:c r="E50" s="142"/>
      <x:c r="F50" s="142"/>
      <x:c r="G50" s="145"/>
      <x:c r="H50" s="145"/>
      <x:c r="I50" s="145"/>
      <x:c r="J50" s="144"/>
      <x:c r="K50" s="145" t="str">
        <x:f>IF(OR(G50="",J50=""),"",G50*J50)</x:f>
      </x:c>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IF(B51="","","IND-"&amp;TEXT(ROW()-4,"0000"))</x:f>
      </x:c>
      <x:c r="B51" s="142"/>
      <x:c r="C51" s="142"/>
      <x:c r="D51" s="142"/>
      <x:c r="E51" s="142"/>
      <x:c r="F51" s="142"/>
      <x:c r="G51" s="145"/>
      <x:c r="H51" s="145"/>
      <x:c r="I51" s="145"/>
      <x:c r="J51" s="144"/>
      <x:c r="K51" s="145" t="str">
        <x:f>IF(OR(G51="",J51=""),"",G51*J51)</x:f>
      </x:c>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IF(B52="","","IND-"&amp;TEXT(ROW()-4,"0000"))</x:f>
      </x:c>
      <x:c r="B52" s="142"/>
      <x:c r="C52" s="142"/>
      <x:c r="D52" s="142"/>
      <x:c r="E52" s="142"/>
      <x:c r="F52" s="142"/>
      <x:c r="G52" s="145"/>
      <x:c r="H52" s="145"/>
      <x:c r="I52" s="145"/>
      <x:c r="J52" s="144"/>
      <x:c r="K52" s="145" t="str">
        <x:f>IF(OR(G52="",J52=""),"",G52*J52)</x:f>
      </x:c>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IF(B53="","","IND-"&amp;TEXT(ROW()-4,"0000"))</x:f>
      </x:c>
      <x:c r="B53" s="142"/>
      <x:c r="C53" s="142"/>
      <x:c r="D53" s="142"/>
      <x:c r="E53" s="142"/>
      <x:c r="F53" s="142"/>
      <x:c r="G53" s="145"/>
      <x:c r="H53" s="145"/>
      <x:c r="I53" s="145"/>
      <x:c r="J53" s="144"/>
      <x:c r="K53" s="145" t="str">
        <x:f>IF(OR(G53="",J53=""),"",G53*J53)</x:f>
      </x:c>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IF(B54="","","IND-"&amp;TEXT(ROW()-4,"0000"))</x:f>
      </x:c>
      <x:c r="B54" s="142"/>
      <x:c r="C54" s="142"/>
      <x:c r="D54" s="142"/>
      <x:c r="E54" s="142"/>
      <x:c r="F54" s="142"/>
      <x:c r="G54" s="145"/>
      <x:c r="H54" s="145"/>
      <x:c r="I54" s="145"/>
      <x:c r="J54" s="144"/>
      <x:c r="K54" s="145" t="str">
        <x:f>IF(OR(G54="",J54=""),"",G54*J54)</x:f>
      </x:c>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IF(B55="","","IND-"&amp;TEXT(ROW()-4,"0000"))</x:f>
      </x:c>
      <x:c r="B55" s="142"/>
      <x:c r="C55" s="142"/>
      <x:c r="D55" s="142"/>
      <x:c r="E55" s="142"/>
      <x:c r="F55" s="142"/>
      <x:c r="G55" s="145"/>
      <x:c r="H55" s="145"/>
      <x:c r="I55" s="145"/>
      <x:c r="J55" s="144"/>
      <x:c r="K55" s="145" t="str">
        <x:f>IF(OR(G55="",J55=""),"",G55*J55)</x:f>
      </x:c>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IF(B56="","","IND-"&amp;TEXT(ROW()-4,"0000"))</x:f>
      </x:c>
      <x:c r="B56" s="142"/>
      <x:c r="C56" s="142"/>
      <x:c r="D56" s="142"/>
      <x:c r="E56" s="142"/>
      <x:c r="F56" s="142"/>
      <x:c r="G56" s="145"/>
      <x:c r="H56" s="145"/>
      <x:c r="I56" s="145"/>
      <x:c r="J56" s="144"/>
      <x:c r="K56" s="145" t="str">
        <x:f>IF(OR(G56="",J56=""),"",G56*J56)</x:f>
      </x:c>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IF(B57="","","IND-"&amp;TEXT(ROW()-4,"0000"))</x:f>
      </x:c>
      <x:c r="B57" s="142"/>
      <x:c r="C57" s="142"/>
      <x:c r="D57" s="142"/>
      <x:c r="E57" s="142"/>
      <x:c r="F57" s="142"/>
      <x:c r="G57" s="145"/>
      <x:c r="H57" s="145"/>
      <x:c r="I57" s="145"/>
      <x:c r="J57" s="144"/>
      <x:c r="K57" s="145" t="str">
        <x:f>IF(OR(G57="",J57=""),"",G57*J57)</x:f>
      </x:c>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IF(B58="","","IND-"&amp;TEXT(ROW()-4,"0000"))</x:f>
      </x:c>
      <x:c r="B58" s="142"/>
      <x:c r="C58" s="142"/>
      <x:c r="D58" s="142"/>
      <x:c r="E58" s="142"/>
      <x:c r="F58" s="142"/>
      <x:c r="G58" s="145"/>
      <x:c r="H58" s="145"/>
      <x:c r="I58" s="145"/>
      <x:c r="J58" s="144"/>
      <x:c r="K58" s="145" t="str">
        <x:f>IF(OR(G58="",J58=""),"",G58*J58)</x:f>
      </x:c>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IF(B59="","","IND-"&amp;TEXT(ROW()-4,"0000"))</x:f>
      </x:c>
      <x:c r="B59" s="142"/>
      <x:c r="C59" s="142"/>
      <x:c r="D59" s="142"/>
      <x:c r="E59" s="142"/>
      <x:c r="F59" s="142"/>
      <x:c r="G59" s="145"/>
      <x:c r="H59" s="145"/>
      <x:c r="I59" s="145"/>
      <x:c r="J59" s="144"/>
      <x:c r="K59" s="145" t="str">
        <x:f>IF(OR(G59="",J59=""),"",G59*J59)</x:f>
      </x:c>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IF(B60="","","IND-"&amp;TEXT(ROW()-4,"0000"))</x:f>
      </x:c>
      <x:c r="B60" s="142"/>
      <x:c r="C60" s="142"/>
      <x:c r="D60" s="142"/>
      <x:c r="E60" s="142"/>
      <x:c r="F60" s="142"/>
      <x:c r="G60" s="145"/>
      <x:c r="H60" s="145"/>
      <x:c r="I60" s="145"/>
      <x:c r="J60" s="144"/>
      <x:c r="K60" s="145" t="str">
        <x:f>IF(OR(G60="",J60=""),"",G60*J60)</x:f>
      </x:c>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IF(B61="","","IND-"&amp;TEXT(ROW()-4,"0000"))</x:f>
      </x:c>
      <x:c r="B61" s="142"/>
      <x:c r="C61" s="142"/>
      <x:c r="D61" s="142"/>
      <x:c r="E61" s="142"/>
      <x:c r="F61" s="142"/>
      <x:c r="G61" s="145"/>
      <x:c r="H61" s="145"/>
      <x:c r="I61" s="145"/>
      <x:c r="J61" s="144"/>
      <x:c r="K61" s="145" t="str">
        <x:f>IF(OR(G61="",J61=""),"",G61*J61)</x:f>
      </x:c>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IF(B62="","","IND-"&amp;TEXT(ROW()-4,"0000"))</x:f>
      </x:c>
      <x:c r="B62" s="142"/>
      <x:c r="C62" s="142"/>
      <x:c r="D62" s="142"/>
      <x:c r="E62" s="142"/>
      <x:c r="F62" s="142"/>
      <x:c r="G62" s="145"/>
      <x:c r="H62" s="145"/>
      <x:c r="I62" s="145"/>
      <x:c r="J62" s="144"/>
      <x:c r="K62" s="145" t="str">
        <x:f>IF(OR(G62="",J62=""),"",G62*J62)</x:f>
      </x:c>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IF(B63="","","IND-"&amp;TEXT(ROW()-4,"0000"))</x:f>
      </x:c>
      <x:c r="B63" s="142"/>
      <x:c r="C63" s="142"/>
      <x:c r="D63" s="142"/>
      <x:c r="E63" s="142"/>
      <x:c r="F63" s="142"/>
      <x:c r="G63" s="145"/>
      <x:c r="H63" s="145"/>
      <x:c r="I63" s="145"/>
      <x:c r="J63" s="144"/>
      <x:c r="K63" s="145" t="str">
        <x:f>IF(OR(G63="",J63=""),"",G63*J63)</x:f>
      </x:c>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IF(B64="","","IND-"&amp;TEXT(ROW()-4,"0000"))</x:f>
      </x:c>
      <x:c r="B64" s="142"/>
      <x:c r="C64" s="142"/>
      <x:c r="D64" s="142"/>
      <x:c r="E64" s="142"/>
      <x:c r="F64" s="142"/>
      <x:c r="G64" s="145"/>
      <x:c r="H64" s="145"/>
      <x:c r="I64" s="145"/>
      <x:c r="J64" s="144"/>
      <x:c r="K64" s="145" t="str">
        <x:f>IF(OR(G64="",J64=""),"",G64*J64)</x:f>
      </x:c>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339" priority="1" operator="containsText" text="ALERTE"/>
    <x:cfRule type="containsText" dxfId="340" priority="2" operator="containsText" text="OK"/>
    <x:cfRule type="containsText" dxfId="341" priority="3" operator="containsText" text="Rouge"/>
    <x:cfRule type="containsText" dxfId="342" priority="4" operator="containsText" text="Orange"/>
    <x:cfRule type="containsText" dxfId="343" priority="5" operator="containsText" text="Jaune"/>
    <x:cfRule type="containsText" dxfId="344" priority="6" operator="containsText" text="Vert"/>
    <x:cfRule type="containsText" dxfId="345" priority="7" operator="containsText" text="Validé humainement"/>
    <x:cfRule type="containsText" dxfId="346" priority="8" operator="containsText" text="P0"/>
    <x:cfRule type="containsText" dxfId="347" priority="9" operator="containsText" text="Extrême"/>
    <x:cfRule type="containsText" dxfId="348" priority="10" operator="containsText" text="Élevé"/>
  </x:conditionalFormatting>
  <x:conditionalFormatting sqref="R5:R64">
    <x:cfRule type="containsText" dxfId="349" priority="11" operator="containsText" text="ALERTE"/>
    <x:cfRule type="containsText" dxfId="350" priority="12" operator="containsText" text="OK"/>
    <x:cfRule type="containsText" dxfId="351" priority="13" operator="containsText" text="Rouge"/>
    <x:cfRule type="containsText" dxfId="352" priority="14" operator="containsText" text="Orange"/>
    <x:cfRule type="containsText" dxfId="353" priority="15" operator="containsText" text="Jaune"/>
    <x:cfRule type="containsText" dxfId="354" priority="16" operator="containsText" text="Vert"/>
    <x:cfRule type="containsText" dxfId="355" priority="17" operator="containsText" text="Validé humainement"/>
    <x:cfRule type="containsText" dxfId="356" priority="18" operator="containsText" text="P0"/>
    <x:cfRule type="containsText" dxfId="357" priority="19" operator="containsText" text="Extrême"/>
    <x:cfRule type="containsText" dxfId="358" priority="20" operator="containsText" text="Élevé"/>
  </x:conditionalFormatting>
  <x:dataValidations count="8">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"Agroalimentaire,Chimie,Matériaux de construction,Textile,Métallurgie,Énergie,Autre industrie"</x:formula1>
    </x:dataValidation>
    <x:dataValidation type="list" errorStyle="warning" showInputMessage="1" showErrorMessage="1" errorTitle="Valeur inattendue" error="Veuillez choisir une valeur de la liste." promptTitle="Liste contrôlée" prompt="Choisir une valeur autorisée." sqref="F5:F64">
      <x:formula1>"Scope 1 (direct),Scope 2 (énergie),Scope 3 (indirect)"</x:formula1>
    </x:dataValidation>
  </x:dataValidations>
  <x:pageMargins left="0.7" right="0.7" top="0.75" bottom="0.75" header="0.3" footer="0.3"/>
  <x:tableParts count="1">
    <x:tablePart xmlns:r="http://schemas.openxmlformats.org/officeDocument/2006/relationships" r:id="R2ed88def15e34ed7"/>
  </x:tableParts>
</x:worksheet>
</file>

<file path=xl/worksheets/sheet93.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8.75" hidden="0" customWidth="1"/>
    <x:col min="8" max="8" width="18.75" hidden="0" customWidth="1"/>
    <x:col min="9" max="9" width="18.7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Industrie &amp; procédés</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12_Form_Industrie.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Branche industrielle</x:v>
      </x:c>
      <x:c r="F4" s="150" t="str">
        <x:v>Scope GES</x:v>
      </x:c>
      <x:c r="G4" s="150" t="str">
        <x:v>Production annuelle (unité)</x:v>
      </x:c>
      <x:c r="H4" s="150" t="str">
        <x:v>Conso. énergie (MWh/an)</x:v>
      </x:c>
      <x:c r="I4" s="150" t="str">
        <x:v>Conso. carburant (tep/an)</x:v>
      </x:c>
      <x:c r="J4" s="150" t="str">
        <x:v>Facteur d'émission procédé</x:v>
      </x:c>
      <x:c r="K4" s="150" t="str">
        <x:v>Émissions estimées (tCO2e)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IF('12_Form_Industrie'!$N5="Validé humainement",'12_Form_Industrie'!A5,"")</x:f>
      </x:c>
      <x:c r="B5" s="142" t="str">
        <x:f>IF('12_Form_Industrie'!$N5="Validé humainement",'12_Form_Industrie'!B5,"")</x:f>
      </x:c>
      <x:c r="C5" s="142" t="str">
        <x:f>IF('12_Form_Industrie'!$N5="Validé humainement",'12_Form_Industrie'!C5,"")</x:f>
      </x:c>
      <x:c r="D5" s="142" t="str">
        <x:f>IF('12_Form_Industrie'!$N5="Validé humainement",'12_Form_Industrie'!D5,"")</x:f>
      </x:c>
      <x:c r="E5" s="142" t="str">
        <x:f>IF('12_Form_Industrie'!$N5="Validé humainement",'12_Form_Industrie'!E5,"")</x:f>
      </x:c>
      <x:c r="F5" s="142" t="str">
        <x:f>IF('12_Form_Industrie'!$N5="Validé humainement",'12_Form_Industrie'!F5,"")</x:f>
      </x:c>
      <x:c r="G5" s="142" t="str">
        <x:f>IF('12_Form_Industrie'!$N5="Validé humainement",'12_Form_Industrie'!G5,"")</x:f>
      </x:c>
      <x:c r="H5" s="142" t="str">
        <x:f>IF('12_Form_Industrie'!$N5="Validé humainement",'12_Form_Industrie'!H5,"")</x:f>
      </x:c>
      <x:c r="I5" s="142" t="str">
        <x:f>IF('12_Form_Industrie'!$N5="Validé humainement",'12_Form_Industrie'!I5,"")</x:f>
      </x:c>
      <x:c r="J5" s="142" t="str">
        <x:f>IF('12_Form_Industrie'!$N5="Validé humainement",'12_Form_Industrie'!J5,"")</x:f>
      </x:c>
      <x:c r="K5" s="142" t="str">
        <x:f>IF('12_Form_Industrie'!$N5="Validé humainement",'12_Form_Industrie'!K5,"")</x:f>
      </x:c>
      <x:c r="L5" s="142" t="str">
        <x:f>IF('12_Form_Industrie'!$N5="Validé humainement",'12_Form_Industrie'!L5,"")</x:f>
      </x:c>
      <x:c r="M5" s="142" t="str">
        <x:f>IF('12_Form_Industrie'!$N5="Validé humainement",'12_Form_Industrie'!M5,"")</x:f>
      </x:c>
      <x:c r="N5" s="142" t="str">
        <x:f>IF('12_Form_Industrie'!$N5="Validé humainement",'12_Form_Industrie'!N5,"")</x:f>
      </x:c>
      <x:c r="O5" s="142" t="str">
        <x:f>IF('12_Form_Industrie'!$N5="Validé humainement",'12_Form_Industrie'!O5,"")</x:f>
      </x:c>
      <x:c r="P5" s="142" t="str">
        <x:f>IF('12_Form_Industrie'!$N5="Validé humainement",'12_Form_Industrie'!P5,"")</x:f>
      </x:c>
      <x:c r="Q5" s="142" t="str">
        <x:f>IF('12_Form_Industrie'!$N5="Validé humainement",'12_Form_Industrie'!Q5,"")</x:f>
      </x:c>
      <x:c r="R5" s="142" t="str">
        <x:f>IF('12_Form_Industrie'!$N5="Validé humainement",'12_Form_Industrie'!R5,"")</x:f>
      </x:c>
      <x:c r="S5" s="142" t="str">
        <x:f>IF('12_Form_Industrie'!$N5="Validé humainement",'12_Form_Industrie'!S5,"")</x:f>
      </x:c>
    </x:row>
    <x:row r="6">
      <x:c r="A6" s="142" t="str">
        <x:f>IF('12_Form_Industrie'!$N6="Validé humainement",'12_Form_Industrie'!A6,"")</x:f>
      </x:c>
      <x:c r="B6" s="142" t="str">
        <x:f>IF('12_Form_Industrie'!$N6="Validé humainement",'12_Form_Industrie'!B6,"")</x:f>
      </x:c>
      <x:c r="C6" s="142" t="str">
        <x:f>IF('12_Form_Industrie'!$N6="Validé humainement",'12_Form_Industrie'!C6,"")</x:f>
      </x:c>
      <x:c r="D6" s="142" t="str">
        <x:f>IF('12_Form_Industrie'!$N6="Validé humainement",'12_Form_Industrie'!D6,"")</x:f>
      </x:c>
      <x:c r="E6" s="142" t="str">
        <x:f>IF('12_Form_Industrie'!$N6="Validé humainement",'12_Form_Industrie'!E6,"")</x:f>
      </x:c>
      <x:c r="F6" s="142" t="str">
        <x:f>IF('12_Form_Industrie'!$N6="Validé humainement",'12_Form_Industrie'!F6,"")</x:f>
      </x:c>
      <x:c r="G6" s="142" t="str">
        <x:f>IF('12_Form_Industrie'!$N6="Validé humainement",'12_Form_Industrie'!G6,"")</x:f>
      </x:c>
      <x:c r="H6" s="142" t="str">
        <x:f>IF('12_Form_Industrie'!$N6="Validé humainement",'12_Form_Industrie'!H6,"")</x:f>
      </x:c>
      <x:c r="I6" s="142" t="str">
        <x:f>IF('12_Form_Industrie'!$N6="Validé humainement",'12_Form_Industrie'!I6,"")</x:f>
      </x:c>
      <x:c r="J6" s="142" t="str">
        <x:f>IF('12_Form_Industrie'!$N6="Validé humainement",'12_Form_Industrie'!J6,"")</x:f>
      </x:c>
      <x:c r="K6" s="142" t="str">
        <x:f>IF('12_Form_Industrie'!$N6="Validé humainement",'12_Form_Industrie'!K6,"")</x:f>
      </x:c>
      <x:c r="L6" s="142" t="str">
        <x:f>IF('12_Form_Industrie'!$N6="Validé humainement",'12_Form_Industrie'!L6,"")</x:f>
      </x:c>
      <x:c r="M6" s="142" t="str">
        <x:f>IF('12_Form_Industrie'!$N6="Validé humainement",'12_Form_Industrie'!M6,"")</x:f>
      </x:c>
      <x:c r="N6" s="142" t="str">
        <x:f>IF('12_Form_Industrie'!$N6="Validé humainement",'12_Form_Industrie'!N6,"")</x:f>
      </x:c>
      <x:c r="O6" s="142" t="str">
        <x:f>IF('12_Form_Industrie'!$N6="Validé humainement",'12_Form_Industrie'!O6,"")</x:f>
      </x:c>
      <x:c r="P6" s="142" t="str">
        <x:f>IF('12_Form_Industrie'!$N6="Validé humainement",'12_Form_Industrie'!P6,"")</x:f>
      </x:c>
      <x:c r="Q6" s="142" t="str">
        <x:f>IF('12_Form_Industrie'!$N6="Validé humainement",'12_Form_Industrie'!Q6,"")</x:f>
      </x:c>
      <x:c r="R6" s="142" t="str">
        <x:f>IF('12_Form_Industrie'!$N6="Validé humainement",'12_Form_Industrie'!R6,"")</x:f>
      </x:c>
      <x:c r="S6" s="142" t="str">
        <x:f>IF('12_Form_Industrie'!$N6="Validé humainement",'12_Form_Industrie'!S6,"")</x:f>
      </x:c>
    </x:row>
    <x:row r="7">
      <x:c r="A7" s="142" t="str">
        <x:f>IF('12_Form_Industrie'!$N7="Validé humainement",'12_Form_Industrie'!A7,"")</x:f>
      </x:c>
      <x:c r="B7" s="142" t="str">
        <x:f>IF('12_Form_Industrie'!$N7="Validé humainement",'12_Form_Industrie'!B7,"")</x:f>
      </x:c>
      <x:c r="C7" s="142" t="str">
        <x:f>IF('12_Form_Industrie'!$N7="Validé humainement",'12_Form_Industrie'!C7,"")</x:f>
      </x:c>
      <x:c r="D7" s="142" t="str">
        <x:f>IF('12_Form_Industrie'!$N7="Validé humainement",'12_Form_Industrie'!D7,"")</x:f>
      </x:c>
      <x:c r="E7" s="142" t="str">
        <x:f>IF('12_Form_Industrie'!$N7="Validé humainement",'12_Form_Industrie'!E7,"")</x:f>
      </x:c>
      <x:c r="F7" s="142" t="str">
        <x:f>IF('12_Form_Industrie'!$N7="Validé humainement",'12_Form_Industrie'!F7,"")</x:f>
      </x:c>
      <x:c r="G7" s="142" t="str">
        <x:f>IF('12_Form_Industrie'!$N7="Validé humainement",'12_Form_Industrie'!G7,"")</x:f>
      </x:c>
      <x:c r="H7" s="142" t="str">
        <x:f>IF('12_Form_Industrie'!$N7="Validé humainement",'12_Form_Industrie'!H7,"")</x:f>
      </x:c>
      <x:c r="I7" s="142" t="str">
        <x:f>IF('12_Form_Industrie'!$N7="Validé humainement",'12_Form_Industrie'!I7,"")</x:f>
      </x:c>
      <x:c r="J7" s="142" t="str">
        <x:f>IF('12_Form_Industrie'!$N7="Validé humainement",'12_Form_Industrie'!J7,"")</x:f>
      </x:c>
      <x:c r="K7" s="142" t="str">
        <x:f>IF('12_Form_Industrie'!$N7="Validé humainement",'12_Form_Industrie'!K7,"")</x:f>
      </x:c>
      <x:c r="L7" s="142" t="str">
        <x:f>IF('12_Form_Industrie'!$N7="Validé humainement",'12_Form_Industrie'!L7,"")</x:f>
      </x:c>
      <x:c r="M7" s="142" t="str">
        <x:f>IF('12_Form_Industrie'!$N7="Validé humainement",'12_Form_Industrie'!M7,"")</x:f>
      </x:c>
      <x:c r="N7" s="142" t="str">
        <x:f>IF('12_Form_Industrie'!$N7="Validé humainement",'12_Form_Industrie'!N7,"")</x:f>
      </x:c>
      <x:c r="O7" s="142" t="str">
        <x:f>IF('12_Form_Industrie'!$N7="Validé humainement",'12_Form_Industrie'!O7,"")</x:f>
      </x:c>
      <x:c r="P7" s="142" t="str">
        <x:f>IF('12_Form_Industrie'!$N7="Validé humainement",'12_Form_Industrie'!P7,"")</x:f>
      </x:c>
      <x:c r="Q7" s="142" t="str">
        <x:f>IF('12_Form_Industrie'!$N7="Validé humainement",'12_Form_Industrie'!Q7,"")</x:f>
      </x:c>
      <x:c r="R7" s="142" t="str">
        <x:f>IF('12_Form_Industrie'!$N7="Validé humainement",'12_Form_Industrie'!R7,"")</x:f>
      </x:c>
      <x:c r="S7" s="142" t="str">
        <x:f>IF('12_Form_Industrie'!$N7="Validé humainement",'12_Form_Industrie'!S7,"")</x:f>
      </x:c>
    </x:row>
    <x:row r="8">
      <x:c r="A8" s="142" t="str">
        <x:f>IF('12_Form_Industrie'!$N8="Validé humainement",'12_Form_Industrie'!A8,"")</x:f>
      </x:c>
      <x:c r="B8" s="142" t="str">
        <x:f>IF('12_Form_Industrie'!$N8="Validé humainement",'12_Form_Industrie'!B8,"")</x:f>
      </x:c>
      <x:c r="C8" s="142" t="str">
        <x:f>IF('12_Form_Industrie'!$N8="Validé humainement",'12_Form_Industrie'!C8,"")</x:f>
      </x:c>
      <x:c r="D8" s="142" t="str">
        <x:f>IF('12_Form_Industrie'!$N8="Validé humainement",'12_Form_Industrie'!D8,"")</x:f>
      </x:c>
      <x:c r="E8" s="142" t="str">
        <x:f>IF('12_Form_Industrie'!$N8="Validé humainement",'12_Form_Industrie'!E8,"")</x:f>
      </x:c>
      <x:c r="F8" s="142" t="str">
        <x:f>IF('12_Form_Industrie'!$N8="Validé humainement",'12_Form_Industrie'!F8,"")</x:f>
      </x:c>
      <x:c r="G8" s="142" t="str">
        <x:f>IF('12_Form_Industrie'!$N8="Validé humainement",'12_Form_Industrie'!G8,"")</x:f>
      </x:c>
      <x:c r="H8" s="142" t="str">
        <x:f>IF('12_Form_Industrie'!$N8="Validé humainement",'12_Form_Industrie'!H8,"")</x:f>
      </x:c>
      <x:c r="I8" s="142" t="str">
        <x:f>IF('12_Form_Industrie'!$N8="Validé humainement",'12_Form_Industrie'!I8,"")</x:f>
      </x:c>
      <x:c r="J8" s="142" t="str">
        <x:f>IF('12_Form_Industrie'!$N8="Validé humainement",'12_Form_Industrie'!J8,"")</x:f>
      </x:c>
      <x:c r="K8" s="142" t="str">
        <x:f>IF('12_Form_Industrie'!$N8="Validé humainement",'12_Form_Industrie'!K8,"")</x:f>
      </x:c>
      <x:c r="L8" s="142" t="str">
        <x:f>IF('12_Form_Industrie'!$N8="Validé humainement",'12_Form_Industrie'!L8,"")</x:f>
      </x:c>
      <x:c r="M8" s="142" t="str">
        <x:f>IF('12_Form_Industrie'!$N8="Validé humainement",'12_Form_Industrie'!M8,"")</x:f>
      </x:c>
      <x:c r="N8" s="142" t="str">
        <x:f>IF('12_Form_Industrie'!$N8="Validé humainement",'12_Form_Industrie'!N8,"")</x:f>
      </x:c>
      <x:c r="O8" s="142" t="str">
        <x:f>IF('12_Form_Industrie'!$N8="Validé humainement",'12_Form_Industrie'!O8,"")</x:f>
      </x:c>
      <x:c r="P8" s="142" t="str">
        <x:f>IF('12_Form_Industrie'!$N8="Validé humainement",'12_Form_Industrie'!P8,"")</x:f>
      </x:c>
      <x:c r="Q8" s="142" t="str">
        <x:f>IF('12_Form_Industrie'!$N8="Validé humainement",'12_Form_Industrie'!Q8,"")</x:f>
      </x:c>
      <x:c r="R8" s="142" t="str">
        <x:f>IF('12_Form_Industrie'!$N8="Validé humainement",'12_Form_Industrie'!R8,"")</x:f>
      </x:c>
      <x:c r="S8" s="142" t="str">
        <x:f>IF('12_Form_Industrie'!$N8="Validé humainement",'12_Form_Industrie'!S8,"")</x:f>
      </x:c>
    </x:row>
    <x:row r="9">
      <x:c r="A9" s="142" t="str">
        <x:f>IF('12_Form_Industrie'!$N9="Validé humainement",'12_Form_Industrie'!A9,"")</x:f>
      </x:c>
      <x:c r="B9" s="142" t="str">
        <x:f>IF('12_Form_Industrie'!$N9="Validé humainement",'12_Form_Industrie'!B9,"")</x:f>
      </x:c>
      <x:c r="C9" s="142" t="str">
        <x:f>IF('12_Form_Industrie'!$N9="Validé humainement",'12_Form_Industrie'!C9,"")</x:f>
      </x:c>
      <x:c r="D9" s="142" t="str">
        <x:f>IF('12_Form_Industrie'!$N9="Validé humainement",'12_Form_Industrie'!D9,"")</x:f>
      </x:c>
      <x:c r="E9" s="142" t="str">
        <x:f>IF('12_Form_Industrie'!$N9="Validé humainement",'12_Form_Industrie'!E9,"")</x:f>
      </x:c>
      <x:c r="F9" s="142" t="str">
        <x:f>IF('12_Form_Industrie'!$N9="Validé humainement",'12_Form_Industrie'!F9,"")</x:f>
      </x:c>
      <x:c r="G9" s="142" t="str">
        <x:f>IF('12_Form_Industrie'!$N9="Validé humainement",'12_Form_Industrie'!G9,"")</x:f>
      </x:c>
      <x:c r="H9" s="142" t="str">
        <x:f>IF('12_Form_Industrie'!$N9="Validé humainement",'12_Form_Industrie'!H9,"")</x:f>
      </x:c>
      <x:c r="I9" s="142" t="str">
        <x:f>IF('12_Form_Industrie'!$N9="Validé humainement",'12_Form_Industrie'!I9,"")</x:f>
      </x:c>
      <x:c r="J9" s="142" t="str">
        <x:f>IF('12_Form_Industrie'!$N9="Validé humainement",'12_Form_Industrie'!J9,"")</x:f>
      </x:c>
      <x:c r="K9" s="142" t="str">
        <x:f>IF('12_Form_Industrie'!$N9="Validé humainement",'12_Form_Industrie'!K9,"")</x:f>
      </x:c>
      <x:c r="L9" s="142" t="str">
        <x:f>IF('12_Form_Industrie'!$N9="Validé humainement",'12_Form_Industrie'!L9,"")</x:f>
      </x:c>
      <x:c r="M9" s="142" t="str">
        <x:f>IF('12_Form_Industrie'!$N9="Validé humainement",'12_Form_Industrie'!M9,"")</x:f>
      </x:c>
      <x:c r="N9" s="142" t="str">
        <x:f>IF('12_Form_Industrie'!$N9="Validé humainement",'12_Form_Industrie'!N9,"")</x:f>
      </x:c>
      <x:c r="O9" s="142" t="str">
        <x:f>IF('12_Form_Industrie'!$N9="Validé humainement",'12_Form_Industrie'!O9,"")</x:f>
      </x:c>
      <x:c r="P9" s="142" t="str">
        <x:f>IF('12_Form_Industrie'!$N9="Validé humainement",'12_Form_Industrie'!P9,"")</x:f>
      </x:c>
      <x:c r="Q9" s="142" t="str">
        <x:f>IF('12_Form_Industrie'!$N9="Validé humainement",'12_Form_Industrie'!Q9,"")</x:f>
      </x:c>
      <x:c r="R9" s="142" t="str">
        <x:f>IF('12_Form_Industrie'!$N9="Validé humainement",'12_Form_Industrie'!R9,"")</x:f>
      </x:c>
      <x:c r="S9" s="142" t="str">
        <x:f>IF('12_Form_Industrie'!$N9="Validé humainement",'12_Form_Industrie'!S9,"")</x:f>
      </x:c>
    </x:row>
    <x:row r="10">
      <x:c r="A10" s="142" t="str">
        <x:f>IF('12_Form_Industrie'!$N10="Validé humainement",'12_Form_Industrie'!A10,"")</x:f>
      </x:c>
      <x:c r="B10" s="142" t="str">
        <x:f>IF('12_Form_Industrie'!$N10="Validé humainement",'12_Form_Industrie'!B10,"")</x:f>
      </x:c>
      <x:c r="C10" s="142" t="str">
        <x:f>IF('12_Form_Industrie'!$N10="Validé humainement",'12_Form_Industrie'!C10,"")</x:f>
      </x:c>
      <x:c r="D10" s="142" t="str">
        <x:f>IF('12_Form_Industrie'!$N10="Validé humainement",'12_Form_Industrie'!D10,"")</x:f>
      </x:c>
      <x:c r="E10" s="142" t="str">
        <x:f>IF('12_Form_Industrie'!$N10="Validé humainement",'12_Form_Industrie'!E10,"")</x:f>
      </x:c>
      <x:c r="F10" s="142" t="str">
        <x:f>IF('12_Form_Industrie'!$N10="Validé humainement",'12_Form_Industrie'!F10,"")</x:f>
      </x:c>
      <x:c r="G10" s="142" t="str">
        <x:f>IF('12_Form_Industrie'!$N10="Validé humainement",'12_Form_Industrie'!G10,"")</x:f>
      </x:c>
      <x:c r="H10" s="142" t="str">
        <x:f>IF('12_Form_Industrie'!$N10="Validé humainement",'12_Form_Industrie'!H10,"")</x:f>
      </x:c>
      <x:c r="I10" s="142" t="str">
        <x:f>IF('12_Form_Industrie'!$N10="Validé humainement",'12_Form_Industrie'!I10,"")</x:f>
      </x:c>
      <x:c r="J10" s="142" t="str">
        <x:f>IF('12_Form_Industrie'!$N10="Validé humainement",'12_Form_Industrie'!J10,"")</x:f>
      </x:c>
      <x:c r="K10" s="142" t="str">
        <x:f>IF('12_Form_Industrie'!$N10="Validé humainement",'12_Form_Industrie'!K10,"")</x:f>
      </x:c>
      <x:c r="L10" s="142" t="str">
        <x:f>IF('12_Form_Industrie'!$N10="Validé humainement",'12_Form_Industrie'!L10,"")</x:f>
      </x:c>
      <x:c r="M10" s="142" t="str">
        <x:f>IF('12_Form_Industrie'!$N10="Validé humainement",'12_Form_Industrie'!M10,"")</x:f>
      </x:c>
      <x:c r="N10" s="142" t="str">
        <x:f>IF('12_Form_Industrie'!$N10="Validé humainement",'12_Form_Industrie'!N10,"")</x:f>
      </x:c>
      <x:c r="O10" s="142" t="str">
        <x:f>IF('12_Form_Industrie'!$N10="Validé humainement",'12_Form_Industrie'!O10,"")</x:f>
      </x:c>
      <x:c r="P10" s="142" t="str">
        <x:f>IF('12_Form_Industrie'!$N10="Validé humainement",'12_Form_Industrie'!P10,"")</x:f>
      </x:c>
      <x:c r="Q10" s="142" t="str">
        <x:f>IF('12_Form_Industrie'!$N10="Validé humainement",'12_Form_Industrie'!Q10,"")</x:f>
      </x:c>
      <x:c r="R10" s="142" t="str">
        <x:f>IF('12_Form_Industrie'!$N10="Validé humainement",'12_Form_Industrie'!R10,"")</x:f>
      </x:c>
      <x:c r="S10" s="142" t="str">
        <x:f>IF('12_Form_Industrie'!$N10="Validé humainement",'12_Form_Industrie'!S10,"")</x:f>
      </x:c>
    </x:row>
    <x:row r="11">
      <x:c r="A11" s="142" t="str">
        <x:f>IF('12_Form_Industrie'!$N11="Validé humainement",'12_Form_Industrie'!A11,"")</x:f>
      </x:c>
      <x:c r="B11" s="142" t="str">
        <x:f>IF('12_Form_Industrie'!$N11="Validé humainement",'12_Form_Industrie'!B11,"")</x:f>
      </x:c>
      <x:c r="C11" s="142" t="str">
        <x:f>IF('12_Form_Industrie'!$N11="Validé humainement",'12_Form_Industrie'!C11,"")</x:f>
      </x:c>
      <x:c r="D11" s="142" t="str">
        <x:f>IF('12_Form_Industrie'!$N11="Validé humainement",'12_Form_Industrie'!D11,"")</x:f>
      </x:c>
      <x:c r="E11" s="142" t="str">
        <x:f>IF('12_Form_Industrie'!$N11="Validé humainement",'12_Form_Industrie'!E11,"")</x:f>
      </x:c>
      <x:c r="F11" s="142" t="str">
        <x:f>IF('12_Form_Industrie'!$N11="Validé humainement",'12_Form_Industrie'!F11,"")</x:f>
      </x:c>
      <x:c r="G11" s="142" t="str">
        <x:f>IF('12_Form_Industrie'!$N11="Validé humainement",'12_Form_Industrie'!G11,"")</x:f>
      </x:c>
      <x:c r="H11" s="142" t="str">
        <x:f>IF('12_Form_Industrie'!$N11="Validé humainement",'12_Form_Industrie'!H11,"")</x:f>
      </x:c>
      <x:c r="I11" s="142" t="str">
        <x:f>IF('12_Form_Industrie'!$N11="Validé humainement",'12_Form_Industrie'!I11,"")</x:f>
      </x:c>
      <x:c r="J11" s="142" t="str">
        <x:f>IF('12_Form_Industrie'!$N11="Validé humainement",'12_Form_Industrie'!J11,"")</x:f>
      </x:c>
      <x:c r="K11" s="142" t="str">
        <x:f>IF('12_Form_Industrie'!$N11="Validé humainement",'12_Form_Industrie'!K11,"")</x:f>
      </x:c>
      <x:c r="L11" s="142" t="str">
        <x:f>IF('12_Form_Industrie'!$N11="Validé humainement",'12_Form_Industrie'!L11,"")</x:f>
      </x:c>
      <x:c r="M11" s="142" t="str">
        <x:f>IF('12_Form_Industrie'!$N11="Validé humainement",'12_Form_Industrie'!M11,"")</x:f>
      </x:c>
      <x:c r="N11" s="142" t="str">
        <x:f>IF('12_Form_Industrie'!$N11="Validé humainement",'12_Form_Industrie'!N11,"")</x:f>
      </x:c>
      <x:c r="O11" s="142" t="str">
        <x:f>IF('12_Form_Industrie'!$N11="Validé humainement",'12_Form_Industrie'!O11,"")</x:f>
      </x:c>
      <x:c r="P11" s="142" t="str">
        <x:f>IF('12_Form_Industrie'!$N11="Validé humainement",'12_Form_Industrie'!P11,"")</x:f>
      </x:c>
      <x:c r="Q11" s="142" t="str">
        <x:f>IF('12_Form_Industrie'!$N11="Validé humainement",'12_Form_Industrie'!Q11,"")</x:f>
      </x:c>
      <x:c r="R11" s="142" t="str">
        <x:f>IF('12_Form_Industrie'!$N11="Validé humainement",'12_Form_Industrie'!R11,"")</x:f>
      </x:c>
      <x:c r="S11" s="142" t="str">
        <x:f>IF('12_Form_Industrie'!$N11="Validé humainement",'12_Form_Industrie'!S11,"")</x:f>
      </x:c>
    </x:row>
    <x:row r="12">
      <x:c r="A12" s="142" t="str">
        <x:f>IF('12_Form_Industrie'!$N12="Validé humainement",'12_Form_Industrie'!A12,"")</x:f>
      </x:c>
      <x:c r="B12" s="142" t="str">
        <x:f>IF('12_Form_Industrie'!$N12="Validé humainement",'12_Form_Industrie'!B12,"")</x:f>
      </x:c>
      <x:c r="C12" s="142" t="str">
        <x:f>IF('12_Form_Industrie'!$N12="Validé humainement",'12_Form_Industrie'!C12,"")</x:f>
      </x:c>
      <x:c r="D12" s="142" t="str">
        <x:f>IF('12_Form_Industrie'!$N12="Validé humainement",'12_Form_Industrie'!D12,"")</x:f>
      </x:c>
      <x:c r="E12" s="142" t="str">
        <x:f>IF('12_Form_Industrie'!$N12="Validé humainement",'12_Form_Industrie'!E12,"")</x:f>
      </x:c>
      <x:c r="F12" s="142" t="str">
        <x:f>IF('12_Form_Industrie'!$N12="Validé humainement",'12_Form_Industrie'!F12,"")</x:f>
      </x:c>
      <x:c r="G12" s="142" t="str">
        <x:f>IF('12_Form_Industrie'!$N12="Validé humainement",'12_Form_Industrie'!G12,"")</x:f>
      </x:c>
      <x:c r="H12" s="142" t="str">
        <x:f>IF('12_Form_Industrie'!$N12="Validé humainement",'12_Form_Industrie'!H12,"")</x:f>
      </x:c>
      <x:c r="I12" s="142" t="str">
        <x:f>IF('12_Form_Industrie'!$N12="Validé humainement",'12_Form_Industrie'!I12,"")</x:f>
      </x:c>
      <x:c r="J12" s="142" t="str">
        <x:f>IF('12_Form_Industrie'!$N12="Validé humainement",'12_Form_Industrie'!J12,"")</x:f>
      </x:c>
      <x:c r="K12" s="142" t="str">
        <x:f>IF('12_Form_Industrie'!$N12="Validé humainement",'12_Form_Industrie'!K12,"")</x:f>
      </x:c>
      <x:c r="L12" s="142" t="str">
        <x:f>IF('12_Form_Industrie'!$N12="Validé humainement",'12_Form_Industrie'!L12,"")</x:f>
      </x:c>
      <x:c r="M12" s="142" t="str">
        <x:f>IF('12_Form_Industrie'!$N12="Validé humainement",'12_Form_Industrie'!M12,"")</x:f>
      </x:c>
      <x:c r="N12" s="142" t="str">
        <x:f>IF('12_Form_Industrie'!$N12="Validé humainement",'12_Form_Industrie'!N12,"")</x:f>
      </x:c>
      <x:c r="O12" s="142" t="str">
        <x:f>IF('12_Form_Industrie'!$N12="Validé humainement",'12_Form_Industrie'!O12,"")</x:f>
      </x:c>
      <x:c r="P12" s="142" t="str">
        <x:f>IF('12_Form_Industrie'!$N12="Validé humainement",'12_Form_Industrie'!P12,"")</x:f>
      </x:c>
      <x:c r="Q12" s="142" t="str">
        <x:f>IF('12_Form_Industrie'!$N12="Validé humainement",'12_Form_Industrie'!Q12,"")</x:f>
      </x:c>
      <x:c r="R12" s="142" t="str">
        <x:f>IF('12_Form_Industrie'!$N12="Validé humainement",'12_Form_Industrie'!R12,"")</x:f>
      </x:c>
      <x:c r="S12" s="142" t="str">
        <x:f>IF('12_Form_Industrie'!$N12="Validé humainement",'12_Form_Industrie'!S12,"")</x:f>
      </x:c>
    </x:row>
    <x:row r="13">
      <x:c r="A13" s="142" t="str">
        <x:f>IF('12_Form_Industrie'!$N13="Validé humainement",'12_Form_Industrie'!A13,"")</x:f>
      </x:c>
      <x:c r="B13" s="142" t="str">
        <x:f>IF('12_Form_Industrie'!$N13="Validé humainement",'12_Form_Industrie'!B13,"")</x:f>
      </x:c>
      <x:c r="C13" s="142" t="str">
        <x:f>IF('12_Form_Industrie'!$N13="Validé humainement",'12_Form_Industrie'!C13,"")</x:f>
      </x:c>
      <x:c r="D13" s="142" t="str">
        <x:f>IF('12_Form_Industrie'!$N13="Validé humainement",'12_Form_Industrie'!D13,"")</x:f>
      </x:c>
      <x:c r="E13" s="142" t="str">
        <x:f>IF('12_Form_Industrie'!$N13="Validé humainement",'12_Form_Industrie'!E13,"")</x:f>
      </x:c>
      <x:c r="F13" s="142" t="str">
        <x:f>IF('12_Form_Industrie'!$N13="Validé humainement",'12_Form_Industrie'!F13,"")</x:f>
      </x:c>
      <x:c r="G13" s="142" t="str">
        <x:f>IF('12_Form_Industrie'!$N13="Validé humainement",'12_Form_Industrie'!G13,"")</x:f>
      </x:c>
      <x:c r="H13" s="142" t="str">
        <x:f>IF('12_Form_Industrie'!$N13="Validé humainement",'12_Form_Industrie'!H13,"")</x:f>
      </x:c>
      <x:c r="I13" s="142" t="str">
        <x:f>IF('12_Form_Industrie'!$N13="Validé humainement",'12_Form_Industrie'!I13,"")</x:f>
      </x:c>
      <x:c r="J13" s="142" t="str">
        <x:f>IF('12_Form_Industrie'!$N13="Validé humainement",'12_Form_Industrie'!J13,"")</x:f>
      </x:c>
      <x:c r="K13" s="142" t="str">
        <x:f>IF('12_Form_Industrie'!$N13="Validé humainement",'12_Form_Industrie'!K13,"")</x:f>
      </x:c>
      <x:c r="L13" s="142" t="str">
        <x:f>IF('12_Form_Industrie'!$N13="Validé humainement",'12_Form_Industrie'!L13,"")</x:f>
      </x:c>
      <x:c r="M13" s="142" t="str">
        <x:f>IF('12_Form_Industrie'!$N13="Validé humainement",'12_Form_Industrie'!M13,"")</x:f>
      </x:c>
      <x:c r="N13" s="142" t="str">
        <x:f>IF('12_Form_Industrie'!$N13="Validé humainement",'12_Form_Industrie'!N13,"")</x:f>
      </x:c>
      <x:c r="O13" s="142" t="str">
        <x:f>IF('12_Form_Industrie'!$N13="Validé humainement",'12_Form_Industrie'!O13,"")</x:f>
      </x:c>
      <x:c r="P13" s="142" t="str">
        <x:f>IF('12_Form_Industrie'!$N13="Validé humainement",'12_Form_Industrie'!P13,"")</x:f>
      </x:c>
      <x:c r="Q13" s="142" t="str">
        <x:f>IF('12_Form_Industrie'!$N13="Validé humainement",'12_Form_Industrie'!Q13,"")</x:f>
      </x:c>
      <x:c r="R13" s="142" t="str">
        <x:f>IF('12_Form_Industrie'!$N13="Validé humainement",'12_Form_Industrie'!R13,"")</x:f>
      </x:c>
      <x:c r="S13" s="142" t="str">
        <x:f>IF('12_Form_Industrie'!$N13="Validé humainement",'12_Form_Industrie'!S13,"")</x:f>
      </x:c>
    </x:row>
    <x:row r="14">
      <x:c r="A14" s="142" t="str">
        <x:f>IF('12_Form_Industrie'!$N14="Validé humainement",'12_Form_Industrie'!A14,"")</x:f>
      </x:c>
      <x:c r="B14" s="142" t="str">
        <x:f>IF('12_Form_Industrie'!$N14="Validé humainement",'12_Form_Industrie'!B14,"")</x:f>
      </x:c>
      <x:c r="C14" s="142" t="str">
        <x:f>IF('12_Form_Industrie'!$N14="Validé humainement",'12_Form_Industrie'!C14,"")</x:f>
      </x:c>
      <x:c r="D14" s="142" t="str">
        <x:f>IF('12_Form_Industrie'!$N14="Validé humainement",'12_Form_Industrie'!D14,"")</x:f>
      </x:c>
      <x:c r="E14" s="142" t="str">
        <x:f>IF('12_Form_Industrie'!$N14="Validé humainement",'12_Form_Industrie'!E14,"")</x:f>
      </x:c>
      <x:c r="F14" s="142" t="str">
        <x:f>IF('12_Form_Industrie'!$N14="Validé humainement",'12_Form_Industrie'!F14,"")</x:f>
      </x:c>
      <x:c r="G14" s="142" t="str">
        <x:f>IF('12_Form_Industrie'!$N14="Validé humainement",'12_Form_Industrie'!G14,"")</x:f>
      </x:c>
      <x:c r="H14" s="142" t="str">
        <x:f>IF('12_Form_Industrie'!$N14="Validé humainement",'12_Form_Industrie'!H14,"")</x:f>
      </x:c>
      <x:c r="I14" s="142" t="str">
        <x:f>IF('12_Form_Industrie'!$N14="Validé humainement",'12_Form_Industrie'!I14,"")</x:f>
      </x:c>
      <x:c r="J14" s="142" t="str">
        <x:f>IF('12_Form_Industrie'!$N14="Validé humainement",'12_Form_Industrie'!J14,"")</x:f>
      </x:c>
      <x:c r="K14" s="142" t="str">
        <x:f>IF('12_Form_Industrie'!$N14="Validé humainement",'12_Form_Industrie'!K14,"")</x:f>
      </x:c>
      <x:c r="L14" s="142" t="str">
        <x:f>IF('12_Form_Industrie'!$N14="Validé humainement",'12_Form_Industrie'!L14,"")</x:f>
      </x:c>
      <x:c r="M14" s="142" t="str">
        <x:f>IF('12_Form_Industrie'!$N14="Validé humainement",'12_Form_Industrie'!M14,"")</x:f>
      </x:c>
      <x:c r="N14" s="142" t="str">
        <x:f>IF('12_Form_Industrie'!$N14="Validé humainement",'12_Form_Industrie'!N14,"")</x:f>
      </x:c>
      <x:c r="O14" s="142" t="str">
        <x:f>IF('12_Form_Industrie'!$N14="Validé humainement",'12_Form_Industrie'!O14,"")</x:f>
      </x:c>
      <x:c r="P14" s="142" t="str">
        <x:f>IF('12_Form_Industrie'!$N14="Validé humainement",'12_Form_Industrie'!P14,"")</x:f>
      </x:c>
      <x:c r="Q14" s="142" t="str">
        <x:f>IF('12_Form_Industrie'!$N14="Validé humainement",'12_Form_Industrie'!Q14,"")</x:f>
      </x:c>
      <x:c r="R14" s="142" t="str">
        <x:f>IF('12_Form_Industrie'!$N14="Validé humainement",'12_Form_Industrie'!R14,"")</x:f>
      </x:c>
      <x:c r="S14" s="142" t="str">
        <x:f>IF('12_Form_Industrie'!$N14="Validé humainement",'12_Form_Industrie'!S14,"")</x:f>
      </x:c>
    </x:row>
    <x:row r="15">
      <x:c r="A15" s="142" t="str">
        <x:f>IF('12_Form_Industrie'!$N15="Validé humainement",'12_Form_Industrie'!A15,"")</x:f>
      </x:c>
      <x:c r="B15" s="142" t="str">
        <x:f>IF('12_Form_Industrie'!$N15="Validé humainement",'12_Form_Industrie'!B15,"")</x:f>
      </x:c>
      <x:c r="C15" s="142" t="str">
        <x:f>IF('12_Form_Industrie'!$N15="Validé humainement",'12_Form_Industrie'!C15,"")</x:f>
      </x:c>
      <x:c r="D15" s="142" t="str">
        <x:f>IF('12_Form_Industrie'!$N15="Validé humainement",'12_Form_Industrie'!D15,"")</x:f>
      </x:c>
      <x:c r="E15" s="142" t="str">
        <x:f>IF('12_Form_Industrie'!$N15="Validé humainement",'12_Form_Industrie'!E15,"")</x:f>
      </x:c>
      <x:c r="F15" s="142" t="str">
        <x:f>IF('12_Form_Industrie'!$N15="Validé humainement",'12_Form_Industrie'!F15,"")</x:f>
      </x:c>
      <x:c r="G15" s="142" t="str">
        <x:f>IF('12_Form_Industrie'!$N15="Validé humainement",'12_Form_Industrie'!G15,"")</x:f>
      </x:c>
      <x:c r="H15" s="142" t="str">
        <x:f>IF('12_Form_Industrie'!$N15="Validé humainement",'12_Form_Industrie'!H15,"")</x:f>
      </x:c>
      <x:c r="I15" s="142" t="str">
        <x:f>IF('12_Form_Industrie'!$N15="Validé humainement",'12_Form_Industrie'!I15,"")</x:f>
      </x:c>
      <x:c r="J15" s="142" t="str">
        <x:f>IF('12_Form_Industrie'!$N15="Validé humainement",'12_Form_Industrie'!J15,"")</x:f>
      </x:c>
      <x:c r="K15" s="142" t="str">
        <x:f>IF('12_Form_Industrie'!$N15="Validé humainement",'12_Form_Industrie'!K15,"")</x:f>
      </x:c>
      <x:c r="L15" s="142" t="str">
        <x:f>IF('12_Form_Industrie'!$N15="Validé humainement",'12_Form_Industrie'!L15,"")</x:f>
      </x:c>
      <x:c r="M15" s="142" t="str">
        <x:f>IF('12_Form_Industrie'!$N15="Validé humainement",'12_Form_Industrie'!M15,"")</x:f>
      </x:c>
      <x:c r="N15" s="142" t="str">
        <x:f>IF('12_Form_Industrie'!$N15="Validé humainement",'12_Form_Industrie'!N15,"")</x:f>
      </x:c>
      <x:c r="O15" s="142" t="str">
        <x:f>IF('12_Form_Industrie'!$N15="Validé humainement",'12_Form_Industrie'!O15,"")</x:f>
      </x:c>
      <x:c r="P15" s="142" t="str">
        <x:f>IF('12_Form_Industrie'!$N15="Validé humainement",'12_Form_Industrie'!P15,"")</x:f>
      </x:c>
      <x:c r="Q15" s="142" t="str">
        <x:f>IF('12_Form_Industrie'!$N15="Validé humainement",'12_Form_Industrie'!Q15,"")</x:f>
      </x:c>
      <x:c r="R15" s="142" t="str">
        <x:f>IF('12_Form_Industrie'!$N15="Validé humainement",'12_Form_Industrie'!R15,"")</x:f>
      </x:c>
      <x:c r="S15" s="142" t="str">
        <x:f>IF('12_Form_Industrie'!$N15="Validé humainement",'12_Form_Industrie'!S15,"")</x:f>
      </x:c>
    </x:row>
    <x:row r="16">
      <x:c r="A16" s="142" t="str">
        <x:f>IF('12_Form_Industrie'!$N16="Validé humainement",'12_Form_Industrie'!A16,"")</x:f>
      </x:c>
      <x:c r="B16" s="142" t="str">
        <x:f>IF('12_Form_Industrie'!$N16="Validé humainement",'12_Form_Industrie'!B16,"")</x:f>
      </x:c>
      <x:c r="C16" s="142" t="str">
        <x:f>IF('12_Form_Industrie'!$N16="Validé humainement",'12_Form_Industrie'!C16,"")</x:f>
      </x:c>
      <x:c r="D16" s="142" t="str">
        <x:f>IF('12_Form_Industrie'!$N16="Validé humainement",'12_Form_Industrie'!D16,"")</x:f>
      </x:c>
      <x:c r="E16" s="142" t="str">
        <x:f>IF('12_Form_Industrie'!$N16="Validé humainement",'12_Form_Industrie'!E16,"")</x:f>
      </x:c>
      <x:c r="F16" s="142" t="str">
        <x:f>IF('12_Form_Industrie'!$N16="Validé humainement",'12_Form_Industrie'!F16,"")</x:f>
      </x:c>
      <x:c r="G16" s="142" t="str">
        <x:f>IF('12_Form_Industrie'!$N16="Validé humainement",'12_Form_Industrie'!G16,"")</x:f>
      </x:c>
      <x:c r="H16" s="142" t="str">
        <x:f>IF('12_Form_Industrie'!$N16="Validé humainement",'12_Form_Industrie'!H16,"")</x:f>
      </x:c>
      <x:c r="I16" s="142" t="str">
        <x:f>IF('12_Form_Industrie'!$N16="Validé humainement",'12_Form_Industrie'!I16,"")</x:f>
      </x:c>
      <x:c r="J16" s="142" t="str">
        <x:f>IF('12_Form_Industrie'!$N16="Validé humainement",'12_Form_Industrie'!J16,"")</x:f>
      </x:c>
      <x:c r="K16" s="142" t="str">
        <x:f>IF('12_Form_Industrie'!$N16="Validé humainement",'12_Form_Industrie'!K16,"")</x:f>
      </x:c>
      <x:c r="L16" s="142" t="str">
        <x:f>IF('12_Form_Industrie'!$N16="Validé humainement",'12_Form_Industrie'!L16,"")</x:f>
      </x:c>
      <x:c r="M16" s="142" t="str">
        <x:f>IF('12_Form_Industrie'!$N16="Validé humainement",'12_Form_Industrie'!M16,"")</x:f>
      </x:c>
      <x:c r="N16" s="142" t="str">
        <x:f>IF('12_Form_Industrie'!$N16="Validé humainement",'12_Form_Industrie'!N16,"")</x:f>
      </x:c>
      <x:c r="O16" s="142" t="str">
        <x:f>IF('12_Form_Industrie'!$N16="Validé humainement",'12_Form_Industrie'!O16,"")</x:f>
      </x:c>
      <x:c r="P16" s="142" t="str">
        <x:f>IF('12_Form_Industrie'!$N16="Validé humainement",'12_Form_Industrie'!P16,"")</x:f>
      </x:c>
      <x:c r="Q16" s="142" t="str">
        <x:f>IF('12_Form_Industrie'!$N16="Validé humainement",'12_Form_Industrie'!Q16,"")</x:f>
      </x:c>
      <x:c r="R16" s="142" t="str">
        <x:f>IF('12_Form_Industrie'!$N16="Validé humainement",'12_Form_Industrie'!R16,"")</x:f>
      </x:c>
      <x:c r="S16" s="142" t="str">
        <x:f>IF('12_Form_Industrie'!$N16="Validé humainement",'12_Form_Industrie'!S16,"")</x:f>
      </x:c>
    </x:row>
    <x:row r="17">
      <x:c r="A17" s="142" t="str">
        <x:f>IF('12_Form_Industrie'!$N17="Validé humainement",'12_Form_Industrie'!A17,"")</x:f>
      </x:c>
      <x:c r="B17" s="142" t="str">
        <x:f>IF('12_Form_Industrie'!$N17="Validé humainement",'12_Form_Industrie'!B17,"")</x:f>
      </x:c>
      <x:c r="C17" s="142" t="str">
        <x:f>IF('12_Form_Industrie'!$N17="Validé humainement",'12_Form_Industrie'!C17,"")</x:f>
      </x:c>
      <x:c r="D17" s="142" t="str">
        <x:f>IF('12_Form_Industrie'!$N17="Validé humainement",'12_Form_Industrie'!D17,"")</x:f>
      </x:c>
      <x:c r="E17" s="142" t="str">
        <x:f>IF('12_Form_Industrie'!$N17="Validé humainement",'12_Form_Industrie'!E17,"")</x:f>
      </x:c>
      <x:c r="F17" s="142" t="str">
        <x:f>IF('12_Form_Industrie'!$N17="Validé humainement",'12_Form_Industrie'!F17,"")</x:f>
      </x:c>
      <x:c r="G17" s="142" t="str">
        <x:f>IF('12_Form_Industrie'!$N17="Validé humainement",'12_Form_Industrie'!G17,"")</x:f>
      </x:c>
      <x:c r="H17" s="142" t="str">
        <x:f>IF('12_Form_Industrie'!$N17="Validé humainement",'12_Form_Industrie'!H17,"")</x:f>
      </x:c>
      <x:c r="I17" s="142" t="str">
        <x:f>IF('12_Form_Industrie'!$N17="Validé humainement",'12_Form_Industrie'!I17,"")</x:f>
      </x:c>
      <x:c r="J17" s="142" t="str">
        <x:f>IF('12_Form_Industrie'!$N17="Validé humainement",'12_Form_Industrie'!J17,"")</x:f>
      </x:c>
      <x:c r="K17" s="142" t="str">
        <x:f>IF('12_Form_Industrie'!$N17="Validé humainement",'12_Form_Industrie'!K17,"")</x:f>
      </x:c>
      <x:c r="L17" s="142" t="str">
        <x:f>IF('12_Form_Industrie'!$N17="Validé humainement",'12_Form_Industrie'!L17,"")</x:f>
      </x:c>
      <x:c r="M17" s="142" t="str">
        <x:f>IF('12_Form_Industrie'!$N17="Validé humainement",'12_Form_Industrie'!M17,"")</x:f>
      </x:c>
      <x:c r="N17" s="142" t="str">
        <x:f>IF('12_Form_Industrie'!$N17="Validé humainement",'12_Form_Industrie'!N17,"")</x:f>
      </x:c>
      <x:c r="O17" s="142" t="str">
        <x:f>IF('12_Form_Industrie'!$N17="Validé humainement",'12_Form_Industrie'!O17,"")</x:f>
      </x:c>
      <x:c r="P17" s="142" t="str">
        <x:f>IF('12_Form_Industrie'!$N17="Validé humainement",'12_Form_Industrie'!P17,"")</x:f>
      </x:c>
      <x:c r="Q17" s="142" t="str">
        <x:f>IF('12_Form_Industrie'!$N17="Validé humainement",'12_Form_Industrie'!Q17,"")</x:f>
      </x:c>
      <x:c r="R17" s="142" t="str">
        <x:f>IF('12_Form_Industrie'!$N17="Validé humainement",'12_Form_Industrie'!R17,"")</x:f>
      </x:c>
      <x:c r="S17" s="142" t="str">
        <x:f>IF('12_Form_Industrie'!$N17="Validé humainement",'12_Form_Industrie'!S17,"")</x:f>
      </x:c>
    </x:row>
    <x:row r="18">
      <x:c r="A18" s="142" t="str">
        <x:f>IF('12_Form_Industrie'!$N18="Validé humainement",'12_Form_Industrie'!A18,"")</x:f>
      </x:c>
      <x:c r="B18" s="142" t="str">
        <x:f>IF('12_Form_Industrie'!$N18="Validé humainement",'12_Form_Industrie'!B18,"")</x:f>
      </x:c>
      <x:c r="C18" s="142" t="str">
        <x:f>IF('12_Form_Industrie'!$N18="Validé humainement",'12_Form_Industrie'!C18,"")</x:f>
      </x:c>
      <x:c r="D18" s="142" t="str">
        <x:f>IF('12_Form_Industrie'!$N18="Validé humainement",'12_Form_Industrie'!D18,"")</x:f>
      </x:c>
      <x:c r="E18" s="142" t="str">
        <x:f>IF('12_Form_Industrie'!$N18="Validé humainement",'12_Form_Industrie'!E18,"")</x:f>
      </x:c>
      <x:c r="F18" s="142" t="str">
        <x:f>IF('12_Form_Industrie'!$N18="Validé humainement",'12_Form_Industrie'!F18,"")</x:f>
      </x:c>
      <x:c r="G18" s="142" t="str">
        <x:f>IF('12_Form_Industrie'!$N18="Validé humainement",'12_Form_Industrie'!G18,"")</x:f>
      </x:c>
      <x:c r="H18" s="142" t="str">
        <x:f>IF('12_Form_Industrie'!$N18="Validé humainement",'12_Form_Industrie'!H18,"")</x:f>
      </x:c>
      <x:c r="I18" s="142" t="str">
        <x:f>IF('12_Form_Industrie'!$N18="Validé humainement",'12_Form_Industrie'!I18,"")</x:f>
      </x:c>
      <x:c r="J18" s="142" t="str">
        <x:f>IF('12_Form_Industrie'!$N18="Validé humainement",'12_Form_Industrie'!J18,"")</x:f>
      </x:c>
      <x:c r="K18" s="142" t="str">
        <x:f>IF('12_Form_Industrie'!$N18="Validé humainement",'12_Form_Industrie'!K18,"")</x:f>
      </x:c>
      <x:c r="L18" s="142" t="str">
        <x:f>IF('12_Form_Industrie'!$N18="Validé humainement",'12_Form_Industrie'!L18,"")</x:f>
      </x:c>
      <x:c r="M18" s="142" t="str">
        <x:f>IF('12_Form_Industrie'!$N18="Validé humainement",'12_Form_Industrie'!M18,"")</x:f>
      </x:c>
      <x:c r="N18" s="142" t="str">
        <x:f>IF('12_Form_Industrie'!$N18="Validé humainement",'12_Form_Industrie'!N18,"")</x:f>
      </x:c>
      <x:c r="O18" s="142" t="str">
        <x:f>IF('12_Form_Industrie'!$N18="Validé humainement",'12_Form_Industrie'!O18,"")</x:f>
      </x:c>
      <x:c r="P18" s="142" t="str">
        <x:f>IF('12_Form_Industrie'!$N18="Validé humainement",'12_Form_Industrie'!P18,"")</x:f>
      </x:c>
      <x:c r="Q18" s="142" t="str">
        <x:f>IF('12_Form_Industrie'!$N18="Validé humainement",'12_Form_Industrie'!Q18,"")</x:f>
      </x:c>
      <x:c r="R18" s="142" t="str">
        <x:f>IF('12_Form_Industrie'!$N18="Validé humainement",'12_Form_Industrie'!R18,"")</x:f>
      </x:c>
      <x:c r="S18" s="142" t="str">
        <x:f>IF('12_Form_Industrie'!$N18="Validé humainement",'12_Form_Industrie'!S18,"")</x:f>
      </x:c>
    </x:row>
    <x:row r="19">
      <x:c r="A19" s="142" t="str">
        <x:f>IF('12_Form_Industrie'!$N19="Validé humainement",'12_Form_Industrie'!A19,"")</x:f>
      </x:c>
      <x:c r="B19" s="142" t="str">
        <x:f>IF('12_Form_Industrie'!$N19="Validé humainement",'12_Form_Industrie'!B19,"")</x:f>
      </x:c>
      <x:c r="C19" s="142" t="str">
        <x:f>IF('12_Form_Industrie'!$N19="Validé humainement",'12_Form_Industrie'!C19,"")</x:f>
      </x:c>
      <x:c r="D19" s="142" t="str">
        <x:f>IF('12_Form_Industrie'!$N19="Validé humainement",'12_Form_Industrie'!D19,"")</x:f>
      </x:c>
      <x:c r="E19" s="142" t="str">
        <x:f>IF('12_Form_Industrie'!$N19="Validé humainement",'12_Form_Industrie'!E19,"")</x:f>
      </x:c>
      <x:c r="F19" s="142" t="str">
        <x:f>IF('12_Form_Industrie'!$N19="Validé humainement",'12_Form_Industrie'!F19,"")</x:f>
      </x:c>
      <x:c r="G19" s="142" t="str">
        <x:f>IF('12_Form_Industrie'!$N19="Validé humainement",'12_Form_Industrie'!G19,"")</x:f>
      </x:c>
      <x:c r="H19" s="142" t="str">
        <x:f>IF('12_Form_Industrie'!$N19="Validé humainement",'12_Form_Industrie'!H19,"")</x:f>
      </x:c>
      <x:c r="I19" s="142" t="str">
        <x:f>IF('12_Form_Industrie'!$N19="Validé humainement",'12_Form_Industrie'!I19,"")</x:f>
      </x:c>
      <x:c r="J19" s="142" t="str">
        <x:f>IF('12_Form_Industrie'!$N19="Validé humainement",'12_Form_Industrie'!J19,"")</x:f>
      </x:c>
      <x:c r="K19" s="142" t="str">
        <x:f>IF('12_Form_Industrie'!$N19="Validé humainement",'12_Form_Industrie'!K19,"")</x:f>
      </x:c>
      <x:c r="L19" s="142" t="str">
        <x:f>IF('12_Form_Industrie'!$N19="Validé humainement",'12_Form_Industrie'!L19,"")</x:f>
      </x:c>
      <x:c r="M19" s="142" t="str">
        <x:f>IF('12_Form_Industrie'!$N19="Validé humainement",'12_Form_Industrie'!M19,"")</x:f>
      </x:c>
      <x:c r="N19" s="142" t="str">
        <x:f>IF('12_Form_Industrie'!$N19="Validé humainement",'12_Form_Industrie'!N19,"")</x:f>
      </x:c>
      <x:c r="O19" s="142" t="str">
        <x:f>IF('12_Form_Industrie'!$N19="Validé humainement",'12_Form_Industrie'!O19,"")</x:f>
      </x:c>
      <x:c r="P19" s="142" t="str">
        <x:f>IF('12_Form_Industrie'!$N19="Validé humainement",'12_Form_Industrie'!P19,"")</x:f>
      </x:c>
      <x:c r="Q19" s="142" t="str">
        <x:f>IF('12_Form_Industrie'!$N19="Validé humainement",'12_Form_Industrie'!Q19,"")</x:f>
      </x:c>
      <x:c r="R19" s="142" t="str">
        <x:f>IF('12_Form_Industrie'!$N19="Validé humainement",'12_Form_Industrie'!R19,"")</x:f>
      </x:c>
      <x:c r="S19" s="142" t="str">
        <x:f>IF('12_Form_Industrie'!$N19="Validé humainement",'12_Form_Industrie'!S19,"")</x:f>
      </x:c>
    </x:row>
    <x:row r="20">
      <x:c r="A20" s="142" t="str">
        <x:f>IF('12_Form_Industrie'!$N20="Validé humainement",'12_Form_Industrie'!A20,"")</x:f>
      </x:c>
      <x:c r="B20" s="142" t="str">
        <x:f>IF('12_Form_Industrie'!$N20="Validé humainement",'12_Form_Industrie'!B20,"")</x:f>
      </x:c>
      <x:c r="C20" s="142" t="str">
        <x:f>IF('12_Form_Industrie'!$N20="Validé humainement",'12_Form_Industrie'!C20,"")</x:f>
      </x:c>
      <x:c r="D20" s="142" t="str">
        <x:f>IF('12_Form_Industrie'!$N20="Validé humainement",'12_Form_Industrie'!D20,"")</x:f>
      </x:c>
      <x:c r="E20" s="142" t="str">
        <x:f>IF('12_Form_Industrie'!$N20="Validé humainement",'12_Form_Industrie'!E20,"")</x:f>
      </x:c>
      <x:c r="F20" s="142" t="str">
        <x:f>IF('12_Form_Industrie'!$N20="Validé humainement",'12_Form_Industrie'!F20,"")</x:f>
      </x:c>
      <x:c r="G20" s="142" t="str">
        <x:f>IF('12_Form_Industrie'!$N20="Validé humainement",'12_Form_Industrie'!G20,"")</x:f>
      </x:c>
      <x:c r="H20" s="142" t="str">
        <x:f>IF('12_Form_Industrie'!$N20="Validé humainement",'12_Form_Industrie'!H20,"")</x:f>
      </x:c>
      <x:c r="I20" s="142" t="str">
        <x:f>IF('12_Form_Industrie'!$N20="Validé humainement",'12_Form_Industrie'!I20,"")</x:f>
      </x:c>
      <x:c r="J20" s="142" t="str">
        <x:f>IF('12_Form_Industrie'!$N20="Validé humainement",'12_Form_Industrie'!J20,"")</x:f>
      </x:c>
      <x:c r="K20" s="142" t="str">
        <x:f>IF('12_Form_Industrie'!$N20="Validé humainement",'12_Form_Industrie'!K20,"")</x:f>
      </x:c>
      <x:c r="L20" s="142" t="str">
        <x:f>IF('12_Form_Industrie'!$N20="Validé humainement",'12_Form_Industrie'!L20,"")</x:f>
      </x:c>
      <x:c r="M20" s="142" t="str">
        <x:f>IF('12_Form_Industrie'!$N20="Validé humainement",'12_Form_Industrie'!M20,"")</x:f>
      </x:c>
      <x:c r="N20" s="142" t="str">
        <x:f>IF('12_Form_Industrie'!$N20="Validé humainement",'12_Form_Industrie'!N20,"")</x:f>
      </x:c>
      <x:c r="O20" s="142" t="str">
        <x:f>IF('12_Form_Industrie'!$N20="Validé humainement",'12_Form_Industrie'!O20,"")</x:f>
      </x:c>
      <x:c r="P20" s="142" t="str">
        <x:f>IF('12_Form_Industrie'!$N20="Validé humainement",'12_Form_Industrie'!P20,"")</x:f>
      </x:c>
      <x:c r="Q20" s="142" t="str">
        <x:f>IF('12_Form_Industrie'!$N20="Validé humainement",'12_Form_Industrie'!Q20,"")</x:f>
      </x:c>
      <x:c r="R20" s="142" t="str">
        <x:f>IF('12_Form_Industrie'!$N20="Validé humainement",'12_Form_Industrie'!R20,"")</x:f>
      </x:c>
      <x:c r="S20" s="142" t="str">
        <x:f>IF('12_Form_Industrie'!$N20="Validé humainement",'12_Form_Industrie'!S20,"")</x:f>
      </x:c>
    </x:row>
    <x:row r="21">
      <x:c r="A21" s="142" t="str">
        <x:f>IF('12_Form_Industrie'!$N21="Validé humainement",'12_Form_Industrie'!A21,"")</x:f>
      </x:c>
      <x:c r="B21" s="142" t="str">
        <x:f>IF('12_Form_Industrie'!$N21="Validé humainement",'12_Form_Industrie'!B21,"")</x:f>
      </x:c>
      <x:c r="C21" s="142" t="str">
        <x:f>IF('12_Form_Industrie'!$N21="Validé humainement",'12_Form_Industrie'!C21,"")</x:f>
      </x:c>
      <x:c r="D21" s="142" t="str">
        <x:f>IF('12_Form_Industrie'!$N21="Validé humainement",'12_Form_Industrie'!D21,"")</x:f>
      </x:c>
      <x:c r="E21" s="142" t="str">
        <x:f>IF('12_Form_Industrie'!$N21="Validé humainement",'12_Form_Industrie'!E21,"")</x:f>
      </x:c>
      <x:c r="F21" s="142" t="str">
        <x:f>IF('12_Form_Industrie'!$N21="Validé humainement",'12_Form_Industrie'!F21,"")</x:f>
      </x:c>
      <x:c r="G21" s="142" t="str">
        <x:f>IF('12_Form_Industrie'!$N21="Validé humainement",'12_Form_Industrie'!G21,"")</x:f>
      </x:c>
      <x:c r="H21" s="142" t="str">
        <x:f>IF('12_Form_Industrie'!$N21="Validé humainement",'12_Form_Industrie'!H21,"")</x:f>
      </x:c>
      <x:c r="I21" s="142" t="str">
        <x:f>IF('12_Form_Industrie'!$N21="Validé humainement",'12_Form_Industrie'!I21,"")</x:f>
      </x:c>
      <x:c r="J21" s="142" t="str">
        <x:f>IF('12_Form_Industrie'!$N21="Validé humainement",'12_Form_Industrie'!J21,"")</x:f>
      </x:c>
      <x:c r="K21" s="142" t="str">
        <x:f>IF('12_Form_Industrie'!$N21="Validé humainement",'12_Form_Industrie'!K21,"")</x:f>
      </x:c>
      <x:c r="L21" s="142" t="str">
        <x:f>IF('12_Form_Industrie'!$N21="Validé humainement",'12_Form_Industrie'!L21,"")</x:f>
      </x:c>
      <x:c r="M21" s="142" t="str">
        <x:f>IF('12_Form_Industrie'!$N21="Validé humainement",'12_Form_Industrie'!M21,"")</x:f>
      </x:c>
      <x:c r="N21" s="142" t="str">
        <x:f>IF('12_Form_Industrie'!$N21="Validé humainement",'12_Form_Industrie'!N21,"")</x:f>
      </x:c>
      <x:c r="O21" s="142" t="str">
        <x:f>IF('12_Form_Industrie'!$N21="Validé humainement",'12_Form_Industrie'!O21,"")</x:f>
      </x:c>
      <x:c r="P21" s="142" t="str">
        <x:f>IF('12_Form_Industrie'!$N21="Validé humainement",'12_Form_Industrie'!P21,"")</x:f>
      </x:c>
      <x:c r="Q21" s="142" t="str">
        <x:f>IF('12_Form_Industrie'!$N21="Validé humainement",'12_Form_Industrie'!Q21,"")</x:f>
      </x:c>
      <x:c r="R21" s="142" t="str">
        <x:f>IF('12_Form_Industrie'!$N21="Validé humainement",'12_Form_Industrie'!R21,"")</x:f>
      </x:c>
      <x:c r="S21" s="142" t="str">
        <x:f>IF('12_Form_Industrie'!$N21="Validé humainement",'12_Form_Industrie'!S21,"")</x:f>
      </x:c>
    </x:row>
    <x:row r="22">
      <x:c r="A22" s="142" t="str">
        <x:f>IF('12_Form_Industrie'!$N22="Validé humainement",'12_Form_Industrie'!A22,"")</x:f>
      </x:c>
      <x:c r="B22" s="142" t="str">
        <x:f>IF('12_Form_Industrie'!$N22="Validé humainement",'12_Form_Industrie'!B22,"")</x:f>
      </x:c>
      <x:c r="C22" s="142" t="str">
        <x:f>IF('12_Form_Industrie'!$N22="Validé humainement",'12_Form_Industrie'!C22,"")</x:f>
      </x:c>
      <x:c r="D22" s="142" t="str">
        <x:f>IF('12_Form_Industrie'!$N22="Validé humainement",'12_Form_Industrie'!D22,"")</x:f>
      </x:c>
      <x:c r="E22" s="142" t="str">
        <x:f>IF('12_Form_Industrie'!$N22="Validé humainement",'12_Form_Industrie'!E22,"")</x:f>
      </x:c>
      <x:c r="F22" s="142" t="str">
        <x:f>IF('12_Form_Industrie'!$N22="Validé humainement",'12_Form_Industrie'!F22,"")</x:f>
      </x:c>
      <x:c r="G22" s="142" t="str">
        <x:f>IF('12_Form_Industrie'!$N22="Validé humainement",'12_Form_Industrie'!G22,"")</x:f>
      </x:c>
      <x:c r="H22" s="142" t="str">
        <x:f>IF('12_Form_Industrie'!$N22="Validé humainement",'12_Form_Industrie'!H22,"")</x:f>
      </x:c>
      <x:c r="I22" s="142" t="str">
        <x:f>IF('12_Form_Industrie'!$N22="Validé humainement",'12_Form_Industrie'!I22,"")</x:f>
      </x:c>
      <x:c r="J22" s="142" t="str">
        <x:f>IF('12_Form_Industrie'!$N22="Validé humainement",'12_Form_Industrie'!J22,"")</x:f>
      </x:c>
      <x:c r="K22" s="142" t="str">
        <x:f>IF('12_Form_Industrie'!$N22="Validé humainement",'12_Form_Industrie'!K22,"")</x:f>
      </x:c>
      <x:c r="L22" s="142" t="str">
        <x:f>IF('12_Form_Industrie'!$N22="Validé humainement",'12_Form_Industrie'!L22,"")</x:f>
      </x:c>
      <x:c r="M22" s="142" t="str">
        <x:f>IF('12_Form_Industrie'!$N22="Validé humainement",'12_Form_Industrie'!M22,"")</x:f>
      </x:c>
      <x:c r="N22" s="142" t="str">
        <x:f>IF('12_Form_Industrie'!$N22="Validé humainement",'12_Form_Industrie'!N22,"")</x:f>
      </x:c>
      <x:c r="O22" s="142" t="str">
        <x:f>IF('12_Form_Industrie'!$N22="Validé humainement",'12_Form_Industrie'!O22,"")</x:f>
      </x:c>
      <x:c r="P22" s="142" t="str">
        <x:f>IF('12_Form_Industrie'!$N22="Validé humainement",'12_Form_Industrie'!P22,"")</x:f>
      </x:c>
      <x:c r="Q22" s="142" t="str">
        <x:f>IF('12_Form_Industrie'!$N22="Validé humainement",'12_Form_Industrie'!Q22,"")</x:f>
      </x:c>
      <x:c r="R22" s="142" t="str">
        <x:f>IF('12_Form_Industrie'!$N22="Validé humainement",'12_Form_Industrie'!R22,"")</x:f>
      </x:c>
      <x:c r="S22" s="142" t="str">
        <x:f>IF('12_Form_Industrie'!$N22="Validé humainement",'12_Form_Industrie'!S22,"")</x:f>
      </x:c>
    </x:row>
    <x:row r="23">
      <x:c r="A23" s="142" t="str">
        <x:f>IF('12_Form_Industrie'!$N23="Validé humainement",'12_Form_Industrie'!A23,"")</x:f>
      </x:c>
      <x:c r="B23" s="142" t="str">
        <x:f>IF('12_Form_Industrie'!$N23="Validé humainement",'12_Form_Industrie'!B23,"")</x:f>
      </x:c>
      <x:c r="C23" s="142" t="str">
        <x:f>IF('12_Form_Industrie'!$N23="Validé humainement",'12_Form_Industrie'!C23,"")</x:f>
      </x:c>
      <x:c r="D23" s="142" t="str">
        <x:f>IF('12_Form_Industrie'!$N23="Validé humainement",'12_Form_Industrie'!D23,"")</x:f>
      </x:c>
      <x:c r="E23" s="142" t="str">
        <x:f>IF('12_Form_Industrie'!$N23="Validé humainement",'12_Form_Industrie'!E23,"")</x:f>
      </x:c>
      <x:c r="F23" s="142" t="str">
        <x:f>IF('12_Form_Industrie'!$N23="Validé humainement",'12_Form_Industrie'!F23,"")</x:f>
      </x:c>
      <x:c r="G23" s="142" t="str">
        <x:f>IF('12_Form_Industrie'!$N23="Validé humainement",'12_Form_Industrie'!G23,"")</x:f>
      </x:c>
      <x:c r="H23" s="142" t="str">
        <x:f>IF('12_Form_Industrie'!$N23="Validé humainement",'12_Form_Industrie'!H23,"")</x:f>
      </x:c>
      <x:c r="I23" s="142" t="str">
        <x:f>IF('12_Form_Industrie'!$N23="Validé humainement",'12_Form_Industrie'!I23,"")</x:f>
      </x:c>
      <x:c r="J23" s="142" t="str">
        <x:f>IF('12_Form_Industrie'!$N23="Validé humainement",'12_Form_Industrie'!J23,"")</x:f>
      </x:c>
      <x:c r="K23" s="142" t="str">
        <x:f>IF('12_Form_Industrie'!$N23="Validé humainement",'12_Form_Industrie'!K23,"")</x:f>
      </x:c>
      <x:c r="L23" s="142" t="str">
        <x:f>IF('12_Form_Industrie'!$N23="Validé humainement",'12_Form_Industrie'!L23,"")</x:f>
      </x:c>
      <x:c r="M23" s="142" t="str">
        <x:f>IF('12_Form_Industrie'!$N23="Validé humainement",'12_Form_Industrie'!M23,"")</x:f>
      </x:c>
      <x:c r="N23" s="142" t="str">
        <x:f>IF('12_Form_Industrie'!$N23="Validé humainement",'12_Form_Industrie'!N23,"")</x:f>
      </x:c>
      <x:c r="O23" s="142" t="str">
        <x:f>IF('12_Form_Industrie'!$N23="Validé humainement",'12_Form_Industrie'!O23,"")</x:f>
      </x:c>
      <x:c r="P23" s="142" t="str">
        <x:f>IF('12_Form_Industrie'!$N23="Validé humainement",'12_Form_Industrie'!P23,"")</x:f>
      </x:c>
      <x:c r="Q23" s="142" t="str">
        <x:f>IF('12_Form_Industrie'!$N23="Validé humainement",'12_Form_Industrie'!Q23,"")</x:f>
      </x:c>
      <x:c r="R23" s="142" t="str">
        <x:f>IF('12_Form_Industrie'!$N23="Validé humainement",'12_Form_Industrie'!R23,"")</x:f>
      </x:c>
      <x:c r="S23" s="142" t="str">
        <x:f>IF('12_Form_Industrie'!$N23="Validé humainement",'12_Form_Industrie'!S23,"")</x:f>
      </x:c>
    </x:row>
    <x:row r="24">
      <x:c r="A24" s="142" t="str">
        <x:f>IF('12_Form_Industrie'!$N24="Validé humainement",'12_Form_Industrie'!A24,"")</x:f>
      </x:c>
      <x:c r="B24" s="142" t="str">
        <x:f>IF('12_Form_Industrie'!$N24="Validé humainement",'12_Form_Industrie'!B24,"")</x:f>
      </x:c>
      <x:c r="C24" s="142" t="str">
        <x:f>IF('12_Form_Industrie'!$N24="Validé humainement",'12_Form_Industrie'!C24,"")</x:f>
      </x:c>
      <x:c r="D24" s="142" t="str">
        <x:f>IF('12_Form_Industrie'!$N24="Validé humainement",'12_Form_Industrie'!D24,"")</x:f>
      </x:c>
      <x:c r="E24" s="142" t="str">
        <x:f>IF('12_Form_Industrie'!$N24="Validé humainement",'12_Form_Industrie'!E24,"")</x:f>
      </x:c>
      <x:c r="F24" s="142" t="str">
        <x:f>IF('12_Form_Industrie'!$N24="Validé humainement",'12_Form_Industrie'!F24,"")</x:f>
      </x:c>
      <x:c r="G24" s="142" t="str">
        <x:f>IF('12_Form_Industrie'!$N24="Validé humainement",'12_Form_Industrie'!G24,"")</x:f>
      </x:c>
      <x:c r="H24" s="142" t="str">
        <x:f>IF('12_Form_Industrie'!$N24="Validé humainement",'12_Form_Industrie'!H24,"")</x:f>
      </x:c>
      <x:c r="I24" s="142" t="str">
        <x:f>IF('12_Form_Industrie'!$N24="Validé humainement",'12_Form_Industrie'!I24,"")</x:f>
      </x:c>
      <x:c r="J24" s="142" t="str">
        <x:f>IF('12_Form_Industrie'!$N24="Validé humainement",'12_Form_Industrie'!J24,"")</x:f>
      </x:c>
      <x:c r="K24" s="142" t="str">
        <x:f>IF('12_Form_Industrie'!$N24="Validé humainement",'12_Form_Industrie'!K24,"")</x:f>
      </x:c>
      <x:c r="L24" s="142" t="str">
        <x:f>IF('12_Form_Industrie'!$N24="Validé humainement",'12_Form_Industrie'!L24,"")</x:f>
      </x:c>
      <x:c r="M24" s="142" t="str">
        <x:f>IF('12_Form_Industrie'!$N24="Validé humainement",'12_Form_Industrie'!M24,"")</x:f>
      </x:c>
      <x:c r="N24" s="142" t="str">
        <x:f>IF('12_Form_Industrie'!$N24="Validé humainement",'12_Form_Industrie'!N24,"")</x:f>
      </x:c>
      <x:c r="O24" s="142" t="str">
        <x:f>IF('12_Form_Industrie'!$N24="Validé humainement",'12_Form_Industrie'!O24,"")</x:f>
      </x:c>
      <x:c r="P24" s="142" t="str">
        <x:f>IF('12_Form_Industrie'!$N24="Validé humainement",'12_Form_Industrie'!P24,"")</x:f>
      </x:c>
      <x:c r="Q24" s="142" t="str">
        <x:f>IF('12_Form_Industrie'!$N24="Validé humainement",'12_Form_Industrie'!Q24,"")</x:f>
      </x:c>
      <x:c r="R24" s="142" t="str">
        <x:f>IF('12_Form_Industrie'!$N24="Validé humainement",'12_Form_Industrie'!R24,"")</x:f>
      </x:c>
      <x:c r="S24" s="142" t="str">
        <x:f>IF('12_Form_Industrie'!$N24="Validé humainement",'12_Form_Industrie'!S24,"")</x:f>
      </x:c>
    </x:row>
    <x:row r="25">
      <x:c r="A25" s="142" t="str">
        <x:f>IF('12_Form_Industrie'!$N25="Validé humainement",'12_Form_Industrie'!A25,"")</x:f>
      </x:c>
      <x:c r="B25" s="142" t="str">
        <x:f>IF('12_Form_Industrie'!$N25="Validé humainement",'12_Form_Industrie'!B25,"")</x:f>
      </x:c>
      <x:c r="C25" s="142" t="str">
        <x:f>IF('12_Form_Industrie'!$N25="Validé humainement",'12_Form_Industrie'!C25,"")</x:f>
      </x:c>
      <x:c r="D25" s="142" t="str">
        <x:f>IF('12_Form_Industrie'!$N25="Validé humainement",'12_Form_Industrie'!D25,"")</x:f>
      </x:c>
      <x:c r="E25" s="142" t="str">
        <x:f>IF('12_Form_Industrie'!$N25="Validé humainement",'12_Form_Industrie'!E25,"")</x:f>
      </x:c>
      <x:c r="F25" s="142" t="str">
        <x:f>IF('12_Form_Industrie'!$N25="Validé humainement",'12_Form_Industrie'!F25,"")</x:f>
      </x:c>
      <x:c r="G25" s="142" t="str">
        <x:f>IF('12_Form_Industrie'!$N25="Validé humainement",'12_Form_Industrie'!G25,"")</x:f>
      </x:c>
      <x:c r="H25" s="142" t="str">
        <x:f>IF('12_Form_Industrie'!$N25="Validé humainement",'12_Form_Industrie'!H25,"")</x:f>
      </x:c>
      <x:c r="I25" s="142" t="str">
        <x:f>IF('12_Form_Industrie'!$N25="Validé humainement",'12_Form_Industrie'!I25,"")</x:f>
      </x:c>
      <x:c r="J25" s="142" t="str">
        <x:f>IF('12_Form_Industrie'!$N25="Validé humainement",'12_Form_Industrie'!J25,"")</x:f>
      </x:c>
      <x:c r="K25" s="142" t="str">
        <x:f>IF('12_Form_Industrie'!$N25="Validé humainement",'12_Form_Industrie'!K25,"")</x:f>
      </x:c>
      <x:c r="L25" s="142" t="str">
        <x:f>IF('12_Form_Industrie'!$N25="Validé humainement",'12_Form_Industrie'!L25,"")</x:f>
      </x:c>
      <x:c r="M25" s="142" t="str">
        <x:f>IF('12_Form_Industrie'!$N25="Validé humainement",'12_Form_Industrie'!M25,"")</x:f>
      </x:c>
      <x:c r="N25" s="142" t="str">
        <x:f>IF('12_Form_Industrie'!$N25="Validé humainement",'12_Form_Industrie'!N25,"")</x:f>
      </x:c>
      <x:c r="O25" s="142" t="str">
        <x:f>IF('12_Form_Industrie'!$N25="Validé humainement",'12_Form_Industrie'!O25,"")</x:f>
      </x:c>
      <x:c r="P25" s="142" t="str">
        <x:f>IF('12_Form_Industrie'!$N25="Validé humainement",'12_Form_Industrie'!P25,"")</x:f>
      </x:c>
      <x:c r="Q25" s="142" t="str">
        <x:f>IF('12_Form_Industrie'!$N25="Validé humainement",'12_Form_Industrie'!Q25,"")</x:f>
      </x:c>
      <x:c r="R25" s="142" t="str">
        <x:f>IF('12_Form_Industrie'!$N25="Validé humainement",'12_Form_Industrie'!R25,"")</x:f>
      </x:c>
      <x:c r="S25" s="142" t="str">
        <x:f>IF('12_Form_Industrie'!$N25="Validé humainement",'12_Form_Industrie'!S25,"")</x:f>
      </x:c>
    </x:row>
    <x:row r="26">
      <x:c r="A26" s="142" t="str">
        <x:f>IF('12_Form_Industrie'!$N26="Validé humainement",'12_Form_Industrie'!A26,"")</x:f>
      </x:c>
      <x:c r="B26" s="142" t="str">
        <x:f>IF('12_Form_Industrie'!$N26="Validé humainement",'12_Form_Industrie'!B26,"")</x:f>
      </x:c>
      <x:c r="C26" s="142" t="str">
        <x:f>IF('12_Form_Industrie'!$N26="Validé humainement",'12_Form_Industrie'!C26,"")</x:f>
      </x:c>
      <x:c r="D26" s="142" t="str">
        <x:f>IF('12_Form_Industrie'!$N26="Validé humainement",'12_Form_Industrie'!D26,"")</x:f>
      </x:c>
      <x:c r="E26" s="142" t="str">
        <x:f>IF('12_Form_Industrie'!$N26="Validé humainement",'12_Form_Industrie'!E26,"")</x:f>
      </x:c>
      <x:c r="F26" s="142" t="str">
        <x:f>IF('12_Form_Industrie'!$N26="Validé humainement",'12_Form_Industrie'!F26,"")</x:f>
      </x:c>
      <x:c r="G26" s="142" t="str">
        <x:f>IF('12_Form_Industrie'!$N26="Validé humainement",'12_Form_Industrie'!G26,"")</x:f>
      </x:c>
      <x:c r="H26" s="142" t="str">
        <x:f>IF('12_Form_Industrie'!$N26="Validé humainement",'12_Form_Industrie'!H26,"")</x:f>
      </x:c>
      <x:c r="I26" s="142" t="str">
        <x:f>IF('12_Form_Industrie'!$N26="Validé humainement",'12_Form_Industrie'!I26,"")</x:f>
      </x:c>
      <x:c r="J26" s="142" t="str">
        <x:f>IF('12_Form_Industrie'!$N26="Validé humainement",'12_Form_Industrie'!J26,"")</x:f>
      </x:c>
      <x:c r="K26" s="142" t="str">
        <x:f>IF('12_Form_Industrie'!$N26="Validé humainement",'12_Form_Industrie'!K26,"")</x:f>
      </x:c>
      <x:c r="L26" s="142" t="str">
        <x:f>IF('12_Form_Industrie'!$N26="Validé humainement",'12_Form_Industrie'!L26,"")</x:f>
      </x:c>
      <x:c r="M26" s="142" t="str">
        <x:f>IF('12_Form_Industrie'!$N26="Validé humainement",'12_Form_Industrie'!M26,"")</x:f>
      </x:c>
      <x:c r="N26" s="142" t="str">
        <x:f>IF('12_Form_Industrie'!$N26="Validé humainement",'12_Form_Industrie'!N26,"")</x:f>
      </x:c>
      <x:c r="O26" s="142" t="str">
        <x:f>IF('12_Form_Industrie'!$N26="Validé humainement",'12_Form_Industrie'!O26,"")</x:f>
      </x:c>
      <x:c r="P26" s="142" t="str">
        <x:f>IF('12_Form_Industrie'!$N26="Validé humainement",'12_Form_Industrie'!P26,"")</x:f>
      </x:c>
      <x:c r="Q26" s="142" t="str">
        <x:f>IF('12_Form_Industrie'!$N26="Validé humainement",'12_Form_Industrie'!Q26,"")</x:f>
      </x:c>
      <x:c r="R26" s="142" t="str">
        <x:f>IF('12_Form_Industrie'!$N26="Validé humainement",'12_Form_Industrie'!R26,"")</x:f>
      </x:c>
      <x:c r="S26" s="142" t="str">
        <x:f>IF('12_Form_Industrie'!$N26="Validé humainement",'12_Form_Industrie'!S26,"")</x:f>
      </x:c>
    </x:row>
    <x:row r="27">
      <x:c r="A27" s="142" t="str">
        <x:f>IF('12_Form_Industrie'!$N27="Validé humainement",'12_Form_Industrie'!A27,"")</x:f>
      </x:c>
      <x:c r="B27" s="142" t="str">
        <x:f>IF('12_Form_Industrie'!$N27="Validé humainement",'12_Form_Industrie'!B27,"")</x:f>
      </x:c>
      <x:c r="C27" s="142" t="str">
        <x:f>IF('12_Form_Industrie'!$N27="Validé humainement",'12_Form_Industrie'!C27,"")</x:f>
      </x:c>
      <x:c r="D27" s="142" t="str">
        <x:f>IF('12_Form_Industrie'!$N27="Validé humainement",'12_Form_Industrie'!D27,"")</x:f>
      </x:c>
      <x:c r="E27" s="142" t="str">
        <x:f>IF('12_Form_Industrie'!$N27="Validé humainement",'12_Form_Industrie'!E27,"")</x:f>
      </x:c>
      <x:c r="F27" s="142" t="str">
        <x:f>IF('12_Form_Industrie'!$N27="Validé humainement",'12_Form_Industrie'!F27,"")</x:f>
      </x:c>
      <x:c r="G27" s="142" t="str">
        <x:f>IF('12_Form_Industrie'!$N27="Validé humainement",'12_Form_Industrie'!G27,"")</x:f>
      </x:c>
      <x:c r="H27" s="142" t="str">
        <x:f>IF('12_Form_Industrie'!$N27="Validé humainement",'12_Form_Industrie'!H27,"")</x:f>
      </x:c>
      <x:c r="I27" s="142" t="str">
        <x:f>IF('12_Form_Industrie'!$N27="Validé humainement",'12_Form_Industrie'!I27,"")</x:f>
      </x:c>
      <x:c r="J27" s="142" t="str">
        <x:f>IF('12_Form_Industrie'!$N27="Validé humainement",'12_Form_Industrie'!J27,"")</x:f>
      </x:c>
      <x:c r="K27" s="142" t="str">
        <x:f>IF('12_Form_Industrie'!$N27="Validé humainement",'12_Form_Industrie'!K27,"")</x:f>
      </x:c>
      <x:c r="L27" s="142" t="str">
        <x:f>IF('12_Form_Industrie'!$N27="Validé humainement",'12_Form_Industrie'!L27,"")</x:f>
      </x:c>
      <x:c r="M27" s="142" t="str">
        <x:f>IF('12_Form_Industrie'!$N27="Validé humainement",'12_Form_Industrie'!M27,"")</x:f>
      </x:c>
      <x:c r="N27" s="142" t="str">
        <x:f>IF('12_Form_Industrie'!$N27="Validé humainement",'12_Form_Industrie'!N27,"")</x:f>
      </x:c>
      <x:c r="O27" s="142" t="str">
        <x:f>IF('12_Form_Industrie'!$N27="Validé humainement",'12_Form_Industrie'!O27,"")</x:f>
      </x:c>
      <x:c r="P27" s="142" t="str">
        <x:f>IF('12_Form_Industrie'!$N27="Validé humainement",'12_Form_Industrie'!P27,"")</x:f>
      </x:c>
      <x:c r="Q27" s="142" t="str">
        <x:f>IF('12_Form_Industrie'!$N27="Validé humainement",'12_Form_Industrie'!Q27,"")</x:f>
      </x:c>
      <x:c r="R27" s="142" t="str">
        <x:f>IF('12_Form_Industrie'!$N27="Validé humainement",'12_Form_Industrie'!R27,"")</x:f>
      </x:c>
      <x:c r="S27" s="142" t="str">
        <x:f>IF('12_Form_Industrie'!$N27="Validé humainement",'12_Form_Industrie'!S27,"")</x:f>
      </x:c>
    </x:row>
    <x:row r="28">
      <x:c r="A28" s="142" t="str">
        <x:f>IF('12_Form_Industrie'!$N28="Validé humainement",'12_Form_Industrie'!A28,"")</x:f>
      </x:c>
      <x:c r="B28" s="142" t="str">
        <x:f>IF('12_Form_Industrie'!$N28="Validé humainement",'12_Form_Industrie'!B28,"")</x:f>
      </x:c>
      <x:c r="C28" s="142" t="str">
        <x:f>IF('12_Form_Industrie'!$N28="Validé humainement",'12_Form_Industrie'!C28,"")</x:f>
      </x:c>
      <x:c r="D28" s="142" t="str">
        <x:f>IF('12_Form_Industrie'!$N28="Validé humainement",'12_Form_Industrie'!D28,"")</x:f>
      </x:c>
      <x:c r="E28" s="142" t="str">
        <x:f>IF('12_Form_Industrie'!$N28="Validé humainement",'12_Form_Industrie'!E28,"")</x:f>
      </x:c>
      <x:c r="F28" s="142" t="str">
        <x:f>IF('12_Form_Industrie'!$N28="Validé humainement",'12_Form_Industrie'!F28,"")</x:f>
      </x:c>
      <x:c r="G28" s="142" t="str">
        <x:f>IF('12_Form_Industrie'!$N28="Validé humainement",'12_Form_Industrie'!G28,"")</x:f>
      </x:c>
      <x:c r="H28" s="142" t="str">
        <x:f>IF('12_Form_Industrie'!$N28="Validé humainement",'12_Form_Industrie'!H28,"")</x:f>
      </x:c>
      <x:c r="I28" s="142" t="str">
        <x:f>IF('12_Form_Industrie'!$N28="Validé humainement",'12_Form_Industrie'!I28,"")</x:f>
      </x:c>
      <x:c r="J28" s="142" t="str">
        <x:f>IF('12_Form_Industrie'!$N28="Validé humainement",'12_Form_Industrie'!J28,"")</x:f>
      </x:c>
      <x:c r="K28" s="142" t="str">
        <x:f>IF('12_Form_Industrie'!$N28="Validé humainement",'12_Form_Industrie'!K28,"")</x:f>
      </x:c>
      <x:c r="L28" s="142" t="str">
        <x:f>IF('12_Form_Industrie'!$N28="Validé humainement",'12_Form_Industrie'!L28,"")</x:f>
      </x:c>
      <x:c r="M28" s="142" t="str">
        <x:f>IF('12_Form_Industrie'!$N28="Validé humainement",'12_Form_Industrie'!M28,"")</x:f>
      </x:c>
      <x:c r="N28" s="142" t="str">
        <x:f>IF('12_Form_Industrie'!$N28="Validé humainement",'12_Form_Industrie'!N28,"")</x:f>
      </x:c>
      <x:c r="O28" s="142" t="str">
        <x:f>IF('12_Form_Industrie'!$N28="Validé humainement",'12_Form_Industrie'!O28,"")</x:f>
      </x:c>
      <x:c r="P28" s="142" t="str">
        <x:f>IF('12_Form_Industrie'!$N28="Validé humainement",'12_Form_Industrie'!P28,"")</x:f>
      </x:c>
      <x:c r="Q28" s="142" t="str">
        <x:f>IF('12_Form_Industrie'!$N28="Validé humainement",'12_Form_Industrie'!Q28,"")</x:f>
      </x:c>
      <x:c r="R28" s="142" t="str">
        <x:f>IF('12_Form_Industrie'!$N28="Validé humainement",'12_Form_Industrie'!R28,"")</x:f>
      </x:c>
      <x:c r="S28" s="142" t="str">
        <x:f>IF('12_Form_Industrie'!$N28="Validé humainement",'12_Form_Industrie'!S28,"")</x:f>
      </x:c>
    </x:row>
    <x:row r="29">
      <x:c r="A29" s="142" t="str">
        <x:f>IF('12_Form_Industrie'!$N29="Validé humainement",'12_Form_Industrie'!A29,"")</x:f>
      </x:c>
      <x:c r="B29" s="142" t="str">
        <x:f>IF('12_Form_Industrie'!$N29="Validé humainement",'12_Form_Industrie'!B29,"")</x:f>
      </x:c>
      <x:c r="C29" s="142" t="str">
        <x:f>IF('12_Form_Industrie'!$N29="Validé humainement",'12_Form_Industrie'!C29,"")</x:f>
      </x:c>
      <x:c r="D29" s="142" t="str">
        <x:f>IF('12_Form_Industrie'!$N29="Validé humainement",'12_Form_Industrie'!D29,"")</x:f>
      </x:c>
      <x:c r="E29" s="142" t="str">
        <x:f>IF('12_Form_Industrie'!$N29="Validé humainement",'12_Form_Industrie'!E29,"")</x:f>
      </x:c>
      <x:c r="F29" s="142" t="str">
        <x:f>IF('12_Form_Industrie'!$N29="Validé humainement",'12_Form_Industrie'!F29,"")</x:f>
      </x:c>
      <x:c r="G29" s="142" t="str">
        <x:f>IF('12_Form_Industrie'!$N29="Validé humainement",'12_Form_Industrie'!G29,"")</x:f>
      </x:c>
      <x:c r="H29" s="142" t="str">
        <x:f>IF('12_Form_Industrie'!$N29="Validé humainement",'12_Form_Industrie'!H29,"")</x:f>
      </x:c>
      <x:c r="I29" s="142" t="str">
        <x:f>IF('12_Form_Industrie'!$N29="Validé humainement",'12_Form_Industrie'!I29,"")</x:f>
      </x:c>
      <x:c r="J29" s="142" t="str">
        <x:f>IF('12_Form_Industrie'!$N29="Validé humainement",'12_Form_Industrie'!J29,"")</x:f>
      </x:c>
      <x:c r="K29" s="142" t="str">
        <x:f>IF('12_Form_Industrie'!$N29="Validé humainement",'12_Form_Industrie'!K29,"")</x:f>
      </x:c>
      <x:c r="L29" s="142" t="str">
        <x:f>IF('12_Form_Industrie'!$N29="Validé humainement",'12_Form_Industrie'!L29,"")</x:f>
      </x:c>
      <x:c r="M29" s="142" t="str">
        <x:f>IF('12_Form_Industrie'!$N29="Validé humainement",'12_Form_Industrie'!M29,"")</x:f>
      </x:c>
      <x:c r="N29" s="142" t="str">
        <x:f>IF('12_Form_Industrie'!$N29="Validé humainement",'12_Form_Industrie'!N29,"")</x:f>
      </x:c>
      <x:c r="O29" s="142" t="str">
        <x:f>IF('12_Form_Industrie'!$N29="Validé humainement",'12_Form_Industrie'!O29,"")</x:f>
      </x:c>
      <x:c r="P29" s="142" t="str">
        <x:f>IF('12_Form_Industrie'!$N29="Validé humainement",'12_Form_Industrie'!P29,"")</x:f>
      </x:c>
      <x:c r="Q29" s="142" t="str">
        <x:f>IF('12_Form_Industrie'!$N29="Validé humainement",'12_Form_Industrie'!Q29,"")</x:f>
      </x:c>
      <x:c r="R29" s="142" t="str">
        <x:f>IF('12_Form_Industrie'!$N29="Validé humainement",'12_Form_Industrie'!R29,"")</x:f>
      </x:c>
      <x:c r="S29" s="142" t="str">
        <x:f>IF('12_Form_Industrie'!$N29="Validé humainement",'12_Form_Industrie'!S29,"")</x:f>
      </x:c>
    </x:row>
    <x:row r="30">
      <x:c r="A30" s="142" t="str">
        <x:f>IF('12_Form_Industrie'!$N30="Validé humainement",'12_Form_Industrie'!A30,"")</x:f>
      </x:c>
      <x:c r="B30" s="142" t="str">
        <x:f>IF('12_Form_Industrie'!$N30="Validé humainement",'12_Form_Industrie'!B30,"")</x:f>
      </x:c>
      <x:c r="C30" s="142" t="str">
        <x:f>IF('12_Form_Industrie'!$N30="Validé humainement",'12_Form_Industrie'!C30,"")</x:f>
      </x:c>
      <x:c r="D30" s="142" t="str">
        <x:f>IF('12_Form_Industrie'!$N30="Validé humainement",'12_Form_Industrie'!D30,"")</x:f>
      </x:c>
      <x:c r="E30" s="142" t="str">
        <x:f>IF('12_Form_Industrie'!$N30="Validé humainement",'12_Form_Industrie'!E30,"")</x:f>
      </x:c>
      <x:c r="F30" s="142" t="str">
        <x:f>IF('12_Form_Industrie'!$N30="Validé humainement",'12_Form_Industrie'!F30,"")</x:f>
      </x:c>
      <x:c r="G30" s="142" t="str">
        <x:f>IF('12_Form_Industrie'!$N30="Validé humainement",'12_Form_Industrie'!G30,"")</x:f>
      </x:c>
      <x:c r="H30" s="142" t="str">
        <x:f>IF('12_Form_Industrie'!$N30="Validé humainement",'12_Form_Industrie'!H30,"")</x:f>
      </x:c>
      <x:c r="I30" s="142" t="str">
        <x:f>IF('12_Form_Industrie'!$N30="Validé humainement",'12_Form_Industrie'!I30,"")</x:f>
      </x:c>
      <x:c r="J30" s="142" t="str">
        <x:f>IF('12_Form_Industrie'!$N30="Validé humainement",'12_Form_Industrie'!J30,"")</x:f>
      </x:c>
      <x:c r="K30" s="142" t="str">
        <x:f>IF('12_Form_Industrie'!$N30="Validé humainement",'12_Form_Industrie'!K30,"")</x:f>
      </x:c>
      <x:c r="L30" s="142" t="str">
        <x:f>IF('12_Form_Industrie'!$N30="Validé humainement",'12_Form_Industrie'!L30,"")</x:f>
      </x:c>
      <x:c r="M30" s="142" t="str">
        <x:f>IF('12_Form_Industrie'!$N30="Validé humainement",'12_Form_Industrie'!M30,"")</x:f>
      </x:c>
      <x:c r="N30" s="142" t="str">
        <x:f>IF('12_Form_Industrie'!$N30="Validé humainement",'12_Form_Industrie'!N30,"")</x:f>
      </x:c>
      <x:c r="O30" s="142" t="str">
        <x:f>IF('12_Form_Industrie'!$N30="Validé humainement",'12_Form_Industrie'!O30,"")</x:f>
      </x:c>
      <x:c r="P30" s="142" t="str">
        <x:f>IF('12_Form_Industrie'!$N30="Validé humainement",'12_Form_Industrie'!P30,"")</x:f>
      </x:c>
      <x:c r="Q30" s="142" t="str">
        <x:f>IF('12_Form_Industrie'!$N30="Validé humainement",'12_Form_Industrie'!Q30,"")</x:f>
      </x:c>
      <x:c r="R30" s="142" t="str">
        <x:f>IF('12_Form_Industrie'!$N30="Validé humainement",'12_Form_Industrie'!R30,"")</x:f>
      </x:c>
      <x:c r="S30" s="142" t="str">
        <x:f>IF('12_Form_Industrie'!$N30="Validé humainement",'12_Form_Industrie'!S30,"")</x:f>
      </x:c>
    </x:row>
    <x:row r="31">
      <x:c r="A31" s="142" t="str">
        <x:f>IF('12_Form_Industrie'!$N31="Validé humainement",'12_Form_Industrie'!A31,"")</x:f>
      </x:c>
      <x:c r="B31" s="142" t="str">
        <x:f>IF('12_Form_Industrie'!$N31="Validé humainement",'12_Form_Industrie'!B31,"")</x:f>
      </x:c>
      <x:c r="C31" s="142" t="str">
        <x:f>IF('12_Form_Industrie'!$N31="Validé humainement",'12_Form_Industrie'!C31,"")</x:f>
      </x:c>
      <x:c r="D31" s="142" t="str">
        <x:f>IF('12_Form_Industrie'!$N31="Validé humainement",'12_Form_Industrie'!D31,"")</x:f>
      </x:c>
      <x:c r="E31" s="142" t="str">
        <x:f>IF('12_Form_Industrie'!$N31="Validé humainement",'12_Form_Industrie'!E31,"")</x:f>
      </x:c>
      <x:c r="F31" s="142" t="str">
        <x:f>IF('12_Form_Industrie'!$N31="Validé humainement",'12_Form_Industrie'!F31,"")</x:f>
      </x:c>
      <x:c r="G31" s="142" t="str">
        <x:f>IF('12_Form_Industrie'!$N31="Validé humainement",'12_Form_Industrie'!G31,"")</x:f>
      </x:c>
      <x:c r="H31" s="142" t="str">
        <x:f>IF('12_Form_Industrie'!$N31="Validé humainement",'12_Form_Industrie'!H31,"")</x:f>
      </x:c>
      <x:c r="I31" s="142" t="str">
        <x:f>IF('12_Form_Industrie'!$N31="Validé humainement",'12_Form_Industrie'!I31,"")</x:f>
      </x:c>
      <x:c r="J31" s="142" t="str">
        <x:f>IF('12_Form_Industrie'!$N31="Validé humainement",'12_Form_Industrie'!J31,"")</x:f>
      </x:c>
      <x:c r="K31" s="142" t="str">
        <x:f>IF('12_Form_Industrie'!$N31="Validé humainement",'12_Form_Industrie'!K31,"")</x:f>
      </x:c>
      <x:c r="L31" s="142" t="str">
        <x:f>IF('12_Form_Industrie'!$N31="Validé humainement",'12_Form_Industrie'!L31,"")</x:f>
      </x:c>
      <x:c r="M31" s="142" t="str">
        <x:f>IF('12_Form_Industrie'!$N31="Validé humainement",'12_Form_Industrie'!M31,"")</x:f>
      </x:c>
      <x:c r="N31" s="142" t="str">
        <x:f>IF('12_Form_Industrie'!$N31="Validé humainement",'12_Form_Industrie'!N31,"")</x:f>
      </x:c>
      <x:c r="O31" s="142" t="str">
        <x:f>IF('12_Form_Industrie'!$N31="Validé humainement",'12_Form_Industrie'!O31,"")</x:f>
      </x:c>
      <x:c r="P31" s="142" t="str">
        <x:f>IF('12_Form_Industrie'!$N31="Validé humainement",'12_Form_Industrie'!P31,"")</x:f>
      </x:c>
      <x:c r="Q31" s="142" t="str">
        <x:f>IF('12_Form_Industrie'!$N31="Validé humainement",'12_Form_Industrie'!Q31,"")</x:f>
      </x:c>
      <x:c r="R31" s="142" t="str">
        <x:f>IF('12_Form_Industrie'!$N31="Validé humainement",'12_Form_Industrie'!R31,"")</x:f>
      </x:c>
      <x:c r="S31" s="142" t="str">
        <x:f>IF('12_Form_Industrie'!$N31="Validé humainement",'12_Form_Industrie'!S31,"")</x:f>
      </x:c>
    </x:row>
    <x:row r="32">
      <x:c r="A32" s="142" t="str">
        <x:f>IF('12_Form_Industrie'!$N32="Validé humainement",'12_Form_Industrie'!A32,"")</x:f>
      </x:c>
      <x:c r="B32" s="142" t="str">
        <x:f>IF('12_Form_Industrie'!$N32="Validé humainement",'12_Form_Industrie'!B32,"")</x:f>
      </x:c>
      <x:c r="C32" s="142" t="str">
        <x:f>IF('12_Form_Industrie'!$N32="Validé humainement",'12_Form_Industrie'!C32,"")</x:f>
      </x:c>
      <x:c r="D32" s="142" t="str">
        <x:f>IF('12_Form_Industrie'!$N32="Validé humainement",'12_Form_Industrie'!D32,"")</x:f>
      </x:c>
      <x:c r="E32" s="142" t="str">
        <x:f>IF('12_Form_Industrie'!$N32="Validé humainement",'12_Form_Industrie'!E32,"")</x:f>
      </x:c>
      <x:c r="F32" s="142" t="str">
        <x:f>IF('12_Form_Industrie'!$N32="Validé humainement",'12_Form_Industrie'!F32,"")</x:f>
      </x:c>
      <x:c r="G32" s="142" t="str">
        <x:f>IF('12_Form_Industrie'!$N32="Validé humainement",'12_Form_Industrie'!G32,"")</x:f>
      </x:c>
      <x:c r="H32" s="142" t="str">
        <x:f>IF('12_Form_Industrie'!$N32="Validé humainement",'12_Form_Industrie'!H32,"")</x:f>
      </x:c>
      <x:c r="I32" s="142" t="str">
        <x:f>IF('12_Form_Industrie'!$N32="Validé humainement",'12_Form_Industrie'!I32,"")</x:f>
      </x:c>
      <x:c r="J32" s="142" t="str">
        <x:f>IF('12_Form_Industrie'!$N32="Validé humainement",'12_Form_Industrie'!J32,"")</x:f>
      </x:c>
      <x:c r="K32" s="142" t="str">
        <x:f>IF('12_Form_Industrie'!$N32="Validé humainement",'12_Form_Industrie'!K32,"")</x:f>
      </x:c>
      <x:c r="L32" s="142" t="str">
        <x:f>IF('12_Form_Industrie'!$N32="Validé humainement",'12_Form_Industrie'!L32,"")</x:f>
      </x:c>
      <x:c r="M32" s="142" t="str">
        <x:f>IF('12_Form_Industrie'!$N32="Validé humainement",'12_Form_Industrie'!M32,"")</x:f>
      </x:c>
      <x:c r="N32" s="142" t="str">
        <x:f>IF('12_Form_Industrie'!$N32="Validé humainement",'12_Form_Industrie'!N32,"")</x:f>
      </x:c>
      <x:c r="O32" s="142" t="str">
        <x:f>IF('12_Form_Industrie'!$N32="Validé humainement",'12_Form_Industrie'!O32,"")</x:f>
      </x:c>
      <x:c r="P32" s="142" t="str">
        <x:f>IF('12_Form_Industrie'!$N32="Validé humainement",'12_Form_Industrie'!P32,"")</x:f>
      </x:c>
      <x:c r="Q32" s="142" t="str">
        <x:f>IF('12_Form_Industrie'!$N32="Validé humainement",'12_Form_Industrie'!Q32,"")</x:f>
      </x:c>
      <x:c r="R32" s="142" t="str">
        <x:f>IF('12_Form_Industrie'!$N32="Validé humainement",'12_Form_Industrie'!R32,"")</x:f>
      </x:c>
      <x:c r="S32" s="142" t="str">
        <x:f>IF('12_Form_Industrie'!$N32="Validé humainement",'12_Form_Industrie'!S32,"")</x:f>
      </x:c>
    </x:row>
    <x:row r="33">
      <x:c r="A33" s="142" t="str">
        <x:f>IF('12_Form_Industrie'!$N33="Validé humainement",'12_Form_Industrie'!A33,"")</x:f>
      </x:c>
      <x:c r="B33" s="142" t="str">
        <x:f>IF('12_Form_Industrie'!$N33="Validé humainement",'12_Form_Industrie'!B33,"")</x:f>
      </x:c>
      <x:c r="C33" s="142" t="str">
        <x:f>IF('12_Form_Industrie'!$N33="Validé humainement",'12_Form_Industrie'!C33,"")</x:f>
      </x:c>
      <x:c r="D33" s="142" t="str">
        <x:f>IF('12_Form_Industrie'!$N33="Validé humainement",'12_Form_Industrie'!D33,"")</x:f>
      </x:c>
      <x:c r="E33" s="142" t="str">
        <x:f>IF('12_Form_Industrie'!$N33="Validé humainement",'12_Form_Industrie'!E33,"")</x:f>
      </x:c>
      <x:c r="F33" s="142" t="str">
        <x:f>IF('12_Form_Industrie'!$N33="Validé humainement",'12_Form_Industrie'!F33,"")</x:f>
      </x:c>
      <x:c r="G33" s="142" t="str">
        <x:f>IF('12_Form_Industrie'!$N33="Validé humainement",'12_Form_Industrie'!G33,"")</x:f>
      </x:c>
      <x:c r="H33" s="142" t="str">
        <x:f>IF('12_Form_Industrie'!$N33="Validé humainement",'12_Form_Industrie'!H33,"")</x:f>
      </x:c>
      <x:c r="I33" s="142" t="str">
        <x:f>IF('12_Form_Industrie'!$N33="Validé humainement",'12_Form_Industrie'!I33,"")</x:f>
      </x:c>
      <x:c r="J33" s="142" t="str">
        <x:f>IF('12_Form_Industrie'!$N33="Validé humainement",'12_Form_Industrie'!J33,"")</x:f>
      </x:c>
      <x:c r="K33" s="142" t="str">
        <x:f>IF('12_Form_Industrie'!$N33="Validé humainement",'12_Form_Industrie'!K33,"")</x:f>
      </x:c>
      <x:c r="L33" s="142" t="str">
        <x:f>IF('12_Form_Industrie'!$N33="Validé humainement",'12_Form_Industrie'!L33,"")</x:f>
      </x:c>
      <x:c r="M33" s="142" t="str">
        <x:f>IF('12_Form_Industrie'!$N33="Validé humainement",'12_Form_Industrie'!M33,"")</x:f>
      </x:c>
      <x:c r="N33" s="142" t="str">
        <x:f>IF('12_Form_Industrie'!$N33="Validé humainement",'12_Form_Industrie'!N33,"")</x:f>
      </x:c>
      <x:c r="O33" s="142" t="str">
        <x:f>IF('12_Form_Industrie'!$N33="Validé humainement",'12_Form_Industrie'!O33,"")</x:f>
      </x:c>
      <x:c r="P33" s="142" t="str">
        <x:f>IF('12_Form_Industrie'!$N33="Validé humainement",'12_Form_Industrie'!P33,"")</x:f>
      </x:c>
      <x:c r="Q33" s="142" t="str">
        <x:f>IF('12_Form_Industrie'!$N33="Validé humainement",'12_Form_Industrie'!Q33,"")</x:f>
      </x:c>
      <x:c r="R33" s="142" t="str">
        <x:f>IF('12_Form_Industrie'!$N33="Validé humainement",'12_Form_Industrie'!R33,"")</x:f>
      </x:c>
      <x:c r="S33" s="142" t="str">
        <x:f>IF('12_Form_Industrie'!$N33="Validé humainement",'12_Form_Industrie'!S33,"")</x:f>
      </x:c>
    </x:row>
    <x:row r="34">
      <x:c r="A34" s="142" t="str">
        <x:f>IF('12_Form_Industrie'!$N34="Validé humainement",'12_Form_Industrie'!A34,"")</x:f>
      </x:c>
      <x:c r="B34" s="142" t="str">
        <x:f>IF('12_Form_Industrie'!$N34="Validé humainement",'12_Form_Industrie'!B34,"")</x:f>
      </x:c>
      <x:c r="C34" s="142" t="str">
        <x:f>IF('12_Form_Industrie'!$N34="Validé humainement",'12_Form_Industrie'!C34,"")</x:f>
      </x:c>
      <x:c r="D34" s="142" t="str">
        <x:f>IF('12_Form_Industrie'!$N34="Validé humainement",'12_Form_Industrie'!D34,"")</x:f>
      </x:c>
      <x:c r="E34" s="142" t="str">
        <x:f>IF('12_Form_Industrie'!$N34="Validé humainement",'12_Form_Industrie'!E34,"")</x:f>
      </x:c>
      <x:c r="F34" s="142" t="str">
        <x:f>IF('12_Form_Industrie'!$N34="Validé humainement",'12_Form_Industrie'!F34,"")</x:f>
      </x:c>
      <x:c r="G34" s="142" t="str">
        <x:f>IF('12_Form_Industrie'!$N34="Validé humainement",'12_Form_Industrie'!G34,"")</x:f>
      </x:c>
      <x:c r="H34" s="142" t="str">
        <x:f>IF('12_Form_Industrie'!$N34="Validé humainement",'12_Form_Industrie'!H34,"")</x:f>
      </x:c>
      <x:c r="I34" s="142" t="str">
        <x:f>IF('12_Form_Industrie'!$N34="Validé humainement",'12_Form_Industrie'!I34,"")</x:f>
      </x:c>
      <x:c r="J34" s="142" t="str">
        <x:f>IF('12_Form_Industrie'!$N34="Validé humainement",'12_Form_Industrie'!J34,"")</x:f>
      </x:c>
      <x:c r="K34" s="142" t="str">
        <x:f>IF('12_Form_Industrie'!$N34="Validé humainement",'12_Form_Industrie'!K34,"")</x:f>
      </x:c>
      <x:c r="L34" s="142" t="str">
        <x:f>IF('12_Form_Industrie'!$N34="Validé humainement",'12_Form_Industrie'!L34,"")</x:f>
      </x:c>
      <x:c r="M34" s="142" t="str">
        <x:f>IF('12_Form_Industrie'!$N34="Validé humainement",'12_Form_Industrie'!M34,"")</x:f>
      </x:c>
      <x:c r="N34" s="142" t="str">
        <x:f>IF('12_Form_Industrie'!$N34="Validé humainement",'12_Form_Industrie'!N34,"")</x:f>
      </x:c>
      <x:c r="O34" s="142" t="str">
        <x:f>IF('12_Form_Industrie'!$N34="Validé humainement",'12_Form_Industrie'!O34,"")</x:f>
      </x:c>
      <x:c r="P34" s="142" t="str">
        <x:f>IF('12_Form_Industrie'!$N34="Validé humainement",'12_Form_Industrie'!P34,"")</x:f>
      </x:c>
      <x:c r="Q34" s="142" t="str">
        <x:f>IF('12_Form_Industrie'!$N34="Validé humainement",'12_Form_Industrie'!Q34,"")</x:f>
      </x:c>
      <x:c r="R34" s="142" t="str">
        <x:f>IF('12_Form_Industrie'!$N34="Validé humainement",'12_Form_Industrie'!R34,"")</x:f>
      </x:c>
      <x:c r="S34" s="142" t="str">
        <x:f>IF('12_Form_Industrie'!$N34="Validé humainement",'12_Form_Industrie'!S34,"")</x:f>
      </x:c>
    </x:row>
    <x:row r="35">
      <x:c r="A35" s="142" t="str">
        <x:f>IF('12_Form_Industrie'!$N35="Validé humainement",'12_Form_Industrie'!A35,"")</x:f>
      </x:c>
      <x:c r="B35" s="142" t="str">
        <x:f>IF('12_Form_Industrie'!$N35="Validé humainement",'12_Form_Industrie'!B35,"")</x:f>
      </x:c>
      <x:c r="C35" s="142" t="str">
        <x:f>IF('12_Form_Industrie'!$N35="Validé humainement",'12_Form_Industrie'!C35,"")</x:f>
      </x:c>
      <x:c r="D35" s="142" t="str">
        <x:f>IF('12_Form_Industrie'!$N35="Validé humainement",'12_Form_Industrie'!D35,"")</x:f>
      </x:c>
      <x:c r="E35" s="142" t="str">
        <x:f>IF('12_Form_Industrie'!$N35="Validé humainement",'12_Form_Industrie'!E35,"")</x:f>
      </x:c>
      <x:c r="F35" s="142" t="str">
        <x:f>IF('12_Form_Industrie'!$N35="Validé humainement",'12_Form_Industrie'!F35,"")</x:f>
      </x:c>
      <x:c r="G35" s="142" t="str">
        <x:f>IF('12_Form_Industrie'!$N35="Validé humainement",'12_Form_Industrie'!G35,"")</x:f>
      </x:c>
      <x:c r="H35" s="142" t="str">
        <x:f>IF('12_Form_Industrie'!$N35="Validé humainement",'12_Form_Industrie'!H35,"")</x:f>
      </x:c>
      <x:c r="I35" s="142" t="str">
        <x:f>IF('12_Form_Industrie'!$N35="Validé humainement",'12_Form_Industrie'!I35,"")</x:f>
      </x:c>
      <x:c r="J35" s="142" t="str">
        <x:f>IF('12_Form_Industrie'!$N35="Validé humainement",'12_Form_Industrie'!J35,"")</x:f>
      </x:c>
      <x:c r="K35" s="142" t="str">
        <x:f>IF('12_Form_Industrie'!$N35="Validé humainement",'12_Form_Industrie'!K35,"")</x:f>
      </x:c>
      <x:c r="L35" s="142" t="str">
        <x:f>IF('12_Form_Industrie'!$N35="Validé humainement",'12_Form_Industrie'!L35,"")</x:f>
      </x:c>
      <x:c r="M35" s="142" t="str">
        <x:f>IF('12_Form_Industrie'!$N35="Validé humainement",'12_Form_Industrie'!M35,"")</x:f>
      </x:c>
      <x:c r="N35" s="142" t="str">
        <x:f>IF('12_Form_Industrie'!$N35="Validé humainement",'12_Form_Industrie'!N35,"")</x:f>
      </x:c>
      <x:c r="O35" s="142" t="str">
        <x:f>IF('12_Form_Industrie'!$N35="Validé humainement",'12_Form_Industrie'!O35,"")</x:f>
      </x:c>
      <x:c r="P35" s="142" t="str">
        <x:f>IF('12_Form_Industrie'!$N35="Validé humainement",'12_Form_Industrie'!P35,"")</x:f>
      </x:c>
      <x:c r="Q35" s="142" t="str">
        <x:f>IF('12_Form_Industrie'!$N35="Validé humainement",'12_Form_Industrie'!Q35,"")</x:f>
      </x:c>
      <x:c r="R35" s="142" t="str">
        <x:f>IF('12_Form_Industrie'!$N35="Validé humainement",'12_Form_Industrie'!R35,"")</x:f>
      </x:c>
      <x:c r="S35" s="142" t="str">
        <x:f>IF('12_Form_Industrie'!$N35="Validé humainement",'12_Form_Industrie'!S35,"")</x:f>
      </x:c>
    </x:row>
    <x:row r="36">
      <x:c r="A36" s="142" t="str">
        <x:f>IF('12_Form_Industrie'!$N36="Validé humainement",'12_Form_Industrie'!A36,"")</x:f>
      </x:c>
      <x:c r="B36" s="142" t="str">
        <x:f>IF('12_Form_Industrie'!$N36="Validé humainement",'12_Form_Industrie'!B36,"")</x:f>
      </x:c>
      <x:c r="C36" s="142" t="str">
        <x:f>IF('12_Form_Industrie'!$N36="Validé humainement",'12_Form_Industrie'!C36,"")</x:f>
      </x:c>
      <x:c r="D36" s="142" t="str">
        <x:f>IF('12_Form_Industrie'!$N36="Validé humainement",'12_Form_Industrie'!D36,"")</x:f>
      </x:c>
      <x:c r="E36" s="142" t="str">
        <x:f>IF('12_Form_Industrie'!$N36="Validé humainement",'12_Form_Industrie'!E36,"")</x:f>
      </x:c>
      <x:c r="F36" s="142" t="str">
        <x:f>IF('12_Form_Industrie'!$N36="Validé humainement",'12_Form_Industrie'!F36,"")</x:f>
      </x:c>
      <x:c r="G36" s="142" t="str">
        <x:f>IF('12_Form_Industrie'!$N36="Validé humainement",'12_Form_Industrie'!G36,"")</x:f>
      </x:c>
      <x:c r="H36" s="142" t="str">
        <x:f>IF('12_Form_Industrie'!$N36="Validé humainement",'12_Form_Industrie'!H36,"")</x:f>
      </x:c>
      <x:c r="I36" s="142" t="str">
        <x:f>IF('12_Form_Industrie'!$N36="Validé humainement",'12_Form_Industrie'!I36,"")</x:f>
      </x:c>
      <x:c r="J36" s="142" t="str">
        <x:f>IF('12_Form_Industrie'!$N36="Validé humainement",'12_Form_Industrie'!J36,"")</x:f>
      </x:c>
      <x:c r="K36" s="142" t="str">
        <x:f>IF('12_Form_Industrie'!$N36="Validé humainement",'12_Form_Industrie'!K36,"")</x:f>
      </x:c>
      <x:c r="L36" s="142" t="str">
        <x:f>IF('12_Form_Industrie'!$N36="Validé humainement",'12_Form_Industrie'!L36,"")</x:f>
      </x:c>
      <x:c r="M36" s="142" t="str">
        <x:f>IF('12_Form_Industrie'!$N36="Validé humainement",'12_Form_Industrie'!M36,"")</x:f>
      </x:c>
      <x:c r="N36" s="142" t="str">
        <x:f>IF('12_Form_Industrie'!$N36="Validé humainement",'12_Form_Industrie'!N36,"")</x:f>
      </x:c>
      <x:c r="O36" s="142" t="str">
        <x:f>IF('12_Form_Industrie'!$N36="Validé humainement",'12_Form_Industrie'!O36,"")</x:f>
      </x:c>
      <x:c r="P36" s="142" t="str">
        <x:f>IF('12_Form_Industrie'!$N36="Validé humainement",'12_Form_Industrie'!P36,"")</x:f>
      </x:c>
      <x:c r="Q36" s="142" t="str">
        <x:f>IF('12_Form_Industrie'!$N36="Validé humainement",'12_Form_Industrie'!Q36,"")</x:f>
      </x:c>
      <x:c r="R36" s="142" t="str">
        <x:f>IF('12_Form_Industrie'!$N36="Validé humainement",'12_Form_Industrie'!R36,"")</x:f>
      </x:c>
      <x:c r="S36" s="142" t="str">
        <x:f>IF('12_Form_Industrie'!$N36="Validé humainement",'12_Form_Industrie'!S36,"")</x:f>
      </x:c>
    </x:row>
    <x:row r="37">
      <x:c r="A37" s="142" t="str">
        <x:f>IF('12_Form_Industrie'!$N37="Validé humainement",'12_Form_Industrie'!A37,"")</x:f>
      </x:c>
      <x:c r="B37" s="142" t="str">
        <x:f>IF('12_Form_Industrie'!$N37="Validé humainement",'12_Form_Industrie'!B37,"")</x:f>
      </x:c>
      <x:c r="C37" s="142" t="str">
        <x:f>IF('12_Form_Industrie'!$N37="Validé humainement",'12_Form_Industrie'!C37,"")</x:f>
      </x:c>
      <x:c r="D37" s="142" t="str">
        <x:f>IF('12_Form_Industrie'!$N37="Validé humainement",'12_Form_Industrie'!D37,"")</x:f>
      </x:c>
      <x:c r="E37" s="142" t="str">
        <x:f>IF('12_Form_Industrie'!$N37="Validé humainement",'12_Form_Industrie'!E37,"")</x:f>
      </x:c>
      <x:c r="F37" s="142" t="str">
        <x:f>IF('12_Form_Industrie'!$N37="Validé humainement",'12_Form_Industrie'!F37,"")</x:f>
      </x:c>
      <x:c r="G37" s="142" t="str">
        <x:f>IF('12_Form_Industrie'!$N37="Validé humainement",'12_Form_Industrie'!G37,"")</x:f>
      </x:c>
      <x:c r="H37" s="142" t="str">
        <x:f>IF('12_Form_Industrie'!$N37="Validé humainement",'12_Form_Industrie'!H37,"")</x:f>
      </x:c>
      <x:c r="I37" s="142" t="str">
        <x:f>IF('12_Form_Industrie'!$N37="Validé humainement",'12_Form_Industrie'!I37,"")</x:f>
      </x:c>
      <x:c r="J37" s="142" t="str">
        <x:f>IF('12_Form_Industrie'!$N37="Validé humainement",'12_Form_Industrie'!J37,"")</x:f>
      </x:c>
      <x:c r="K37" s="142" t="str">
        <x:f>IF('12_Form_Industrie'!$N37="Validé humainement",'12_Form_Industrie'!K37,"")</x:f>
      </x:c>
      <x:c r="L37" s="142" t="str">
        <x:f>IF('12_Form_Industrie'!$N37="Validé humainement",'12_Form_Industrie'!L37,"")</x:f>
      </x:c>
      <x:c r="M37" s="142" t="str">
        <x:f>IF('12_Form_Industrie'!$N37="Validé humainement",'12_Form_Industrie'!M37,"")</x:f>
      </x:c>
      <x:c r="N37" s="142" t="str">
        <x:f>IF('12_Form_Industrie'!$N37="Validé humainement",'12_Form_Industrie'!N37,"")</x:f>
      </x:c>
      <x:c r="O37" s="142" t="str">
        <x:f>IF('12_Form_Industrie'!$N37="Validé humainement",'12_Form_Industrie'!O37,"")</x:f>
      </x:c>
      <x:c r="P37" s="142" t="str">
        <x:f>IF('12_Form_Industrie'!$N37="Validé humainement",'12_Form_Industrie'!P37,"")</x:f>
      </x:c>
      <x:c r="Q37" s="142" t="str">
        <x:f>IF('12_Form_Industrie'!$N37="Validé humainement",'12_Form_Industrie'!Q37,"")</x:f>
      </x:c>
      <x:c r="R37" s="142" t="str">
        <x:f>IF('12_Form_Industrie'!$N37="Validé humainement",'12_Form_Industrie'!R37,"")</x:f>
      </x:c>
      <x:c r="S37" s="142" t="str">
        <x:f>IF('12_Form_Industrie'!$N37="Validé humainement",'12_Form_Industrie'!S37,"")</x:f>
      </x:c>
    </x:row>
    <x:row r="38">
      <x:c r="A38" s="142" t="str">
        <x:f>IF('12_Form_Industrie'!$N38="Validé humainement",'12_Form_Industrie'!A38,"")</x:f>
      </x:c>
      <x:c r="B38" s="142" t="str">
        <x:f>IF('12_Form_Industrie'!$N38="Validé humainement",'12_Form_Industrie'!B38,"")</x:f>
      </x:c>
      <x:c r="C38" s="142" t="str">
        <x:f>IF('12_Form_Industrie'!$N38="Validé humainement",'12_Form_Industrie'!C38,"")</x:f>
      </x:c>
      <x:c r="D38" s="142" t="str">
        <x:f>IF('12_Form_Industrie'!$N38="Validé humainement",'12_Form_Industrie'!D38,"")</x:f>
      </x:c>
      <x:c r="E38" s="142" t="str">
        <x:f>IF('12_Form_Industrie'!$N38="Validé humainement",'12_Form_Industrie'!E38,"")</x:f>
      </x:c>
      <x:c r="F38" s="142" t="str">
        <x:f>IF('12_Form_Industrie'!$N38="Validé humainement",'12_Form_Industrie'!F38,"")</x:f>
      </x:c>
      <x:c r="G38" s="142" t="str">
        <x:f>IF('12_Form_Industrie'!$N38="Validé humainement",'12_Form_Industrie'!G38,"")</x:f>
      </x:c>
      <x:c r="H38" s="142" t="str">
        <x:f>IF('12_Form_Industrie'!$N38="Validé humainement",'12_Form_Industrie'!H38,"")</x:f>
      </x:c>
      <x:c r="I38" s="142" t="str">
        <x:f>IF('12_Form_Industrie'!$N38="Validé humainement",'12_Form_Industrie'!I38,"")</x:f>
      </x:c>
      <x:c r="J38" s="142" t="str">
        <x:f>IF('12_Form_Industrie'!$N38="Validé humainement",'12_Form_Industrie'!J38,"")</x:f>
      </x:c>
      <x:c r="K38" s="142" t="str">
        <x:f>IF('12_Form_Industrie'!$N38="Validé humainement",'12_Form_Industrie'!K38,"")</x:f>
      </x:c>
      <x:c r="L38" s="142" t="str">
        <x:f>IF('12_Form_Industrie'!$N38="Validé humainement",'12_Form_Industrie'!L38,"")</x:f>
      </x:c>
      <x:c r="M38" s="142" t="str">
        <x:f>IF('12_Form_Industrie'!$N38="Validé humainement",'12_Form_Industrie'!M38,"")</x:f>
      </x:c>
      <x:c r="N38" s="142" t="str">
        <x:f>IF('12_Form_Industrie'!$N38="Validé humainement",'12_Form_Industrie'!N38,"")</x:f>
      </x:c>
      <x:c r="O38" s="142" t="str">
        <x:f>IF('12_Form_Industrie'!$N38="Validé humainement",'12_Form_Industrie'!O38,"")</x:f>
      </x:c>
      <x:c r="P38" s="142" t="str">
        <x:f>IF('12_Form_Industrie'!$N38="Validé humainement",'12_Form_Industrie'!P38,"")</x:f>
      </x:c>
      <x:c r="Q38" s="142" t="str">
        <x:f>IF('12_Form_Industrie'!$N38="Validé humainement",'12_Form_Industrie'!Q38,"")</x:f>
      </x:c>
      <x:c r="R38" s="142" t="str">
        <x:f>IF('12_Form_Industrie'!$N38="Validé humainement",'12_Form_Industrie'!R38,"")</x:f>
      </x:c>
      <x:c r="S38" s="142" t="str">
        <x:f>IF('12_Form_Industrie'!$N38="Validé humainement",'12_Form_Industrie'!S38,"")</x:f>
      </x:c>
    </x:row>
    <x:row r="39">
      <x:c r="A39" s="142" t="str">
        <x:f>IF('12_Form_Industrie'!$N39="Validé humainement",'12_Form_Industrie'!A39,"")</x:f>
      </x:c>
      <x:c r="B39" s="142" t="str">
        <x:f>IF('12_Form_Industrie'!$N39="Validé humainement",'12_Form_Industrie'!B39,"")</x:f>
      </x:c>
      <x:c r="C39" s="142" t="str">
        <x:f>IF('12_Form_Industrie'!$N39="Validé humainement",'12_Form_Industrie'!C39,"")</x:f>
      </x:c>
      <x:c r="D39" s="142" t="str">
        <x:f>IF('12_Form_Industrie'!$N39="Validé humainement",'12_Form_Industrie'!D39,"")</x:f>
      </x:c>
      <x:c r="E39" s="142" t="str">
        <x:f>IF('12_Form_Industrie'!$N39="Validé humainement",'12_Form_Industrie'!E39,"")</x:f>
      </x:c>
      <x:c r="F39" s="142" t="str">
        <x:f>IF('12_Form_Industrie'!$N39="Validé humainement",'12_Form_Industrie'!F39,"")</x:f>
      </x:c>
      <x:c r="G39" s="142" t="str">
        <x:f>IF('12_Form_Industrie'!$N39="Validé humainement",'12_Form_Industrie'!G39,"")</x:f>
      </x:c>
      <x:c r="H39" s="142" t="str">
        <x:f>IF('12_Form_Industrie'!$N39="Validé humainement",'12_Form_Industrie'!H39,"")</x:f>
      </x:c>
      <x:c r="I39" s="142" t="str">
        <x:f>IF('12_Form_Industrie'!$N39="Validé humainement",'12_Form_Industrie'!I39,"")</x:f>
      </x:c>
      <x:c r="J39" s="142" t="str">
        <x:f>IF('12_Form_Industrie'!$N39="Validé humainement",'12_Form_Industrie'!J39,"")</x:f>
      </x:c>
      <x:c r="K39" s="142" t="str">
        <x:f>IF('12_Form_Industrie'!$N39="Validé humainement",'12_Form_Industrie'!K39,"")</x:f>
      </x:c>
      <x:c r="L39" s="142" t="str">
        <x:f>IF('12_Form_Industrie'!$N39="Validé humainement",'12_Form_Industrie'!L39,"")</x:f>
      </x:c>
      <x:c r="M39" s="142" t="str">
        <x:f>IF('12_Form_Industrie'!$N39="Validé humainement",'12_Form_Industrie'!M39,"")</x:f>
      </x:c>
      <x:c r="N39" s="142" t="str">
        <x:f>IF('12_Form_Industrie'!$N39="Validé humainement",'12_Form_Industrie'!N39,"")</x:f>
      </x:c>
      <x:c r="O39" s="142" t="str">
        <x:f>IF('12_Form_Industrie'!$N39="Validé humainement",'12_Form_Industrie'!O39,"")</x:f>
      </x:c>
      <x:c r="P39" s="142" t="str">
        <x:f>IF('12_Form_Industrie'!$N39="Validé humainement",'12_Form_Industrie'!P39,"")</x:f>
      </x:c>
      <x:c r="Q39" s="142" t="str">
        <x:f>IF('12_Form_Industrie'!$N39="Validé humainement",'12_Form_Industrie'!Q39,"")</x:f>
      </x:c>
      <x:c r="R39" s="142" t="str">
        <x:f>IF('12_Form_Industrie'!$N39="Validé humainement",'12_Form_Industrie'!R39,"")</x:f>
      </x:c>
      <x:c r="S39" s="142" t="str">
        <x:f>IF('12_Form_Industrie'!$N39="Validé humainement",'12_Form_Industrie'!S39,"")</x:f>
      </x:c>
    </x:row>
    <x:row r="40">
      <x:c r="A40" s="142" t="str">
        <x:f>IF('12_Form_Industrie'!$N40="Validé humainement",'12_Form_Industrie'!A40,"")</x:f>
      </x:c>
      <x:c r="B40" s="142" t="str">
        <x:f>IF('12_Form_Industrie'!$N40="Validé humainement",'12_Form_Industrie'!B40,"")</x:f>
      </x:c>
      <x:c r="C40" s="142" t="str">
        <x:f>IF('12_Form_Industrie'!$N40="Validé humainement",'12_Form_Industrie'!C40,"")</x:f>
      </x:c>
      <x:c r="D40" s="142" t="str">
        <x:f>IF('12_Form_Industrie'!$N40="Validé humainement",'12_Form_Industrie'!D40,"")</x:f>
      </x:c>
      <x:c r="E40" s="142" t="str">
        <x:f>IF('12_Form_Industrie'!$N40="Validé humainement",'12_Form_Industrie'!E40,"")</x:f>
      </x:c>
      <x:c r="F40" s="142" t="str">
        <x:f>IF('12_Form_Industrie'!$N40="Validé humainement",'12_Form_Industrie'!F40,"")</x:f>
      </x:c>
      <x:c r="G40" s="142" t="str">
        <x:f>IF('12_Form_Industrie'!$N40="Validé humainement",'12_Form_Industrie'!G40,"")</x:f>
      </x:c>
      <x:c r="H40" s="142" t="str">
        <x:f>IF('12_Form_Industrie'!$N40="Validé humainement",'12_Form_Industrie'!H40,"")</x:f>
      </x:c>
      <x:c r="I40" s="142" t="str">
        <x:f>IF('12_Form_Industrie'!$N40="Validé humainement",'12_Form_Industrie'!I40,"")</x:f>
      </x:c>
      <x:c r="J40" s="142" t="str">
        <x:f>IF('12_Form_Industrie'!$N40="Validé humainement",'12_Form_Industrie'!J40,"")</x:f>
      </x:c>
      <x:c r="K40" s="142" t="str">
        <x:f>IF('12_Form_Industrie'!$N40="Validé humainement",'12_Form_Industrie'!K40,"")</x:f>
      </x:c>
      <x:c r="L40" s="142" t="str">
        <x:f>IF('12_Form_Industrie'!$N40="Validé humainement",'12_Form_Industrie'!L40,"")</x:f>
      </x:c>
      <x:c r="M40" s="142" t="str">
        <x:f>IF('12_Form_Industrie'!$N40="Validé humainement",'12_Form_Industrie'!M40,"")</x:f>
      </x:c>
      <x:c r="N40" s="142" t="str">
        <x:f>IF('12_Form_Industrie'!$N40="Validé humainement",'12_Form_Industrie'!N40,"")</x:f>
      </x:c>
      <x:c r="O40" s="142" t="str">
        <x:f>IF('12_Form_Industrie'!$N40="Validé humainement",'12_Form_Industrie'!O40,"")</x:f>
      </x:c>
      <x:c r="P40" s="142" t="str">
        <x:f>IF('12_Form_Industrie'!$N40="Validé humainement",'12_Form_Industrie'!P40,"")</x:f>
      </x:c>
      <x:c r="Q40" s="142" t="str">
        <x:f>IF('12_Form_Industrie'!$N40="Validé humainement",'12_Form_Industrie'!Q40,"")</x:f>
      </x:c>
      <x:c r="R40" s="142" t="str">
        <x:f>IF('12_Form_Industrie'!$N40="Validé humainement",'12_Form_Industrie'!R40,"")</x:f>
      </x:c>
      <x:c r="S40" s="142" t="str">
        <x:f>IF('12_Form_Industrie'!$N40="Validé humainement",'12_Form_Industrie'!S40,"")</x:f>
      </x:c>
    </x:row>
    <x:row r="41">
      <x:c r="A41" s="142" t="str">
        <x:f>IF('12_Form_Industrie'!$N41="Validé humainement",'12_Form_Industrie'!A41,"")</x:f>
      </x:c>
      <x:c r="B41" s="142" t="str">
        <x:f>IF('12_Form_Industrie'!$N41="Validé humainement",'12_Form_Industrie'!B41,"")</x:f>
      </x:c>
      <x:c r="C41" s="142" t="str">
        <x:f>IF('12_Form_Industrie'!$N41="Validé humainement",'12_Form_Industrie'!C41,"")</x:f>
      </x:c>
      <x:c r="D41" s="142" t="str">
        <x:f>IF('12_Form_Industrie'!$N41="Validé humainement",'12_Form_Industrie'!D41,"")</x:f>
      </x:c>
      <x:c r="E41" s="142" t="str">
        <x:f>IF('12_Form_Industrie'!$N41="Validé humainement",'12_Form_Industrie'!E41,"")</x:f>
      </x:c>
      <x:c r="F41" s="142" t="str">
        <x:f>IF('12_Form_Industrie'!$N41="Validé humainement",'12_Form_Industrie'!F41,"")</x:f>
      </x:c>
      <x:c r="G41" s="142" t="str">
        <x:f>IF('12_Form_Industrie'!$N41="Validé humainement",'12_Form_Industrie'!G41,"")</x:f>
      </x:c>
      <x:c r="H41" s="142" t="str">
        <x:f>IF('12_Form_Industrie'!$N41="Validé humainement",'12_Form_Industrie'!H41,"")</x:f>
      </x:c>
      <x:c r="I41" s="142" t="str">
        <x:f>IF('12_Form_Industrie'!$N41="Validé humainement",'12_Form_Industrie'!I41,"")</x:f>
      </x:c>
      <x:c r="J41" s="142" t="str">
        <x:f>IF('12_Form_Industrie'!$N41="Validé humainement",'12_Form_Industrie'!J41,"")</x:f>
      </x:c>
      <x:c r="K41" s="142" t="str">
        <x:f>IF('12_Form_Industrie'!$N41="Validé humainement",'12_Form_Industrie'!K41,"")</x:f>
      </x:c>
      <x:c r="L41" s="142" t="str">
        <x:f>IF('12_Form_Industrie'!$N41="Validé humainement",'12_Form_Industrie'!L41,"")</x:f>
      </x:c>
      <x:c r="M41" s="142" t="str">
        <x:f>IF('12_Form_Industrie'!$N41="Validé humainement",'12_Form_Industrie'!M41,"")</x:f>
      </x:c>
      <x:c r="N41" s="142" t="str">
        <x:f>IF('12_Form_Industrie'!$N41="Validé humainement",'12_Form_Industrie'!N41,"")</x:f>
      </x:c>
      <x:c r="O41" s="142" t="str">
        <x:f>IF('12_Form_Industrie'!$N41="Validé humainement",'12_Form_Industrie'!O41,"")</x:f>
      </x:c>
      <x:c r="P41" s="142" t="str">
        <x:f>IF('12_Form_Industrie'!$N41="Validé humainement",'12_Form_Industrie'!P41,"")</x:f>
      </x:c>
      <x:c r="Q41" s="142" t="str">
        <x:f>IF('12_Form_Industrie'!$N41="Validé humainement",'12_Form_Industrie'!Q41,"")</x:f>
      </x:c>
      <x:c r="R41" s="142" t="str">
        <x:f>IF('12_Form_Industrie'!$N41="Validé humainement",'12_Form_Industrie'!R41,"")</x:f>
      </x:c>
      <x:c r="S41" s="142" t="str">
        <x:f>IF('12_Form_Industrie'!$N41="Validé humainement",'12_Form_Industrie'!S41,"")</x:f>
      </x:c>
    </x:row>
    <x:row r="42">
      <x:c r="A42" s="142" t="str">
        <x:f>IF('12_Form_Industrie'!$N42="Validé humainement",'12_Form_Industrie'!A42,"")</x:f>
      </x:c>
      <x:c r="B42" s="142" t="str">
        <x:f>IF('12_Form_Industrie'!$N42="Validé humainement",'12_Form_Industrie'!B42,"")</x:f>
      </x:c>
      <x:c r="C42" s="142" t="str">
        <x:f>IF('12_Form_Industrie'!$N42="Validé humainement",'12_Form_Industrie'!C42,"")</x:f>
      </x:c>
      <x:c r="D42" s="142" t="str">
        <x:f>IF('12_Form_Industrie'!$N42="Validé humainement",'12_Form_Industrie'!D42,"")</x:f>
      </x:c>
      <x:c r="E42" s="142" t="str">
        <x:f>IF('12_Form_Industrie'!$N42="Validé humainement",'12_Form_Industrie'!E42,"")</x:f>
      </x:c>
      <x:c r="F42" s="142" t="str">
        <x:f>IF('12_Form_Industrie'!$N42="Validé humainement",'12_Form_Industrie'!F42,"")</x:f>
      </x:c>
      <x:c r="G42" s="142" t="str">
        <x:f>IF('12_Form_Industrie'!$N42="Validé humainement",'12_Form_Industrie'!G42,"")</x:f>
      </x:c>
      <x:c r="H42" s="142" t="str">
        <x:f>IF('12_Form_Industrie'!$N42="Validé humainement",'12_Form_Industrie'!H42,"")</x:f>
      </x:c>
      <x:c r="I42" s="142" t="str">
        <x:f>IF('12_Form_Industrie'!$N42="Validé humainement",'12_Form_Industrie'!I42,"")</x:f>
      </x:c>
      <x:c r="J42" s="142" t="str">
        <x:f>IF('12_Form_Industrie'!$N42="Validé humainement",'12_Form_Industrie'!J42,"")</x:f>
      </x:c>
      <x:c r="K42" s="142" t="str">
        <x:f>IF('12_Form_Industrie'!$N42="Validé humainement",'12_Form_Industrie'!K42,"")</x:f>
      </x:c>
      <x:c r="L42" s="142" t="str">
        <x:f>IF('12_Form_Industrie'!$N42="Validé humainement",'12_Form_Industrie'!L42,"")</x:f>
      </x:c>
      <x:c r="M42" s="142" t="str">
        <x:f>IF('12_Form_Industrie'!$N42="Validé humainement",'12_Form_Industrie'!M42,"")</x:f>
      </x:c>
      <x:c r="N42" s="142" t="str">
        <x:f>IF('12_Form_Industrie'!$N42="Validé humainement",'12_Form_Industrie'!N42,"")</x:f>
      </x:c>
      <x:c r="O42" s="142" t="str">
        <x:f>IF('12_Form_Industrie'!$N42="Validé humainement",'12_Form_Industrie'!O42,"")</x:f>
      </x:c>
      <x:c r="P42" s="142" t="str">
        <x:f>IF('12_Form_Industrie'!$N42="Validé humainement",'12_Form_Industrie'!P42,"")</x:f>
      </x:c>
      <x:c r="Q42" s="142" t="str">
        <x:f>IF('12_Form_Industrie'!$N42="Validé humainement",'12_Form_Industrie'!Q42,"")</x:f>
      </x:c>
      <x:c r="R42" s="142" t="str">
        <x:f>IF('12_Form_Industrie'!$N42="Validé humainement",'12_Form_Industrie'!R42,"")</x:f>
      </x:c>
      <x:c r="S42" s="142" t="str">
        <x:f>IF('12_Form_Industrie'!$N42="Validé humainement",'12_Form_Industrie'!S42,"")</x:f>
      </x:c>
    </x:row>
    <x:row r="43">
      <x:c r="A43" s="142" t="str">
        <x:f>IF('12_Form_Industrie'!$N43="Validé humainement",'12_Form_Industrie'!A43,"")</x:f>
      </x:c>
      <x:c r="B43" s="142" t="str">
        <x:f>IF('12_Form_Industrie'!$N43="Validé humainement",'12_Form_Industrie'!B43,"")</x:f>
      </x:c>
      <x:c r="C43" s="142" t="str">
        <x:f>IF('12_Form_Industrie'!$N43="Validé humainement",'12_Form_Industrie'!C43,"")</x:f>
      </x:c>
      <x:c r="D43" s="142" t="str">
        <x:f>IF('12_Form_Industrie'!$N43="Validé humainement",'12_Form_Industrie'!D43,"")</x:f>
      </x:c>
      <x:c r="E43" s="142" t="str">
        <x:f>IF('12_Form_Industrie'!$N43="Validé humainement",'12_Form_Industrie'!E43,"")</x:f>
      </x:c>
      <x:c r="F43" s="142" t="str">
        <x:f>IF('12_Form_Industrie'!$N43="Validé humainement",'12_Form_Industrie'!F43,"")</x:f>
      </x:c>
      <x:c r="G43" s="142" t="str">
        <x:f>IF('12_Form_Industrie'!$N43="Validé humainement",'12_Form_Industrie'!G43,"")</x:f>
      </x:c>
      <x:c r="H43" s="142" t="str">
        <x:f>IF('12_Form_Industrie'!$N43="Validé humainement",'12_Form_Industrie'!H43,"")</x:f>
      </x:c>
      <x:c r="I43" s="142" t="str">
        <x:f>IF('12_Form_Industrie'!$N43="Validé humainement",'12_Form_Industrie'!I43,"")</x:f>
      </x:c>
      <x:c r="J43" s="142" t="str">
        <x:f>IF('12_Form_Industrie'!$N43="Validé humainement",'12_Form_Industrie'!J43,"")</x:f>
      </x:c>
      <x:c r="K43" s="142" t="str">
        <x:f>IF('12_Form_Industrie'!$N43="Validé humainement",'12_Form_Industrie'!K43,"")</x:f>
      </x:c>
      <x:c r="L43" s="142" t="str">
        <x:f>IF('12_Form_Industrie'!$N43="Validé humainement",'12_Form_Industrie'!L43,"")</x:f>
      </x:c>
      <x:c r="M43" s="142" t="str">
        <x:f>IF('12_Form_Industrie'!$N43="Validé humainement",'12_Form_Industrie'!M43,"")</x:f>
      </x:c>
      <x:c r="N43" s="142" t="str">
        <x:f>IF('12_Form_Industrie'!$N43="Validé humainement",'12_Form_Industrie'!N43,"")</x:f>
      </x:c>
      <x:c r="O43" s="142" t="str">
        <x:f>IF('12_Form_Industrie'!$N43="Validé humainement",'12_Form_Industrie'!O43,"")</x:f>
      </x:c>
      <x:c r="P43" s="142" t="str">
        <x:f>IF('12_Form_Industrie'!$N43="Validé humainement",'12_Form_Industrie'!P43,"")</x:f>
      </x:c>
      <x:c r="Q43" s="142" t="str">
        <x:f>IF('12_Form_Industrie'!$N43="Validé humainement",'12_Form_Industrie'!Q43,"")</x:f>
      </x:c>
      <x:c r="R43" s="142" t="str">
        <x:f>IF('12_Form_Industrie'!$N43="Validé humainement",'12_Form_Industrie'!R43,"")</x:f>
      </x:c>
      <x:c r="S43" s="142" t="str">
        <x:f>IF('12_Form_Industrie'!$N43="Validé humainement",'12_Form_Industrie'!S43,"")</x:f>
      </x:c>
    </x:row>
    <x:row r="44">
      <x:c r="A44" s="142" t="str">
        <x:f>IF('12_Form_Industrie'!$N44="Validé humainement",'12_Form_Industrie'!A44,"")</x:f>
      </x:c>
      <x:c r="B44" s="142" t="str">
        <x:f>IF('12_Form_Industrie'!$N44="Validé humainement",'12_Form_Industrie'!B44,"")</x:f>
      </x:c>
      <x:c r="C44" s="142" t="str">
        <x:f>IF('12_Form_Industrie'!$N44="Validé humainement",'12_Form_Industrie'!C44,"")</x:f>
      </x:c>
      <x:c r="D44" s="142" t="str">
        <x:f>IF('12_Form_Industrie'!$N44="Validé humainement",'12_Form_Industrie'!D44,"")</x:f>
      </x:c>
      <x:c r="E44" s="142" t="str">
        <x:f>IF('12_Form_Industrie'!$N44="Validé humainement",'12_Form_Industrie'!E44,"")</x:f>
      </x:c>
      <x:c r="F44" s="142" t="str">
        <x:f>IF('12_Form_Industrie'!$N44="Validé humainement",'12_Form_Industrie'!F44,"")</x:f>
      </x:c>
      <x:c r="G44" s="142" t="str">
        <x:f>IF('12_Form_Industrie'!$N44="Validé humainement",'12_Form_Industrie'!G44,"")</x:f>
      </x:c>
      <x:c r="H44" s="142" t="str">
        <x:f>IF('12_Form_Industrie'!$N44="Validé humainement",'12_Form_Industrie'!H44,"")</x:f>
      </x:c>
      <x:c r="I44" s="142" t="str">
        <x:f>IF('12_Form_Industrie'!$N44="Validé humainement",'12_Form_Industrie'!I44,"")</x:f>
      </x:c>
      <x:c r="J44" s="142" t="str">
        <x:f>IF('12_Form_Industrie'!$N44="Validé humainement",'12_Form_Industrie'!J44,"")</x:f>
      </x:c>
      <x:c r="K44" s="142" t="str">
        <x:f>IF('12_Form_Industrie'!$N44="Validé humainement",'12_Form_Industrie'!K44,"")</x:f>
      </x:c>
      <x:c r="L44" s="142" t="str">
        <x:f>IF('12_Form_Industrie'!$N44="Validé humainement",'12_Form_Industrie'!L44,"")</x:f>
      </x:c>
      <x:c r="M44" s="142" t="str">
        <x:f>IF('12_Form_Industrie'!$N44="Validé humainement",'12_Form_Industrie'!M44,"")</x:f>
      </x:c>
      <x:c r="N44" s="142" t="str">
        <x:f>IF('12_Form_Industrie'!$N44="Validé humainement",'12_Form_Industrie'!N44,"")</x:f>
      </x:c>
      <x:c r="O44" s="142" t="str">
        <x:f>IF('12_Form_Industrie'!$N44="Validé humainement",'12_Form_Industrie'!O44,"")</x:f>
      </x:c>
      <x:c r="P44" s="142" t="str">
        <x:f>IF('12_Form_Industrie'!$N44="Validé humainement",'12_Form_Industrie'!P44,"")</x:f>
      </x:c>
      <x:c r="Q44" s="142" t="str">
        <x:f>IF('12_Form_Industrie'!$N44="Validé humainement",'12_Form_Industrie'!Q44,"")</x:f>
      </x:c>
      <x:c r="R44" s="142" t="str">
        <x:f>IF('12_Form_Industrie'!$N44="Validé humainement",'12_Form_Industrie'!R44,"")</x:f>
      </x:c>
      <x:c r="S44" s="142" t="str">
        <x:f>IF('12_Form_Industrie'!$N44="Validé humainement",'12_Form_Industrie'!S44,"")</x:f>
      </x:c>
    </x:row>
    <x:row r="45">
      <x:c r="A45" s="142" t="str">
        <x:f>IF('12_Form_Industrie'!$N45="Validé humainement",'12_Form_Industrie'!A45,"")</x:f>
      </x:c>
      <x:c r="B45" s="142" t="str">
        <x:f>IF('12_Form_Industrie'!$N45="Validé humainement",'12_Form_Industrie'!B45,"")</x:f>
      </x:c>
      <x:c r="C45" s="142" t="str">
        <x:f>IF('12_Form_Industrie'!$N45="Validé humainement",'12_Form_Industrie'!C45,"")</x:f>
      </x:c>
      <x:c r="D45" s="142" t="str">
        <x:f>IF('12_Form_Industrie'!$N45="Validé humainement",'12_Form_Industrie'!D45,"")</x:f>
      </x:c>
      <x:c r="E45" s="142" t="str">
        <x:f>IF('12_Form_Industrie'!$N45="Validé humainement",'12_Form_Industrie'!E45,"")</x:f>
      </x:c>
      <x:c r="F45" s="142" t="str">
        <x:f>IF('12_Form_Industrie'!$N45="Validé humainement",'12_Form_Industrie'!F45,"")</x:f>
      </x:c>
      <x:c r="G45" s="142" t="str">
        <x:f>IF('12_Form_Industrie'!$N45="Validé humainement",'12_Form_Industrie'!G45,"")</x:f>
      </x:c>
      <x:c r="H45" s="142" t="str">
        <x:f>IF('12_Form_Industrie'!$N45="Validé humainement",'12_Form_Industrie'!H45,"")</x:f>
      </x:c>
      <x:c r="I45" s="142" t="str">
        <x:f>IF('12_Form_Industrie'!$N45="Validé humainement",'12_Form_Industrie'!I45,"")</x:f>
      </x:c>
      <x:c r="J45" s="142" t="str">
        <x:f>IF('12_Form_Industrie'!$N45="Validé humainement",'12_Form_Industrie'!J45,"")</x:f>
      </x:c>
      <x:c r="K45" s="142" t="str">
        <x:f>IF('12_Form_Industrie'!$N45="Validé humainement",'12_Form_Industrie'!K45,"")</x:f>
      </x:c>
      <x:c r="L45" s="142" t="str">
        <x:f>IF('12_Form_Industrie'!$N45="Validé humainement",'12_Form_Industrie'!L45,"")</x:f>
      </x:c>
      <x:c r="M45" s="142" t="str">
        <x:f>IF('12_Form_Industrie'!$N45="Validé humainement",'12_Form_Industrie'!M45,"")</x:f>
      </x:c>
      <x:c r="N45" s="142" t="str">
        <x:f>IF('12_Form_Industrie'!$N45="Validé humainement",'12_Form_Industrie'!N45,"")</x:f>
      </x:c>
      <x:c r="O45" s="142" t="str">
        <x:f>IF('12_Form_Industrie'!$N45="Validé humainement",'12_Form_Industrie'!O45,"")</x:f>
      </x:c>
      <x:c r="P45" s="142" t="str">
        <x:f>IF('12_Form_Industrie'!$N45="Validé humainement",'12_Form_Industrie'!P45,"")</x:f>
      </x:c>
      <x:c r="Q45" s="142" t="str">
        <x:f>IF('12_Form_Industrie'!$N45="Validé humainement",'12_Form_Industrie'!Q45,"")</x:f>
      </x:c>
      <x:c r="R45" s="142" t="str">
        <x:f>IF('12_Form_Industrie'!$N45="Validé humainement",'12_Form_Industrie'!R45,"")</x:f>
      </x:c>
      <x:c r="S45" s="142" t="str">
        <x:f>IF('12_Form_Industrie'!$N45="Validé humainement",'12_Form_Industrie'!S45,"")</x:f>
      </x:c>
    </x:row>
    <x:row r="46">
      <x:c r="A46" s="142" t="str">
        <x:f>IF('12_Form_Industrie'!$N46="Validé humainement",'12_Form_Industrie'!A46,"")</x:f>
      </x:c>
      <x:c r="B46" s="142" t="str">
        <x:f>IF('12_Form_Industrie'!$N46="Validé humainement",'12_Form_Industrie'!B46,"")</x:f>
      </x:c>
      <x:c r="C46" s="142" t="str">
        <x:f>IF('12_Form_Industrie'!$N46="Validé humainement",'12_Form_Industrie'!C46,"")</x:f>
      </x:c>
      <x:c r="D46" s="142" t="str">
        <x:f>IF('12_Form_Industrie'!$N46="Validé humainement",'12_Form_Industrie'!D46,"")</x:f>
      </x:c>
      <x:c r="E46" s="142" t="str">
        <x:f>IF('12_Form_Industrie'!$N46="Validé humainement",'12_Form_Industrie'!E46,"")</x:f>
      </x:c>
      <x:c r="F46" s="142" t="str">
        <x:f>IF('12_Form_Industrie'!$N46="Validé humainement",'12_Form_Industrie'!F46,"")</x:f>
      </x:c>
      <x:c r="G46" s="142" t="str">
        <x:f>IF('12_Form_Industrie'!$N46="Validé humainement",'12_Form_Industrie'!G46,"")</x:f>
      </x:c>
      <x:c r="H46" s="142" t="str">
        <x:f>IF('12_Form_Industrie'!$N46="Validé humainement",'12_Form_Industrie'!H46,"")</x:f>
      </x:c>
      <x:c r="I46" s="142" t="str">
        <x:f>IF('12_Form_Industrie'!$N46="Validé humainement",'12_Form_Industrie'!I46,"")</x:f>
      </x:c>
      <x:c r="J46" s="142" t="str">
        <x:f>IF('12_Form_Industrie'!$N46="Validé humainement",'12_Form_Industrie'!J46,"")</x:f>
      </x:c>
      <x:c r="K46" s="142" t="str">
        <x:f>IF('12_Form_Industrie'!$N46="Validé humainement",'12_Form_Industrie'!K46,"")</x:f>
      </x:c>
      <x:c r="L46" s="142" t="str">
        <x:f>IF('12_Form_Industrie'!$N46="Validé humainement",'12_Form_Industrie'!L46,"")</x:f>
      </x:c>
      <x:c r="M46" s="142" t="str">
        <x:f>IF('12_Form_Industrie'!$N46="Validé humainement",'12_Form_Industrie'!M46,"")</x:f>
      </x:c>
      <x:c r="N46" s="142" t="str">
        <x:f>IF('12_Form_Industrie'!$N46="Validé humainement",'12_Form_Industrie'!N46,"")</x:f>
      </x:c>
      <x:c r="O46" s="142" t="str">
        <x:f>IF('12_Form_Industrie'!$N46="Validé humainement",'12_Form_Industrie'!O46,"")</x:f>
      </x:c>
      <x:c r="P46" s="142" t="str">
        <x:f>IF('12_Form_Industrie'!$N46="Validé humainement",'12_Form_Industrie'!P46,"")</x:f>
      </x:c>
      <x:c r="Q46" s="142" t="str">
        <x:f>IF('12_Form_Industrie'!$N46="Validé humainement",'12_Form_Industrie'!Q46,"")</x:f>
      </x:c>
      <x:c r="R46" s="142" t="str">
        <x:f>IF('12_Form_Industrie'!$N46="Validé humainement",'12_Form_Industrie'!R46,"")</x:f>
      </x:c>
      <x:c r="S46" s="142" t="str">
        <x:f>IF('12_Form_Industrie'!$N46="Validé humainement",'12_Form_Industrie'!S46,"")</x:f>
      </x:c>
    </x:row>
    <x:row r="47">
      <x:c r="A47" s="142" t="str">
        <x:f>IF('12_Form_Industrie'!$N47="Validé humainement",'12_Form_Industrie'!A47,"")</x:f>
      </x:c>
      <x:c r="B47" s="142" t="str">
        <x:f>IF('12_Form_Industrie'!$N47="Validé humainement",'12_Form_Industrie'!B47,"")</x:f>
      </x:c>
      <x:c r="C47" s="142" t="str">
        <x:f>IF('12_Form_Industrie'!$N47="Validé humainement",'12_Form_Industrie'!C47,"")</x:f>
      </x:c>
      <x:c r="D47" s="142" t="str">
        <x:f>IF('12_Form_Industrie'!$N47="Validé humainement",'12_Form_Industrie'!D47,"")</x:f>
      </x:c>
      <x:c r="E47" s="142" t="str">
        <x:f>IF('12_Form_Industrie'!$N47="Validé humainement",'12_Form_Industrie'!E47,"")</x:f>
      </x:c>
      <x:c r="F47" s="142" t="str">
        <x:f>IF('12_Form_Industrie'!$N47="Validé humainement",'12_Form_Industrie'!F47,"")</x:f>
      </x:c>
      <x:c r="G47" s="142" t="str">
        <x:f>IF('12_Form_Industrie'!$N47="Validé humainement",'12_Form_Industrie'!G47,"")</x:f>
      </x:c>
      <x:c r="H47" s="142" t="str">
        <x:f>IF('12_Form_Industrie'!$N47="Validé humainement",'12_Form_Industrie'!H47,"")</x:f>
      </x:c>
      <x:c r="I47" s="142" t="str">
        <x:f>IF('12_Form_Industrie'!$N47="Validé humainement",'12_Form_Industrie'!I47,"")</x:f>
      </x:c>
      <x:c r="J47" s="142" t="str">
        <x:f>IF('12_Form_Industrie'!$N47="Validé humainement",'12_Form_Industrie'!J47,"")</x:f>
      </x:c>
      <x:c r="K47" s="142" t="str">
        <x:f>IF('12_Form_Industrie'!$N47="Validé humainement",'12_Form_Industrie'!K47,"")</x:f>
      </x:c>
      <x:c r="L47" s="142" t="str">
        <x:f>IF('12_Form_Industrie'!$N47="Validé humainement",'12_Form_Industrie'!L47,"")</x:f>
      </x:c>
      <x:c r="M47" s="142" t="str">
        <x:f>IF('12_Form_Industrie'!$N47="Validé humainement",'12_Form_Industrie'!M47,"")</x:f>
      </x:c>
      <x:c r="N47" s="142" t="str">
        <x:f>IF('12_Form_Industrie'!$N47="Validé humainement",'12_Form_Industrie'!N47,"")</x:f>
      </x:c>
      <x:c r="O47" s="142" t="str">
        <x:f>IF('12_Form_Industrie'!$N47="Validé humainement",'12_Form_Industrie'!O47,"")</x:f>
      </x:c>
      <x:c r="P47" s="142" t="str">
        <x:f>IF('12_Form_Industrie'!$N47="Validé humainement",'12_Form_Industrie'!P47,"")</x:f>
      </x:c>
      <x:c r="Q47" s="142" t="str">
        <x:f>IF('12_Form_Industrie'!$N47="Validé humainement",'12_Form_Industrie'!Q47,"")</x:f>
      </x:c>
      <x:c r="R47" s="142" t="str">
        <x:f>IF('12_Form_Industrie'!$N47="Validé humainement",'12_Form_Industrie'!R47,"")</x:f>
      </x:c>
      <x:c r="S47" s="142" t="str">
        <x:f>IF('12_Form_Industrie'!$N47="Validé humainement",'12_Form_Industrie'!S47,"")</x:f>
      </x:c>
    </x:row>
    <x:row r="48">
      <x:c r="A48" s="142" t="str">
        <x:f>IF('12_Form_Industrie'!$N48="Validé humainement",'12_Form_Industrie'!A48,"")</x:f>
      </x:c>
      <x:c r="B48" s="142" t="str">
        <x:f>IF('12_Form_Industrie'!$N48="Validé humainement",'12_Form_Industrie'!B48,"")</x:f>
      </x:c>
      <x:c r="C48" s="142" t="str">
        <x:f>IF('12_Form_Industrie'!$N48="Validé humainement",'12_Form_Industrie'!C48,"")</x:f>
      </x:c>
      <x:c r="D48" s="142" t="str">
        <x:f>IF('12_Form_Industrie'!$N48="Validé humainement",'12_Form_Industrie'!D48,"")</x:f>
      </x:c>
      <x:c r="E48" s="142" t="str">
        <x:f>IF('12_Form_Industrie'!$N48="Validé humainement",'12_Form_Industrie'!E48,"")</x:f>
      </x:c>
      <x:c r="F48" s="142" t="str">
        <x:f>IF('12_Form_Industrie'!$N48="Validé humainement",'12_Form_Industrie'!F48,"")</x:f>
      </x:c>
      <x:c r="G48" s="142" t="str">
        <x:f>IF('12_Form_Industrie'!$N48="Validé humainement",'12_Form_Industrie'!G48,"")</x:f>
      </x:c>
      <x:c r="H48" s="142" t="str">
        <x:f>IF('12_Form_Industrie'!$N48="Validé humainement",'12_Form_Industrie'!H48,"")</x:f>
      </x:c>
      <x:c r="I48" s="142" t="str">
        <x:f>IF('12_Form_Industrie'!$N48="Validé humainement",'12_Form_Industrie'!I48,"")</x:f>
      </x:c>
      <x:c r="J48" s="142" t="str">
        <x:f>IF('12_Form_Industrie'!$N48="Validé humainement",'12_Form_Industrie'!J48,"")</x:f>
      </x:c>
      <x:c r="K48" s="142" t="str">
        <x:f>IF('12_Form_Industrie'!$N48="Validé humainement",'12_Form_Industrie'!K48,"")</x:f>
      </x:c>
      <x:c r="L48" s="142" t="str">
        <x:f>IF('12_Form_Industrie'!$N48="Validé humainement",'12_Form_Industrie'!L48,"")</x:f>
      </x:c>
      <x:c r="M48" s="142" t="str">
        <x:f>IF('12_Form_Industrie'!$N48="Validé humainement",'12_Form_Industrie'!M48,"")</x:f>
      </x:c>
      <x:c r="N48" s="142" t="str">
        <x:f>IF('12_Form_Industrie'!$N48="Validé humainement",'12_Form_Industrie'!N48,"")</x:f>
      </x:c>
      <x:c r="O48" s="142" t="str">
        <x:f>IF('12_Form_Industrie'!$N48="Validé humainement",'12_Form_Industrie'!O48,"")</x:f>
      </x:c>
      <x:c r="P48" s="142" t="str">
        <x:f>IF('12_Form_Industrie'!$N48="Validé humainement",'12_Form_Industrie'!P48,"")</x:f>
      </x:c>
      <x:c r="Q48" s="142" t="str">
        <x:f>IF('12_Form_Industrie'!$N48="Validé humainement",'12_Form_Industrie'!Q48,"")</x:f>
      </x:c>
      <x:c r="R48" s="142" t="str">
        <x:f>IF('12_Form_Industrie'!$N48="Validé humainement",'12_Form_Industrie'!R48,"")</x:f>
      </x:c>
      <x:c r="S48" s="142" t="str">
        <x:f>IF('12_Form_Industrie'!$N48="Validé humainement",'12_Form_Industrie'!S48,"")</x:f>
      </x:c>
    </x:row>
    <x:row r="49">
      <x:c r="A49" s="142" t="str">
        <x:f>IF('12_Form_Industrie'!$N49="Validé humainement",'12_Form_Industrie'!A49,"")</x:f>
      </x:c>
      <x:c r="B49" s="142" t="str">
        <x:f>IF('12_Form_Industrie'!$N49="Validé humainement",'12_Form_Industrie'!B49,"")</x:f>
      </x:c>
      <x:c r="C49" s="142" t="str">
        <x:f>IF('12_Form_Industrie'!$N49="Validé humainement",'12_Form_Industrie'!C49,"")</x:f>
      </x:c>
      <x:c r="D49" s="142" t="str">
        <x:f>IF('12_Form_Industrie'!$N49="Validé humainement",'12_Form_Industrie'!D49,"")</x:f>
      </x:c>
      <x:c r="E49" s="142" t="str">
        <x:f>IF('12_Form_Industrie'!$N49="Validé humainement",'12_Form_Industrie'!E49,"")</x:f>
      </x:c>
      <x:c r="F49" s="142" t="str">
        <x:f>IF('12_Form_Industrie'!$N49="Validé humainement",'12_Form_Industrie'!F49,"")</x:f>
      </x:c>
      <x:c r="G49" s="142" t="str">
        <x:f>IF('12_Form_Industrie'!$N49="Validé humainement",'12_Form_Industrie'!G49,"")</x:f>
      </x:c>
      <x:c r="H49" s="142" t="str">
        <x:f>IF('12_Form_Industrie'!$N49="Validé humainement",'12_Form_Industrie'!H49,"")</x:f>
      </x:c>
      <x:c r="I49" s="142" t="str">
        <x:f>IF('12_Form_Industrie'!$N49="Validé humainement",'12_Form_Industrie'!I49,"")</x:f>
      </x:c>
      <x:c r="J49" s="142" t="str">
        <x:f>IF('12_Form_Industrie'!$N49="Validé humainement",'12_Form_Industrie'!J49,"")</x:f>
      </x:c>
      <x:c r="K49" s="142" t="str">
        <x:f>IF('12_Form_Industrie'!$N49="Validé humainement",'12_Form_Industrie'!K49,"")</x:f>
      </x:c>
      <x:c r="L49" s="142" t="str">
        <x:f>IF('12_Form_Industrie'!$N49="Validé humainement",'12_Form_Industrie'!L49,"")</x:f>
      </x:c>
      <x:c r="M49" s="142" t="str">
        <x:f>IF('12_Form_Industrie'!$N49="Validé humainement",'12_Form_Industrie'!M49,"")</x:f>
      </x:c>
      <x:c r="N49" s="142" t="str">
        <x:f>IF('12_Form_Industrie'!$N49="Validé humainement",'12_Form_Industrie'!N49,"")</x:f>
      </x:c>
      <x:c r="O49" s="142" t="str">
        <x:f>IF('12_Form_Industrie'!$N49="Validé humainement",'12_Form_Industrie'!O49,"")</x:f>
      </x:c>
      <x:c r="P49" s="142" t="str">
        <x:f>IF('12_Form_Industrie'!$N49="Validé humainement",'12_Form_Industrie'!P49,"")</x:f>
      </x:c>
      <x:c r="Q49" s="142" t="str">
        <x:f>IF('12_Form_Industrie'!$N49="Validé humainement",'12_Form_Industrie'!Q49,"")</x:f>
      </x:c>
      <x:c r="R49" s="142" t="str">
        <x:f>IF('12_Form_Industrie'!$N49="Validé humainement",'12_Form_Industrie'!R49,"")</x:f>
      </x:c>
      <x:c r="S49" s="142" t="str">
        <x:f>IF('12_Form_Industrie'!$N49="Validé humainement",'12_Form_Industrie'!S49,"")</x:f>
      </x:c>
    </x:row>
    <x:row r="50">
      <x:c r="A50" s="142" t="str">
        <x:f>IF('12_Form_Industrie'!$N50="Validé humainement",'12_Form_Industrie'!A50,"")</x:f>
      </x:c>
      <x:c r="B50" s="142" t="str">
        <x:f>IF('12_Form_Industrie'!$N50="Validé humainement",'12_Form_Industrie'!B50,"")</x:f>
      </x:c>
      <x:c r="C50" s="142" t="str">
        <x:f>IF('12_Form_Industrie'!$N50="Validé humainement",'12_Form_Industrie'!C50,"")</x:f>
      </x:c>
      <x:c r="D50" s="142" t="str">
        <x:f>IF('12_Form_Industrie'!$N50="Validé humainement",'12_Form_Industrie'!D50,"")</x:f>
      </x:c>
      <x:c r="E50" s="142" t="str">
        <x:f>IF('12_Form_Industrie'!$N50="Validé humainement",'12_Form_Industrie'!E50,"")</x:f>
      </x:c>
      <x:c r="F50" s="142" t="str">
        <x:f>IF('12_Form_Industrie'!$N50="Validé humainement",'12_Form_Industrie'!F50,"")</x:f>
      </x:c>
      <x:c r="G50" s="142" t="str">
        <x:f>IF('12_Form_Industrie'!$N50="Validé humainement",'12_Form_Industrie'!G50,"")</x:f>
      </x:c>
      <x:c r="H50" s="142" t="str">
        <x:f>IF('12_Form_Industrie'!$N50="Validé humainement",'12_Form_Industrie'!H50,"")</x:f>
      </x:c>
      <x:c r="I50" s="142" t="str">
        <x:f>IF('12_Form_Industrie'!$N50="Validé humainement",'12_Form_Industrie'!I50,"")</x:f>
      </x:c>
      <x:c r="J50" s="142" t="str">
        <x:f>IF('12_Form_Industrie'!$N50="Validé humainement",'12_Form_Industrie'!J50,"")</x:f>
      </x:c>
      <x:c r="K50" s="142" t="str">
        <x:f>IF('12_Form_Industrie'!$N50="Validé humainement",'12_Form_Industrie'!K50,"")</x:f>
      </x:c>
      <x:c r="L50" s="142" t="str">
        <x:f>IF('12_Form_Industrie'!$N50="Validé humainement",'12_Form_Industrie'!L50,"")</x:f>
      </x:c>
      <x:c r="M50" s="142" t="str">
        <x:f>IF('12_Form_Industrie'!$N50="Validé humainement",'12_Form_Industrie'!M50,"")</x:f>
      </x:c>
      <x:c r="N50" s="142" t="str">
        <x:f>IF('12_Form_Industrie'!$N50="Validé humainement",'12_Form_Industrie'!N50,"")</x:f>
      </x:c>
      <x:c r="O50" s="142" t="str">
        <x:f>IF('12_Form_Industrie'!$N50="Validé humainement",'12_Form_Industrie'!O50,"")</x:f>
      </x:c>
      <x:c r="P50" s="142" t="str">
        <x:f>IF('12_Form_Industrie'!$N50="Validé humainement",'12_Form_Industrie'!P50,"")</x:f>
      </x:c>
      <x:c r="Q50" s="142" t="str">
        <x:f>IF('12_Form_Industrie'!$N50="Validé humainement",'12_Form_Industrie'!Q50,"")</x:f>
      </x:c>
      <x:c r="R50" s="142" t="str">
        <x:f>IF('12_Form_Industrie'!$N50="Validé humainement",'12_Form_Industrie'!R50,"")</x:f>
      </x:c>
      <x:c r="S50" s="142" t="str">
        <x:f>IF('12_Form_Industrie'!$N50="Validé humainement",'12_Form_Industrie'!S50,"")</x:f>
      </x:c>
    </x:row>
    <x:row r="51">
      <x:c r="A51" s="142" t="str">
        <x:f>IF('12_Form_Industrie'!$N51="Validé humainement",'12_Form_Industrie'!A51,"")</x:f>
      </x:c>
      <x:c r="B51" s="142" t="str">
        <x:f>IF('12_Form_Industrie'!$N51="Validé humainement",'12_Form_Industrie'!B51,"")</x:f>
      </x:c>
      <x:c r="C51" s="142" t="str">
        <x:f>IF('12_Form_Industrie'!$N51="Validé humainement",'12_Form_Industrie'!C51,"")</x:f>
      </x:c>
      <x:c r="D51" s="142" t="str">
        <x:f>IF('12_Form_Industrie'!$N51="Validé humainement",'12_Form_Industrie'!D51,"")</x:f>
      </x:c>
      <x:c r="E51" s="142" t="str">
        <x:f>IF('12_Form_Industrie'!$N51="Validé humainement",'12_Form_Industrie'!E51,"")</x:f>
      </x:c>
      <x:c r="F51" s="142" t="str">
        <x:f>IF('12_Form_Industrie'!$N51="Validé humainement",'12_Form_Industrie'!F51,"")</x:f>
      </x:c>
      <x:c r="G51" s="142" t="str">
        <x:f>IF('12_Form_Industrie'!$N51="Validé humainement",'12_Form_Industrie'!G51,"")</x:f>
      </x:c>
      <x:c r="H51" s="142" t="str">
        <x:f>IF('12_Form_Industrie'!$N51="Validé humainement",'12_Form_Industrie'!H51,"")</x:f>
      </x:c>
      <x:c r="I51" s="142" t="str">
        <x:f>IF('12_Form_Industrie'!$N51="Validé humainement",'12_Form_Industrie'!I51,"")</x:f>
      </x:c>
      <x:c r="J51" s="142" t="str">
        <x:f>IF('12_Form_Industrie'!$N51="Validé humainement",'12_Form_Industrie'!J51,"")</x:f>
      </x:c>
      <x:c r="K51" s="142" t="str">
        <x:f>IF('12_Form_Industrie'!$N51="Validé humainement",'12_Form_Industrie'!K51,"")</x:f>
      </x:c>
      <x:c r="L51" s="142" t="str">
        <x:f>IF('12_Form_Industrie'!$N51="Validé humainement",'12_Form_Industrie'!L51,"")</x:f>
      </x:c>
      <x:c r="M51" s="142" t="str">
        <x:f>IF('12_Form_Industrie'!$N51="Validé humainement",'12_Form_Industrie'!M51,"")</x:f>
      </x:c>
      <x:c r="N51" s="142" t="str">
        <x:f>IF('12_Form_Industrie'!$N51="Validé humainement",'12_Form_Industrie'!N51,"")</x:f>
      </x:c>
      <x:c r="O51" s="142" t="str">
        <x:f>IF('12_Form_Industrie'!$N51="Validé humainement",'12_Form_Industrie'!O51,"")</x:f>
      </x:c>
      <x:c r="P51" s="142" t="str">
        <x:f>IF('12_Form_Industrie'!$N51="Validé humainement",'12_Form_Industrie'!P51,"")</x:f>
      </x:c>
      <x:c r="Q51" s="142" t="str">
        <x:f>IF('12_Form_Industrie'!$N51="Validé humainement",'12_Form_Industrie'!Q51,"")</x:f>
      </x:c>
      <x:c r="R51" s="142" t="str">
        <x:f>IF('12_Form_Industrie'!$N51="Validé humainement",'12_Form_Industrie'!R51,"")</x:f>
      </x:c>
      <x:c r="S51" s="142" t="str">
        <x:f>IF('12_Form_Industrie'!$N51="Validé humainement",'12_Form_Industrie'!S51,"")</x:f>
      </x:c>
    </x:row>
    <x:row r="52">
      <x:c r="A52" s="142" t="str">
        <x:f>IF('12_Form_Industrie'!$N52="Validé humainement",'12_Form_Industrie'!A52,"")</x:f>
      </x:c>
      <x:c r="B52" s="142" t="str">
        <x:f>IF('12_Form_Industrie'!$N52="Validé humainement",'12_Form_Industrie'!B52,"")</x:f>
      </x:c>
      <x:c r="C52" s="142" t="str">
        <x:f>IF('12_Form_Industrie'!$N52="Validé humainement",'12_Form_Industrie'!C52,"")</x:f>
      </x:c>
      <x:c r="D52" s="142" t="str">
        <x:f>IF('12_Form_Industrie'!$N52="Validé humainement",'12_Form_Industrie'!D52,"")</x:f>
      </x:c>
      <x:c r="E52" s="142" t="str">
        <x:f>IF('12_Form_Industrie'!$N52="Validé humainement",'12_Form_Industrie'!E52,"")</x:f>
      </x:c>
      <x:c r="F52" s="142" t="str">
        <x:f>IF('12_Form_Industrie'!$N52="Validé humainement",'12_Form_Industrie'!F52,"")</x:f>
      </x:c>
      <x:c r="G52" s="142" t="str">
        <x:f>IF('12_Form_Industrie'!$N52="Validé humainement",'12_Form_Industrie'!G52,"")</x:f>
      </x:c>
      <x:c r="H52" s="142" t="str">
        <x:f>IF('12_Form_Industrie'!$N52="Validé humainement",'12_Form_Industrie'!H52,"")</x:f>
      </x:c>
      <x:c r="I52" s="142" t="str">
        <x:f>IF('12_Form_Industrie'!$N52="Validé humainement",'12_Form_Industrie'!I52,"")</x:f>
      </x:c>
      <x:c r="J52" s="142" t="str">
        <x:f>IF('12_Form_Industrie'!$N52="Validé humainement",'12_Form_Industrie'!J52,"")</x:f>
      </x:c>
      <x:c r="K52" s="142" t="str">
        <x:f>IF('12_Form_Industrie'!$N52="Validé humainement",'12_Form_Industrie'!K52,"")</x:f>
      </x:c>
      <x:c r="L52" s="142" t="str">
        <x:f>IF('12_Form_Industrie'!$N52="Validé humainement",'12_Form_Industrie'!L52,"")</x:f>
      </x:c>
      <x:c r="M52" s="142" t="str">
        <x:f>IF('12_Form_Industrie'!$N52="Validé humainement",'12_Form_Industrie'!M52,"")</x:f>
      </x:c>
      <x:c r="N52" s="142" t="str">
        <x:f>IF('12_Form_Industrie'!$N52="Validé humainement",'12_Form_Industrie'!N52,"")</x:f>
      </x:c>
      <x:c r="O52" s="142" t="str">
        <x:f>IF('12_Form_Industrie'!$N52="Validé humainement",'12_Form_Industrie'!O52,"")</x:f>
      </x:c>
      <x:c r="P52" s="142" t="str">
        <x:f>IF('12_Form_Industrie'!$N52="Validé humainement",'12_Form_Industrie'!P52,"")</x:f>
      </x:c>
      <x:c r="Q52" s="142" t="str">
        <x:f>IF('12_Form_Industrie'!$N52="Validé humainement",'12_Form_Industrie'!Q52,"")</x:f>
      </x:c>
      <x:c r="R52" s="142" t="str">
        <x:f>IF('12_Form_Industrie'!$N52="Validé humainement",'12_Form_Industrie'!R52,"")</x:f>
      </x:c>
      <x:c r="S52" s="142" t="str">
        <x:f>IF('12_Form_Industrie'!$N52="Validé humainement",'12_Form_Industrie'!S52,"")</x:f>
      </x:c>
    </x:row>
    <x:row r="53">
      <x:c r="A53" s="142" t="str">
        <x:f>IF('12_Form_Industrie'!$N53="Validé humainement",'12_Form_Industrie'!A53,"")</x:f>
      </x:c>
      <x:c r="B53" s="142" t="str">
        <x:f>IF('12_Form_Industrie'!$N53="Validé humainement",'12_Form_Industrie'!B53,"")</x:f>
      </x:c>
      <x:c r="C53" s="142" t="str">
        <x:f>IF('12_Form_Industrie'!$N53="Validé humainement",'12_Form_Industrie'!C53,"")</x:f>
      </x:c>
      <x:c r="D53" s="142" t="str">
        <x:f>IF('12_Form_Industrie'!$N53="Validé humainement",'12_Form_Industrie'!D53,"")</x:f>
      </x:c>
      <x:c r="E53" s="142" t="str">
        <x:f>IF('12_Form_Industrie'!$N53="Validé humainement",'12_Form_Industrie'!E53,"")</x:f>
      </x:c>
      <x:c r="F53" s="142" t="str">
        <x:f>IF('12_Form_Industrie'!$N53="Validé humainement",'12_Form_Industrie'!F53,"")</x:f>
      </x:c>
      <x:c r="G53" s="142" t="str">
        <x:f>IF('12_Form_Industrie'!$N53="Validé humainement",'12_Form_Industrie'!G53,"")</x:f>
      </x:c>
      <x:c r="H53" s="142" t="str">
        <x:f>IF('12_Form_Industrie'!$N53="Validé humainement",'12_Form_Industrie'!H53,"")</x:f>
      </x:c>
      <x:c r="I53" s="142" t="str">
        <x:f>IF('12_Form_Industrie'!$N53="Validé humainement",'12_Form_Industrie'!I53,"")</x:f>
      </x:c>
      <x:c r="J53" s="142" t="str">
        <x:f>IF('12_Form_Industrie'!$N53="Validé humainement",'12_Form_Industrie'!J53,"")</x:f>
      </x:c>
      <x:c r="K53" s="142" t="str">
        <x:f>IF('12_Form_Industrie'!$N53="Validé humainement",'12_Form_Industrie'!K53,"")</x:f>
      </x:c>
      <x:c r="L53" s="142" t="str">
        <x:f>IF('12_Form_Industrie'!$N53="Validé humainement",'12_Form_Industrie'!L53,"")</x:f>
      </x:c>
      <x:c r="M53" s="142" t="str">
        <x:f>IF('12_Form_Industrie'!$N53="Validé humainement",'12_Form_Industrie'!M53,"")</x:f>
      </x:c>
      <x:c r="N53" s="142" t="str">
        <x:f>IF('12_Form_Industrie'!$N53="Validé humainement",'12_Form_Industrie'!N53,"")</x:f>
      </x:c>
      <x:c r="O53" s="142" t="str">
        <x:f>IF('12_Form_Industrie'!$N53="Validé humainement",'12_Form_Industrie'!O53,"")</x:f>
      </x:c>
      <x:c r="P53" s="142" t="str">
        <x:f>IF('12_Form_Industrie'!$N53="Validé humainement",'12_Form_Industrie'!P53,"")</x:f>
      </x:c>
      <x:c r="Q53" s="142" t="str">
        <x:f>IF('12_Form_Industrie'!$N53="Validé humainement",'12_Form_Industrie'!Q53,"")</x:f>
      </x:c>
      <x:c r="R53" s="142" t="str">
        <x:f>IF('12_Form_Industrie'!$N53="Validé humainement",'12_Form_Industrie'!R53,"")</x:f>
      </x:c>
      <x:c r="S53" s="142" t="str">
        <x:f>IF('12_Form_Industrie'!$N53="Validé humainement",'12_Form_Industrie'!S53,"")</x:f>
      </x:c>
    </x:row>
    <x:row r="54">
      <x:c r="A54" s="142" t="str">
        <x:f>IF('12_Form_Industrie'!$N54="Validé humainement",'12_Form_Industrie'!A54,"")</x:f>
      </x:c>
      <x:c r="B54" s="142" t="str">
        <x:f>IF('12_Form_Industrie'!$N54="Validé humainement",'12_Form_Industrie'!B54,"")</x:f>
      </x:c>
      <x:c r="C54" s="142" t="str">
        <x:f>IF('12_Form_Industrie'!$N54="Validé humainement",'12_Form_Industrie'!C54,"")</x:f>
      </x:c>
      <x:c r="D54" s="142" t="str">
        <x:f>IF('12_Form_Industrie'!$N54="Validé humainement",'12_Form_Industrie'!D54,"")</x:f>
      </x:c>
      <x:c r="E54" s="142" t="str">
        <x:f>IF('12_Form_Industrie'!$N54="Validé humainement",'12_Form_Industrie'!E54,"")</x:f>
      </x:c>
      <x:c r="F54" s="142" t="str">
        <x:f>IF('12_Form_Industrie'!$N54="Validé humainement",'12_Form_Industrie'!F54,"")</x:f>
      </x:c>
      <x:c r="G54" s="142" t="str">
        <x:f>IF('12_Form_Industrie'!$N54="Validé humainement",'12_Form_Industrie'!G54,"")</x:f>
      </x:c>
      <x:c r="H54" s="142" t="str">
        <x:f>IF('12_Form_Industrie'!$N54="Validé humainement",'12_Form_Industrie'!H54,"")</x:f>
      </x:c>
      <x:c r="I54" s="142" t="str">
        <x:f>IF('12_Form_Industrie'!$N54="Validé humainement",'12_Form_Industrie'!I54,"")</x:f>
      </x:c>
      <x:c r="J54" s="142" t="str">
        <x:f>IF('12_Form_Industrie'!$N54="Validé humainement",'12_Form_Industrie'!J54,"")</x:f>
      </x:c>
      <x:c r="K54" s="142" t="str">
        <x:f>IF('12_Form_Industrie'!$N54="Validé humainement",'12_Form_Industrie'!K54,"")</x:f>
      </x:c>
      <x:c r="L54" s="142" t="str">
        <x:f>IF('12_Form_Industrie'!$N54="Validé humainement",'12_Form_Industrie'!L54,"")</x:f>
      </x:c>
      <x:c r="M54" s="142" t="str">
        <x:f>IF('12_Form_Industrie'!$N54="Validé humainement",'12_Form_Industrie'!M54,"")</x:f>
      </x:c>
      <x:c r="N54" s="142" t="str">
        <x:f>IF('12_Form_Industrie'!$N54="Validé humainement",'12_Form_Industrie'!N54,"")</x:f>
      </x:c>
      <x:c r="O54" s="142" t="str">
        <x:f>IF('12_Form_Industrie'!$N54="Validé humainement",'12_Form_Industrie'!O54,"")</x:f>
      </x:c>
      <x:c r="P54" s="142" t="str">
        <x:f>IF('12_Form_Industrie'!$N54="Validé humainement",'12_Form_Industrie'!P54,"")</x:f>
      </x:c>
      <x:c r="Q54" s="142" t="str">
        <x:f>IF('12_Form_Industrie'!$N54="Validé humainement",'12_Form_Industrie'!Q54,"")</x:f>
      </x:c>
      <x:c r="R54" s="142" t="str">
        <x:f>IF('12_Form_Industrie'!$N54="Validé humainement",'12_Form_Industrie'!R54,"")</x:f>
      </x:c>
      <x:c r="S54" s="142" t="str">
        <x:f>IF('12_Form_Industrie'!$N54="Validé humainement",'12_Form_Industrie'!S54,"")</x:f>
      </x:c>
    </x:row>
    <x:row r="55">
      <x:c r="A55" s="142" t="str">
        <x:f>IF('12_Form_Industrie'!$N55="Validé humainement",'12_Form_Industrie'!A55,"")</x:f>
      </x:c>
      <x:c r="B55" s="142" t="str">
        <x:f>IF('12_Form_Industrie'!$N55="Validé humainement",'12_Form_Industrie'!B55,"")</x:f>
      </x:c>
      <x:c r="C55" s="142" t="str">
        <x:f>IF('12_Form_Industrie'!$N55="Validé humainement",'12_Form_Industrie'!C55,"")</x:f>
      </x:c>
      <x:c r="D55" s="142" t="str">
        <x:f>IF('12_Form_Industrie'!$N55="Validé humainement",'12_Form_Industrie'!D55,"")</x:f>
      </x:c>
      <x:c r="E55" s="142" t="str">
        <x:f>IF('12_Form_Industrie'!$N55="Validé humainement",'12_Form_Industrie'!E55,"")</x:f>
      </x:c>
      <x:c r="F55" s="142" t="str">
        <x:f>IF('12_Form_Industrie'!$N55="Validé humainement",'12_Form_Industrie'!F55,"")</x:f>
      </x:c>
      <x:c r="G55" s="142" t="str">
        <x:f>IF('12_Form_Industrie'!$N55="Validé humainement",'12_Form_Industrie'!G55,"")</x:f>
      </x:c>
      <x:c r="H55" s="142" t="str">
        <x:f>IF('12_Form_Industrie'!$N55="Validé humainement",'12_Form_Industrie'!H55,"")</x:f>
      </x:c>
      <x:c r="I55" s="142" t="str">
        <x:f>IF('12_Form_Industrie'!$N55="Validé humainement",'12_Form_Industrie'!I55,"")</x:f>
      </x:c>
      <x:c r="J55" s="142" t="str">
        <x:f>IF('12_Form_Industrie'!$N55="Validé humainement",'12_Form_Industrie'!J55,"")</x:f>
      </x:c>
      <x:c r="K55" s="142" t="str">
        <x:f>IF('12_Form_Industrie'!$N55="Validé humainement",'12_Form_Industrie'!K55,"")</x:f>
      </x:c>
      <x:c r="L55" s="142" t="str">
        <x:f>IF('12_Form_Industrie'!$N55="Validé humainement",'12_Form_Industrie'!L55,"")</x:f>
      </x:c>
      <x:c r="M55" s="142" t="str">
        <x:f>IF('12_Form_Industrie'!$N55="Validé humainement",'12_Form_Industrie'!M55,"")</x:f>
      </x:c>
      <x:c r="N55" s="142" t="str">
        <x:f>IF('12_Form_Industrie'!$N55="Validé humainement",'12_Form_Industrie'!N55,"")</x:f>
      </x:c>
      <x:c r="O55" s="142" t="str">
        <x:f>IF('12_Form_Industrie'!$N55="Validé humainement",'12_Form_Industrie'!O55,"")</x:f>
      </x:c>
      <x:c r="P55" s="142" t="str">
        <x:f>IF('12_Form_Industrie'!$N55="Validé humainement",'12_Form_Industrie'!P55,"")</x:f>
      </x:c>
      <x:c r="Q55" s="142" t="str">
        <x:f>IF('12_Form_Industrie'!$N55="Validé humainement",'12_Form_Industrie'!Q55,"")</x:f>
      </x:c>
      <x:c r="R55" s="142" t="str">
        <x:f>IF('12_Form_Industrie'!$N55="Validé humainement",'12_Form_Industrie'!R55,"")</x:f>
      </x:c>
      <x:c r="S55" s="142" t="str">
        <x:f>IF('12_Form_Industrie'!$N55="Validé humainement",'12_Form_Industrie'!S55,"")</x:f>
      </x:c>
    </x:row>
    <x:row r="56">
      <x:c r="A56" s="142" t="str">
        <x:f>IF('12_Form_Industrie'!$N56="Validé humainement",'12_Form_Industrie'!A56,"")</x:f>
      </x:c>
      <x:c r="B56" s="142" t="str">
        <x:f>IF('12_Form_Industrie'!$N56="Validé humainement",'12_Form_Industrie'!B56,"")</x:f>
      </x:c>
      <x:c r="C56" s="142" t="str">
        <x:f>IF('12_Form_Industrie'!$N56="Validé humainement",'12_Form_Industrie'!C56,"")</x:f>
      </x:c>
      <x:c r="D56" s="142" t="str">
        <x:f>IF('12_Form_Industrie'!$N56="Validé humainement",'12_Form_Industrie'!D56,"")</x:f>
      </x:c>
      <x:c r="E56" s="142" t="str">
        <x:f>IF('12_Form_Industrie'!$N56="Validé humainement",'12_Form_Industrie'!E56,"")</x:f>
      </x:c>
      <x:c r="F56" s="142" t="str">
        <x:f>IF('12_Form_Industrie'!$N56="Validé humainement",'12_Form_Industrie'!F56,"")</x:f>
      </x:c>
      <x:c r="G56" s="142" t="str">
        <x:f>IF('12_Form_Industrie'!$N56="Validé humainement",'12_Form_Industrie'!G56,"")</x:f>
      </x:c>
      <x:c r="H56" s="142" t="str">
        <x:f>IF('12_Form_Industrie'!$N56="Validé humainement",'12_Form_Industrie'!H56,"")</x:f>
      </x:c>
      <x:c r="I56" s="142" t="str">
        <x:f>IF('12_Form_Industrie'!$N56="Validé humainement",'12_Form_Industrie'!I56,"")</x:f>
      </x:c>
      <x:c r="J56" s="142" t="str">
        <x:f>IF('12_Form_Industrie'!$N56="Validé humainement",'12_Form_Industrie'!J56,"")</x:f>
      </x:c>
      <x:c r="K56" s="142" t="str">
        <x:f>IF('12_Form_Industrie'!$N56="Validé humainement",'12_Form_Industrie'!K56,"")</x:f>
      </x:c>
      <x:c r="L56" s="142" t="str">
        <x:f>IF('12_Form_Industrie'!$N56="Validé humainement",'12_Form_Industrie'!L56,"")</x:f>
      </x:c>
      <x:c r="M56" s="142" t="str">
        <x:f>IF('12_Form_Industrie'!$N56="Validé humainement",'12_Form_Industrie'!M56,"")</x:f>
      </x:c>
      <x:c r="N56" s="142" t="str">
        <x:f>IF('12_Form_Industrie'!$N56="Validé humainement",'12_Form_Industrie'!N56,"")</x:f>
      </x:c>
      <x:c r="O56" s="142" t="str">
        <x:f>IF('12_Form_Industrie'!$N56="Validé humainement",'12_Form_Industrie'!O56,"")</x:f>
      </x:c>
      <x:c r="P56" s="142" t="str">
        <x:f>IF('12_Form_Industrie'!$N56="Validé humainement",'12_Form_Industrie'!P56,"")</x:f>
      </x:c>
      <x:c r="Q56" s="142" t="str">
        <x:f>IF('12_Form_Industrie'!$N56="Validé humainement",'12_Form_Industrie'!Q56,"")</x:f>
      </x:c>
      <x:c r="R56" s="142" t="str">
        <x:f>IF('12_Form_Industrie'!$N56="Validé humainement",'12_Form_Industrie'!R56,"")</x:f>
      </x:c>
      <x:c r="S56" s="142" t="str">
        <x:f>IF('12_Form_Industrie'!$N56="Validé humainement",'12_Form_Industrie'!S56,"")</x:f>
      </x:c>
    </x:row>
    <x:row r="57">
      <x:c r="A57" s="142" t="str">
        <x:f>IF('12_Form_Industrie'!$N57="Validé humainement",'12_Form_Industrie'!A57,"")</x:f>
      </x:c>
      <x:c r="B57" s="142" t="str">
        <x:f>IF('12_Form_Industrie'!$N57="Validé humainement",'12_Form_Industrie'!B57,"")</x:f>
      </x:c>
      <x:c r="C57" s="142" t="str">
        <x:f>IF('12_Form_Industrie'!$N57="Validé humainement",'12_Form_Industrie'!C57,"")</x:f>
      </x:c>
      <x:c r="D57" s="142" t="str">
        <x:f>IF('12_Form_Industrie'!$N57="Validé humainement",'12_Form_Industrie'!D57,"")</x:f>
      </x:c>
      <x:c r="E57" s="142" t="str">
        <x:f>IF('12_Form_Industrie'!$N57="Validé humainement",'12_Form_Industrie'!E57,"")</x:f>
      </x:c>
      <x:c r="F57" s="142" t="str">
        <x:f>IF('12_Form_Industrie'!$N57="Validé humainement",'12_Form_Industrie'!F57,"")</x:f>
      </x:c>
      <x:c r="G57" s="142" t="str">
        <x:f>IF('12_Form_Industrie'!$N57="Validé humainement",'12_Form_Industrie'!G57,"")</x:f>
      </x:c>
      <x:c r="H57" s="142" t="str">
        <x:f>IF('12_Form_Industrie'!$N57="Validé humainement",'12_Form_Industrie'!H57,"")</x:f>
      </x:c>
      <x:c r="I57" s="142" t="str">
        <x:f>IF('12_Form_Industrie'!$N57="Validé humainement",'12_Form_Industrie'!I57,"")</x:f>
      </x:c>
      <x:c r="J57" s="142" t="str">
        <x:f>IF('12_Form_Industrie'!$N57="Validé humainement",'12_Form_Industrie'!J57,"")</x:f>
      </x:c>
      <x:c r="K57" s="142" t="str">
        <x:f>IF('12_Form_Industrie'!$N57="Validé humainement",'12_Form_Industrie'!K57,"")</x:f>
      </x:c>
      <x:c r="L57" s="142" t="str">
        <x:f>IF('12_Form_Industrie'!$N57="Validé humainement",'12_Form_Industrie'!L57,"")</x:f>
      </x:c>
      <x:c r="M57" s="142" t="str">
        <x:f>IF('12_Form_Industrie'!$N57="Validé humainement",'12_Form_Industrie'!M57,"")</x:f>
      </x:c>
      <x:c r="N57" s="142" t="str">
        <x:f>IF('12_Form_Industrie'!$N57="Validé humainement",'12_Form_Industrie'!N57,"")</x:f>
      </x:c>
      <x:c r="O57" s="142" t="str">
        <x:f>IF('12_Form_Industrie'!$N57="Validé humainement",'12_Form_Industrie'!O57,"")</x:f>
      </x:c>
      <x:c r="P57" s="142" t="str">
        <x:f>IF('12_Form_Industrie'!$N57="Validé humainement",'12_Form_Industrie'!P57,"")</x:f>
      </x:c>
      <x:c r="Q57" s="142" t="str">
        <x:f>IF('12_Form_Industrie'!$N57="Validé humainement",'12_Form_Industrie'!Q57,"")</x:f>
      </x:c>
      <x:c r="R57" s="142" t="str">
        <x:f>IF('12_Form_Industrie'!$N57="Validé humainement",'12_Form_Industrie'!R57,"")</x:f>
      </x:c>
      <x:c r="S57" s="142" t="str">
        <x:f>IF('12_Form_Industrie'!$N57="Validé humainement",'12_Form_Industrie'!S57,"")</x:f>
      </x:c>
    </x:row>
    <x:row r="58">
      <x:c r="A58" s="142" t="str">
        <x:f>IF('12_Form_Industrie'!$N58="Validé humainement",'12_Form_Industrie'!A58,"")</x:f>
      </x:c>
      <x:c r="B58" s="142" t="str">
        <x:f>IF('12_Form_Industrie'!$N58="Validé humainement",'12_Form_Industrie'!B58,"")</x:f>
      </x:c>
      <x:c r="C58" s="142" t="str">
        <x:f>IF('12_Form_Industrie'!$N58="Validé humainement",'12_Form_Industrie'!C58,"")</x:f>
      </x:c>
      <x:c r="D58" s="142" t="str">
        <x:f>IF('12_Form_Industrie'!$N58="Validé humainement",'12_Form_Industrie'!D58,"")</x:f>
      </x:c>
      <x:c r="E58" s="142" t="str">
        <x:f>IF('12_Form_Industrie'!$N58="Validé humainement",'12_Form_Industrie'!E58,"")</x:f>
      </x:c>
      <x:c r="F58" s="142" t="str">
        <x:f>IF('12_Form_Industrie'!$N58="Validé humainement",'12_Form_Industrie'!F58,"")</x:f>
      </x:c>
      <x:c r="G58" s="142" t="str">
        <x:f>IF('12_Form_Industrie'!$N58="Validé humainement",'12_Form_Industrie'!G58,"")</x:f>
      </x:c>
      <x:c r="H58" s="142" t="str">
        <x:f>IF('12_Form_Industrie'!$N58="Validé humainement",'12_Form_Industrie'!H58,"")</x:f>
      </x:c>
      <x:c r="I58" s="142" t="str">
        <x:f>IF('12_Form_Industrie'!$N58="Validé humainement",'12_Form_Industrie'!I58,"")</x:f>
      </x:c>
      <x:c r="J58" s="142" t="str">
        <x:f>IF('12_Form_Industrie'!$N58="Validé humainement",'12_Form_Industrie'!J58,"")</x:f>
      </x:c>
      <x:c r="K58" s="142" t="str">
        <x:f>IF('12_Form_Industrie'!$N58="Validé humainement",'12_Form_Industrie'!K58,"")</x:f>
      </x:c>
      <x:c r="L58" s="142" t="str">
        <x:f>IF('12_Form_Industrie'!$N58="Validé humainement",'12_Form_Industrie'!L58,"")</x:f>
      </x:c>
      <x:c r="M58" s="142" t="str">
        <x:f>IF('12_Form_Industrie'!$N58="Validé humainement",'12_Form_Industrie'!M58,"")</x:f>
      </x:c>
      <x:c r="N58" s="142" t="str">
        <x:f>IF('12_Form_Industrie'!$N58="Validé humainement",'12_Form_Industrie'!N58,"")</x:f>
      </x:c>
      <x:c r="O58" s="142" t="str">
        <x:f>IF('12_Form_Industrie'!$N58="Validé humainement",'12_Form_Industrie'!O58,"")</x:f>
      </x:c>
      <x:c r="P58" s="142" t="str">
        <x:f>IF('12_Form_Industrie'!$N58="Validé humainement",'12_Form_Industrie'!P58,"")</x:f>
      </x:c>
      <x:c r="Q58" s="142" t="str">
        <x:f>IF('12_Form_Industrie'!$N58="Validé humainement",'12_Form_Industrie'!Q58,"")</x:f>
      </x:c>
      <x:c r="R58" s="142" t="str">
        <x:f>IF('12_Form_Industrie'!$N58="Validé humainement",'12_Form_Industrie'!R58,"")</x:f>
      </x:c>
      <x:c r="S58" s="142" t="str">
        <x:f>IF('12_Form_Industrie'!$N58="Validé humainement",'12_Form_Industrie'!S58,"")</x:f>
      </x:c>
    </x:row>
    <x:row r="59">
      <x:c r="A59" s="142" t="str">
        <x:f>IF('12_Form_Industrie'!$N59="Validé humainement",'12_Form_Industrie'!A59,"")</x:f>
      </x:c>
      <x:c r="B59" s="142" t="str">
        <x:f>IF('12_Form_Industrie'!$N59="Validé humainement",'12_Form_Industrie'!B59,"")</x:f>
      </x:c>
      <x:c r="C59" s="142" t="str">
        <x:f>IF('12_Form_Industrie'!$N59="Validé humainement",'12_Form_Industrie'!C59,"")</x:f>
      </x:c>
      <x:c r="D59" s="142" t="str">
        <x:f>IF('12_Form_Industrie'!$N59="Validé humainement",'12_Form_Industrie'!D59,"")</x:f>
      </x:c>
      <x:c r="E59" s="142" t="str">
        <x:f>IF('12_Form_Industrie'!$N59="Validé humainement",'12_Form_Industrie'!E59,"")</x:f>
      </x:c>
      <x:c r="F59" s="142" t="str">
        <x:f>IF('12_Form_Industrie'!$N59="Validé humainement",'12_Form_Industrie'!F59,"")</x:f>
      </x:c>
      <x:c r="G59" s="142" t="str">
        <x:f>IF('12_Form_Industrie'!$N59="Validé humainement",'12_Form_Industrie'!G59,"")</x:f>
      </x:c>
      <x:c r="H59" s="142" t="str">
        <x:f>IF('12_Form_Industrie'!$N59="Validé humainement",'12_Form_Industrie'!H59,"")</x:f>
      </x:c>
      <x:c r="I59" s="142" t="str">
        <x:f>IF('12_Form_Industrie'!$N59="Validé humainement",'12_Form_Industrie'!I59,"")</x:f>
      </x:c>
      <x:c r="J59" s="142" t="str">
        <x:f>IF('12_Form_Industrie'!$N59="Validé humainement",'12_Form_Industrie'!J59,"")</x:f>
      </x:c>
      <x:c r="K59" s="142" t="str">
        <x:f>IF('12_Form_Industrie'!$N59="Validé humainement",'12_Form_Industrie'!K59,"")</x:f>
      </x:c>
      <x:c r="L59" s="142" t="str">
        <x:f>IF('12_Form_Industrie'!$N59="Validé humainement",'12_Form_Industrie'!L59,"")</x:f>
      </x:c>
      <x:c r="M59" s="142" t="str">
        <x:f>IF('12_Form_Industrie'!$N59="Validé humainement",'12_Form_Industrie'!M59,"")</x:f>
      </x:c>
      <x:c r="N59" s="142" t="str">
        <x:f>IF('12_Form_Industrie'!$N59="Validé humainement",'12_Form_Industrie'!N59,"")</x:f>
      </x:c>
      <x:c r="O59" s="142" t="str">
        <x:f>IF('12_Form_Industrie'!$N59="Validé humainement",'12_Form_Industrie'!O59,"")</x:f>
      </x:c>
      <x:c r="P59" s="142" t="str">
        <x:f>IF('12_Form_Industrie'!$N59="Validé humainement",'12_Form_Industrie'!P59,"")</x:f>
      </x:c>
      <x:c r="Q59" s="142" t="str">
        <x:f>IF('12_Form_Industrie'!$N59="Validé humainement",'12_Form_Industrie'!Q59,"")</x:f>
      </x:c>
      <x:c r="R59" s="142" t="str">
        <x:f>IF('12_Form_Industrie'!$N59="Validé humainement",'12_Form_Industrie'!R59,"")</x:f>
      </x:c>
      <x:c r="S59" s="142" t="str">
        <x:f>IF('12_Form_Industrie'!$N59="Validé humainement",'12_Form_Industrie'!S59,"")</x:f>
      </x:c>
    </x:row>
    <x:row r="60">
      <x:c r="A60" s="142" t="str">
        <x:f>IF('12_Form_Industrie'!$N60="Validé humainement",'12_Form_Industrie'!A60,"")</x:f>
      </x:c>
      <x:c r="B60" s="142" t="str">
        <x:f>IF('12_Form_Industrie'!$N60="Validé humainement",'12_Form_Industrie'!B60,"")</x:f>
      </x:c>
      <x:c r="C60" s="142" t="str">
        <x:f>IF('12_Form_Industrie'!$N60="Validé humainement",'12_Form_Industrie'!C60,"")</x:f>
      </x:c>
      <x:c r="D60" s="142" t="str">
        <x:f>IF('12_Form_Industrie'!$N60="Validé humainement",'12_Form_Industrie'!D60,"")</x:f>
      </x:c>
      <x:c r="E60" s="142" t="str">
        <x:f>IF('12_Form_Industrie'!$N60="Validé humainement",'12_Form_Industrie'!E60,"")</x:f>
      </x:c>
      <x:c r="F60" s="142" t="str">
        <x:f>IF('12_Form_Industrie'!$N60="Validé humainement",'12_Form_Industrie'!F60,"")</x:f>
      </x:c>
      <x:c r="G60" s="142" t="str">
        <x:f>IF('12_Form_Industrie'!$N60="Validé humainement",'12_Form_Industrie'!G60,"")</x:f>
      </x:c>
      <x:c r="H60" s="142" t="str">
        <x:f>IF('12_Form_Industrie'!$N60="Validé humainement",'12_Form_Industrie'!H60,"")</x:f>
      </x:c>
      <x:c r="I60" s="142" t="str">
        <x:f>IF('12_Form_Industrie'!$N60="Validé humainement",'12_Form_Industrie'!I60,"")</x:f>
      </x:c>
      <x:c r="J60" s="142" t="str">
        <x:f>IF('12_Form_Industrie'!$N60="Validé humainement",'12_Form_Industrie'!J60,"")</x:f>
      </x:c>
      <x:c r="K60" s="142" t="str">
        <x:f>IF('12_Form_Industrie'!$N60="Validé humainement",'12_Form_Industrie'!K60,"")</x:f>
      </x:c>
      <x:c r="L60" s="142" t="str">
        <x:f>IF('12_Form_Industrie'!$N60="Validé humainement",'12_Form_Industrie'!L60,"")</x:f>
      </x:c>
      <x:c r="M60" s="142" t="str">
        <x:f>IF('12_Form_Industrie'!$N60="Validé humainement",'12_Form_Industrie'!M60,"")</x:f>
      </x:c>
      <x:c r="N60" s="142" t="str">
        <x:f>IF('12_Form_Industrie'!$N60="Validé humainement",'12_Form_Industrie'!N60,"")</x:f>
      </x:c>
      <x:c r="O60" s="142" t="str">
        <x:f>IF('12_Form_Industrie'!$N60="Validé humainement",'12_Form_Industrie'!O60,"")</x:f>
      </x:c>
      <x:c r="P60" s="142" t="str">
        <x:f>IF('12_Form_Industrie'!$N60="Validé humainement",'12_Form_Industrie'!P60,"")</x:f>
      </x:c>
      <x:c r="Q60" s="142" t="str">
        <x:f>IF('12_Form_Industrie'!$N60="Validé humainement",'12_Form_Industrie'!Q60,"")</x:f>
      </x:c>
      <x:c r="R60" s="142" t="str">
        <x:f>IF('12_Form_Industrie'!$N60="Validé humainement",'12_Form_Industrie'!R60,"")</x:f>
      </x:c>
      <x:c r="S60" s="142" t="str">
        <x:f>IF('12_Form_Industrie'!$N60="Validé humainement",'12_Form_Industrie'!S60,"")</x:f>
      </x:c>
    </x:row>
    <x:row r="61">
      <x:c r="A61" s="142" t="str">
        <x:f>IF('12_Form_Industrie'!$N61="Validé humainement",'12_Form_Industrie'!A61,"")</x:f>
      </x:c>
      <x:c r="B61" s="142" t="str">
        <x:f>IF('12_Form_Industrie'!$N61="Validé humainement",'12_Form_Industrie'!B61,"")</x:f>
      </x:c>
      <x:c r="C61" s="142" t="str">
        <x:f>IF('12_Form_Industrie'!$N61="Validé humainement",'12_Form_Industrie'!C61,"")</x:f>
      </x:c>
      <x:c r="D61" s="142" t="str">
        <x:f>IF('12_Form_Industrie'!$N61="Validé humainement",'12_Form_Industrie'!D61,"")</x:f>
      </x:c>
      <x:c r="E61" s="142" t="str">
        <x:f>IF('12_Form_Industrie'!$N61="Validé humainement",'12_Form_Industrie'!E61,"")</x:f>
      </x:c>
      <x:c r="F61" s="142" t="str">
        <x:f>IF('12_Form_Industrie'!$N61="Validé humainement",'12_Form_Industrie'!F61,"")</x:f>
      </x:c>
      <x:c r="G61" s="142" t="str">
        <x:f>IF('12_Form_Industrie'!$N61="Validé humainement",'12_Form_Industrie'!G61,"")</x:f>
      </x:c>
      <x:c r="H61" s="142" t="str">
        <x:f>IF('12_Form_Industrie'!$N61="Validé humainement",'12_Form_Industrie'!H61,"")</x:f>
      </x:c>
      <x:c r="I61" s="142" t="str">
        <x:f>IF('12_Form_Industrie'!$N61="Validé humainement",'12_Form_Industrie'!I61,"")</x:f>
      </x:c>
      <x:c r="J61" s="142" t="str">
        <x:f>IF('12_Form_Industrie'!$N61="Validé humainement",'12_Form_Industrie'!J61,"")</x:f>
      </x:c>
      <x:c r="K61" s="142" t="str">
        <x:f>IF('12_Form_Industrie'!$N61="Validé humainement",'12_Form_Industrie'!K61,"")</x:f>
      </x:c>
      <x:c r="L61" s="142" t="str">
        <x:f>IF('12_Form_Industrie'!$N61="Validé humainement",'12_Form_Industrie'!L61,"")</x:f>
      </x:c>
      <x:c r="M61" s="142" t="str">
        <x:f>IF('12_Form_Industrie'!$N61="Validé humainement",'12_Form_Industrie'!M61,"")</x:f>
      </x:c>
      <x:c r="N61" s="142" t="str">
        <x:f>IF('12_Form_Industrie'!$N61="Validé humainement",'12_Form_Industrie'!N61,"")</x:f>
      </x:c>
      <x:c r="O61" s="142" t="str">
        <x:f>IF('12_Form_Industrie'!$N61="Validé humainement",'12_Form_Industrie'!O61,"")</x:f>
      </x:c>
      <x:c r="P61" s="142" t="str">
        <x:f>IF('12_Form_Industrie'!$N61="Validé humainement",'12_Form_Industrie'!P61,"")</x:f>
      </x:c>
      <x:c r="Q61" s="142" t="str">
        <x:f>IF('12_Form_Industrie'!$N61="Validé humainement",'12_Form_Industrie'!Q61,"")</x:f>
      </x:c>
      <x:c r="R61" s="142" t="str">
        <x:f>IF('12_Form_Industrie'!$N61="Validé humainement",'12_Form_Industrie'!R61,"")</x:f>
      </x:c>
      <x:c r="S61" s="142" t="str">
        <x:f>IF('12_Form_Industrie'!$N61="Validé humainement",'12_Form_Industrie'!S61,"")</x:f>
      </x:c>
    </x:row>
    <x:row r="62">
      <x:c r="A62" s="142" t="str">
        <x:f>IF('12_Form_Industrie'!$N62="Validé humainement",'12_Form_Industrie'!A62,"")</x:f>
      </x:c>
      <x:c r="B62" s="142" t="str">
        <x:f>IF('12_Form_Industrie'!$N62="Validé humainement",'12_Form_Industrie'!B62,"")</x:f>
      </x:c>
      <x:c r="C62" s="142" t="str">
        <x:f>IF('12_Form_Industrie'!$N62="Validé humainement",'12_Form_Industrie'!C62,"")</x:f>
      </x:c>
      <x:c r="D62" s="142" t="str">
        <x:f>IF('12_Form_Industrie'!$N62="Validé humainement",'12_Form_Industrie'!D62,"")</x:f>
      </x:c>
      <x:c r="E62" s="142" t="str">
        <x:f>IF('12_Form_Industrie'!$N62="Validé humainement",'12_Form_Industrie'!E62,"")</x:f>
      </x:c>
      <x:c r="F62" s="142" t="str">
        <x:f>IF('12_Form_Industrie'!$N62="Validé humainement",'12_Form_Industrie'!F62,"")</x:f>
      </x:c>
      <x:c r="G62" s="142" t="str">
        <x:f>IF('12_Form_Industrie'!$N62="Validé humainement",'12_Form_Industrie'!G62,"")</x:f>
      </x:c>
      <x:c r="H62" s="142" t="str">
        <x:f>IF('12_Form_Industrie'!$N62="Validé humainement",'12_Form_Industrie'!H62,"")</x:f>
      </x:c>
      <x:c r="I62" s="142" t="str">
        <x:f>IF('12_Form_Industrie'!$N62="Validé humainement",'12_Form_Industrie'!I62,"")</x:f>
      </x:c>
      <x:c r="J62" s="142" t="str">
        <x:f>IF('12_Form_Industrie'!$N62="Validé humainement",'12_Form_Industrie'!J62,"")</x:f>
      </x:c>
      <x:c r="K62" s="142" t="str">
        <x:f>IF('12_Form_Industrie'!$N62="Validé humainement",'12_Form_Industrie'!K62,"")</x:f>
      </x:c>
      <x:c r="L62" s="142" t="str">
        <x:f>IF('12_Form_Industrie'!$N62="Validé humainement",'12_Form_Industrie'!L62,"")</x:f>
      </x:c>
      <x:c r="M62" s="142" t="str">
        <x:f>IF('12_Form_Industrie'!$N62="Validé humainement",'12_Form_Industrie'!M62,"")</x:f>
      </x:c>
      <x:c r="N62" s="142" t="str">
        <x:f>IF('12_Form_Industrie'!$N62="Validé humainement",'12_Form_Industrie'!N62,"")</x:f>
      </x:c>
      <x:c r="O62" s="142" t="str">
        <x:f>IF('12_Form_Industrie'!$N62="Validé humainement",'12_Form_Industrie'!O62,"")</x:f>
      </x:c>
      <x:c r="P62" s="142" t="str">
        <x:f>IF('12_Form_Industrie'!$N62="Validé humainement",'12_Form_Industrie'!P62,"")</x:f>
      </x:c>
      <x:c r="Q62" s="142" t="str">
        <x:f>IF('12_Form_Industrie'!$N62="Validé humainement",'12_Form_Industrie'!Q62,"")</x:f>
      </x:c>
      <x:c r="R62" s="142" t="str">
        <x:f>IF('12_Form_Industrie'!$N62="Validé humainement",'12_Form_Industrie'!R62,"")</x:f>
      </x:c>
      <x:c r="S62" s="142" t="str">
        <x:f>IF('12_Form_Industrie'!$N62="Validé humainement",'12_Form_Industrie'!S62,"")</x:f>
      </x:c>
    </x:row>
    <x:row r="63">
      <x:c r="A63" s="142" t="str">
        <x:f>IF('12_Form_Industrie'!$N63="Validé humainement",'12_Form_Industrie'!A63,"")</x:f>
      </x:c>
      <x:c r="B63" s="142" t="str">
        <x:f>IF('12_Form_Industrie'!$N63="Validé humainement",'12_Form_Industrie'!B63,"")</x:f>
      </x:c>
      <x:c r="C63" s="142" t="str">
        <x:f>IF('12_Form_Industrie'!$N63="Validé humainement",'12_Form_Industrie'!C63,"")</x:f>
      </x:c>
      <x:c r="D63" s="142" t="str">
        <x:f>IF('12_Form_Industrie'!$N63="Validé humainement",'12_Form_Industrie'!D63,"")</x:f>
      </x:c>
      <x:c r="E63" s="142" t="str">
        <x:f>IF('12_Form_Industrie'!$N63="Validé humainement",'12_Form_Industrie'!E63,"")</x:f>
      </x:c>
      <x:c r="F63" s="142" t="str">
        <x:f>IF('12_Form_Industrie'!$N63="Validé humainement",'12_Form_Industrie'!F63,"")</x:f>
      </x:c>
      <x:c r="G63" s="142" t="str">
        <x:f>IF('12_Form_Industrie'!$N63="Validé humainement",'12_Form_Industrie'!G63,"")</x:f>
      </x:c>
      <x:c r="H63" s="142" t="str">
        <x:f>IF('12_Form_Industrie'!$N63="Validé humainement",'12_Form_Industrie'!H63,"")</x:f>
      </x:c>
      <x:c r="I63" s="142" t="str">
        <x:f>IF('12_Form_Industrie'!$N63="Validé humainement",'12_Form_Industrie'!I63,"")</x:f>
      </x:c>
      <x:c r="J63" s="142" t="str">
        <x:f>IF('12_Form_Industrie'!$N63="Validé humainement",'12_Form_Industrie'!J63,"")</x:f>
      </x:c>
      <x:c r="K63" s="142" t="str">
        <x:f>IF('12_Form_Industrie'!$N63="Validé humainement",'12_Form_Industrie'!K63,"")</x:f>
      </x:c>
      <x:c r="L63" s="142" t="str">
        <x:f>IF('12_Form_Industrie'!$N63="Validé humainement",'12_Form_Industrie'!L63,"")</x:f>
      </x:c>
      <x:c r="M63" s="142" t="str">
        <x:f>IF('12_Form_Industrie'!$N63="Validé humainement",'12_Form_Industrie'!M63,"")</x:f>
      </x:c>
      <x:c r="N63" s="142" t="str">
        <x:f>IF('12_Form_Industrie'!$N63="Validé humainement",'12_Form_Industrie'!N63,"")</x:f>
      </x:c>
      <x:c r="O63" s="142" t="str">
        <x:f>IF('12_Form_Industrie'!$N63="Validé humainement",'12_Form_Industrie'!O63,"")</x:f>
      </x:c>
      <x:c r="P63" s="142" t="str">
        <x:f>IF('12_Form_Industrie'!$N63="Validé humainement",'12_Form_Industrie'!P63,"")</x:f>
      </x:c>
      <x:c r="Q63" s="142" t="str">
        <x:f>IF('12_Form_Industrie'!$N63="Validé humainement",'12_Form_Industrie'!Q63,"")</x:f>
      </x:c>
      <x:c r="R63" s="142" t="str">
        <x:f>IF('12_Form_Industrie'!$N63="Validé humainement",'12_Form_Industrie'!R63,"")</x:f>
      </x:c>
      <x:c r="S63" s="142" t="str">
        <x:f>IF('12_Form_Industrie'!$N63="Validé humainement",'12_Form_Industrie'!S63,"")</x:f>
      </x:c>
    </x:row>
    <x:row r="64">
      <x:c r="A64" s="142" t="str">
        <x:f>IF('12_Form_Industrie'!$N64="Validé humainement",'12_Form_Industrie'!A64,"")</x:f>
      </x:c>
      <x:c r="B64" s="142" t="str">
        <x:f>IF('12_Form_Industrie'!$N64="Validé humainement",'12_Form_Industrie'!B64,"")</x:f>
      </x:c>
      <x:c r="C64" s="142" t="str">
        <x:f>IF('12_Form_Industrie'!$N64="Validé humainement",'12_Form_Industrie'!C64,"")</x:f>
      </x:c>
      <x:c r="D64" s="142" t="str">
        <x:f>IF('12_Form_Industrie'!$N64="Validé humainement",'12_Form_Industrie'!D64,"")</x:f>
      </x:c>
      <x:c r="E64" s="142" t="str">
        <x:f>IF('12_Form_Industrie'!$N64="Validé humainement",'12_Form_Industrie'!E64,"")</x:f>
      </x:c>
      <x:c r="F64" s="142" t="str">
        <x:f>IF('12_Form_Industrie'!$N64="Validé humainement",'12_Form_Industrie'!F64,"")</x:f>
      </x:c>
      <x:c r="G64" s="142" t="str">
        <x:f>IF('12_Form_Industrie'!$N64="Validé humainement",'12_Form_Industrie'!G64,"")</x:f>
      </x:c>
      <x:c r="H64" s="142" t="str">
        <x:f>IF('12_Form_Industrie'!$N64="Validé humainement",'12_Form_Industrie'!H64,"")</x:f>
      </x:c>
      <x:c r="I64" s="142" t="str">
        <x:f>IF('12_Form_Industrie'!$N64="Validé humainement",'12_Form_Industrie'!I64,"")</x:f>
      </x:c>
      <x:c r="J64" s="142" t="str">
        <x:f>IF('12_Form_Industrie'!$N64="Validé humainement",'12_Form_Industrie'!J64,"")</x:f>
      </x:c>
      <x:c r="K64" s="142" t="str">
        <x:f>IF('12_Form_Industrie'!$N64="Validé humainement",'12_Form_Industrie'!K64,"")</x:f>
      </x:c>
      <x:c r="L64" s="142" t="str">
        <x:f>IF('12_Form_Industrie'!$N64="Validé humainement",'12_Form_Industrie'!L64,"")</x:f>
      </x:c>
      <x:c r="M64" s="142" t="str">
        <x:f>IF('12_Form_Industrie'!$N64="Validé humainement",'12_Form_Industrie'!M64,"")</x:f>
      </x:c>
      <x:c r="N64" s="142" t="str">
        <x:f>IF('12_Form_Industrie'!$N64="Validé humainement",'12_Form_Industrie'!N64,"")</x:f>
      </x:c>
      <x:c r="O64" s="142" t="str">
        <x:f>IF('12_Form_Industrie'!$N64="Validé humainement",'12_Form_Industrie'!O64,"")</x:f>
      </x:c>
      <x:c r="P64" s="142" t="str">
        <x:f>IF('12_Form_Industrie'!$N64="Validé humainement",'12_Form_Industrie'!P64,"")</x:f>
      </x:c>
      <x:c r="Q64" s="142" t="str">
        <x:f>IF('12_Form_Industrie'!$N64="Validé humainement",'12_Form_Industrie'!Q64,"")</x:f>
      </x:c>
      <x:c r="R64" s="142" t="str">
        <x:f>IF('12_Form_Industrie'!$N64="Validé humainement",'12_Form_Industrie'!R64,"")</x:f>
      </x:c>
      <x:c r="S64" s="142" t="str">
        <x:f>IF('12_Form_Industrie'!$N64="Validé humainement",'12_Form_Industrie'!S64,"")</x:f>
      </x:c>
    </x:row>
  </x:sheetData>
  <x:mergeCells>
    <x:mergeCell ref="A1:S1"/>
    <x:mergeCell ref="A2:S2"/>
  </x:mergeCells>
  <x:pageMargins left="0.7" right="0.7" top="0.75" bottom="0.75" header="0.3" footer="0.3"/>
  <x:tableParts count="1">
    <x:tablePart xmlns:r="http://schemas.openxmlformats.org/officeDocument/2006/relationships" r:id="Ra6a1eaf92ee14a70"/>
  </x:tableParts>
</x:worksheet>
</file>

<file path=xl/worksheets/sheet94.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3.75" hidden="0" customWidth="1"/>
    <x:col min="6" max="6" width="12.5" hidden="0" customWidth="1"/>
    <x:col min="7" max="7" width="16.25" hidden="0" customWidth="1"/>
    <x:col min="8" max="8" width="18.75" hidden="0" customWidth="1"/>
    <x:col min="9" max="9" width="16.25" hidden="0" customWidth="1"/>
    <x:col min="10" max="10" width="18.75" hidden="0" customWidth="1"/>
    <x:col min="11" max="11" width="20" hidden="0" customWidth="1"/>
    <x:col min="12" max="12" width="1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56" t="str">
        <x:v>Formulaire Vagues de chaleur</x:v>
      </x:c>
      <x:c r="B1" s="156"/>
      <x:c r="C1" s="156"/>
      <x:c r="D1" s="156"/>
      <x:c r="E1" s="156"/>
      <x:c r="F1" s="156"/>
      <x:c r="G1" s="156"/>
      <x:c r="H1" s="156"/>
      <x:c r="I1" s="156"/>
      <x:c r="J1" s="156"/>
      <x:c r="K1" s="156"/>
      <x:c r="L1" s="156"/>
      <x:c r="M1" s="156"/>
      <x:c r="N1" s="156"/>
      <x:c r="O1" s="156"/>
      <x:c r="P1" s="156"/>
      <x:c r="Q1" s="156"/>
      <x:c r="R1" s="156"/>
      <x:c r="S1" s="156"/>
      <x:c r="T1" s="156"/>
    </x:row>
    <x:row r="2" ht="34.5" customHeight="1">
      <x:c r="A2" s="138" t="str">
        <x:v>Épisodes de chaleur extrême : durée, température, population exposée, impacts sanitaires et niveau d'alerte.</x:v>
      </x:c>
      <x:c r="B2" s="138"/>
      <x:c r="C2" s="138"/>
      <x:c r="D2" s="138"/>
      <x:c r="E2" s="138"/>
      <x:c r="F2" s="138"/>
      <x:c r="G2" s="138"/>
      <x:c r="H2" s="138"/>
      <x:c r="I2" s="138"/>
      <x:c r="J2" s="138"/>
      <x:c r="K2" s="138"/>
      <x:c r="L2" s="138"/>
      <x:c r="M2" s="138"/>
      <x:c r="N2" s="138"/>
      <x:c r="O2" s="138"/>
      <x:c r="P2" s="138"/>
      <x:c r="Q2" s="138"/>
      <x:c r="R2" s="138"/>
      <x:c r="S2" s="138"/>
      <x:c r="T2" s="138"/>
    </x:row>
    <x:row r="4">
      <x:c r="A4" s="158" t="str">
        <x:v>ID_Saisie</x:v>
      </x:c>
      <x:c r="B4" s="158" t="str">
        <x:v>Année</x:v>
      </x:c>
      <x:c r="C4" s="158" t="str">
        <x:v>Mois</x:v>
      </x:c>
      <x:c r="D4" s="158" t="str">
        <x:v>Commune / zone</x:v>
      </x:c>
      <x:c r="E4" s="158" t="str">
        <x:v>Date début</x:v>
      </x:c>
      <x:c r="F4" s="158" t="str">
        <x:v>Durée (jours)</x:v>
      </x:c>
      <x:c r="G4" s="158" t="str">
        <x:v>Température max (°C)</x:v>
      </x:c>
      <x:c r="H4" s="158" t="str">
        <x:v>Indice de chaleur ressentie (°C)</x:v>
      </x:c>
      <x:c r="I4" s="158" t="str">
        <x:v>Population exposée</x:v>
      </x:c>
      <x:c r="J4" s="158" t="str">
        <x:v>Cas sanitaires liés à la chaleur</x:v>
      </x:c>
      <x:c r="K4" s="158" t="str">
        <x:v>Niveau d'alerte</x:v>
      </x:c>
      <x:c r="L4" s="158" t="str">
        <x:v>Sévérité</x:v>
      </x:c>
      <x:c r="M4" s="158" t="str">
        <x:v>Institution source</x:v>
      </x:c>
      <x:c r="N4" s="158" t="str">
        <x:v>Document source</x:v>
      </x:c>
      <x:c r="O4" s="158" t="str">
        <x:v>Statut validation</x:v>
      </x:c>
      <x:c r="P4" s="158" t="str">
        <x:v>Niveau d'incertitude</x:v>
      </x:c>
      <x:c r="Q4" s="158" t="str">
        <x:v>Date de saisie</x:v>
      </x:c>
      <x:c r="R4" s="158" t="str">
        <x:v>Responsable</x:v>
      </x:c>
      <x:c r="S4" s="158" t="str">
        <x:v>Alerte_QC</x:v>
      </x:c>
      <x:c r="T4" s="158" t="str">
        <x:v>Alimente_Rapports</x:v>
      </x:c>
    </x:row>
    <x:row r="5">
      <x:c r="A5" s="142" t="str">
        <x:f>IF(B5="","","VCH-"&amp;TEXT(ROW()-4,"0000"))</x:f>
      </x:c>
      <x:c r="B5" s="142"/>
      <x:c r="C5" s="142"/>
      <x:c r="D5" s="142"/>
      <x:c r="E5" s="146"/>
      <x:c r="F5" s="143"/>
      <x:c r="G5" s="145"/>
      <x:c r="H5" s="145"/>
      <x:c r="I5" s="143"/>
      <x:c r="J5" s="143"/>
      <x:c r="K5" s="142"/>
      <x:c r="L5" s="142"/>
      <x:c r="M5" s="142"/>
      <x:c r="N5" s="142"/>
      <x:c r="O5" s="142"/>
      <x:c r="P5" s="142"/>
      <x:c r="Q5" s="146" t="str">
        <x:f>IF(B5="","",TODAY())</x:f>
      </x:c>
      <x:c r="R5" s="142"/>
      <x:c r="S5" s="142" t="str">
        <x:f>IF(B5="","",IF(OR(D5="",M5="",N5="",O5&lt;&gt;"Validé humainement"),"ALERTE: localisation/source/validation à compléter","OK"))</x:f>
      </x:c>
      <x:c r="T5" s="142" t="str">
        <x:f>IF(B5="","",IF(O5="Validé humainement","Oui","Non"))</x:f>
      </x:c>
    </x:row>
    <x:row r="6">
      <x:c r="A6" s="142" t="str">
        <x:f>IF(B6="","","VCH-"&amp;TEXT(ROW()-4,"0000"))</x:f>
      </x:c>
      <x:c r="B6" s="142"/>
      <x:c r="C6" s="142"/>
      <x:c r="D6" s="142"/>
      <x:c r="E6" s="146"/>
      <x:c r="F6" s="143"/>
      <x:c r="G6" s="145"/>
      <x:c r="H6" s="145"/>
      <x:c r="I6" s="143"/>
      <x:c r="J6" s="143"/>
      <x:c r="K6" s="142"/>
      <x:c r="L6" s="142"/>
      <x:c r="M6" s="142"/>
      <x:c r="N6" s="142"/>
      <x:c r="O6" s="142"/>
      <x:c r="P6" s="142"/>
      <x:c r="Q6" s="146" t="str">
        <x:f>IF(B6="","",TODAY())</x:f>
      </x:c>
      <x:c r="R6" s="142"/>
      <x:c r="S6" s="142" t="str">
        <x:f>IF(B6="","",IF(OR(D6="",M6="",N6="",O6&lt;&gt;"Validé humainement"),"ALERTE: localisation/source/validation à compléter","OK"))</x:f>
      </x:c>
      <x:c r="T6" s="142" t="str">
        <x:f>IF(B6="","",IF(O6="Validé humainement","Oui","Non"))</x:f>
      </x:c>
    </x:row>
    <x:row r="7">
      <x:c r="A7" s="142" t="str">
        <x:f>IF(B7="","","VCH-"&amp;TEXT(ROW()-4,"0000"))</x:f>
      </x:c>
      <x:c r="B7" s="142"/>
      <x:c r="C7" s="142"/>
      <x:c r="D7" s="142"/>
      <x:c r="E7" s="146"/>
      <x:c r="F7" s="143"/>
      <x:c r="G7" s="145"/>
      <x:c r="H7" s="145"/>
      <x:c r="I7" s="143"/>
      <x:c r="J7" s="143"/>
      <x:c r="K7" s="142"/>
      <x:c r="L7" s="142"/>
      <x:c r="M7" s="142"/>
      <x:c r="N7" s="142"/>
      <x:c r="O7" s="142"/>
      <x:c r="P7" s="142"/>
      <x:c r="Q7" s="146" t="str">
        <x:f>IF(B7="","",TODAY())</x:f>
      </x:c>
      <x:c r="R7" s="142"/>
      <x:c r="S7" s="142" t="str">
        <x:f>IF(B7="","",IF(OR(D7="",M7="",N7="",O7&lt;&gt;"Validé humainement"),"ALERTE: localisation/source/validation à compléter","OK"))</x:f>
      </x:c>
      <x:c r="T7" s="142" t="str">
        <x:f>IF(B7="","",IF(O7="Validé humainement","Oui","Non"))</x:f>
      </x:c>
    </x:row>
    <x:row r="8">
      <x:c r="A8" s="142" t="str">
        <x:f>IF(B8="","","VCH-"&amp;TEXT(ROW()-4,"0000"))</x:f>
      </x:c>
      <x:c r="B8" s="142"/>
      <x:c r="C8" s="142"/>
      <x:c r="D8" s="142"/>
      <x:c r="E8" s="146"/>
      <x:c r="F8" s="143"/>
      <x:c r="G8" s="145"/>
      <x:c r="H8" s="145"/>
      <x:c r="I8" s="143"/>
      <x:c r="J8" s="143"/>
      <x:c r="K8" s="142"/>
      <x:c r="L8" s="142"/>
      <x:c r="M8" s="142"/>
      <x:c r="N8" s="142"/>
      <x:c r="O8" s="142"/>
      <x:c r="P8" s="142"/>
      <x:c r="Q8" s="146" t="str">
        <x:f>IF(B8="","",TODAY())</x:f>
      </x:c>
      <x:c r="R8" s="142"/>
      <x:c r="S8" s="142" t="str">
        <x:f>IF(B8="","",IF(OR(D8="",M8="",N8="",O8&lt;&gt;"Validé humainement"),"ALERTE: localisation/source/validation à compléter","OK"))</x:f>
      </x:c>
      <x:c r="T8" s="142" t="str">
        <x:f>IF(B8="","",IF(O8="Validé humainement","Oui","Non"))</x:f>
      </x:c>
    </x:row>
    <x:row r="9">
      <x:c r="A9" s="142" t="str">
        <x:f>IF(B9="","","VCH-"&amp;TEXT(ROW()-4,"0000"))</x:f>
      </x:c>
      <x:c r="B9" s="142"/>
      <x:c r="C9" s="142"/>
      <x:c r="D9" s="142"/>
      <x:c r="E9" s="146"/>
      <x:c r="F9" s="143"/>
      <x:c r="G9" s="145"/>
      <x:c r="H9" s="145"/>
      <x:c r="I9" s="143"/>
      <x:c r="J9" s="143"/>
      <x:c r="K9" s="142"/>
      <x:c r="L9" s="142"/>
      <x:c r="M9" s="142"/>
      <x:c r="N9" s="142"/>
      <x:c r="O9" s="142"/>
      <x:c r="P9" s="142"/>
      <x:c r="Q9" s="146" t="str">
        <x:f>IF(B9="","",TODAY())</x:f>
      </x:c>
      <x:c r="R9" s="142"/>
      <x:c r="S9" s="142" t="str">
        <x:f>IF(B9="","",IF(OR(D9="",M9="",N9="",O9&lt;&gt;"Validé humainement"),"ALERTE: localisation/source/validation à compléter","OK"))</x:f>
      </x:c>
      <x:c r="T9" s="142" t="str">
        <x:f>IF(B9="","",IF(O9="Validé humainement","Oui","Non"))</x:f>
      </x:c>
    </x:row>
    <x:row r="10">
      <x:c r="A10" s="142" t="str">
        <x:f>IF(B10="","","VCH-"&amp;TEXT(ROW()-4,"0000"))</x:f>
      </x:c>
      <x:c r="B10" s="142"/>
      <x:c r="C10" s="142"/>
      <x:c r="D10" s="142"/>
      <x:c r="E10" s="146"/>
      <x:c r="F10" s="143"/>
      <x:c r="G10" s="145"/>
      <x:c r="H10" s="145"/>
      <x:c r="I10" s="143"/>
      <x:c r="J10" s="143"/>
      <x:c r="K10" s="142"/>
      <x:c r="L10" s="142"/>
      <x:c r="M10" s="142"/>
      <x:c r="N10" s="142"/>
      <x:c r="O10" s="142"/>
      <x:c r="P10" s="142"/>
      <x:c r="Q10" s="146" t="str">
        <x:f>IF(B10="","",TODAY())</x:f>
      </x:c>
      <x:c r="R10" s="142"/>
      <x:c r="S10" s="142" t="str">
        <x:f>IF(B10="","",IF(OR(D10="",M10="",N10="",O10&lt;&gt;"Validé humainement"),"ALERTE: localisation/source/validation à compléter","OK"))</x:f>
      </x:c>
      <x:c r="T10" s="142" t="str">
        <x:f>IF(B10="","",IF(O10="Validé humainement","Oui","Non"))</x:f>
      </x:c>
    </x:row>
    <x:row r="11">
      <x:c r="A11" s="142" t="str">
        <x:f>IF(B11="","","VCH-"&amp;TEXT(ROW()-4,"0000"))</x:f>
      </x:c>
      <x:c r="B11" s="142"/>
      <x:c r="C11" s="142"/>
      <x:c r="D11" s="142"/>
      <x:c r="E11" s="146"/>
      <x:c r="F11" s="143"/>
      <x:c r="G11" s="145"/>
      <x:c r="H11" s="145"/>
      <x:c r="I11" s="143"/>
      <x:c r="J11" s="143"/>
      <x:c r="K11" s="142"/>
      <x:c r="L11" s="142"/>
      <x:c r="M11" s="142"/>
      <x:c r="N11" s="142"/>
      <x:c r="O11" s="142"/>
      <x:c r="P11" s="142"/>
      <x:c r="Q11" s="146" t="str">
        <x:f>IF(B11="","",TODAY())</x:f>
      </x:c>
      <x:c r="R11" s="142"/>
      <x:c r="S11" s="142" t="str">
        <x:f>IF(B11="","",IF(OR(D11="",M11="",N11="",O11&lt;&gt;"Validé humainement"),"ALERTE: localisation/source/validation à compléter","OK"))</x:f>
      </x:c>
      <x:c r="T11" s="142" t="str">
        <x:f>IF(B11="","",IF(O11="Validé humainement","Oui","Non"))</x:f>
      </x:c>
    </x:row>
    <x:row r="12">
      <x:c r="A12" s="142" t="str">
        <x:f>IF(B12="","","VCH-"&amp;TEXT(ROW()-4,"0000"))</x:f>
      </x:c>
      <x:c r="B12" s="142"/>
      <x:c r="C12" s="142"/>
      <x:c r="D12" s="142"/>
      <x:c r="E12" s="146"/>
      <x:c r="F12" s="143"/>
      <x:c r="G12" s="145"/>
      <x:c r="H12" s="145"/>
      <x:c r="I12" s="143"/>
      <x:c r="J12" s="143"/>
      <x:c r="K12" s="142"/>
      <x:c r="L12" s="142"/>
      <x:c r="M12" s="142"/>
      <x:c r="N12" s="142"/>
      <x:c r="O12" s="142"/>
      <x:c r="P12" s="142"/>
      <x:c r="Q12" s="146" t="str">
        <x:f>IF(B12="","",TODAY())</x:f>
      </x:c>
      <x:c r="R12" s="142"/>
      <x:c r="S12" s="142" t="str">
        <x:f>IF(B12="","",IF(OR(D12="",M12="",N12="",O12&lt;&gt;"Validé humainement"),"ALERTE: localisation/source/validation à compléter","OK"))</x:f>
      </x:c>
      <x:c r="T12" s="142" t="str">
        <x:f>IF(B12="","",IF(O12="Validé humainement","Oui","Non"))</x:f>
      </x:c>
    </x:row>
    <x:row r="13">
      <x:c r="A13" s="142" t="str">
        <x:f>IF(B13="","","VCH-"&amp;TEXT(ROW()-4,"0000"))</x:f>
      </x:c>
      <x:c r="B13" s="142"/>
      <x:c r="C13" s="142"/>
      <x:c r="D13" s="142"/>
      <x:c r="E13" s="146"/>
      <x:c r="F13" s="143"/>
      <x:c r="G13" s="145"/>
      <x:c r="H13" s="145"/>
      <x:c r="I13" s="143"/>
      <x:c r="J13" s="143"/>
      <x:c r="K13" s="142"/>
      <x:c r="L13" s="142"/>
      <x:c r="M13" s="142"/>
      <x:c r="N13" s="142"/>
      <x:c r="O13" s="142"/>
      <x:c r="P13" s="142"/>
      <x:c r="Q13" s="146" t="str">
        <x:f>IF(B13="","",TODAY())</x:f>
      </x:c>
      <x:c r="R13" s="142"/>
      <x:c r="S13" s="142" t="str">
        <x:f>IF(B13="","",IF(OR(D13="",M13="",N13="",O13&lt;&gt;"Validé humainement"),"ALERTE: localisation/source/validation à compléter","OK"))</x:f>
      </x:c>
      <x:c r="T13" s="142" t="str">
        <x:f>IF(B13="","",IF(O13="Validé humainement","Oui","Non"))</x:f>
      </x:c>
    </x:row>
    <x:row r="14">
      <x:c r="A14" s="142" t="str">
        <x:f>IF(B14="","","VCH-"&amp;TEXT(ROW()-4,"0000"))</x:f>
      </x:c>
      <x:c r="B14" s="142"/>
      <x:c r="C14" s="142"/>
      <x:c r="D14" s="142"/>
      <x:c r="E14" s="146"/>
      <x:c r="F14" s="143"/>
      <x:c r="G14" s="145"/>
      <x:c r="H14" s="145"/>
      <x:c r="I14" s="143"/>
      <x:c r="J14" s="143"/>
      <x:c r="K14" s="142"/>
      <x:c r="L14" s="142"/>
      <x:c r="M14" s="142"/>
      <x:c r="N14" s="142"/>
      <x:c r="O14" s="142"/>
      <x:c r="P14" s="142"/>
      <x:c r="Q14" s="146" t="str">
        <x:f>IF(B14="","",TODAY())</x:f>
      </x:c>
      <x:c r="R14" s="142"/>
      <x:c r="S14" s="142" t="str">
        <x:f>IF(B14="","",IF(OR(D14="",M14="",N14="",O14&lt;&gt;"Validé humainement"),"ALERTE: localisation/source/validation à compléter","OK"))</x:f>
      </x:c>
      <x:c r="T14" s="142" t="str">
        <x:f>IF(B14="","",IF(O14="Validé humainement","Oui","Non"))</x:f>
      </x:c>
    </x:row>
    <x:row r="15">
      <x:c r="A15" s="142" t="str">
        <x:f>IF(B15="","","VCH-"&amp;TEXT(ROW()-4,"0000"))</x:f>
      </x:c>
      <x:c r="B15" s="142"/>
      <x:c r="C15" s="142"/>
      <x:c r="D15" s="142"/>
      <x:c r="E15" s="146"/>
      <x:c r="F15" s="143"/>
      <x:c r="G15" s="145"/>
      <x:c r="H15" s="145"/>
      <x:c r="I15" s="143"/>
      <x:c r="J15" s="143"/>
      <x:c r="K15" s="142"/>
      <x:c r="L15" s="142"/>
      <x:c r="M15" s="142"/>
      <x:c r="N15" s="142"/>
      <x:c r="O15" s="142"/>
      <x:c r="P15" s="142"/>
      <x:c r="Q15" s="146" t="str">
        <x:f>IF(B15="","",TODAY())</x:f>
      </x:c>
      <x:c r="R15" s="142"/>
      <x:c r="S15" s="142" t="str">
        <x:f>IF(B15="","",IF(OR(D15="",M15="",N15="",O15&lt;&gt;"Validé humainement"),"ALERTE: localisation/source/validation à compléter","OK"))</x:f>
      </x:c>
      <x:c r="T15" s="142" t="str">
        <x:f>IF(B15="","",IF(O15="Validé humainement","Oui","Non"))</x:f>
      </x:c>
    </x:row>
    <x:row r="16">
      <x:c r="A16" s="142" t="str">
        <x:f>IF(B16="","","VCH-"&amp;TEXT(ROW()-4,"0000"))</x:f>
      </x:c>
      <x:c r="B16" s="142"/>
      <x:c r="C16" s="142"/>
      <x:c r="D16" s="142"/>
      <x:c r="E16" s="146"/>
      <x:c r="F16" s="143"/>
      <x:c r="G16" s="145"/>
      <x:c r="H16" s="145"/>
      <x:c r="I16" s="143"/>
      <x:c r="J16" s="143"/>
      <x:c r="K16" s="142"/>
      <x:c r="L16" s="142"/>
      <x:c r="M16" s="142"/>
      <x:c r="N16" s="142"/>
      <x:c r="O16" s="142"/>
      <x:c r="P16" s="142"/>
      <x:c r="Q16" s="146" t="str">
        <x:f>IF(B16="","",TODAY())</x:f>
      </x:c>
      <x:c r="R16" s="142"/>
      <x:c r="S16" s="142" t="str">
        <x:f>IF(B16="","",IF(OR(D16="",M16="",N16="",O16&lt;&gt;"Validé humainement"),"ALERTE: localisation/source/validation à compléter","OK"))</x:f>
      </x:c>
      <x:c r="T16" s="142" t="str">
        <x:f>IF(B16="","",IF(O16="Validé humainement","Oui","Non"))</x:f>
      </x:c>
    </x:row>
    <x:row r="17">
      <x:c r="A17" s="142" t="str">
        <x:f>IF(B17="","","VCH-"&amp;TEXT(ROW()-4,"0000"))</x:f>
      </x:c>
      <x:c r="B17" s="142"/>
      <x:c r="C17" s="142"/>
      <x:c r="D17" s="142"/>
      <x:c r="E17" s="146"/>
      <x:c r="F17" s="143"/>
      <x:c r="G17" s="145"/>
      <x:c r="H17" s="145"/>
      <x:c r="I17" s="143"/>
      <x:c r="J17" s="143"/>
      <x:c r="K17" s="142"/>
      <x:c r="L17" s="142"/>
      <x:c r="M17" s="142"/>
      <x:c r="N17" s="142"/>
      <x:c r="O17" s="142"/>
      <x:c r="P17" s="142"/>
      <x:c r="Q17" s="146" t="str">
        <x:f>IF(B17="","",TODAY())</x:f>
      </x:c>
      <x:c r="R17" s="142"/>
      <x:c r="S17" s="142" t="str">
        <x:f>IF(B17="","",IF(OR(D17="",M17="",N17="",O17&lt;&gt;"Validé humainement"),"ALERTE: localisation/source/validation à compléter","OK"))</x:f>
      </x:c>
      <x:c r="T17" s="142" t="str">
        <x:f>IF(B17="","",IF(O17="Validé humainement","Oui","Non"))</x:f>
      </x:c>
    </x:row>
    <x:row r="18">
      <x:c r="A18" s="142" t="str">
        <x:f>IF(B18="","","VCH-"&amp;TEXT(ROW()-4,"0000"))</x:f>
      </x:c>
      <x:c r="B18" s="142"/>
      <x:c r="C18" s="142"/>
      <x:c r="D18" s="142"/>
      <x:c r="E18" s="146"/>
      <x:c r="F18" s="143"/>
      <x:c r="G18" s="145"/>
      <x:c r="H18" s="145"/>
      <x:c r="I18" s="143"/>
      <x:c r="J18" s="143"/>
      <x:c r="K18" s="142"/>
      <x:c r="L18" s="142"/>
      <x:c r="M18" s="142"/>
      <x:c r="N18" s="142"/>
      <x:c r="O18" s="142"/>
      <x:c r="P18" s="142"/>
      <x:c r="Q18" s="146" t="str">
        <x:f>IF(B18="","",TODAY())</x:f>
      </x:c>
      <x:c r="R18" s="142"/>
      <x:c r="S18" s="142" t="str">
        <x:f>IF(B18="","",IF(OR(D18="",M18="",N18="",O18&lt;&gt;"Validé humainement"),"ALERTE: localisation/source/validation à compléter","OK"))</x:f>
      </x:c>
      <x:c r="T18" s="142" t="str">
        <x:f>IF(B18="","",IF(O18="Validé humainement","Oui","Non"))</x:f>
      </x:c>
    </x:row>
    <x:row r="19">
      <x:c r="A19" s="142" t="str">
        <x:f>IF(B19="","","VCH-"&amp;TEXT(ROW()-4,"0000"))</x:f>
      </x:c>
      <x:c r="B19" s="142"/>
      <x:c r="C19" s="142"/>
      <x:c r="D19" s="142"/>
      <x:c r="E19" s="146"/>
      <x:c r="F19" s="143"/>
      <x:c r="G19" s="145"/>
      <x:c r="H19" s="145"/>
      <x:c r="I19" s="143"/>
      <x:c r="J19" s="143"/>
      <x:c r="K19" s="142"/>
      <x:c r="L19" s="142"/>
      <x:c r="M19" s="142"/>
      <x:c r="N19" s="142"/>
      <x:c r="O19" s="142"/>
      <x:c r="P19" s="142"/>
      <x:c r="Q19" s="146" t="str">
        <x:f>IF(B19="","",TODAY())</x:f>
      </x:c>
      <x:c r="R19" s="142"/>
      <x:c r="S19" s="142" t="str">
        <x:f>IF(B19="","",IF(OR(D19="",M19="",N19="",O19&lt;&gt;"Validé humainement"),"ALERTE: localisation/source/validation à compléter","OK"))</x:f>
      </x:c>
      <x:c r="T19" s="142" t="str">
        <x:f>IF(B19="","",IF(O19="Validé humainement","Oui","Non"))</x:f>
      </x:c>
    </x:row>
    <x:row r="20">
      <x:c r="A20" s="142" t="str">
        <x:f>IF(B20="","","VCH-"&amp;TEXT(ROW()-4,"0000"))</x:f>
      </x:c>
      <x:c r="B20" s="142"/>
      <x:c r="C20" s="142"/>
      <x:c r="D20" s="142"/>
      <x:c r="E20" s="146"/>
      <x:c r="F20" s="143"/>
      <x:c r="G20" s="145"/>
      <x:c r="H20" s="145"/>
      <x:c r="I20" s="143"/>
      <x:c r="J20" s="143"/>
      <x:c r="K20" s="142"/>
      <x:c r="L20" s="142"/>
      <x:c r="M20" s="142"/>
      <x:c r="N20" s="142"/>
      <x:c r="O20" s="142"/>
      <x:c r="P20" s="142"/>
      <x:c r="Q20" s="146" t="str">
        <x:f>IF(B20="","",TODAY())</x:f>
      </x:c>
      <x:c r="R20" s="142"/>
      <x:c r="S20" s="142" t="str">
        <x:f>IF(B20="","",IF(OR(D20="",M20="",N20="",O20&lt;&gt;"Validé humainement"),"ALERTE: localisation/source/validation à compléter","OK"))</x:f>
      </x:c>
      <x:c r="T20" s="142" t="str">
        <x:f>IF(B20="","",IF(O20="Validé humainement","Oui","Non"))</x:f>
      </x:c>
    </x:row>
    <x:row r="21">
      <x:c r="A21" s="142" t="str">
        <x:f>IF(B21="","","VCH-"&amp;TEXT(ROW()-4,"0000"))</x:f>
      </x:c>
      <x:c r="B21" s="142"/>
      <x:c r="C21" s="142"/>
      <x:c r="D21" s="142"/>
      <x:c r="E21" s="146"/>
      <x:c r="F21" s="143"/>
      <x:c r="G21" s="145"/>
      <x:c r="H21" s="145"/>
      <x:c r="I21" s="143"/>
      <x:c r="J21" s="143"/>
      <x:c r="K21" s="142"/>
      <x:c r="L21" s="142"/>
      <x:c r="M21" s="142"/>
      <x:c r="N21" s="142"/>
      <x:c r="O21" s="142"/>
      <x:c r="P21" s="142"/>
      <x:c r="Q21" s="146" t="str">
        <x:f>IF(B21="","",TODAY())</x:f>
      </x:c>
      <x:c r="R21" s="142"/>
      <x:c r="S21" s="142" t="str">
        <x:f>IF(B21="","",IF(OR(D21="",M21="",N21="",O21&lt;&gt;"Validé humainement"),"ALERTE: localisation/source/validation à compléter","OK"))</x:f>
      </x:c>
      <x:c r="T21" s="142" t="str">
        <x:f>IF(B21="","",IF(O21="Validé humainement","Oui","Non"))</x:f>
      </x:c>
    </x:row>
    <x:row r="22">
      <x:c r="A22" s="142" t="str">
        <x:f>IF(B22="","","VCH-"&amp;TEXT(ROW()-4,"0000"))</x:f>
      </x:c>
      <x:c r="B22" s="142"/>
      <x:c r="C22" s="142"/>
      <x:c r="D22" s="142"/>
      <x:c r="E22" s="146"/>
      <x:c r="F22" s="143"/>
      <x:c r="G22" s="145"/>
      <x:c r="H22" s="145"/>
      <x:c r="I22" s="143"/>
      <x:c r="J22" s="143"/>
      <x:c r="K22" s="142"/>
      <x:c r="L22" s="142"/>
      <x:c r="M22" s="142"/>
      <x:c r="N22" s="142"/>
      <x:c r="O22" s="142"/>
      <x:c r="P22" s="142"/>
      <x:c r="Q22" s="146" t="str">
        <x:f>IF(B22="","",TODAY())</x:f>
      </x:c>
      <x:c r="R22" s="142"/>
      <x:c r="S22" s="142" t="str">
        <x:f>IF(B22="","",IF(OR(D22="",M22="",N22="",O22&lt;&gt;"Validé humainement"),"ALERTE: localisation/source/validation à compléter","OK"))</x:f>
      </x:c>
      <x:c r="T22" s="142" t="str">
        <x:f>IF(B22="","",IF(O22="Validé humainement","Oui","Non"))</x:f>
      </x:c>
    </x:row>
    <x:row r="23">
      <x:c r="A23" s="142" t="str">
        <x:f>IF(B23="","","VCH-"&amp;TEXT(ROW()-4,"0000"))</x:f>
      </x:c>
      <x:c r="B23" s="142"/>
      <x:c r="C23" s="142"/>
      <x:c r="D23" s="142"/>
      <x:c r="E23" s="146"/>
      <x:c r="F23" s="143"/>
      <x:c r="G23" s="145"/>
      <x:c r="H23" s="145"/>
      <x:c r="I23" s="143"/>
      <x:c r="J23" s="143"/>
      <x:c r="K23" s="142"/>
      <x:c r="L23" s="142"/>
      <x:c r="M23" s="142"/>
      <x:c r="N23" s="142"/>
      <x:c r="O23" s="142"/>
      <x:c r="P23" s="142"/>
      <x:c r="Q23" s="146" t="str">
        <x:f>IF(B23="","",TODAY())</x:f>
      </x:c>
      <x:c r="R23" s="142"/>
      <x:c r="S23" s="142" t="str">
        <x:f>IF(B23="","",IF(OR(D23="",M23="",N23="",O23&lt;&gt;"Validé humainement"),"ALERTE: localisation/source/validation à compléter","OK"))</x:f>
      </x:c>
      <x:c r="T23" s="142" t="str">
        <x:f>IF(B23="","",IF(O23="Validé humainement","Oui","Non"))</x:f>
      </x:c>
    </x:row>
    <x:row r="24">
      <x:c r="A24" s="142" t="str">
        <x:f>IF(B24="","","VCH-"&amp;TEXT(ROW()-4,"0000"))</x:f>
      </x:c>
      <x:c r="B24" s="142"/>
      <x:c r="C24" s="142"/>
      <x:c r="D24" s="142"/>
      <x:c r="E24" s="146"/>
      <x:c r="F24" s="143"/>
      <x:c r="G24" s="145"/>
      <x:c r="H24" s="145"/>
      <x:c r="I24" s="143"/>
      <x:c r="J24" s="143"/>
      <x:c r="K24" s="142"/>
      <x:c r="L24" s="142"/>
      <x:c r="M24" s="142"/>
      <x:c r="N24" s="142"/>
      <x:c r="O24" s="142"/>
      <x:c r="P24" s="142"/>
      <x:c r="Q24" s="146" t="str">
        <x:f>IF(B24="","",TODAY())</x:f>
      </x:c>
      <x:c r="R24" s="142"/>
      <x:c r="S24" s="142" t="str">
        <x:f>IF(B24="","",IF(OR(D24="",M24="",N24="",O24&lt;&gt;"Validé humainement"),"ALERTE: localisation/source/validation à compléter","OK"))</x:f>
      </x:c>
      <x:c r="T24" s="142" t="str">
        <x:f>IF(B24="","",IF(O24="Validé humainement","Oui","Non"))</x:f>
      </x:c>
    </x:row>
    <x:row r="25">
      <x:c r="A25" s="142" t="str">
        <x:f>IF(B25="","","VCH-"&amp;TEXT(ROW()-4,"0000"))</x:f>
      </x:c>
      <x:c r="B25" s="142"/>
      <x:c r="C25" s="142"/>
      <x:c r="D25" s="142"/>
      <x:c r="E25" s="146"/>
      <x:c r="F25" s="143"/>
      <x:c r="G25" s="145"/>
      <x:c r="H25" s="145"/>
      <x:c r="I25" s="143"/>
      <x:c r="J25" s="143"/>
      <x:c r="K25" s="142"/>
      <x:c r="L25" s="142"/>
      <x:c r="M25" s="142"/>
      <x:c r="N25" s="142"/>
      <x:c r="O25" s="142"/>
      <x:c r="P25" s="142"/>
      <x:c r="Q25" s="146" t="str">
        <x:f>IF(B25="","",TODAY())</x:f>
      </x:c>
      <x:c r="R25" s="142"/>
      <x:c r="S25" s="142" t="str">
        <x:f>IF(B25="","",IF(OR(D25="",M25="",N25="",O25&lt;&gt;"Validé humainement"),"ALERTE: localisation/source/validation à compléter","OK"))</x:f>
      </x:c>
      <x:c r="T25" s="142" t="str">
        <x:f>IF(B25="","",IF(O25="Validé humainement","Oui","Non"))</x:f>
      </x:c>
    </x:row>
    <x:row r="26">
      <x:c r="A26" s="142" t="str">
        <x:f>IF(B26="","","VCH-"&amp;TEXT(ROW()-4,"0000"))</x:f>
      </x:c>
      <x:c r="B26" s="142"/>
      <x:c r="C26" s="142"/>
      <x:c r="D26" s="142"/>
      <x:c r="E26" s="146"/>
      <x:c r="F26" s="143"/>
      <x:c r="G26" s="145"/>
      <x:c r="H26" s="145"/>
      <x:c r="I26" s="143"/>
      <x:c r="J26" s="143"/>
      <x:c r="K26" s="142"/>
      <x:c r="L26" s="142"/>
      <x:c r="M26" s="142"/>
      <x:c r="N26" s="142"/>
      <x:c r="O26" s="142"/>
      <x:c r="P26" s="142"/>
      <x:c r="Q26" s="146" t="str">
        <x:f>IF(B26="","",TODAY())</x:f>
      </x:c>
      <x:c r="R26" s="142"/>
      <x:c r="S26" s="142" t="str">
        <x:f>IF(B26="","",IF(OR(D26="",M26="",N26="",O26&lt;&gt;"Validé humainement"),"ALERTE: localisation/source/validation à compléter","OK"))</x:f>
      </x:c>
      <x:c r="T26" s="142" t="str">
        <x:f>IF(B26="","",IF(O26="Validé humainement","Oui","Non"))</x:f>
      </x:c>
    </x:row>
    <x:row r="27">
      <x:c r="A27" s="142" t="str">
        <x:f>IF(B27="","","VCH-"&amp;TEXT(ROW()-4,"0000"))</x:f>
      </x:c>
      <x:c r="B27" s="142"/>
      <x:c r="C27" s="142"/>
      <x:c r="D27" s="142"/>
      <x:c r="E27" s="146"/>
      <x:c r="F27" s="143"/>
      <x:c r="G27" s="145"/>
      <x:c r="H27" s="145"/>
      <x:c r="I27" s="143"/>
      <x:c r="J27" s="143"/>
      <x:c r="K27" s="142"/>
      <x:c r="L27" s="142"/>
      <x:c r="M27" s="142"/>
      <x:c r="N27" s="142"/>
      <x:c r="O27" s="142"/>
      <x:c r="P27" s="142"/>
      <x:c r="Q27" s="146" t="str">
        <x:f>IF(B27="","",TODAY())</x:f>
      </x:c>
      <x:c r="R27" s="142"/>
      <x:c r="S27" s="142" t="str">
        <x:f>IF(B27="","",IF(OR(D27="",M27="",N27="",O27&lt;&gt;"Validé humainement"),"ALERTE: localisation/source/validation à compléter","OK"))</x:f>
      </x:c>
      <x:c r="T27" s="142" t="str">
        <x:f>IF(B27="","",IF(O27="Validé humainement","Oui","Non"))</x:f>
      </x:c>
    </x:row>
    <x:row r="28">
      <x:c r="A28" s="142" t="str">
        <x:f>IF(B28="","","VCH-"&amp;TEXT(ROW()-4,"0000"))</x:f>
      </x:c>
      <x:c r="B28" s="142"/>
      <x:c r="C28" s="142"/>
      <x:c r="D28" s="142"/>
      <x:c r="E28" s="146"/>
      <x:c r="F28" s="143"/>
      <x:c r="G28" s="145"/>
      <x:c r="H28" s="145"/>
      <x:c r="I28" s="143"/>
      <x:c r="J28" s="143"/>
      <x:c r="K28" s="142"/>
      <x:c r="L28" s="142"/>
      <x:c r="M28" s="142"/>
      <x:c r="N28" s="142"/>
      <x:c r="O28" s="142"/>
      <x:c r="P28" s="142"/>
      <x:c r="Q28" s="146" t="str">
        <x:f>IF(B28="","",TODAY())</x:f>
      </x:c>
      <x:c r="R28" s="142"/>
      <x:c r="S28" s="142" t="str">
        <x:f>IF(B28="","",IF(OR(D28="",M28="",N28="",O28&lt;&gt;"Validé humainement"),"ALERTE: localisation/source/validation à compléter","OK"))</x:f>
      </x:c>
      <x:c r="T28" s="142" t="str">
        <x:f>IF(B28="","",IF(O28="Validé humainement","Oui","Non"))</x:f>
      </x:c>
    </x:row>
    <x:row r="29">
      <x:c r="A29" s="142" t="str">
        <x:f>IF(B29="","","VCH-"&amp;TEXT(ROW()-4,"0000"))</x:f>
      </x:c>
      <x:c r="B29" s="142"/>
      <x:c r="C29" s="142"/>
      <x:c r="D29" s="142"/>
      <x:c r="E29" s="146"/>
      <x:c r="F29" s="143"/>
      <x:c r="G29" s="145"/>
      <x:c r="H29" s="145"/>
      <x:c r="I29" s="143"/>
      <x:c r="J29" s="143"/>
      <x:c r="K29" s="142"/>
      <x:c r="L29" s="142"/>
      <x:c r="M29" s="142"/>
      <x:c r="N29" s="142"/>
      <x:c r="O29" s="142"/>
      <x:c r="P29" s="142"/>
      <x:c r="Q29" s="146" t="str">
        <x:f>IF(B29="","",TODAY())</x:f>
      </x:c>
      <x:c r="R29" s="142"/>
      <x:c r="S29" s="142" t="str">
        <x:f>IF(B29="","",IF(OR(D29="",M29="",N29="",O29&lt;&gt;"Validé humainement"),"ALERTE: localisation/source/validation à compléter","OK"))</x:f>
      </x:c>
      <x:c r="T29" s="142" t="str">
        <x:f>IF(B29="","",IF(O29="Validé humainement","Oui","Non"))</x:f>
      </x:c>
    </x:row>
    <x:row r="30">
      <x:c r="A30" s="142" t="str">
        <x:f>IF(B30="","","VCH-"&amp;TEXT(ROW()-4,"0000"))</x:f>
      </x:c>
      <x:c r="B30" s="142"/>
      <x:c r="C30" s="142"/>
      <x:c r="D30" s="142"/>
      <x:c r="E30" s="146"/>
      <x:c r="F30" s="143"/>
      <x:c r="G30" s="145"/>
      <x:c r="H30" s="145"/>
      <x:c r="I30" s="143"/>
      <x:c r="J30" s="143"/>
      <x:c r="K30" s="142"/>
      <x:c r="L30" s="142"/>
      <x:c r="M30" s="142"/>
      <x:c r="N30" s="142"/>
      <x:c r="O30" s="142"/>
      <x:c r="P30" s="142"/>
      <x:c r="Q30" s="146" t="str">
        <x:f>IF(B30="","",TODAY())</x:f>
      </x:c>
      <x:c r="R30" s="142"/>
      <x:c r="S30" s="142" t="str">
        <x:f>IF(B30="","",IF(OR(D30="",M30="",N30="",O30&lt;&gt;"Validé humainement"),"ALERTE: localisation/source/validation à compléter","OK"))</x:f>
      </x:c>
      <x:c r="T30" s="142" t="str">
        <x:f>IF(B30="","",IF(O30="Validé humainement","Oui","Non"))</x:f>
      </x:c>
    </x:row>
    <x:row r="31">
      <x:c r="A31" s="142" t="str">
        <x:f>IF(B31="","","VCH-"&amp;TEXT(ROW()-4,"0000"))</x:f>
      </x:c>
      <x:c r="B31" s="142"/>
      <x:c r="C31" s="142"/>
      <x:c r="D31" s="142"/>
      <x:c r="E31" s="146"/>
      <x:c r="F31" s="143"/>
      <x:c r="G31" s="145"/>
      <x:c r="H31" s="145"/>
      <x:c r="I31" s="143"/>
      <x:c r="J31" s="143"/>
      <x:c r="K31" s="142"/>
      <x:c r="L31" s="142"/>
      <x:c r="M31" s="142"/>
      <x:c r="N31" s="142"/>
      <x:c r="O31" s="142"/>
      <x:c r="P31" s="142"/>
      <x:c r="Q31" s="146" t="str">
        <x:f>IF(B31="","",TODAY())</x:f>
      </x:c>
      <x:c r="R31" s="142"/>
      <x:c r="S31" s="142" t="str">
        <x:f>IF(B31="","",IF(OR(D31="",M31="",N31="",O31&lt;&gt;"Validé humainement"),"ALERTE: localisation/source/validation à compléter","OK"))</x:f>
      </x:c>
      <x:c r="T31" s="142" t="str">
        <x:f>IF(B31="","",IF(O31="Validé humainement","Oui","Non"))</x:f>
      </x:c>
    </x:row>
    <x:row r="32">
      <x:c r="A32" s="142" t="str">
        <x:f>IF(B32="","","VCH-"&amp;TEXT(ROW()-4,"0000"))</x:f>
      </x:c>
      <x:c r="B32" s="142"/>
      <x:c r="C32" s="142"/>
      <x:c r="D32" s="142"/>
      <x:c r="E32" s="146"/>
      <x:c r="F32" s="143"/>
      <x:c r="G32" s="145"/>
      <x:c r="H32" s="145"/>
      <x:c r="I32" s="143"/>
      <x:c r="J32" s="143"/>
      <x:c r="K32" s="142"/>
      <x:c r="L32" s="142"/>
      <x:c r="M32" s="142"/>
      <x:c r="N32" s="142"/>
      <x:c r="O32" s="142"/>
      <x:c r="P32" s="142"/>
      <x:c r="Q32" s="146" t="str">
        <x:f>IF(B32="","",TODAY())</x:f>
      </x:c>
      <x:c r="R32" s="142"/>
      <x:c r="S32" s="142" t="str">
        <x:f>IF(B32="","",IF(OR(D32="",M32="",N32="",O32&lt;&gt;"Validé humainement"),"ALERTE: localisation/source/validation à compléter","OK"))</x:f>
      </x:c>
      <x:c r="T32" s="142" t="str">
        <x:f>IF(B32="","",IF(O32="Validé humainement","Oui","Non"))</x:f>
      </x:c>
    </x:row>
    <x:row r="33">
      <x:c r="A33" s="142" t="str">
        <x:f>IF(B33="","","VCH-"&amp;TEXT(ROW()-4,"0000"))</x:f>
      </x:c>
      <x:c r="B33" s="142"/>
      <x:c r="C33" s="142"/>
      <x:c r="D33" s="142"/>
      <x:c r="E33" s="146"/>
      <x:c r="F33" s="143"/>
      <x:c r="G33" s="145"/>
      <x:c r="H33" s="145"/>
      <x:c r="I33" s="143"/>
      <x:c r="J33" s="143"/>
      <x:c r="K33" s="142"/>
      <x:c r="L33" s="142"/>
      <x:c r="M33" s="142"/>
      <x:c r="N33" s="142"/>
      <x:c r="O33" s="142"/>
      <x:c r="P33" s="142"/>
      <x:c r="Q33" s="146" t="str">
        <x:f>IF(B33="","",TODAY())</x:f>
      </x:c>
      <x:c r="R33" s="142"/>
      <x:c r="S33" s="142" t="str">
        <x:f>IF(B33="","",IF(OR(D33="",M33="",N33="",O33&lt;&gt;"Validé humainement"),"ALERTE: localisation/source/validation à compléter","OK"))</x:f>
      </x:c>
      <x:c r="T33" s="142" t="str">
        <x:f>IF(B33="","",IF(O33="Validé humainement","Oui","Non"))</x:f>
      </x:c>
    </x:row>
    <x:row r="34">
      <x:c r="A34" s="142" t="str">
        <x:f>IF(B34="","","VCH-"&amp;TEXT(ROW()-4,"0000"))</x:f>
      </x:c>
      <x:c r="B34" s="142"/>
      <x:c r="C34" s="142"/>
      <x:c r="D34" s="142"/>
      <x:c r="E34" s="146"/>
      <x:c r="F34" s="143"/>
      <x:c r="G34" s="145"/>
      <x:c r="H34" s="145"/>
      <x:c r="I34" s="143"/>
      <x:c r="J34" s="143"/>
      <x:c r="K34" s="142"/>
      <x:c r="L34" s="142"/>
      <x:c r="M34" s="142"/>
      <x:c r="N34" s="142"/>
      <x:c r="O34" s="142"/>
      <x:c r="P34" s="142"/>
      <x:c r="Q34" s="146" t="str">
        <x:f>IF(B34="","",TODAY())</x:f>
      </x:c>
      <x:c r="R34" s="142"/>
      <x:c r="S34" s="142" t="str">
        <x:f>IF(B34="","",IF(OR(D34="",M34="",N34="",O34&lt;&gt;"Validé humainement"),"ALERTE: localisation/source/validation à compléter","OK"))</x:f>
      </x:c>
      <x:c r="T34" s="142" t="str">
        <x:f>IF(B34="","",IF(O34="Validé humainement","Oui","Non"))</x:f>
      </x:c>
    </x:row>
    <x:row r="35">
      <x:c r="A35" s="142" t="str">
        <x:f>IF(B35="","","VCH-"&amp;TEXT(ROW()-4,"0000"))</x:f>
      </x:c>
      <x:c r="B35" s="142"/>
      <x:c r="C35" s="142"/>
      <x:c r="D35" s="142"/>
      <x:c r="E35" s="146"/>
      <x:c r="F35" s="143"/>
      <x:c r="G35" s="145"/>
      <x:c r="H35" s="145"/>
      <x:c r="I35" s="143"/>
      <x:c r="J35" s="143"/>
      <x:c r="K35" s="142"/>
      <x:c r="L35" s="142"/>
      <x:c r="M35" s="142"/>
      <x:c r="N35" s="142"/>
      <x:c r="O35" s="142"/>
      <x:c r="P35" s="142"/>
      <x:c r="Q35" s="146" t="str">
        <x:f>IF(B35="","",TODAY())</x:f>
      </x:c>
      <x:c r="R35" s="142"/>
      <x:c r="S35" s="142" t="str">
        <x:f>IF(B35="","",IF(OR(D35="",M35="",N35="",O35&lt;&gt;"Validé humainement"),"ALERTE: localisation/source/validation à compléter","OK"))</x:f>
      </x:c>
      <x:c r="T35" s="142" t="str">
        <x:f>IF(B35="","",IF(O35="Validé humainement","Oui","Non"))</x:f>
      </x:c>
    </x:row>
    <x:row r="36">
      <x:c r="A36" s="142" t="str">
        <x:f>IF(B36="","","VCH-"&amp;TEXT(ROW()-4,"0000"))</x:f>
      </x:c>
      <x:c r="B36" s="142"/>
      <x:c r="C36" s="142"/>
      <x:c r="D36" s="142"/>
      <x:c r="E36" s="146"/>
      <x:c r="F36" s="143"/>
      <x:c r="G36" s="145"/>
      <x:c r="H36" s="145"/>
      <x:c r="I36" s="143"/>
      <x:c r="J36" s="143"/>
      <x:c r="K36" s="142"/>
      <x:c r="L36" s="142"/>
      <x:c r="M36" s="142"/>
      <x:c r="N36" s="142"/>
      <x:c r="O36" s="142"/>
      <x:c r="P36" s="142"/>
      <x:c r="Q36" s="146" t="str">
        <x:f>IF(B36="","",TODAY())</x:f>
      </x:c>
      <x:c r="R36" s="142"/>
      <x:c r="S36" s="142" t="str">
        <x:f>IF(B36="","",IF(OR(D36="",M36="",N36="",O36&lt;&gt;"Validé humainement"),"ALERTE: localisation/source/validation à compléter","OK"))</x:f>
      </x:c>
      <x:c r="T36" s="142" t="str">
        <x:f>IF(B36="","",IF(O36="Validé humainement","Oui","Non"))</x:f>
      </x:c>
    </x:row>
    <x:row r="37">
      <x:c r="A37" s="142" t="str">
        <x:f>IF(B37="","","VCH-"&amp;TEXT(ROW()-4,"0000"))</x:f>
      </x:c>
      <x:c r="B37" s="142"/>
      <x:c r="C37" s="142"/>
      <x:c r="D37" s="142"/>
      <x:c r="E37" s="146"/>
      <x:c r="F37" s="143"/>
      <x:c r="G37" s="145"/>
      <x:c r="H37" s="145"/>
      <x:c r="I37" s="143"/>
      <x:c r="J37" s="143"/>
      <x:c r="K37" s="142"/>
      <x:c r="L37" s="142"/>
      <x:c r="M37" s="142"/>
      <x:c r="N37" s="142"/>
      <x:c r="O37" s="142"/>
      <x:c r="P37" s="142"/>
      <x:c r="Q37" s="146" t="str">
        <x:f>IF(B37="","",TODAY())</x:f>
      </x:c>
      <x:c r="R37" s="142"/>
      <x:c r="S37" s="142" t="str">
        <x:f>IF(B37="","",IF(OR(D37="",M37="",N37="",O37&lt;&gt;"Validé humainement"),"ALERTE: localisation/source/validation à compléter","OK"))</x:f>
      </x:c>
      <x:c r="T37" s="142" t="str">
        <x:f>IF(B37="","",IF(O37="Validé humainement","Oui","Non"))</x:f>
      </x:c>
    </x:row>
    <x:row r="38">
      <x:c r="A38" s="142" t="str">
        <x:f>IF(B38="","","VCH-"&amp;TEXT(ROW()-4,"0000"))</x:f>
      </x:c>
      <x:c r="B38" s="142"/>
      <x:c r="C38" s="142"/>
      <x:c r="D38" s="142"/>
      <x:c r="E38" s="146"/>
      <x:c r="F38" s="143"/>
      <x:c r="G38" s="145"/>
      <x:c r="H38" s="145"/>
      <x:c r="I38" s="143"/>
      <x:c r="J38" s="143"/>
      <x:c r="K38" s="142"/>
      <x:c r="L38" s="142"/>
      <x:c r="M38" s="142"/>
      <x:c r="N38" s="142"/>
      <x:c r="O38" s="142"/>
      <x:c r="P38" s="142"/>
      <x:c r="Q38" s="146" t="str">
        <x:f>IF(B38="","",TODAY())</x:f>
      </x:c>
      <x:c r="R38" s="142"/>
      <x:c r="S38" s="142" t="str">
        <x:f>IF(B38="","",IF(OR(D38="",M38="",N38="",O38&lt;&gt;"Validé humainement"),"ALERTE: localisation/source/validation à compléter","OK"))</x:f>
      </x:c>
      <x:c r="T38" s="142" t="str">
        <x:f>IF(B38="","",IF(O38="Validé humainement","Oui","Non"))</x:f>
      </x:c>
    </x:row>
    <x:row r="39">
      <x:c r="A39" s="142" t="str">
        <x:f>IF(B39="","","VCH-"&amp;TEXT(ROW()-4,"0000"))</x:f>
      </x:c>
      <x:c r="B39" s="142"/>
      <x:c r="C39" s="142"/>
      <x:c r="D39" s="142"/>
      <x:c r="E39" s="146"/>
      <x:c r="F39" s="143"/>
      <x:c r="G39" s="145"/>
      <x:c r="H39" s="145"/>
      <x:c r="I39" s="143"/>
      <x:c r="J39" s="143"/>
      <x:c r="K39" s="142"/>
      <x:c r="L39" s="142"/>
      <x:c r="M39" s="142"/>
      <x:c r="N39" s="142"/>
      <x:c r="O39" s="142"/>
      <x:c r="P39" s="142"/>
      <x:c r="Q39" s="146" t="str">
        <x:f>IF(B39="","",TODAY())</x:f>
      </x:c>
      <x:c r="R39" s="142"/>
      <x:c r="S39" s="142" t="str">
        <x:f>IF(B39="","",IF(OR(D39="",M39="",N39="",O39&lt;&gt;"Validé humainement"),"ALERTE: localisation/source/validation à compléter","OK"))</x:f>
      </x:c>
      <x:c r="T39" s="142" t="str">
        <x:f>IF(B39="","",IF(O39="Validé humainement","Oui","Non"))</x:f>
      </x:c>
    </x:row>
    <x:row r="40">
      <x:c r="A40" s="142" t="str">
        <x:f>IF(B40="","","VCH-"&amp;TEXT(ROW()-4,"0000"))</x:f>
      </x:c>
      <x:c r="B40" s="142"/>
      <x:c r="C40" s="142"/>
      <x:c r="D40" s="142"/>
      <x:c r="E40" s="146"/>
      <x:c r="F40" s="143"/>
      <x:c r="G40" s="145"/>
      <x:c r="H40" s="145"/>
      <x:c r="I40" s="143"/>
      <x:c r="J40" s="143"/>
      <x:c r="K40" s="142"/>
      <x:c r="L40" s="142"/>
      <x:c r="M40" s="142"/>
      <x:c r="N40" s="142"/>
      <x:c r="O40" s="142"/>
      <x:c r="P40" s="142"/>
      <x:c r="Q40" s="146" t="str">
        <x:f>IF(B40="","",TODAY())</x:f>
      </x:c>
      <x:c r="R40" s="142"/>
      <x:c r="S40" s="142" t="str">
        <x:f>IF(B40="","",IF(OR(D40="",M40="",N40="",O40&lt;&gt;"Validé humainement"),"ALERTE: localisation/source/validation à compléter","OK"))</x:f>
      </x:c>
      <x:c r="T40" s="142" t="str">
        <x:f>IF(B40="","",IF(O40="Validé humainement","Oui","Non"))</x:f>
      </x:c>
    </x:row>
    <x:row r="41">
      <x:c r="A41" s="142" t="str">
        <x:f>IF(B41="","","VCH-"&amp;TEXT(ROW()-4,"0000"))</x:f>
      </x:c>
      <x:c r="B41" s="142"/>
      <x:c r="C41" s="142"/>
      <x:c r="D41" s="142"/>
      <x:c r="E41" s="146"/>
      <x:c r="F41" s="143"/>
      <x:c r="G41" s="145"/>
      <x:c r="H41" s="145"/>
      <x:c r="I41" s="143"/>
      <x:c r="J41" s="143"/>
      <x:c r="K41" s="142"/>
      <x:c r="L41" s="142"/>
      <x:c r="M41" s="142"/>
      <x:c r="N41" s="142"/>
      <x:c r="O41" s="142"/>
      <x:c r="P41" s="142"/>
      <x:c r="Q41" s="146" t="str">
        <x:f>IF(B41="","",TODAY())</x:f>
      </x:c>
      <x:c r="R41" s="142"/>
      <x:c r="S41" s="142" t="str">
        <x:f>IF(B41="","",IF(OR(D41="",M41="",N41="",O41&lt;&gt;"Validé humainement"),"ALERTE: localisation/source/validation à compléter","OK"))</x:f>
      </x:c>
      <x:c r="T41" s="142" t="str">
        <x:f>IF(B41="","",IF(O41="Validé humainement","Oui","Non"))</x:f>
      </x:c>
    </x:row>
    <x:row r="42">
      <x:c r="A42" s="142" t="str">
        <x:f>IF(B42="","","VCH-"&amp;TEXT(ROW()-4,"0000"))</x:f>
      </x:c>
      <x:c r="B42" s="142"/>
      <x:c r="C42" s="142"/>
      <x:c r="D42" s="142"/>
      <x:c r="E42" s="146"/>
      <x:c r="F42" s="143"/>
      <x:c r="G42" s="145"/>
      <x:c r="H42" s="145"/>
      <x:c r="I42" s="143"/>
      <x:c r="J42" s="143"/>
      <x:c r="K42" s="142"/>
      <x:c r="L42" s="142"/>
      <x:c r="M42" s="142"/>
      <x:c r="N42" s="142"/>
      <x:c r="O42" s="142"/>
      <x:c r="P42" s="142"/>
      <x:c r="Q42" s="146" t="str">
        <x:f>IF(B42="","",TODAY())</x:f>
      </x:c>
      <x:c r="R42" s="142"/>
      <x:c r="S42" s="142" t="str">
        <x:f>IF(B42="","",IF(OR(D42="",M42="",N42="",O42&lt;&gt;"Validé humainement"),"ALERTE: localisation/source/validation à compléter","OK"))</x:f>
      </x:c>
      <x:c r="T42" s="142" t="str">
        <x:f>IF(B42="","",IF(O42="Validé humainement","Oui","Non"))</x:f>
      </x:c>
    </x:row>
    <x:row r="43">
      <x:c r="A43" s="142" t="str">
        <x:f>IF(B43="","","VCH-"&amp;TEXT(ROW()-4,"0000"))</x:f>
      </x:c>
      <x:c r="B43" s="142"/>
      <x:c r="C43" s="142"/>
      <x:c r="D43" s="142"/>
      <x:c r="E43" s="146"/>
      <x:c r="F43" s="143"/>
      <x:c r="G43" s="145"/>
      <x:c r="H43" s="145"/>
      <x:c r="I43" s="143"/>
      <x:c r="J43" s="143"/>
      <x:c r="K43" s="142"/>
      <x:c r="L43" s="142"/>
      <x:c r="M43" s="142"/>
      <x:c r="N43" s="142"/>
      <x:c r="O43" s="142"/>
      <x:c r="P43" s="142"/>
      <x:c r="Q43" s="146" t="str">
        <x:f>IF(B43="","",TODAY())</x:f>
      </x:c>
      <x:c r="R43" s="142"/>
      <x:c r="S43" s="142" t="str">
        <x:f>IF(B43="","",IF(OR(D43="",M43="",N43="",O43&lt;&gt;"Validé humainement"),"ALERTE: localisation/source/validation à compléter","OK"))</x:f>
      </x:c>
      <x:c r="T43" s="142" t="str">
        <x:f>IF(B43="","",IF(O43="Validé humainement","Oui","Non"))</x:f>
      </x:c>
    </x:row>
    <x:row r="44">
      <x:c r="A44" s="142" t="str">
        <x:f>IF(B44="","","VCH-"&amp;TEXT(ROW()-4,"0000"))</x:f>
      </x:c>
      <x:c r="B44" s="142"/>
      <x:c r="C44" s="142"/>
      <x:c r="D44" s="142"/>
      <x:c r="E44" s="146"/>
      <x:c r="F44" s="143"/>
      <x:c r="G44" s="145"/>
      <x:c r="H44" s="145"/>
      <x:c r="I44" s="143"/>
      <x:c r="J44" s="143"/>
      <x:c r="K44" s="142"/>
      <x:c r="L44" s="142"/>
      <x:c r="M44" s="142"/>
      <x:c r="N44" s="142"/>
      <x:c r="O44" s="142"/>
      <x:c r="P44" s="142"/>
      <x:c r="Q44" s="146" t="str">
        <x:f>IF(B44="","",TODAY())</x:f>
      </x:c>
      <x:c r="R44" s="142"/>
      <x:c r="S44" s="142" t="str">
        <x:f>IF(B44="","",IF(OR(D44="",M44="",N44="",O44&lt;&gt;"Validé humainement"),"ALERTE: localisation/source/validation à compléter","OK"))</x:f>
      </x:c>
      <x:c r="T44" s="142" t="str">
        <x:f>IF(B44="","",IF(O44="Validé humainement","Oui","Non"))</x:f>
      </x:c>
    </x:row>
    <x:row r="45">
      <x:c r="A45" s="142" t="str">
        <x:f>IF(B45="","","VCH-"&amp;TEXT(ROW()-4,"0000"))</x:f>
      </x:c>
      <x:c r="B45" s="142"/>
      <x:c r="C45" s="142"/>
      <x:c r="D45" s="142"/>
      <x:c r="E45" s="146"/>
      <x:c r="F45" s="143"/>
      <x:c r="G45" s="145"/>
      <x:c r="H45" s="145"/>
      <x:c r="I45" s="143"/>
      <x:c r="J45" s="143"/>
      <x:c r="K45" s="142"/>
      <x:c r="L45" s="142"/>
      <x:c r="M45" s="142"/>
      <x:c r="N45" s="142"/>
      <x:c r="O45" s="142"/>
      <x:c r="P45" s="142"/>
      <x:c r="Q45" s="146" t="str">
        <x:f>IF(B45="","",TODAY())</x:f>
      </x:c>
      <x:c r="R45" s="142"/>
      <x:c r="S45" s="142" t="str">
        <x:f>IF(B45="","",IF(OR(D45="",M45="",N45="",O45&lt;&gt;"Validé humainement"),"ALERTE: localisation/source/validation à compléter","OK"))</x:f>
      </x:c>
      <x:c r="T45" s="142" t="str">
        <x:f>IF(B45="","",IF(O45="Validé humainement","Oui","Non"))</x:f>
      </x:c>
    </x:row>
    <x:row r="46">
      <x:c r="A46" s="142" t="str">
        <x:f>IF(B46="","","VCH-"&amp;TEXT(ROW()-4,"0000"))</x:f>
      </x:c>
      <x:c r="B46" s="142"/>
      <x:c r="C46" s="142"/>
      <x:c r="D46" s="142"/>
      <x:c r="E46" s="146"/>
      <x:c r="F46" s="143"/>
      <x:c r="G46" s="145"/>
      <x:c r="H46" s="145"/>
      <x:c r="I46" s="143"/>
      <x:c r="J46" s="143"/>
      <x:c r="K46" s="142"/>
      <x:c r="L46" s="142"/>
      <x:c r="M46" s="142"/>
      <x:c r="N46" s="142"/>
      <x:c r="O46" s="142"/>
      <x:c r="P46" s="142"/>
      <x:c r="Q46" s="146" t="str">
        <x:f>IF(B46="","",TODAY())</x:f>
      </x:c>
      <x:c r="R46" s="142"/>
      <x:c r="S46" s="142" t="str">
        <x:f>IF(B46="","",IF(OR(D46="",M46="",N46="",O46&lt;&gt;"Validé humainement"),"ALERTE: localisation/source/validation à compléter","OK"))</x:f>
      </x:c>
      <x:c r="T46" s="142" t="str">
        <x:f>IF(B46="","",IF(O46="Validé humainement","Oui","Non"))</x:f>
      </x:c>
    </x:row>
    <x:row r="47">
      <x:c r="A47" s="142" t="str">
        <x:f>IF(B47="","","VCH-"&amp;TEXT(ROW()-4,"0000"))</x:f>
      </x:c>
      <x:c r="B47" s="142"/>
      <x:c r="C47" s="142"/>
      <x:c r="D47" s="142"/>
      <x:c r="E47" s="146"/>
      <x:c r="F47" s="143"/>
      <x:c r="G47" s="145"/>
      <x:c r="H47" s="145"/>
      <x:c r="I47" s="143"/>
      <x:c r="J47" s="143"/>
      <x:c r="K47" s="142"/>
      <x:c r="L47" s="142"/>
      <x:c r="M47" s="142"/>
      <x:c r="N47" s="142"/>
      <x:c r="O47" s="142"/>
      <x:c r="P47" s="142"/>
      <x:c r="Q47" s="146" t="str">
        <x:f>IF(B47="","",TODAY())</x:f>
      </x:c>
      <x:c r="R47" s="142"/>
      <x:c r="S47" s="142" t="str">
        <x:f>IF(B47="","",IF(OR(D47="",M47="",N47="",O47&lt;&gt;"Validé humainement"),"ALERTE: localisation/source/validation à compléter","OK"))</x:f>
      </x:c>
      <x:c r="T47" s="142" t="str">
        <x:f>IF(B47="","",IF(O47="Validé humainement","Oui","Non"))</x:f>
      </x:c>
    </x:row>
    <x:row r="48">
      <x:c r="A48" s="142" t="str">
        <x:f>IF(B48="","","VCH-"&amp;TEXT(ROW()-4,"0000"))</x:f>
      </x:c>
      <x:c r="B48" s="142"/>
      <x:c r="C48" s="142"/>
      <x:c r="D48" s="142"/>
      <x:c r="E48" s="146"/>
      <x:c r="F48" s="143"/>
      <x:c r="G48" s="145"/>
      <x:c r="H48" s="145"/>
      <x:c r="I48" s="143"/>
      <x:c r="J48" s="143"/>
      <x:c r="K48" s="142"/>
      <x:c r="L48" s="142"/>
      <x:c r="M48" s="142"/>
      <x:c r="N48" s="142"/>
      <x:c r="O48" s="142"/>
      <x:c r="P48" s="142"/>
      <x:c r="Q48" s="146" t="str">
        <x:f>IF(B48="","",TODAY())</x:f>
      </x:c>
      <x:c r="R48" s="142"/>
      <x:c r="S48" s="142" t="str">
        <x:f>IF(B48="","",IF(OR(D48="",M48="",N48="",O48&lt;&gt;"Validé humainement"),"ALERTE: localisation/source/validation à compléter","OK"))</x:f>
      </x:c>
      <x:c r="T48" s="142" t="str">
        <x:f>IF(B48="","",IF(O48="Validé humainement","Oui","Non"))</x:f>
      </x:c>
    </x:row>
    <x:row r="49">
      <x:c r="A49" s="142" t="str">
        <x:f>IF(B49="","","VCH-"&amp;TEXT(ROW()-4,"0000"))</x:f>
      </x:c>
      <x:c r="B49" s="142"/>
      <x:c r="C49" s="142"/>
      <x:c r="D49" s="142"/>
      <x:c r="E49" s="146"/>
      <x:c r="F49" s="143"/>
      <x:c r="G49" s="145"/>
      <x:c r="H49" s="145"/>
      <x:c r="I49" s="143"/>
      <x:c r="J49" s="143"/>
      <x:c r="K49" s="142"/>
      <x:c r="L49" s="142"/>
      <x:c r="M49" s="142"/>
      <x:c r="N49" s="142"/>
      <x:c r="O49" s="142"/>
      <x:c r="P49" s="142"/>
      <x:c r="Q49" s="146" t="str">
        <x:f>IF(B49="","",TODAY())</x:f>
      </x:c>
      <x:c r="R49" s="142"/>
      <x:c r="S49" s="142" t="str">
        <x:f>IF(B49="","",IF(OR(D49="",M49="",N49="",O49&lt;&gt;"Validé humainement"),"ALERTE: localisation/source/validation à compléter","OK"))</x:f>
      </x:c>
      <x:c r="T49" s="142" t="str">
        <x:f>IF(B49="","",IF(O49="Validé humainement","Oui","Non"))</x:f>
      </x:c>
    </x:row>
    <x:row r="50">
      <x:c r="A50" s="142" t="str">
        <x:f>IF(B50="","","VCH-"&amp;TEXT(ROW()-4,"0000"))</x:f>
      </x:c>
      <x:c r="B50" s="142"/>
      <x:c r="C50" s="142"/>
      <x:c r="D50" s="142"/>
      <x:c r="E50" s="146"/>
      <x:c r="F50" s="143"/>
      <x:c r="G50" s="145"/>
      <x:c r="H50" s="145"/>
      <x:c r="I50" s="143"/>
      <x:c r="J50" s="143"/>
      <x:c r="K50" s="142"/>
      <x:c r="L50" s="142"/>
      <x:c r="M50" s="142"/>
      <x:c r="N50" s="142"/>
      <x:c r="O50" s="142"/>
      <x:c r="P50" s="142"/>
      <x:c r="Q50" s="146" t="str">
        <x:f>IF(B50="","",TODAY())</x:f>
      </x:c>
      <x:c r="R50" s="142"/>
      <x:c r="S50" s="142" t="str">
        <x:f>IF(B50="","",IF(OR(D50="",M50="",N50="",O50&lt;&gt;"Validé humainement"),"ALERTE: localisation/source/validation à compléter","OK"))</x:f>
      </x:c>
      <x:c r="T50" s="142" t="str">
        <x:f>IF(B50="","",IF(O50="Validé humainement","Oui","Non"))</x:f>
      </x:c>
    </x:row>
    <x:row r="51">
      <x:c r="A51" s="142" t="str">
        <x:f>IF(B51="","","VCH-"&amp;TEXT(ROW()-4,"0000"))</x:f>
      </x:c>
      <x:c r="B51" s="142"/>
      <x:c r="C51" s="142"/>
      <x:c r="D51" s="142"/>
      <x:c r="E51" s="146"/>
      <x:c r="F51" s="143"/>
      <x:c r="G51" s="145"/>
      <x:c r="H51" s="145"/>
      <x:c r="I51" s="143"/>
      <x:c r="J51" s="143"/>
      <x:c r="K51" s="142"/>
      <x:c r="L51" s="142"/>
      <x:c r="M51" s="142"/>
      <x:c r="N51" s="142"/>
      <x:c r="O51" s="142"/>
      <x:c r="P51" s="142"/>
      <x:c r="Q51" s="146" t="str">
        <x:f>IF(B51="","",TODAY())</x:f>
      </x:c>
      <x:c r="R51" s="142"/>
      <x:c r="S51" s="142" t="str">
        <x:f>IF(B51="","",IF(OR(D51="",M51="",N51="",O51&lt;&gt;"Validé humainement"),"ALERTE: localisation/source/validation à compléter","OK"))</x:f>
      </x:c>
      <x:c r="T51" s="142" t="str">
        <x:f>IF(B51="","",IF(O51="Validé humainement","Oui","Non"))</x:f>
      </x:c>
    </x:row>
    <x:row r="52">
      <x:c r="A52" s="142" t="str">
        <x:f>IF(B52="","","VCH-"&amp;TEXT(ROW()-4,"0000"))</x:f>
      </x:c>
      <x:c r="B52" s="142"/>
      <x:c r="C52" s="142"/>
      <x:c r="D52" s="142"/>
      <x:c r="E52" s="146"/>
      <x:c r="F52" s="143"/>
      <x:c r="G52" s="145"/>
      <x:c r="H52" s="145"/>
      <x:c r="I52" s="143"/>
      <x:c r="J52" s="143"/>
      <x:c r="K52" s="142"/>
      <x:c r="L52" s="142"/>
      <x:c r="M52" s="142"/>
      <x:c r="N52" s="142"/>
      <x:c r="O52" s="142"/>
      <x:c r="P52" s="142"/>
      <x:c r="Q52" s="146" t="str">
        <x:f>IF(B52="","",TODAY())</x:f>
      </x:c>
      <x:c r="R52" s="142"/>
      <x:c r="S52" s="142" t="str">
        <x:f>IF(B52="","",IF(OR(D52="",M52="",N52="",O52&lt;&gt;"Validé humainement"),"ALERTE: localisation/source/validation à compléter","OK"))</x:f>
      </x:c>
      <x:c r="T52" s="142" t="str">
        <x:f>IF(B52="","",IF(O52="Validé humainement","Oui","Non"))</x:f>
      </x:c>
    </x:row>
    <x:row r="53">
      <x:c r="A53" s="142" t="str">
        <x:f>IF(B53="","","VCH-"&amp;TEXT(ROW()-4,"0000"))</x:f>
      </x:c>
      <x:c r="B53" s="142"/>
      <x:c r="C53" s="142"/>
      <x:c r="D53" s="142"/>
      <x:c r="E53" s="146"/>
      <x:c r="F53" s="143"/>
      <x:c r="G53" s="145"/>
      <x:c r="H53" s="145"/>
      <x:c r="I53" s="143"/>
      <x:c r="J53" s="143"/>
      <x:c r="K53" s="142"/>
      <x:c r="L53" s="142"/>
      <x:c r="M53" s="142"/>
      <x:c r="N53" s="142"/>
      <x:c r="O53" s="142"/>
      <x:c r="P53" s="142"/>
      <x:c r="Q53" s="146" t="str">
        <x:f>IF(B53="","",TODAY())</x:f>
      </x:c>
      <x:c r="R53" s="142"/>
      <x:c r="S53" s="142" t="str">
        <x:f>IF(B53="","",IF(OR(D53="",M53="",N53="",O53&lt;&gt;"Validé humainement"),"ALERTE: localisation/source/validation à compléter","OK"))</x:f>
      </x:c>
      <x:c r="T53" s="142" t="str">
        <x:f>IF(B53="","",IF(O53="Validé humainement","Oui","Non"))</x:f>
      </x:c>
    </x:row>
    <x:row r="54">
      <x:c r="A54" s="142" t="str">
        <x:f>IF(B54="","","VCH-"&amp;TEXT(ROW()-4,"0000"))</x:f>
      </x:c>
      <x:c r="B54" s="142"/>
      <x:c r="C54" s="142"/>
      <x:c r="D54" s="142"/>
      <x:c r="E54" s="146"/>
      <x:c r="F54" s="143"/>
      <x:c r="G54" s="145"/>
      <x:c r="H54" s="145"/>
      <x:c r="I54" s="143"/>
      <x:c r="J54" s="143"/>
      <x:c r="K54" s="142"/>
      <x:c r="L54" s="142"/>
      <x:c r="M54" s="142"/>
      <x:c r="N54" s="142"/>
      <x:c r="O54" s="142"/>
      <x:c r="P54" s="142"/>
      <x:c r="Q54" s="146" t="str">
        <x:f>IF(B54="","",TODAY())</x:f>
      </x:c>
      <x:c r="R54" s="142"/>
      <x:c r="S54" s="142" t="str">
        <x:f>IF(B54="","",IF(OR(D54="",M54="",N54="",O54&lt;&gt;"Validé humainement"),"ALERTE: localisation/source/validation à compléter","OK"))</x:f>
      </x:c>
      <x:c r="T54" s="142" t="str">
        <x:f>IF(B54="","",IF(O54="Validé humainement","Oui","Non"))</x:f>
      </x:c>
    </x:row>
    <x:row r="55">
      <x:c r="A55" s="142" t="str">
        <x:f>IF(B55="","","VCH-"&amp;TEXT(ROW()-4,"0000"))</x:f>
      </x:c>
      <x:c r="B55" s="142"/>
      <x:c r="C55" s="142"/>
      <x:c r="D55" s="142"/>
      <x:c r="E55" s="146"/>
      <x:c r="F55" s="143"/>
      <x:c r="G55" s="145"/>
      <x:c r="H55" s="145"/>
      <x:c r="I55" s="143"/>
      <x:c r="J55" s="143"/>
      <x:c r="K55" s="142"/>
      <x:c r="L55" s="142"/>
      <x:c r="M55" s="142"/>
      <x:c r="N55" s="142"/>
      <x:c r="O55" s="142"/>
      <x:c r="P55" s="142"/>
      <x:c r="Q55" s="146" t="str">
        <x:f>IF(B55="","",TODAY())</x:f>
      </x:c>
      <x:c r="R55" s="142"/>
      <x:c r="S55" s="142" t="str">
        <x:f>IF(B55="","",IF(OR(D55="",M55="",N55="",O55&lt;&gt;"Validé humainement"),"ALERTE: localisation/source/validation à compléter","OK"))</x:f>
      </x:c>
      <x:c r="T55" s="142" t="str">
        <x:f>IF(B55="","",IF(O55="Validé humainement","Oui","Non"))</x:f>
      </x:c>
    </x:row>
    <x:row r="56">
      <x:c r="A56" s="142" t="str">
        <x:f>IF(B56="","","VCH-"&amp;TEXT(ROW()-4,"0000"))</x:f>
      </x:c>
      <x:c r="B56" s="142"/>
      <x:c r="C56" s="142"/>
      <x:c r="D56" s="142"/>
      <x:c r="E56" s="146"/>
      <x:c r="F56" s="143"/>
      <x:c r="G56" s="145"/>
      <x:c r="H56" s="145"/>
      <x:c r="I56" s="143"/>
      <x:c r="J56" s="143"/>
      <x:c r="K56" s="142"/>
      <x:c r="L56" s="142"/>
      <x:c r="M56" s="142"/>
      <x:c r="N56" s="142"/>
      <x:c r="O56" s="142"/>
      <x:c r="P56" s="142"/>
      <x:c r="Q56" s="146" t="str">
        <x:f>IF(B56="","",TODAY())</x:f>
      </x:c>
      <x:c r="R56" s="142"/>
      <x:c r="S56" s="142" t="str">
        <x:f>IF(B56="","",IF(OR(D56="",M56="",N56="",O56&lt;&gt;"Validé humainement"),"ALERTE: localisation/source/validation à compléter","OK"))</x:f>
      </x:c>
      <x:c r="T56" s="142" t="str">
        <x:f>IF(B56="","",IF(O56="Validé humainement","Oui","Non"))</x:f>
      </x:c>
    </x:row>
    <x:row r="57">
      <x:c r="A57" s="142" t="str">
        <x:f>IF(B57="","","VCH-"&amp;TEXT(ROW()-4,"0000"))</x:f>
      </x:c>
      <x:c r="B57" s="142"/>
      <x:c r="C57" s="142"/>
      <x:c r="D57" s="142"/>
      <x:c r="E57" s="146"/>
      <x:c r="F57" s="143"/>
      <x:c r="G57" s="145"/>
      <x:c r="H57" s="145"/>
      <x:c r="I57" s="143"/>
      <x:c r="J57" s="143"/>
      <x:c r="K57" s="142"/>
      <x:c r="L57" s="142"/>
      <x:c r="M57" s="142"/>
      <x:c r="N57" s="142"/>
      <x:c r="O57" s="142"/>
      <x:c r="P57" s="142"/>
      <x:c r="Q57" s="146" t="str">
        <x:f>IF(B57="","",TODAY())</x:f>
      </x:c>
      <x:c r="R57" s="142"/>
      <x:c r="S57" s="142" t="str">
        <x:f>IF(B57="","",IF(OR(D57="",M57="",N57="",O57&lt;&gt;"Validé humainement"),"ALERTE: localisation/source/validation à compléter","OK"))</x:f>
      </x:c>
      <x:c r="T57" s="142" t="str">
        <x:f>IF(B57="","",IF(O57="Validé humainement","Oui","Non"))</x:f>
      </x:c>
    </x:row>
    <x:row r="58">
      <x:c r="A58" s="142" t="str">
        <x:f>IF(B58="","","VCH-"&amp;TEXT(ROW()-4,"0000"))</x:f>
      </x:c>
      <x:c r="B58" s="142"/>
      <x:c r="C58" s="142"/>
      <x:c r="D58" s="142"/>
      <x:c r="E58" s="146"/>
      <x:c r="F58" s="143"/>
      <x:c r="G58" s="145"/>
      <x:c r="H58" s="145"/>
      <x:c r="I58" s="143"/>
      <x:c r="J58" s="143"/>
      <x:c r="K58" s="142"/>
      <x:c r="L58" s="142"/>
      <x:c r="M58" s="142"/>
      <x:c r="N58" s="142"/>
      <x:c r="O58" s="142"/>
      <x:c r="P58" s="142"/>
      <x:c r="Q58" s="146" t="str">
        <x:f>IF(B58="","",TODAY())</x:f>
      </x:c>
      <x:c r="R58" s="142"/>
      <x:c r="S58" s="142" t="str">
        <x:f>IF(B58="","",IF(OR(D58="",M58="",N58="",O58&lt;&gt;"Validé humainement"),"ALERTE: localisation/source/validation à compléter","OK"))</x:f>
      </x:c>
      <x:c r="T58" s="142" t="str">
        <x:f>IF(B58="","",IF(O58="Validé humainement","Oui","Non"))</x:f>
      </x:c>
    </x:row>
    <x:row r="59">
      <x:c r="A59" s="142" t="str">
        <x:f>IF(B59="","","VCH-"&amp;TEXT(ROW()-4,"0000"))</x:f>
      </x:c>
      <x:c r="B59" s="142"/>
      <x:c r="C59" s="142"/>
      <x:c r="D59" s="142"/>
      <x:c r="E59" s="146"/>
      <x:c r="F59" s="143"/>
      <x:c r="G59" s="145"/>
      <x:c r="H59" s="145"/>
      <x:c r="I59" s="143"/>
      <x:c r="J59" s="143"/>
      <x:c r="K59" s="142"/>
      <x:c r="L59" s="142"/>
      <x:c r="M59" s="142"/>
      <x:c r="N59" s="142"/>
      <x:c r="O59" s="142"/>
      <x:c r="P59" s="142"/>
      <x:c r="Q59" s="146" t="str">
        <x:f>IF(B59="","",TODAY())</x:f>
      </x:c>
      <x:c r="R59" s="142"/>
      <x:c r="S59" s="142" t="str">
        <x:f>IF(B59="","",IF(OR(D59="",M59="",N59="",O59&lt;&gt;"Validé humainement"),"ALERTE: localisation/source/validation à compléter","OK"))</x:f>
      </x:c>
      <x:c r="T59" s="142" t="str">
        <x:f>IF(B59="","",IF(O59="Validé humainement","Oui","Non"))</x:f>
      </x:c>
    </x:row>
    <x:row r="60">
      <x:c r="A60" s="142" t="str">
        <x:f>IF(B60="","","VCH-"&amp;TEXT(ROW()-4,"0000"))</x:f>
      </x:c>
      <x:c r="B60" s="142"/>
      <x:c r="C60" s="142"/>
      <x:c r="D60" s="142"/>
      <x:c r="E60" s="146"/>
      <x:c r="F60" s="143"/>
      <x:c r="G60" s="145"/>
      <x:c r="H60" s="145"/>
      <x:c r="I60" s="143"/>
      <x:c r="J60" s="143"/>
      <x:c r="K60" s="142"/>
      <x:c r="L60" s="142"/>
      <x:c r="M60" s="142"/>
      <x:c r="N60" s="142"/>
      <x:c r="O60" s="142"/>
      <x:c r="P60" s="142"/>
      <x:c r="Q60" s="146" t="str">
        <x:f>IF(B60="","",TODAY())</x:f>
      </x:c>
      <x:c r="R60" s="142"/>
      <x:c r="S60" s="142" t="str">
        <x:f>IF(B60="","",IF(OR(D60="",M60="",N60="",O60&lt;&gt;"Validé humainement"),"ALERTE: localisation/source/validation à compléter","OK"))</x:f>
      </x:c>
      <x:c r="T60" s="142" t="str">
        <x:f>IF(B60="","",IF(O60="Validé humainement","Oui","Non"))</x:f>
      </x:c>
    </x:row>
    <x:row r="61">
      <x:c r="A61" s="142" t="str">
        <x:f>IF(B61="","","VCH-"&amp;TEXT(ROW()-4,"0000"))</x:f>
      </x:c>
      <x:c r="B61" s="142"/>
      <x:c r="C61" s="142"/>
      <x:c r="D61" s="142"/>
      <x:c r="E61" s="146"/>
      <x:c r="F61" s="143"/>
      <x:c r="G61" s="145"/>
      <x:c r="H61" s="145"/>
      <x:c r="I61" s="143"/>
      <x:c r="J61" s="143"/>
      <x:c r="K61" s="142"/>
      <x:c r="L61" s="142"/>
      <x:c r="M61" s="142"/>
      <x:c r="N61" s="142"/>
      <x:c r="O61" s="142"/>
      <x:c r="P61" s="142"/>
      <x:c r="Q61" s="146" t="str">
        <x:f>IF(B61="","",TODAY())</x:f>
      </x:c>
      <x:c r="R61" s="142"/>
      <x:c r="S61" s="142" t="str">
        <x:f>IF(B61="","",IF(OR(D61="",M61="",N61="",O61&lt;&gt;"Validé humainement"),"ALERTE: localisation/source/validation à compléter","OK"))</x:f>
      </x:c>
      <x:c r="T61" s="142" t="str">
        <x:f>IF(B61="","",IF(O61="Validé humainement","Oui","Non"))</x:f>
      </x:c>
    </x:row>
    <x:row r="62">
      <x:c r="A62" s="142" t="str">
        <x:f>IF(B62="","","VCH-"&amp;TEXT(ROW()-4,"0000"))</x:f>
      </x:c>
      <x:c r="B62" s="142"/>
      <x:c r="C62" s="142"/>
      <x:c r="D62" s="142"/>
      <x:c r="E62" s="146"/>
      <x:c r="F62" s="143"/>
      <x:c r="G62" s="145"/>
      <x:c r="H62" s="145"/>
      <x:c r="I62" s="143"/>
      <x:c r="J62" s="143"/>
      <x:c r="K62" s="142"/>
      <x:c r="L62" s="142"/>
      <x:c r="M62" s="142"/>
      <x:c r="N62" s="142"/>
      <x:c r="O62" s="142"/>
      <x:c r="P62" s="142"/>
      <x:c r="Q62" s="146" t="str">
        <x:f>IF(B62="","",TODAY())</x:f>
      </x:c>
      <x:c r="R62" s="142"/>
      <x:c r="S62" s="142" t="str">
        <x:f>IF(B62="","",IF(OR(D62="",M62="",N62="",O62&lt;&gt;"Validé humainement"),"ALERTE: localisation/source/validation à compléter","OK"))</x:f>
      </x:c>
      <x:c r="T62" s="142" t="str">
        <x:f>IF(B62="","",IF(O62="Validé humainement","Oui","Non"))</x:f>
      </x:c>
    </x:row>
    <x:row r="63">
      <x:c r="A63" s="142" t="str">
        <x:f>IF(B63="","","VCH-"&amp;TEXT(ROW()-4,"0000"))</x:f>
      </x:c>
      <x:c r="B63" s="142"/>
      <x:c r="C63" s="142"/>
      <x:c r="D63" s="142"/>
      <x:c r="E63" s="146"/>
      <x:c r="F63" s="143"/>
      <x:c r="G63" s="145"/>
      <x:c r="H63" s="145"/>
      <x:c r="I63" s="143"/>
      <x:c r="J63" s="143"/>
      <x:c r="K63" s="142"/>
      <x:c r="L63" s="142"/>
      <x:c r="M63" s="142"/>
      <x:c r="N63" s="142"/>
      <x:c r="O63" s="142"/>
      <x:c r="P63" s="142"/>
      <x:c r="Q63" s="146" t="str">
        <x:f>IF(B63="","",TODAY())</x:f>
      </x:c>
      <x:c r="R63" s="142"/>
      <x:c r="S63" s="142" t="str">
        <x:f>IF(B63="","",IF(OR(D63="",M63="",N63="",O63&lt;&gt;"Validé humainement"),"ALERTE: localisation/source/validation à compléter","OK"))</x:f>
      </x:c>
      <x:c r="T63" s="142" t="str">
        <x:f>IF(B63="","",IF(O63="Validé humainement","Oui","Non"))</x:f>
      </x:c>
    </x:row>
    <x:row r="64">
      <x:c r="A64" s="142" t="str">
        <x:f>IF(B64="","","VCH-"&amp;TEXT(ROW()-4,"0000"))</x:f>
      </x:c>
      <x:c r="B64" s="142"/>
      <x:c r="C64" s="142"/>
      <x:c r="D64" s="142"/>
      <x:c r="E64" s="146"/>
      <x:c r="F64" s="143"/>
      <x:c r="G64" s="145"/>
      <x:c r="H64" s="145"/>
      <x:c r="I64" s="143"/>
      <x:c r="J64" s="143"/>
      <x:c r="K64" s="142"/>
      <x:c r="L64" s="142"/>
      <x:c r="M64" s="142"/>
      <x:c r="N64" s="142"/>
      <x:c r="O64" s="142"/>
      <x:c r="P64" s="142"/>
      <x:c r="Q64" s="146" t="str">
        <x:f>IF(B64="","",TODAY())</x:f>
      </x:c>
      <x:c r="R64" s="142"/>
      <x:c r="S64" s="142" t="str">
        <x:f>IF(B64="","",IF(OR(D64="",M64="",N64="",O64&lt;&gt;"Validé humainement"),"ALERTE: localisation/source/validation à compléter","OK"))</x:f>
      </x:c>
      <x:c r="T64" s="142" t="str">
        <x:f>IF(B64="","",IF(O64="Validé humainement","Oui","Non"))</x:f>
      </x:c>
    </x:row>
  </x:sheetData>
  <x:mergeCells>
    <x:mergeCell ref="A1:T1"/>
    <x:mergeCell ref="A2:T2"/>
  </x:mergeCells>
  <x:conditionalFormatting sqref="O5:O64">
    <x:cfRule type="containsText" dxfId="359" priority="1" operator="containsText" text="ALERTE"/>
    <x:cfRule type="containsText" dxfId="360" priority="2" operator="containsText" text="OK"/>
    <x:cfRule type="containsText" dxfId="361" priority="3" operator="containsText" text="Rouge"/>
    <x:cfRule type="containsText" dxfId="362" priority="4" operator="containsText" text="Orange"/>
    <x:cfRule type="containsText" dxfId="363" priority="5" operator="containsText" text="Jaune"/>
    <x:cfRule type="containsText" dxfId="364" priority="6" operator="containsText" text="Vert"/>
    <x:cfRule type="containsText" dxfId="365" priority="7" operator="containsText" text="Validé humainement"/>
    <x:cfRule type="containsText" dxfId="366" priority="8" operator="containsText" text="P0"/>
    <x:cfRule type="containsText" dxfId="367" priority="9" operator="containsText" text="Extrême"/>
    <x:cfRule type="containsText" dxfId="368" priority="10" operator="containsText" text="Élevé"/>
  </x:conditionalFormatting>
  <x:conditionalFormatting sqref="S5:S64">
    <x:cfRule type="containsText" dxfId="369" priority="11" operator="containsText" text="ALERTE"/>
    <x:cfRule type="containsText" dxfId="370" priority="12" operator="containsText" text="OK"/>
    <x:cfRule type="containsText" dxfId="371" priority="13" operator="containsText" text="Rouge"/>
    <x:cfRule type="containsText" dxfId="372" priority="14" operator="containsText" text="Orange"/>
    <x:cfRule type="containsText" dxfId="373" priority="15" operator="containsText" text="Jaune"/>
    <x:cfRule type="containsText" dxfId="374" priority="16" operator="containsText" text="Vert"/>
    <x:cfRule type="containsText" dxfId="375" priority="17" operator="containsText" text="Validé humainement"/>
    <x:cfRule type="containsText" dxfId="376" priority="18" operator="containsText" text="P0"/>
    <x:cfRule type="containsText" dxfId="377" priority="19" operator="containsText" text="Extrême"/>
    <x:cfRule type="containsText" dxfId="378" priority="20" operator="containsText" text="Élevé"/>
  </x:conditionalFormatting>
  <x:dataValidations count="8">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O5:O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P5:P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K5:K64">
      <x:formula1>"Vert (RAS),Jaune (vigilance),Orange (alerte),Rouge (alerte maximale)"</x:formula1>
    </x:dataValidation>
    <x:dataValidation type="list" errorStyle="warning" showInputMessage="1" showErrorMessage="1" errorTitle="Valeur inattendue" error="Veuillez choisir une valeur de la liste." promptTitle="Liste contrôlée" prompt="Choisir une valeur autorisée." sqref="L5:L64">
      <x:formula1>"Faible,Modéré,Élevé,Extrême"</x:formula1>
    </x:dataValidation>
  </x:dataValidations>
  <x:pageMargins left="0.7" right="0.7" top="0.75" bottom="0.75" header="0.3" footer="0.3"/>
  <x:tableParts count="1">
    <x:tablePart xmlns:r="http://schemas.openxmlformats.org/officeDocument/2006/relationships" r:id="R43e4e09064e34874"/>
  </x:tableParts>
</x:worksheet>
</file>

<file path=xl/worksheets/sheet95.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3.75" hidden="0" customWidth="1"/>
    <x:col min="6" max="6" width="12.5" hidden="0" customWidth="1"/>
    <x:col min="7" max="7" width="16.25" hidden="0" customWidth="1"/>
    <x:col min="8" max="8" width="18.75" hidden="0" customWidth="1"/>
    <x:col min="9" max="9" width="16.25" hidden="0" customWidth="1"/>
    <x:col min="10" max="10" width="18.75" hidden="0" customWidth="1"/>
    <x:col min="11" max="11" width="20" hidden="0" customWidth="1"/>
    <x:col min="12" max="12" width="1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48" t="str">
        <x:v>Base validée — Vagues de chaleur</x:v>
      </x:c>
      <x:c r="B1" s="148"/>
      <x:c r="C1" s="148"/>
      <x:c r="D1" s="148"/>
      <x:c r="E1" s="148"/>
      <x:c r="F1" s="148"/>
      <x:c r="G1" s="148"/>
      <x:c r="H1" s="148"/>
      <x:c r="I1" s="148"/>
      <x:c r="J1" s="148"/>
      <x:c r="K1" s="148"/>
      <x:c r="L1" s="148"/>
      <x:c r="M1" s="148"/>
      <x:c r="N1" s="148"/>
      <x:c r="O1" s="148"/>
      <x:c r="P1" s="148"/>
      <x:c r="Q1" s="148"/>
      <x:c r="R1" s="148"/>
      <x:c r="S1" s="148"/>
      <x:c r="T1" s="148"/>
    </x:row>
    <x:row r="2" ht="34.5" customHeight="1">
      <x:c r="A2" s="138" t="str">
        <x:v>Base consolidée alimentée automatiquement depuis 13_Form_Vagues_Chaleur.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row>
    <x:row r="4">
      <x:c r="A4" s="150" t="str">
        <x:v>ID_Saisie</x:v>
      </x:c>
      <x:c r="B4" s="150" t="str">
        <x:v>Année</x:v>
      </x:c>
      <x:c r="C4" s="150" t="str">
        <x:v>Mois</x:v>
      </x:c>
      <x:c r="D4" s="150" t="str">
        <x:v>Commune / zone</x:v>
      </x:c>
      <x:c r="E4" s="150" t="str">
        <x:v>Date début</x:v>
      </x:c>
      <x:c r="F4" s="150" t="str">
        <x:v>Durée (jours)</x:v>
      </x:c>
      <x:c r="G4" s="150" t="str">
        <x:v>Température max (°C)</x:v>
      </x:c>
      <x:c r="H4" s="150" t="str">
        <x:v>Indice de chaleur ressentie (°C)</x:v>
      </x:c>
      <x:c r="I4" s="150" t="str">
        <x:v>Population exposée</x:v>
      </x:c>
      <x:c r="J4" s="150" t="str">
        <x:v>Cas sanitaires liés à la chaleur</x:v>
      </x:c>
      <x:c r="K4" s="150" t="str">
        <x:v>Niveau d'alerte</x:v>
      </x:c>
      <x:c r="L4" s="150" t="str">
        <x:v>Sévérité</x:v>
      </x:c>
      <x:c r="M4" s="150" t="str">
        <x:v>Institution source</x:v>
      </x:c>
      <x:c r="N4" s="150" t="str">
        <x:v>Document source</x:v>
      </x:c>
      <x:c r="O4" s="150" t="str">
        <x:v>Statut validation</x:v>
      </x:c>
      <x:c r="P4" s="150" t="str">
        <x:v>Niveau d'incertitude</x:v>
      </x:c>
      <x:c r="Q4" s="150" t="str">
        <x:v>Date de saisie</x:v>
      </x:c>
      <x:c r="R4" s="150" t="str">
        <x:v>Responsable</x:v>
      </x:c>
      <x:c r="S4" s="150" t="str">
        <x:v>Alerte_QC</x:v>
      </x:c>
      <x:c r="T4" s="150" t="str">
        <x:v>Alimente_Rapports</x:v>
      </x:c>
    </x:row>
    <x:row r="5">
      <x:c r="A5" s="142" t="str">
        <x:f>IF('13_Form_Vagues_Chaleur'!$O5="Validé humainement",'13_Form_Vagues_Chaleur'!A5,"")</x:f>
      </x:c>
      <x:c r="B5" s="142" t="str">
        <x:f>IF('13_Form_Vagues_Chaleur'!$O5="Validé humainement",'13_Form_Vagues_Chaleur'!B5,"")</x:f>
      </x:c>
      <x:c r="C5" s="142" t="str">
        <x:f>IF('13_Form_Vagues_Chaleur'!$O5="Validé humainement",'13_Form_Vagues_Chaleur'!C5,"")</x:f>
      </x:c>
      <x:c r="D5" s="142" t="str">
        <x:f>IF('13_Form_Vagues_Chaleur'!$O5="Validé humainement",'13_Form_Vagues_Chaleur'!D5,"")</x:f>
      </x:c>
      <x:c r="E5" s="142" t="str">
        <x:f>IF('13_Form_Vagues_Chaleur'!$O5="Validé humainement",'13_Form_Vagues_Chaleur'!E5,"")</x:f>
      </x:c>
      <x:c r="F5" s="142" t="str">
        <x:f>IF('13_Form_Vagues_Chaleur'!$O5="Validé humainement",'13_Form_Vagues_Chaleur'!F5,"")</x:f>
      </x:c>
      <x:c r="G5" s="142" t="str">
        <x:f>IF('13_Form_Vagues_Chaleur'!$O5="Validé humainement",'13_Form_Vagues_Chaleur'!G5,"")</x:f>
      </x:c>
      <x:c r="H5" s="142" t="str">
        <x:f>IF('13_Form_Vagues_Chaleur'!$O5="Validé humainement",'13_Form_Vagues_Chaleur'!H5,"")</x:f>
      </x:c>
      <x:c r="I5" s="142" t="str">
        <x:f>IF('13_Form_Vagues_Chaleur'!$O5="Validé humainement",'13_Form_Vagues_Chaleur'!I5,"")</x:f>
      </x:c>
      <x:c r="J5" s="142" t="str">
        <x:f>IF('13_Form_Vagues_Chaleur'!$O5="Validé humainement",'13_Form_Vagues_Chaleur'!J5,"")</x:f>
      </x:c>
      <x:c r="K5" s="142" t="str">
        <x:f>IF('13_Form_Vagues_Chaleur'!$O5="Validé humainement",'13_Form_Vagues_Chaleur'!K5,"")</x:f>
      </x:c>
      <x:c r="L5" s="142" t="str">
        <x:f>IF('13_Form_Vagues_Chaleur'!$O5="Validé humainement",'13_Form_Vagues_Chaleur'!L5,"")</x:f>
      </x:c>
      <x:c r="M5" s="142" t="str">
        <x:f>IF('13_Form_Vagues_Chaleur'!$O5="Validé humainement",'13_Form_Vagues_Chaleur'!M5,"")</x:f>
      </x:c>
      <x:c r="N5" s="142" t="str">
        <x:f>IF('13_Form_Vagues_Chaleur'!$O5="Validé humainement",'13_Form_Vagues_Chaleur'!N5,"")</x:f>
      </x:c>
      <x:c r="O5" s="142" t="str">
        <x:f>IF('13_Form_Vagues_Chaleur'!$O5="Validé humainement",'13_Form_Vagues_Chaleur'!O5,"")</x:f>
      </x:c>
      <x:c r="P5" s="142" t="str">
        <x:f>IF('13_Form_Vagues_Chaleur'!$O5="Validé humainement",'13_Form_Vagues_Chaleur'!P5,"")</x:f>
      </x:c>
      <x:c r="Q5" s="142" t="str">
        <x:f>IF('13_Form_Vagues_Chaleur'!$O5="Validé humainement",'13_Form_Vagues_Chaleur'!Q5,"")</x:f>
      </x:c>
      <x:c r="R5" s="142" t="str">
        <x:f>IF('13_Form_Vagues_Chaleur'!$O5="Validé humainement",'13_Form_Vagues_Chaleur'!R5,"")</x:f>
      </x:c>
      <x:c r="S5" s="142" t="str">
        <x:f>IF('13_Form_Vagues_Chaleur'!$O5="Validé humainement",'13_Form_Vagues_Chaleur'!S5,"")</x:f>
      </x:c>
      <x:c r="T5" s="142" t="str">
        <x:f>IF('13_Form_Vagues_Chaleur'!$O5="Validé humainement",'13_Form_Vagues_Chaleur'!T5,"")</x:f>
      </x:c>
    </x:row>
    <x:row r="6">
      <x:c r="A6" s="142" t="str">
        <x:f>IF('13_Form_Vagues_Chaleur'!$O6="Validé humainement",'13_Form_Vagues_Chaleur'!A6,"")</x:f>
      </x:c>
      <x:c r="B6" s="142" t="str">
        <x:f>IF('13_Form_Vagues_Chaleur'!$O6="Validé humainement",'13_Form_Vagues_Chaleur'!B6,"")</x:f>
      </x:c>
      <x:c r="C6" s="142" t="str">
        <x:f>IF('13_Form_Vagues_Chaleur'!$O6="Validé humainement",'13_Form_Vagues_Chaleur'!C6,"")</x:f>
      </x:c>
      <x:c r="D6" s="142" t="str">
        <x:f>IF('13_Form_Vagues_Chaleur'!$O6="Validé humainement",'13_Form_Vagues_Chaleur'!D6,"")</x:f>
      </x:c>
      <x:c r="E6" s="142" t="str">
        <x:f>IF('13_Form_Vagues_Chaleur'!$O6="Validé humainement",'13_Form_Vagues_Chaleur'!E6,"")</x:f>
      </x:c>
      <x:c r="F6" s="142" t="str">
        <x:f>IF('13_Form_Vagues_Chaleur'!$O6="Validé humainement",'13_Form_Vagues_Chaleur'!F6,"")</x:f>
      </x:c>
      <x:c r="G6" s="142" t="str">
        <x:f>IF('13_Form_Vagues_Chaleur'!$O6="Validé humainement",'13_Form_Vagues_Chaleur'!G6,"")</x:f>
      </x:c>
      <x:c r="H6" s="142" t="str">
        <x:f>IF('13_Form_Vagues_Chaleur'!$O6="Validé humainement",'13_Form_Vagues_Chaleur'!H6,"")</x:f>
      </x:c>
      <x:c r="I6" s="142" t="str">
        <x:f>IF('13_Form_Vagues_Chaleur'!$O6="Validé humainement",'13_Form_Vagues_Chaleur'!I6,"")</x:f>
      </x:c>
      <x:c r="J6" s="142" t="str">
        <x:f>IF('13_Form_Vagues_Chaleur'!$O6="Validé humainement",'13_Form_Vagues_Chaleur'!J6,"")</x:f>
      </x:c>
      <x:c r="K6" s="142" t="str">
        <x:f>IF('13_Form_Vagues_Chaleur'!$O6="Validé humainement",'13_Form_Vagues_Chaleur'!K6,"")</x:f>
      </x:c>
      <x:c r="L6" s="142" t="str">
        <x:f>IF('13_Form_Vagues_Chaleur'!$O6="Validé humainement",'13_Form_Vagues_Chaleur'!L6,"")</x:f>
      </x:c>
      <x:c r="M6" s="142" t="str">
        <x:f>IF('13_Form_Vagues_Chaleur'!$O6="Validé humainement",'13_Form_Vagues_Chaleur'!M6,"")</x:f>
      </x:c>
      <x:c r="N6" s="142" t="str">
        <x:f>IF('13_Form_Vagues_Chaleur'!$O6="Validé humainement",'13_Form_Vagues_Chaleur'!N6,"")</x:f>
      </x:c>
      <x:c r="O6" s="142" t="str">
        <x:f>IF('13_Form_Vagues_Chaleur'!$O6="Validé humainement",'13_Form_Vagues_Chaleur'!O6,"")</x:f>
      </x:c>
      <x:c r="P6" s="142" t="str">
        <x:f>IF('13_Form_Vagues_Chaleur'!$O6="Validé humainement",'13_Form_Vagues_Chaleur'!P6,"")</x:f>
      </x:c>
      <x:c r="Q6" s="142" t="str">
        <x:f>IF('13_Form_Vagues_Chaleur'!$O6="Validé humainement",'13_Form_Vagues_Chaleur'!Q6,"")</x:f>
      </x:c>
      <x:c r="R6" s="142" t="str">
        <x:f>IF('13_Form_Vagues_Chaleur'!$O6="Validé humainement",'13_Form_Vagues_Chaleur'!R6,"")</x:f>
      </x:c>
      <x:c r="S6" s="142" t="str">
        <x:f>IF('13_Form_Vagues_Chaleur'!$O6="Validé humainement",'13_Form_Vagues_Chaleur'!S6,"")</x:f>
      </x:c>
      <x:c r="T6" s="142" t="str">
        <x:f>IF('13_Form_Vagues_Chaleur'!$O6="Validé humainement",'13_Form_Vagues_Chaleur'!T6,"")</x:f>
      </x:c>
    </x:row>
    <x:row r="7">
      <x:c r="A7" s="142" t="str">
        <x:f>IF('13_Form_Vagues_Chaleur'!$O7="Validé humainement",'13_Form_Vagues_Chaleur'!A7,"")</x:f>
      </x:c>
      <x:c r="B7" s="142" t="str">
        <x:f>IF('13_Form_Vagues_Chaleur'!$O7="Validé humainement",'13_Form_Vagues_Chaleur'!B7,"")</x:f>
      </x:c>
      <x:c r="C7" s="142" t="str">
        <x:f>IF('13_Form_Vagues_Chaleur'!$O7="Validé humainement",'13_Form_Vagues_Chaleur'!C7,"")</x:f>
      </x:c>
      <x:c r="D7" s="142" t="str">
        <x:f>IF('13_Form_Vagues_Chaleur'!$O7="Validé humainement",'13_Form_Vagues_Chaleur'!D7,"")</x:f>
      </x:c>
      <x:c r="E7" s="142" t="str">
        <x:f>IF('13_Form_Vagues_Chaleur'!$O7="Validé humainement",'13_Form_Vagues_Chaleur'!E7,"")</x:f>
      </x:c>
      <x:c r="F7" s="142" t="str">
        <x:f>IF('13_Form_Vagues_Chaleur'!$O7="Validé humainement",'13_Form_Vagues_Chaleur'!F7,"")</x:f>
      </x:c>
      <x:c r="G7" s="142" t="str">
        <x:f>IF('13_Form_Vagues_Chaleur'!$O7="Validé humainement",'13_Form_Vagues_Chaleur'!G7,"")</x:f>
      </x:c>
      <x:c r="H7" s="142" t="str">
        <x:f>IF('13_Form_Vagues_Chaleur'!$O7="Validé humainement",'13_Form_Vagues_Chaleur'!H7,"")</x:f>
      </x:c>
      <x:c r="I7" s="142" t="str">
        <x:f>IF('13_Form_Vagues_Chaleur'!$O7="Validé humainement",'13_Form_Vagues_Chaleur'!I7,"")</x:f>
      </x:c>
      <x:c r="J7" s="142" t="str">
        <x:f>IF('13_Form_Vagues_Chaleur'!$O7="Validé humainement",'13_Form_Vagues_Chaleur'!J7,"")</x:f>
      </x:c>
      <x:c r="K7" s="142" t="str">
        <x:f>IF('13_Form_Vagues_Chaleur'!$O7="Validé humainement",'13_Form_Vagues_Chaleur'!K7,"")</x:f>
      </x:c>
      <x:c r="L7" s="142" t="str">
        <x:f>IF('13_Form_Vagues_Chaleur'!$O7="Validé humainement",'13_Form_Vagues_Chaleur'!L7,"")</x:f>
      </x:c>
      <x:c r="M7" s="142" t="str">
        <x:f>IF('13_Form_Vagues_Chaleur'!$O7="Validé humainement",'13_Form_Vagues_Chaleur'!M7,"")</x:f>
      </x:c>
      <x:c r="N7" s="142" t="str">
        <x:f>IF('13_Form_Vagues_Chaleur'!$O7="Validé humainement",'13_Form_Vagues_Chaleur'!N7,"")</x:f>
      </x:c>
      <x:c r="O7" s="142" t="str">
        <x:f>IF('13_Form_Vagues_Chaleur'!$O7="Validé humainement",'13_Form_Vagues_Chaleur'!O7,"")</x:f>
      </x:c>
      <x:c r="P7" s="142" t="str">
        <x:f>IF('13_Form_Vagues_Chaleur'!$O7="Validé humainement",'13_Form_Vagues_Chaleur'!P7,"")</x:f>
      </x:c>
      <x:c r="Q7" s="142" t="str">
        <x:f>IF('13_Form_Vagues_Chaleur'!$O7="Validé humainement",'13_Form_Vagues_Chaleur'!Q7,"")</x:f>
      </x:c>
      <x:c r="R7" s="142" t="str">
        <x:f>IF('13_Form_Vagues_Chaleur'!$O7="Validé humainement",'13_Form_Vagues_Chaleur'!R7,"")</x:f>
      </x:c>
      <x:c r="S7" s="142" t="str">
        <x:f>IF('13_Form_Vagues_Chaleur'!$O7="Validé humainement",'13_Form_Vagues_Chaleur'!S7,"")</x:f>
      </x:c>
      <x:c r="T7" s="142" t="str">
        <x:f>IF('13_Form_Vagues_Chaleur'!$O7="Validé humainement",'13_Form_Vagues_Chaleur'!T7,"")</x:f>
      </x:c>
    </x:row>
    <x:row r="8">
      <x:c r="A8" s="142" t="str">
        <x:f>IF('13_Form_Vagues_Chaleur'!$O8="Validé humainement",'13_Form_Vagues_Chaleur'!A8,"")</x:f>
      </x:c>
      <x:c r="B8" s="142" t="str">
        <x:f>IF('13_Form_Vagues_Chaleur'!$O8="Validé humainement",'13_Form_Vagues_Chaleur'!B8,"")</x:f>
      </x:c>
      <x:c r="C8" s="142" t="str">
        <x:f>IF('13_Form_Vagues_Chaleur'!$O8="Validé humainement",'13_Form_Vagues_Chaleur'!C8,"")</x:f>
      </x:c>
      <x:c r="D8" s="142" t="str">
        <x:f>IF('13_Form_Vagues_Chaleur'!$O8="Validé humainement",'13_Form_Vagues_Chaleur'!D8,"")</x:f>
      </x:c>
      <x:c r="E8" s="142" t="str">
        <x:f>IF('13_Form_Vagues_Chaleur'!$O8="Validé humainement",'13_Form_Vagues_Chaleur'!E8,"")</x:f>
      </x:c>
      <x:c r="F8" s="142" t="str">
        <x:f>IF('13_Form_Vagues_Chaleur'!$O8="Validé humainement",'13_Form_Vagues_Chaleur'!F8,"")</x:f>
      </x:c>
      <x:c r="G8" s="142" t="str">
        <x:f>IF('13_Form_Vagues_Chaleur'!$O8="Validé humainement",'13_Form_Vagues_Chaleur'!G8,"")</x:f>
      </x:c>
      <x:c r="H8" s="142" t="str">
        <x:f>IF('13_Form_Vagues_Chaleur'!$O8="Validé humainement",'13_Form_Vagues_Chaleur'!H8,"")</x:f>
      </x:c>
      <x:c r="I8" s="142" t="str">
        <x:f>IF('13_Form_Vagues_Chaleur'!$O8="Validé humainement",'13_Form_Vagues_Chaleur'!I8,"")</x:f>
      </x:c>
      <x:c r="J8" s="142" t="str">
        <x:f>IF('13_Form_Vagues_Chaleur'!$O8="Validé humainement",'13_Form_Vagues_Chaleur'!J8,"")</x:f>
      </x:c>
      <x:c r="K8" s="142" t="str">
        <x:f>IF('13_Form_Vagues_Chaleur'!$O8="Validé humainement",'13_Form_Vagues_Chaleur'!K8,"")</x:f>
      </x:c>
      <x:c r="L8" s="142" t="str">
        <x:f>IF('13_Form_Vagues_Chaleur'!$O8="Validé humainement",'13_Form_Vagues_Chaleur'!L8,"")</x:f>
      </x:c>
      <x:c r="M8" s="142" t="str">
        <x:f>IF('13_Form_Vagues_Chaleur'!$O8="Validé humainement",'13_Form_Vagues_Chaleur'!M8,"")</x:f>
      </x:c>
      <x:c r="N8" s="142" t="str">
        <x:f>IF('13_Form_Vagues_Chaleur'!$O8="Validé humainement",'13_Form_Vagues_Chaleur'!N8,"")</x:f>
      </x:c>
      <x:c r="O8" s="142" t="str">
        <x:f>IF('13_Form_Vagues_Chaleur'!$O8="Validé humainement",'13_Form_Vagues_Chaleur'!O8,"")</x:f>
      </x:c>
      <x:c r="P8" s="142" t="str">
        <x:f>IF('13_Form_Vagues_Chaleur'!$O8="Validé humainement",'13_Form_Vagues_Chaleur'!P8,"")</x:f>
      </x:c>
      <x:c r="Q8" s="142" t="str">
        <x:f>IF('13_Form_Vagues_Chaleur'!$O8="Validé humainement",'13_Form_Vagues_Chaleur'!Q8,"")</x:f>
      </x:c>
      <x:c r="R8" s="142" t="str">
        <x:f>IF('13_Form_Vagues_Chaleur'!$O8="Validé humainement",'13_Form_Vagues_Chaleur'!R8,"")</x:f>
      </x:c>
      <x:c r="S8" s="142" t="str">
        <x:f>IF('13_Form_Vagues_Chaleur'!$O8="Validé humainement",'13_Form_Vagues_Chaleur'!S8,"")</x:f>
      </x:c>
      <x:c r="T8" s="142" t="str">
        <x:f>IF('13_Form_Vagues_Chaleur'!$O8="Validé humainement",'13_Form_Vagues_Chaleur'!T8,"")</x:f>
      </x:c>
    </x:row>
    <x:row r="9">
      <x:c r="A9" s="142" t="str">
        <x:f>IF('13_Form_Vagues_Chaleur'!$O9="Validé humainement",'13_Form_Vagues_Chaleur'!A9,"")</x:f>
      </x:c>
      <x:c r="B9" s="142" t="str">
        <x:f>IF('13_Form_Vagues_Chaleur'!$O9="Validé humainement",'13_Form_Vagues_Chaleur'!B9,"")</x:f>
      </x:c>
      <x:c r="C9" s="142" t="str">
        <x:f>IF('13_Form_Vagues_Chaleur'!$O9="Validé humainement",'13_Form_Vagues_Chaleur'!C9,"")</x:f>
      </x:c>
      <x:c r="D9" s="142" t="str">
        <x:f>IF('13_Form_Vagues_Chaleur'!$O9="Validé humainement",'13_Form_Vagues_Chaleur'!D9,"")</x:f>
      </x:c>
      <x:c r="E9" s="142" t="str">
        <x:f>IF('13_Form_Vagues_Chaleur'!$O9="Validé humainement",'13_Form_Vagues_Chaleur'!E9,"")</x:f>
      </x:c>
      <x:c r="F9" s="142" t="str">
        <x:f>IF('13_Form_Vagues_Chaleur'!$O9="Validé humainement",'13_Form_Vagues_Chaleur'!F9,"")</x:f>
      </x:c>
      <x:c r="G9" s="142" t="str">
        <x:f>IF('13_Form_Vagues_Chaleur'!$O9="Validé humainement",'13_Form_Vagues_Chaleur'!G9,"")</x:f>
      </x:c>
      <x:c r="H9" s="142" t="str">
        <x:f>IF('13_Form_Vagues_Chaleur'!$O9="Validé humainement",'13_Form_Vagues_Chaleur'!H9,"")</x:f>
      </x:c>
      <x:c r="I9" s="142" t="str">
        <x:f>IF('13_Form_Vagues_Chaleur'!$O9="Validé humainement",'13_Form_Vagues_Chaleur'!I9,"")</x:f>
      </x:c>
      <x:c r="J9" s="142" t="str">
        <x:f>IF('13_Form_Vagues_Chaleur'!$O9="Validé humainement",'13_Form_Vagues_Chaleur'!J9,"")</x:f>
      </x:c>
      <x:c r="K9" s="142" t="str">
        <x:f>IF('13_Form_Vagues_Chaleur'!$O9="Validé humainement",'13_Form_Vagues_Chaleur'!K9,"")</x:f>
      </x:c>
      <x:c r="L9" s="142" t="str">
        <x:f>IF('13_Form_Vagues_Chaleur'!$O9="Validé humainement",'13_Form_Vagues_Chaleur'!L9,"")</x:f>
      </x:c>
      <x:c r="M9" s="142" t="str">
        <x:f>IF('13_Form_Vagues_Chaleur'!$O9="Validé humainement",'13_Form_Vagues_Chaleur'!M9,"")</x:f>
      </x:c>
      <x:c r="N9" s="142" t="str">
        <x:f>IF('13_Form_Vagues_Chaleur'!$O9="Validé humainement",'13_Form_Vagues_Chaleur'!N9,"")</x:f>
      </x:c>
      <x:c r="O9" s="142" t="str">
        <x:f>IF('13_Form_Vagues_Chaleur'!$O9="Validé humainement",'13_Form_Vagues_Chaleur'!O9,"")</x:f>
      </x:c>
      <x:c r="P9" s="142" t="str">
        <x:f>IF('13_Form_Vagues_Chaleur'!$O9="Validé humainement",'13_Form_Vagues_Chaleur'!P9,"")</x:f>
      </x:c>
      <x:c r="Q9" s="142" t="str">
        <x:f>IF('13_Form_Vagues_Chaleur'!$O9="Validé humainement",'13_Form_Vagues_Chaleur'!Q9,"")</x:f>
      </x:c>
      <x:c r="R9" s="142" t="str">
        <x:f>IF('13_Form_Vagues_Chaleur'!$O9="Validé humainement",'13_Form_Vagues_Chaleur'!R9,"")</x:f>
      </x:c>
      <x:c r="S9" s="142" t="str">
        <x:f>IF('13_Form_Vagues_Chaleur'!$O9="Validé humainement",'13_Form_Vagues_Chaleur'!S9,"")</x:f>
      </x:c>
      <x:c r="T9" s="142" t="str">
        <x:f>IF('13_Form_Vagues_Chaleur'!$O9="Validé humainement",'13_Form_Vagues_Chaleur'!T9,"")</x:f>
      </x:c>
    </x:row>
    <x:row r="10">
      <x:c r="A10" s="142" t="str">
        <x:f>IF('13_Form_Vagues_Chaleur'!$O10="Validé humainement",'13_Form_Vagues_Chaleur'!A10,"")</x:f>
      </x:c>
      <x:c r="B10" s="142" t="str">
        <x:f>IF('13_Form_Vagues_Chaleur'!$O10="Validé humainement",'13_Form_Vagues_Chaleur'!B10,"")</x:f>
      </x:c>
      <x:c r="C10" s="142" t="str">
        <x:f>IF('13_Form_Vagues_Chaleur'!$O10="Validé humainement",'13_Form_Vagues_Chaleur'!C10,"")</x:f>
      </x:c>
      <x:c r="D10" s="142" t="str">
        <x:f>IF('13_Form_Vagues_Chaleur'!$O10="Validé humainement",'13_Form_Vagues_Chaleur'!D10,"")</x:f>
      </x:c>
      <x:c r="E10" s="142" t="str">
        <x:f>IF('13_Form_Vagues_Chaleur'!$O10="Validé humainement",'13_Form_Vagues_Chaleur'!E10,"")</x:f>
      </x:c>
      <x:c r="F10" s="142" t="str">
        <x:f>IF('13_Form_Vagues_Chaleur'!$O10="Validé humainement",'13_Form_Vagues_Chaleur'!F10,"")</x:f>
      </x:c>
      <x:c r="G10" s="142" t="str">
        <x:f>IF('13_Form_Vagues_Chaleur'!$O10="Validé humainement",'13_Form_Vagues_Chaleur'!G10,"")</x:f>
      </x:c>
      <x:c r="H10" s="142" t="str">
        <x:f>IF('13_Form_Vagues_Chaleur'!$O10="Validé humainement",'13_Form_Vagues_Chaleur'!H10,"")</x:f>
      </x:c>
      <x:c r="I10" s="142" t="str">
        <x:f>IF('13_Form_Vagues_Chaleur'!$O10="Validé humainement",'13_Form_Vagues_Chaleur'!I10,"")</x:f>
      </x:c>
      <x:c r="J10" s="142" t="str">
        <x:f>IF('13_Form_Vagues_Chaleur'!$O10="Validé humainement",'13_Form_Vagues_Chaleur'!J10,"")</x:f>
      </x:c>
      <x:c r="K10" s="142" t="str">
        <x:f>IF('13_Form_Vagues_Chaleur'!$O10="Validé humainement",'13_Form_Vagues_Chaleur'!K10,"")</x:f>
      </x:c>
      <x:c r="L10" s="142" t="str">
        <x:f>IF('13_Form_Vagues_Chaleur'!$O10="Validé humainement",'13_Form_Vagues_Chaleur'!L10,"")</x:f>
      </x:c>
      <x:c r="M10" s="142" t="str">
        <x:f>IF('13_Form_Vagues_Chaleur'!$O10="Validé humainement",'13_Form_Vagues_Chaleur'!M10,"")</x:f>
      </x:c>
      <x:c r="N10" s="142" t="str">
        <x:f>IF('13_Form_Vagues_Chaleur'!$O10="Validé humainement",'13_Form_Vagues_Chaleur'!N10,"")</x:f>
      </x:c>
      <x:c r="O10" s="142" t="str">
        <x:f>IF('13_Form_Vagues_Chaleur'!$O10="Validé humainement",'13_Form_Vagues_Chaleur'!O10,"")</x:f>
      </x:c>
      <x:c r="P10" s="142" t="str">
        <x:f>IF('13_Form_Vagues_Chaleur'!$O10="Validé humainement",'13_Form_Vagues_Chaleur'!P10,"")</x:f>
      </x:c>
      <x:c r="Q10" s="142" t="str">
        <x:f>IF('13_Form_Vagues_Chaleur'!$O10="Validé humainement",'13_Form_Vagues_Chaleur'!Q10,"")</x:f>
      </x:c>
      <x:c r="R10" s="142" t="str">
        <x:f>IF('13_Form_Vagues_Chaleur'!$O10="Validé humainement",'13_Form_Vagues_Chaleur'!R10,"")</x:f>
      </x:c>
      <x:c r="S10" s="142" t="str">
        <x:f>IF('13_Form_Vagues_Chaleur'!$O10="Validé humainement",'13_Form_Vagues_Chaleur'!S10,"")</x:f>
      </x:c>
      <x:c r="T10" s="142" t="str">
        <x:f>IF('13_Form_Vagues_Chaleur'!$O10="Validé humainement",'13_Form_Vagues_Chaleur'!T10,"")</x:f>
      </x:c>
    </x:row>
    <x:row r="11">
      <x:c r="A11" s="142" t="str">
        <x:f>IF('13_Form_Vagues_Chaleur'!$O11="Validé humainement",'13_Form_Vagues_Chaleur'!A11,"")</x:f>
      </x:c>
      <x:c r="B11" s="142" t="str">
        <x:f>IF('13_Form_Vagues_Chaleur'!$O11="Validé humainement",'13_Form_Vagues_Chaleur'!B11,"")</x:f>
      </x:c>
      <x:c r="C11" s="142" t="str">
        <x:f>IF('13_Form_Vagues_Chaleur'!$O11="Validé humainement",'13_Form_Vagues_Chaleur'!C11,"")</x:f>
      </x:c>
      <x:c r="D11" s="142" t="str">
        <x:f>IF('13_Form_Vagues_Chaleur'!$O11="Validé humainement",'13_Form_Vagues_Chaleur'!D11,"")</x:f>
      </x:c>
      <x:c r="E11" s="142" t="str">
        <x:f>IF('13_Form_Vagues_Chaleur'!$O11="Validé humainement",'13_Form_Vagues_Chaleur'!E11,"")</x:f>
      </x:c>
      <x:c r="F11" s="142" t="str">
        <x:f>IF('13_Form_Vagues_Chaleur'!$O11="Validé humainement",'13_Form_Vagues_Chaleur'!F11,"")</x:f>
      </x:c>
      <x:c r="G11" s="142" t="str">
        <x:f>IF('13_Form_Vagues_Chaleur'!$O11="Validé humainement",'13_Form_Vagues_Chaleur'!G11,"")</x:f>
      </x:c>
      <x:c r="H11" s="142" t="str">
        <x:f>IF('13_Form_Vagues_Chaleur'!$O11="Validé humainement",'13_Form_Vagues_Chaleur'!H11,"")</x:f>
      </x:c>
      <x:c r="I11" s="142" t="str">
        <x:f>IF('13_Form_Vagues_Chaleur'!$O11="Validé humainement",'13_Form_Vagues_Chaleur'!I11,"")</x:f>
      </x:c>
      <x:c r="J11" s="142" t="str">
        <x:f>IF('13_Form_Vagues_Chaleur'!$O11="Validé humainement",'13_Form_Vagues_Chaleur'!J11,"")</x:f>
      </x:c>
      <x:c r="K11" s="142" t="str">
        <x:f>IF('13_Form_Vagues_Chaleur'!$O11="Validé humainement",'13_Form_Vagues_Chaleur'!K11,"")</x:f>
      </x:c>
      <x:c r="L11" s="142" t="str">
        <x:f>IF('13_Form_Vagues_Chaleur'!$O11="Validé humainement",'13_Form_Vagues_Chaleur'!L11,"")</x:f>
      </x:c>
      <x:c r="M11" s="142" t="str">
        <x:f>IF('13_Form_Vagues_Chaleur'!$O11="Validé humainement",'13_Form_Vagues_Chaleur'!M11,"")</x:f>
      </x:c>
      <x:c r="N11" s="142" t="str">
        <x:f>IF('13_Form_Vagues_Chaleur'!$O11="Validé humainement",'13_Form_Vagues_Chaleur'!N11,"")</x:f>
      </x:c>
      <x:c r="O11" s="142" t="str">
        <x:f>IF('13_Form_Vagues_Chaleur'!$O11="Validé humainement",'13_Form_Vagues_Chaleur'!O11,"")</x:f>
      </x:c>
      <x:c r="P11" s="142" t="str">
        <x:f>IF('13_Form_Vagues_Chaleur'!$O11="Validé humainement",'13_Form_Vagues_Chaleur'!P11,"")</x:f>
      </x:c>
      <x:c r="Q11" s="142" t="str">
        <x:f>IF('13_Form_Vagues_Chaleur'!$O11="Validé humainement",'13_Form_Vagues_Chaleur'!Q11,"")</x:f>
      </x:c>
      <x:c r="R11" s="142" t="str">
        <x:f>IF('13_Form_Vagues_Chaleur'!$O11="Validé humainement",'13_Form_Vagues_Chaleur'!R11,"")</x:f>
      </x:c>
      <x:c r="S11" s="142" t="str">
        <x:f>IF('13_Form_Vagues_Chaleur'!$O11="Validé humainement",'13_Form_Vagues_Chaleur'!S11,"")</x:f>
      </x:c>
      <x:c r="T11" s="142" t="str">
        <x:f>IF('13_Form_Vagues_Chaleur'!$O11="Validé humainement",'13_Form_Vagues_Chaleur'!T11,"")</x:f>
      </x:c>
    </x:row>
    <x:row r="12">
      <x:c r="A12" s="142" t="str">
        <x:f>IF('13_Form_Vagues_Chaleur'!$O12="Validé humainement",'13_Form_Vagues_Chaleur'!A12,"")</x:f>
      </x:c>
      <x:c r="B12" s="142" t="str">
        <x:f>IF('13_Form_Vagues_Chaleur'!$O12="Validé humainement",'13_Form_Vagues_Chaleur'!B12,"")</x:f>
      </x:c>
      <x:c r="C12" s="142" t="str">
        <x:f>IF('13_Form_Vagues_Chaleur'!$O12="Validé humainement",'13_Form_Vagues_Chaleur'!C12,"")</x:f>
      </x:c>
      <x:c r="D12" s="142" t="str">
        <x:f>IF('13_Form_Vagues_Chaleur'!$O12="Validé humainement",'13_Form_Vagues_Chaleur'!D12,"")</x:f>
      </x:c>
      <x:c r="E12" s="142" t="str">
        <x:f>IF('13_Form_Vagues_Chaleur'!$O12="Validé humainement",'13_Form_Vagues_Chaleur'!E12,"")</x:f>
      </x:c>
      <x:c r="F12" s="142" t="str">
        <x:f>IF('13_Form_Vagues_Chaleur'!$O12="Validé humainement",'13_Form_Vagues_Chaleur'!F12,"")</x:f>
      </x:c>
      <x:c r="G12" s="142" t="str">
        <x:f>IF('13_Form_Vagues_Chaleur'!$O12="Validé humainement",'13_Form_Vagues_Chaleur'!G12,"")</x:f>
      </x:c>
      <x:c r="H12" s="142" t="str">
        <x:f>IF('13_Form_Vagues_Chaleur'!$O12="Validé humainement",'13_Form_Vagues_Chaleur'!H12,"")</x:f>
      </x:c>
      <x:c r="I12" s="142" t="str">
        <x:f>IF('13_Form_Vagues_Chaleur'!$O12="Validé humainement",'13_Form_Vagues_Chaleur'!I12,"")</x:f>
      </x:c>
      <x:c r="J12" s="142" t="str">
        <x:f>IF('13_Form_Vagues_Chaleur'!$O12="Validé humainement",'13_Form_Vagues_Chaleur'!J12,"")</x:f>
      </x:c>
      <x:c r="K12" s="142" t="str">
        <x:f>IF('13_Form_Vagues_Chaleur'!$O12="Validé humainement",'13_Form_Vagues_Chaleur'!K12,"")</x:f>
      </x:c>
      <x:c r="L12" s="142" t="str">
        <x:f>IF('13_Form_Vagues_Chaleur'!$O12="Validé humainement",'13_Form_Vagues_Chaleur'!L12,"")</x:f>
      </x:c>
      <x:c r="M12" s="142" t="str">
        <x:f>IF('13_Form_Vagues_Chaleur'!$O12="Validé humainement",'13_Form_Vagues_Chaleur'!M12,"")</x:f>
      </x:c>
      <x:c r="N12" s="142" t="str">
        <x:f>IF('13_Form_Vagues_Chaleur'!$O12="Validé humainement",'13_Form_Vagues_Chaleur'!N12,"")</x:f>
      </x:c>
      <x:c r="O12" s="142" t="str">
        <x:f>IF('13_Form_Vagues_Chaleur'!$O12="Validé humainement",'13_Form_Vagues_Chaleur'!O12,"")</x:f>
      </x:c>
      <x:c r="P12" s="142" t="str">
        <x:f>IF('13_Form_Vagues_Chaleur'!$O12="Validé humainement",'13_Form_Vagues_Chaleur'!P12,"")</x:f>
      </x:c>
      <x:c r="Q12" s="142" t="str">
        <x:f>IF('13_Form_Vagues_Chaleur'!$O12="Validé humainement",'13_Form_Vagues_Chaleur'!Q12,"")</x:f>
      </x:c>
      <x:c r="R12" s="142" t="str">
        <x:f>IF('13_Form_Vagues_Chaleur'!$O12="Validé humainement",'13_Form_Vagues_Chaleur'!R12,"")</x:f>
      </x:c>
      <x:c r="S12" s="142" t="str">
        <x:f>IF('13_Form_Vagues_Chaleur'!$O12="Validé humainement",'13_Form_Vagues_Chaleur'!S12,"")</x:f>
      </x:c>
      <x:c r="T12" s="142" t="str">
        <x:f>IF('13_Form_Vagues_Chaleur'!$O12="Validé humainement",'13_Form_Vagues_Chaleur'!T12,"")</x:f>
      </x:c>
    </x:row>
    <x:row r="13">
      <x:c r="A13" s="142" t="str">
        <x:f>IF('13_Form_Vagues_Chaleur'!$O13="Validé humainement",'13_Form_Vagues_Chaleur'!A13,"")</x:f>
      </x:c>
      <x:c r="B13" s="142" t="str">
        <x:f>IF('13_Form_Vagues_Chaleur'!$O13="Validé humainement",'13_Form_Vagues_Chaleur'!B13,"")</x:f>
      </x:c>
      <x:c r="C13" s="142" t="str">
        <x:f>IF('13_Form_Vagues_Chaleur'!$O13="Validé humainement",'13_Form_Vagues_Chaleur'!C13,"")</x:f>
      </x:c>
      <x:c r="D13" s="142" t="str">
        <x:f>IF('13_Form_Vagues_Chaleur'!$O13="Validé humainement",'13_Form_Vagues_Chaleur'!D13,"")</x:f>
      </x:c>
      <x:c r="E13" s="142" t="str">
        <x:f>IF('13_Form_Vagues_Chaleur'!$O13="Validé humainement",'13_Form_Vagues_Chaleur'!E13,"")</x:f>
      </x:c>
      <x:c r="F13" s="142" t="str">
        <x:f>IF('13_Form_Vagues_Chaleur'!$O13="Validé humainement",'13_Form_Vagues_Chaleur'!F13,"")</x:f>
      </x:c>
      <x:c r="G13" s="142" t="str">
        <x:f>IF('13_Form_Vagues_Chaleur'!$O13="Validé humainement",'13_Form_Vagues_Chaleur'!G13,"")</x:f>
      </x:c>
      <x:c r="H13" s="142" t="str">
        <x:f>IF('13_Form_Vagues_Chaleur'!$O13="Validé humainement",'13_Form_Vagues_Chaleur'!H13,"")</x:f>
      </x:c>
      <x:c r="I13" s="142" t="str">
        <x:f>IF('13_Form_Vagues_Chaleur'!$O13="Validé humainement",'13_Form_Vagues_Chaleur'!I13,"")</x:f>
      </x:c>
      <x:c r="J13" s="142" t="str">
        <x:f>IF('13_Form_Vagues_Chaleur'!$O13="Validé humainement",'13_Form_Vagues_Chaleur'!J13,"")</x:f>
      </x:c>
      <x:c r="K13" s="142" t="str">
        <x:f>IF('13_Form_Vagues_Chaleur'!$O13="Validé humainement",'13_Form_Vagues_Chaleur'!K13,"")</x:f>
      </x:c>
      <x:c r="L13" s="142" t="str">
        <x:f>IF('13_Form_Vagues_Chaleur'!$O13="Validé humainement",'13_Form_Vagues_Chaleur'!L13,"")</x:f>
      </x:c>
      <x:c r="M13" s="142" t="str">
        <x:f>IF('13_Form_Vagues_Chaleur'!$O13="Validé humainement",'13_Form_Vagues_Chaleur'!M13,"")</x:f>
      </x:c>
      <x:c r="N13" s="142" t="str">
        <x:f>IF('13_Form_Vagues_Chaleur'!$O13="Validé humainement",'13_Form_Vagues_Chaleur'!N13,"")</x:f>
      </x:c>
      <x:c r="O13" s="142" t="str">
        <x:f>IF('13_Form_Vagues_Chaleur'!$O13="Validé humainement",'13_Form_Vagues_Chaleur'!O13,"")</x:f>
      </x:c>
      <x:c r="P13" s="142" t="str">
        <x:f>IF('13_Form_Vagues_Chaleur'!$O13="Validé humainement",'13_Form_Vagues_Chaleur'!P13,"")</x:f>
      </x:c>
      <x:c r="Q13" s="142" t="str">
        <x:f>IF('13_Form_Vagues_Chaleur'!$O13="Validé humainement",'13_Form_Vagues_Chaleur'!Q13,"")</x:f>
      </x:c>
      <x:c r="R13" s="142" t="str">
        <x:f>IF('13_Form_Vagues_Chaleur'!$O13="Validé humainement",'13_Form_Vagues_Chaleur'!R13,"")</x:f>
      </x:c>
      <x:c r="S13" s="142" t="str">
        <x:f>IF('13_Form_Vagues_Chaleur'!$O13="Validé humainement",'13_Form_Vagues_Chaleur'!S13,"")</x:f>
      </x:c>
      <x:c r="T13" s="142" t="str">
        <x:f>IF('13_Form_Vagues_Chaleur'!$O13="Validé humainement",'13_Form_Vagues_Chaleur'!T13,"")</x:f>
      </x:c>
    </x:row>
    <x:row r="14">
      <x:c r="A14" s="142" t="str">
        <x:f>IF('13_Form_Vagues_Chaleur'!$O14="Validé humainement",'13_Form_Vagues_Chaleur'!A14,"")</x:f>
      </x:c>
      <x:c r="B14" s="142" t="str">
        <x:f>IF('13_Form_Vagues_Chaleur'!$O14="Validé humainement",'13_Form_Vagues_Chaleur'!B14,"")</x:f>
      </x:c>
      <x:c r="C14" s="142" t="str">
        <x:f>IF('13_Form_Vagues_Chaleur'!$O14="Validé humainement",'13_Form_Vagues_Chaleur'!C14,"")</x:f>
      </x:c>
      <x:c r="D14" s="142" t="str">
        <x:f>IF('13_Form_Vagues_Chaleur'!$O14="Validé humainement",'13_Form_Vagues_Chaleur'!D14,"")</x:f>
      </x:c>
      <x:c r="E14" s="142" t="str">
        <x:f>IF('13_Form_Vagues_Chaleur'!$O14="Validé humainement",'13_Form_Vagues_Chaleur'!E14,"")</x:f>
      </x:c>
      <x:c r="F14" s="142" t="str">
        <x:f>IF('13_Form_Vagues_Chaleur'!$O14="Validé humainement",'13_Form_Vagues_Chaleur'!F14,"")</x:f>
      </x:c>
      <x:c r="G14" s="142" t="str">
        <x:f>IF('13_Form_Vagues_Chaleur'!$O14="Validé humainement",'13_Form_Vagues_Chaleur'!G14,"")</x:f>
      </x:c>
      <x:c r="H14" s="142" t="str">
        <x:f>IF('13_Form_Vagues_Chaleur'!$O14="Validé humainement",'13_Form_Vagues_Chaleur'!H14,"")</x:f>
      </x:c>
      <x:c r="I14" s="142" t="str">
        <x:f>IF('13_Form_Vagues_Chaleur'!$O14="Validé humainement",'13_Form_Vagues_Chaleur'!I14,"")</x:f>
      </x:c>
      <x:c r="J14" s="142" t="str">
        <x:f>IF('13_Form_Vagues_Chaleur'!$O14="Validé humainement",'13_Form_Vagues_Chaleur'!J14,"")</x:f>
      </x:c>
      <x:c r="K14" s="142" t="str">
        <x:f>IF('13_Form_Vagues_Chaleur'!$O14="Validé humainement",'13_Form_Vagues_Chaleur'!K14,"")</x:f>
      </x:c>
      <x:c r="L14" s="142" t="str">
        <x:f>IF('13_Form_Vagues_Chaleur'!$O14="Validé humainement",'13_Form_Vagues_Chaleur'!L14,"")</x:f>
      </x:c>
      <x:c r="M14" s="142" t="str">
        <x:f>IF('13_Form_Vagues_Chaleur'!$O14="Validé humainement",'13_Form_Vagues_Chaleur'!M14,"")</x:f>
      </x:c>
      <x:c r="N14" s="142" t="str">
        <x:f>IF('13_Form_Vagues_Chaleur'!$O14="Validé humainement",'13_Form_Vagues_Chaleur'!N14,"")</x:f>
      </x:c>
      <x:c r="O14" s="142" t="str">
        <x:f>IF('13_Form_Vagues_Chaleur'!$O14="Validé humainement",'13_Form_Vagues_Chaleur'!O14,"")</x:f>
      </x:c>
      <x:c r="P14" s="142" t="str">
        <x:f>IF('13_Form_Vagues_Chaleur'!$O14="Validé humainement",'13_Form_Vagues_Chaleur'!P14,"")</x:f>
      </x:c>
      <x:c r="Q14" s="142" t="str">
        <x:f>IF('13_Form_Vagues_Chaleur'!$O14="Validé humainement",'13_Form_Vagues_Chaleur'!Q14,"")</x:f>
      </x:c>
      <x:c r="R14" s="142" t="str">
        <x:f>IF('13_Form_Vagues_Chaleur'!$O14="Validé humainement",'13_Form_Vagues_Chaleur'!R14,"")</x:f>
      </x:c>
      <x:c r="S14" s="142" t="str">
        <x:f>IF('13_Form_Vagues_Chaleur'!$O14="Validé humainement",'13_Form_Vagues_Chaleur'!S14,"")</x:f>
      </x:c>
      <x:c r="T14" s="142" t="str">
        <x:f>IF('13_Form_Vagues_Chaleur'!$O14="Validé humainement",'13_Form_Vagues_Chaleur'!T14,"")</x:f>
      </x:c>
    </x:row>
    <x:row r="15">
      <x:c r="A15" s="142" t="str">
        <x:f>IF('13_Form_Vagues_Chaleur'!$O15="Validé humainement",'13_Form_Vagues_Chaleur'!A15,"")</x:f>
      </x:c>
      <x:c r="B15" s="142" t="str">
        <x:f>IF('13_Form_Vagues_Chaleur'!$O15="Validé humainement",'13_Form_Vagues_Chaleur'!B15,"")</x:f>
      </x:c>
      <x:c r="C15" s="142" t="str">
        <x:f>IF('13_Form_Vagues_Chaleur'!$O15="Validé humainement",'13_Form_Vagues_Chaleur'!C15,"")</x:f>
      </x:c>
      <x:c r="D15" s="142" t="str">
        <x:f>IF('13_Form_Vagues_Chaleur'!$O15="Validé humainement",'13_Form_Vagues_Chaleur'!D15,"")</x:f>
      </x:c>
      <x:c r="E15" s="142" t="str">
        <x:f>IF('13_Form_Vagues_Chaleur'!$O15="Validé humainement",'13_Form_Vagues_Chaleur'!E15,"")</x:f>
      </x:c>
      <x:c r="F15" s="142" t="str">
        <x:f>IF('13_Form_Vagues_Chaleur'!$O15="Validé humainement",'13_Form_Vagues_Chaleur'!F15,"")</x:f>
      </x:c>
      <x:c r="G15" s="142" t="str">
        <x:f>IF('13_Form_Vagues_Chaleur'!$O15="Validé humainement",'13_Form_Vagues_Chaleur'!G15,"")</x:f>
      </x:c>
      <x:c r="H15" s="142" t="str">
        <x:f>IF('13_Form_Vagues_Chaleur'!$O15="Validé humainement",'13_Form_Vagues_Chaleur'!H15,"")</x:f>
      </x:c>
      <x:c r="I15" s="142" t="str">
        <x:f>IF('13_Form_Vagues_Chaleur'!$O15="Validé humainement",'13_Form_Vagues_Chaleur'!I15,"")</x:f>
      </x:c>
      <x:c r="J15" s="142" t="str">
        <x:f>IF('13_Form_Vagues_Chaleur'!$O15="Validé humainement",'13_Form_Vagues_Chaleur'!J15,"")</x:f>
      </x:c>
      <x:c r="K15" s="142" t="str">
        <x:f>IF('13_Form_Vagues_Chaleur'!$O15="Validé humainement",'13_Form_Vagues_Chaleur'!K15,"")</x:f>
      </x:c>
      <x:c r="L15" s="142" t="str">
        <x:f>IF('13_Form_Vagues_Chaleur'!$O15="Validé humainement",'13_Form_Vagues_Chaleur'!L15,"")</x:f>
      </x:c>
      <x:c r="M15" s="142" t="str">
        <x:f>IF('13_Form_Vagues_Chaleur'!$O15="Validé humainement",'13_Form_Vagues_Chaleur'!M15,"")</x:f>
      </x:c>
      <x:c r="N15" s="142" t="str">
        <x:f>IF('13_Form_Vagues_Chaleur'!$O15="Validé humainement",'13_Form_Vagues_Chaleur'!N15,"")</x:f>
      </x:c>
      <x:c r="O15" s="142" t="str">
        <x:f>IF('13_Form_Vagues_Chaleur'!$O15="Validé humainement",'13_Form_Vagues_Chaleur'!O15,"")</x:f>
      </x:c>
      <x:c r="P15" s="142" t="str">
        <x:f>IF('13_Form_Vagues_Chaleur'!$O15="Validé humainement",'13_Form_Vagues_Chaleur'!P15,"")</x:f>
      </x:c>
      <x:c r="Q15" s="142" t="str">
        <x:f>IF('13_Form_Vagues_Chaleur'!$O15="Validé humainement",'13_Form_Vagues_Chaleur'!Q15,"")</x:f>
      </x:c>
      <x:c r="R15" s="142" t="str">
        <x:f>IF('13_Form_Vagues_Chaleur'!$O15="Validé humainement",'13_Form_Vagues_Chaleur'!R15,"")</x:f>
      </x:c>
      <x:c r="S15" s="142" t="str">
        <x:f>IF('13_Form_Vagues_Chaleur'!$O15="Validé humainement",'13_Form_Vagues_Chaleur'!S15,"")</x:f>
      </x:c>
      <x:c r="T15" s="142" t="str">
        <x:f>IF('13_Form_Vagues_Chaleur'!$O15="Validé humainement",'13_Form_Vagues_Chaleur'!T15,"")</x:f>
      </x:c>
    </x:row>
    <x:row r="16">
      <x:c r="A16" s="142" t="str">
        <x:f>IF('13_Form_Vagues_Chaleur'!$O16="Validé humainement",'13_Form_Vagues_Chaleur'!A16,"")</x:f>
      </x:c>
      <x:c r="B16" s="142" t="str">
        <x:f>IF('13_Form_Vagues_Chaleur'!$O16="Validé humainement",'13_Form_Vagues_Chaleur'!B16,"")</x:f>
      </x:c>
      <x:c r="C16" s="142" t="str">
        <x:f>IF('13_Form_Vagues_Chaleur'!$O16="Validé humainement",'13_Form_Vagues_Chaleur'!C16,"")</x:f>
      </x:c>
      <x:c r="D16" s="142" t="str">
        <x:f>IF('13_Form_Vagues_Chaleur'!$O16="Validé humainement",'13_Form_Vagues_Chaleur'!D16,"")</x:f>
      </x:c>
      <x:c r="E16" s="142" t="str">
        <x:f>IF('13_Form_Vagues_Chaleur'!$O16="Validé humainement",'13_Form_Vagues_Chaleur'!E16,"")</x:f>
      </x:c>
      <x:c r="F16" s="142" t="str">
        <x:f>IF('13_Form_Vagues_Chaleur'!$O16="Validé humainement",'13_Form_Vagues_Chaleur'!F16,"")</x:f>
      </x:c>
      <x:c r="G16" s="142" t="str">
        <x:f>IF('13_Form_Vagues_Chaleur'!$O16="Validé humainement",'13_Form_Vagues_Chaleur'!G16,"")</x:f>
      </x:c>
      <x:c r="H16" s="142" t="str">
        <x:f>IF('13_Form_Vagues_Chaleur'!$O16="Validé humainement",'13_Form_Vagues_Chaleur'!H16,"")</x:f>
      </x:c>
      <x:c r="I16" s="142" t="str">
        <x:f>IF('13_Form_Vagues_Chaleur'!$O16="Validé humainement",'13_Form_Vagues_Chaleur'!I16,"")</x:f>
      </x:c>
      <x:c r="J16" s="142" t="str">
        <x:f>IF('13_Form_Vagues_Chaleur'!$O16="Validé humainement",'13_Form_Vagues_Chaleur'!J16,"")</x:f>
      </x:c>
      <x:c r="K16" s="142" t="str">
        <x:f>IF('13_Form_Vagues_Chaleur'!$O16="Validé humainement",'13_Form_Vagues_Chaleur'!K16,"")</x:f>
      </x:c>
      <x:c r="L16" s="142" t="str">
        <x:f>IF('13_Form_Vagues_Chaleur'!$O16="Validé humainement",'13_Form_Vagues_Chaleur'!L16,"")</x:f>
      </x:c>
      <x:c r="M16" s="142" t="str">
        <x:f>IF('13_Form_Vagues_Chaleur'!$O16="Validé humainement",'13_Form_Vagues_Chaleur'!M16,"")</x:f>
      </x:c>
      <x:c r="N16" s="142" t="str">
        <x:f>IF('13_Form_Vagues_Chaleur'!$O16="Validé humainement",'13_Form_Vagues_Chaleur'!N16,"")</x:f>
      </x:c>
      <x:c r="O16" s="142" t="str">
        <x:f>IF('13_Form_Vagues_Chaleur'!$O16="Validé humainement",'13_Form_Vagues_Chaleur'!O16,"")</x:f>
      </x:c>
      <x:c r="P16" s="142" t="str">
        <x:f>IF('13_Form_Vagues_Chaleur'!$O16="Validé humainement",'13_Form_Vagues_Chaleur'!P16,"")</x:f>
      </x:c>
      <x:c r="Q16" s="142" t="str">
        <x:f>IF('13_Form_Vagues_Chaleur'!$O16="Validé humainement",'13_Form_Vagues_Chaleur'!Q16,"")</x:f>
      </x:c>
      <x:c r="R16" s="142" t="str">
        <x:f>IF('13_Form_Vagues_Chaleur'!$O16="Validé humainement",'13_Form_Vagues_Chaleur'!R16,"")</x:f>
      </x:c>
      <x:c r="S16" s="142" t="str">
        <x:f>IF('13_Form_Vagues_Chaleur'!$O16="Validé humainement",'13_Form_Vagues_Chaleur'!S16,"")</x:f>
      </x:c>
      <x:c r="T16" s="142" t="str">
        <x:f>IF('13_Form_Vagues_Chaleur'!$O16="Validé humainement",'13_Form_Vagues_Chaleur'!T16,"")</x:f>
      </x:c>
    </x:row>
    <x:row r="17">
      <x:c r="A17" s="142" t="str">
        <x:f>IF('13_Form_Vagues_Chaleur'!$O17="Validé humainement",'13_Form_Vagues_Chaleur'!A17,"")</x:f>
      </x:c>
      <x:c r="B17" s="142" t="str">
        <x:f>IF('13_Form_Vagues_Chaleur'!$O17="Validé humainement",'13_Form_Vagues_Chaleur'!B17,"")</x:f>
      </x:c>
      <x:c r="C17" s="142" t="str">
        <x:f>IF('13_Form_Vagues_Chaleur'!$O17="Validé humainement",'13_Form_Vagues_Chaleur'!C17,"")</x:f>
      </x:c>
      <x:c r="D17" s="142" t="str">
        <x:f>IF('13_Form_Vagues_Chaleur'!$O17="Validé humainement",'13_Form_Vagues_Chaleur'!D17,"")</x:f>
      </x:c>
      <x:c r="E17" s="142" t="str">
        <x:f>IF('13_Form_Vagues_Chaleur'!$O17="Validé humainement",'13_Form_Vagues_Chaleur'!E17,"")</x:f>
      </x:c>
      <x:c r="F17" s="142" t="str">
        <x:f>IF('13_Form_Vagues_Chaleur'!$O17="Validé humainement",'13_Form_Vagues_Chaleur'!F17,"")</x:f>
      </x:c>
      <x:c r="G17" s="142" t="str">
        <x:f>IF('13_Form_Vagues_Chaleur'!$O17="Validé humainement",'13_Form_Vagues_Chaleur'!G17,"")</x:f>
      </x:c>
      <x:c r="H17" s="142" t="str">
        <x:f>IF('13_Form_Vagues_Chaleur'!$O17="Validé humainement",'13_Form_Vagues_Chaleur'!H17,"")</x:f>
      </x:c>
      <x:c r="I17" s="142" t="str">
        <x:f>IF('13_Form_Vagues_Chaleur'!$O17="Validé humainement",'13_Form_Vagues_Chaleur'!I17,"")</x:f>
      </x:c>
      <x:c r="J17" s="142" t="str">
        <x:f>IF('13_Form_Vagues_Chaleur'!$O17="Validé humainement",'13_Form_Vagues_Chaleur'!J17,"")</x:f>
      </x:c>
      <x:c r="K17" s="142" t="str">
        <x:f>IF('13_Form_Vagues_Chaleur'!$O17="Validé humainement",'13_Form_Vagues_Chaleur'!K17,"")</x:f>
      </x:c>
      <x:c r="L17" s="142" t="str">
        <x:f>IF('13_Form_Vagues_Chaleur'!$O17="Validé humainement",'13_Form_Vagues_Chaleur'!L17,"")</x:f>
      </x:c>
      <x:c r="M17" s="142" t="str">
        <x:f>IF('13_Form_Vagues_Chaleur'!$O17="Validé humainement",'13_Form_Vagues_Chaleur'!M17,"")</x:f>
      </x:c>
      <x:c r="N17" s="142" t="str">
        <x:f>IF('13_Form_Vagues_Chaleur'!$O17="Validé humainement",'13_Form_Vagues_Chaleur'!N17,"")</x:f>
      </x:c>
      <x:c r="O17" s="142" t="str">
        <x:f>IF('13_Form_Vagues_Chaleur'!$O17="Validé humainement",'13_Form_Vagues_Chaleur'!O17,"")</x:f>
      </x:c>
      <x:c r="P17" s="142" t="str">
        <x:f>IF('13_Form_Vagues_Chaleur'!$O17="Validé humainement",'13_Form_Vagues_Chaleur'!P17,"")</x:f>
      </x:c>
      <x:c r="Q17" s="142" t="str">
        <x:f>IF('13_Form_Vagues_Chaleur'!$O17="Validé humainement",'13_Form_Vagues_Chaleur'!Q17,"")</x:f>
      </x:c>
      <x:c r="R17" s="142" t="str">
        <x:f>IF('13_Form_Vagues_Chaleur'!$O17="Validé humainement",'13_Form_Vagues_Chaleur'!R17,"")</x:f>
      </x:c>
      <x:c r="S17" s="142" t="str">
        <x:f>IF('13_Form_Vagues_Chaleur'!$O17="Validé humainement",'13_Form_Vagues_Chaleur'!S17,"")</x:f>
      </x:c>
      <x:c r="T17" s="142" t="str">
        <x:f>IF('13_Form_Vagues_Chaleur'!$O17="Validé humainement",'13_Form_Vagues_Chaleur'!T17,"")</x:f>
      </x:c>
    </x:row>
    <x:row r="18">
      <x:c r="A18" s="142" t="str">
        <x:f>IF('13_Form_Vagues_Chaleur'!$O18="Validé humainement",'13_Form_Vagues_Chaleur'!A18,"")</x:f>
      </x:c>
      <x:c r="B18" s="142" t="str">
        <x:f>IF('13_Form_Vagues_Chaleur'!$O18="Validé humainement",'13_Form_Vagues_Chaleur'!B18,"")</x:f>
      </x:c>
      <x:c r="C18" s="142" t="str">
        <x:f>IF('13_Form_Vagues_Chaleur'!$O18="Validé humainement",'13_Form_Vagues_Chaleur'!C18,"")</x:f>
      </x:c>
      <x:c r="D18" s="142" t="str">
        <x:f>IF('13_Form_Vagues_Chaleur'!$O18="Validé humainement",'13_Form_Vagues_Chaleur'!D18,"")</x:f>
      </x:c>
      <x:c r="E18" s="142" t="str">
        <x:f>IF('13_Form_Vagues_Chaleur'!$O18="Validé humainement",'13_Form_Vagues_Chaleur'!E18,"")</x:f>
      </x:c>
      <x:c r="F18" s="142" t="str">
        <x:f>IF('13_Form_Vagues_Chaleur'!$O18="Validé humainement",'13_Form_Vagues_Chaleur'!F18,"")</x:f>
      </x:c>
      <x:c r="G18" s="142" t="str">
        <x:f>IF('13_Form_Vagues_Chaleur'!$O18="Validé humainement",'13_Form_Vagues_Chaleur'!G18,"")</x:f>
      </x:c>
      <x:c r="H18" s="142" t="str">
        <x:f>IF('13_Form_Vagues_Chaleur'!$O18="Validé humainement",'13_Form_Vagues_Chaleur'!H18,"")</x:f>
      </x:c>
      <x:c r="I18" s="142" t="str">
        <x:f>IF('13_Form_Vagues_Chaleur'!$O18="Validé humainement",'13_Form_Vagues_Chaleur'!I18,"")</x:f>
      </x:c>
      <x:c r="J18" s="142" t="str">
        <x:f>IF('13_Form_Vagues_Chaleur'!$O18="Validé humainement",'13_Form_Vagues_Chaleur'!J18,"")</x:f>
      </x:c>
      <x:c r="K18" s="142" t="str">
        <x:f>IF('13_Form_Vagues_Chaleur'!$O18="Validé humainement",'13_Form_Vagues_Chaleur'!K18,"")</x:f>
      </x:c>
      <x:c r="L18" s="142" t="str">
        <x:f>IF('13_Form_Vagues_Chaleur'!$O18="Validé humainement",'13_Form_Vagues_Chaleur'!L18,"")</x:f>
      </x:c>
      <x:c r="M18" s="142" t="str">
        <x:f>IF('13_Form_Vagues_Chaleur'!$O18="Validé humainement",'13_Form_Vagues_Chaleur'!M18,"")</x:f>
      </x:c>
      <x:c r="N18" s="142" t="str">
        <x:f>IF('13_Form_Vagues_Chaleur'!$O18="Validé humainement",'13_Form_Vagues_Chaleur'!N18,"")</x:f>
      </x:c>
      <x:c r="O18" s="142" t="str">
        <x:f>IF('13_Form_Vagues_Chaleur'!$O18="Validé humainement",'13_Form_Vagues_Chaleur'!O18,"")</x:f>
      </x:c>
      <x:c r="P18" s="142" t="str">
        <x:f>IF('13_Form_Vagues_Chaleur'!$O18="Validé humainement",'13_Form_Vagues_Chaleur'!P18,"")</x:f>
      </x:c>
      <x:c r="Q18" s="142" t="str">
        <x:f>IF('13_Form_Vagues_Chaleur'!$O18="Validé humainement",'13_Form_Vagues_Chaleur'!Q18,"")</x:f>
      </x:c>
      <x:c r="R18" s="142" t="str">
        <x:f>IF('13_Form_Vagues_Chaleur'!$O18="Validé humainement",'13_Form_Vagues_Chaleur'!R18,"")</x:f>
      </x:c>
      <x:c r="S18" s="142" t="str">
        <x:f>IF('13_Form_Vagues_Chaleur'!$O18="Validé humainement",'13_Form_Vagues_Chaleur'!S18,"")</x:f>
      </x:c>
      <x:c r="T18" s="142" t="str">
        <x:f>IF('13_Form_Vagues_Chaleur'!$O18="Validé humainement",'13_Form_Vagues_Chaleur'!T18,"")</x:f>
      </x:c>
    </x:row>
    <x:row r="19">
      <x:c r="A19" s="142" t="str">
        <x:f>IF('13_Form_Vagues_Chaleur'!$O19="Validé humainement",'13_Form_Vagues_Chaleur'!A19,"")</x:f>
      </x:c>
      <x:c r="B19" s="142" t="str">
        <x:f>IF('13_Form_Vagues_Chaleur'!$O19="Validé humainement",'13_Form_Vagues_Chaleur'!B19,"")</x:f>
      </x:c>
      <x:c r="C19" s="142" t="str">
        <x:f>IF('13_Form_Vagues_Chaleur'!$O19="Validé humainement",'13_Form_Vagues_Chaleur'!C19,"")</x:f>
      </x:c>
      <x:c r="D19" s="142" t="str">
        <x:f>IF('13_Form_Vagues_Chaleur'!$O19="Validé humainement",'13_Form_Vagues_Chaleur'!D19,"")</x:f>
      </x:c>
      <x:c r="E19" s="142" t="str">
        <x:f>IF('13_Form_Vagues_Chaleur'!$O19="Validé humainement",'13_Form_Vagues_Chaleur'!E19,"")</x:f>
      </x:c>
      <x:c r="F19" s="142" t="str">
        <x:f>IF('13_Form_Vagues_Chaleur'!$O19="Validé humainement",'13_Form_Vagues_Chaleur'!F19,"")</x:f>
      </x:c>
      <x:c r="G19" s="142" t="str">
        <x:f>IF('13_Form_Vagues_Chaleur'!$O19="Validé humainement",'13_Form_Vagues_Chaleur'!G19,"")</x:f>
      </x:c>
      <x:c r="H19" s="142" t="str">
        <x:f>IF('13_Form_Vagues_Chaleur'!$O19="Validé humainement",'13_Form_Vagues_Chaleur'!H19,"")</x:f>
      </x:c>
      <x:c r="I19" s="142" t="str">
        <x:f>IF('13_Form_Vagues_Chaleur'!$O19="Validé humainement",'13_Form_Vagues_Chaleur'!I19,"")</x:f>
      </x:c>
      <x:c r="J19" s="142" t="str">
        <x:f>IF('13_Form_Vagues_Chaleur'!$O19="Validé humainement",'13_Form_Vagues_Chaleur'!J19,"")</x:f>
      </x:c>
      <x:c r="K19" s="142" t="str">
        <x:f>IF('13_Form_Vagues_Chaleur'!$O19="Validé humainement",'13_Form_Vagues_Chaleur'!K19,"")</x:f>
      </x:c>
      <x:c r="L19" s="142" t="str">
        <x:f>IF('13_Form_Vagues_Chaleur'!$O19="Validé humainement",'13_Form_Vagues_Chaleur'!L19,"")</x:f>
      </x:c>
      <x:c r="M19" s="142" t="str">
        <x:f>IF('13_Form_Vagues_Chaleur'!$O19="Validé humainement",'13_Form_Vagues_Chaleur'!M19,"")</x:f>
      </x:c>
      <x:c r="N19" s="142" t="str">
        <x:f>IF('13_Form_Vagues_Chaleur'!$O19="Validé humainement",'13_Form_Vagues_Chaleur'!N19,"")</x:f>
      </x:c>
      <x:c r="O19" s="142" t="str">
        <x:f>IF('13_Form_Vagues_Chaleur'!$O19="Validé humainement",'13_Form_Vagues_Chaleur'!O19,"")</x:f>
      </x:c>
      <x:c r="P19" s="142" t="str">
        <x:f>IF('13_Form_Vagues_Chaleur'!$O19="Validé humainement",'13_Form_Vagues_Chaleur'!P19,"")</x:f>
      </x:c>
      <x:c r="Q19" s="142" t="str">
        <x:f>IF('13_Form_Vagues_Chaleur'!$O19="Validé humainement",'13_Form_Vagues_Chaleur'!Q19,"")</x:f>
      </x:c>
      <x:c r="R19" s="142" t="str">
        <x:f>IF('13_Form_Vagues_Chaleur'!$O19="Validé humainement",'13_Form_Vagues_Chaleur'!R19,"")</x:f>
      </x:c>
      <x:c r="S19" s="142" t="str">
        <x:f>IF('13_Form_Vagues_Chaleur'!$O19="Validé humainement",'13_Form_Vagues_Chaleur'!S19,"")</x:f>
      </x:c>
      <x:c r="T19" s="142" t="str">
        <x:f>IF('13_Form_Vagues_Chaleur'!$O19="Validé humainement",'13_Form_Vagues_Chaleur'!T19,"")</x:f>
      </x:c>
    </x:row>
    <x:row r="20">
      <x:c r="A20" s="142" t="str">
        <x:f>IF('13_Form_Vagues_Chaleur'!$O20="Validé humainement",'13_Form_Vagues_Chaleur'!A20,"")</x:f>
      </x:c>
      <x:c r="B20" s="142" t="str">
        <x:f>IF('13_Form_Vagues_Chaleur'!$O20="Validé humainement",'13_Form_Vagues_Chaleur'!B20,"")</x:f>
      </x:c>
      <x:c r="C20" s="142" t="str">
        <x:f>IF('13_Form_Vagues_Chaleur'!$O20="Validé humainement",'13_Form_Vagues_Chaleur'!C20,"")</x:f>
      </x:c>
      <x:c r="D20" s="142" t="str">
        <x:f>IF('13_Form_Vagues_Chaleur'!$O20="Validé humainement",'13_Form_Vagues_Chaleur'!D20,"")</x:f>
      </x:c>
      <x:c r="E20" s="142" t="str">
        <x:f>IF('13_Form_Vagues_Chaleur'!$O20="Validé humainement",'13_Form_Vagues_Chaleur'!E20,"")</x:f>
      </x:c>
      <x:c r="F20" s="142" t="str">
        <x:f>IF('13_Form_Vagues_Chaleur'!$O20="Validé humainement",'13_Form_Vagues_Chaleur'!F20,"")</x:f>
      </x:c>
      <x:c r="G20" s="142" t="str">
        <x:f>IF('13_Form_Vagues_Chaleur'!$O20="Validé humainement",'13_Form_Vagues_Chaleur'!G20,"")</x:f>
      </x:c>
      <x:c r="H20" s="142" t="str">
        <x:f>IF('13_Form_Vagues_Chaleur'!$O20="Validé humainement",'13_Form_Vagues_Chaleur'!H20,"")</x:f>
      </x:c>
      <x:c r="I20" s="142" t="str">
        <x:f>IF('13_Form_Vagues_Chaleur'!$O20="Validé humainement",'13_Form_Vagues_Chaleur'!I20,"")</x:f>
      </x:c>
      <x:c r="J20" s="142" t="str">
        <x:f>IF('13_Form_Vagues_Chaleur'!$O20="Validé humainement",'13_Form_Vagues_Chaleur'!J20,"")</x:f>
      </x:c>
      <x:c r="K20" s="142" t="str">
        <x:f>IF('13_Form_Vagues_Chaleur'!$O20="Validé humainement",'13_Form_Vagues_Chaleur'!K20,"")</x:f>
      </x:c>
      <x:c r="L20" s="142" t="str">
        <x:f>IF('13_Form_Vagues_Chaleur'!$O20="Validé humainement",'13_Form_Vagues_Chaleur'!L20,"")</x:f>
      </x:c>
      <x:c r="M20" s="142" t="str">
        <x:f>IF('13_Form_Vagues_Chaleur'!$O20="Validé humainement",'13_Form_Vagues_Chaleur'!M20,"")</x:f>
      </x:c>
      <x:c r="N20" s="142" t="str">
        <x:f>IF('13_Form_Vagues_Chaleur'!$O20="Validé humainement",'13_Form_Vagues_Chaleur'!N20,"")</x:f>
      </x:c>
      <x:c r="O20" s="142" t="str">
        <x:f>IF('13_Form_Vagues_Chaleur'!$O20="Validé humainement",'13_Form_Vagues_Chaleur'!O20,"")</x:f>
      </x:c>
      <x:c r="P20" s="142" t="str">
        <x:f>IF('13_Form_Vagues_Chaleur'!$O20="Validé humainement",'13_Form_Vagues_Chaleur'!P20,"")</x:f>
      </x:c>
      <x:c r="Q20" s="142" t="str">
        <x:f>IF('13_Form_Vagues_Chaleur'!$O20="Validé humainement",'13_Form_Vagues_Chaleur'!Q20,"")</x:f>
      </x:c>
      <x:c r="R20" s="142" t="str">
        <x:f>IF('13_Form_Vagues_Chaleur'!$O20="Validé humainement",'13_Form_Vagues_Chaleur'!R20,"")</x:f>
      </x:c>
      <x:c r="S20" s="142" t="str">
        <x:f>IF('13_Form_Vagues_Chaleur'!$O20="Validé humainement",'13_Form_Vagues_Chaleur'!S20,"")</x:f>
      </x:c>
      <x:c r="T20" s="142" t="str">
        <x:f>IF('13_Form_Vagues_Chaleur'!$O20="Validé humainement",'13_Form_Vagues_Chaleur'!T20,"")</x:f>
      </x:c>
    </x:row>
    <x:row r="21">
      <x:c r="A21" s="142" t="str">
        <x:f>IF('13_Form_Vagues_Chaleur'!$O21="Validé humainement",'13_Form_Vagues_Chaleur'!A21,"")</x:f>
      </x:c>
      <x:c r="B21" s="142" t="str">
        <x:f>IF('13_Form_Vagues_Chaleur'!$O21="Validé humainement",'13_Form_Vagues_Chaleur'!B21,"")</x:f>
      </x:c>
      <x:c r="C21" s="142" t="str">
        <x:f>IF('13_Form_Vagues_Chaleur'!$O21="Validé humainement",'13_Form_Vagues_Chaleur'!C21,"")</x:f>
      </x:c>
      <x:c r="D21" s="142" t="str">
        <x:f>IF('13_Form_Vagues_Chaleur'!$O21="Validé humainement",'13_Form_Vagues_Chaleur'!D21,"")</x:f>
      </x:c>
      <x:c r="E21" s="142" t="str">
        <x:f>IF('13_Form_Vagues_Chaleur'!$O21="Validé humainement",'13_Form_Vagues_Chaleur'!E21,"")</x:f>
      </x:c>
      <x:c r="F21" s="142" t="str">
        <x:f>IF('13_Form_Vagues_Chaleur'!$O21="Validé humainement",'13_Form_Vagues_Chaleur'!F21,"")</x:f>
      </x:c>
      <x:c r="G21" s="142" t="str">
        <x:f>IF('13_Form_Vagues_Chaleur'!$O21="Validé humainement",'13_Form_Vagues_Chaleur'!G21,"")</x:f>
      </x:c>
      <x:c r="H21" s="142" t="str">
        <x:f>IF('13_Form_Vagues_Chaleur'!$O21="Validé humainement",'13_Form_Vagues_Chaleur'!H21,"")</x:f>
      </x:c>
      <x:c r="I21" s="142" t="str">
        <x:f>IF('13_Form_Vagues_Chaleur'!$O21="Validé humainement",'13_Form_Vagues_Chaleur'!I21,"")</x:f>
      </x:c>
      <x:c r="J21" s="142" t="str">
        <x:f>IF('13_Form_Vagues_Chaleur'!$O21="Validé humainement",'13_Form_Vagues_Chaleur'!J21,"")</x:f>
      </x:c>
      <x:c r="K21" s="142" t="str">
        <x:f>IF('13_Form_Vagues_Chaleur'!$O21="Validé humainement",'13_Form_Vagues_Chaleur'!K21,"")</x:f>
      </x:c>
      <x:c r="L21" s="142" t="str">
        <x:f>IF('13_Form_Vagues_Chaleur'!$O21="Validé humainement",'13_Form_Vagues_Chaleur'!L21,"")</x:f>
      </x:c>
      <x:c r="M21" s="142" t="str">
        <x:f>IF('13_Form_Vagues_Chaleur'!$O21="Validé humainement",'13_Form_Vagues_Chaleur'!M21,"")</x:f>
      </x:c>
      <x:c r="N21" s="142" t="str">
        <x:f>IF('13_Form_Vagues_Chaleur'!$O21="Validé humainement",'13_Form_Vagues_Chaleur'!N21,"")</x:f>
      </x:c>
      <x:c r="O21" s="142" t="str">
        <x:f>IF('13_Form_Vagues_Chaleur'!$O21="Validé humainement",'13_Form_Vagues_Chaleur'!O21,"")</x:f>
      </x:c>
      <x:c r="P21" s="142" t="str">
        <x:f>IF('13_Form_Vagues_Chaleur'!$O21="Validé humainement",'13_Form_Vagues_Chaleur'!P21,"")</x:f>
      </x:c>
      <x:c r="Q21" s="142" t="str">
        <x:f>IF('13_Form_Vagues_Chaleur'!$O21="Validé humainement",'13_Form_Vagues_Chaleur'!Q21,"")</x:f>
      </x:c>
      <x:c r="R21" s="142" t="str">
        <x:f>IF('13_Form_Vagues_Chaleur'!$O21="Validé humainement",'13_Form_Vagues_Chaleur'!R21,"")</x:f>
      </x:c>
      <x:c r="S21" s="142" t="str">
        <x:f>IF('13_Form_Vagues_Chaleur'!$O21="Validé humainement",'13_Form_Vagues_Chaleur'!S21,"")</x:f>
      </x:c>
      <x:c r="T21" s="142" t="str">
        <x:f>IF('13_Form_Vagues_Chaleur'!$O21="Validé humainement",'13_Form_Vagues_Chaleur'!T21,"")</x:f>
      </x:c>
    </x:row>
    <x:row r="22">
      <x:c r="A22" s="142" t="str">
        <x:f>IF('13_Form_Vagues_Chaleur'!$O22="Validé humainement",'13_Form_Vagues_Chaleur'!A22,"")</x:f>
      </x:c>
      <x:c r="B22" s="142" t="str">
        <x:f>IF('13_Form_Vagues_Chaleur'!$O22="Validé humainement",'13_Form_Vagues_Chaleur'!B22,"")</x:f>
      </x:c>
      <x:c r="C22" s="142" t="str">
        <x:f>IF('13_Form_Vagues_Chaleur'!$O22="Validé humainement",'13_Form_Vagues_Chaleur'!C22,"")</x:f>
      </x:c>
      <x:c r="D22" s="142" t="str">
        <x:f>IF('13_Form_Vagues_Chaleur'!$O22="Validé humainement",'13_Form_Vagues_Chaleur'!D22,"")</x:f>
      </x:c>
      <x:c r="E22" s="142" t="str">
        <x:f>IF('13_Form_Vagues_Chaleur'!$O22="Validé humainement",'13_Form_Vagues_Chaleur'!E22,"")</x:f>
      </x:c>
      <x:c r="F22" s="142" t="str">
        <x:f>IF('13_Form_Vagues_Chaleur'!$O22="Validé humainement",'13_Form_Vagues_Chaleur'!F22,"")</x:f>
      </x:c>
      <x:c r="G22" s="142" t="str">
        <x:f>IF('13_Form_Vagues_Chaleur'!$O22="Validé humainement",'13_Form_Vagues_Chaleur'!G22,"")</x:f>
      </x:c>
      <x:c r="H22" s="142" t="str">
        <x:f>IF('13_Form_Vagues_Chaleur'!$O22="Validé humainement",'13_Form_Vagues_Chaleur'!H22,"")</x:f>
      </x:c>
      <x:c r="I22" s="142" t="str">
        <x:f>IF('13_Form_Vagues_Chaleur'!$O22="Validé humainement",'13_Form_Vagues_Chaleur'!I22,"")</x:f>
      </x:c>
      <x:c r="J22" s="142" t="str">
        <x:f>IF('13_Form_Vagues_Chaleur'!$O22="Validé humainement",'13_Form_Vagues_Chaleur'!J22,"")</x:f>
      </x:c>
      <x:c r="K22" s="142" t="str">
        <x:f>IF('13_Form_Vagues_Chaleur'!$O22="Validé humainement",'13_Form_Vagues_Chaleur'!K22,"")</x:f>
      </x:c>
      <x:c r="L22" s="142" t="str">
        <x:f>IF('13_Form_Vagues_Chaleur'!$O22="Validé humainement",'13_Form_Vagues_Chaleur'!L22,"")</x:f>
      </x:c>
      <x:c r="M22" s="142" t="str">
        <x:f>IF('13_Form_Vagues_Chaleur'!$O22="Validé humainement",'13_Form_Vagues_Chaleur'!M22,"")</x:f>
      </x:c>
      <x:c r="N22" s="142" t="str">
        <x:f>IF('13_Form_Vagues_Chaleur'!$O22="Validé humainement",'13_Form_Vagues_Chaleur'!N22,"")</x:f>
      </x:c>
      <x:c r="O22" s="142" t="str">
        <x:f>IF('13_Form_Vagues_Chaleur'!$O22="Validé humainement",'13_Form_Vagues_Chaleur'!O22,"")</x:f>
      </x:c>
      <x:c r="P22" s="142" t="str">
        <x:f>IF('13_Form_Vagues_Chaleur'!$O22="Validé humainement",'13_Form_Vagues_Chaleur'!P22,"")</x:f>
      </x:c>
      <x:c r="Q22" s="142" t="str">
        <x:f>IF('13_Form_Vagues_Chaleur'!$O22="Validé humainement",'13_Form_Vagues_Chaleur'!Q22,"")</x:f>
      </x:c>
      <x:c r="R22" s="142" t="str">
        <x:f>IF('13_Form_Vagues_Chaleur'!$O22="Validé humainement",'13_Form_Vagues_Chaleur'!R22,"")</x:f>
      </x:c>
      <x:c r="S22" s="142" t="str">
        <x:f>IF('13_Form_Vagues_Chaleur'!$O22="Validé humainement",'13_Form_Vagues_Chaleur'!S22,"")</x:f>
      </x:c>
      <x:c r="T22" s="142" t="str">
        <x:f>IF('13_Form_Vagues_Chaleur'!$O22="Validé humainement",'13_Form_Vagues_Chaleur'!T22,"")</x:f>
      </x:c>
    </x:row>
    <x:row r="23">
      <x:c r="A23" s="142" t="str">
        <x:f>IF('13_Form_Vagues_Chaleur'!$O23="Validé humainement",'13_Form_Vagues_Chaleur'!A23,"")</x:f>
      </x:c>
      <x:c r="B23" s="142" t="str">
        <x:f>IF('13_Form_Vagues_Chaleur'!$O23="Validé humainement",'13_Form_Vagues_Chaleur'!B23,"")</x:f>
      </x:c>
      <x:c r="C23" s="142" t="str">
        <x:f>IF('13_Form_Vagues_Chaleur'!$O23="Validé humainement",'13_Form_Vagues_Chaleur'!C23,"")</x:f>
      </x:c>
      <x:c r="D23" s="142" t="str">
        <x:f>IF('13_Form_Vagues_Chaleur'!$O23="Validé humainement",'13_Form_Vagues_Chaleur'!D23,"")</x:f>
      </x:c>
      <x:c r="E23" s="142" t="str">
        <x:f>IF('13_Form_Vagues_Chaleur'!$O23="Validé humainement",'13_Form_Vagues_Chaleur'!E23,"")</x:f>
      </x:c>
      <x:c r="F23" s="142" t="str">
        <x:f>IF('13_Form_Vagues_Chaleur'!$O23="Validé humainement",'13_Form_Vagues_Chaleur'!F23,"")</x:f>
      </x:c>
      <x:c r="G23" s="142" t="str">
        <x:f>IF('13_Form_Vagues_Chaleur'!$O23="Validé humainement",'13_Form_Vagues_Chaleur'!G23,"")</x:f>
      </x:c>
      <x:c r="H23" s="142" t="str">
        <x:f>IF('13_Form_Vagues_Chaleur'!$O23="Validé humainement",'13_Form_Vagues_Chaleur'!H23,"")</x:f>
      </x:c>
      <x:c r="I23" s="142" t="str">
        <x:f>IF('13_Form_Vagues_Chaleur'!$O23="Validé humainement",'13_Form_Vagues_Chaleur'!I23,"")</x:f>
      </x:c>
      <x:c r="J23" s="142" t="str">
        <x:f>IF('13_Form_Vagues_Chaleur'!$O23="Validé humainement",'13_Form_Vagues_Chaleur'!J23,"")</x:f>
      </x:c>
      <x:c r="K23" s="142" t="str">
        <x:f>IF('13_Form_Vagues_Chaleur'!$O23="Validé humainement",'13_Form_Vagues_Chaleur'!K23,"")</x:f>
      </x:c>
      <x:c r="L23" s="142" t="str">
        <x:f>IF('13_Form_Vagues_Chaleur'!$O23="Validé humainement",'13_Form_Vagues_Chaleur'!L23,"")</x:f>
      </x:c>
      <x:c r="M23" s="142" t="str">
        <x:f>IF('13_Form_Vagues_Chaleur'!$O23="Validé humainement",'13_Form_Vagues_Chaleur'!M23,"")</x:f>
      </x:c>
      <x:c r="N23" s="142" t="str">
        <x:f>IF('13_Form_Vagues_Chaleur'!$O23="Validé humainement",'13_Form_Vagues_Chaleur'!N23,"")</x:f>
      </x:c>
      <x:c r="O23" s="142" t="str">
        <x:f>IF('13_Form_Vagues_Chaleur'!$O23="Validé humainement",'13_Form_Vagues_Chaleur'!O23,"")</x:f>
      </x:c>
      <x:c r="P23" s="142" t="str">
        <x:f>IF('13_Form_Vagues_Chaleur'!$O23="Validé humainement",'13_Form_Vagues_Chaleur'!P23,"")</x:f>
      </x:c>
      <x:c r="Q23" s="142" t="str">
        <x:f>IF('13_Form_Vagues_Chaleur'!$O23="Validé humainement",'13_Form_Vagues_Chaleur'!Q23,"")</x:f>
      </x:c>
      <x:c r="R23" s="142" t="str">
        <x:f>IF('13_Form_Vagues_Chaleur'!$O23="Validé humainement",'13_Form_Vagues_Chaleur'!R23,"")</x:f>
      </x:c>
      <x:c r="S23" s="142" t="str">
        <x:f>IF('13_Form_Vagues_Chaleur'!$O23="Validé humainement",'13_Form_Vagues_Chaleur'!S23,"")</x:f>
      </x:c>
      <x:c r="T23" s="142" t="str">
        <x:f>IF('13_Form_Vagues_Chaleur'!$O23="Validé humainement",'13_Form_Vagues_Chaleur'!T23,"")</x:f>
      </x:c>
    </x:row>
    <x:row r="24">
      <x:c r="A24" s="142" t="str">
        <x:f>IF('13_Form_Vagues_Chaleur'!$O24="Validé humainement",'13_Form_Vagues_Chaleur'!A24,"")</x:f>
      </x:c>
      <x:c r="B24" s="142" t="str">
        <x:f>IF('13_Form_Vagues_Chaleur'!$O24="Validé humainement",'13_Form_Vagues_Chaleur'!B24,"")</x:f>
      </x:c>
      <x:c r="C24" s="142" t="str">
        <x:f>IF('13_Form_Vagues_Chaleur'!$O24="Validé humainement",'13_Form_Vagues_Chaleur'!C24,"")</x:f>
      </x:c>
      <x:c r="D24" s="142" t="str">
        <x:f>IF('13_Form_Vagues_Chaleur'!$O24="Validé humainement",'13_Form_Vagues_Chaleur'!D24,"")</x:f>
      </x:c>
      <x:c r="E24" s="142" t="str">
        <x:f>IF('13_Form_Vagues_Chaleur'!$O24="Validé humainement",'13_Form_Vagues_Chaleur'!E24,"")</x:f>
      </x:c>
      <x:c r="F24" s="142" t="str">
        <x:f>IF('13_Form_Vagues_Chaleur'!$O24="Validé humainement",'13_Form_Vagues_Chaleur'!F24,"")</x:f>
      </x:c>
      <x:c r="G24" s="142" t="str">
        <x:f>IF('13_Form_Vagues_Chaleur'!$O24="Validé humainement",'13_Form_Vagues_Chaleur'!G24,"")</x:f>
      </x:c>
      <x:c r="H24" s="142" t="str">
        <x:f>IF('13_Form_Vagues_Chaleur'!$O24="Validé humainement",'13_Form_Vagues_Chaleur'!H24,"")</x:f>
      </x:c>
      <x:c r="I24" s="142" t="str">
        <x:f>IF('13_Form_Vagues_Chaleur'!$O24="Validé humainement",'13_Form_Vagues_Chaleur'!I24,"")</x:f>
      </x:c>
      <x:c r="J24" s="142" t="str">
        <x:f>IF('13_Form_Vagues_Chaleur'!$O24="Validé humainement",'13_Form_Vagues_Chaleur'!J24,"")</x:f>
      </x:c>
      <x:c r="K24" s="142" t="str">
        <x:f>IF('13_Form_Vagues_Chaleur'!$O24="Validé humainement",'13_Form_Vagues_Chaleur'!K24,"")</x:f>
      </x:c>
      <x:c r="L24" s="142" t="str">
        <x:f>IF('13_Form_Vagues_Chaleur'!$O24="Validé humainement",'13_Form_Vagues_Chaleur'!L24,"")</x:f>
      </x:c>
      <x:c r="M24" s="142" t="str">
        <x:f>IF('13_Form_Vagues_Chaleur'!$O24="Validé humainement",'13_Form_Vagues_Chaleur'!M24,"")</x:f>
      </x:c>
      <x:c r="N24" s="142" t="str">
        <x:f>IF('13_Form_Vagues_Chaleur'!$O24="Validé humainement",'13_Form_Vagues_Chaleur'!N24,"")</x:f>
      </x:c>
      <x:c r="O24" s="142" t="str">
        <x:f>IF('13_Form_Vagues_Chaleur'!$O24="Validé humainement",'13_Form_Vagues_Chaleur'!O24,"")</x:f>
      </x:c>
      <x:c r="P24" s="142" t="str">
        <x:f>IF('13_Form_Vagues_Chaleur'!$O24="Validé humainement",'13_Form_Vagues_Chaleur'!P24,"")</x:f>
      </x:c>
      <x:c r="Q24" s="142" t="str">
        <x:f>IF('13_Form_Vagues_Chaleur'!$O24="Validé humainement",'13_Form_Vagues_Chaleur'!Q24,"")</x:f>
      </x:c>
      <x:c r="R24" s="142" t="str">
        <x:f>IF('13_Form_Vagues_Chaleur'!$O24="Validé humainement",'13_Form_Vagues_Chaleur'!R24,"")</x:f>
      </x:c>
      <x:c r="S24" s="142" t="str">
        <x:f>IF('13_Form_Vagues_Chaleur'!$O24="Validé humainement",'13_Form_Vagues_Chaleur'!S24,"")</x:f>
      </x:c>
      <x:c r="T24" s="142" t="str">
        <x:f>IF('13_Form_Vagues_Chaleur'!$O24="Validé humainement",'13_Form_Vagues_Chaleur'!T24,"")</x:f>
      </x:c>
    </x:row>
    <x:row r="25">
      <x:c r="A25" s="142" t="str">
        <x:f>IF('13_Form_Vagues_Chaleur'!$O25="Validé humainement",'13_Form_Vagues_Chaleur'!A25,"")</x:f>
      </x:c>
      <x:c r="B25" s="142" t="str">
        <x:f>IF('13_Form_Vagues_Chaleur'!$O25="Validé humainement",'13_Form_Vagues_Chaleur'!B25,"")</x:f>
      </x:c>
      <x:c r="C25" s="142" t="str">
        <x:f>IF('13_Form_Vagues_Chaleur'!$O25="Validé humainement",'13_Form_Vagues_Chaleur'!C25,"")</x:f>
      </x:c>
      <x:c r="D25" s="142" t="str">
        <x:f>IF('13_Form_Vagues_Chaleur'!$O25="Validé humainement",'13_Form_Vagues_Chaleur'!D25,"")</x:f>
      </x:c>
      <x:c r="E25" s="142" t="str">
        <x:f>IF('13_Form_Vagues_Chaleur'!$O25="Validé humainement",'13_Form_Vagues_Chaleur'!E25,"")</x:f>
      </x:c>
      <x:c r="F25" s="142" t="str">
        <x:f>IF('13_Form_Vagues_Chaleur'!$O25="Validé humainement",'13_Form_Vagues_Chaleur'!F25,"")</x:f>
      </x:c>
      <x:c r="G25" s="142" t="str">
        <x:f>IF('13_Form_Vagues_Chaleur'!$O25="Validé humainement",'13_Form_Vagues_Chaleur'!G25,"")</x:f>
      </x:c>
      <x:c r="H25" s="142" t="str">
        <x:f>IF('13_Form_Vagues_Chaleur'!$O25="Validé humainement",'13_Form_Vagues_Chaleur'!H25,"")</x:f>
      </x:c>
      <x:c r="I25" s="142" t="str">
        <x:f>IF('13_Form_Vagues_Chaleur'!$O25="Validé humainement",'13_Form_Vagues_Chaleur'!I25,"")</x:f>
      </x:c>
      <x:c r="J25" s="142" t="str">
        <x:f>IF('13_Form_Vagues_Chaleur'!$O25="Validé humainement",'13_Form_Vagues_Chaleur'!J25,"")</x:f>
      </x:c>
      <x:c r="K25" s="142" t="str">
        <x:f>IF('13_Form_Vagues_Chaleur'!$O25="Validé humainement",'13_Form_Vagues_Chaleur'!K25,"")</x:f>
      </x:c>
      <x:c r="L25" s="142" t="str">
        <x:f>IF('13_Form_Vagues_Chaleur'!$O25="Validé humainement",'13_Form_Vagues_Chaleur'!L25,"")</x:f>
      </x:c>
      <x:c r="M25" s="142" t="str">
        <x:f>IF('13_Form_Vagues_Chaleur'!$O25="Validé humainement",'13_Form_Vagues_Chaleur'!M25,"")</x:f>
      </x:c>
      <x:c r="N25" s="142" t="str">
        <x:f>IF('13_Form_Vagues_Chaleur'!$O25="Validé humainement",'13_Form_Vagues_Chaleur'!N25,"")</x:f>
      </x:c>
      <x:c r="O25" s="142" t="str">
        <x:f>IF('13_Form_Vagues_Chaleur'!$O25="Validé humainement",'13_Form_Vagues_Chaleur'!O25,"")</x:f>
      </x:c>
      <x:c r="P25" s="142" t="str">
        <x:f>IF('13_Form_Vagues_Chaleur'!$O25="Validé humainement",'13_Form_Vagues_Chaleur'!P25,"")</x:f>
      </x:c>
      <x:c r="Q25" s="142" t="str">
        <x:f>IF('13_Form_Vagues_Chaleur'!$O25="Validé humainement",'13_Form_Vagues_Chaleur'!Q25,"")</x:f>
      </x:c>
      <x:c r="R25" s="142" t="str">
        <x:f>IF('13_Form_Vagues_Chaleur'!$O25="Validé humainement",'13_Form_Vagues_Chaleur'!R25,"")</x:f>
      </x:c>
      <x:c r="S25" s="142" t="str">
        <x:f>IF('13_Form_Vagues_Chaleur'!$O25="Validé humainement",'13_Form_Vagues_Chaleur'!S25,"")</x:f>
      </x:c>
      <x:c r="T25" s="142" t="str">
        <x:f>IF('13_Form_Vagues_Chaleur'!$O25="Validé humainement",'13_Form_Vagues_Chaleur'!T25,"")</x:f>
      </x:c>
    </x:row>
    <x:row r="26">
      <x:c r="A26" s="142" t="str">
        <x:f>IF('13_Form_Vagues_Chaleur'!$O26="Validé humainement",'13_Form_Vagues_Chaleur'!A26,"")</x:f>
      </x:c>
      <x:c r="B26" s="142" t="str">
        <x:f>IF('13_Form_Vagues_Chaleur'!$O26="Validé humainement",'13_Form_Vagues_Chaleur'!B26,"")</x:f>
      </x:c>
      <x:c r="C26" s="142" t="str">
        <x:f>IF('13_Form_Vagues_Chaleur'!$O26="Validé humainement",'13_Form_Vagues_Chaleur'!C26,"")</x:f>
      </x:c>
      <x:c r="D26" s="142" t="str">
        <x:f>IF('13_Form_Vagues_Chaleur'!$O26="Validé humainement",'13_Form_Vagues_Chaleur'!D26,"")</x:f>
      </x:c>
      <x:c r="E26" s="142" t="str">
        <x:f>IF('13_Form_Vagues_Chaleur'!$O26="Validé humainement",'13_Form_Vagues_Chaleur'!E26,"")</x:f>
      </x:c>
      <x:c r="F26" s="142" t="str">
        <x:f>IF('13_Form_Vagues_Chaleur'!$O26="Validé humainement",'13_Form_Vagues_Chaleur'!F26,"")</x:f>
      </x:c>
      <x:c r="G26" s="142" t="str">
        <x:f>IF('13_Form_Vagues_Chaleur'!$O26="Validé humainement",'13_Form_Vagues_Chaleur'!G26,"")</x:f>
      </x:c>
      <x:c r="H26" s="142" t="str">
        <x:f>IF('13_Form_Vagues_Chaleur'!$O26="Validé humainement",'13_Form_Vagues_Chaleur'!H26,"")</x:f>
      </x:c>
      <x:c r="I26" s="142" t="str">
        <x:f>IF('13_Form_Vagues_Chaleur'!$O26="Validé humainement",'13_Form_Vagues_Chaleur'!I26,"")</x:f>
      </x:c>
      <x:c r="J26" s="142" t="str">
        <x:f>IF('13_Form_Vagues_Chaleur'!$O26="Validé humainement",'13_Form_Vagues_Chaleur'!J26,"")</x:f>
      </x:c>
      <x:c r="K26" s="142" t="str">
        <x:f>IF('13_Form_Vagues_Chaleur'!$O26="Validé humainement",'13_Form_Vagues_Chaleur'!K26,"")</x:f>
      </x:c>
      <x:c r="L26" s="142" t="str">
        <x:f>IF('13_Form_Vagues_Chaleur'!$O26="Validé humainement",'13_Form_Vagues_Chaleur'!L26,"")</x:f>
      </x:c>
      <x:c r="M26" s="142" t="str">
        <x:f>IF('13_Form_Vagues_Chaleur'!$O26="Validé humainement",'13_Form_Vagues_Chaleur'!M26,"")</x:f>
      </x:c>
      <x:c r="N26" s="142" t="str">
        <x:f>IF('13_Form_Vagues_Chaleur'!$O26="Validé humainement",'13_Form_Vagues_Chaleur'!N26,"")</x:f>
      </x:c>
      <x:c r="O26" s="142" t="str">
        <x:f>IF('13_Form_Vagues_Chaleur'!$O26="Validé humainement",'13_Form_Vagues_Chaleur'!O26,"")</x:f>
      </x:c>
      <x:c r="P26" s="142" t="str">
        <x:f>IF('13_Form_Vagues_Chaleur'!$O26="Validé humainement",'13_Form_Vagues_Chaleur'!P26,"")</x:f>
      </x:c>
      <x:c r="Q26" s="142" t="str">
        <x:f>IF('13_Form_Vagues_Chaleur'!$O26="Validé humainement",'13_Form_Vagues_Chaleur'!Q26,"")</x:f>
      </x:c>
      <x:c r="R26" s="142" t="str">
        <x:f>IF('13_Form_Vagues_Chaleur'!$O26="Validé humainement",'13_Form_Vagues_Chaleur'!R26,"")</x:f>
      </x:c>
      <x:c r="S26" s="142" t="str">
        <x:f>IF('13_Form_Vagues_Chaleur'!$O26="Validé humainement",'13_Form_Vagues_Chaleur'!S26,"")</x:f>
      </x:c>
      <x:c r="T26" s="142" t="str">
        <x:f>IF('13_Form_Vagues_Chaleur'!$O26="Validé humainement",'13_Form_Vagues_Chaleur'!T26,"")</x:f>
      </x:c>
    </x:row>
    <x:row r="27">
      <x:c r="A27" s="142" t="str">
        <x:f>IF('13_Form_Vagues_Chaleur'!$O27="Validé humainement",'13_Form_Vagues_Chaleur'!A27,"")</x:f>
      </x:c>
      <x:c r="B27" s="142" t="str">
        <x:f>IF('13_Form_Vagues_Chaleur'!$O27="Validé humainement",'13_Form_Vagues_Chaleur'!B27,"")</x:f>
      </x:c>
      <x:c r="C27" s="142" t="str">
        <x:f>IF('13_Form_Vagues_Chaleur'!$O27="Validé humainement",'13_Form_Vagues_Chaleur'!C27,"")</x:f>
      </x:c>
      <x:c r="D27" s="142" t="str">
        <x:f>IF('13_Form_Vagues_Chaleur'!$O27="Validé humainement",'13_Form_Vagues_Chaleur'!D27,"")</x:f>
      </x:c>
      <x:c r="E27" s="142" t="str">
        <x:f>IF('13_Form_Vagues_Chaleur'!$O27="Validé humainement",'13_Form_Vagues_Chaleur'!E27,"")</x:f>
      </x:c>
      <x:c r="F27" s="142" t="str">
        <x:f>IF('13_Form_Vagues_Chaleur'!$O27="Validé humainement",'13_Form_Vagues_Chaleur'!F27,"")</x:f>
      </x:c>
      <x:c r="G27" s="142" t="str">
        <x:f>IF('13_Form_Vagues_Chaleur'!$O27="Validé humainement",'13_Form_Vagues_Chaleur'!G27,"")</x:f>
      </x:c>
      <x:c r="H27" s="142" t="str">
        <x:f>IF('13_Form_Vagues_Chaleur'!$O27="Validé humainement",'13_Form_Vagues_Chaleur'!H27,"")</x:f>
      </x:c>
      <x:c r="I27" s="142" t="str">
        <x:f>IF('13_Form_Vagues_Chaleur'!$O27="Validé humainement",'13_Form_Vagues_Chaleur'!I27,"")</x:f>
      </x:c>
      <x:c r="J27" s="142" t="str">
        <x:f>IF('13_Form_Vagues_Chaleur'!$O27="Validé humainement",'13_Form_Vagues_Chaleur'!J27,"")</x:f>
      </x:c>
      <x:c r="K27" s="142" t="str">
        <x:f>IF('13_Form_Vagues_Chaleur'!$O27="Validé humainement",'13_Form_Vagues_Chaleur'!K27,"")</x:f>
      </x:c>
      <x:c r="L27" s="142" t="str">
        <x:f>IF('13_Form_Vagues_Chaleur'!$O27="Validé humainement",'13_Form_Vagues_Chaleur'!L27,"")</x:f>
      </x:c>
      <x:c r="M27" s="142" t="str">
        <x:f>IF('13_Form_Vagues_Chaleur'!$O27="Validé humainement",'13_Form_Vagues_Chaleur'!M27,"")</x:f>
      </x:c>
      <x:c r="N27" s="142" t="str">
        <x:f>IF('13_Form_Vagues_Chaleur'!$O27="Validé humainement",'13_Form_Vagues_Chaleur'!N27,"")</x:f>
      </x:c>
      <x:c r="O27" s="142" t="str">
        <x:f>IF('13_Form_Vagues_Chaleur'!$O27="Validé humainement",'13_Form_Vagues_Chaleur'!O27,"")</x:f>
      </x:c>
      <x:c r="P27" s="142" t="str">
        <x:f>IF('13_Form_Vagues_Chaleur'!$O27="Validé humainement",'13_Form_Vagues_Chaleur'!P27,"")</x:f>
      </x:c>
      <x:c r="Q27" s="142" t="str">
        <x:f>IF('13_Form_Vagues_Chaleur'!$O27="Validé humainement",'13_Form_Vagues_Chaleur'!Q27,"")</x:f>
      </x:c>
      <x:c r="R27" s="142" t="str">
        <x:f>IF('13_Form_Vagues_Chaleur'!$O27="Validé humainement",'13_Form_Vagues_Chaleur'!R27,"")</x:f>
      </x:c>
      <x:c r="S27" s="142" t="str">
        <x:f>IF('13_Form_Vagues_Chaleur'!$O27="Validé humainement",'13_Form_Vagues_Chaleur'!S27,"")</x:f>
      </x:c>
      <x:c r="T27" s="142" t="str">
        <x:f>IF('13_Form_Vagues_Chaleur'!$O27="Validé humainement",'13_Form_Vagues_Chaleur'!T27,"")</x:f>
      </x:c>
    </x:row>
    <x:row r="28">
      <x:c r="A28" s="142" t="str">
        <x:f>IF('13_Form_Vagues_Chaleur'!$O28="Validé humainement",'13_Form_Vagues_Chaleur'!A28,"")</x:f>
      </x:c>
      <x:c r="B28" s="142" t="str">
        <x:f>IF('13_Form_Vagues_Chaleur'!$O28="Validé humainement",'13_Form_Vagues_Chaleur'!B28,"")</x:f>
      </x:c>
      <x:c r="C28" s="142" t="str">
        <x:f>IF('13_Form_Vagues_Chaleur'!$O28="Validé humainement",'13_Form_Vagues_Chaleur'!C28,"")</x:f>
      </x:c>
      <x:c r="D28" s="142" t="str">
        <x:f>IF('13_Form_Vagues_Chaleur'!$O28="Validé humainement",'13_Form_Vagues_Chaleur'!D28,"")</x:f>
      </x:c>
      <x:c r="E28" s="142" t="str">
        <x:f>IF('13_Form_Vagues_Chaleur'!$O28="Validé humainement",'13_Form_Vagues_Chaleur'!E28,"")</x:f>
      </x:c>
      <x:c r="F28" s="142" t="str">
        <x:f>IF('13_Form_Vagues_Chaleur'!$O28="Validé humainement",'13_Form_Vagues_Chaleur'!F28,"")</x:f>
      </x:c>
      <x:c r="G28" s="142" t="str">
        <x:f>IF('13_Form_Vagues_Chaleur'!$O28="Validé humainement",'13_Form_Vagues_Chaleur'!G28,"")</x:f>
      </x:c>
      <x:c r="H28" s="142" t="str">
        <x:f>IF('13_Form_Vagues_Chaleur'!$O28="Validé humainement",'13_Form_Vagues_Chaleur'!H28,"")</x:f>
      </x:c>
      <x:c r="I28" s="142" t="str">
        <x:f>IF('13_Form_Vagues_Chaleur'!$O28="Validé humainement",'13_Form_Vagues_Chaleur'!I28,"")</x:f>
      </x:c>
      <x:c r="J28" s="142" t="str">
        <x:f>IF('13_Form_Vagues_Chaleur'!$O28="Validé humainement",'13_Form_Vagues_Chaleur'!J28,"")</x:f>
      </x:c>
      <x:c r="K28" s="142" t="str">
        <x:f>IF('13_Form_Vagues_Chaleur'!$O28="Validé humainement",'13_Form_Vagues_Chaleur'!K28,"")</x:f>
      </x:c>
      <x:c r="L28" s="142" t="str">
        <x:f>IF('13_Form_Vagues_Chaleur'!$O28="Validé humainement",'13_Form_Vagues_Chaleur'!L28,"")</x:f>
      </x:c>
      <x:c r="M28" s="142" t="str">
        <x:f>IF('13_Form_Vagues_Chaleur'!$O28="Validé humainement",'13_Form_Vagues_Chaleur'!M28,"")</x:f>
      </x:c>
      <x:c r="N28" s="142" t="str">
        <x:f>IF('13_Form_Vagues_Chaleur'!$O28="Validé humainement",'13_Form_Vagues_Chaleur'!N28,"")</x:f>
      </x:c>
      <x:c r="O28" s="142" t="str">
        <x:f>IF('13_Form_Vagues_Chaleur'!$O28="Validé humainement",'13_Form_Vagues_Chaleur'!O28,"")</x:f>
      </x:c>
      <x:c r="P28" s="142" t="str">
        <x:f>IF('13_Form_Vagues_Chaleur'!$O28="Validé humainement",'13_Form_Vagues_Chaleur'!P28,"")</x:f>
      </x:c>
      <x:c r="Q28" s="142" t="str">
        <x:f>IF('13_Form_Vagues_Chaleur'!$O28="Validé humainement",'13_Form_Vagues_Chaleur'!Q28,"")</x:f>
      </x:c>
      <x:c r="R28" s="142" t="str">
        <x:f>IF('13_Form_Vagues_Chaleur'!$O28="Validé humainement",'13_Form_Vagues_Chaleur'!R28,"")</x:f>
      </x:c>
      <x:c r="S28" s="142" t="str">
        <x:f>IF('13_Form_Vagues_Chaleur'!$O28="Validé humainement",'13_Form_Vagues_Chaleur'!S28,"")</x:f>
      </x:c>
      <x:c r="T28" s="142" t="str">
        <x:f>IF('13_Form_Vagues_Chaleur'!$O28="Validé humainement",'13_Form_Vagues_Chaleur'!T28,"")</x:f>
      </x:c>
    </x:row>
    <x:row r="29">
      <x:c r="A29" s="142" t="str">
        <x:f>IF('13_Form_Vagues_Chaleur'!$O29="Validé humainement",'13_Form_Vagues_Chaleur'!A29,"")</x:f>
      </x:c>
      <x:c r="B29" s="142" t="str">
        <x:f>IF('13_Form_Vagues_Chaleur'!$O29="Validé humainement",'13_Form_Vagues_Chaleur'!B29,"")</x:f>
      </x:c>
      <x:c r="C29" s="142" t="str">
        <x:f>IF('13_Form_Vagues_Chaleur'!$O29="Validé humainement",'13_Form_Vagues_Chaleur'!C29,"")</x:f>
      </x:c>
      <x:c r="D29" s="142" t="str">
        <x:f>IF('13_Form_Vagues_Chaleur'!$O29="Validé humainement",'13_Form_Vagues_Chaleur'!D29,"")</x:f>
      </x:c>
      <x:c r="E29" s="142" t="str">
        <x:f>IF('13_Form_Vagues_Chaleur'!$O29="Validé humainement",'13_Form_Vagues_Chaleur'!E29,"")</x:f>
      </x:c>
      <x:c r="F29" s="142" t="str">
        <x:f>IF('13_Form_Vagues_Chaleur'!$O29="Validé humainement",'13_Form_Vagues_Chaleur'!F29,"")</x:f>
      </x:c>
      <x:c r="G29" s="142" t="str">
        <x:f>IF('13_Form_Vagues_Chaleur'!$O29="Validé humainement",'13_Form_Vagues_Chaleur'!G29,"")</x:f>
      </x:c>
      <x:c r="H29" s="142" t="str">
        <x:f>IF('13_Form_Vagues_Chaleur'!$O29="Validé humainement",'13_Form_Vagues_Chaleur'!H29,"")</x:f>
      </x:c>
      <x:c r="I29" s="142" t="str">
        <x:f>IF('13_Form_Vagues_Chaleur'!$O29="Validé humainement",'13_Form_Vagues_Chaleur'!I29,"")</x:f>
      </x:c>
      <x:c r="J29" s="142" t="str">
        <x:f>IF('13_Form_Vagues_Chaleur'!$O29="Validé humainement",'13_Form_Vagues_Chaleur'!J29,"")</x:f>
      </x:c>
      <x:c r="K29" s="142" t="str">
        <x:f>IF('13_Form_Vagues_Chaleur'!$O29="Validé humainement",'13_Form_Vagues_Chaleur'!K29,"")</x:f>
      </x:c>
      <x:c r="L29" s="142" t="str">
        <x:f>IF('13_Form_Vagues_Chaleur'!$O29="Validé humainement",'13_Form_Vagues_Chaleur'!L29,"")</x:f>
      </x:c>
      <x:c r="M29" s="142" t="str">
        <x:f>IF('13_Form_Vagues_Chaleur'!$O29="Validé humainement",'13_Form_Vagues_Chaleur'!M29,"")</x:f>
      </x:c>
      <x:c r="N29" s="142" t="str">
        <x:f>IF('13_Form_Vagues_Chaleur'!$O29="Validé humainement",'13_Form_Vagues_Chaleur'!N29,"")</x:f>
      </x:c>
      <x:c r="O29" s="142" t="str">
        <x:f>IF('13_Form_Vagues_Chaleur'!$O29="Validé humainement",'13_Form_Vagues_Chaleur'!O29,"")</x:f>
      </x:c>
      <x:c r="P29" s="142" t="str">
        <x:f>IF('13_Form_Vagues_Chaleur'!$O29="Validé humainement",'13_Form_Vagues_Chaleur'!P29,"")</x:f>
      </x:c>
      <x:c r="Q29" s="142" t="str">
        <x:f>IF('13_Form_Vagues_Chaleur'!$O29="Validé humainement",'13_Form_Vagues_Chaleur'!Q29,"")</x:f>
      </x:c>
      <x:c r="R29" s="142" t="str">
        <x:f>IF('13_Form_Vagues_Chaleur'!$O29="Validé humainement",'13_Form_Vagues_Chaleur'!R29,"")</x:f>
      </x:c>
      <x:c r="S29" s="142" t="str">
        <x:f>IF('13_Form_Vagues_Chaleur'!$O29="Validé humainement",'13_Form_Vagues_Chaleur'!S29,"")</x:f>
      </x:c>
      <x:c r="T29" s="142" t="str">
        <x:f>IF('13_Form_Vagues_Chaleur'!$O29="Validé humainement",'13_Form_Vagues_Chaleur'!T29,"")</x:f>
      </x:c>
    </x:row>
    <x:row r="30">
      <x:c r="A30" s="142" t="str">
        <x:f>IF('13_Form_Vagues_Chaleur'!$O30="Validé humainement",'13_Form_Vagues_Chaleur'!A30,"")</x:f>
      </x:c>
      <x:c r="B30" s="142" t="str">
        <x:f>IF('13_Form_Vagues_Chaleur'!$O30="Validé humainement",'13_Form_Vagues_Chaleur'!B30,"")</x:f>
      </x:c>
      <x:c r="C30" s="142" t="str">
        <x:f>IF('13_Form_Vagues_Chaleur'!$O30="Validé humainement",'13_Form_Vagues_Chaleur'!C30,"")</x:f>
      </x:c>
      <x:c r="D30" s="142" t="str">
        <x:f>IF('13_Form_Vagues_Chaleur'!$O30="Validé humainement",'13_Form_Vagues_Chaleur'!D30,"")</x:f>
      </x:c>
      <x:c r="E30" s="142" t="str">
        <x:f>IF('13_Form_Vagues_Chaleur'!$O30="Validé humainement",'13_Form_Vagues_Chaleur'!E30,"")</x:f>
      </x:c>
      <x:c r="F30" s="142" t="str">
        <x:f>IF('13_Form_Vagues_Chaleur'!$O30="Validé humainement",'13_Form_Vagues_Chaleur'!F30,"")</x:f>
      </x:c>
      <x:c r="G30" s="142" t="str">
        <x:f>IF('13_Form_Vagues_Chaleur'!$O30="Validé humainement",'13_Form_Vagues_Chaleur'!G30,"")</x:f>
      </x:c>
      <x:c r="H30" s="142" t="str">
        <x:f>IF('13_Form_Vagues_Chaleur'!$O30="Validé humainement",'13_Form_Vagues_Chaleur'!H30,"")</x:f>
      </x:c>
      <x:c r="I30" s="142" t="str">
        <x:f>IF('13_Form_Vagues_Chaleur'!$O30="Validé humainement",'13_Form_Vagues_Chaleur'!I30,"")</x:f>
      </x:c>
      <x:c r="J30" s="142" t="str">
        <x:f>IF('13_Form_Vagues_Chaleur'!$O30="Validé humainement",'13_Form_Vagues_Chaleur'!J30,"")</x:f>
      </x:c>
      <x:c r="K30" s="142" t="str">
        <x:f>IF('13_Form_Vagues_Chaleur'!$O30="Validé humainement",'13_Form_Vagues_Chaleur'!K30,"")</x:f>
      </x:c>
      <x:c r="L30" s="142" t="str">
        <x:f>IF('13_Form_Vagues_Chaleur'!$O30="Validé humainement",'13_Form_Vagues_Chaleur'!L30,"")</x:f>
      </x:c>
      <x:c r="M30" s="142" t="str">
        <x:f>IF('13_Form_Vagues_Chaleur'!$O30="Validé humainement",'13_Form_Vagues_Chaleur'!M30,"")</x:f>
      </x:c>
      <x:c r="N30" s="142" t="str">
        <x:f>IF('13_Form_Vagues_Chaleur'!$O30="Validé humainement",'13_Form_Vagues_Chaleur'!N30,"")</x:f>
      </x:c>
      <x:c r="O30" s="142" t="str">
        <x:f>IF('13_Form_Vagues_Chaleur'!$O30="Validé humainement",'13_Form_Vagues_Chaleur'!O30,"")</x:f>
      </x:c>
      <x:c r="P30" s="142" t="str">
        <x:f>IF('13_Form_Vagues_Chaleur'!$O30="Validé humainement",'13_Form_Vagues_Chaleur'!P30,"")</x:f>
      </x:c>
      <x:c r="Q30" s="142" t="str">
        <x:f>IF('13_Form_Vagues_Chaleur'!$O30="Validé humainement",'13_Form_Vagues_Chaleur'!Q30,"")</x:f>
      </x:c>
      <x:c r="R30" s="142" t="str">
        <x:f>IF('13_Form_Vagues_Chaleur'!$O30="Validé humainement",'13_Form_Vagues_Chaleur'!R30,"")</x:f>
      </x:c>
      <x:c r="S30" s="142" t="str">
        <x:f>IF('13_Form_Vagues_Chaleur'!$O30="Validé humainement",'13_Form_Vagues_Chaleur'!S30,"")</x:f>
      </x:c>
      <x:c r="T30" s="142" t="str">
        <x:f>IF('13_Form_Vagues_Chaleur'!$O30="Validé humainement",'13_Form_Vagues_Chaleur'!T30,"")</x:f>
      </x:c>
    </x:row>
    <x:row r="31">
      <x:c r="A31" s="142" t="str">
        <x:f>IF('13_Form_Vagues_Chaleur'!$O31="Validé humainement",'13_Form_Vagues_Chaleur'!A31,"")</x:f>
      </x:c>
      <x:c r="B31" s="142" t="str">
        <x:f>IF('13_Form_Vagues_Chaleur'!$O31="Validé humainement",'13_Form_Vagues_Chaleur'!B31,"")</x:f>
      </x:c>
      <x:c r="C31" s="142" t="str">
        <x:f>IF('13_Form_Vagues_Chaleur'!$O31="Validé humainement",'13_Form_Vagues_Chaleur'!C31,"")</x:f>
      </x:c>
      <x:c r="D31" s="142" t="str">
        <x:f>IF('13_Form_Vagues_Chaleur'!$O31="Validé humainement",'13_Form_Vagues_Chaleur'!D31,"")</x:f>
      </x:c>
      <x:c r="E31" s="142" t="str">
        <x:f>IF('13_Form_Vagues_Chaleur'!$O31="Validé humainement",'13_Form_Vagues_Chaleur'!E31,"")</x:f>
      </x:c>
      <x:c r="F31" s="142" t="str">
        <x:f>IF('13_Form_Vagues_Chaleur'!$O31="Validé humainement",'13_Form_Vagues_Chaleur'!F31,"")</x:f>
      </x:c>
      <x:c r="G31" s="142" t="str">
        <x:f>IF('13_Form_Vagues_Chaleur'!$O31="Validé humainement",'13_Form_Vagues_Chaleur'!G31,"")</x:f>
      </x:c>
      <x:c r="H31" s="142" t="str">
        <x:f>IF('13_Form_Vagues_Chaleur'!$O31="Validé humainement",'13_Form_Vagues_Chaleur'!H31,"")</x:f>
      </x:c>
      <x:c r="I31" s="142" t="str">
        <x:f>IF('13_Form_Vagues_Chaleur'!$O31="Validé humainement",'13_Form_Vagues_Chaleur'!I31,"")</x:f>
      </x:c>
      <x:c r="J31" s="142" t="str">
        <x:f>IF('13_Form_Vagues_Chaleur'!$O31="Validé humainement",'13_Form_Vagues_Chaleur'!J31,"")</x:f>
      </x:c>
      <x:c r="K31" s="142" t="str">
        <x:f>IF('13_Form_Vagues_Chaleur'!$O31="Validé humainement",'13_Form_Vagues_Chaleur'!K31,"")</x:f>
      </x:c>
      <x:c r="L31" s="142" t="str">
        <x:f>IF('13_Form_Vagues_Chaleur'!$O31="Validé humainement",'13_Form_Vagues_Chaleur'!L31,"")</x:f>
      </x:c>
      <x:c r="M31" s="142" t="str">
        <x:f>IF('13_Form_Vagues_Chaleur'!$O31="Validé humainement",'13_Form_Vagues_Chaleur'!M31,"")</x:f>
      </x:c>
      <x:c r="N31" s="142" t="str">
        <x:f>IF('13_Form_Vagues_Chaleur'!$O31="Validé humainement",'13_Form_Vagues_Chaleur'!N31,"")</x:f>
      </x:c>
      <x:c r="O31" s="142" t="str">
        <x:f>IF('13_Form_Vagues_Chaleur'!$O31="Validé humainement",'13_Form_Vagues_Chaleur'!O31,"")</x:f>
      </x:c>
      <x:c r="P31" s="142" t="str">
        <x:f>IF('13_Form_Vagues_Chaleur'!$O31="Validé humainement",'13_Form_Vagues_Chaleur'!P31,"")</x:f>
      </x:c>
      <x:c r="Q31" s="142" t="str">
        <x:f>IF('13_Form_Vagues_Chaleur'!$O31="Validé humainement",'13_Form_Vagues_Chaleur'!Q31,"")</x:f>
      </x:c>
      <x:c r="R31" s="142" t="str">
        <x:f>IF('13_Form_Vagues_Chaleur'!$O31="Validé humainement",'13_Form_Vagues_Chaleur'!R31,"")</x:f>
      </x:c>
      <x:c r="S31" s="142" t="str">
        <x:f>IF('13_Form_Vagues_Chaleur'!$O31="Validé humainement",'13_Form_Vagues_Chaleur'!S31,"")</x:f>
      </x:c>
      <x:c r="T31" s="142" t="str">
        <x:f>IF('13_Form_Vagues_Chaleur'!$O31="Validé humainement",'13_Form_Vagues_Chaleur'!T31,"")</x:f>
      </x:c>
    </x:row>
    <x:row r="32">
      <x:c r="A32" s="142" t="str">
        <x:f>IF('13_Form_Vagues_Chaleur'!$O32="Validé humainement",'13_Form_Vagues_Chaleur'!A32,"")</x:f>
      </x:c>
      <x:c r="B32" s="142" t="str">
        <x:f>IF('13_Form_Vagues_Chaleur'!$O32="Validé humainement",'13_Form_Vagues_Chaleur'!B32,"")</x:f>
      </x:c>
      <x:c r="C32" s="142" t="str">
        <x:f>IF('13_Form_Vagues_Chaleur'!$O32="Validé humainement",'13_Form_Vagues_Chaleur'!C32,"")</x:f>
      </x:c>
      <x:c r="D32" s="142" t="str">
        <x:f>IF('13_Form_Vagues_Chaleur'!$O32="Validé humainement",'13_Form_Vagues_Chaleur'!D32,"")</x:f>
      </x:c>
      <x:c r="E32" s="142" t="str">
        <x:f>IF('13_Form_Vagues_Chaleur'!$O32="Validé humainement",'13_Form_Vagues_Chaleur'!E32,"")</x:f>
      </x:c>
      <x:c r="F32" s="142" t="str">
        <x:f>IF('13_Form_Vagues_Chaleur'!$O32="Validé humainement",'13_Form_Vagues_Chaleur'!F32,"")</x:f>
      </x:c>
      <x:c r="G32" s="142" t="str">
        <x:f>IF('13_Form_Vagues_Chaleur'!$O32="Validé humainement",'13_Form_Vagues_Chaleur'!G32,"")</x:f>
      </x:c>
      <x:c r="H32" s="142" t="str">
        <x:f>IF('13_Form_Vagues_Chaleur'!$O32="Validé humainement",'13_Form_Vagues_Chaleur'!H32,"")</x:f>
      </x:c>
      <x:c r="I32" s="142" t="str">
        <x:f>IF('13_Form_Vagues_Chaleur'!$O32="Validé humainement",'13_Form_Vagues_Chaleur'!I32,"")</x:f>
      </x:c>
      <x:c r="J32" s="142" t="str">
        <x:f>IF('13_Form_Vagues_Chaleur'!$O32="Validé humainement",'13_Form_Vagues_Chaleur'!J32,"")</x:f>
      </x:c>
      <x:c r="K32" s="142" t="str">
        <x:f>IF('13_Form_Vagues_Chaleur'!$O32="Validé humainement",'13_Form_Vagues_Chaleur'!K32,"")</x:f>
      </x:c>
      <x:c r="L32" s="142" t="str">
        <x:f>IF('13_Form_Vagues_Chaleur'!$O32="Validé humainement",'13_Form_Vagues_Chaleur'!L32,"")</x:f>
      </x:c>
      <x:c r="M32" s="142" t="str">
        <x:f>IF('13_Form_Vagues_Chaleur'!$O32="Validé humainement",'13_Form_Vagues_Chaleur'!M32,"")</x:f>
      </x:c>
      <x:c r="N32" s="142" t="str">
        <x:f>IF('13_Form_Vagues_Chaleur'!$O32="Validé humainement",'13_Form_Vagues_Chaleur'!N32,"")</x:f>
      </x:c>
      <x:c r="O32" s="142" t="str">
        <x:f>IF('13_Form_Vagues_Chaleur'!$O32="Validé humainement",'13_Form_Vagues_Chaleur'!O32,"")</x:f>
      </x:c>
      <x:c r="P32" s="142" t="str">
        <x:f>IF('13_Form_Vagues_Chaleur'!$O32="Validé humainement",'13_Form_Vagues_Chaleur'!P32,"")</x:f>
      </x:c>
      <x:c r="Q32" s="142" t="str">
        <x:f>IF('13_Form_Vagues_Chaleur'!$O32="Validé humainement",'13_Form_Vagues_Chaleur'!Q32,"")</x:f>
      </x:c>
      <x:c r="R32" s="142" t="str">
        <x:f>IF('13_Form_Vagues_Chaleur'!$O32="Validé humainement",'13_Form_Vagues_Chaleur'!R32,"")</x:f>
      </x:c>
      <x:c r="S32" s="142" t="str">
        <x:f>IF('13_Form_Vagues_Chaleur'!$O32="Validé humainement",'13_Form_Vagues_Chaleur'!S32,"")</x:f>
      </x:c>
      <x:c r="T32" s="142" t="str">
        <x:f>IF('13_Form_Vagues_Chaleur'!$O32="Validé humainement",'13_Form_Vagues_Chaleur'!T32,"")</x:f>
      </x:c>
    </x:row>
    <x:row r="33">
      <x:c r="A33" s="142" t="str">
        <x:f>IF('13_Form_Vagues_Chaleur'!$O33="Validé humainement",'13_Form_Vagues_Chaleur'!A33,"")</x:f>
      </x:c>
      <x:c r="B33" s="142" t="str">
        <x:f>IF('13_Form_Vagues_Chaleur'!$O33="Validé humainement",'13_Form_Vagues_Chaleur'!B33,"")</x:f>
      </x:c>
      <x:c r="C33" s="142" t="str">
        <x:f>IF('13_Form_Vagues_Chaleur'!$O33="Validé humainement",'13_Form_Vagues_Chaleur'!C33,"")</x:f>
      </x:c>
      <x:c r="D33" s="142" t="str">
        <x:f>IF('13_Form_Vagues_Chaleur'!$O33="Validé humainement",'13_Form_Vagues_Chaleur'!D33,"")</x:f>
      </x:c>
      <x:c r="E33" s="142" t="str">
        <x:f>IF('13_Form_Vagues_Chaleur'!$O33="Validé humainement",'13_Form_Vagues_Chaleur'!E33,"")</x:f>
      </x:c>
      <x:c r="F33" s="142" t="str">
        <x:f>IF('13_Form_Vagues_Chaleur'!$O33="Validé humainement",'13_Form_Vagues_Chaleur'!F33,"")</x:f>
      </x:c>
      <x:c r="G33" s="142" t="str">
        <x:f>IF('13_Form_Vagues_Chaleur'!$O33="Validé humainement",'13_Form_Vagues_Chaleur'!G33,"")</x:f>
      </x:c>
      <x:c r="H33" s="142" t="str">
        <x:f>IF('13_Form_Vagues_Chaleur'!$O33="Validé humainement",'13_Form_Vagues_Chaleur'!H33,"")</x:f>
      </x:c>
      <x:c r="I33" s="142" t="str">
        <x:f>IF('13_Form_Vagues_Chaleur'!$O33="Validé humainement",'13_Form_Vagues_Chaleur'!I33,"")</x:f>
      </x:c>
      <x:c r="J33" s="142" t="str">
        <x:f>IF('13_Form_Vagues_Chaleur'!$O33="Validé humainement",'13_Form_Vagues_Chaleur'!J33,"")</x:f>
      </x:c>
      <x:c r="K33" s="142" t="str">
        <x:f>IF('13_Form_Vagues_Chaleur'!$O33="Validé humainement",'13_Form_Vagues_Chaleur'!K33,"")</x:f>
      </x:c>
      <x:c r="L33" s="142" t="str">
        <x:f>IF('13_Form_Vagues_Chaleur'!$O33="Validé humainement",'13_Form_Vagues_Chaleur'!L33,"")</x:f>
      </x:c>
      <x:c r="M33" s="142" t="str">
        <x:f>IF('13_Form_Vagues_Chaleur'!$O33="Validé humainement",'13_Form_Vagues_Chaleur'!M33,"")</x:f>
      </x:c>
      <x:c r="N33" s="142" t="str">
        <x:f>IF('13_Form_Vagues_Chaleur'!$O33="Validé humainement",'13_Form_Vagues_Chaleur'!N33,"")</x:f>
      </x:c>
      <x:c r="O33" s="142" t="str">
        <x:f>IF('13_Form_Vagues_Chaleur'!$O33="Validé humainement",'13_Form_Vagues_Chaleur'!O33,"")</x:f>
      </x:c>
      <x:c r="P33" s="142" t="str">
        <x:f>IF('13_Form_Vagues_Chaleur'!$O33="Validé humainement",'13_Form_Vagues_Chaleur'!P33,"")</x:f>
      </x:c>
      <x:c r="Q33" s="142" t="str">
        <x:f>IF('13_Form_Vagues_Chaleur'!$O33="Validé humainement",'13_Form_Vagues_Chaleur'!Q33,"")</x:f>
      </x:c>
      <x:c r="R33" s="142" t="str">
        <x:f>IF('13_Form_Vagues_Chaleur'!$O33="Validé humainement",'13_Form_Vagues_Chaleur'!R33,"")</x:f>
      </x:c>
      <x:c r="S33" s="142" t="str">
        <x:f>IF('13_Form_Vagues_Chaleur'!$O33="Validé humainement",'13_Form_Vagues_Chaleur'!S33,"")</x:f>
      </x:c>
      <x:c r="T33" s="142" t="str">
        <x:f>IF('13_Form_Vagues_Chaleur'!$O33="Validé humainement",'13_Form_Vagues_Chaleur'!T33,"")</x:f>
      </x:c>
    </x:row>
    <x:row r="34">
      <x:c r="A34" s="142" t="str">
        <x:f>IF('13_Form_Vagues_Chaleur'!$O34="Validé humainement",'13_Form_Vagues_Chaleur'!A34,"")</x:f>
      </x:c>
      <x:c r="B34" s="142" t="str">
        <x:f>IF('13_Form_Vagues_Chaleur'!$O34="Validé humainement",'13_Form_Vagues_Chaleur'!B34,"")</x:f>
      </x:c>
      <x:c r="C34" s="142" t="str">
        <x:f>IF('13_Form_Vagues_Chaleur'!$O34="Validé humainement",'13_Form_Vagues_Chaleur'!C34,"")</x:f>
      </x:c>
      <x:c r="D34" s="142" t="str">
        <x:f>IF('13_Form_Vagues_Chaleur'!$O34="Validé humainement",'13_Form_Vagues_Chaleur'!D34,"")</x:f>
      </x:c>
      <x:c r="E34" s="142" t="str">
        <x:f>IF('13_Form_Vagues_Chaleur'!$O34="Validé humainement",'13_Form_Vagues_Chaleur'!E34,"")</x:f>
      </x:c>
      <x:c r="F34" s="142" t="str">
        <x:f>IF('13_Form_Vagues_Chaleur'!$O34="Validé humainement",'13_Form_Vagues_Chaleur'!F34,"")</x:f>
      </x:c>
      <x:c r="G34" s="142" t="str">
        <x:f>IF('13_Form_Vagues_Chaleur'!$O34="Validé humainement",'13_Form_Vagues_Chaleur'!G34,"")</x:f>
      </x:c>
      <x:c r="H34" s="142" t="str">
        <x:f>IF('13_Form_Vagues_Chaleur'!$O34="Validé humainement",'13_Form_Vagues_Chaleur'!H34,"")</x:f>
      </x:c>
      <x:c r="I34" s="142" t="str">
        <x:f>IF('13_Form_Vagues_Chaleur'!$O34="Validé humainement",'13_Form_Vagues_Chaleur'!I34,"")</x:f>
      </x:c>
      <x:c r="J34" s="142" t="str">
        <x:f>IF('13_Form_Vagues_Chaleur'!$O34="Validé humainement",'13_Form_Vagues_Chaleur'!J34,"")</x:f>
      </x:c>
      <x:c r="K34" s="142" t="str">
        <x:f>IF('13_Form_Vagues_Chaleur'!$O34="Validé humainement",'13_Form_Vagues_Chaleur'!K34,"")</x:f>
      </x:c>
      <x:c r="L34" s="142" t="str">
        <x:f>IF('13_Form_Vagues_Chaleur'!$O34="Validé humainement",'13_Form_Vagues_Chaleur'!L34,"")</x:f>
      </x:c>
      <x:c r="M34" s="142" t="str">
        <x:f>IF('13_Form_Vagues_Chaleur'!$O34="Validé humainement",'13_Form_Vagues_Chaleur'!M34,"")</x:f>
      </x:c>
      <x:c r="N34" s="142" t="str">
        <x:f>IF('13_Form_Vagues_Chaleur'!$O34="Validé humainement",'13_Form_Vagues_Chaleur'!N34,"")</x:f>
      </x:c>
      <x:c r="O34" s="142" t="str">
        <x:f>IF('13_Form_Vagues_Chaleur'!$O34="Validé humainement",'13_Form_Vagues_Chaleur'!O34,"")</x:f>
      </x:c>
      <x:c r="P34" s="142" t="str">
        <x:f>IF('13_Form_Vagues_Chaleur'!$O34="Validé humainement",'13_Form_Vagues_Chaleur'!P34,"")</x:f>
      </x:c>
      <x:c r="Q34" s="142" t="str">
        <x:f>IF('13_Form_Vagues_Chaleur'!$O34="Validé humainement",'13_Form_Vagues_Chaleur'!Q34,"")</x:f>
      </x:c>
      <x:c r="R34" s="142" t="str">
        <x:f>IF('13_Form_Vagues_Chaleur'!$O34="Validé humainement",'13_Form_Vagues_Chaleur'!R34,"")</x:f>
      </x:c>
      <x:c r="S34" s="142" t="str">
        <x:f>IF('13_Form_Vagues_Chaleur'!$O34="Validé humainement",'13_Form_Vagues_Chaleur'!S34,"")</x:f>
      </x:c>
      <x:c r="T34" s="142" t="str">
        <x:f>IF('13_Form_Vagues_Chaleur'!$O34="Validé humainement",'13_Form_Vagues_Chaleur'!T34,"")</x:f>
      </x:c>
    </x:row>
    <x:row r="35">
      <x:c r="A35" s="142" t="str">
        <x:f>IF('13_Form_Vagues_Chaleur'!$O35="Validé humainement",'13_Form_Vagues_Chaleur'!A35,"")</x:f>
      </x:c>
      <x:c r="B35" s="142" t="str">
        <x:f>IF('13_Form_Vagues_Chaleur'!$O35="Validé humainement",'13_Form_Vagues_Chaleur'!B35,"")</x:f>
      </x:c>
      <x:c r="C35" s="142" t="str">
        <x:f>IF('13_Form_Vagues_Chaleur'!$O35="Validé humainement",'13_Form_Vagues_Chaleur'!C35,"")</x:f>
      </x:c>
      <x:c r="D35" s="142" t="str">
        <x:f>IF('13_Form_Vagues_Chaleur'!$O35="Validé humainement",'13_Form_Vagues_Chaleur'!D35,"")</x:f>
      </x:c>
      <x:c r="E35" s="142" t="str">
        <x:f>IF('13_Form_Vagues_Chaleur'!$O35="Validé humainement",'13_Form_Vagues_Chaleur'!E35,"")</x:f>
      </x:c>
      <x:c r="F35" s="142" t="str">
        <x:f>IF('13_Form_Vagues_Chaleur'!$O35="Validé humainement",'13_Form_Vagues_Chaleur'!F35,"")</x:f>
      </x:c>
      <x:c r="G35" s="142" t="str">
        <x:f>IF('13_Form_Vagues_Chaleur'!$O35="Validé humainement",'13_Form_Vagues_Chaleur'!G35,"")</x:f>
      </x:c>
      <x:c r="H35" s="142" t="str">
        <x:f>IF('13_Form_Vagues_Chaleur'!$O35="Validé humainement",'13_Form_Vagues_Chaleur'!H35,"")</x:f>
      </x:c>
      <x:c r="I35" s="142" t="str">
        <x:f>IF('13_Form_Vagues_Chaleur'!$O35="Validé humainement",'13_Form_Vagues_Chaleur'!I35,"")</x:f>
      </x:c>
      <x:c r="J35" s="142" t="str">
        <x:f>IF('13_Form_Vagues_Chaleur'!$O35="Validé humainement",'13_Form_Vagues_Chaleur'!J35,"")</x:f>
      </x:c>
      <x:c r="K35" s="142" t="str">
        <x:f>IF('13_Form_Vagues_Chaleur'!$O35="Validé humainement",'13_Form_Vagues_Chaleur'!K35,"")</x:f>
      </x:c>
      <x:c r="L35" s="142" t="str">
        <x:f>IF('13_Form_Vagues_Chaleur'!$O35="Validé humainement",'13_Form_Vagues_Chaleur'!L35,"")</x:f>
      </x:c>
      <x:c r="M35" s="142" t="str">
        <x:f>IF('13_Form_Vagues_Chaleur'!$O35="Validé humainement",'13_Form_Vagues_Chaleur'!M35,"")</x:f>
      </x:c>
      <x:c r="N35" s="142" t="str">
        <x:f>IF('13_Form_Vagues_Chaleur'!$O35="Validé humainement",'13_Form_Vagues_Chaleur'!N35,"")</x:f>
      </x:c>
      <x:c r="O35" s="142" t="str">
        <x:f>IF('13_Form_Vagues_Chaleur'!$O35="Validé humainement",'13_Form_Vagues_Chaleur'!O35,"")</x:f>
      </x:c>
      <x:c r="P35" s="142" t="str">
        <x:f>IF('13_Form_Vagues_Chaleur'!$O35="Validé humainement",'13_Form_Vagues_Chaleur'!P35,"")</x:f>
      </x:c>
      <x:c r="Q35" s="142" t="str">
        <x:f>IF('13_Form_Vagues_Chaleur'!$O35="Validé humainement",'13_Form_Vagues_Chaleur'!Q35,"")</x:f>
      </x:c>
      <x:c r="R35" s="142" t="str">
        <x:f>IF('13_Form_Vagues_Chaleur'!$O35="Validé humainement",'13_Form_Vagues_Chaleur'!R35,"")</x:f>
      </x:c>
      <x:c r="S35" s="142" t="str">
        <x:f>IF('13_Form_Vagues_Chaleur'!$O35="Validé humainement",'13_Form_Vagues_Chaleur'!S35,"")</x:f>
      </x:c>
      <x:c r="T35" s="142" t="str">
        <x:f>IF('13_Form_Vagues_Chaleur'!$O35="Validé humainement",'13_Form_Vagues_Chaleur'!T35,"")</x:f>
      </x:c>
    </x:row>
    <x:row r="36">
      <x:c r="A36" s="142" t="str">
        <x:f>IF('13_Form_Vagues_Chaleur'!$O36="Validé humainement",'13_Form_Vagues_Chaleur'!A36,"")</x:f>
      </x:c>
      <x:c r="B36" s="142" t="str">
        <x:f>IF('13_Form_Vagues_Chaleur'!$O36="Validé humainement",'13_Form_Vagues_Chaleur'!B36,"")</x:f>
      </x:c>
      <x:c r="C36" s="142" t="str">
        <x:f>IF('13_Form_Vagues_Chaleur'!$O36="Validé humainement",'13_Form_Vagues_Chaleur'!C36,"")</x:f>
      </x:c>
      <x:c r="D36" s="142" t="str">
        <x:f>IF('13_Form_Vagues_Chaleur'!$O36="Validé humainement",'13_Form_Vagues_Chaleur'!D36,"")</x:f>
      </x:c>
      <x:c r="E36" s="142" t="str">
        <x:f>IF('13_Form_Vagues_Chaleur'!$O36="Validé humainement",'13_Form_Vagues_Chaleur'!E36,"")</x:f>
      </x:c>
      <x:c r="F36" s="142" t="str">
        <x:f>IF('13_Form_Vagues_Chaleur'!$O36="Validé humainement",'13_Form_Vagues_Chaleur'!F36,"")</x:f>
      </x:c>
      <x:c r="G36" s="142" t="str">
        <x:f>IF('13_Form_Vagues_Chaleur'!$O36="Validé humainement",'13_Form_Vagues_Chaleur'!G36,"")</x:f>
      </x:c>
      <x:c r="H36" s="142" t="str">
        <x:f>IF('13_Form_Vagues_Chaleur'!$O36="Validé humainement",'13_Form_Vagues_Chaleur'!H36,"")</x:f>
      </x:c>
      <x:c r="I36" s="142" t="str">
        <x:f>IF('13_Form_Vagues_Chaleur'!$O36="Validé humainement",'13_Form_Vagues_Chaleur'!I36,"")</x:f>
      </x:c>
      <x:c r="J36" s="142" t="str">
        <x:f>IF('13_Form_Vagues_Chaleur'!$O36="Validé humainement",'13_Form_Vagues_Chaleur'!J36,"")</x:f>
      </x:c>
      <x:c r="K36" s="142" t="str">
        <x:f>IF('13_Form_Vagues_Chaleur'!$O36="Validé humainement",'13_Form_Vagues_Chaleur'!K36,"")</x:f>
      </x:c>
      <x:c r="L36" s="142" t="str">
        <x:f>IF('13_Form_Vagues_Chaleur'!$O36="Validé humainement",'13_Form_Vagues_Chaleur'!L36,"")</x:f>
      </x:c>
      <x:c r="M36" s="142" t="str">
        <x:f>IF('13_Form_Vagues_Chaleur'!$O36="Validé humainement",'13_Form_Vagues_Chaleur'!M36,"")</x:f>
      </x:c>
      <x:c r="N36" s="142" t="str">
        <x:f>IF('13_Form_Vagues_Chaleur'!$O36="Validé humainement",'13_Form_Vagues_Chaleur'!N36,"")</x:f>
      </x:c>
      <x:c r="O36" s="142" t="str">
        <x:f>IF('13_Form_Vagues_Chaleur'!$O36="Validé humainement",'13_Form_Vagues_Chaleur'!O36,"")</x:f>
      </x:c>
      <x:c r="P36" s="142" t="str">
        <x:f>IF('13_Form_Vagues_Chaleur'!$O36="Validé humainement",'13_Form_Vagues_Chaleur'!P36,"")</x:f>
      </x:c>
      <x:c r="Q36" s="142" t="str">
        <x:f>IF('13_Form_Vagues_Chaleur'!$O36="Validé humainement",'13_Form_Vagues_Chaleur'!Q36,"")</x:f>
      </x:c>
      <x:c r="R36" s="142" t="str">
        <x:f>IF('13_Form_Vagues_Chaleur'!$O36="Validé humainement",'13_Form_Vagues_Chaleur'!R36,"")</x:f>
      </x:c>
      <x:c r="S36" s="142" t="str">
        <x:f>IF('13_Form_Vagues_Chaleur'!$O36="Validé humainement",'13_Form_Vagues_Chaleur'!S36,"")</x:f>
      </x:c>
      <x:c r="T36" s="142" t="str">
        <x:f>IF('13_Form_Vagues_Chaleur'!$O36="Validé humainement",'13_Form_Vagues_Chaleur'!T36,"")</x:f>
      </x:c>
    </x:row>
    <x:row r="37">
      <x:c r="A37" s="142" t="str">
        <x:f>IF('13_Form_Vagues_Chaleur'!$O37="Validé humainement",'13_Form_Vagues_Chaleur'!A37,"")</x:f>
      </x:c>
      <x:c r="B37" s="142" t="str">
        <x:f>IF('13_Form_Vagues_Chaleur'!$O37="Validé humainement",'13_Form_Vagues_Chaleur'!B37,"")</x:f>
      </x:c>
      <x:c r="C37" s="142" t="str">
        <x:f>IF('13_Form_Vagues_Chaleur'!$O37="Validé humainement",'13_Form_Vagues_Chaleur'!C37,"")</x:f>
      </x:c>
      <x:c r="D37" s="142" t="str">
        <x:f>IF('13_Form_Vagues_Chaleur'!$O37="Validé humainement",'13_Form_Vagues_Chaleur'!D37,"")</x:f>
      </x:c>
      <x:c r="E37" s="142" t="str">
        <x:f>IF('13_Form_Vagues_Chaleur'!$O37="Validé humainement",'13_Form_Vagues_Chaleur'!E37,"")</x:f>
      </x:c>
      <x:c r="F37" s="142" t="str">
        <x:f>IF('13_Form_Vagues_Chaleur'!$O37="Validé humainement",'13_Form_Vagues_Chaleur'!F37,"")</x:f>
      </x:c>
      <x:c r="G37" s="142" t="str">
        <x:f>IF('13_Form_Vagues_Chaleur'!$O37="Validé humainement",'13_Form_Vagues_Chaleur'!G37,"")</x:f>
      </x:c>
      <x:c r="H37" s="142" t="str">
        <x:f>IF('13_Form_Vagues_Chaleur'!$O37="Validé humainement",'13_Form_Vagues_Chaleur'!H37,"")</x:f>
      </x:c>
      <x:c r="I37" s="142" t="str">
        <x:f>IF('13_Form_Vagues_Chaleur'!$O37="Validé humainement",'13_Form_Vagues_Chaleur'!I37,"")</x:f>
      </x:c>
      <x:c r="J37" s="142" t="str">
        <x:f>IF('13_Form_Vagues_Chaleur'!$O37="Validé humainement",'13_Form_Vagues_Chaleur'!J37,"")</x:f>
      </x:c>
      <x:c r="K37" s="142" t="str">
        <x:f>IF('13_Form_Vagues_Chaleur'!$O37="Validé humainement",'13_Form_Vagues_Chaleur'!K37,"")</x:f>
      </x:c>
      <x:c r="L37" s="142" t="str">
        <x:f>IF('13_Form_Vagues_Chaleur'!$O37="Validé humainement",'13_Form_Vagues_Chaleur'!L37,"")</x:f>
      </x:c>
      <x:c r="M37" s="142" t="str">
        <x:f>IF('13_Form_Vagues_Chaleur'!$O37="Validé humainement",'13_Form_Vagues_Chaleur'!M37,"")</x:f>
      </x:c>
      <x:c r="N37" s="142" t="str">
        <x:f>IF('13_Form_Vagues_Chaleur'!$O37="Validé humainement",'13_Form_Vagues_Chaleur'!N37,"")</x:f>
      </x:c>
      <x:c r="O37" s="142" t="str">
        <x:f>IF('13_Form_Vagues_Chaleur'!$O37="Validé humainement",'13_Form_Vagues_Chaleur'!O37,"")</x:f>
      </x:c>
      <x:c r="P37" s="142" t="str">
        <x:f>IF('13_Form_Vagues_Chaleur'!$O37="Validé humainement",'13_Form_Vagues_Chaleur'!P37,"")</x:f>
      </x:c>
      <x:c r="Q37" s="142" t="str">
        <x:f>IF('13_Form_Vagues_Chaleur'!$O37="Validé humainement",'13_Form_Vagues_Chaleur'!Q37,"")</x:f>
      </x:c>
      <x:c r="R37" s="142" t="str">
        <x:f>IF('13_Form_Vagues_Chaleur'!$O37="Validé humainement",'13_Form_Vagues_Chaleur'!R37,"")</x:f>
      </x:c>
      <x:c r="S37" s="142" t="str">
        <x:f>IF('13_Form_Vagues_Chaleur'!$O37="Validé humainement",'13_Form_Vagues_Chaleur'!S37,"")</x:f>
      </x:c>
      <x:c r="T37" s="142" t="str">
        <x:f>IF('13_Form_Vagues_Chaleur'!$O37="Validé humainement",'13_Form_Vagues_Chaleur'!T37,"")</x:f>
      </x:c>
    </x:row>
    <x:row r="38">
      <x:c r="A38" s="142" t="str">
        <x:f>IF('13_Form_Vagues_Chaleur'!$O38="Validé humainement",'13_Form_Vagues_Chaleur'!A38,"")</x:f>
      </x:c>
      <x:c r="B38" s="142" t="str">
        <x:f>IF('13_Form_Vagues_Chaleur'!$O38="Validé humainement",'13_Form_Vagues_Chaleur'!B38,"")</x:f>
      </x:c>
      <x:c r="C38" s="142" t="str">
        <x:f>IF('13_Form_Vagues_Chaleur'!$O38="Validé humainement",'13_Form_Vagues_Chaleur'!C38,"")</x:f>
      </x:c>
      <x:c r="D38" s="142" t="str">
        <x:f>IF('13_Form_Vagues_Chaleur'!$O38="Validé humainement",'13_Form_Vagues_Chaleur'!D38,"")</x:f>
      </x:c>
      <x:c r="E38" s="142" t="str">
        <x:f>IF('13_Form_Vagues_Chaleur'!$O38="Validé humainement",'13_Form_Vagues_Chaleur'!E38,"")</x:f>
      </x:c>
      <x:c r="F38" s="142" t="str">
        <x:f>IF('13_Form_Vagues_Chaleur'!$O38="Validé humainement",'13_Form_Vagues_Chaleur'!F38,"")</x:f>
      </x:c>
      <x:c r="G38" s="142" t="str">
        <x:f>IF('13_Form_Vagues_Chaleur'!$O38="Validé humainement",'13_Form_Vagues_Chaleur'!G38,"")</x:f>
      </x:c>
      <x:c r="H38" s="142" t="str">
        <x:f>IF('13_Form_Vagues_Chaleur'!$O38="Validé humainement",'13_Form_Vagues_Chaleur'!H38,"")</x:f>
      </x:c>
      <x:c r="I38" s="142" t="str">
        <x:f>IF('13_Form_Vagues_Chaleur'!$O38="Validé humainement",'13_Form_Vagues_Chaleur'!I38,"")</x:f>
      </x:c>
      <x:c r="J38" s="142" t="str">
        <x:f>IF('13_Form_Vagues_Chaleur'!$O38="Validé humainement",'13_Form_Vagues_Chaleur'!J38,"")</x:f>
      </x:c>
      <x:c r="K38" s="142" t="str">
        <x:f>IF('13_Form_Vagues_Chaleur'!$O38="Validé humainement",'13_Form_Vagues_Chaleur'!K38,"")</x:f>
      </x:c>
      <x:c r="L38" s="142" t="str">
        <x:f>IF('13_Form_Vagues_Chaleur'!$O38="Validé humainement",'13_Form_Vagues_Chaleur'!L38,"")</x:f>
      </x:c>
      <x:c r="M38" s="142" t="str">
        <x:f>IF('13_Form_Vagues_Chaleur'!$O38="Validé humainement",'13_Form_Vagues_Chaleur'!M38,"")</x:f>
      </x:c>
      <x:c r="N38" s="142" t="str">
        <x:f>IF('13_Form_Vagues_Chaleur'!$O38="Validé humainement",'13_Form_Vagues_Chaleur'!N38,"")</x:f>
      </x:c>
      <x:c r="O38" s="142" t="str">
        <x:f>IF('13_Form_Vagues_Chaleur'!$O38="Validé humainement",'13_Form_Vagues_Chaleur'!O38,"")</x:f>
      </x:c>
      <x:c r="P38" s="142" t="str">
        <x:f>IF('13_Form_Vagues_Chaleur'!$O38="Validé humainement",'13_Form_Vagues_Chaleur'!P38,"")</x:f>
      </x:c>
      <x:c r="Q38" s="142" t="str">
        <x:f>IF('13_Form_Vagues_Chaleur'!$O38="Validé humainement",'13_Form_Vagues_Chaleur'!Q38,"")</x:f>
      </x:c>
      <x:c r="R38" s="142" t="str">
        <x:f>IF('13_Form_Vagues_Chaleur'!$O38="Validé humainement",'13_Form_Vagues_Chaleur'!R38,"")</x:f>
      </x:c>
      <x:c r="S38" s="142" t="str">
        <x:f>IF('13_Form_Vagues_Chaleur'!$O38="Validé humainement",'13_Form_Vagues_Chaleur'!S38,"")</x:f>
      </x:c>
      <x:c r="T38" s="142" t="str">
        <x:f>IF('13_Form_Vagues_Chaleur'!$O38="Validé humainement",'13_Form_Vagues_Chaleur'!T38,"")</x:f>
      </x:c>
    </x:row>
    <x:row r="39">
      <x:c r="A39" s="142" t="str">
        <x:f>IF('13_Form_Vagues_Chaleur'!$O39="Validé humainement",'13_Form_Vagues_Chaleur'!A39,"")</x:f>
      </x:c>
      <x:c r="B39" s="142" t="str">
        <x:f>IF('13_Form_Vagues_Chaleur'!$O39="Validé humainement",'13_Form_Vagues_Chaleur'!B39,"")</x:f>
      </x:c>
      <x:c r="C39" s="142" t="str">
        <x:f>IF('13_Form_Vagues_Chaleur'!$O39="Validé humainement",'13_Form_Vagues_Chaleur'!C39,"")</x:f>
      </x:c>
      <x:c r="D39" s="142" t="str">
        <x:f>IF('13_Form_Vagues_Chaleur'!$O39="Validé humainement",'13_Form_Vagues_Chaleur'!D39,"")</x:f>
      </x:c>
      <x:c r="E39" s="142" t="str">
        <x:f>IF('13_Form_Vagues_Chaleur'!$O39="Validé humainement",'13_Form_Vagues_Chaleur'!E39,"")</x:f>
      </x:c>
      <x:c r="F39" s="142" t="str">
        <x:f>IF('13_Form_Vagues_Chaleur'!$O39="Validé humainement",'13_Form_Vagues_Chaleur'!F39,"")</x:f>
      </x:c>
      <x:c r="G39" s="142" t="str">
        <x:f>IF('13_Form_Vagues_Chaleur'!$O39="Validé humainement",'13_Form_Vagues_Chaleur'!G39,"")</x:f>
      </x:c>
      <x:c r="H39" s="142" t="str">
        <x:f>IF('13_Form_Vagues_Chaleur'!$O39="Validé humainement",'13_Form_Vagues_Chaleur'!H39,"")</x:f>
      </x:c>
      <x:c r="I39" s="142" t="str">
        <x:f>IF('13_Form_Vagues_Chaleur'!$O39="Validé humainement",'13_Form_Vagues_Chaleur'!I39,"")</x:f>
      </x:c>
      <x:c r="J39" s="142" t="str">
        <x:f>IF('13_Form_Vagues_Chaleur'!$O39="Validé humainement",'13_Form_Vagues_Chaleur'!J39,"")</x:f>
      </x:c>
      <x:c r="K39" s="142" t="str">
        <x:f>IF('13_Form_Vagues_Chaleur'!$O39="Validé humainement",'13_Form_Vagues_Chaleur'!K39,"")</x:f>
      </x:c>
      <x:c r="L39" s="142" t="str">
        <x:f>IF('13_Form_Vagues_Chaleur'!$O39="Validé humainement",'13_Form_Vagues_Chaleur'!L39,"")</x:f>
      </x:c>
      <x:c r="M39" s="142" t="str">
        <x:f>IF('13_Form_Vagues_Chaleur'!$O39="Validé humainement",'13_Form_Vagues_Chaleur'!M39,"")</x:f>
      </x:c>
      <x:c r="N39" s="142" t="str">
        <x:f>IF('13_Form_Vagues_Chaleur'!$O39="Validé humainement",'13_Form_Vagues_Chaleur'!N39,"")</x:f>
      </x:c>
      <x:c r="O39" s="142" t="str">
        <x:f>IF('13_Form_Vagues_Chaleur'!$O39="Validé humainement",'13_Form_Vagues_Chaleur'!O39,"")</x:f>
      </x:c>
      <x:c r="P39" s="142" t="str">
        <x:f>IF('13_Form_Vagues_Chaleur'!$O39="Validé humainement",'13_Form_Vagues_Chaleur'!P39,"")</x:f>
      </x:c>
      <x:c r="Q39" s="142" t="str">
        <x:f>IF('13_Form_Vagues_Chaleur'!$O39="Validé humainement",'13_Form_Vagues_Chaleur'!Q39,"")</x:f>
      </x:c>
      <x:c r="R39" s="142" t="str">
        <x:f>IF('13_Form_Vagues_Chaleur'!$O39="Validé humainement",'13_Form_Vagues_Chaleur'!R39,"")</x:f>
      </x:c>
      <x:c r="S39" s="142" t="str">
        <x:f>IF('13_Form_Vagues_Chaleur'!$O39="Validé humainement",'13_Form_Vagues_Chaleur'!S39,"")</x:f>
      </x:c>
      <x:c r="T39" s="142" t="str">
        <x:f>IF('13_Form_Vagues_Chaleur'!$O39="Validé humainement",'13_Form_Vagues_Chaleur'!T39,"")</x:f>
      </x:c>
    </x:row>
    <x:row r="40">
      <x:c r="A40" s="142" t="str">
        <x:f>IF('13_Form_Vagues_Chaleur'!$O40="Validé humainement",'13_Form_Vagues_Chaleur'!A40,"")</x:f>
      </x:c>
      <x:c r="B40" s="142" t="str">
        <x:f>IF('13_Form_Vagues_Chaleur'!$O40="Validé humainement",'13_Form_Vagues_Chaleur'!B40,"")</x:f>
      </x:c>
      <x:c r="C40" s="142" t="str">
        <x:f>IF('13_Form_Vagues_Chaleur'!$O40="Validé humainement",'13_Form_Vagues_Chaleur'!C40,"")</x:f>
      </x:c>
      <x:c r="D40" s="142" t="str">
        <x:f>IF('13_Form_Vagues_Chaleur'!$O40="Validé humainement",'13_Form_Vagues_Chaleur'!D40,"")</x:f>
      </x:c>
      <x:c r="E40" s="142" t="str">
        <x:f>IF('13_Form_Vagues_Chaleur'!$O40="Validé humainement",'13_Form_Vagues_Chaleur'!E40,"")</x:f>
      </x:c>
      <x:c r="F40" s="142" t="str">
        <x:f>IF('13_Form_Vagues_Chaleur'!$O40="Validé humainement",'13_Form_Vagues_Chaleur'!F40,"")</x:f>
      </x:c>
      <x:c r="G40" s="142" t="str">
        <x:f>IF('13_Form_Vagues_Chaleur'!$O40="Validé humainement",'13_Form_Vagues_Chaleur'!G40,"")</x:f>
      </x:c>
      <x:c r="H40" s="142" t="str">
        <x:f>IF('13_Form_Vagues_Chaleur'!$O40="Validé humainement",'13_Form_Vagues_Chaleur'!H40,"")</x:f>
      </x:c>
      <x:c r="I40" s="142" t="str">
        <x:f>IF('13_Form_Vagues_Chaleur'!$O40="Validé humainement",'13_Form_Vagues_Chaleur'!I40,"")</x:f>
      </x:c>
      <x:c r="J40" s="142" t="str">
        <x:f>IF('13_Form_Vagues_Chaleur'!$O40="Validé humainement",'13_Form_Vagues_Chaleur'!J40,"")</x:f>
      </x:c>
      <x:c r="K40" s="142" t="str">
        <x:f>IF('13_Form_Vagues_Chaleur'!$O40="Validé humainement",'13_Form_Vagues_Chaleur'!K40,"")</x:f>
      </x:c>
      <x:c r="L40" s="142" t="str">
        <x:f>IF('13_Form_Vagues_Chaleur'!$O40="Validé humainement",'13_Form_Vagues_Chaleur'!L40,"")</x:f>
      </x:c>
      <x:c r="M40" s="142" t="str">
        <x:f>IF('13_Form_Vagues_Chaleur'!$O40="Validé humainement",'13_Form_Vagues_Chaleur'!M40,"")</x:f>
      </x:c>
      <x:c r="N40" s="142" t="str">
        <x:f>IF('13_Form_Vagues_Chaleur'!$O40="Validé humainement",'13_Form_Vagues_Chaleur'!N40,"")</x:f>
      </x:c>
      <x:c r="O40" s="142" t="str">
        <x:f>IF('13_Form_Vagues_Chaleur'!$O40="Validé humainement",'13_Form_Vagues_Chaleur'!O40,"")</x:f>
      </x:c>
      <x:c r="P40" s="142" t="str">
        <x:f>IF('13_Form_Vagues_Chaleur'!$O40="Validé humainement",'13_Form_Vagues_Chaleur'!P40,"")</x:f>
      </x:c>
      <x:c r="Q40" s="142" t="str">
        <x:f>IF('13_Form_Vagues_Chaleur'!$O40="Validé humainement",'13_Form_Vagues_Chaleur'!Q40,"")</x:f>
      </x:c>
      <x:c r="R40" s="142" t="str">
        <x:f>IF('13_Form_Vagues_Chaleur'!$O40="Validé humainement",'13_Form_Vagues_Chaleur'!R40,"")</x:f>
      </x:c>
      <x:c r="S40" s="142" t="str">
        <x:f>IF('13_Form_Vagues_Chaleur'!$O40="Validé humainement",'13_Form_Vagues_Chaleur'!S40,"")</x:f>
      </x:c>
      <x:c r="T40" s="142" t="str">
        <x:f>IF('13_Form_Vagues_Chaleur'!$O40="Validé humainement",'13_Form_Vagues_Chaleur'!T40,"")</x:f>
      </x:c>
    </x:row>
    <x:row r="41">
      <x:c r="A41" s="142" t="str">
        <x:f>IF('13_Form_Vagues_Chaleur'!$O41="Validé humainement",'13_Form_Vagues_Chaleur'!A41,"")</x:f>
      </x:c>
      <x:c r="B41" s="142" t="str">
        <x:f>IF('13_Form_Vagues_Chaleur'!$O41="Validé humainement",'13_Form_Vagues_Chaleur'!B41,"")</x:f>
      </x:c>
      <x:c r="C41" s="142" t="str">
        <x:f>IF('13_Form_Vagues_Chaleur'!$O41="Validé humainement",'13_Form_Vagues_Chaleur'!C41,"")</x:f>
      </x:c>
      <x:c r="D41" s="142" t="str">
        <x:f>IF('13_Form_Vagues_Chaleur'!$O41="Validé humainement",'13_Form_Vagues_Chaleur'!D41,"")</x:f>
      </x:c>
      <x:c r="E41" s="142" t="str">
        <x:f>IF('13_Form_Vagues_Chaleur'!$O41="Validé humainement",'13_Form_Vagues_Chaleur'!E41,"")</x:f>
      </x:c>
      <x:c r="F41" s="142" t="str">
        <x:f>IF('13_Form_Vagues_Chaleur'!$O41="Validé humainement",'13_Form_Vagues_Chaleur'!F41,"")</x:f>
      </x:c>
      <x:c r="G41" s="142" t="str">
        <x:f>IF('13_Form_Vagues_Chaleur'!$O41="Validé humainement",'13_Form_Vagues_Chaleur'!G41,"")</x:f>
      </x:c>
      <x:c r="H41" s="142" t="str">
        <x:f>IF('13_Form_Vagues_Chaleur'!$O41="Validé humainement",'13_Form_Vagues_Chaleur'!H41,"")</x:f>
      </x:c>
      <x:c r="I41" s="142" t="str">
        <x:f>IF('13_Form_Vagues_Chaleur'!$O41="Validé humainement",'13_Form_Vagues_Chaleur'!I41,"")</x:f>
      </x:c>
      <x:c r="J41" s="142" t="str">
        <x:f>IF('13_Form_Vagues_Chaleur'!$O41="Validé humainement",'13_Form_Vagues_Chaleur'!J41,"")</x:f>
      </x:c>
      <x:c r="K41" s="142" t="str">
        <x:f>IF('13_Form_Vagues_Chaleur'!$O41="Validé humainement",'13_Form_Vagues_Chaleur'!K41,"")</x:f>
      </x:c>
      <x:c r="L41" s="142" t="str">
        <x:f>IF('13_Form_Vagues_Chaleur'!$O41="Validé humainement",'13_Form_Vagues_Chaleur'!L41,"")</x:f>
      </x:c>
      <x:c r="M41" s="142" t="str">
        <x:f>IF('13_Form_Vagues_Chaleur'!$O41="Validé humainement",'13_Form_Vagues_Chaleur'!M41,"")</x:f>
      </x:c>
      <x:c r="N41" s="142" t="str">
        <x:f>IF('13_Form_Vagues_Chaleur'!$O41="Validé humainement",'13_Form_Vagues_Chaleur'!N41,"")</x:f>
      </x:c>
      <x:c r="O41" s="142" t="str">
        <x:f>IF('13_Form_Vagues_Chaleur'!$O41="Validé humainement",'13_Form_Vagues_Chaleur'!O41,"")</x:f>
      </x:c>
      <x:c r="P41" s="142" t="str">
        <x:f>IF('13_Form_Vagues_Chaleur'!$O41="Validé humainement",'13_Form_Vagues_Chaleur'!P41,"")</x:f>
      </x:c>
      <x:c r="Q41" s="142" t="str">
        <x:f>IF('13_Form_Vagues_Chaleur'!$O41="Validé humainement",'13_Form_Vagues_Chaleur'!Q41,"")</x:f>
      </x:c>
      <x:c r="R41" s="142" t="str">
        <x:f>IF('13_Form_Vagues_Chaleur'!$O41="Validé humainement",'13_Form_Vagues_Chaleur'!R41,"")</x:f>
      </x:c>
      <x:c r="S41" s="142" t="str">
        <x:f>IF('13_Form_Vagues_Chaleur'!$O41="Validé humainement",'13_Form_Vagues_Chaleur'!S41,"")</x:f>
      </x:c>
      <x:c r="T41" s="142" t="str">
        <x:f>IF('13_Form_Vagues_Chaleur'!$O41="Validé humainement",'13_Form_Vagues_Chaleur'!T41,"")</x:f>
      </x:c>
    </x:row>
    <x:row r="42">
      <x:c r="A42" s="142" t="str">
        <x:f>IF('13_Form_Vagues_Chaleur'!$O42="Validé humainement",'13_Form_Vagues_Chaleur'!A42,"")</x:f>
      </x:c>
      <x:c r="B42" s="142" t="str">
        <x:f>IF('13_Form_Vagues_Chaleur'!$O42="Validé humainement",'13_Form_Vagues_Chaleur'!B42,"")</x:f>
      </x:c>
      <x:c r="C42" s="142" t="str">
        <x:f>IF('13_Form_Vagues_Chaleur'!$O42="Validé humainement",'13_Form_Vagues_Chaleur'!C42,"")</x:f>
      </x:c>
      <x:c r="D42" s="142" t="str">
        <x:f>IF('13_Form_Vagues_Chaleur'!$O42="Validé humainement",'13_Form_Vagues_Chaleur'!D42,"")</x:f>
      </x:c>
      <x:c r="E42" s="142" t="str">
        <x:f>IF('13_Form_Vagues_Chaleur'!$O42="Validé humainement",'13_Form_Vagues_Chaleur'!E42,"")</x:f>
      </x:c>
      <x:c r="F42" s="142" t="str">
        <x:f>IF('13_Form_Vagues_Chaleur'!$O42="Validé humainement",'13_Form_Vagues_Chaleur'!F42,"")</x:f>
      </x:c>
      <x:c r="G42" s="142" t="str">
        <x:f>IF('13_Form_Vagues_Chaleur'!$O42="Validé humainement",'13_Form_Vagues_Chaleur'!G42,"")</x:f>
      </x:c>
      <x:c r="H42" s="142" t="str">
        <x:f>IF('13_Form_Vagues_Chaleur'!$O42="Validé humainement",'13_Form_Vagues_Chaleur'!H42,"")</x:f>
      </x:c>
      <x:c r="I42" s="142" t="str">
        <x:f>IF('13_Form_Vagues_Chaleur'!$O42="Validé humainement",'13_Form_Vagues_Chaleur'!I42,"")</x:f>
      </x:c>
      <x:c r="J42" s="142" t="str">
        <x:f>IF('13_Form_Vagues_Chaleur'!$O42="Validé humainement",'13_Form_Vagues_Chaleur'!J42,"")</x:f>
      </x:c>
      <x:c r="K42" s="142" t="str">
        <x:f>IF('13_Form_Vagues_Chaleur'!$O42="Validé humainement",'13_Form_Vagues_Chaleur'!K42,"")</x:f>
      </x:c>
      <x:c r="L42" s="142" t="str">
        <x:f>IF('13_Form_Vagues_Chaleur'!$O42="Validé humainement",'13_Form_Vagues_Chaleur'!L42,"")</x:f>
      </x:c>
      <x:c r="M42" s="142" t="str">
        <x:f>IF('13_Form_Vagues_Chaleur'!$O42="Validé humainement",'13_Form_Vagues_Chaleur'!M42,"")</x:f>
      </x:c>
      <x:c r="N42" s="142" t="str">
        <x:f>IF('13_Form_Vagues_Chaleur'!$O42="Validé humainement",'13_Form_Vagues_Chaleur'!N42,"")</x:f>
      </x:c>
      <x:c r="O42" s="142" t="str">
        <x:f>IF('13_Form_Vagues_Chaleur'!$O42="Validé humainement",'13_Form_Vagues_Chaleur'!O42,"")</x:f>
      </x:c>
      <x:c r="P42" s="142" t="str">
        <x:f>IF('13_Form_Vagues_Chaleur'!$O42="Validé humainement",'13_Form_Vagues_Chaleur'!P42,"")</x:f>
      </x:c>
      <x:c r="Q42" s="142" t="str">
        <x:f>IF('13_Form_Vagues_Chaleur'!$O42="Validé humainement",'13_Form_Vagues_Chaleur'!Q42,"")</x:f>
      </x:c>
      <x:c r="R42" s="142" t="str">
        <x:f>IF('13_Form_Vagues_Chaleur'!$O42="Validé humainement",'13_Form_Vagues_Chaleur'!R42,"")</x:f>
      </x:c>
      <x:c r="S42" s="142" t="str">
        <x:f>IF('13_Form_Vagues_Chaleur'!$O42="Validé humainement",'13_Form_Vagues_Chaleur'!S42,"")</x:f>
      </x:c>
      <x:c r="T42" s="142" t="str">
        <x:f>IF('13_Form_Vagues_Chaleur'!$O42="Validé humainement",'13_Form_Vagues_Chaleur'!T42,"")</x:f>
      </x:c>
    </x:row>
    <x:row r="43">
      <x:c r="A43" s="142" t="str">
        <x:f>IF('13_Form_Vagues_Chaleur'!$O43="Validé humainement",'13_Form_Vagues_Chaleur'!A43,"")</x:f>
      </x:c>
      <x:c r="B43" s="142" t="str">
        <x:f>IF('13_Form_Vagues_Chaleur'!$O43="Validé humainement",'13_Form_Vagues_Chaleur'!B43,"")</x:f>
      </x:c>
      <x:c r="C43" s="142" t="str">
        <x:f>IF('13_Form_Vagues_Chaleur'!$O43="Validé humainement",'13_Form_Vagues_Chaleur'!C43,"")</x:f>
      </x:c>
      <x:c r="D43" s="142" t="str">
        <x:f>IF('13_Form_Vagues_Chaleur'!$O43="Validé humainement",'13_Form_Vagues_Chaleur'!D43,"")</x:f>
      </x:c>
      <x:c r="E43" s="142" t="str">
        <x:f>IF('13_Form_Vagues_Chaleur'!$O43="Validé humainement",'13_Form_Vagues_Chaleur'!E43,"")</x:f>
      </x:c>
      <x:c r="F43" s="142" t="str">
        <x:f>IF('13_Form_Vagues_Chaleur'!$O43="Validé humainement",'13_Form_Vagues_Chaleur'!F43,"")</x:f>
      </x:c>
      <x:c r="G43" s="142" t="str">
        <x:f>IF('13_Form_Vagues_Chaleur'!$O43="Validé humainement",'13_Form_Vagues_Chaleur'!G43,"")</x:f>
      </x:c>
      <x:c r="H43" s="142" t="str">
        <x:f>IF('13_Form_Vagues_Chaleur'!$O43="Validé humainement",'13_Form_Vagues_Chaleur'!H43,"")</x:f>
      </x:c>
      <x:c r="I43" s="142" t="str">
        <x:f>IF('13_Form_Vagues_Chaleur'!$O43="Validé humainement",'13_Form_Vagues_Chaleur'!I43,"")</x:f>
      </x:c>
      <x:c r="J43" s="142" t="str">
        <x:f>IF('13_Form_Vagues_Chaleur'!$O43="Validé humainement",'13_Form_Vagues_Chaleur'!J43,"")</x:f>
      </x:c>
      <x:c r="K43" s="142" t="str">
        <x:f>IF('13_Form_Vagues_Chaleur'!$O43="Validé humainement",'13_Form_Vagues_Chaleur'!K43,"")</x:f>
      </x:c>
      <x:c r="L43" s="142" t="str">
        <x:f>IF('13_Form_Vagues_Chaleur'!$O43="Validé humainement",'13_Form_Vagues_Chaleur'!L43,"")</x:f>
      </x:c>
      <x:c r="M43" s="142" t="str">
        <x:f>IF('13_Form_Vagues_Chaleur'!$O43="Validé humainement",'13_Form_Vagues_Chaleur'!M43,"")</x:f>
      </x:c>
      <x:c r="N43" s="142" t="str">
        <x:f>IF('13_Form_Vagues_Chaleur'!$O43="Validé humainement",'13_Form_Vagues_Chaleur'!N43,"")</x:f>
      </x:c>
      <x:c r="O43" s="142" t="str">
        <x:f>IF('13_Form_Vagues_Chaleur'!$O43="Validé humainement",'13_Form_Vagues_Chaleur'!O43,"")</x:f>
      </x:c>
      <x:c r="P43" s="142" t="str">
        <x:f>IF('13_Form_Vagues_Chaleur'!$O43="Validé humainement",'13_Form_Vagues_Chaleur'!P43,"")</x:f>
      </x:c>
      <x:c r="Q43" s="142" t="str">
        <x:f>IF('13_Form_Vagues_Chaleur'!$O43="Validé humainement",'13_Form_Vagues_Chaleur'!Q43,"")</x:f>
      </x:c>
      <x:c r="R43" s="142" t="str">
        <x:f>IF('13_Form_Vagues_Chaleur'!$O43="Validé humainement",'13_Form_Vagues_Chaleur'!R43,"")</x:f>
      </x:c>
      <x:c r="S43" s="142" t="str">
        <x:f>IF('13_Form_Vagues_Chaleur'!$O43="Validé humainement",'13_Form_Vagues_Chaleur'!S43,"")</x:f>
      </x:c>
      <x:c r="T43" s="142" t="str">
        <x:f>IF('13_Form_Vagues_Chaleur'!$O43="Validé humainement",'13_Form_Vagues_Chaleur'!T43,"")</x:f>
      </x:c>
    </x:row>
    <x:row r="44">
      <x:c r="A44" s="142" t="str">
        <x:f>IF('13_Form_Vagues_Chaleur'!$O44="Validé humainement",'13_Form_Vagues_Chaleur'!A44,"")</x:f>
      </x:c>
      <x:c r="B44" s="142" t="str">
        <x:f>IF('13_Form_Vagues_Chaleur'!$O44="Validé humainement",'13_Form_Vagues_Chaleur'!B44,"")</x:f>
      </x:c>
      <x:c r="C44" s="142" t="str">
        <x:f>IF('13_Form_Vagues_Chaleur'!$O44="Validé humainement",'13_Form_Vagues_Chaleur'!C44,"")</x:f>
      </x:c>
      <x:c r="D44" s="142" t="str">
        <x:f>IF('13_Form_Vagues_Chaleur'!$O44="Validé humainement",'13_Form_Vagues_Chaleur'!D44,"")</x:f>
      </x:c>
      <x:c r="E44" s="142" t="str">
        <x:f>IF('13_Form_Vagues_Chaleur'!$O44="Validé humainement",'13_Form_Vagues_Chaleur'!E44,"")</x:f>
      </x:c>
      <x:c r="F44" s="142" t="str">
        <x:f>IF('13_Form_Vagues_Chaleur'!$O44="Validé humainement",'13_Form_Vagues_Chaleur'!F44,"")</x:f>
      </x:c>
      <x:c r="G44" s="142" t="str">
        <x:f>IF('13_Form_Vagues_Chaleur'!$O44="Validé humainement",'13_Form_Vagues_Chaleur'!G44,"")</x:f>
      </x:c>
      <x:c r="H44" s="142" t="str">
        <x:f>IF('13_Form_Vagues_Chaleur'!$O44="Validé humainement",'13_Form_Vagues_Chaleur'!H44,"")</x:f>
      </x:c>
      <x:c r="I44" s="142" t="str">
        <x:f>IF('13_Form_Vagues_Chaleur'!$O44="Validé humainement",'13_Form_Vagues_Chaleur'!I44,"")</x:f>
      </x:c>
      <x:c r="J44" s="142" t="str">
        <x:f>IF('13_Form_Vagues_Chaleur'!$O44="Validé humainement",'13_Form_Vagues_Chaleur'!J44,"")</x:f>
      </x:c>
      <x:c r="K44" s="142" t="str">
        <x:f>IF('13_Form_Vagues_Chaleur'!$O44="Validé humainement",'13_Form_Vagues_Chaleur'!K44,"")</x:f>
      </x:c>
      <x:c r="L44" s="142" t="str">
        <x:f>IF('13_Form_Vagues_Chaleur'!$O44="Validé humainement",'13_Form_Vagues_Chaleur'!L44,"")</x:f>
      </x:c>
      <x:c r="M44" s="142" t="str">
        <x:f>IF('13_Form_Vagues_Chaleur'!$O44="Validé humainement",'13_Form_Vagues_Chaleur'!M44,"")</x:f>
      </x:c>
      <x:c r="N44" s="142" t="str">
        <x:f>IF('13_Form_Vagues_Chaleur'!$O44="Validé humainement",'13_Form_Vagues_Chaleur'!N44,"")</x:f>
      </x:c>
      <x:c r="O44" s="142" t="str">
        <x:f>IF('13_Form_Vagues_Chaleur'!$O44="Validé humainement",'13_Form_Vagues_Chaleur'!O44,"")</x:f>
      </x:c>
      <x:c r="P44" s="142" t="str">
        <x:f>IF('13_Form_Vagues_Chaleur'!$O44="Validé humainement",'13_Form_Vagues_Chaleur'!P44,"")</x:f>
      </x:c>
      <x:c r="Q44" s="142" t="str">
        <x:f>IF('13_Form_Vagues_Chaleur'!$O44="Validé humainement",'13_Form_Vagues_Chaleur'!Q44,"")</x:f>
      </x:c>
      <x:c r="R44" s="142" t="str">
        <x:f>IF('13_Form_Vagues_Chaleur'!$O44="Validé humainement",'13_Form_Vagues_Chaleur'!R44,"")</x:f>
      </x:c>
      <x:c r="S44" s="142" t="str">
        <x:f>IF('13_Form_Vagues_Chaleur'!$O44="Validé humainement",'13_Form_Vagues_Chaleur'!S44,"")</x:f>
      </x:c>
      <x:c r="T44" s="142" t="str">
        <x:f>IF('13_Form_Vagues_Chaleur'!$O44="Validé humainement",'13_Form_Vagues_Chaleur'!T44,"")</x:f>
      </x:c>
    </x:row>
    <x:row r="45">
      <x:c r="A45" s="142" t="str">
        <x:f>IF('13_Form_Vagues_Chaleur'!$O45="Validé humainement",'13_Form_Vagues_Chaleur'!A45,"")</x:f>
      </x:c>
      <x:c r="B45" s="142" t="str">
        <x:f>IF('13_Form_Vagues_Chaleur'!$O45="Validé humainement",'13_Form_Vagues_Chaleur'!B45,"")</x:f>
      </x:c>
      <x:c r="C45" s="142" t="str">
        <x:f>IF('13_Form_Vagues_Chaleur'!$O45="Validé humainement",'13_Form_Vagues_Chaleur'!C45,"")</x:f>
      </x:c>
      <x:c r="D45" s="142" t="str">
        <x:f>IF('13_Form_Vagues_Chaleur'!$O45="Validé humainement",'13_Form_Vagues_Chaleur'!D45,"")</x:f>
      </x:c>
      <x:c r="E45" s="142" t="str">
        <x:f>IF('13_Form_Vagues_Chaleur'!$O45="Validé humainement",'13_Form_Vagues_Chaleur'!E45,"")</x:f>
      </x:c>
      <x:c r="F45" s="142" t="str">
        <x:f>IF('13_Form_Vagues_Chaleur'!$O45="Validé humainement",'13_Form_Vagues_Chaleur'!F45,"")</x:f>
      </x:c>
      <x:c r="G45" s="142" t="str">
        <x:f>IF('13_Form_Vagues_Chaleur'!$O45="Validé humainement",'13_Form_Vagues_Chaleur'!G45,"")</x:f>
      </x:c>
      <x:c r="H45" s="142" t="str">
        <x:f>IF('13_Form_Vagues_Chaleur'!$O45="Validé humainement",'13_Form_Vagues_Chaleur'!H45,"")</x:f>
      </x:c>
      <x:c r="I45" s="142" t="str">
        <x:f>IF('13_Form_Vagues_Chaleur'!$O45="Validé humainement",'13_Form_Vagues_Chaleur'!I45,"")</x:f>
      </x:c>
      <x:c r="J45" s="142" t="str">
        <x:f>IF('13_Form_Vagues_Chaleur'!$O45="Validé humainement",'13_Form_Vagues_Chaleur'!J45,"")</x:f>
      </x:c>
      <x:c r="K45" s="142" t="str">
        <x:f>IF('13_Form_Vagues_Chaleur'!$O45="Validé humainement",'13_Form_Vagues_Chaleur'!K45,"")</x:f>
      </x:c>
      <x:c r="L45" s="142" t="str">
        <x:f>IF('13_Form_Vagues_Chaleur'!$O45="Validé humainement",'13_Form_Vagues_Chaleur'!L45,"")</x:f>
      </x:c>
      <x:c r="M45" s="142" t="str">
        <x:f>IF('13_Form_Vagues_Chaleur'!$O45="Validé humainement",'13_Form_Vagues_Chaleur'!M45,"")</x:f>
      </x:c>
      <x:c r="N45" s="142" t="str">
        <x:f>IF('13_Form_Vagues_Chaleur'!$O45="Validé humainement",'13_Form_Vagues_Chaleur'!N45,"")</x:f>
      </x:c>
      <x:c r="O45" s="142" t="str">
        <x:f>IF('13_Form_Vagues_Chaleur'!$O45="Validé humainement",'13_Form_Vagues_Chaleur'!O45,"")</x:f>
      </x:c>
      <x:c r="P45" s="142" t="str">
        <x:f>IF('13_Form_Vagues_Chaleur'!$O45="Validé humainement",'13_Form_Vagues_Chaleur'!P45,"")</x:f>
      </x:c>
      <x:c r="Q45" s="142" t="str">
        <x:f>IF('13_Form_Vagues_Chaleur'!$O45="Validé humainement",'13_Form_Vagues_Chaleur'!Q45,"")</x:f>
      </x:c>
      <x:c r="R45" s="142" t="str">
        <x:f>IF('13_Form_Vagues_Chaleur'!$O45="Validé humainement",'13_Form_Vagues_Chaleur'!R45,"")</x:f>
      </x:c>
      <x:c r="S45" s="142" t="str">
        <x:f>IF('13_Form_Vagues_Chaleur'!$O45="Validé humainement",'13_Form_Vagues_Chaleur'!S45,"")</x:f>
      </x:c>
      <x:c r="T45" s="142" t="str">
        <x:f>IF('13_Form_Vagues_Chaleur'!$O45="Validé humainement",'13_Form_Vagues_Chaleur'!T45,"")</x:f>
      </x:c>
    </x:row>
    <x:row r="46">
      <x:c r="A46" s="142" t="str">
        <x:f>IF('13_Form_Vagues_Chaleur'!$O46="Validé humainement",'13_Form_Vagues_Chaleur'!A46,"")</x:f>
      </x:c>
      <x:c r="B46" s="142" t="str">
        <x:f>IF('13_Form_Vagues_Chaleur'!$O46="Validé humainement",'13_Form_Vagues_Chaleur'!B46,"")</x:f>
      </x:c>
      <x:c r="C46" s="142" t="str">
        <x:f>IF('13_Form_Vagues_Chaleur'!$O46="Validé humainement",'13_Form_Vagues_Chaleur'!C46,"")</x:f>
      </x:c>
      <x:c r="D46" s="142" t="str">
        <x:f>IF('13_Form_Vagues_Chaleur'!$O46="Validé humainement",'13_Form_Vagues_Chaleur'!D46,"")</x:f>
      </x:c>
      <x:c r="E46" s="142" t="str">
        <x:f>IF('13_Form_Vagues_Chaleur'!$O46="Validé humainement",'13_Form_Vagues_Chaleur'!E46,"")</x:f>
      </x:c>
      <x:c r="F46" s="142" t="str">
        <x:f>IF('13_Form_Vagues_Chaleur'!$O46="Validé humainement",'13_Form_Vagues_Chaleur'!F46,"")</x:f>
      </x:c>
      <x:c r="G46" s="142" t="str">
        <x:f>IF('13_Form_Vagues_Chaleur'!$O46="Validé humainement",'13_Form_Vagues_Chaleur'!G46,"")</x:f>
      </x:c>
      <x:c r="H46" s="142" t="str">
        <x:f>IF('13_Form_Vagues_Chaleur'!$O46="Validé humainement",'13_Form_Vagues_Chaleur'!H46,"")</x:f>
      </x:c>
      <x:c r="I46" s="142" t="str">
        <x:f>IF('13_Form_Vagues_Chaleur'!$O46="Validé humainement",'13_Form_Vagues_Chaleur'!I46,"")</x:f>
      </x:c>
      <x:c r="J46" s="142" t="str">
        <x:f>IF('13_Form_Vagues_Chaleur'!$O46="Validé humainement",'13_Form_Vagues_Chaleur'!J46,"")</x:f>
      </x:c>
      <x:c r="K46" s="142" t="str">
        <x:f>IF('13_Form_Vagues_Chaleur'!$O46="Validé humainement",'13_Form_Vagues_Chaleur'!K46,"")</x:f>
      </x:c>
      <x:c r="L46" s="142" t="str">
        <x:f>IF('13_Form_Vagues_Chaleur'!$O46="Validé humainement",'13_Form_Vagues_Chaleur'!L46,"")</x:f>
      </x:c>
      <x:c r="M46" s="142" t="str">
        <x:f>IF('13_Form_Vagues_Chaleur'!$O46="Validé humainement",'13_Form_Vagues_Chaleur'!M46,"")</x:f>
      </x:c>
      <x:c r="N46" s="142" t="str">
        <x:f>IF('13_Form_Vagues_Chaleur'!$O46="Validé humainement",'13_Form_Vagues_Chaleur'!N46,"")</x:f>
      </x:c>
      <x:c r="O46" s="142" t="str">
        <x:f>IF('13_Form_Vagues_Chaleur'!$O46="Validé humainement",'13_Form_Vagues_Chaleur'!O46,"")</x:f>
      </x:c>
      <x:c r="P46" s="142" t="str">
        <x:f>IF('13_Form_Vagues_Chaleur'!$O46="Validé humainement",'13_Form_Vagues_Chaleur'!P46,"")</x:f>
      </x:c>
      <x:c r="Q46" s="142" t="str">
        <x:f>IF('13_Form_Vagues_Chaleur'!$O46="Validé humainement",'13_Form_Vagues_Chaleur'!Q46,"")</x:f>
      </x:c>
      <x:c r="R46" s="142" t="str">
        <x:f>IF('13_Form_Vagues_Chaleur'!$O46="Validé humainement",'13_Form_Vagues_Chaleur'!R46,"")</x:f>
      </x:c>
      <x:c r="S46" s="142" t="str">
        <x:f>IF('13_Form_Vagues_Chaleur'!$O46="Validé humainement",'13_Form_Vagues_Chaleur'!S46,"")</x:f>
      </x:c>
      <x:c r="T46" s="142" t="str">
        <x:f>IF('13_Form_Vagues_Chaleur'!$O46="Validé humainement",'13_Form_Vagues_Chaleur'!T46,"")</x:f>
      </x:c>
    </x:row>
    <x:row r="47">
      <x:c r="A47" s="142" t="str">
        <x:f>IF('13_Form_Vagues_Chaleur'!$O47="Validé humainement",'13_Form_Vagues_Chaleur'!A47,"")</x:f>
      </x:c>
      <x:c r="B47" s="142" t="str">
        <x:f>IF('13_Form_Vagues_Chaleur'!$O47="Validé humainement",'13_Form_Vagues_Chaleur'!B47,"")</x:f>
      </x:c>
      <x:c r="C47" s="142" t="str">
        <x:f>IF('13_Form_Vagues_Chaleur'!$O47="Validé humainement",'13_Form_Vagues_Chaleur'!C47,"")</x:f>
      </x:c>
      <x:c r="D47" s="142" t="str">
        <x:f>IF('13_Form_Vagues_Chaleur'!$O47="Validé humainement",'13_Form_Vagues_Chaleur'!D47,"")</x:f>
      </x:c>
      <x:c r="E47" s="142" t="str">
        <x:f>IF('13_Form_Vagues_Chaleur'!$O47="Validé humainement",'13_Form_Vagues_Chaleur'!E47,"")</x:f>
      </x:c>
      <x:c r="F47" s="142" t="str">
        <x:f>IF('13_Form_Vagues_Chaleur'!$O47="Validé humainement",'13_Form_Vagues_Chaleur'!F47,"")</x:f>
      </x:c>
      <x:c r="G47" s="142" t="str">
        <x:f>IF('13_Form_Vagues_Chaleur'!$O47="Validé humainement",'13_Form_Vagues_Chaleur'!G47,"")</x:f>
      </x:c>
      <x:c r="H47" s="142" t="str">
        <x:f>IF('13_Form_Vagues_Chaleur'!$O47="Validé humainement",'13_Form_Vagues_Chaleur'!H47,"")</x:f>
      </x:c>
      <x:c r="I47" s="142" t="str">
        <x:f>IF('13_Form_Vagues_Chaleur'!$O47="Validé humainement",'13_Form_Vagues_Chaleur'!I47,"")</x:f>
      </x:c>
      <x:c r="J47" s="142" t="str">
        <x:f>IF('13_Form_Vagues_Chaleur'!$O47="Validé humainement",'13_Form_Vagues_Chaleur'!J47,"")</x:f>
      </x:c>
      <x:c r="K47" s="142" t="str">
        <x:f>IF('13_Form_Vagues_Chaleur'!$O47="Validé humainement",'13_Form_Vagues_Chaleur'!K47,"")</x:f>
      </x:c>
      <x:c r="L47" s="142" t="str">
        <x:f>IF('13_Form_Vagues_Chaleur'!$O47="Validé humainement",'13_Form_Vagues_Chaleur'!L47,"")</x:f>
      </x:c>
      <x:c r="M47" s="142" t="str">
        <x:f>IF('13_Form_Vagues_Chaleur'!$O47="Validé humainement",'13_Form_Vagues_Chaleur'!M47,"")</x:f>
      </x:c>
      <x:c r="N47" s="142" t="str">
        <x:f>IF('13_Form_Vagues_Chaleur'!$O47="Validé humainement",'13_Form_Vagues_Chaleur'!N47,"")</x:f>
      </x:c>
      <x:c r="O47" s="142" t="str">
        <x:f>IF('13_Form_Vagues_Chaleur'!$O47="Validé humainement",'13_Form_Vagues_Chaleur'!O47,"")</x:f>
      </x:c>
      <x:c r="P47" s="142" t="str">
        <x:f>IF('13_Form_Vagues_Chaleur'!$O47="Validé humainement",'13_Form_Vagues_Chaleur'!P47,"")</x:f>
      </x:c>
      <x:c r="Q47" s="142" t="str">
        <x:f>IF('13_Form_Vagues_Chaleur'!$O47="Validé humainement",'13_Form_Vagues_Chaleur'!Q47,"")</x:f>
      </x:c>
      <x:c r="R47" s="142" t="str">
        <x:f>IF('13_Form_Vagues_Chaleur'!$O47="Validé humainement",'13_Form_Vagues_Chaleur'!R47,"")</x:f>
      </x:c>
      <x:c r="S47" s="142" t="str">
        <x:f>IF('13_Form_Vagues_Chaleur'!$O47="Validé humainement",'13_Form_Vagues_Chaleur'!S47,"")</x:f>
      </x:c>
      <x:c r="T47" s="142" t="str">
        <x:f>IF('13_Form_Vagues_Chaleur'!$O47="Validé humainement",'13_Form_Vagues_Chaleur'!T47,"")</x:f>
      </x:c>
    </x:row>
    <x:row r="48">
      <x:c r="A48" s="142" t="str">
        <x:f>IF('13_Form_Vagues_Chaleur'!$O48="Validé humainement",'13_Form_Vagues_Chaleur'!A48,"")</x:f>
      </x:c>
      <x:c r="B48" s="142" t="str">
        <x:f>IF('13_Form_Vagues_Chaleur'!$O48="Validé humainement",'13_Form_Vagues_Chaleur'!B48,"")</x:f>
      </x:c>
      <x:c r="C48" s="142" t="str">
        <x:f>IF('13_Form_Vagues_Chaleur'!$O48="Validé humainement",'13_Form_Vagues_Chaleur'!C48,"")</x:f>
      </x:c>
      <x:c r="D48" s="142" t="str">
        <x:f>IF('13_Form_Vagues_Chaleur'!$O48="Validé humainement",'13_Form_Vagues_Chaleur'!D48,"")</x:f>
      </x:c>
      <x:c r="E48" s="142" t="str">
        <x:f>IF('13_Form_Vagues_Chaleur'!$O48="Validé humainement",'13_Form_Vagues_Chaleur'!E48,"")</x:f>
      </x:c>
      <x:c r="F48" s="142" t="str">
        <x:f>IF('13_Form_Vagues_Chaleur'!$O48="Validé humainement",'13_Form_Vagues_Chaleur'!F48,"")</x:f>
      </x:c>
      <x:c r="G48" s="142" t="str">
        <x:f>IF('13_Form_Vagues_Chaleur'!$O48="Validé humainement",'13_Form_Vagues_Chaleur'!G48,"")</x:f>
      </x:c>
      <x:c r="H48" s="142" t="str">
        <x:f>IF('13_Form_Vagues_Chaleur'!$O48="Validé humainement",'13_Form_Vagues_Chaleur'!H48,"")</x:f>
      </x:c>
      <x:c r="I48" s="142" t="str">
        <x:f>IF('13_Form_Vagues_Chaleur'!$O48="Validé humainement",'13_Form_Vagues_Chaleur'!I48,"")</x:f>
      </x:c>
      <x:c r="J48" s="142" t="str">
        <x:f>IF('13_Form_Vagues_Chaleur'!$O48="Validé humainement",'13_Form_Vagues_Chaleur'!J48,"")</x:f>
      </x:c>
      <x:c r="K48" s="142" t="str">
        <x:f>IF('13_Form_Vagues_Chaleur'!$O48="Validé humainement",'13_Form_Vagues_Chaleur'!K48,"")</x:f>
      </x:c>
      <x:c r="L48" s="142" t="str">
        <x:f>IF('13_Form_Vagues_Chaleur'!$O48="Validé humainement",'13_Form_Vagues_Chaleur'!L48,"")</x:f>
      </x:c>
      <x:c r="M48" s="142" t="str">
        <x:f>IF('13_Form_Vagues_Chaleur'!$O48="Validé humainement",'13_Form_Vagues_Chaleur'!M48,"")</x:f>
      </x:c>
      <x:c r="N48" s="142" t="str">
        <x:f>IF('13_Form_Vagues_Chaleur'!$O48="Validé humainement",'13_Form_Vagues_Chaleur'!N48,"")</x:f>
      </x:c>
      <x:c r="O48" s="142" t="str">
        <x:f>IF('13_Form_Vagues_Chaleur'!$O48="Validé humainement",'13_Form_Vagues_Chaleur'!O48,"")</x:f>
      </x:c>
      <x:c r="P48" s="142" t="str">
        <x:f>IF('13_Form_Vagues_Chaleur'!$O48="Validé humainement",'13_Form_Vagues_Chaleur'!P48,"")</x:f>
      </x:c>
      <x:c r="Q48" s="142" t="str">
        <x:f>IF('13_Form_Vagues_Chaleur'!$O48="Validé humainement",'13_Form_Vagues_Chaleur'!Q48,"")</x:f>
      </x:c>
      <x:c r="R48" s="142" t="str">
        <x:f>IF('13_Form_Vagues_Chaleur'!$O48="Validé humainement",'13_Form_Vagues_Chaleur'!R48,"")</x:f>
      </x:c>
      <x:c r="S48" s="142" t="str">
        <x:f>IF('13_Form_Vagues_Chaleur'!$O48="Validé humainement",'13_Form_Vagues_Chaleur'!S48,"")</x:f>
      </x:c>
      <x:c r="T48" s="142" t="str">
        <x:f>IF('13_Form_Vagues_Chaleur'!$O48="Validé humainement",'13_Form_Vagues_Chaleur'!T48,"")</x:f>
      </x:c>
    </x:row>
    <x:row r="49">
      <x:c r="A49" s="142" t="str">
        <x:f>IF('13_Form_Vagues_Chaleur'!$O49="Validé humainement",'13_Form_Vagues_Chaleur'!A49,"")</x:f>
      </x:c>
      <x:c r="B49" s="142" t="str">
        <x:f>IF('13_Form_Vagues_Chaleur'!$O49="Validé humainement",'13_Form_Vagues_Chaleur'!B49,"")</x:f>
      </x:c>
      <x:c r="C49" s="142" t="str">
        <x:f>IF('13_Form_Vagues_Chaleur'!$O49="Validé humainement",'13_Form_Vagues_Chaleur'!C49,"")</x:f>
      </x:c>
      <x:c r="D49" s="142" t="str">
        <x:f>IF('13_Form_Vagues_Chaleur'!$O49="Validé humainement",'13_Form_Vagues_Chaleur'!D49,"")</x:f>
      </x:c>
      <x:c r="E49" s="142" t="str">
        <x:f>IF('13_Form_Vagues_Chaleur'!$O49="Validé humainement",'13_Form_Vagues_Chaleur'!E49,"")</x:f>
      </x:c>
      <x:c r="F49" s="142" t="str">
        <x:f>IF('13_Form_Vagues_Chaleur'!$O49="Validé humainement",'13_Form_Vagues_Chaleur'!F49,"")</x:f>
      </x:c>
      <x:c r="G49" s="142" t="str">
        <x:f>IF('13_Form_Vagues_Chaleur'!$O49="Validé humainement",'13_Form_Vagues_Chaleur'!G49,"")</x:f>
      </x:c>
      <x:c r="H49" s="142" t="str">
        <x:f>IF('13_Form_Vagues_Chaleur'!$O49="Validé humainement",'13_Form_Vagues_Chaleur'!H49,"")</x:f>
      </x:c>
      <x:c r="I49" s="142" t="str">
        <x:f>IF('13_Form_Vagues_Chaleur'!$O49="Validé humainement",'13_Form_Vagues_Chaleur'!I49,"")</x:f>
      </x:c>
      <x:c r="J49" s="142" t="str">
        <x:f>IF('13_Form_Vagues_Chaleur'!$O49="Validé humainement",'13_Form_Vagues_Chaleur'!J49,"")</x:f>
      </x:c>
      <x:c r="K49" s="142" t="str">
        <x:f>IF('13_Form_Vagues_Chaleur'!$O49="Validé humainement",'13_Form_Vagues_Chaleur'!K49,"")</x:f>
      </x:c>
      <x:c r="L49" s="142" t="str">
        <x:f>IF('13_Form_Vagues_Chaleur'!$O49="Validé humainement",'13_Form_Vagues_Chaleur'!L49,"")</x:f>
      </x:c>
      <x:c r="M49" s="142" t="str">
        <x:f>IF('13_Form_Vagues_Chaleur'!$O49="Validé humainement",'13_Form_Vagues_Chaleur'!M49,"")</x:f>
      </x:c>
      <x:c r="N49" s="142" t="str">
        <x:f>IF('13_Form_Vagues_Chaleur'!$O49="Validé humainement",'13_Form_Vagues_Chaleur'!N49,"")</x:f>
      </x:c>
      <x:c r="O49" s="142" t="str">
        <x:f>IF('13_Form_Vagues_Chaleur'!$O49="Validé humainement",'13_Form_Vagues_Chaleur'!O49,"")</x:f>
      </x:c>
      <x:c r="P49" s="142" t="str">
        <x:f>IF('13_Form_Vagues_Chaleur'!$O49="Validé humainement",'13_Form_Vagues_Chaleur'!P49,"")</x:f>
      </x:c>
      <x:c r="Q49" s="142" t="str">
        <x:f>IF('13_Form_Vagues_Chaleur'!$O49="Validé humainement",'13_Form_Vagues_Chaleur'!Q49,"")</x:f>
      </x:c>
      <x:c r="R49" s="142" t="str">
        <x:f>IF('13_Form_Vagues_Chaleur'!$O49="Validé humainement",'13_Form_Vagues_Chaleur'!R49,"")</x:f>
      </x:c>
      <x:c r="S49" s="142" t="str">
        <x:f>IF('13_Form_Vagues_Chaleur'!$O49="Validé humainement",'13_Form_Vagues_Chaleur'!S49,"")</x:f>
      </x:c>
      <x:c r="T49" s="142" t="str">
        <x:f>IF('13_Form_Vagues_Chaleur'!$O49="Validé humainement",'13_Form_Vagues_Chaleur'!T49,"")</x:f>
      </x:c>
    </x:row>
    <x:row r="50">
      <x:c r="A50" s="142" t="str">
        <x:f>IF('13_Form_Vagues_Chaleur'!$O50="Validé humainement",'13_Form_Vagues_Chaleur'!A50,"")</x:f>
      </x:c>
      <x:c r="B50" s="142" t="str">
        <x:f>IF('13_Form_Vagues_Chaleur'!$O50="Validé humainement",'13_Form_Vagues_Chaleur'!B50,"")</x:f>
      </x:c>
      <x:c r="C50" s="142" t="str">
        <x:f>IF('13_Form_Vagues_Chaleur'!$O50="Validé humainement",'13_Form_Vagues_Chaleur'!C50,"")</x:f>
      </x:c>
      <x:c r="D50" s="142" t="str">
        <x:f>IF('13_Form_Vagues_Chaleur'!$O50="Validé humainement",'13_Form_Vagues_Chaleur'!D50,"")</x:f>
      </x:c>
      <x:c r="E50" s="142" t="str">
        <x:f>IF('13_Form_Vagues_Chaleur'!$O50="Validé humainement",'13_Form_Vagues_Chaleur'!E50,"")</x:f>
      </x:c>
      <x:c r="F50" s="142" t="str">
        <x:f>IF('13_Form_Vagues_Chaleur'!$O50="Validé humainement",'13_Form_Vagues_Chaleur'!F50,"")</x:f>
      </x:c>
      <x:c r="G50" s="142" t="str">
        <x:f>IF('13_Form_Vagues_Chaleur'!$O50="Validé humainement",'13_Form_Vagues_Chaleur'!G50,"")</x:f>
      </x:c>
      <x:c r="H50" s="142" t="str">
        <x:f>IF('13_Form_Vagues_Chaleur'!$O50="Validé humainement",'13_Form_Vagues_Chaleur'!H50,"")</x:f>
      </x:c>
      <x:c r="I50" s="142" t="str">
        <x:f>IF('13_Form_Vagues_Chaleur'!$O50="Validé humainement",'13_Form_Vagues_Chaleur'!I50,"")</x:f>
      </x:c>
      <x:c r="J50" s="142" t="str">
        <x:f>IF('13_Form_Vagues_Chaleur'!$O50="Validé humainement",'13_Form_Vagues_Chaleur'!J50,"")</x:f>
      </x:c>
      <x:c r="K50" s="142" t="str">
        <x:f>IF('13_Form_Vagues_Chaleur'!$O50="Validé humainement",'13_Form_Vagues_Chaleur'!K50,"")</x:f>
      </x:c>
      <x:c r="L50" s="142" t="str">
        <x:f>IF('13_Form_Vagues_Chaleur'!$O50="Validé humainement",'13_Form_Vagues_Chaleur'!L50,"")</x:f>
      </x:c>
      <x:c r="M50" s="142" t="str">
        <x:f>IF('13_Form_Vagues_Chaleur'!$O50="Validé humainement",'13_Form_Vagues_Chaleur'!M50,"")</x:f>
      </x:c>
      <x:c r="N50" s="142" t="str">
        <x:f>IF('13_Form_Vagues_Chaleur'!$O50="Validé humainement",'13_Form_Vagues_Chaleur'!N50,"")</x:f>
      </x:c>
      <x:c r="O50" s="142" t="str">
        <x:f>IF('13_Form_Vagues_Chaleur'!$O50="Validé humainement",'13_Form_Vagues_Chaleur'!O50,"")</x:f>
      </x:c>
      <x:c r="P50" s="142" t="str">
        <x:f>IF('13_Form_Vagues_Chaleur'!$O50="Validé humainement",'13_Form_Vagues_Chaleur'!P50,"")</x:f>
      </x:c>
      <x:c r="Q50" s="142" t="str">
        <x:f>IF('13_Form_Vagues_Chaleur'!$O50="Validé humainement",'13_Form_Vagues_Chaleur'!Q50,"")</x:f>
      </x:c>
      <x:c r="R50" s="142" t="str">
        <x:f>IF('13_Form_Vagues_Chaleur'!$O50="Validé humainement",'13_Form_Vagues_Chaleur'!R50,"")</x:f>
      </x:c>
      <x:c r="S50" s="142" t="str">
        <x:f>IF('13_Form_Vagues_Chaleur'!$O50="Validé humainement",'13_Form_Vagues_Chaleur'!S50,"")</x:f>
      </x:c>
      <x:c r="T50" s="142" t="str">
        <x:f>IF('13_Form_Vagues_Chaleur'!$O50="Validé humainement",'13_Form_Vagues_Chaleur'!T50,"")</x:f>
      </x:c>
    </x:row>
    <x:row r="51">
      <x:c r="A51" s="142" t="str">
        <x:f>IF('13_Form_Vagues_Chaleur'!$O51="Validé humainement",'13_Form_Vagues_Chaleur'!A51,"")</x:f>
      </x:c>
      <x:c r="B51" s="142" t="str">
        <x:f>IF('13_Form_Vagues_Chaleur'!$O51="Validé humainement",'13_Form_Vagues_Chaleur'!B51,"")</x:f>
      </x:c>
      <x:c r="C51" s="142" t="str">
        <x:f>IF('13_Form_Vagues_Chaleur'!$O51="Validé humainement",'13_Form_Vagues_Chaleur'!C51,"")</x:f>
      </x:c>
      <x:c r="D51" s="142" t="str">
        <x:f>IF('13_Form_Vagues_Chaleur'!$O51="Validé humainement",'13_Form_Vagues_Chaleur'!D51,"")</x:f>
      </x:c>
      <x:c r="E51" s="142" t="str">
        <x:f>IF('13_Form_Vagues_Chaleur'!$O51="Validé humainement",'13_Form_Vagues_Chaleur'!E51,"")</x:f>
      </x:c>
      <x:c r="F51" s="142" t="str">
        <x:f>IF('13_Form_Vagues_Chaleur'!$O51="Validé humainement",'13_Form_Vagues_Chaleur'!F51,"")</x:f>
      </x:c>
      <x:c r="G51" s="142" t="str">
        <x:f>IF('13_Form_Vagues_Chaleur'!$O51="Validé humainement",'13_Form_Vagues_Chaleur'!G51,"")</x:f>
      </x:c>
      <x:c r="H51" s="142" t="str">
        <x:f>IF('13_Form_Vagues_Chaleur'!$O51="Validé humainement",'13_Form_Vagues_Chaleur'!H51,"")</x:f>
      </x:c>
      <x:c r="I51" s="142" t="str">
        <x:f>IF('13_Form_Vagues_Chaleur'!$O51="Validé humainement",'13_Form_Vagues_Chaleur'!I51,"")</x:f>
      </x:c>
      <x:c r="J51" s="142" t="str">
        <x:f>IF('13_Form_Vagues_Chaleur'!$O51="Validé humainement",'13_Form_Vagues_Chaleur'!J51,"")</x:f>
      </x:c>
      <x:c r="K51" s="142" t="str">
        <x:f>IF('13_Form_Vagues_Chaleur'!$O51="Validé humainement",'13_Form_Vagues_Chaleur'!K51,"")</x:f>
      </x:c>
      <x:c r="L51" s="142" t="str">
        <x:f>IF('13_Form_Vagues_Chaleur'!$O51="Validé humainement",'13_Form_Vagues_Chaleur'!L51,"")</x:f>
      </x:c>
      <x:c r="M51" s="142" t="str">
        <x:f>IF('13_Form_Vagues_Chaleur'!$O51="Validé humainement",'13_Form_Vagues_Chaleur'!M51,"")</x:f>
      </x:c>
      <x:c r="N51" s="142" t="str">
        <x:f>IF('13_Form_Vagues_Chaleur'!$O51="Validé humainement",'13_Form_Vagues_Chaleur'!N51,"")</x:f>
      </x:c>
      <x:c r="O51" s="142" t="str">
        <x:f>IF('13_Form_Vagues_Chaleur'!$O51="Validé humainement",'13_Form_Vagues_Chaleur'!O51,"")</x:f>
      </x:c>
      <x:c r="P51" s="142" t="str">
        <x:f>IF('13_Form_Vagues_Chaleur'!$O51="Validé humainement",'13_Form_Vagues_Chaleur'!P51,"")</x:f>
      </x:c>
      <x:c r="Q51" s="142" t="str">
        <x:f>IF('13_Form_Vagues_Chaleur'!$O51="Validé humainement",'13_Form_Vagues_Chaleur'!Q51,"")</x:f>
      </x:c>
      <x:c r="R51" s="142" t="str">
        <x:f>IF('13_Form_Vagues_Chaleur'!$O51="Validé humainement",'13_Form_Vagues_Chaleur'!R51,"")</x:f>
      </x:c>
      <x:c r="S51" s="142" t="str">
        <x:f>IF('13_Form_Vagues_Chaleur'!$O51="Validé humainement",'13_Form_Vagues_Chaleur'!S51,"")</x:f>
      </x:c>
      <x:c r="T51" s="142" t="str">
        <x:f>IF('13_Form_Vagues_Chaleur'!$O51="Validé humainement",'13_Form_Vagues_Chaleur'!T51,"")</x:f>
      </x:c>
    </x:row>
    <x:row r="52">
      <x:c r="A52" s="142" t="str">
        <x:f>IF('13_Form_Vagues_Chaleur'!$O52="Validé humainement",'13_Form_Vagues_Chaleur'!A52,"")</x:f>
      </x:c>
      <x:c r="B52" s="142" t="str">
        <x:f>IF('13_Form_Vagues_Chaleur'!$O52="Validé humainement",'13_Form_Vagues_Chaleur'!B52,"")</x:f>
      </x:c>
      <x:c r="C52" s="142" t="str">
        <x:f>IF('13_Form_Vagues_Chaleur'!$O52="Validé humainement",'13_Form_Vagues_Chaleur'!C52,"")</x:f>
      </x:c>
      <x:c r="D52" s="142" t="str">
        <x:f>IF('13_Form_Vagues_Chaleur'!$O52="Validé humainement",'13_Form_Vagues_Chaleur'!D52,"")</x:f>
      </x:c>
      <x:c r="E52" s="142" t="str">
        <x:f>IF('13_Form_Vagues_Chaleur'!$O52="Validé humainement",'13_Form_Vagues_Chaleur'!E52,"")</x:f>
      </x:c>
      <x:c r="F52" s="142" t="str">
        <x:f>IF('13_Form_Vagues_Chaleur'!$O52="Validé humainement",'13_Form_Vagues_Chaleur'!F52,"")</x:f>
      </x:c>
      <x:c r="G52" s="142" t="str">
        <x:f>IF('13_Form_Vagues_Chaleur'!$O52="Validé humainement",'13_Form_Vagues_Chaleur'!G52,"")</x:f>
      </x:c>
      <x:c r="H52" s="142" t="str">
        <x:f>IF('13_Form_Vagues_Chaleur'!$O52="Validé humainement",'13_Form_Vagues_Chaleur'!H52,"")</x:f>
      </x:c>
      <x:c r="I52" s="142" t="str">
        <x:f>IF('13_Form_Vagues_Chaleur'!$O52="Validé humainement",'13_Form_Vagues_Chaleur'!I52,"")</x:f>
      </x:c>
      <x:c r="J52" s="142" t="str">
        <x:f>IF('13_Form_Vagues_Chaleur'!$O52="Validé humainement",'13_Form_Vagues_Chaleur'!J52,"")</x:f>
      </x:c>
      <x:c r="K52" s="142" t="str">
        <x:f>IF('13_Form_Vagues_Chaleur'!$O52="Validé humainement",'13_Form_Vagues_Chaleur'!K52,"")</x:f>
      </x:c>
      <x:c r="L52" s="142" t="str">
        <x:f>IF('13_Form_Vagues_Chaleur'!$O52="Validé humainement",'13_Form_Vagues_Chaleur'!L52,"")</x:f>
      </x:c>
      <x:c r="M52" s="142" t="str">
        <x:f>IF('13_Form_Vagues_Chaleur'!$O52="Validé humainement",'13_Form_Vagues_Chaleur'!M52,"")</x:f>
      </x:c>
      <x:c r="N52" s="142" t="str">
        <x:f>IF('13_Form_Vagues_Chaleur'!$O52="Validé humainement",'13_Form_Vagues_Chaleur'!N52,"")</x:f>
      </x:c>
      <x:c r="O52" s="142" t="str">
        <x:f>IF('13_Form_Vagues_Chaleur'!$O52="Validé humainement",'13_Form_Vagues_Chaleur'!O52,"")</x:f>
      </x:c>
      <x:c r="P52" s="142" t="str">
        <x:f>IF('13_Form_Vagues_Chaleur'!$O52="Validé humainement",'13_Form_Vagues_Chaleur'!P52,"")</x:f>
      </x:c>
      <x:c r="Q52" s="142" t="str">
        <x:f>IF('13_Form_Vagues_Chaleur'!$O52="Validé humainement",'13_Form_Vagues_Chaleur'!Q52,"")</x:f>
      </x:c>
      <x:c r="R52" s="142" t="str">
        <x:f>IF('13_Form_Vagues_Chaleur'!$O52="Validé humainement",'13_Form_Vagues_Chaleur'!R52,"")</x:f>
      </x:c>
      <x:c r="S52" s="142" t="str">
        <x:f>IF('13_Form_Vagues_Chaleur'!$O52="Validé humainement",'13_Form_Vagues_Chaleur'!S52,"")</x:f>
      </x:c>
      <x:c r="T52" s="142" t="str">
        <x:f>IF('13_Form_Vagues_Chaleur'!$O52="Validé humainement",'13_Form_Vagues_Chaleur'!T52,"")</x:f>
      </x:c>
    </x:row>
    <x:row r="53">
      <x:c r="A53" s="142" t="str">
        <x:f>IF('13_Form_Vagues_Chaleur'!$O53="Validé humainement",'13_Form_Vagues_Chaleur'!A53,"")</x:f>
      </x:c>
      <x:c r="B53" s="142" t="str">
        <x:f>IF('13_Form_Vagues_Chaleur'!$O53="Validé humainement",'13_Form_Vagues_Chaleur'!B53,"")</x:f>
      </x:c>
      <x:c r="C53" s="142" t="str">
        <x:f>IF('13_Form_Vagues_Chaleur'!$O53="Validé humainement",'13_Form_Vagues_Chaleur'!C53,"")</x:f>
      </x:c>
      <x:c r="D53" s="142" t="str">
        <x:f>IF('13_Form_Vagues_Chaleur'!$O53="Validé humainement",'13_Form_Vagues_Chaleur'!D53,"")</x:f>
      </x:c>
      <x:c r="E53" s="142" t="str">
        <x:f>IF('13_Form_Vagues_Chaleur'!$O53="Validé humainement",'13_Form_Vagues_Chaleur'!E53,"")</x:f>
      </x:c>
      <x:c r="F53" s="142" t="str">
        <x:f>IF('13_Form_Vagues_Chaleur'!$O53="Validé humainement",'13_Form_Vagues_Chaleur'!F53,"")</x:f>
      </x:c>
      <x:c r="G53" s="142" t="str">
        <x:f>IF('13_Form_Vagues_Chaleur'!$O53="Validé humainement",'13_Form_Vagues_Chaleur'!G53,"")</x:f>
      </x:c>
      <x:c r="H53" s="142" t="str">
        <x:f>IF('13_Form_Vagues_Chaleur'!$O53="Validé humainement",'13_Form_Vagues_Chaleur'!H53,"")</x:f>
      </x:c>
      <x:c r="I53" s="142" t="str">
        <x:f>IF('13_Form_Vagues_Chaleur'!$O53="Validé humainement",'13_Form_Vagues_Chaleur'!I53,"")</x:f>
      </x:c>
      <x:c r="J53" s="142" t="str">
        <x:f>IF('13_Form_Vagues_Chaleur'!$O53="Validé humainement",'13_Form_Vagues_Chaleur'!J53,"")</x:f>
      </x:c>
      <x:c r="K53" s="142" t="str">
        <x:f>IF('13_Form_Vagues_Chaleur'!$O53="Validé humainement",'13_Form_Vagues_Chaleur'!K53,"")</x:f>
      </x:c>
      <x:c r="L53" s="142" t="str">
        <x:f>IF('13_Form_Vagues_Chaleur'!$O53="Validé humainement",'13_Form_Vagues_Chaleur'!L53,"")</x:f>
      </x:c>
      <x:c r="M53" s="142" t="str">
        <x:f>IF('13_Form_Vagues_Chaleur'!$O53="Validé humainement",'13_Form_Vagues_Chaleur'!M53,"")</x:f>
      </x:c>
      <x:c r="N53" s="142" t="str">
        <x:f>IF('13_Form_Vagues_Chaleur'!$O53="Validé humainement",'13_Form_Vagues_Chaleur'!N53,"")</x:f>
      </x:c>
      <x:c r="O53" s="142" t="str">
        <x:f>IF('13_Form_Vagues_Chaleur'!$O53="Validé humainement",'13_Form_Vagues_Chaleur'!O53,"")</x:f>
      </x:c>
      <x:c r="P53" s="142" t="str">
        <x:f>IF('13_Form_Vagues_Chaleur'!$O53="Validé humainement",'13_Form_Vagues_Chaleur'!P53,"")</x:f>
      </x:c>
      <x:c r="Q53" s="142" t="str">
        <x:f>IF('13_Form_Vagues_Chaleur'!$O53="Validé humainement",'13_Form_Vagues_Chaleur'!Q53,"")</x:f>
      </x:c>
      <x:c r="R53" s="142" t="str">
        <x:f>IF('13_Form_Vagues_Chaleur'!$O53="Validé humainement",'13_Form_Vagues_Chaleur'!R53,"")</x:f>
      </x:c>
      <x:c r="S53" s="142" t="str">
        <x:f>IF('13_Form_Vagues_Chaleur'!$O53="Validé humainement",'13_Form_Vagues_Chaleur'!S53,"")</x:f>
      </x:c>
      <x:c r="T53" s="142" t="str">
        <x:f>IF('13_Form_Vagues_Chaleur'!$O53="Validé humainement",'13_Form_Vagues_Chaleur'!T53,"")</x:f>
      </x:c>
    </x:row>
    <x:row r="54">
      <x:c r="A54" s="142" t="str">
        <x:f>IF('13_Form_Vagues_Chaleur'!$O54="Validé humainement",'13_Form_Vagues_Chaleur'!A54,"")</x:f>
      </x:c>
      <x:c r="B54" s="142" t="str">
        <x:f>IF('13_Form_Vagues_Chaleur'!$O54="Validé humainement",'13_Form_Vagues_Chaleur'!B54,"")</x:f>
      </x:c>
      <x:c r="C54" s="142" t="str">
        <x:f>IF('13_Form_Vagues_Chaleur'!$O54="Validé humainement",'13_Form_Vagues_Chaleur'!C54,"")</x:f>
      </x:c>
      <x:c r="D54" s="142" t="str">
        <x:f>IF('13_Form_Vagues_Chaleur'!$O54="Validé humainement",'13_Form_Vagues_Chaleur'!D54,"")</x:f>
      </x:c>
      <x:c r="E54" s="142" t="str">
        <x:f>IF('13_Form_Vagues_Chaleur'!$O54="Validé humainement",'13_Form_Vagues_Chaleur'!E54,"")</x:f>
      </x:c>
      <x:c r="F54" s="142" t="str">
        <x:f>IF('13_Form_Vagues_Chaleur'!$O54="Validé humainement",'13_Form_Vagues_Chaleur'!F54,"")</x:f>
      </x:c>
      <x:c r="G54" s="142" t="str">
        <x:f>IF('13_Form_Vagues_Chaleur'!$O54="Validé humainement",'13_Form_Vagues_Chaleur'!G54,"")</x:f>
      </x:c>
      <x:c r="H54" s="142" t="str">
        <x:f>IF('13_Form_Vagues_Chaleur'!$O54="Validé humainement",'13_Form_Vagues_Chaleur'!H54,"")</x:f>
      </x:c>
      <x:c r="I54" s="142" t="str">
        <x:f>IF('13_Form_Vagues_Chaleur'!$O54="Validé humainement",'13_Form_Vagues_Chaleur'!I54,"")</x:f>
      </x:c>
      <x:c r="J54" s="142" t="str">
        <x:f>IF('13_Form_Vagues_Chaleur'!$O54="Validé humainement",'13_Form_Vagues_Chaleur'!J54,"")</x:f>
      </x:c>
      <x:c r="K54" s="142" t="str">
        <x:f>IF('13_Form_Vagues_Chaleur'!$O54="Validé humainement",'13_Form_Vagues_Chaleur'!K54,"")</x:f>
      </x:c>
      <x:c r="L54" s="142" t="str">
        <x:f>IF('13_Form_Vagues_Chaleur'!$O54="Validé humainement",'13_Form_Vagues_Chaleur'!L54,"")</x:f>
      </x:c>
      <x:c r="M54" s="142" t="str">
        <x:f>IF('13_Form_Vagues_Chaleur'!$O54="Validé humainement",'13_Form_Vagues_Chaleur'!M54,"")</x:f>
      </x:c>
      <x:c r="N54" s="142" t="str">
        <x:f>IF('13_Form_Vagues_Chaleur'!$O54="Validé humainement",'13_Form_Vagues_Chaleur'!N54,"")</x:f>
      </x:c>
      <x:c r="O54" s="142" t="str">
        <x:f>IF('13_Form_Vagues_Chaleur'!$O54="Validé humainement",'13_Form_Vagues_Chaleur'!O54,"")</x:f>
      </x:c>
      <x:c r="P54" s="142" t="str">
        <x:f>IF('13_Form_Vagues_Chaleur'!$O54="Validé humainement",'13_Form_Vagues_Chaleur'!P54,"")</x:f>
      </x:c>
      <x:c r="Q54" s="142" t="str">
        <x:f>IF('13_Form_Vagues_Chaleur'!$O54="Validé humainement",'13_Form_Vagues_Chaleur'!Q54,"")</x:f>
      </x:c>
      <x:c r="R54" s="142" t="str">
        <x:f>IF('13_Form_Vagues_Chaleur'!$O54="Validé humainement",'13_Form_Vagues_Chaleur'!R54,"")</x:f>
      </x:c>
      <x:c r="S54" s="142" t="str">
        <x:f>IF('13_Form_Vagues_Chaleur'!$O54="Validé humainement",'13_Form_Vagues_Chaleur'!S54,"")</x:f>
      </x:c>
      <x:c r="T54" s="142" t="str">
        <x:f>IF('13_Form_Vagues_Chaleur'!$O54="Validé humainement",'13_Form_Vagues_Chaleur'!T54,"")</x:f>
      </x:c>
    </x:row>
    <x:row r="55">
      <x:c r="A55" s="142" t="str">
        <x:f>IF('13_Form_Vagues_Chaleur'!$O55="Validé humainement",'13_Form_Vagues_Chaleur'!A55,"")</x:f>
      </x:c>
      <x:c r="B55" s="142" t="str">
        <x:f>IF('13_Form_Vagues_Chaleur'!$O55="Validé humainement",'13_Form_Vagues_Chaleur'!B55,"")</x:f>
      </x:c>
      <x:c r="C55" s="142" t="str">
        <x:f>IF('13_Form_Vagues_Chaleur'!$O55="Validé humainement",'13_Form_Vagues_Chaleur'!C55,"")</x:f>
      </x:c>
      <x:c r="D55" s="142" t="str">
        <x:f>IF('13_Form_Vagues_Chaleur'!$O55="Validé humainement",'13_Form_Vagues_Chaleur'!D55,"")</x:f>
      </x:c>
      <x:c r="E55" s="142" t="str">
        <x:f>IF('13_Form_Vagues_Chaleur'!$O55="Validé humainement",'13_Form_Vagues_Chaleur'!E55,"")</x:f>
      </x:c>
      <x:c r="F55" s="142" t="str">
        <x:f>IF('13_Form_Vagues_Chaleur'!$O55="Validé humainement",'13_Form_Vagues_Chaleur'!F55,"")</x:f>
      </x:c>
      <x:c r="G55" s="142" t="str">
        <x:f>IF('13_Form_Vagues_Chaleur'!$O55="Validé humainement",'13_Form_Vagues_Chaleur'!G55,"")</x:f>
      </x:c>
      <x:c r="H55" s="142" t="str">
        <x:f>IF('13_Form_Vagues_Chaleur'!$O55="Validé humainement",'13_Form_Vagues_Chaleur'!H55,"")</x:f>
      </x:c>
      <x:c r="I55" s="142" t="str">
        <x:f>IF('13_Form_Vagues_Chaleur'!$O55="Validé humainement",'13_Form_Vagues_Chaleur'!I55,"")</x:f>
      </x:c>
      <x:c r="J55" s="142" t="str">
        <x:f>IF('13_Form_Vagues_Chaleur'!$O55="Validé humainement",'13_Form_Vagues_Chaleur'!J55,"")</x:f>
      </x:c>
      <x:c r="K55" s="142" t="str">
        <x:f>IF('13_Form_Vagues_Chaleur'!$O55="Validé humainement",'13_Form_Vagues_Chaleur'!K55,"")</x:f>
      </x:c>
      <x:c r="L55" s="142" t="str">
        <x:f>IF('13_Form_Vagues_Chaleur'!$O55="Validé humainement",'13_Form_Vagues_Chaleur'!L55,"")</x:f>
      </x:c>
      <x:c r="M55" s="142" t="str">
        <x:f>IF('13_Form_Vagues_Chaleur'!$O55="Validé humainement",'13_Form_Vagues_Chaleur'!M55,"")</x:f>
      </x:c>
      <x:c r="N55" s="142" t="str">
        <x:f>IF('13_Form_Vagues_Chaleur'!$O55="Validé humainement",'13_Form_Vagues_Chaleur'!N55,"")</x:f>
      </x:c>
      <x:c r="O55" s="142" t="str">
        <x:f>IF('13_Form_Vagues_Chaleur'!$O55="Validé humainement",'13_Form_Vagues_Chaleur'!O55,"")</x:f>
      </x:c>
      <x:c r="P55" s="142" t="str">
        <x:f>IF('13_Form_Vagues_Chaleur'!$O55="Validé humainement",'13_Form_Vagues_Chaleur'!P55,"")</x:f>
      </x:c>
      <x:c r="Q55" s="142" t="str">
        <x:f>IF('13_Form_Vagues_Chaleur'!$O55="Validé humainement",'13_Form_Vagues_Chaleur'!Q55,"")</x:f>
      </x:c>
      <x:c r="R55" s="142" t="str">
        <x:f>IF('13_Form_Vagues_Chaleur'!$O55="Validé humainement",'13_Form_Vagues_Chaleur'!R55,"")</x:f>
      </x:c>
      <x:c r="S55" s="142" t="str">
        <x:f>IF('13_Form_Vagues_Chaleur'!$O55="Validé humainement",'13_Form_Vagues_Chaleur'!S55,"")</x:f>
      </x:c>
      <x:c r="T55" s="142" t="str">
        <x:f>IF('13_Form_Vagues_Chaleur'!$O55="Validé humainement",'13_Form_Vagues_Chaleur'!T55,"")</x:f>
      </x:c>
    </x:row>
    <x:row r="56">
      <x:c r="A56" s="142" t="str">
        <x:f>IF('13_Form_Vagues_Chaleur'!$O56="Validé humainement",'13_Form_Vagues_Chaleur'!A56,"")</x:f>
      </x:c>
      <x:c r="B56" s="142" t="str">
        <x:f>IF('13_Form_Vagues_Chaleur'!$O56="Validé humainement",'13_Form_Vagues_Chaleur'!B56,"")</x:f>
      </x:c>
      <x:c r="C56" s="142" t="str">
        <x:f>IF('13_Form_Vagues_Chaleur'!$O56="Validé humainement",'13_Form_Vagues_Chaleur'!C56,"")</x:f>
      </x:c>
      <x:c r="D56" s="142" t="str">
        <x:f>IF('13_Form_Vagues_Chaleur'!$O56="Validé humainement",'13_Form_Vagues_Chaleur'!D56,"")</x:f>
      </x:c>
      <x:c r="E56" s="142" t="str">
        <x:f>IF('13_Form_Vagues_Chaleur'!$O56="Validé humainement",'13_Form_Vagues_Chaleur'!E56,"")</x:f>
      </x:c>
      <x:c r="F56" s="142" t="str">
        <x:f>IF('13_Form_Vagues_Chaleur'!$O56="Validé humainement",'13_Form_Vagues_Chaleur'!F56,"")</x:f>
      </x:c>
      <x:c r="G56" s="142" t="str">
        <x:f>IF('13_Form_Vagues_Chaleur'!$O56="Validé humainement",'13_Form_Vagues_Chaleur'!G56,"")</x:f>
      </x:c>
      <x:c r="H56" s="142" t="str">
        <x:f>IF('13_Form_Vagues_Chaleur'!$O56="Validé humainement",'13_Form_Vagues_Chaleur'!H56,"")</x:f>
      </x:c>
      <x:c r="I56" s="142" t="str">
        <x:f>IF('13_Form_Vagues_Chaleur'!$O56="Validé humainement",'13_Form_Vagues_Chaleur'!I56,"")</x:f>
      </x:c>
      <x:c r="J56" s="142" t="str">
        <x:f>IF('13_Form_Vagues_Chaleur'!$O56="Validé humainement",'13_Form_Vagues_Chaleur'!J56,"")</x:f>
      </x:c>
      <x:c r="K56" s="142" t="str">
        <x:f>IF('13_Form_Vagues_Chaleur'!$O56="Validé humainement",'13_Form_Vagues_Chaleur'!K56,"")</x:f>
      </x:c>
      <x:c r="L56" s="142" t="str">
        <x:f>IF('13_Form_Vagues_Chaleur'!$O56="Validé humainement",'13_Form_Vagues_Chaleur'!L56,"")</x:f>
      </x:c>
      <x:c r="M56" s="142" t="str">
        <x:f>IF('13_Form_Vagues_Chaleur'!$O56="Validé humainement",'13_Form_Vagues_Chaleur'!M56,"")</x:f>
      </x:c>
      <x:c r="N56" s="142" t="str">
        <x:f>IF('13_Form_Vagues_Chaleur'!$O56="Validé humainement",'13_Form_Vagues_Chaleur'!N56,"")</x:f>
      </x:c>
      <x:c r="O56" s="142" t="str">
        <x:f>IF('13_Form_Vagues_Chaleur'!$O56="Validé humainement",'13_Form_Vagues_Chaleur'!O56,"")</x:f>
      </x:c>
      <x:c r="P56" s="142" t="str">
        <x:f>IF('13_Form_Vagues_Chaleur'!$O56="Validé humainement",'13_Form_Vagues_Chaleur'!P56,"")</x:f>
      </x:c>
      <x:c r="Q56" s="142" t="str">
        <x:f>IF('13_Form_Vagues_Chaleur'!$O56="Validé humainement",'13_Form_Vagues_Chaleur'!Q56,"")</x:f>
      </x:c>
      <x:c r="R56" s="142" t="str">
        <x:f>IF('13_Form_Vagues_Chaleur'!$O56="Validé humainement",'13_Form_Vagues_Chaleur'!R56,"")</x:f>
      </x:c>
      <x:c r="S56" s="142" t="str">
        <x:f>IF('13_Form_Vagues_Chaleur'!$O56="Validé humainement",'13_Form_Vagues_Chaleur'!S56,"")</x:f>
      </x:c>
      <x:c r="T56" s="142" t="str">
        <x:f>IF('13_Form_Vagues_Chaleur'!$O56="Validé humainement",'13_Form_Vagues_Chaleur'!T56,"")</x:f>
      </x:c>
    </x:row>
    <x:row r="57">
      <x:c r="A57" s="142" t="str">
        <x:f>IF('13_Form_Vagues_Chaleur'!$O57="Validé humainement",'13_Form_Vagues_Chaleur'!A57,"")</x:f>
      </x:c>
      <x:c r="B57" s="142" t="str">
        <x:f>IF('13_Form_Vagues_Chaleur'!$O57="Validé humainement",'13_Form_Vagues_Chaleur'!B57,"")</x:f>
      </x:c>
      <x:c r="C57" s="142" t="str">
        <x:f>IF('13_Form_Vagues_Chaleur'!$O57="Validé humainement",'13_Form_Vagues_Chaleur'!C57,"")</x:f>
      </x:c>
      <x:c r="D57" s="142" t="str">
        <x:f>IF('13_Form_Vagues_Chaleur'!$O57="Validé humainement",'13_Form_Vagues_Chaleur'!D57,"")</x:f>
      </x:c>
      <x:c r="E57" s="142" t="str">
        <x:f>IF('13_Form_Vagues_Chaleur'!$O57="Validé humainement",'13_Form_Vagues_Chaleur'!E57,"")</x:f>
      </x:c>
      <x:c r="F57" s="142" t="str">
        <x:f>IF('13_Form_Vagues_Chaleur'!$O57="Validé humainement",'13_Form_Vagues_Chaleur'!F57,"")</x:f>
      </x:c>
      <x:c r="G57" s="142" t="str">
        <x:f>IF('13_Form_Vagues_Chaleur'!$O57="Validé humainement",'13_Form_Vagues_Chaleur'!G57,"")</x:f>
      </x:c>
      <x:c r="H57" s="142" t="str">
        <x:f>IF('13_Form_Vagues_Chaleur'!$O57="Validé humainement",'13_Form_Vagues_Chaleur'!H57,"")</x:f>
      </x:c>
      <x:c r="I57" s="142" t="str">
        <x:f>IF('13_Form_Vagues_Chaleur'!$O57="Validé humainement",'13_Form_Vagues_Chaleur'!I57,"")</x:f>
      </x:c>
      <x:c r="J57" s="142" t="str">
        <x:f>IF('13_Form_Vagues_Chaleur'!$O57="Validé humainement",'13_Form_Vagues_Chaleur'!J57,"")</x:f>
      </x:c>
      <x:c r="K57" s="142" t="str">
        <x:f>IF('13_Form_Vagues_Chaleur'!$O57="Validé humainement",'13_Form_Vagues_Chaleur'!K57,"")</x:f>
      </x:c>
      <x:c r="L57" s="142" t="str">
        <x:f>IF('13_Form_Vagues_Chaleur'!$O57="Validé humainement",'13_Form_Vagues_Chaleur'!L57,"")</x:f>
      </x:c>
      <x:c r="M57" s="142" t="str">
        <x:f>IF('13_Form_Vagues_Chaleur'!$O57="Validé humainement",'13_Form_Vagues_Chaleur'!M57,"")</x:f>
      </x:c>
      <x:c r="N57" s="142" t="str">
        <x:f>IF('13_Form_Vagues_Chaleur'!$O57="Validé humainement",'13_Form_Vagues_Chaleur'!N57,"")</x:f>
      </x:c>
      <x:c r="O57" s="142" t="str">
        <x:f>IF('13_Form_Vagues_Chaleur'!$O57="Validé humainement",'13_Form_Vagues_Chaleur'!O57,"")</x:f>
      </x:c>
      <x:c r="P57" s="142" t="str">
        <x:f>IF('13_Form_Vagues_Chaleur'!$O57="Validé humainement",'13_Form_Vagues_Chaleur'!P57,"")</x:f>
      </x:c>
      <x:c r="Q57" s="142" t="str">
        <x:f>IF('13_Form_Vagues_Chaleur'!$O57="Validé humainement",'13_Form_Vagues_Chaleur'!Q57,"")</x:f>
      </x:c>
      <x:c r="R57" s="142" t="str">
        <x:f>IF('13_Form_Vagues_Chaleur'!$O57="Validé humainement",'13_Form_Vagues_Chaleur'!R57,"")</x:f>
      </x:c>
      <x:c r="S57" s="142" t="str">
        <x:f>IF('13_Form_Vagues_Chaleur'!$O57="Validé humainement",'13_Form_Vagues_Chaleur'!S57,"")</x:f>
      </x:c>
      <x:c r="T57" s="142" t="str">
        <x:f>IF('13_Form_Vagues_Chaleur'!$O57="Validé humainement",'13_Form_Vagues_Chaleur'!T57,"")</x:f>
      </x:c>
    </x:row>
    <x:row r="58">
      <x:c r="A58" s="142" t="str">
        <x:f>IF('13_Form_Vagues_Chaleur'!$O58="Validé humainement",'13_Form_Vagues_Chaleur'!A58,"")</x:f>
      </x:c>
      <x:c r="B58" s="142" t="str">
        <x:f>IF('13_Form_Vagues_Chaleur'!$O58="Validé humainement",'13_Form_Vagues_Chaleur'!B58,"")</x:f>
      </x:c>
      <x:c r="C58" s="142" t="str">
        <x:f>IF('13_Form_Vagues_Chaleur'!$O58="Validé humainement",'13_Form_Vagues_Chaleur'!C58,"")</x:f>
      </x:c>
      <x:c r="D58" s="142" t="str">
        <x:f>IF('13_Form_Vagues_Chaleur'!$O58="Validé humainement",'13_Form_Vagues_Chaleur'!D58,"")</x:f>
      </x:c>
      <x:c r="E58" s="142" t="str">
        <x:f>IF('13_Form_Vagues_Chaleur'!$O58="Validé humainement",'13_Form_Vagues_Chaleur'!E58,"")</x:f>
      </x:c>
      <x:c r="F58" s="142" t="str">
        <x:f>IF('13_Form_Vagues_Chaleur'!$O58="Validé humainement",'13_Form_Vagues_Chaleur'!F58,"")</x:f>
      </x:c>
      <x:c r="G58" s="142" t="str">
        <x:f>IF('13_Form_Vagues_Chaleur'!$O58="Validé humainement",'13_Form_Vagues_Chaleur'!G58,"")</x:f>
      </x:c>
      <x:c r="H58" s="142" t="str">
        <x:f>IF('13_Form_Vagues_Chaleur'!$O58="Validé humainement",'13_Form_Vagues_Chaleur'!H58,"")</x:f>
      </x:c>
      <x:c r="I58" s="142" t="str">
        <x:f>IF('13_Form_Vagues_Chaleur'!$O58="Validé humainement",'13_Form_Vagues_Chaleur'!I58,"")</x:f>
      </x:c>
      <x:c r="J58" s="142" t="str">
        <x:f>IF('13_Form_Vagues_Chaleur'!$O58="Validé humainement",'13_Form_Vagues_Chaleur'!J58,"")</x:f>
      </x:c>
      <x:c r="K58" s="142" t="str">
        <x:f>IF('13_Form_Vagues_Chaleur'!$O58="Validé humainement",'13_Form_Vagues_Chaleur'!K58,"")</x:f>
      </x:c>
      <x:c r="L58" s="142" t="str">
        <x:f>IF('13_Form_Vagues_Chaleur'!$O58="Validé humainement",'13_Form_Vagues_Chaleur'!L58,"")</x:f>
      </x:c>
      <x:c r="M58" s="142" t="str">
        <x:f>IF('13_Form_Vagues_Chaleur'!$O58="Validé humainement",'13_Form_Vagues_Chaleur'!M58,"")</x:f>
      </x:c>
      <x:c r="N58" s="142" t="str">
        <x:f>IF('13_Form_Vagues_Chaleur'!$O58="Validé humainement",'13_Form_Vagues_Chaleur'!N58,"")</x:f>
      </x:c>
      <x:c r="O58" s="142" t="str">
        <x:f>IF('13_Form_Vagues_Chaleur'!$O58="Validé humainement",'13_Form_Vagues_Chaleur'!O58,"")</x:f>
      </x:c>
      <x:c r="P58" s="142" t="str">
        <x:f>IF('13_Form_Vagues_Chaleur'!$O58="Validé humainement",'13_Form_Vagues_Chaleur'!P58,"")</x:f>
      </x:c>
      <x:c r="Q58" s="142" t="str">
        <x:f>IF('13_Form_Vagues_Chaleur'!$O58="Validé humainement",'13_Form_Vagues_Chaleur'!Q58,"")</x:f>
      </x:c>
      <x:c r="R58" s="142" t="str">
        <x:f>IF('13_Form_Vagues_Chaleur'!$O58="Validé humainement",'13_Form_Vagues_Chaleur'!R58,"")</x:f>
      </x:c>
      <x:c r="S58" s="142" t="str">
        <x:f>IF('13_Form_Vagues_Chaleur'!$O58="Validé humainement",'13_Form_Vagues_Chaleur'!S58,"")</x:f>
      </x:c>
      <x:c r="T58" s="142" t="str">
        <x:f>IF('13_Form_Vagues_Chaleur'!$O58="Validé humainement",'13_Form_Vagues_Chaleur'!T58,"")</x:f>
      </x:c>
    </x:row>
    <x:row r="59">
      <x:c r="A59" s="142" t="str">
        <x:f>IF('13_Form_Vagues_Chaleur'!$O59="Validé humainement",'13_Form_Vagues_Chaleur'!A59,"")</x:f>
      </x:c>
      <x:c r="B59" s="142" t="str">
        <x:f>IF('13_Form_Vagues_Chaleur'!$O59="Validé humainement",'13_Form_Vagues_Chaleur'!B59,"")</x:f>
      </x:c>
      <x:c r="C59" s="142" t="str">
        <x:f>IF('13_Form_Vagues_Chaleur'!$O59="Validé humainement",'13_Form_Vagues_Chaleur'!C59,"")</x:f>
      </x:c>
      <x:c r="D59" s="142" t="str">
        <x:f>IF('13_Form_Vagues_Chaleur'!$O59="Validé humainement",'13_Form_Vagues_Chaleur'!D59,"")</x:f>
      </x:c>
      <x:c r="E59" s="142" t="str">
        <x:f>IF('13_Form_Vagues_Chaleur'!$O59="Validé humainement",'13_Form_Vagues_Chaleur'!E59,"")</x:f>
      </x:c>
      <x:c r="F59" s="142" t="str">
        <x:f>IF('13_Form_Vagues_Chaleur'!$O59="Validé humainement",'13_Form_Vagues_Chaleur'!F59,"")</x:f>
      </x:c>
      <x:c r="G59" s="142" t="str">
        <x:f>IF('13_Form_Vagues_Chaleur'!$O59="Validé humainement",'13_Form_Vagues_Chaleur'!G59,"")</x:f>
      </x:c>
      <x:c r="H59" s="142" t="str">
        <x:f>IF('13_Form_Vagues_Chaleur'!$O59="Validé humainement",'13_Form_Vagues_Chaleur'!H59,"")</x:f>
      </x:c>
      <x:c r="I59" s="142" t="str">
        <x:f>IF('13_Form_Vagues_Chaleur'!$O59="Validé humainement",'13_Form_Vagues_Chaleur'!I59,"")</x:f>
      </x:c>
      <x:c r="J59" s="142" t="str">
        <x:f>IF('13_Form_Vagues_Chaleur'!$O59="Validé humainement",'13_Form_Vagues_Chaleur'!J59,"")</x:f>
      </x:c>
      <x:c r="K59" s="142" t="str">
        <x:f>IF('13_Form_Vagues_Chaleur'!$O59="Validé humainement",'13_Form_Vagues_Chaleur'!K59,"")</x:f>
      </x:c>
      <x:c r="L59" s="142" t="str">
        <x:f>IF('13_Form_Vagues_Chaleur'!$O59="Validé humainement",'13_Form_Vagues_Chaleur'!L59,"")</x:f>
      </x:c>
      <x:c r="M59" s="142" t="str">
        <x:f>IF('13_Form_Vagues_Chaleur'!$O59="Validé humainement",'13_Form_Vagues_Chaleur'!M59,"")</x:f>
      </x:c>
      <x:c r="N59" s="142" t="str">
        <x:f>IF('13_Form_Vagues_Chaleur'!$O59="Validé humainement",'13_Form_Vagues_Chaleur'!N59,"")</x:f>
      </x:c>
      <x:c r="O59" s="142" t="str">
        <x:f>IF('13_Form_Vagues_Chaleur'!$O59="Validé humainement",'13_Form_Vagues_Chaleur'!O59,"")</x:f>
      </x:c>
      <x:c r="P59" s="142" t="str">
        <x:f>IF('13_Form_Vagues_Chaleur'!$O59="Validé humainement",'13_Form_Vagues_Chaleur'!P59,"")</x:f>
      </x:c>
      <x:c r="Q59" s="142" t="str">
        <x:f>IF('13_Form_Vagues_Chaleur'!$O59="Validé humainement",'13_Form_Vagues_Chaleur'!Q59,"")</x:f>
      </x:c>
      <x:c r="R59" s="142" t="str">
        <x:f>IF('13_Form_Vagues_Chaleur'!$O59="Validé humainement",'13_Form_Vagues_Chaleur'!R59,"")</x:f>
      </x:c>
      <x:c r="S59" s="142" t="str">
        <x:f>IF('13_Form_Vagues_Chaleur'!$O59="Validé humainement",'13_Form_Vagues_Chaleur'!S59,"")</x:f>
      </x:c>
      <x:c r="T59" s="142" t="str">
        <x:f>IF('13_Form_Vagues_Chaleur'!$O59="Validé humainement",'13_Form_Vagues_Chaleur'!T59,"")</x:f>
      </x:c>
    </x:row>
    <x:row r="60">
      <x:c r="A60" s="142" t="str">
        <x:f>IF('13_Form_Vagues_Chaleur'!$O60="Validé humainement",'13_Form_Vagues_Chaleur'!A60,"")</x:f>
      </x:c>
      <x:c r="B60" s="142" t="str">
        <x:f>IF('13_Form_Vagues_Chaleur'!$O60="Validé humainement",'13_Form_Vagues_Chaleur'!B60,"")</x:f>
      </x:c>
      <x:c r="C60" s="142" t="str">
        <x:f>IF('13_Form_Vagues_Chaleur'!$O60="Validé humainement",'13_Form_Vagues_Chaleur'!C60,"")</x:f>
      </x:c>
      <x:c r="D60" s="142" t="str">
        <x:f>IF('13_Form_Vagues_Chaleur'!$O60="Validé humainement",'13_Form_Vagues_Chaleur'!D60,"")</x:f>
      </x:c>
      <x:c r="E60" s="142" t="str">
        <x:f>IF('13_Form_Vagues_Chaleur'!$O60="Validé humainement",'13_Form_Vagues_Chaleur'!E60,"")</x:f>
      </x:c>
      <x:c r="F60" s="142" t="str">
        <x:f>IF('13_Form_Vagues_Chaleur'!$O60="Validé humainement",'13_Form_Vagues_Chaleur'!F60,"")</x:f>
      </x:c>
      <x:c r="G60" s="142" t="str">
        <x:f>IF('13_Form_Vagues_Chaleur'!$O60="Validé humainement",'13_Form_Vagues_Chaleur'!G60,"")</x:f>
      </x:c>
      <x:c r="H60" s="142" t="str">
        <x:f>IF('13_Form_Vagues_Chaleur'!$O60="Validé humainement",'13_Form_Vagues_Chaleur'!H60,"")</x:f>
      </x:c>
      <x:c r="I60" s="142" t="str">
        <x:f>IF('13_Form_Vagues_Chaleur'!$O60="Validé humainement",'13_Form_Vagues_Chaleur'!I60,"")</x:f>
      </x:c>
      <x:c r="J60" s="142" t="str">
        <x:f>IF('13_Form_Vagues_Chaleur'!$O60="Validé humainement",'13_Form_Vagues_Chaleur'!J60,"")</x:f>
      </x:c>
      <x:c r="K60" s="142" t="str">
        <x:f>IF('13_Form_Vagues_Chaleur'!$O60="Validé humainement",'13_Form_Vagues_Chaleur'!K60,"")</x:f>
      </x:c>
      <x:c r="L60" s="142" t="str">
        <x:f>IF('13_Form_Vagues_Chaleur'!$O60="Validé humainement",'13_Form_Vagues_Chaleur'!L60,"")</x:f>
      </x:c>
      <x:c r="M60" s="142" t="str">
        <x:f>IF('13_Form_Vagues_Chaleur'!$O60="Validé humainement",'13_Form_Vagues_Chaleur'!M60,"")</x:f>
      </x:c>
      <x:c r="N60" s="142" t="str">
        <x:f>IF('13_Form_Vagues_Chaleur'!$O60="Validé humainement",'13_Form_Vagues_Chaleur'!N60,"")</x:f>
      </x:c>
      <x:c r="O60" s="142" t="str">
        <x:f>IF('13_Form_Vagues_Chaleur'!$O60="Validé humainement",'13_Form_Vagues_Chaleur'!O60,"")</x:f>
      </x:c>
      <x:c r="P60" s="142" t="str">
        <x:f>IF('13_Form_Vagues_Chaleur'!$O60="Validé humainement",'13_Form_Vagues_Chaleur'!P60,"")</x:f>
      </x:c>
      <x:c r="Q60" s="142" t="str">
        <x:f>IF('13_Form_Vagues_Chaleur'!$O60="Validé humainement",'13_Form_Vagues_Chaleur'!Q60,"")</x:f>
      </x:c>
      <x:c r="R60" s="142" t="str">
        <x:f>IF('13_Form_Vagues_Chaleur'!$O60="Validé humainement",'13_Form_Vagues_Chaleur'!R60,"")</x:f>
      </x:c>
      <x:c r="S60" s="142" t="str">
        <x:f>IF('13_Form_Vagues_Chaleur'!$O60="Validé humainement",'13_Form_Vagues_Chaleur'!S60,"")</x:f>
      </x:c>
      <x:c r="T60" s="142" t="str">
        <x:f>IF('13_Form_Vagues_Chaleur'!$O60="Validé humainement",'13_Form_Vagues_Chaleur'!T60,"")</x:f>
      </x:c>
    </x:row>
    <x:row r="61">
      <x:c r="A61" s="142" t="str">
        <x:f>IF('13_Form_Vagues_Chaleur'!$O61="Validé humainement",'13_Form_Vagues_Chaleur'!A61,"")</x:f>
      </x:c>
      <x:c r="B61" s="142" t="str">
        <x:f>IF('13_Form_Vagues_Chaleur'!$O61="Validé humainement",'13_Form_Vagues_Chaleur'!B61,"")</x:f>
      </x:c>
      <x:c r="C61" s="142" t="str">
        <x:f>IF('13_Form_Vagues_Chaleur'!$O61="Validé humainement",'13_Form_Vagues_Chaleur'!C61,"")</x:f>
      </x:c>
      <x:c r="D61" s="142" t="str">
        <x:f>IF('13_Form_Vagues_Chaleur'!$O61="Validé humainement",'13_Form_Vagues_Chaleur'!D61,"")</x:f>
      </x:c>
      <x:c r="E61" s="142" t="str">
        <x:f>IF('13_Form_Vagues_Chaleur'!$O61="Validé humainement",'13_Form_Vagues_Chaleur'!E61,"")</x:f>
      </x:c>
      <x:c r="F61" s="142" t="str">
        <x:f>IF('13_Form_Vagues_Chaleur'!$O61="Validé humainement",'13_Form_Vagues_Chaleur'!F61,"")</x:f>
      </x:c>
      <x:c r="G61" s="142" t="str">
        <x:f>IF('13_Form_Vagues_Chaleur'!$O61="Validé humainement",'13_Form_Vagues_Chaleur'!G61,"")</x:f>
      </x:c>
      <x:c r="H61" s="142" t="str">
        <x:f>IF('13_Form_Vagues_Chaleur'!$O61="Validé humainement",'13_Form_Vagues_Chaleur'!H61,"")</x:f>
      </x:c>
      <x:c r="I61" s="142" t="str">
        <x:f>IF('13_Form_Vagues_Chaleur'!$O61="Validé humainement",'13_Form_Vagues_Chaleur'!I61,"")</x:f>
      </x:c>
      <x:c r="J61" s="142" t="str">
        <x:f>IF('13_Form_Vagues_Chaleur'!$O61="Validé humainement",'13_Form_Vagues_Chaleur'!J61,"")</x:f>
      </x:c>
      <x:c r="K61" s="142" t="str">
        <x:f>IF('13_Form_Vagues_Chaleur'!$O61="Validé humainement",'13_Form_Vagues_Chaleur'!K61,"")</x:f>
      </x:c>
      <x:c r="L61" s="142" t="str">
        <x:f>IF('13_Form_Vagues_Chaleur'!$O61="Validé humainement",'13_Form_Vagues_Chaleur'!L61,"")</x:f>
      </x:c>
      <x:c r="M61" s="142" t="str">
        <x:f>IF('13_Form_Vagues_Chaleur'!$O61="Validé humainement",'13_Form_Vagues_Chaleur'!M61,"")</x:f>
      </x:c>
      <x:c r="N61" s="142" t="str">
        <x:f>IF('13_Form_Vagues_Chaleur'!$O61="Validé humainement",'13_Form_Vagues_Chaleur'!N61,"")</x:f>
      </x:c>
      <x:c r="O61" s="142" t="str">
        <x:f>IF('13_Form_Vagues_Chaleur'!$O61="Validé humainement",'13_Form_Vagues_Chaleur'!O61,"")</x:f>
      </x:c>
      <x:c r="P61" s="142" t="str">
        <x:f>IF('13_Form_Vagues_Chaleur'!$O61="Validé humainement",'13_Form_Vagues_Chaleur'!P61,"")</x:f>
      </x:c>
      <x:c r="Q61" s="142" t="str">
        <x:f>IF('13_Form_Vagues_Chaleur'!$O61="Validé humainement",'13_Form_Vagues_Chaleur'!Q61,"")</x:f>
      </x:c>
      <x:c r="R61" s="142" t="str">
        <x:f>IF('13_Form_Vagues_Chaleur'!$O61="Validé humainement",'13_Form_Vagues_Chaleur'!R61,"")</x:f>
      </x:c>
      <x:c r="S61" s="142" t="str">
        <x:f>IF('13_Form_Vagues_Chaleur'!$O61="Validé humainement",'13_Form_Vagues_Chaleur'!S61,"")</x:f>
      </x:c>
      <x:c r="T61" s="142" t="str">
        <x:f>IF('13_Form_Vagues_Chaleur'!$O61="Validé humainement",'13_Form_Vagues_Chaleur'!T61,"")</x:f>
      </x:c>
    </x:row>
    <x:row r="62">
      <x:c r="A62" s="142" t="str">
        <x:f>IF('13_Form_Vagues_Chaleur'!$O62="Validé humainement",'13_Form_Vagues_Chaleur'!A62,"")</x:f>
      </x:c>
      <x:c r="B62" s="142" t="str">
        <x:f>IF('13_Form_Vagues_Chaleur'!$O62="Validé humainement",'13_Form_Vagues_Chaleur'!B62,"")</x:f>
      </x:c>
      <x:c r="C62" s="142" t="str">
        <x:f>IF('13_Form_Vagues_Chaleur'!$O62="Validé humainement",'13_Form_Vagues_Chaleur'!C62,"")</x:f>
      </x:c>
      <x:c r="D62" s="142" t="str">
        <x:f>IF('13_Form_Vagues_Chaleur'!$O62="Validé humainement",'13_Form_Vagues_Chaleur'!D62,"")</x:f>
      </x:c>
      <x:c r="E62" s="142" t="str">
        <x:f>IF('13_Form_Vagues_Chaleur'!$O62="Validé humainement",'13_Form_Vagues_Chaleur'!E62,"")</x:f>
      </x:c>
      <x:c r="F62" s="142" t="str">
        <x:f>IF('13_Form_Vagues_Chaleur'!$O62="Validé humainement",'13_Form_Vagues_Chaleur'!F62,"")</x:f>
      </x:c>
      <x:c r="G62" s="142" t="str">
        <x:f>IF('13_Form_Vagues_Chaleur'!$O62="Validé humainement",'13_Form_Vagues_Chaleur'!G62,"")</x:f>
      </x:c>
      <x:c r="H62" s="142" t="str">
        <x:f>IF('13_Form_Vagues_Chaleur'!$O62="Validé humainement",'13_Form_Vagues_Chaleur'!H62,"")</x:f>
      </x:c>
      <x:c r="I62" s="142" t="str">
        <x:f>IF('13_Form_Vagues_Chaleur'!$O62="Validé humainement",'13_Form_Vagues_Chaleur'!I62,"")</x:f>
      </x:c>
      <x:c r="J62" s="142" t="str">
        <x:f>IF('13_Form_Vagues_Chaleur'!$O62="Validé humainement",'13_Form_Vagues_Chaleur'!J62,"")</x:f>
      </x:c>
      <x:c r="K62" s="142" t="str">
        <x:f>IF('13_Form_Vagues_Chaleur'!$O62="Validé humainement",'13_Form_Vagues_Chaleur'!K62,"")</x:f>
      </x:c>
      <x:c r="L62" s="142" t="str">
        <x:f>IF('13_Form_Vagues_Chaleur'!$O62="Validé humainement",'13_Form_Vagues_Chaleur'!L62,"")</x:f>
      </x:c>
      <x:c r="M62" s="142" t="str">
        <x:f>IF('13_Form_Vagues_Chaleur'!$O62="Validé humainement",'13_Form_Vagues_Chaleur'!M62,"")</x:f>
      </x:c>
      <x:c r="N62" s="142" t="str">
        <x:f>IF('13_Form_Vagues_Chaleur'!$O62="Validé humainement",'13_Form_Vagues_Chaleur'!N62,"")</x:f>
      </x:c>
      <x:c r="O62" s="142" t="str">
        <x:f>IF('13_Form_Vagues_Chaleur'!$O62="Validé humainement",'13_Form_Vagues_Chaleur'!O62,"")</x:f>
      </x:c>
      <x:c r="P62" s="142" t="str">
        <x:f>IF('13_Form_Vagues_Chaleur'!$O62="Validé humainement",'13_Form_Vagues_Chaleur'!P62,"")</x:f>
      </x:c>
      <x:c r="Q62" s="142" t="str">
        <x:f>IF('13_Form_Vagues_Chaleur'!$O62="Validé humainement",'13_Form_Vagues_Chaleur'!Q62,"")</x:f>
      </x:c>
      <x:c r="R62" s="142" t="str">
        <x:f>IF('13_Form_Vagues_Chaleur'!$O62="Validé humainement",'13_Form_Vagues_Chaleur'!R62,"")</x:f>
      </x:c>
      <x:c r="S62" s="142" t="str">
        <x:f>IF('13_Form_Vagues_Chaleur'!$O62="Validé humainement",'13_Form_Vagues_Chaleur'!S62,"")</x:f>
      </x:c>
      <x:c r="T62" s="142" t="str">
        <x:f>IF('13_Form_Vagues_Chaleur'!$O62="Validé humainement",'13_Form_Vagues_Chaleur'!T62,"")</x:f>
      </x:c>
    </x:row>
    <x:row r="63">
      <x:c r="A63" s="142" t="str">
        <x:f>IF('13_Form_Vagues_Chaleur'!$O63="Validé humainement",'13_Form_Vagues_Chaleur'!A63,"")</x:f>
      </x:c>
      <x:c r="B63" s="142" t="str">
        <x:f>IF('13_Form_Vagues_Chaleur'!$O63="Validé humainement",'13_Form_Vagues_Chaleur'!B63,"")</x:f>
      </x:c>
      <x:c r="C63" s="142" t="str">
        <x:f>IF('13_Form_Vagues_Chaleur'!$O63="Validé humainement",'13_Form_Vagues_Chaleur'!C63,"")</x:f>
      </x:c>
      <x:c r="D63" s="142" t="str">
        <x:f>IF('13_Form_Vagues_Chaleur'!$O63="Validé humainement",'13_Form_Vagues_Chaleur'!D63,"")</x:f>
      </x:c>
      <x:c r="E63" s="142" t="str">
        <x:f>IF('13_Form_Vagues_Chaleur'!$O63="Validé humainement",'13_Form_Vagues_Chaleur'!E63,"")</x:f>
      </x:c>
      <x:c r="F63" s="142" t="str">
        <x:f>IF('13_Form_Vagues_Chaleur'!$O63="Validé humainement",'13_Form_Vagues_Chaleur'!F63,"")</x:f>
      </x:c>
      <x:c r="G63" s="142" t="str">
        <x:f>IF('13_Form_Vagues_Chaleur'!$O63="Validé humainement",'13_Form_Vagues_Chaleur'!G63,"")</x:f>
      </x:c>
      <x:c r="H63" s="142" t="str">
        <x:f>IF('13_Form_Vagues_Chaleur'!$O63="Validé humainement",'13_Form_Vagues_Chaleur'!H63,"")</x:f>
      </x:c>
      <x:c r="I63" s="142" t="str">
        <x:f>IF('13_Form_Vagues_Chaleur'!$O63="Validé humainement",'13_Form_Vagues_Chaleur'!I63,"")</x:f>
      </x:c>
      <x:c r="J63" s="142" t="str">
        <x:f>IF('13_Form_Vagues_Chaleur'!$O63="Validé humainement",'13_Form_Vagues_Chaleur'!J63,"")</x:f>
      </x:c>
      <x:c r="K63" s="142" t="str">
        <x:f>IF('13_Form_Vagues_Chaleur'!$O63="Validé humainement",'13_Form_Vagues_Chaleur'!K63,"")</x:f>
      </x:c>
      <x:c r="L63" s="142" t="str">
        <x:f>IF('13_Form_Vagues_Chaleur'!$O63="Validé humainement",'13_Form_Vagues_Chaleur'!L63,"")</x:f>
      </x:c>
      <x:c r="M63" s="142" t="str">
        <x:f>IF('13_Form_Vagues_Chaleur'!$O63="Validé humainement",'13_Form_Vagues_Chaleur'!M63,"")</x:f>
      </x:c>
      <x:c r="N63" s="142" t="str">
        <x:f>IF('13_Form_Vagues_Chaleur'!$O63="Validé humainement",'13_Form_Vagues_Chaleur'!N63,"")</x:f>
      </x:c>
      <x:c r="O63" s="142" t="str">
        <x:f>IF('13_Form_Vagues_Chaleur'!$O63="Validé humainement",'13_Form_Vagues_Chaleur'!O63,"")</x:f>
      </x:c>
      <x:c r="P63" s="142" t="str">
        <x:f>IF('13_Form_Vagues_Chaleur'!$O63="Validé humainement",'13_Form_Vagues_Chaleur'!P63,"")</x:f>
      </x:c>
      <x:c r="Q63" s="142" t="str">
        <x:f>IF('13_Form_Vagues_Chaleur'!$O63="Validé humainement",'13_Form_Vagues_Chaleur'!Q63,"")</x:f>
      </x:c>
      <x:c r="R63" s="142" t="str">
        <x:f>IF('13_Form_Vagues_Chaleur'!$O63="Validé humainement",'13_Form_Vagues_Chaleur'!R63,"")</x:f>
      </x:c>
      <x:c r="S63" s="142" t="str">
        <x:f>IF('13_Form_Vagues_Chaleur'!$O63="Validé humainement",'13_Form_Vagues_Chaleur'!S63,"")</x:f>
      </x:c>
      <x:c r="T63" s="142" t="str">
        <x:f>IF('13_Form_Vagues_Chaleur'!$O63="Validé humainement",'13_Form_Vagues_Chaleur'!T63,"")</x:f>
      </x:c>
    </x:row>
    <x:row r="64">
      <x:c r="A64" s="142" t="str">
        <x:f>IF('13_Form_Vagues_Chaleur'!$O64="Validé humainement",'13_Form_Vagues_Chaleur'!A64,"")</x:f>
      </x:c>
      <x:c r="B64" s="142" t="str">
        <x:f>IF('13_Form_Vagues_Chaleur'!$O64="Validé humainement",'13_Form_Vagues_Chaleur'!B64,"")</x:f>
      </x:c>
      <x:c r="C64" s="142" t="str">
        <x:f>IF('13_Form_Vagues_Chaleur'!$O64="Validé humainement",'13_Form_Vagues_Chaleur'!C64,"")</x:f>
      </x:c>
      <x:c r="D64" s="142" t="str">
        <x:f>IF('13_Form_Vagues_Chaleur'!$O64="Validé humainement",'13_Form_Vagues_Chaleur'!D64,"")</x:f>
      </x:c>
      <x:c r="E64" s="142" t="str">
        <x:f>IF('13_Form_Vagues_Chaleur'!$O64="Validé humainement",'13_Form_Vagues_Chaleur'!E64,"")</x:f>
      </x:c>
      <x:c r="F64" s="142" t="str">
        <x:f>IF('13_Form_Vagues_Chaleur'!$O64="Validé humainement",'13_Form_Vagues_Chaleur'!F64,"")</x:f>
      </x:c>
      <x:c r="G64" s="142" t="str">
        <x:f>IF('13_Form_Vagues_Chaleur'!$O64="Validé humainement",'13_Form_Vagues_Chaleur'!G64,"")</x:f>
      </x:c>
      <x:c r="H64" s="142" t="str">
        <x:f>IF('13_Form_Vagues_Chaleur'!$O64="Validé humainement",'13_Form_Vagues_Chaleur'!H64,"")</x:f>
      </x:c>
      <x:c r="I64" s="142" t="str">
        <x:f>IF('13_Form_Vagues_Chaleur'!$O64="Validé humainement",'13_Form_Vagues_Chaleur'!I64,"")</x:f>
      </x:c>
      <x:c r="J64" s="142" t="str">
        <x:f>IF('13_Form_Vagues_Chaleur'!$O64="Validé humainement",'13_Form_Vagues_Chaleur'!J64,"")</x:f>
      </x:c>
      <x:c r="K64" s="142" t="str">
        <x:f>IF('13_Form_Vagues_Chaleur'!$O64="Validé humainement",'13_Form_Vagues_Chaleur'!K64,"")</x:f>
      </x:c>
      <x:c r="L64" s="142" t="str">
        <x:f>IF('13_Form_Vagues_Chaleur'!$O64="Validé humainement",'13_Form_Vagues_Chaleur'!L64,"")</x:f>
      </x:c>
      <x:c r="M64" s="142" t="str">
        <x:f>IF('13_Form_Vagues_Chaleur'!$O64="Validé humainement",'13_Form_Vagues_Chaleur'!M64,"")</x:f>
      </x:c>
      <x:c r="N64" s="142" t="str">
        <x:f>IF('13_Form_Vagues_Chaleur'!$O64="Validé humainement",'13_Form_Vagues_Chaleur'!N64,"")</x:f>
      </x:c>
      <x:c r="O64" s="142" t="str">
        <x:f>IF('13_Form_Vagues_Chaleur'!$O64="Validé humainement",'13_Form_Vagues_Chaleur'!O64,"")</x:f>
      </x:c>
      <x:c r="P64" s="142" t="str">
        <x:f>IF('13_Form_Vagues_Chaleur'!$O64="Validé humainement",'13_Form_Vagues_Chaleur'!P64,"")</x:f>
      </x:c>
      <x:c r="Q64" s="142" t="str">
        <x:f>IF('13_Form_Vagues_Chaleur'!$O64="Validé humainement",'13_Form_Vagues_Chaleur'!Q64,"")</x:f>
      </x:c>
      <x:c r="R64" s="142" t="str">
        <x:f>IF('13_Form_Vagues_Chaleur'!$O64="Validé humainement",'13_Form_Vagues_Chaleur'!R64,"")</x:f>
      </x:c>
      <x:c r="S64" s="142" t="str">
        <x:f>IF('13_Form_Vagues_Chaleur'!$O64="Validé humainement",'13_Form_Vagues_Chaleur'!S64,"")</x:f>
      </x:c>
      <x:c r="T64" s="142" t="str">
        <x:f>IF('13_Form_Vagues_Chaleur'!$O64="Validé humainement",'13_Form_Vagues_Chaleur'!T64,"")</x:f>
      </x:c>
    </x:row>
  </x:sheetData>
  <x:mergeCells>
    <x:mergeCell ref="A1:T1"/>
    <x:mergeCell ref="A2:T2"/>
  </x:mergeCells>
  <x:pageMargins left="0.7" right="0.7" top="0.75" bottom="0.75" header="0.3" footer="0.3"/>
  <x:tableParts count="1">
    <x:tablePart xmlns:r="http://schemas.openxmlformats.org/officeDocument/2006/relationships" r:id="R24e611b329fc40eb"/>
  </x:tableParts>
</x:worksheet>
</file>

<file path=xl/worksheets/sheet96.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13.75" hidden="0" customWidth="1"/>
    <x:col min="7" max="7" width="16.25" hidden="0" customWidth="1"/>
    <x:col min="8" max="8" width="16.25" hidden="0" customWidth="1"/>
    <x:col min="9" max="9" width="16.25" hidden="0" customWidth="1"/>
    <x:col min="10" max="10" width="16.25" hidden="0" customWidth="1"/>
    <x:col min="11" max="11" width="16.25"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0" t="str">
        <x:v>Formulaire Inondations &amp; submersion marine</x:v>
      </x:c>
      <x:c r="B1" s="160"/>
      <x:c r="C1" s="160"/>
      <x:c r="D1" s="160"/>
      <x:c r="E1" s="160"/>
      <x:c r="F1" s="160"/>
      <x:c r="G1" s="160"/>
      <x:c r="H1" s="160"/>
      <x:c r="I1" s="160"/>
      <x:c r="J1" s="160"/>
      <x:c r="K1" s="160"/>
      <x:c r="L1" s="160"/>
      <x:c r="M1" s="160"/>
      <x:c r="N1" s="160"/>
      <x:c r="O1" s="160"/>
      <x:c r="P1" s="160"/>
      <x:c r="Q1" s="160"/>
      <x:c r="R1" s="160"/>
      <x:c r="S1" s="160"/>
      <x:c r="T1" s="160"/>
      <x:c r="U1" s="160"/>
    </x:row>
    <x:row r="2" ht="34.5" customHeight="1">
      <x:c r="A2" s="138" t="str">
        <x:v>Événements d'inondation pluviale et de submersion marine : hauteur d'eau, surface, populations et biens touchés.</x:v>
      </x:c>
      <x:c r="B2" s="138"/>
      <x:c r="C2" s="138"/>
      <x:c r="D2" s="138"/>
      <x:c r="E2" s="138"/>
      <x:c r="F2" s="138"/>
      <x:c r="G2" s="138"/>
      <x:c r="H2" s="138"/>
      <x:c r="I2" s="138"/>
      <x:c r="J2" s="138"/>
      <x:c r="K2" s="138"/>
      <x:c r="L2" s="138"/>
      <x:c r="M2" s="138"/>
      <x:c r="N2" s="138"/>
      <x:c r="O2" s="138"/>
      <x:c r="P2" s="138"/>
      <x:c r="Q2" s="138"/>
      <x:c r="R2" s="138"/>
      <x:c r="S2" s="138"/>
      <x:c r="T2" s="138"/>
      <x:c r="U2" s="138"/>
    </x:row>
    <x:row r="4">
      <x:c r="A4" s="162" t="str">
        <x:v>ID_Saisie</x:v>
      </x:c>
      <x:c r="B4" s="162" t="str">
        <x:v>Année</x:v>
      </x:c>
      <x:c r="C4" s="162" t="str">
        <x:v>Mois</x:v>
      </x:c>
      <x:c r="D4" s="162" t="str">
        <x:v>Commune / zone</x:v>
      </x:c>
      <x:c r="E4" s="162" t="str">
        <x:v>Type d'aléa</x:v>
      </x:c>
      <x:c r="F4" s="162" t="str">
        <x:v>Date événement</x:v>
      </x:c>
      <x:c r="G4" s="162" t="str">
        <x:v>Hauteur d'eau max (cm)</x:v>
      </x:c>
      <x:c r="H4" s="162" t="str">
        <x:v>Surface inondée (ha)</x:v>
      </x:c>
      <x:c r="I4" s="162" t="str">
        <x:v>Population affectée</x:v>
      </x:c>
      <x:c r="J4" s="162" t="str">
        <x:v>Habitations touchées</x:v>
      </x:c>
      <x:c r="K4" s="162" t="str">
        <x:v>Durée submersion (h)</x:v>
      </x:c>
      <x:c r="L4" s="162" t="str">
        <x:v>Niveau d'alerte</x:v>
      </x:c>
      <x:c r="M4" s="162" t="str">
        <x:v>Sévérité</x:v>
      </x:c>
      <x:c r="N4" s="162" t="str">
        <x:v>Institution source</x:v>
      </x:c>
      <x:c r="O4" s="162" t="str">
        <x:v>Document source</x:v>
      </x:c>
      <x:c r="P4" s="162" t="str">
        <x:v>Statut validation</x:v>
      </x:c>
      <x:c r="Q4" s="162" t="str">
        <x:v>Niveau d'incertitude</x:v>
      </x:c>
      <x:c r="R4" s="162" t="str">
        <x:v>Date de saisie</x:v>
      </x:c>
      <x:c r="S4" s="162" t="str">
        <x:v>Responsable</x:v>
      </x:c>
      <x:c r="T4" s="162" t="str">
        <x:v>Alerte_QC</x:v>
      </x:c>
      <x:c r="U4" s="162" t="str">
        <x:v>Alimente_Rapports</x:v>
      </x:c>
    </x:row>
    <x:row r="5">
      <x:c r="A5" s="142" t="str">
        <x:f>IF(B5="","","INO-"&amp;TEXT(ROW()-4,"0000"))</x:f>
      </x:c>
      <x:c r="B5" s="142"/>
      <x:c r="C5" s="142"/>
      <x:c r="D5" s="142"/>
      <x:c r="E5" s="142"/>
      <x:c r="F5" s="146"/>
      <x:c r="G5" s="143"/>
      <x:c r="H5" s="145"/>
      <x:c r="I5" s="143"/>
      <x:c r="J5" s="143"/>
      <x:c r="K5" s="143"/>
      <x:c r="L5" s="142"/>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IF(B6="","","INO-"&amp;TEXT(ROW()-4,"0000"))</x:f>
      </x:c>
      <x:c r="B6" s="142"/>
      <x:c r="C6" s="142"/>
      <x:c r="D6" s="142"/>
      <x:c r="E6" s="142"/>
      <x:c r="F6" s="146"/>
      <x:c r="G6" s="143"/>
      <x:c r="H6" s="145"/>
      <x:c r="I6" s="143"/>
      <x:c r="J6" s="143"/>
      <x:c r="K6" s="143"/>
      <x:c r="L6" s="142"/>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IF(B7="","","INO-"&amp;TEXT(ROW()-4,"0000"))</x:f>
      </x:c>
      <x:c r="B7" s="142"/>
      <x:c r="C7" s="142"/>
      <x:c r="D7" s="142"/>
      <x:c r="E7" s="142"/>
      <x:c r="F7" s="146"/>
      <x:c r="G7" s="143"/>
      <x:c r="H7" s="145"/>
      <x:c r="I7" s="143"/>
      <x:c r="J7" s="143"/>
      <x:c r="K7" s="143"/>
      <x:c r="L7" s="142"/>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IF(B8="","","INO-"&amp;TEXT(ROW()-4,"0000"))</x:f>
      </x:c>
      <x:c r="B8" s="142"/>
      <x:c r="C8" s="142"/>
      <x:c r="D8" s="142"/>
      <x:c r="E8" s="142"/>
      <x:c r="F8" s="146"/>
      <x:c r="G8" s="143"/>
      <x:c r="H8" s="145"/>
      <x:c r="I8" s="143"/>
      <x:c r="J8" s="143"/>
      <x:c r="K8" s="143"/>
      <x:c r="L8" s="142"/>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IF(B9="","","INO-"&amp;TEXT(ROW()-4,"0000"))</x:f>
      </x:c>
      <x:c r="B9" s="142"/>
      <x:c r="C9" s="142"/>
      <x:c r="D9" s="142"/>
      <x:c r="E9" s="142"/>
      <x:c r="F9" s="146"/>
      <x:c r="G9" s="143"/>
      <x:c r="H9" s="145"/>
      <x:c r="I9" s="143"/>
      <x:c r="J9" s="143"/>
      <x:c r="K9" s="143"/>
      <x:c r="L9" s="142"/>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IF(B10="","","INO-"&amp;TEXT(ROW()-4,"0000"))</x:f>
      </x:c>
      <x:c r="B10" s="142"/>
      <x:c r="C10" s="142"/>
      <x:c r="D10" s="142"/>
      <x:c r="E10" s="142"/>
      <x:c r="F10" s="146"/>
      <x:c r="G10" s="143"/>
      <x:c r="H10" s="145"/>
      <x:c r="I10" s="143"/>
      <x:c r="J10" s="143"/>
      <x:c r="K10" s="143"/>
      <x:c r="L10" s="142"/>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IF(B11="","","INO-"&amp;TEXT(ROW()-4,"0000"))</x:f>
      </x:c>
      <x:c r="B11" s="142"/>
      <x:c r="C11" s="142"/>
      <x:c r="D11" s="142"/>
      <x:c r="E11" s="142"/>
      <x:c r="F11" s="146"/>
      <x:c r="G11" s="143"/>
      <x:c r="H11" s="145"/>
      <x:c r="I11" s="143"/>
      <x:c r="J11" s="143"/>
      <x:c r="K11" s="143"/>
      <x:c r="L11" s="142"/>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IF(B12="","","INO-"&amp;TEXT(ROW()-4,"0000"))</x:f>
      </x:c>
      <x:c r="B12" s="142"/>
      <x:c r="C12" s="142"/>
      <x:c r="D12" s="142"/>
      <x:c r="E12" s="142"/>
      <x:c r="F12" s="146"/>
      <x:c r="G12" s="143"/>
      <x:c r="H12" s="145"/>
      <x:c r="I12" s="143"/>
      <x:c r="J12" s="143"/>
      <x:c r="K12" s="143"/>
      <x:c r="L12" s="142"/>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IF(B13="","","INO-"&amp;TEXT(ROW()-4,"0000"))</x:f>
      </x:c>
      <x:c r="B13" s="142"/>
      <x:c r="C13" s="142"/>
      <x:c r="D13" s="142"/>
      <x:c r="E13" s="142"/>
      <x:c r="F13" s="146"/>
      <x:c r="G13" s="143"/>
      <x:c r="H13" s="145"/>
      <x:c r="I13" s="143"/>
      <x:c r="J13" s="143"/>
      <x:c r="K13" s="143"/>
      <x:c r="L13" s="142"/>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IF(B14="","","INO-"&amp;TEXT(ROW()-4,"0000"))</x:f>
      </x:c>
      <x:c r="B14" s="142"/>
      <x:c r="C14" s="142"/>
      <x:c r="D14" s="142"/>
      <x:c r="E14" s="142"/>
      <x:c r="F14" s="146"/>
      <x:c r="G14" s="143"/>
      <x:c r="H14" s="145"/>
      <x:c r="I14" s="143"/>
      <x:c r="J14" s="143"/>
      <x:c r="K14" s="143"/>
      <x:c r="L14" s="142"/>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IF(B15="","","INO-"&amp;TEXT(ROW()-4,"0000"))</x:f>
      </x:c>
      <x:c r="B15" s="142"/>
      <x:c r="C15" s="142"/>
      <x:c r="D15" s="142"/>
      <x:c r="E15" s="142"/>
      <x:c r="F15" s="146"/>
      <x:c r="G15" s="143"/>
      <x:c r="H15" s="145"/>
      <x:c r="I15" s="143"/>
      <x:c r="J15" s="143"/>
      <x:c r="K15" s="143"/>
      <x:c r="L15" s="142"/>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IF(B16="","","INO-"&amp;TEXT(ROW()-4,"0000"))</x:f>
      </x:c>
      <x:c r="B16" s="142"/>
      <x:c r="C16" s="142"/>
      <x:c r="D16" s="142"/>
      <x:c r="E16" s="142"/>
      <x:c r="F16" s="146"/>
      <x:c r="G16" s="143"/>
      <x:c r="H16" s="145"/>
      <x:c r="I16" s="143"/>
      <x:c r="J16" s="143"/>
      <x:c r="K16" s="143"/>
      <x:c r="L16" s="142"/>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IF(B17="","","INO-"&amp;TEXT(ROW()-4,"0000"))</x:f>
      </x:c>
      <x:c r="B17" s="142"/>
      <x:c r="C17" s="142"/>
      <x:c r="D17" s="142"/>
      <x:c r="E17" s="142"/>
      <x:c r="F17" s="146"/>
      <x:c r="G17" s="143"/>
      <x:c r="H17" s="145"/>
      <x:c r="I17" s="143"/>
      <x:c r="J17" s="143"/>
      <x:c r="K17" s="143"/>
      <x:c r="L17" s="142"/>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IF(B18="","","INO-"&amp;TEXT(ROW()-4,"0000"))</x:f>
      </x:c>
      <x:c r="B18" s="142"/>
      <x:c r="C18" s="142"/>
      <x:c r="D18" s="142"/>
      <x:c r="E18" s="142"/>
      <x:c r="F18" s="146"/>
      <x:c r="G18" s="143"/>
      <x:c r="H18" s="145"/>
      <x:c r="I18" s="143"/>
      <x:c r="J18" s="143"/>
      <x:c r="K18" s="143"/>
      <x:c r="L18" s="142"/>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IF(B19="","","INO-"&amp;TEXT(ROW()-4,"0000"))</x:f>
      </x:c>
      <x:c r="B19" s="142"/>
      <x:c r="C19" s="142"/>
      <x:c r="D19" s="142"/>
      <x:c r="E19" s="142"/>
      <x:c r="F19" s="146"/>
      <x:c r="G19" s="143"/>
      <x:c r="H19" s="145"/>
      <x:c r="I19" s="143"/>
      <x:c r="J19" s="143"/>
      <x:c r="K19" s="143"/>
      <x:c r="L19" s="142"/>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IF(B20="","","INO-"&amp;TEXT(ROW()-4,"0000"))</x:f>
      </x:c>
      <x:c r="B20" s="142"/>
      <x:c r="C20" s="142"/>
      <x:c r="D20" s="142"/>
      <x:c r="E20" s="142"/>
      <x:c r="F20" s="146"/>
      <x:c r="G20" s="143"/>
      <x:c r="H20" s="145"/>
      <x:c r="I20" s="143"/>
      <x:c r="J20" s="143"/>
      <x:c r="K20" s="143"/>
      <x:c r="L20" s="142"/>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IF(B21="","","INO-"&amp;TEXT(ROW()-4,"0000"))</x:f>
      </x:c>
      <x:c r="B21" s="142"/>
      <x:c r="C21" s="142"/>
      <x:c r="D21" s="142"/>
      <x:c r="E21" s="142"/>
      <x:c r="F21" s="146"/>
      <x:c r="G21" s="143"/>
      <x:c r="H21" s="145"/>
      <x:c r="I21" s="143"/>
      <x:c r="J21" s="143"/>
      <x:c r="K21" s="143"/>
      <x:c r="L21" s="142"/>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IF(B22="","","INO-"&amp;TEXT(ROW()-4,"0000"))</x:f>
      </x:c>
      <x:c r="B22" s="142"/>
      <x:c r="C22" s="142"/>
      <x:c r="D22" s="142"/>
      <x:c r="E22" s="142"/>
      <x:c r="F22" s="146"/>
      <x:c r="G22" s="143"/>
      <x:c r="H22" s="145"/>
      <x:c r="I22" s="143"/>
      <x:c r="J22" s="143"/>
      <x:c r="K22" s="143"/>
      <x:c r="L22" s="142"/>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IF(B23="","","INO-"&amp;TEXT(ROW()-4,"0000"))</x:f>
      </x:c>
      <x:c r="B23" s="142"/>
      <x:c r="C23" s="142"/>
      <x:c r="D23" s="142"/>
      <x:c r="E23" s="142"/>
      <x:c r="F23" s="146"/>
      <x:c r="G23" s="143"/>
      <x:c r="H23" s="145"/>
      <x:c r="I23" s="143"/>
      <x:c r="J23" s="143"/>
      <x:c r="K23" s="143"/>
      <x:c r="L23" s="142"/>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IF(B24="","","INO-"&amp;TEXT(ROW()-4,"0000"))</x:f>
      </x:c>
      <x:c r="B24" s="142"/>
      <x:c r="C24" s="142"/>
      <x:c r="D24" s="142"/>
      <x:c r="E24" s="142"/>
      <x:c r="F24" s="146"/>
      <x:c r="G24" s="143"/>
      <x:c r="H24" s="145"/>
      <x:c r="I24" s="143"/>
      <x:c r="J24" s="143"/>
      <x:c r="K24" s="143"/>
      <x:c r="L24" s="142"/>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IF(B25="","","INO-"&amp;TEXT(ROW()-4,"0000"))</x:f>
      </x:c>
      <x:c r="B25" s="142"/>
      <x:c r="C25" s="142"/>
      <x:c r="D25" s="142"/>
      <x:c r="E25" s="142"/>
      <x:c r="F25" s="146"/>
      <x:c r="G25" s="143"/>
      <x:c r="H25" s="145"/>
      <x:c r="I25" s="143"/>
      <x:c r="J25" s="143"/>
      <x:c r="K25" s="143"/>
      <x:c r="L25" s="142"/>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IF(B26="","","INO-"&amp;TEXT(ROW()-4,"0000"))</x:f>
      </x:c>
      <x:c r="B26" s="142"/>
      <x:c r="C26" s="142"/>
      <x:c r="D26" s="142"/>
      <x:c r="E26" s="142"/>
      <x:c r="F26" s="146"/>
      <x:c r="G26" s="143"/>
      <x:c r="H26" s="145"/>
      <x:c r="I26" s="143"/>
      <x:c r="J26" s="143"/>
      <x:c r="K26" s="143"/>
      <x:c r="L26" s="142"/>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IF(B27="","","INO-"&amp;TEXT(ROW()-4,"0000"))</x:f>
      </x:c>
      <x:c r="B27" s="142"/>
      <x:c r="C27" s="142"/>
      <x:c r="D27" s="142"/>
      <x:c r="E27" s="142"/>
      <x:c r="F27" s="146"/>
      <x:c r="G27" s="143"/>
      <x:c r="H27" s="145"/>
      <x:c r="I27" s="143"/>
      <x:c r="J27" s="143"/>
      <x:c r="K27" s="143"/>
      <x:c r="L27" s="142"/>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IF(B28="","","INO-"&amp;TEXT(ROW()-4,"0000"))</x:f>
      </x:c>
      <x:c r="B28" s="142"/>
      <x:c r="C28" s="142"/>
      <x:c r="D28" s="142"/>
      <x:c r="E28" s="142"/>
      <x:c r="F28" s="146"/>
      <x:c r="G28" s="143"/>
      <x:c r="H28" s="145"/>
      <x:c r="I28" s="143"/>
      <x:c r="J28" s="143"/>
      <x:c r="K28" s="143"/>
      <x:c r="L28" s="142"/>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IF(B29="","","INO-"&amp;TEXT(ROW()-4,"0000"))</x:f>
      </x:c>
      <x:c r="B29" s="142"/>
      <x:c r="C29" s="142"/>
      <x:c r="D29" s="142"/>
      <x:c r="E29" s="142"/>
      <x:c r="F29" s="146"/>
      <x:c r="G29" s="143"/>
      <x:c r="H29" s="145"/>
      <x:c r="I29" s="143"/>
      <x:c r="J29" s="143"/>
      <x:c r="K29" s="143"/>
      <x:c r="L29" s="142"/>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IF(B30="","","INO-"&amp;TEXT(ROW()-4,"0000"))</x:f>
      </x:c>
      <x:c r="B30" s="142"/>
      <x:c r="C30" s="142"/>
      <x:c r="D30" s="142"/>
      <x:c r="E30" s="142"/>
      <x:c r="F30" s="146"/>
      <x:c r="G30" s="143"/>
      <x:c r="H30" s="145"/>
      <x:c r="I30" s="143"/>
      <x:c r="J30" s="143"/>
      <x:c r="K30" s="143"/>
      <x:c r="L30" s="142"/>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IF(B31="","","INO-"&amp;TEXT(ROW()-4,"0000"))</x:f>
      </x:c>
      <x:c r="B31" s="142"/>
      <x:c r="C31" s="142"/>
      <x:c r="D31" s="142"/>
      <x:c r="E31" s="142"/>
      <x:c r="F31" s="146"/>
      <x:c r="G31" s="143"/>
      <x:c r="H31" s="145"/>
      <x:c r="I31" s="143"/>
      <x:c r="J31" s="143"/>
      <x:c r="K31" s="143"/>
      <x:c r="L31" s="142"/>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IF(B32="","","INO-"&amp;TEXT(ROW()-4,"0000"))</x:f>
      </x:c>
      <x:c r="B32" s="142"/>
      <x:c r="C32" s="142"/>
      <x:c r="D32" s="142"/>
      <x:c r="E32" s="142"/>
      <x:c r="F32" s="146"/>
      <x:c r="G32" s="143"/>
      <x:c r="H32" s="145"/>
      <x:c r="I32" s="143"/>
      <x:c r="J32" s="143"/>
      <x:c r="K32" s="143"/>
      <x:c r="L32" s="142"/>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IF(B33="","","INO-"&amp;TEXT(ROW()-4,"0000"))</x:f>
      </x:c>
      <x:c r="B33" s="142"/>
      <x:c r="C33" s="142"/>
      <x:c r="D33" s="142"/>
      <x:c r="E33" s="142"/>
      <x:c r="F33" s="146"/>
      <x:c r="G33" s="143"/>
      <x:c r="H33" s="145"/>
      <x:c r="I33" s="143"/>
      <x:c r="J33" s="143"/>
      <x:c r="K33" s="143"/>
      <x:c r="L33" s="142"/>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IF(B34="","","INO-"&amp;TEXT(ROW()-4,"0000"))</x:f>
      </x:c>
      <x:c r="B34" s="142"/>
      <x:c r="C34" s="142"/>
      <x:c r="D34" s="142"/>
      <x:c r="E34" s="142"/>
      <x:c r="F34" s="146"/>
      <x:c r="G34" s="143"/>
      <x:c r="H34" s="145"/>
      <x:c r="I34" s="143"/>
      <x:c r="J34" s="143"/>
      <x:c r="K34" s="143"/>
      <x:c r="L34" s="142"/>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IF(B35="","","INO-"&amp;TEXT(ROW()-4,"0000"))</x:f>
      </x:c>
      <x:c r="B35" s="142"/>
      <x:c r="C35" s="142"/>
      <x:c r="D35" s="142"/>
      <x:c r="E35" s="142"/>
      <x:c r="F35" s="146"/>
      <x:c r="G35" s="143"/>
      <x:c r="H35" s="145"/>
      <x:c r="I35" s="143"/>
      <x:c r="J35" s="143"/>
      <x:c r="K35" s="143"/>
      <x:c r="L35" s="142"/>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IF(B36="","","INO-"&amp;TEXT(ROW()-4,"0000"))</x:f>
      </x:c>
      <x:c r="B36" s="142"/>
      <x:c r="C36" s="142"/>
      <x:c r="D36" s="142"/>
      <x:c r="E36" s="142"/>
      <x:c r="F36" s="146"/>
      <x:c r="G36" s="143"/>
      <x:c r="H36" s="145"/>
      <x:c r="I36" s="143"/>
      <x:c r="J36" s="143"/>
      <x:c r="K36" s="143"/>
      <x:c r="L36" s="142"/>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IF(B37="","","INO-"&amp;TEXT(ROW()-4,"0000"))</x:f>
      </x:c>
      <x:c r="B37" s="142"/>
      <x:c r="C37" s="142"/>
      <x:c r="D37" s="142"/>
      <x:c r="E37" s="142"/>
      <x:c r="F37" s="146"/>
      <x:c r="G37" s="143"/>
      <x:c r="H37" s="145"/>
      <x:c r="I37" s="143"/>
      <x:c r="J37" s="143"/>
      <x:c r="K37" s="143"/>
      <x:c r="L37" s="142"/>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IF(B38="","","INO-"&amp;TEXT(ROW()-4,"0000"))</x:f>
      </x:c>
      <x:c r="B38" s="142"/>
      <x:c r="C38" s="142"/>
      <x:c r="D38" s="142"/>
      <x:c r="E38" s="142"/>
      <x:c r="F38" s="146"/>
      <x:c r="G38" s="143"/>
      <x:c r="H38" s="145"/>
      <x:c r="I38" s="143"/>
      <x:c r="J38" s="143"/>
      <x:c r="K38" s="143"/>
      <x:c r="L38" s="142"/>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IF(B39="","","INO-"&amp;TEXT(ROW()-4,"0000"))</x:f>
      </x:c>
      <x:c r="B39" s="142"/>
      <x:c r="C39" s="142"/>
      <x:c r="D39" s="142"/>
      <x:c r="E39" s="142"/>
      <x:c r="F39" s="146"/>
      <x:c r="G39" s="143"/>
      <x:c r="H39" s="145"/>
      <x:c r="I39" s="143"/>
      <x:c r="J39" s="143"/>
      <x:c r="K39" s="143"/>
      <x:c r="L39" s="142"/>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IF(B40="","","INO-"&amp;TEXT(ROW()-4,"0000"))</x:f>
      </x:c>
      <x:c r="B40" s="142"/>
      <x:c r="C40" s="142"/>
      <x:c r="D40" s="142"/>
      <x:c r="E40" s="142"/>
      <x:c r="F40" s="146"/>
      <x:c r="G40" s="143"/>
      <x:c r="H40" s="145"/>
      <x:c r="I40" s="143"/>
      <x:c r="J40" s="143"/>
      <x:c r="K40" s="143"/>
      <x:c r="L40" s="142"/>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IF(B41="","","INO-"&amp;TEXT(ROW()-4,"0000"))</x:f>
      </x:c>
      <x:c r="B41" s="142"/>
      <x:c r="C41" s="142"/>
      <x:c r="D41" s="142"/>
      <x:c r="E41" s="142"/>
      <x:c r="F41" s="146"/>
      <x:c r="G41" s="143"/>
      <x:c r="H41" s="145"/>
      <x:c r="I41" s="143"/>
      <x:c r="J41" s="143"/>
      <x:c r="K41" s="143"/>
      <x:c r="L41" s="142"/>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IF(B42="","","INO-"&amp;TEXT(ROW()-4,"0000"))</x:f>
      </x:c>
      <x:c r="B42" s="142"/>
      <x:c r="C42" s="142"/>
      <x:c r="D42" s="142"/>
      <x:c r="E42" s="142"/>
      <x:c r="F42" s="146"/>
      <x:c r="G42" s="143"/>
      <x:c r="H42" s="145"/>
      <x:c r="I42" s="143"/>
      <x:c r="J42" s="143"/>
      <x:c r="K42" s="143"/>
      <x:c r="L42" s="142"/>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IF(B43="","","INO-"&amp;TEXT(ROW()-4,"0000"))</x:f>
      </x:c>
      <x:c r="B43" s="142"/>
      <x:c r="C43" s="142"/>
      <x:c r="D43" s="142"/>
      <x:c r="E43" s="142"/>
      <x:c r="F43" s="146"/>
      <x:c r="G43" s="143"/>
      <x:c r="H43" s="145"/>
      <x:c r="I43" s="143"/>
      <x:c r="J43" s="143"/>
      <x:c r="K43" s="143"/>
      <x:c r="L43" s="142"/>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IF(B44="","","INO-"&amp;TEXT(ROW()-4,"0000"))</x:f>
      </x:c>
      <x:c r="B44" s="142"/>
      <x:c r="C44" s="142"/>
      <x:c r="D44" s="142"/>
      <x:c r="E44" s="142"/>
      <x:c r="F44" s="146"/>
      <x:c r="G44" s="143"/>
      <x:c r="H44" s="145"/>
      <x:c r="I44" s="143"/>
      <x:c r="J44" s="143"/>
      <x:c r="K44" s="143"/>
      <x:c r="L44" s="142"/>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IF(B45="","","INO-"&amp;TEXT(ROW()-4,"0000"))</x:f>
      </x:c>
      <x:c r="B45" s="142"/>
      <x:c r="C45" s="142"/>
      <x:c r="D45" s="142"/>
      <x:c r="E45" s="142"/>
      <x:c r="F45" s="146"/>
      <x:c r="G45" s="143"/>
      <x:c r="H45" s="145"/>
      <x:c r="I45" s="143"/>
      <x:c r="J45" s="143"/>
      <x:c r="K45" s="143"/>
      <x:c r="L45" s="142"/>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IF(B46="","","INO-"&amp;TEXT(ROW()-4,"0000"))</x:f>
      </x:c>
      <x:c r="B46" s="142"/>
      <x:c r="C46" s="142"/>
      <x:c r="D46" s="142"/>
      <x:c r="E46" s="142"/>
      <x:c r="F46" s="146"/>
      <x:c r="G46" s="143"/>
      <x:c r="H46" s="145"/>
      <x:c r="I46" s="143"/>
      <x:c r="J46" s="143"/>
      <x:c r="K46" s="143"/>
      <x:c r="L46" s="142"/>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IF(B47="","","INO-"&amp;TEXT(ROW()-4,"0000"))</x:f>
      </x:c>
      <x:c r="B47" s="142"/>
      <x:c r="C47" s="142"/>
      <x:c r="D47" s="142"/>
      <x:c r="E47" s="142"/>
      <x:c r="F47" s="146"/>
      <x:c r="G47" s="143"/>
      <x:c r="H47" s="145"/>
      <x:c r="I47" s="143"/>
      <x:c r="J47" s="143"/>
      <x:c r="K47" s="143"/>
      <x:c r="L47" s="142"/>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IF(B48="","","INO-"&amp;TEXT(ROW()-4,"0000"))</x:f>
      </x:c>
      <x:c r="B48" s="142"/>
      <x:c r="C48" s="142"/>
      <x:c r="D48" s="142"/>
      <x:c r="E48" s="142"/>
      <x:c r="F48" s="146"/>
      <x:c r="G48" s="143"/>
      <x:c r="H48" s="145"/>
      <x:c r="I48" s="143"/>
      <x:c r="J48" s="143"/>
      <x:c r="K48" s="143"/>
      <x:c r="L48" s="142"/>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IF(B49="","","INO-"&amp;TEXT(ROW()-4,"0000"))</x:f>
      </x:c>
      <x:c r="B49" s="142"/>
      <x:c r="C49" s="142"/>
      <x:c r="D49" s="142"/>
      <x:c r="E49" s="142"/>
      <x:c r="F49" s="146"/>
      <x:c r="G49" s="143"/>
      <x:c r="H49" s="145"/>
      <x:c r="I49" s="143"/>
      <x:c r="J49" s="143"/>
      <x:c r="K49" s="143"/>
      <x:c r="L49" s="142"/>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IF(B50="","","INO-"&amp;TEXT(ROW()-4,"0000"))</x:f>
      </x:c>
      <x:c r="B50" s="142"/>
      <x:c r="C50" s="142"/>
      <x:c r="D50" s="142"/>
      <x:c r="E50" s="142"/>
      <x:c r="F50" s="146"/>
      <x:c r="G50" s="143"/>
      <x:c r="H50" s="145"/>
      <x:c r="I50" s="143"/>
      <x:c r="J50" s="143"/>
      <x:c r="K50" s="143"/>
      <x:c r="L50" s="142"/>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IF(B51="","","INO-"&amp;TEXT(ROW()-4,"0000"))</x:f>
      </x:c>
      <x:c r="B51" s="142"/>
      <x:c r="C51" s="142"/>
      <x:c r="D51" s="142"/>
      <x:c r="E51" s="142"/>
      <x:c r="F51" s="146"/>
      <x:c r="G51" s="143"/>
      <x:c r="H51" s="145"/>
      <x:c r="I51" s="143"/>
      <x:c r="J51" s="143"/>
      <x:c r="K51" s="143"/>
      <x:c r="L51" s="142"/>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IF(B52="","","INO-"&amp;TEXT(ROW()-4,"0000"))</x:f>
      </x:c>
      <x:c r="B52" s="142"/>
      <x:c r="C52" s="142"/>
      <x:c r="D52" s="142"/>
      <x:c r="E52" s="142"/>
      <x:c r="F52" s="146"/>
      <x:c r="G52" s="143"/>
      <x:c r="H52" s="145"/>
      <x:c r="I52" s="143"/>
      <x:c r="J52" s="143"/>
      <x:c r="K52" s="143"/>
      <x:c r="L52" s="142"/>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IF(B53="","","INO-"&amp;TEXT(ROW()-4,"0000"))</x:f>
      </x:c>
      <x:c r="B53" s="142"/>
      <x:c r="C53" s="142"/>
      <x:c r="D53" s="142"/>
      <x:c r="E53" s="142"/>
      <x:c r="F53" s="146"/>
      <x:c r="G53" s="143"/>
      <x:c r="H53" s="145"/>
      <x:c r="I53" s="143"/>
      <x:c r="J53" s="143"/>
      <x:c r="K53" s="143"/>
      <x:c r="L53" s="142"/>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IF(B54="","","INO-"&amp;TEXT(ROW()-4,"0000"))</x:f>
      </x:c>
      <x:c r="B54" s="142"/>
      <x:c r="C54" s="142"/>
      <x:c r="D54" s="142"/>
      <x:c r="E54" s="142"/>
      <x:c r="F54" s="146"/>
      <x:c r="G54" s="143"/>
      <x:c r="H54" s="145"/>
      <x:c r="I54" s="143"/>
      <x:c r="J54" s="143"/>
      <x:c r="K54" s="143"/>
      <x:c r="L54" s="142"/>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IF(B55="","","INO-"&amp;TEXT(ROW()-4,"0000"))</x:f>
      </x:c>
      <x:c r="B55" s="142"/>
      <x:c r="C55" s="142"/>
      <x:c r="D55" s="142"/>
      <x:c r="E55" s="142"/>
      <x:c r="F55" s="146"/>
      <x:c r="G55" s="143"/>
      <x:c r="H55" s="145"/>
      <x:c r="I55" s="143"/>
      <x:c r="J55" s="143"/>
      <x:c r="K55" s="143"/>
      <x:c r="L55" s="142"/>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IF(B56="","","INO-"&amp;TEXT(ROW()-4,"0000"))</x:f>
      </x:c>
      <x:c r="B56" s="142"/>
      <x:c r="C56" s="142"/>
      <x:c r="D56" s="142"/>
      <x:c r="E56" s="142"/>
      <x:c r="F56" s="146"/>
      <x:c r="G56" s="143"/>
      <x:c r="H56" s="145"/>
      <x:c r="I56" s="143"/>
      <x:c r="J56" s="143"/>
      <x:c r="K56" s="143"/>
      <x:c r="L56" s="142"/>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IF(B57="","","INO-"&amp;TEXT(ROW()-4,"0000"))</x:f>
      </x:c>
      <x:c r="B57" s="142"/>
      <x:c r="C57" s="142"/>
      <x:c r="D57" s="142"/>
      <x:c r="E57" s="142"/>
      <x:c r="F57" s="146"/>
      <x:c r="G57" s="143"/>
      <x:c r="H57" s="145"/>
      <x:c r="I57" s="143"/>
      <x:c r="J57" s="143"/>
      <x:c r="K57" s="143"/>
      <x:c r="L57" s="142"/>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IF(B58="","","INO-"&amp;TEXT(ROW()-4,"0000"))</x:f>
      </x:c>
      <x:c r="B58" s="142"/>
      <x:c r="C58" s="142"/>
      <x:c r="D58" s="142"/>
      <x:c r="E58" s="142"/>
      <x:c r="F58" s="146"/>
      <x:c r="G58" s="143"/>
      <x:c r="H58" s="145"/>
      <x:c r="I58" s="143"/>
      <x:c r="J58" s="143"/>
      <x:c r="K58" s="143"/>
      <x:c r="L58" s="142"/>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IF(B59="","","INO-"&amp;TEXT(ROW()-4,"0000"))</x:f>
      </x:c>
      <x:c r="B59" s="142"/>
      <x:c r="C59" s="142"/>
      <x:c r="D59" s="142"/>
      <x:c r="E59" s="142"/>
      <x:c r="F59" s="146"/>
      <x:c r="G59" s="143"/>
      <x:c r="H59" s="145"/>
      <x:c r="I59" s="143"/>
      <x:c r="J59" s="143"/>
      <x:c r="K59" s="143"/>
      <x:c r="L59" s="142"/>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IF(B60="","","INO-"&amp;TEXT(ROW()-4,"0000"))</x:f>
      </x:c>
      <x:c r="B60" s="142"/>
      <x:c r="C60" s="142"/>
      <x:c r="D60" s="142"/>
      <x:c r="E60" s="142"/>
      <x:c r="F60" s="146"/>
      <x:c r="G60" s="143"/>
      <x:c r="H60" s="145"/>
      <x:c r="I60" s="143"/>
      <x:c r="J60" s="143"/>
      <x:c r="K60" s="143"/>
      <x:c r="L60" s="142"/>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IF(B61="","","INO-"&amp;TEXT(ROW()-4,"0000"))</x:f>
      </x:c>
      <x:c r="B61" s="142"/>
      <x:c r="C61" s="142"/>
      <x:c r="D61" s="142"/>
      <x:c r="E61" s="142"/>
      <x:c r="F61" s="146"/>
      <x:c r="G61" s="143"/>
      <x:c r="H61" s="145"/>
      <x:c r="I61" s="143"/>
      <x:c r="J61" s="143"/>
      <x:c r="K61" s="143"/>
      <x:c r="L61" s="142"/>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IF(B62="","","INO-"&amp;TEXT(ROW()-4,"0000"))</x:f>
      </x:c>
      <x:c r="B62" s="142"/>
      <x:c r="C62" s="142"/>
      <x:c r="D62" s="142"/>
      <x:c r="E62" s="142"/>
      <x:c r="F62" s="146"/>
      <x:c r="G62" s="143"/>
      <x:c r="H62" s="145"/>
      <x:c r="I62" s="143"/>
      <x:c r="J62" s="143"/>
      <x:c r="K62" s="143"/>
      <x:c r="L62" s="142"/>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IF(B63="","","INO-"&amp;TEXT(ROW()-4,"0000"))</x:f>
      </x:c>
      <x:c r="B63" s="142"/>
      <x:c r="C63" s="142"/>
      <x:c r="D63" s="142"/>
      <x:c r="E63" s="142"/>
      <x:c r="F63" s="146"/>
      <x:c r="G63" s="143"/>
      <x:c r="H63" s="145"/>
      <x:c r="I63" s="143"/>
      <x:c r="J63" s="143"/>
      <x:c r="K63" s="143"/>
      <x:c r="L63" s="142"/>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IF(B64="","","INO-"&amp;TEXT(ROW()-4,"0000"))</x:f>
      </x:c>
      <x:c r="B64" s="142"/>
      <x:c r="C64" s="142"/>
      <x:c r="D64" s="142"/>
      <x:c r="E64" s="142"/>
      <x:c r="F64" s="146"/>
      <x:c r="G64" s="143"/>
      <x:c r="H64" s="145"/>
      <x:c r="I64" s="143"/>
      <x:c r="J64" s="143"/>
      <x:c r="K64" s="143"/>
      <x:c r="L64" s="142"/>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379" priority="1" operator="containsText" text="ALERTE"/>
    <x:cfRule type="containsText" dxfId="380" priority="2" operator="containsText" text="OK"/>
    <x:cfRule type="containsText" dxfId="381" priority="3" operator="containsText" text="Rouge"/>
    <x:cfRule type="containsText" dxfId="382" priority="4" operator="containsText" text="Orange"/>
    <x:cfRule type="containsText" dxfId="383" priority="5" operator="containsText" text="Jaune"/>
    <x:cfRule type="containsText" dxfId="384" priority="6" operator="containsText" text="Vert"/>
    <x:cfRule type="containsText" dxfId="385" priority="7" operator="containsText" text="Validé humainement"/>
    <x:cfRule type="containsText" dxfId="386" priority="8" operator="containsText" text="P0"/>
    <x:cfRule type="containsText" dxfId="387" priority="9" operator="containsText" text="Extrême"/>
    <x:cfRule type="containsText" dxfId="388" priority="10" operator="containsText" text="Élevé"/>
  </x:conditionalFormatting>
  <x:conditionalFormatting sqref="T5:T64">
    <x:cfRule type="containsText" dxfId="389" priority="11" operator="containsText" text="ALERTE"/>
    <x:cfRule type="containsText" dxfId="390" priority="12" operator="containsText" text="OK"/>
    <x:cfRule type="containsText" dxfId="391" priority="13" operator="containsText" text="Rouge"/>
    <x:cfRule type="containsText" dxfId="392" priority="14" operator="containsText" text="Orange"/>
    <x:cfRule type="containsText" dxfId="393" priority="15" operator="containsText" text="Jaune"/>
    <x:cfRule type="containsText" dxfId="394" priority="16" operator="containsText" text="Vert"/>
    <x:cfRule type="containsText" dxfId="395" priority="17" operator="containsText" text="Validé humainement"/>
    <x:cfRule type="containsText" dxfId="396" priority="18" operator="containsText" text="P0"/>
    <x:cfRule type="containsText" dxfId="397" priority="19" operator="containsText" text="Extrême"/>
    <x:cfRule type="containsText" dxfId="39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L5:L64">
      <x:formula1>"Vert (RAS),Jaune (vigilance),Orange (alerte),Rouge (alerte maximale)"</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a207e307210f48a5"/>
  </x:tableParts>
</x:worksheet>
</file>

<file path=xl/worksheets/sheet97.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13.75" hidden="0" customWidth="1"/>
    <x:col min="7" max="7" width="16.25" hidden="0" customWidth="1"/>
    <x:col min="8" max="8" width="16.25" hidden="0" customWidth="1"/>
    <x:col min="9" max="9" width="16.25" hidden="0" customWidth="1"/>
    <x:col min="10" max="10" width="16.25" hidden="0" customWidth="1"/>
    <x:col min="11" max="11" width="16.25"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Inondations &amp; submersion</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14_Form_Inondations_Submersion.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Type d'aléa</x:v>
      </x:c>
      <x:c r="F4" s="150" t="str">
        <x:v>Date événement</x:v>
      </x:c>
      <x:c r="G4" s="150" t="str">
        <x:v>Hauteur d'eau max (cm)</x:v>
      </x:c>
      <x:c r="H4" s="150" t="str">
        <x:v>Surface inondée (ha)</x:v>
      </x:c>
      <x:c r="I4" s="150" t="str">
        <x:v>Population affectée</x:v>
      </x:c>
      <x:c r="J4" s="150" t="str">
        <x:v>Habitations touchées</x:v>
      </x:c>
      <x:c r="K4" s="150" t="str">
        <x:v>Durée submersion (h)</x:v>
      </x:c>
      <x:c r="L4" s="150" t="str">
        <x:v>Niveau d'alerte</x:v>
      </x:c>
      <x:c r="M4" s="150" t="str">
        <x:v>Sévérité</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IF('14_Form_Inondations_Submersion'!$P5="Validé humainement",'14_Form_Inondations_Submersion'!A5,"")</x:f>
      </x:c>
      <x:c r="B5" s="142" t="str">
        <x:f>IF('14_Form_Inondations_Submersion'!$P5="Validé humainement",'14_Form_Inondations_Submersion'!B5,"")</x:f>
      </x:c>
      <x:c r="C5" s="142" t="str">
        <x:f>IF('14_Form_Inondations_Submersion'!$P5="Validé humainement",'14_Form_Inondations_Submersion'!C5,"")</x:f>
      </x:c>
      <x:c r="D5" s="142" t="str">
        <x:f>IF('14_Form_Inondations_Submersion'!$P5="Validé humainement",'14_Form_Inondations_Submersion'!D5,"")</x:f>
      </x:c>
      <x:c r="E5" s="142" t="str">
        <x:f>IF('14_Form_Inondations_Submersion'!$P5="Validé humainement",'14_Form_Inondations_Submersion'!E5,"")</x:f>
      </x:c>
      <x:c r="F5" s="142" t="str">
        <x:f>IF('14_Form_Inondations_Submersion'!$P5="Validé humainement",'14_Form_Inondations_Submersion'!F5,"")</x:f>
      </x:c>
      <x:c r="G5" s="142" t="str">
        <x:f>IF('14_Form_Inondations_Submersion'!$P5="Validé humainement",'14_Form_Inondations_Submersion'!G5,"")</x:f>
      </x:c>
      <x:c r="H5" s="142" t="str">
        <x:f>IF('14_Form_Inondations_Submersion'!$P5="Validé humainement",'14_Form_Inondations_Submersion'!H5,"")</x:f>
      </x:c>
      <x:c r="I5" s="142" t="str">
        <x:f>IF('14_Form_Inondations_Submersion'!$P5="Validé humainement",'14_Form_Inondations_Submersion'!I5,"")</x:f>
      </x:c>
      <x:c r="J5" s="142" t="str">
        <x:f>IF('14_Form_Inondations_Submersion'!$P5="Validé humainement",'14_Form_Inondations_Submersion'!J5,"")</x:f>
      </x:c>
      <x:c r="K5" s="142" t="str">
        <x:f>IF('14_Form_Inondations_Submersion'!$P5="Validé humainement",'14_Form_Inondations_Submersion'!K5,"")</x:f>
      </x:c>
      <x:c r="L5" s="142" t="str">
        <x:f>IF('14_Form_Inondations_Submersion'!$P5="Validé humainement",'14_Form_Inondations_Submersion'!L5,"")</x:f>
      </x:c>
      <x:c r="M5" s="142" t="str">
        <x:f>IF('14_Form_Inondations_Submersion'!$P5="Validé humainement",'14_Form_Inondations_Submersion'!M5,"")</x:f>
      </x:c>
      <x:c r="N5" s="142" t="str">
        <x:f>IF('14_Form_Inondations_Submersion'!$P5="Validé humainement",'14_Form_Inondations_Submersion'!N5,"")</x:f>
      </x:c>
      <x:c r="O5" s="142" t="str">
        <x:f>IF('14_Form_Inondations_Submersion'!$P5="Validé humainement",'14_Form_Inondations_Submersion'!O5,"")</x:f>
      </x:c>
      <x:c r="P5" s="142" t="str">
        <x:f>IF('14_Form_Inondations_Submersion'!$P5="Validé humainement",'14_Form_Inondations_Submersion'!P5,"")</x:f>
      </x:c>
      <x:c r="Q5" s="142" t="str">
        <x:f>IF('14_Form_Inondations_Submersion'!$P5="Validé humainement",'14_Form_Inondations_Submersion'!Q5,"")</x:f>
      </x:c>
      <x:c r="R5" s="142" t="str">
        <x:f>IF('14_Form_Inondations_Submersion'!$P5="Validé humainement",'14_Form_Inondations_Submersion'!R5,"")</x:f>
      </x:c>
      <x:c r="S5" s="142" t="str">
        <x:f>IF('14_Form_Inondations_Submersion'!$P5="Validé humainement",'14_Form_Inondations_Submersion'!S5,"")</x:f>
      </x:c>
      <x:c r="T5" s="142" t="str">
        <x:f>IF('14_Form_Inondations_Submersion'!$P5="Validé humainement",'14_Form_Inondations_Submersion'!T5,"")</x:f>
      </x:c>
      <x:c r="U5" s="142" t="str">
        <x:f>IF('14_Form_Inondations_Submersion'!$P5="Validé humainement",'14_Form_Inondations_Submersion'!U5,"")</x:f>
      </x:c>
    </x:row>
    <x:row r="6">
      <x:c r="A6" s="142" t="str">
        <x:f>IF('14_Form_Inondations_Submersion'!$P6="Validé humainement",'14_Form_Inondations_Submersion'!A6,"")</x:f>
      </x:c>
      <x:c r="B6" s="142" t="str">
        <x:f>IF('14_Form_Inondations_Submersion'!$P6="Validé humainement",'14_Form_Inondations_Submersion'!B6,"")</x:f>
      </x:c>
      <x:c r="C6" s="142" t="str">
        <x:f>IF('14_Form_Inondations_Submersion'!$P6="Validé humainement",'14_Form_Inondations_Submersion'!C6,"")</x:f>
      </x:c>
      <x:c r="D6" s="142" t="str">
        <x:f>IF('14_Form_Inondations_Submersion'!$P6="Validé humainement",'14_Form_Inondations_Submersion'!D6,"")</x:f>
      </x:c>
      <x:c r="E6" s="142" t="str">
        <x:f>IF('14_Form_Inondations_Submersion'!$P6="Validé humainement",'14_Form_Inondations_Submersion'!E6,"")</x:f>
      </x:c>
      <x:c r="F6" s="142" t="str">
        <x:f>IF('14_Form_Inondations_Submersion'!$P6="Validé humainement",'14_Form_Inondations_Submersion'!F6,"")</x:f>
      </x:c>
      <x:c r="G6" s="142" t="str">
        <x:f>IF('14_Form_Inondations_Submersion'!$P6="Validé humainement",'14_Form_Inondations_Submersion'!G6,"")</x:f>
      </x:c>
      <x:c r="H6" s="142" t="str">
        <x:f>IF('14_Form_Inondations_Submersion'!$P6="Validé humainement",'14_Form_Inondations_Submersion'!H6,"")</x:f>
      </x:c>
      <x:c r="I6" s="142" t="str">
        <x:f>IF('14_Form_Inondations_Submersion'!$P6="Validé humainement",'14_Form_Inondations_Submersion'!I6,"")</x:f>
      </x:c>
      <x:c r="J6" s="142" t="str">
        <x:f>IF('14_Form_Inondations_Submersion'!$P6="Validé humainement",'14_Form_Inondations_Submersion'!J6,"")</x:f>
      </x:c>
      <x:c r="K6" s="142" t="str">
        <x:f>IF('14_Form_Inondations_Submersion'!$P6="Validé humainement",'14_Form_Inondations_Submersion'!K6,"")</x:f>
      </x:c>
      <x:c r="L6" s="142" t="str">
        <x:f>IF('14_Form_Inondations_Submersion'!$P6="Validé humainement",'14_Form_Inondations_Submersion'!L6,"")</x:f>
      </x:c>
      <x:c r="M6" s="142" t="str">
        <x:f>IF('14_Form_Inondations_Submersion'!$P6="Validé humainement",'14_Form_Inondations_Submersion'!M6,"")</x:f>
      </x:c>
      <x:c r="N6" s="142" t="str">
        <x:f>IF('14_Form_Inondations_Submersion'!$P6="Validé humainement",'14_Form_Inondations_Submersion'!N6,"")</x:f>
      </x:c>
      <x:c r="O6" s="142" t="str">
        <x:f>IF('14_Form_Inondations_Submersion'!$P6="Validé humainement",'14_Form_Inondations_Submersion'!O6,"")</x:f>
      </x:c>
      <x:c r="P6" s="142" t="str">
        <x:f>IF('14_Form_Inondations_Submersion'!$P6="Validé humainement",'14_Form_Inondations_Submersion'!P6,"")</x:f>
      </x:c>
      <x:c r="Q6" s="142" t="str">
        <x:f>IF('14_Form_Inondations_Submersion'!$P6="Validé humainement",'14_Form_Inondations_Submersion'!Q6,"")</x:f>
      </x:c>
      <x:c r="R6" s="142" t="str">
        <x:f>IF('14_Form_Inondations_Submersion'!$P6="Validé humainement",'14_Form_Inondations_Submersion'!R6,"")</x:f>
      </x:c>
      <x:c r="S6" s="142" t="str">
        <x:f>IF('14_Form_Inondations_Submersion'!$P6="Validé humainement",'14_Form_Inondations_Submersion'!S6,"")</x:f>
      </x:c>
      <x:c r="T6" s="142" t="str">
        <x:f>IF('14_Form_Inondations_Submersion'!$P6="Validé humainement",'14_Form_Inondations_Submersion'!T6,"")</x:f>
      </x:c>
      <x:c r="U6" s="142" t="str">
        <x:f>IF('14_Form_Inondations_Submersion'!$P6="Validé humainement",'14_Form_Inondations_Submersion'!U6,"")</x:f>
      </x:c>
    </x:row>
    <x:row r="7">
      <x:c r="A7" s="142" t="str">
        <x:f>IF('14_Form_Inondations_Submersion'!$P7="Validé humainement",'14_Form_Inondations_Submersion'!A7,"")</x:f>
      </x:c>
      <x:c r="B7" s="142" t="str">
        <x:f>IF('14_Form_Inondations_Submersion'!$P7="Validé humainement",'14_Form_Inondations_Submersion'!B7,"")</x:f>
      </x:c>
      <x:c r="C7" s="142" t="str">
        <x:f>IF('14_Form_Inondations_Submersion'!$P7="Validé humainement",'14_Form_Inondations_Submersion'!C7,"")</x:f>
      </x:c>
      <x:c r="D7" s="142" t="str">
        <x:f>IF('14_Form_Inondations_Submersion'!$P7="Validé humainement",'14_Form_Inondations_Submersion'!D7,"")</x:f>
      </x:c>
      <x:c r="E7" s="142" t="str">
        <x:f>IF('14_Form_Inondations_Submersion'!$P7="Validé humainement",'14_Form_Inondations_Submersion'!E7,"")</x:f>
      </x:c>
      <x:c r="F7" s="142" t="str">
        <x:f>IF('14_Form_Inondations_Submersion'!$P7="Validé humainement",'14_Form_Inondations_Submersion'!F7,"")</x:f>
      </x:c>
      <x:c r="G7" s="142" t="str">
        <x:f>IF('14_Form_Inondations_Submersion'!$P7="Validé humainement",'14_Form_Inondations_Submersion'!G7,"")</x:f>
      </x:c>
      <x:c r="H7" s="142" t="str">
        <x:f>IF('14_Form_Inondations_Submersion'!$P7="Validé humainement",'14_Form_Inondations_Submersion'!H7,"")</x:f>
      </x:c>
      <x:c r="I7" s="142" t="str">
        <x:f>IF('14_Form_Inondations_Submersion'!$P7="Validé humainement",'14_Form_Inondations_Submersion'!I7,"")</x:f>
      </x:c>
      <x:c r="J7" s="142" t="str">
        <x:f>IF('14_Form_Inondations_Submersion'!$P7="Validé humainement",'14_Form_Inondations_Submersion'!J7,"")</x:f>
      </x:c>
      <x:c r="K7" s="142" t="str">
        <x:f>IF('14_Form_Inondations_Submersion'!$P7="Validé humainement",'14_Form_Inondations_Submersion'!K7,"")</x:f>
      </x:c>
      <x:c r="L7" s="142" t="str">
        <x:f>IF('14_Form_Inondations_Submersion'!$P7="Validé humainement",'14_Form_Inondations_Submersion'!L7,"")</x:f>
      </x:c>
      <x:c r="M7" s="142" t="str">
        <x:f>IF('14_Form_Inondations_Submersion'!$P7="Validé humainement",'14_Form_Inondations_Submersion'!M7,"")</x:f>
      </x:c>
      <x:c r="N7" s="142" t="str">
        <x:f>IF('14_Form_Inondations_Submersion'!$P7="Validé humainement",'14_Form_Inondations_Submersion'!N7,"")</x:f>
      </x:c>
      <x:c r="O7" s="142" t="str">
        <x:f>IF('14_Form_Inondations_Submersion'!$P7="Validé humainement",'14_Form_Inondations_Submersion'!O7,"")</x:f>
      </x:c>
      <x:c r="P7" s="142" t="str">
        <x:f>IF('14_Form_Inondations_Submersion'!$P7="Validé humainement",'14_Form_Inondations_Submersion'!P7,"")</x:f>
      </x:c>
      <x:c r="Q7" s="142" t="str">
        <x:f>IF('14_Form_Inondations_Submersion'!$P7="Validé humainement",'14_Form_Inondations_Submersion'!Q7,"")</x:f>
      </x:c>
      <x:c r="R7" s="142" t="str">
        <x:f>IF('14_Form_Inondations_Submersion'!$P7="Validé humainement",'14_Form_Inondations_Submersion'!R7,"")</x:f>
      </x:c>
      <x:c r="S7" s="142" t="str">
        <x:f>IF('14_Form_Inondations_Submersion'!$P7="Validé humainement",'14_Form_Inondations_Submersion'!S7,"")</x:f>
      </x:c>
      <x:c r="T7" s="142" t="str">
        <x:f>IF('14_Form_Inondations_Submersion'!$P7="Validé humainement",'14_Form_Inondations_Submersion'!T7,"")</x:f>
      </x:c>
      <x:c r="U7" s="142" t="str">
        <x:f>IF('14_Form_Inondations_Submersion'!$P7="Validé humainement",'14_Form_Inondations_Submersion'!U7,"")</x:f>
      </x:c>
    </x:row>
    <x:row r="8">
      <x:c r="A8" s="142" t="str">
        <x:f>IF('14_Form_Inondations_Submersion'!$P8="Validé humainement",'14_Form_Inondations_Submersion'!A8,"")</x:f>
      </x:c>
      <x:c r="B8" s="142" t="str">
        <x:f>IF('14_Form_Inondations_Submersion'!$P8="Validé humainement",'14_Form_Inondations_Submersion'!B8,"")</x:f>
      </x:c>
      <x:c r="C8" s="142" t="str">
        <x:f>IF('14_Form_Inondations_Submersion'!$P8="Validé humainement",'14_Form_Inondations_Submersion'!C8,"")</x:f>
      </x:c>
      <x:c r="D8" s="142" t="str">
        <x:f>IF('14_Form_Inondations_Submersion'!$P8="Validé humainement",'14_Form_Inondations_Submersion'!D8,"")</x:f>
      </x:c>
      <x:c r="E8" s="142" t="str">
        <x:f>IF('14_Form_Inondations_Submersion'!$P8="Validé humainement",'14_Form_Inondations_Submersion'!E8,"")</x:f>
      </x:c>
      <x:c r="F8" s="142" t="str">
        <x:f>IF('14_Form_Inondations_Submersion'!$P8="Validé humainement",'14_Form_Inondations_Submersion'!F8,"")</x:f>
      </x:c>
      <x:c r="G8" s="142" t="str">
        <x:f>IF('14_Form_Inondations_Submersion'!$P8="Validé humainement",'14_Form_Inondations_Submersion'!G8,"")</x:f>
      </x:c>
      <x:c r="H8" s="142" t="str">
        <x:f>IF('14_Form_Inondations_Submersion'!$P8="Validé humainement",'14_Form_Inondations_Submersion'!H8,"")</x:f>
      </x:c>
      <x:c r="I8" s="142" t="str">
        <x:f>IF('14_Form_Inondations_Submersion'!$P8="Validé humainement",'14_Form_Inondations_Submersion'!I8,"")</x:f>
      </x:c>
      <x:c r="J8" s="142" t="str">
        <x:f>IF('14_Form_Inondations_Submersion'!$P8="Validé humainement",'14_Form_Inondations_Submersion'!J8,"")</x:f>
      </x:c>
      <x:c r="K8" s="142" t="str">
        <x:f>IF('14_Form_Inondations_Submersion'!$P8="Validé humainement",'14_Form_Inondations_Submersion'!K8,"")</x:f>
      </x:c>
      <x:c r="L8" s="142" t="str">
        <x:f>IF('14_Form_Inondations_Submersion'!$P8="Validé humainement",'14_Form_Inondations_Submersion'!L8,"")</x:f>
      </x:c>
      <x:c r="M8" s="142" t="str">
        <x:f>IF('14_Form_Inondations_Submersion'!$P8="Validé humainement",'14_Form_Inondations_Submersion'!M8,"")</x:f>
      </x:c>
      <x:c r="N8" s="142" t="str">
        <x:f>IF('14_Form_Inondations_Submersion'!$P8="Validé humainement",'14_Form_Inondations_Submersion'!N8,"")</x:f>
      </x:c>
      <x:c r="O8" s="142" t="str">
        <x:f>IF('14_Form_Inondations_Submersion'!$P8="Validé humainement",'14_Form_Inondations_Submersion'!O8,"")</x:f>
      </x:c>
      <x:c r="P8" s="142" t="str">
        <x:f>IF('14_Form_Inondations_Submersion'!$P8="Validé humainement",'14_Form_Inondations_Submersion'!P8,"")</x:f>
      </x:c>
      <x:c r="Q8" s="142" t="str">
        <x:f>IF('14_Form_Inondations_Submersion'!$P8="Validé humainement",'14_Form_Inondations_Submersion'!Q8,"")</x:f>
      </x:c>
      <x:c r="R8" s="142" t="str">
        <x:f>IF('14_Form_Inondations_Submersion'!$P8="Validé humainement",'14_Form_Inondations_Submersion'!R8,"")</x:f>
      </x:c>
      <x:c r="S8" s="142" t="str">
        <x:f>IF('14_Form_Inondations_Submersion'!$P8="Validé humainement",'14_Form_Inondations_Submersion'!S8,"")</x:f>
      </x:c>
      <x:c r="T8" s="142" t="str">
        <x:f>IF('14_Form_Inondations_Submersion'!$P8="Validé humainement",'14_Form_Inondations_Submersion'!T8,"")</x:f>
      </x:c>
      <x:c r="U8" s="142" t="str">
        <x:f>IF('14_Form_Inondations_Submersion'!$P8="Validé humainement",'14_Form_Inondations_Submersion'!U8,"")</x:f>
      </x:c>
    </x:row>
    <x:row r="9">
      <x:c r="A9" s="142" t="str">
        <x:f>IF('14_Form_Inondations_Submersion'!$P9="Validé humainement",'14_Form_Inondations_Submersion'!A9,"")</x:f>
      </x:c>
      <x:c r="B9" s="142" t="str">
        <x:f>IF('14_Form_Inondations_Submersion'!$P9="Validé humainement",'14_Form_Inondations_Submersion'!B9,"")</x:f>
      </x:c>
      <x:c r="C9" s="142" t="str">
        <x:f>IF('14_Form_Inondations_Submersion'!$P9="Validé humainement",'14_Form_Inondations_Submersion'!C9,"")</x:f>
      </x:c>
      <x:c r="D9" s="142" t="str">
        <x:f>IF('14_Form_Inondations_Submersion'!$P9="Validé humainement",'14_Form_Inondations_Submersion'!D9,"")</x:f>
      </x:c>
      <x:c r="E9" s="142" t="str">
        <x:f>IF('14_Form_Inondations_Submersion'!$P9="Validé humainement",'14_Form_Inondations_Submersion'!E9,"")</x:f>
      </x:c>
      <x:c r="F9" s="142" t="str">
        <x:f>IF('14_Form_Inondations_Submersion'!$P9="Validé humainement",'14_Form_Inondations_Submersion'!F9,"")</x:f>
      </x:c>
      <x:c r="G9" s="142" t="str">
        <x:f>IF('14_Form_Inondations_Submersion'!$P9="Validé humainement",'14_Form_Inondations_Submersion'!G9,"")</x:f>
      </x:c>
      <x:c r="H9" s="142" t="str">
        <x:f>IF('14_Form_Inondations_Submersion'!$P9="Validé humainement",'14_Form_Inondations_Submersion'!H9,"")</x:f>
      </x:c>
      <x:c r="I9" s="142" t="str">
        <x:f>IF('14_Form_Inondations_Submersion'!$P9="Validé humainement",'14_Form_Inondations_Submersion'!I9,"")</x:f>
      </x:c>
      <x:c r="J9" s="142" t="str">
        <x:f>IF('14_Form_Inondations_Submersion'!$P9="Validé humainement",'14_Form_Inondations_Submersion'!J9,"")</x:f>
      </x:c>
      <x:c r="K9" s="142" t="str">
        <x:f>IF('14_Form_Inondations_Submersion'!$P9="Validé humainement",'14_Form_Inondations_Submersion'!K9,"")</x:f>
      </x:c>
      <x:c r="L9" s="142" t="str">
        <x:f>IF('14_Form_Inondations_Submersion'!$P9="Validé humainement",'14_Form_Inondations_Submersion'!L9,"")</x:f>
      </x:c>
      <x:c r="M9" s="142" t="str">
        <x:f>IF('14_Form_Inondations_Submersion'!$P9="Validé humainement",'14_Form_Inondations_Submersion'!M9,"")</x:f>
      </x:c>
      <x:c r="N9" s="142" t="str">
        <x:f>IF('14_Form_Inondations_Submersion'!$P9="Validé humainement",'14_Form_Inondations_Submersion'!N9,"")</x:f>
      </x:c>
      <x:c r="O9" s="142" t="str">
        <x:f>IF('14_Form_Inondations_Submersion'!$P9="Validé humainement",'14_Form_Inondations_Submersion'!O9,"")</x:f>
      </x:c>
      <x:c r="P9" s="142" t="str">
        <x:f>IF('14_Form_Inondations_Submersion'!$P9="Validé humainement",'14_Form_Inondations_Submersion'!P9,"")</x:f>
      </x:c>
      <x:c r="Q9" s="142" t="str">
        <x:f>IF('14_Form_Inondations_Submersion'!$P9="Validé humainement",'14_Form_Inondations_Submersion'!Q9,"")</x:f>
      </x:c>
      <x:c r="R9" s="142" t="str">
        <x:f>IF('14_Form_Inondations_Submersion'!$P9="Validé humainement",'14_Form_Inondations_Submersion'!R9,"")</x:f>
      </x:c>
      <x:c r="S9" s="142" t="str">
        <x:f>IF('14_Form_Inondations_Submersion'!$P9="Validé humainement",'14_Form_Inondations_Submersion'!S9,"")</x:f>
      </x:c>
      <x:c r="T9" s="142" t="str">
        <x:f>IF('14_Form_Inondations_Submersion'!$P9="Validé humainement",'14_Form_Inondations_Submersion'!T9,"")</x:f>
      </x:c>
      <x:c r="U9" s="142" t="str">
        <x:f>IF('14_Form_Inondations_Submersion'!$P9="Validé humainement",'14_Form_Inondations_Submersion'!U9,"")</x:f>
      </x:c>
    </x:row>
    <x:row r="10">
      <x:c r="A10" s="142" t="str">
        <x:f>IF('14_Form_Inondations_Submersion'!$P10="Validé humainement",'14_Form_Inondations_Submersion'!A10,"")</x:f>
      </x:c>
      <x:c r="B10" s="142" t="str">
        <x:f>IF('14_Form_Inondations_Submersion'!$P10="Validé humainement",'14_Form_Inondations_Submersion'!B10,"")</x:f>
      </x:c>
      <x:c r="C10" s="142" t="str">
        <x:f>IF('14_Form_Inondations_Submersion'!$P10="Validé humainement",'14_Form_Inondations_Submersion'!C10,"")</x:f>
      </x:c>
      <x:c r="D10" s="142" t="str">
        <x:f>IF('14_Form_Inondations_Submersion'!$P10="Validé humainement",'14_Form_Inondations_Submersion'!D10,"")</x:f>
      </x:c>
      <x:c r="E10" s="142" t="str">
        <x:f>IF('14_Form_Inondations_Submersion'!$P10="Validé humainement",'14_Form_Inondations_Submersion'!E10,"")</x:f>
      </x:c>
      <x:c r="F10" s="142" t="str">
        <x:f>IF('14_Form_Inondations_Submersion'!$P10="Validé humainement",'14_Form_Inondations_Submersion'!F10,"")</x:f>
      </x:c>
      <x:c r="G10" s="142" t="str">
        <x:f>IF('14_Form_Inondations_Submersion'!$P10="Validé humainement",'14_Form_Inondations_Submersion'!G10,"")</x:f>
      </x:c>
      <x:c r="H10" s="142" t="str">
        <x:f>IF('14_Form_Inondations_Submersion'!$P10="Validé humainement",'14_Form_Inondations_Submersion'!H10,"")</x:f>
      </x:c>
      <x:c r="I10" s="142" t="str">
        <x:f>IF('14_Form_Inondations_Submersion'!$P10="Validé humainement",'14_Form_Inondations_Submersion'!I10,"")</x:f>
      </x:c>
      <x:c r="J10" s="142" t="str">
        <x:f>IF('14_Form_Inondations_Submersion'!$P10="Validé humainement",'14_Form_Inondations_Submersion'!J10,"")</x:f>
      </x:c>
      <x:c r="K10" s="142" t="str">
        <x:f>IF('14_Form_Inondations_Submersion'!$P10="Validé humainement",'14_Form_Inondations_Submersion'!K10,"")</x:f>
      </x:c>
      <x:c r="L10" s="142" t="str">
        <x:f>IF('14_Form_Inondations_Submersion'!$P10="Validé humainement",'14_Form_Inondations_Submersion'!L10,"")</x:f>
      </x:c>
      <x:c r="M10" s="142" t="str">
        <x:f>IF('14_Form_Inondations_Submersion'!$P10="Validé humainement",'14_Form_Inondations_Submersion'!M10,"")</x:f>
      </x:c>
      <x:c r="N10" s="142" t="str">
        <x:f>IF('14_Form_Inondations_Submersion'!$P10="Validé humainement",'14_Form_Inondations_Submersion'!N10,"")</x:f>
      </x:c>
      <x:c r="O10" s="142" t="str">
        <x:f>IF('14_Form_Inondations_Submersion'!$P10="Validé humainement",'14_Form_Inondations_Submersion'!O10,"")</x:f>
      </x:c>
      <x:c r="P10" s="142" t="str">
        <x:f>IF('14_Form_Inondations_Submersion'!$P10="Validé humainement",'14_Form_Inondations_Submersion'!P10,"")</x:f>
      </x:c>
      <x:c r="Q10" s="142" t="str">
        <x:f>IF('14_Form_Inondations_Submersion'!$P10="Validé humainement",'14_Form_Inondations_Submersion'!Q10,"")</x:f>
      </x:c>
      <x:c r="R10" s="142" t="str">
        <x:f>IF('14_Form_Inondations_Submersion'!$P10="Validé humainement",'14_Form_Inondations_Submersion'!R10,"")</x:f>
      </x:c>
      <x:c r="S10" s="142" t="str">
        <x:f>IF('14_Form_Inondations_Submersion'!$P10="Validé humainement",'14_Form_Inondations_Submersion'!S10,"")</x:f>
      </x:c>
      <x:c r="T10" s="142" t="str">
        <x:f>IF('14_Form_Inondations_Submersion'!$P10="Validé humainement",'14_Form_Inondations_Submersion'!T10,"")</x:f>
      </x:c>
      <x:c r="U10" s="142" t="str">
        <x:f>IF('14_Form_Inondations_Submersion'!$P10="Validé humainement",'14_Form_Inondations_Submersion'!U10,"")</x:f>
      </x:c>
    </x:row>
    <x:row r="11">
      <x:c r="A11" s="142" t="str">
        <x:f>IF('14_Form_Inondations_Submersion'!$P11="Validé humainement",'14_Form_Inondations_Submersion'!A11,"")</x:f>
      </x:c>
      <x:c r="B11" s="142" t="str">
        <x:f>IF('14_Form_Inondations_Submersion'!$P11="Validé humainement",'14_Form_Inondations_Submersion'!B11,"")</x:f>
      </x:c>
      <x:c r="C11" s="142" t="str">
        <x:f>IF('14_Form_Inondations_Submersion'!$P11="Validé humainement",'14_Form_Inondations_Submersion'!C11,"")</x:f>
      </x:c>
      <x:c r="D11" s="142" t="str">
        <x:f>IF('14_Form_Inondations_Submersion'!$P11="Validé humainement",'14_Form_Inondations_Submersion'!D11,"")</x:f>
      </x:c>
      <x:c r="E11" s="142" t="str">
        <x:f>IF('14_Form_Inondations_Submersion'!$P11="Validé humainement",'14_Form_Inondations_Submersion'!E11,"")</x:f>
      </x:c>
      <x:c r="F11" s="142" t="str">
        <x:f>IF('14_Form_Inondations_Submersion'!$P11="Validé humainement",'14_Form_Inondations_Submersion'!F11,"")</x:f>
      </x:c>
      <x:c r="G11" s="142" t="str">
        <x:f>IF('14_Form_Inondations_Submersion'!$P11="Validé humainement",'14_Form_Inondations_Submersion'!G11,"")</x:f>
      </x:c>
      <x:c r="H11" s="142" t="str">
        <x:f>IF('14_Form_Inondations_Submersion'!$P11="Validé humainement",'14_Form_Inondations_Submersion'!H11,"")</x:f>
      </x:c>
      <x:c r="I11" s="142" t="str">
        <x:f>IF('14_Form_Inondations_Submersion'!$P11="Validé humainement",'14_Form_Inondations_Submersion'!I11,"")</x:f>
      </x:c>
      <x:c r="J11" s="142" t="str">
        <x:f>IF('14_Form_Inondations_Submersion'!$P11="Validé humainement",'14_Form_Inondations_Submersion'!J11,"")</x:f>
      </x:c>
      <x:c r="K11" s="142" t="str">
        <x:f>IF('14_Form_Inondations_Submersion'!$P11="Validé humainement",'14_Form_Inondations_Submersion'!K11,"")</x:f>
      </x:c>
      <x:c r="L11" s="142" t="str">
        <x:f>IF('14_Form_Inondations_Submersion'!$P11="Validé humainement",'14_Form_Inondations_Submersion'!L11,"")</x:f>
      </x:c>
      <x:c r="M11" s="142" t="str">
        <x:f>IF('14_Form_Inondations_Submersion'!$P11="Validé humainement",'14_Form_Inondations_Submersion'!M11,"")</x:f>
      </x:c>
      <x:c r="N11" s="142" t="str">
        <x:f>IF('14_Form_Inondations_Submersion'!$P11="Validé humainement",'14_Form_Inondations_Submersion'!N11,"")</x:f>
      </x:c>
      <x:c r="O11" s="142" t="str">
        <x:f>IF('14_Form_Inondations_Submersion'!$P11="Validé humainement",'14_Form_Inondations_Submersion'!O11,"")</x:f>
      </x:c>
      <x:c r="P11" s="142" t="str">
        <x:f>IF('14_Form_Inondations_Submersion'!$P11="Validé humainement",'14_Form_Inondations_Submersion'!P11,"")</x:f>
      </x:c>
      <x:c r="Q11" s="142" t="str">
        <x:f>IF('14_Form_Inondations_Submersion'!$P11="Validé humainement",'14_Form_Inondations_Submersion'!Q11,"")</x:f>
      </x:c>
      <x:c r="R11" s="142" t="str">
        <x:f>IF('14_Form_Inondations_Submersion'!$P11="Validé humainement",'14_Form_Inondations_Submersion'!R11,"")</x:f>
      </x:c>
      <x:c r="S11" s="142" t="str">
        <x:f>IF('14_Form_Inondations_Submersion'!$P11="Validé humainement",'14_Form_Inondations_Submersion'!S11,"")</x:f>
      </x:c>
      <x:c r="T11" s="142" t="str">
        <x:f>IF('14_Form_Inondations_Submersion'!$P11="Validé humainement",'14_Form_Inondations_Submersion'!T11,"")</x:f>
      </x:c>
      <x:c r="U11" s="142" t="str">
        <x:f>IF('14_Form_Inondations_Submersion'!$P11="Validé humainement",'14_Form_Inondations_Submersion'!U11,"")</x:f>
      </x:c>
    </x:row>
    <x:row r="12">
      <x:c r="A12" s="142" t="str">
        <x:f>IF('14_Form_Inondations_Submersion'!$P12="Validé humainement",'14_Form_Inondations_Submersion'!A12,"")</x:f>
      </x:c>
      <x:c r="B12" s="142" t="str">
        <x:f>IF('14_Form_Inondations_Submersion'!$P12="Validé humainement",'14_Form_Inondations_Submersion'!B12,"")</x:f>
      </x:c>
      <x:c r="C12" s="142" t="str">
        <x:f>IF('14_Form_Inondations_Submersion'!$P12="Validé humainement",'14_Form_Inondations_Submersion'!C12,"")</x:f>
      </x:c>
      <x:c r="D12" s="142" t="str">
        <x:f>IF('14_Form_Inondations_Submersion'!$P12="Validé humainement",'14_Form_Inondations_Submersion'!D12,"")</x:f>
      </x:c>
      <x:c r="E12" s="142" t="str">
        <x:f>IF('14_Form_Inondations_Submersion'!$P12="Validé humainement",'14_Form_Inondations_Submersion'!E12,"")</x:f>
      </x:c>
      <x:c r="F12" s="142" t="str">
        <x:f>IF('14_Form_Inondations_Submersion'!$P12="Validé humainement",'14_Form_Inondations_Submersion'!F12,"")</x:f>
      </x:c>
      <x:c r="G12" s="142" t="str">
        <x:f>IF('14_Form_Inondations_Submersion'!$P12="Validé humainement",'14_Form_Inondations_Submersion'!G12,"")</x:f>
      </x:c>
      <x:c r="H12" s="142" t="str">
        <x:f>IF('14_Form_Inondations_Submersion'!$P12="Validé humainement",'14_Form_Inondations_Submersion'!H12,"")</x:f>
      </x:c>
      <x:c r="I12" s="142" t="str">
        <x:f>IF('14_Form_Inondations_Submersion'!$P12="Validé humainement",'14_Form_Inondations_Submersion'!I12,"")</x:f>
      </x:c>
      <x:c r="J12" s="142" t="str">
        <x:f>IF('14_Form_Inondations_Submersion'!$P12="Validé humainement",'14_Form_Inondations_Submersion'!J12,"")</x:f>
      </x:c>
      <x:c r="K12" s="142" t="str">
        <x:f>IF('14_Form_Inondations_Submersion'!$P12="Validé humainement",'14_Form_Inondations_Submersion'!K12,"")</x:f>
      </x:c>
      <x:c r="L12" s="142" t="str">
        <x:f>IF('14_Form_Inondations_Submersion'!$P12="Validé humainement",'14_Form_Inondations_Submersion'!L12,"")</x:f>
      </x:c>
      <x:c r="M12" s="142" t="str">
        <x:f>IF('14_Form_Inondations_Submersion'!$P12="Validé humainement",'14_Form_Inondations_Submersion'!M12,"")</x:f>
      </x:c>
      <x:c r="N12" s="142" t="str">
        <x:f>IF('14_Form_Inondations_Submersion'!$P12="Validé humainement",'14_Form_Inondations_Submersion'!N12,"")</x:f>
      </x:c>
      <x:c r="O12" s="142" t="str">
        <x:f>IF('14_Form_Inondations_Submersion'!$P12="Validé humainement",'14_Form_Inondations_Submersion'!O12,"")</x:f>
      </x:c>
      <x:c r="P12" s="142" t="str">
        <x:f>IF('14_Form_Inondations_Submersion'!$P12="Validé humainement",'14_Form_Inondations_Submersion'!P12,"")</x:f>
      </x:c>
      <x:c r="Q12" s="142" t="str">
        <x:f>IF('14_Form_Inondations_Submersion'!$P12="Validé humainement",'14_Form_Inondations_Submersion'!Q12,"")</x:f>
      </x:c>
      <x:c r="R12" s="142" t="str">
        <x:f>IF('14_Form_Inondations_Submersion'!$P12="Validé humainement",'14_Form_Inondations_Submersion'!R12,"")</x:f>
      </x:c>
      <x:c r="S12" s="142" t="str">
        <x:f>IF('14_Form_Inondations_Submersion'!$P12="Validé humainement",'14_Form_Inondations_Submersion'!S12,"")</x:f>
      </x:c>
      <x:c r="T12" s="142" t="str">
        <x:f>IF('14_Form_Inondations_Submersion'!$P12="Validé humainement",'14_Form_Inondations_Submersion'!T12,"")</x:f>
      </x:c>
      <x:c r="U12" s="142" t="str">
        <x:f>IF('14_Form_Inondations_Submersion'!$P12="Validé humainement",'14_Form_Inondations_Submersion'!U12,"")</x:f>
      </x:c>
    </x:row>
    <x:row r="13">
      <x:c r="A13" s="142" t="str">
        <x:f>IF('14_Form_Inondations_Submersion'!$P13="Validé humainement",'14_Form_Inondations_Submersion'!A13,"")</x:f>
      </x:c>
      <x:c r="B13" s="142" t="str">
        <x:f>IF('14_Form_Inondations_Submersion'!$P13="Validé humainement",'14_Form_Inondations_Submersion'!B13,"")</x:f>
      </x:c>
      <x:c r="C13" s="142" t="str">
        <x:f>IF('14_Form_Inondations_Submersion'!$P13="Validé humainement",'14_Form_Inondations_Submersion'!C13,"")</x:f>
      </x:c>
      <x:c r="D13" s="142" t="str">
        <x:f>IF('14_Form_Inondations_Submersion'!$P13="Validé humainement",'14_Form_Inondations_Submersion'!D13,"")</x:f>
      </x:c>
      <x:c r="E13" s="142" t="str">
        <x:f>IF('14_Form_Inondations_Submersion'!$P13="Validé humainement",'14_Form_Inondations_Submersion'!E13,"")</x:f>
      </x:c>
      <x:c r="F13" s="142" t="str">
        <x:f>IF('14_Form_Inondations_Submersion'!$P13="Validé humainement",'14_Form_Inondations_Submersion'!F13,"")</x:f>
      </x:c>
      <x:c r="G13" s="142" t="str">
        <x:f>IF('14_Form_Inondations_Submersion'!$P13="Validé humainement",'14_Form_Inondations_Submersion'!G13,"")</x:f>
      </x:c>
      <x:c r="H13" s="142" t="str">
        <x:f>IF('14_Form_Inondations_Submersion'!$P13="Validé humainement",'14_Form_Inondations_Submersion'!H13,"")</x:f>
      </x:c>
      <x:c r="I13" s="142" t="str">
        <x:f>IF('14_Form_Inondations_Submersion'!$P13="Validé humainement",'14_Form_Inondations_Submersion'!I13,"")</x:f>
      </x:c>
      <x:c r="J13" s="142" t="str">
        <x:f>IF('14_Form_Inondations_Submersion'!$P13="Validé humainement",'14_Form_Inondations_Submersion'!J13,"")</x:f>
      </x:c>
      <x:c r="K13" s="142" t="str">
        <x:f>IF('14_Form_Inondations_Submersion'!$P13="Validé humainement",'14_Form_Inondations_Submersion'!K13,"")</x:f>
      </x:c>
      <x:c r="L13" s="142" t="str">
        <x:f>IF('14_Form_Inondations_Submersion'!$P13="Validé humainement",'14_Form_Inondations_Submersion'!L13,"")</x:f>
      </x:c>
      <x:c r="M13" s="142" t="str">
        <x:f>IF('14_Form_Inondations_Submersion'!$P13="Validé humainement",'14_Form_Inondations_Submersion'!M13,"")</x:f>
      </x:c>
      <x:c r="N13" s="142" t="str">
        <x:f>IF('14_Form_Inondations_Submersion'!$P13="Validé humainement",'14_Form_Inondations_Submersion'!N13,"")</x:f>
      </x:c>
      <x:c r="O13" s="142" t="str">
        <x:f>IF('14_Form_Inondations_Submersion'!$P13="Validé humainement",'14_Form_Inondations_Submersion'!O13,"")</x:f>
      </x:c>
      <x:c r="P13" s="142" t="str">
        <x:f>IF('14_Form_Inondations_Submersion'!$P13="Validé humainement",'14_Form_Inondations_Submersion'!P13,"")</x:f>
      </x:c>
      <x:c r="Q13" s="142" t="str">
        <x:f>IF('14_Form_Inondations_Submersion'!$P13="Validé humainement",'14_Form_Inondations_Submersion'!Q13,"")</x:f>
      </x:c>
      <x:c r="R13" s="142" t="str">
        <x:f>IF('14_Form_Inondations_Submersion'!$P13="Validé humainement",'14_Form_Inondations_Submersion'!R13,"")</x:f>
      </x:c>
      <x:c r="S13" s="142" t="str">
        <x:f>IF('14_Form_Inondations_Submersion'!$P13="Validé humainement",'14_Form_Inondations_Submersion'!S13,"")</x:f>
      </x:c>
      <x:c r="T13" s="142" t="str">
        <x:f>IF('14_Form_Inondations_Submersion'!$P13="Validé humainement",'14_Form_Inondations_Submersion'!T13,"")</x:f>
      </x:c>
      <x:c r="U13" s="142" t="str">
        <x:f>IF('14_Form_Inondations_Submersion'!$P13="Validé humainement",'14_Form_Inondations_Submersion'!U13,"")</x:f>
      </x:c>
    </x:row>
    <x:row r="14">
      <x:c r="A14" s="142" t="str">
        <x:f>IF('14_Form_Inondations_Submersion'!$P14="Validé humainement",'14_Form_Inondations_Submersion'!A14,"")</x:f>
      </x:c>
      <x:c r="B14" s="142" t="str">
        <x:f>IF('14_Form_Inondations_Submersion'!$P14="Validé humainement",'14_Form_Inondations_Submersion'!B14,"")</x:f>
      </x:c>
      <x:c r="C14" s="142" t="str">
        <x:f>IF('14_Form_Inondations_Submersion'!$P14="Validé humainement",'14_Form_Inondations_Submersion'!C14,"")</x:f>
      </x:c>
      <x:c r="D14" s="142" t="str">
        <x:f>IF('14_Form_Inondations_Submersion'!$P14="Validé humainement",'14_Form_Inondations_Submersion'!D14,"")</x:f>
      </x:c>
      <x:c r="E14" s="142" t="str">
        <x:f>IF('14_Form_Inondations_Submersion'!$P14="Validé humainement",'14_Form_Inondations_Submersion'!E14,"")</x:f>
      </x:c>
      <x:c r="F14" s="142" t="str">
        <x:f>IF('14_Form_Inondations_Submersion'!$P14="Validé humainement",'14_Form_Inondations_Submersion'!F14,"")</x:f>
      </x:c>
      <x:c r="G14" s="142" t="str">
        <x:f>IF('14_Form_Inondations_Submersion'!$P14="Validé humainement",'14_Form_Inondations_Submersion'!G14,"")</x:f>
      </x:c>
      <x:c r="H14" s="142" t="str">
        <x:f>IF('14_Form_Inondations_Submersion'!$P14="Validé humainement",'14_Form_Inondations_Submersion'!H14,"")</x:f>
      </x:c>
      <x:c r="I14" s="142" t="str">
        <x:f>IF('14_Form_Inondations_Submersion'!$P14="Validé humainement",'14_Form_Inondations_Submersion'!I14,"")</x:f>
      </x:c>
      <x:c r="J14" s="142" t="str">
        <x:f>IF('14_Form_Inondations_Submersion'!$P14="Validé humainement",'14_Form_Inondations_Submersion'!J14,"")</x:f>
      </x:c>
      <x:c r="K14" s="142" t="str">
        <x:f>IF('14_Form_Inondations_Submersion'!$P14="Validé humainement",'14_Form_Inondations_Submersion'!K14,"")</x:f>
      </x:c>
      <x:c r="L14" s="142" t="str">
        <x:f>IF('14_Form_Inondations_Submersion'!$P14="Validé humainement",'14_Form_Inondations_Submersion'!L14,"")</x:f>
      </x:c>
      <x:c r="M14" s="142" t="str">
        <x:f>IF('14_Form_Inondations_Submersion'!$P14="Validé humainement",'14_Form_Inondations_Submersion'!M14,"")</x:f>
      </x:c>
      <x:c r="N14" s="142" t="str">
        <x:f>IF('14_Form_Inondations_Submersion'!$P14="Validé humainement",'14_Form_Inondations_Submersion'!N14,"")</x:f>
      </x:c>
      <x:c r="O14" s="142" t="str">
        <x:f>IF('14_Form_Inondations_Submersion'!$P14="Validé humainement",'14_Form_Inondations_Submersion'!O14,"")</x:f>
      </x:c>
      <x:c r="P14" s="142" t="str">
        <x:f>IF('14_Form_Inondations_Submersion'!$P14="Validé humainement",'14_Form_Inondations_Submersion'!P14,"")</x:f>
      </x:c>
      <x:c r="Q14" s="142" t="str">
        <x:f>IF('14_Form_Inondations_Submersion'!$P14="Validé humainement",'14_Form_Inondations_Submersion'!Q14,"")</x:f>
      </x:c>
      <x:c r="R14" s="142" t="str">
        <x:f>IF('14_Form_Inondations_Submersion'!$P14="Validé humainement",'14_Form_Inondations_Submersion'!R14,"")</x:f>
      </x:c>
      <x:c r="S14" s="142" t="str">
        <x:f>IF('14_Form_Inondations_Submersion'!$P14="Validé humainement",'14_Form_Inondations_Submersion'!S14,"")</x:f>
      </x:c>
      <x:c r="T14" s="142" t="str">
        <x:f>IF('14_Form_Inondations_Submersion'!$P14="Validé humainement",'14_Form_Inondations_Submersion'!T14,"")</x:f>
      </x:c>
      <x:c r="U14" s="142" t="str">
        <x:f>IF('14_Form_Inondations_Submersion'!$P14="Validé humainement",'14_Form_Inondations_Submersion'!U14,"")</x:f>
      </x:c>
    </x:row>
    <x:row r="15">
      <x:c r="A15" s="142" t="str">
        <x:f>IF('14_Form_Inondations_Submersion'!$P15="Validé humainement",'14_Form_Inondations_Submersion'!A15,"")</x:f>
      </x:c>
      <x:c r="B15" s="142" t="str">
        <x:f>IF('14_Form_Inondations_Submersion'!$P15="Validé humainement",'14_Form_Inondations_Submersion'!B15,"")</x:f>
      </x:c>
      <x:c r="C15" s="142" t="str">
        <x:f>IF('14_Form_Inondations_Submersion'!$P15="Validé humainement",'14_Form_Inondations_Submersion'!C15,"")</x:f>
      </x:c>
      <x:c r="D15" s="142" t="str">
        <x:f>IF('14_Form_Inondations_Submersion'!$P15="Validé humainement",'14_Form_Inondations_Submersion'!D15,"")</x:f>
      </x:c>
      <x:c r="E15" s="142" t="str">
        <x:f>IF('14_Form_Inondations_Submersion'!$P15="Validé humainement",'14_Form_Inondations_Submersion'!E15,"")</x:f>
      </x:c>
      <x:c r="F15" s="142" t="str">
        <x:f>IF('14_Form_Inondations_Submersion'!$P15="Validé humainement",'14_Form_Inondations_Submersion'!F15,"")</x:f>
      </x:c>
      <x:c r="G15" s="142" t="str">
        <x:f>IF('14_Form_Inondations_Submersion'!$P15="Validé humainement",'14_Form_Inondations_Submersion'!G15,"")</x:f>
      </x:c>
      <x:c r="H15" s="142" t="str">
        <x:f>IF('14_Form_Inondations_Submersion'!$P15="Validé humainement",'14_Form_Inondations_Submersion'!H15,"")</x:f>
      </x:c>
      <x:c r="I15" s="142" t="str">
        <x:f>IF('14_Form_Inondations_Submersion'!$P15="Validé humainement",'14_Form_Inondations_Submersion'!I15,"")</x:f>
      </x:c>
      <x:c r="J15" s="142" t="str">
        <x:f>IF('14_Form_Inondations_Submersion'!$P15="Validé humainement",'14_Form_Inondations_Submersion'!J15,"")</x:f>
      </x:c>
      <x:c r="K15" s="142" t="str">
        <x:f>IF('14_Form_Inondations_Submersion'!$P15="Validé humainement",'14_Form_Inondations_Submersion'!K15,"")</x:f>
      </x:c>
      <x:c r="L15" s="142" t="str">
        <x:f>IF('14_Form_Inondations_Submersion'!$P15="Validé humainement",'14_Form_Inondations_Submersion'!L15,"")</x:f>
      </x:c>
      <x:c r="M15" s="142" t="str">
        <x:f>IF('14_Form_Inondations_Submersion'!$P15="Validé humainement",'14_Form_Inondations_Submersion'!M15,"")</x:f>
      </x:c>
      <x:c r="N15" s="142" t="str">
        <x:f>IF('14_Form_Inondations_Submersion'!$P15="Validé humainement",'14_Form_Inondations_Submersion'!N15,"")</x:f>
      </x:c>
      <x:c r="O15" s="142" t="str">
        <x:f>IF('14_Form_Inondations_Submersion'!$P15="Validé humainement",'14_Form_Inondations_Submersion'!O15,"")</x:f>
      </x:c>
      <x:c r="P15" s="142" t="str">
        <x:f>IF('14_Form_Inondations_Submersion'!$P15="Validé humainement",'14_Form_Inondations_Submersion'!P15,"")</x:f>
      </x:c>
      <x:c r="Q15" s="142" t="str">
        <x:f>IF('14_Form_Inondations_Submersion'!$P15="Validé humainement",'14_Form_Inondations_Submersion'!Q15,"")</x:f>
      </x:c>
      <x:c r="R15" s="142" t="str">
        <x:f>IF('14_Form_Inondations_Submersion'!$P15="Validé humainement",'14_Form_Inondations_Submersion'!R15,"")</x:f>
      </x:c>
      <x:c r="S15" s="142" t="str">
        <x:f>IF('14_Form_Inondations_Submersion'!$P15="Validé humainement",'14_Form_Inondations_Submersion'!S15,"")</x:f>
      </x:c>
      <x:c r="T15" s="142" t="str">
        <x:f>IF('14_Form_Inondations_Submersion'!$P15="Validé humainement",'14_Form_Inondations_Submersion'!T15,"")</x:f>
      </x:c>
      <x:c r="U15" s="142" t="str">
        <x:f>IF('14_Form_Inondations_Submersion'!$P15="Validé humainement",'14_Form_Inondations_Submersion'!U15,"")</x:f>
      </x:c>
    </x:row>
    <x:row r="16">
      <x:c r="A16" s="142" t="str">
        <x:f>IF('14_Form_Inondations_Submersion'!$P16="Validé humainement",'14_Form_Inondations_Submersion'!A16,"")</x:f>
      </x:c>
      <x:c r="B16" s="142" t="str">
        <x:f>IF('14_Form_Inondations_Submersion'!$P16="Validé humainement",'14_Form_Inondations_Submersion'!B16,"")</x:f>
      </x:c>
      <x:c r="C16" s="142" t="str">
        <x:f>IF('14_Form_Inondations_Submersion'!$P16="Validé humainement",'14_Form_Inondations_Submersion'!C16,"")</x:f>
      </x:c>
      <x:c r="D16" s="142" t="str">
        <x:f>IF('14_Form_Inondations_Submersion'!$P16="Validé humainement",'14_Form_Inondations_Submersion'!D16,"")</x:f>
      </x:c>
      <x:c r="E16" s="142" t="str">
        <x:f>IF('14_Form_Inondations_Submersion'!$P16="Validé humainement",'14_Form_Inondations_Submersion'!E16,"")</x:f>
      </x:c>
      <x:c r="F16" s="142" t="str">
        <x:f>IF('14_Form_Inondations_Submersion'!$P16="Validé humainement",'14_Form_Inondations_Submersion'!F16,"")</x:f>
      </x:c>
      <x:c r="G16" s="142" t="str">
        <x:f>IF('14_Form_Inondations_Submersion'!$P16="Validé humainement",'14_Form_Inondations_Submersion'!G16,"")</x:f>
      </x:c>
      <x:c r="H16" s="142" t="str">
        <x:f>IF('14_Form_Inondations_Submersion'!$P16="Validé humainement",'14_Form_Inondations_Submersion'!H16,"")</x:f>
      </x:c>
      <x:c r="I16" s="142" t="str">
        <x:f>IF('14_Form_Inondations_Submersion'!$P16="Validé humainement",'14_Form_Inondations_Submersion'!I16,"")</x:f>
      </x:c>
      <x:c r="J16" s="142" t="str">
        <x:f>IF('14_Form_Inondations_Submersion'!$P16="Validé humainement",'14_Form_Inondations_Submersion'!J16,"")</x:f>
      </x:c>
      <x:c r="K16" s="142" t="str">
        <x:f>IF('14_Form_Inondations_Submersion'!$P16="Validé humainement",'14_Form_Inondations_Submersion'!K16,"")</x:f>
      </x:c>
      <x:c r="L16" s="142" t="str">
        <x:f>IF('14_Form_Inondations_Submersion'!$P16="Validé humainement",'14_Form_Inondations_Submersion'!L16,"")</x:f>
      </x:c>
      <x:c r="M16" s="142" t="str">
        <x:f>IF('14_Form_Inondations_Submersion'!$P16="Validé humainement",'14_Form_Inondations_Submersion'!M16,"")</x:f>
      </x:c>
      <x:c r="N16" s="142" t="str">
        <x:f>IF('14_Form_Inondations_Submersion'!$P16="Validé humainement",'14_Form_Inondations_Submersion'!N16,"")</x:f>
      </x:c>
      <x:c r="O16" s="142" t="str">
        <x:f>IF('14_Form_Inondations_Submersion'!$P16="Validé humainement",'14_Form_Inondations_Submersion'!O16,"")</x:f>
      </x:c>
      <x:c r="P16" s="142" t="str">
        <x:f>IF('14_Form_Inondations_Submersion'!$P16="Validé humainement",'14_Form_Inondations_Submersion'!P16,"")</x:f>
      </x:c>
      <x:c r="Q16" s="142" t="str">
        <x:f>IF('14_Form_Inondations_Submersion'!$P16="Validé humainement",'14_Form_Inondations_Submersion'!Q16,"")</x:f>
      </x:c>
      <x:c r="R16" s="142" t="str">
        <x:f>IF('14_Form_Inondations_Submersion'!$P16="Validé humainement",'14_Form_Inondations_Submersion'!R16,"")</x:f>
      </x:c>
      <x:c r="S16" s="142" t="str">
        <x:f>IF('14_Form_Inondations_Submersion'!$P16="Validé humainement",'14_Form_Inondations_Submersion'!S16,"")</x:f>
      </x:c>
      <x:c r="T16" s="142" t="str">
        <x:f>IF('14_Form_Inondations_Submersion'!$P16="Validé humainement",'14_Form_Inondations_Submersion'!T16,"")</x:f>
      </x:c>
      <x:c r="U16" s="142" t="str">
        <x:f>IF('14_Form_Inondations_Submersion'!$P16="Validé humainement",'14_Form_Inondations_Submersion'!U16,"")</x:f>
      </x:c>
    </x:row>
    <x:row r="17">
      <x:c r="A17" s="142" t="str">
        <x:f>IF('14_Form_Inondations_Submersion'!$P17="Validé humainement",'14_Form_Inondations_Submersion'!A17,"")</x:f>
      </x:c>
      <x:c r="B17" s="142" t="str">
        <x:f>IF('14_Form_Inondations_Submersion'!$P17="Validé humainement",'14_Form_Inondations_Submersion'!B17,"")</x:f>
      </x:c>
      <x:c r="C17" s="142" t="str">
        <x:f>IF('14_Form_Inondations_Submersion'!$P17="Validé humainement",'14_Form_Inondations_Submersion'!C17,"")</x:f>
      </x:c>
      <x:c r="D17" s="142" t="str">
        <x:f>IF('14_Form_Inondations_Submersion'!$P17="Validé humainement",'14_Form_Inondations_Submersion'!D17,"")</x:f>
      </x:c>
      <x:c r="E17" s="142" t="str">
        <x:f>IF('14_Form_Inondations_Submersion'!$P17="Validé humainement",'14_Form_Inondations_Submersion'!E17,"")</x:f>
      </x:c>
      <x:c r="F17" s="142" t="str">
        <x:f>IF('14_Form_Inondations_Submersion'!$P17="Validé humainement",'14_Form_Inondations_Submersion'!F17,"")</x:f>
      </x:c>
      <x:c r="G17" s="142" t="str">
        <x:f>IF('14_Form_Inondations_Submersion'!$P17="Validé humainement",'14_Form_Inondations_Submersion'!G17,"")</x:f>
      </x:c>
      <x:c r="H17" s="142" t="str">
        <x:f>IF('14_Form_Inondations_Submersion'!$P17="Validé humainement",'14_Form_Inondations_Submersion'!H17,"")</x:f>
      </x:c>
      <x:c r="I17" s="142" t="str">
        <x:f>IF('14_Form_Inondations_Submersion'!$P17="Validé humainement",'14_Form_Inondations_Submersion'!I17,"")</x:f>
      </x:c>
      <x:c r="J17" s="142" t="str">
        <x:f>IF('14_Form_Inondations_Submersion'!$P17="Validé humainement",'14_Form_Inondations_Submersion'!J17,"")</x:f>
      </x:c>
      <x:c r="K17" s="142" t="str">
        <x:f>IF('14_Form_Inondations_Submersion'!$P17="Validé humainement",'14_Form_Inondations_Submersion'!K17,"")</x:f>
      </x:c>
      <x:c r="L17" s="142" t="str">
        <x:f>IF('14_Form_Inondations_Submersion'!$P17="Validé humainement",'14_Form_Inondations_Submersion'!L17,"")</x:f>
      </x:c>
      <x:c r="M17" s="142" t="str">
        <x:f>IF('14_Form_Inondations_Submersion'!$P17="Validé humainement",'14_Form_Inondations_Submersion'!M17,"")</x:f>
      </x:c>
      <x:c r="N17" s="142" t="str">
        <x:f>IF('14_Form_Inondations_Submersion'!$P17="Validé humainement",'14_Form_Inondations_Submersion'!N17,"")</x:f>
      </x:c>
      <x:c r="O17" s="142" t="str">
        <x:f>IF('14_Form_Inondations_Submersion'!$P17="Validé humainement",'14_Form_Inondations_Submersion'!O17,"")</x:f>
      </x:c>
      <x:c r="P17" s="142" t="str">
        <x:f>IF('14_Form_Inondations_Submersion'!$P17="Validé humainement",'14_Form_Inondations_Submersion'!P17,"")</x:f>
      </x:c>
      <x:c r="Q17" s="142" t="str">
        <x:f>IF('14_Form_Inondations_Submersion'!$P17="Validé humainement",'14_Form_Inondations_Submersion'!Q17,"")</x:f>
      </x:c>
      <x:c r="R17" s="142" t="str">
        <x:f>IF('14_Form_Inondations_Submersion'!$P17="Validé humainement",'14_Form_Inondations_Submersion'!R17,"")</x:f>
      </x:c>
      <x:c r="S17" s="142" t="str">
        <x:f>IF('14_Form_Inondations_Submersion'!$P17="Validé humainement",'14_Form_Inondations_Submersion'!S17,"")</x:f>
      </x:c>
      <x:c r="T17" s="142" t="str">
        <x:f>IF('14_Form_Inondations_Submersion'!$P17="Validé humainement",'14_Form_Inondations_Submersion'!T17,"")</x:f>
      </x:c>
      <x:c r="U17" s="142" t="str">
        <x:f>IF('14_Form_Inondations_Submersion'!$P17="Validé humainement",'14_Form_Inondations_Submersion'!U17,"")</x:f>
      </x:c>
    </x:row>
    <x:row r="18">
      <x:c r="A18" s="142" t="str">
        <x:f>IF('14_Form_Inondations_Submersion'!$P18="Validé humainement",'14_Form_Inondations_Submersion'!A18,"")</x:f>
      </x:c>
      <x:c r="B18" s="142" t="str">
        <x:f>IF('14_Form_Inondations_Submersion'!$P18="Validé humainement",'14_Form_Inondations_Submersion'!B18,"")</x:f>
      </x:c>
      <x:c r="C18" s="142" t="str">
        <x:f>IF('14_Form_Inondations_Submersion'!$P18="Validé humainement",'14_Form_Inondations_Submersion'!C18,"")</x:f>
      </x:c>
      <x:c r="D18" s="142" t="str">
        <x:f>IF('14_Form_Inondations_Submersion'!$P18="Validé humainement",'14_Form_Inondations_Submersion'!D18,"")</x:f>
      </x:c>
      <x:c r="E18" s="142" t="str">
        <x:f>IF('14_Form_Inondations_Submersion'!$P18="Validé humainement",'14_Form_Inondations_Submersion'!E18,"")</x:f>
      </x:c>
      <x:c r="F18" s="142" t="str">
        <x:f>IF('14_Form_Inondations_Submersion'!$P18="Validé humainement",'14_Form_Inondations_Submersion'!F18,"")</x:f>
      </x:c>
      <x:c r="G18" s="142" t="str">
        <x:f>IF('14_Form_Inondations_Submersion'!$P18="Validé humainement",'14_Form_Inondations_Submersion'!G18,"")</x:f>
      </x:c>
      <x:c r="H18" s="142" t="str">
        <x:f>IF('14_Form_Inondations_Submersion'!$P18="Validé humainement",'14_Form_Inondations_Submersion'!H18,"")</x:f>
      </x:c>
      <x:c r="I18" s="142" t="str">
        <x:f>IF('14_Form_Inondations_Submersion'!$P18="Validé humainement",'14_Form_Inondations_Submersion'!I18,"")</x:f>
      </x:c>
      <x:c r="J18" s="142" t="str">
        <x:f>IF('14_Form_Inondations_Submersion'!$P18="Validé humainement",'14_Form_Inondations_Submersion'!J18,"")</x:f>
      </x:c>
      <x:c r="K18" s="142" t="str">
        <x:f>IF('14_Form_Inondations_Submersion'!$P18="Validé humainement",'14_Form_Inondations_Submersion'!K18,"")</x:f>
      </x:c>
      <x:c r="L18" s="142" t="str">
        <x:f>IF('14_Form_Inondations_Submersion'!$P18="Validé humainement",'14_Form_Inondations_Submersion'!L18,"")</x:f>
      </x:c>
      <x:c r="M18" s="142" t="str">
        <x:f>IF('14_Form_Inondations_Submersion'!$P18="Validé humainement",'14_Form_Inondations_Submersion'!M18,"")</x:f>
      </x:c>
      <x:c r="N18" s="142" t="str">
        <x:f>IF('14_Form_Inondations_Submersion'!$P18="Validé humainement",'14_Form_Inondations_Submersion'!N18,"")</x:f>
      </x:c>
      <x:c r="O18" s="142" t="str">
        <x:f>IF('14_Form_Inondations_Submersion'!$P18="Validé humainement",'14_Form_Inondations_Submersion'!O18,"")</x:f>
      </x:c>
      <x:c r="P18" s="142" t="str">
        <x:f>IF('14_Form_Inondations_Submersion'!$P18="Validé humainement",'14_Form_Inondations_Submersion'!P18,"")</x:f>
      </x:c>
      <x:c r="Q18" s="142" t="str">
        <x:f>IF('14_Form_Inondations_Submersion'!$P18="Validé humainement",'14_Form_Inondations_Submersion'!Q18,"")</x:f>
      </x:c>
      <x:c r="R18" s="142" t="str">
        <x:f>IF('14_Form_Inondations_Submersion'!$P18="Validé humainement",'14_Form_Inondations_Submersion'!R18,"")</x:f>
      </x:c>
      <x:c r="S18" s="142" t="str">
        <x:f>IF('14_Form_Inondations_Submersion'!$P18="Validé humainement",'14_Form_Inondations_Submersion'!S18,"")</x:f>
      </x:c>
      <x:c r="T18" s="142" t="str">
        <x:f>IF('14_Form_Inondations_Submersion'!$P18="Validé humainement",'14_Form_Inondations_Submersion'!T18,"")</x:f>
      </x:c>
      <x:c r="U18" s="142" t="str">
        <x:f>IF('14_Form_Inondations_Submersion'!$P18="Validé humainement",'14_Form_Inondations_Submersion'!U18,"")</x:f>
      </x:c>
    </x:row>
    <x:row r="19">
      <x:c r="A19" s="142" t="str">
        <x:f>IF('14_Form_Inondations_Submersion'!$P19="Validé humainement",'14_Form_Inondations_Submersion'!A19,"")</x:f>
      </x:c>
      <x:c r="B19" s="142" t="str">
        <x:f>IF('14_Form_Inondations_Submersion'!$P19="Validé humainement",'14_Form_Inondations_Submersion'!B19,"")</x:f>
      </x:c>
      <x:c r="C19" s="142" t="str">
        <x:f>IF('14_Form_Inondations_Submersion'!$P19="Validé humainement",'14_Form_Inondations_Submersion'!C19,"")</x:f>
      </x:c>
      <x:c r="D19" s="142" t="str">
        <x:f>IF('14_Form_Inondations_Submersion'!$P19="Validé humainement",'14_Form_Inondations_Submersion'!D19,"")</x:f>
      </x:c>
      <x:c r="E19" s="142" t="str">
        <x:f>IF('14_Form_Inondations_Submersion'!$P19="Validé humainement",'14_Form_Inondations_Submersion'!E19,"")</x:f>
      </x:c>
      <x:c r="F19" s="142" t="str">
        <x:f>IF('14_Form_Inondations_Submersion'!$P19="Validé humainement",'14_Form_Inondations_Submersion'!F19,"")</x:f>
      </x:c>
      <x:c r="G19" s="142" t="str">
        <x:f>IF('14_Form_Inondations_Submersion'!$P19="Validé humainement",'14_Form_Inondations_Submersion'!G19,"")</x:f>
      </x:c>
      <x:c r="H19" s="142" t="str">
        <x:f>IF('14_Form_Inondations_Submersion'!$P19="Validé humainement",'14_Form_Inondations_Submersion'!H19,"")</x:f>
      </x:c>
      <x:c r="I19" s="142" t="str">
        <x:f>IF('14_Form_Inondations_Submersion'!$P19="Validé humainement",'14_Form_Inondations_Submersion'!I19,"")</x:f>
      </x:c>
      <x:c r="J19" s="142" t="str">
        <x:f>IF('14_Form_Inondations_Submersion'!$P19="Validé humainement",'14_Form_Inondations_Submersion'!J19,"")</x:f>
      </x:c>
      <x:c r="K19" s="142" t="str">
        <x:f>IF('14_Form_Inondations_Submersion'!$P19="Validé humainement",'14_Form_Inondations_Submersion'!K19,"")</x:f>
      </x:c>
      <x:c r="L19" s="142" t="str">
        <x:f>IF('14_Form_Inondations_Submersion'!$P19="Validé humainement",'14_Form_Inondations_Submersion'!L19,"")</x:f>
      </x:c>
      <x:c r="M19" s="142" t="str">
        <x:f>IF('14_Form_Inondations_Submersion'!$P19="Validé humainement",'14_Form_Inondations_Submersion'!M19,"")</x:f>
      </x:c>
      <x:c r="N19" s="142" t="str">
        <x:f>IF('14_Form_Inondations_Submersion'!$P19="Validé humainement",'14_Form_Inondations_Submersion'!N19,"")</x:f>
      </x:c>
      <x:c r="O19" s="142" t="str">
        <x:f>IF('14_Form_Inondations_Submersion'!$P19="Validé humainement",'14_Form_Inondations_Submersion'!O19,"")</x:f>
      </x:c>
      <x:c r="P19" s="142" t="str">
        <x:f>IF('14_Form_Inondations_Submersion'!$P19="Validé humainement",'14_Form_Inondations_Submersion'!P19,"")</x:f>
      </x:c>
      <x:c r="Q19" s="142" t="str">
        <x:f>IF('14_Form_Inondations_Submersion'!$P19="Validé humainement",'14_Form_Inondations_Submersion'!Q19,"")</x:f>
      </x:c>
      <x:c r="R19" s="142" t="str">
        <x:f>IF('14_Form_Inondations_Submersion'!$P19="Validé humainement",'14_Form_Inondations_Submersion'!R19,"")</x:f>
      </x:c>
      <x:c r="S19" s="142" t="str">
        <x:f>IF('14_Form_Inondations_Submersion'!$P19="Validé humainement",'14_Form_Inondations_Submersion'!S19,"")</x:f>
      </x:c>
      <x:c r="T19" s="142" t="str">
        <x:f>IF('14_Form_Inondations_Submersion'!$P19="Validé humainement",'14_Form_Inondations_Submersion'!T19,"")</x:f>
      </x:c>
      <x:c r="U19" s="142" t="str">
        <x:f>IF('14_Form_Inondations_Submersion'!$P19="Validé humainement",'14_Form_Inondations_Submersion'!U19,"")</x:f>
      </x:c>
    </x:row>
    <x:row r="20">
      <x:c r="A20" s="142" t="str">
        <x:f>IF('14_Form_Inondations_Submersion'!$P20="Validé humainement",'14_Form_Inondations_Submersion'!A20,"")</x:f>
      </x:c>
      <x:c r="B20" s="142" t="str">
        <x:f>IF('14_Form_Inondations_Submersion'!$P20="Validé humainement",'14_Form_Inondations_Submersion'!B20,"")</x:f>
      </x:c>
      <x:c r="C20" s="142" t="str">
        <x:f>IF('14_Form_Inondations_Submersion'!$P20="Validé humainement",'14_Form_Inondations_Submersion'!C20,"")</x:f>
      </x:c>
      <x:c r="D20" s="142" t="str">
        <x:f>IF('14_Form_Inondations_Submersion'!$P20="Validé humainement",'14_Form_Inondations_Submersion'!D20,"")</x:f>
      </x:c>
      <x:c r="E20" s="142" t="str">
        <x:f>IF('14_Form_Inondations_Submersion'!$P20="Validé humainement",'14_Form_Inondations_Submersion'!E20,"")</x:f>
      </x:c>
      <x:c r="F20" s="142" t="str">
        <x:f>IF('14_Form_Inondations_Submersion'!$P20="Validé humainement",'14_Form_Inondations_Submersion'!F20,"")</x:f>
      </x:c>
      <x:c r="G20" s="142" t="str">
        <x:f>IF('14_Form_Inondations_Submersion'!$P20="Validé humainement",'14_Form_Inondations_Submersion'!G20,"")</x:f>
      </x:c>
      <x:c r="H20" s="142" t="str">
        <x:f>IF('14_Form_Inondations_Submersion'!$P20="Validé humainement",'14_Form_Inondations_Submersion'!H20,"")</x:f>
      </x:c>
      <x:c r="I20" s="142" t="str">
        <x:f>IF('14_Form_Inondations_Submersion'!$P20="Validé humainement",'14_Form_Inondations_Submersion'!I20,"")</x:f>
      </x:c>
      <x:c r="J20" s="142" t="str">
        <x:f>IF('14_Form_Inondations_Submersion'!$P20="Validé humainement",'14_Form_Inondations_Submersion'!J20,"")</x:f>
      </x:c>
      <x:c r="K20" s="142" t="str">
        <x:f>IF('14_Form_Inondations_Submersion'!$P20="Validé humainement",'14_Form_Inondations_Submersion'!K20,"")</x:f>
      </x:c>
      <x:c r="L20" s="142" t="str">
        <x:f>IF('14_Form_Inondations_Submersion'!$P20="Validé humainement",'14_Form_Inondations_Submersion'!L20,"")</x:f>
      </x:c>
      <x:c r="M20" s="142" t="str">
        <x:f>IF('14_Form_Inondations_Submersion'!$P20="Validé humainement",'14_Form_Inondations_Submersion'!M20,"")</x:f>
      </x:c>
      <x:c r="N20" s="142" t="str">
        <x:f>IF('14_Form_Inondations_Submersion'!$P20="Validé humainement",'14_Form_Inondations_Submersion'!N20,"")</x:f>
      </x:c>
      <x:c r="O20" s="142" t="str">
        <x:f>IF('14_Form_Inondations_Submersion'!$P20="Validé humainement",'14_Form_Inondations_Submersion'!O20,"")</x:f>
      </x:c>
      <x:c r="P20" s="142" t="str">
        <x:f>IF('14_Form_Inondations_Submersion'!$P20="Validé humainement",'14_Form_Inondations_Submersion'!P20,"")</x:f>
      </x:c>
      <x:c r="Q20" s="142" t="str">
        <x:f>IF('14_Form_Inondations_Submersion'!$P20="Validé humainement",'14_Form_Inondations_Submersion'!Q20,"")</x:f>
      </x:c>
      <x:c r="R20" s="142" t="str">
        <x:f>IF('14_Form_Inondations_Submersion'!$P20="Validé humainement",'14_Form_Inondations_Submersion'!R20,"")</x:f>
      </x:c>
      <x:c r="S20" s="142" t="str">
        <x:f>IF('14_Form_Inondations_Submersion'!$P20="Validé humainement",'14_Form_Inondations_Submersion'!S20,"")</x:f>
      </x:c>
      <x:c r="T20" s="142" t="str">
        <x:f>IF('14_Form_Inondations_Submersion'!$P20="Validé humainement",'14_Form_Inondations_Submersion'!T20,"")</x:f>
      </x:c>
      <x:c r="U20" s="142" t="str">
        <x:f>IF('14_Form_Inondations_Submersion'!$P20="Validé humainement",'14_Form_Inondations_Submersion'!U20,"")</x:f>
      </x:c>
    </x:row>
    <x:row r="21">
      <x:c r="A21" s="142" t="str">
        <x:f>IF('14_Form_Inondations_Submersion'!$P21="Validé humainement",'14_Form_Inondations_Submersion'!A21,"")</x:f>
      </x:c>
      <x:c r="B21" s="142" t="str">
        <x:f>IF('14_Form_Inondations_Submersion'!$P21="Validé humainement",'14_Form_Inondations_Submersion'!B21,"")</x:f>
      </x:c>
      <x:c r="C21" s="142" t="str">
        <x:f>IF('14_Form_Inondations_Submersion'!$P21="Validé humainement",'14_Form_Inondations_Submersion'!C21,"")</x:f>
      </x:c>
      <x:c r="D21" s="142" t="str">
        <x:f>IF('14_Form_Inondations_Submersion'!$P21="Validé humainement",'14_Form_Inondations_Submersion'!D21,"")</x:f>
      </x:c>
      <x:c r="E21" s="142" t="str">
        <x:f>IF('14_Form_Inondations_Submersion'!$P21="Validé humainement",'14_Form_Inondations_Submersion'!E21,"")</x:f>
      </x:c>
      <x:c r="F21" s="142" t="str">
        <x:f>IF('14_Form_Inondations_Submersion'!$P21="Validé humainement",'14_Form_Inondations_Submersion'!F21,"")</x:f>
      </x:c>
      <x:c r="G21" s="142" t="str">
        <x:f>IF('14_Form_Inondations_Submersion'!$P21="Validé humainement",'14_Form_Inondations_Submersion'!G21,"")</x:f>
      </x:c>
      <x:c r="H21" s="142" t="str">
        <x:f>IF('14_Form_Inondations_Submersion'!$P21="Validé humainement",'14_Form_Inondations_Submersion'!H21,"")</x:f>
      </x:c>
      <x:c r="I21" s="142" t="str">
        <x:f>IF('14_Form_Inondations_Submersion'!$P21="Validé humainement",'14_Form_Inondations_Submersion'!I21,"")</x:f>
      </x:c>
      <x:c r="J21" s="142" t="str">
        <x:f>IF('14_Form_Inondations_Submersion'!$P21="Validé humainement",'14_Form_Inondations_Submersion'!J21,"")</x:f>
      </x:c>
      <x:c r="K21" s="142" t="str">
        <x:f>IF('14_Form_Inondations_Submersion'!$P21="Validé humainement",'14_Form_Inondations_Submersion'!K21,"")</x:f>
      </x:c>
      <x:c r="L21" s="142" t="str">
        <x:f>IF('14_Form_Inondations_Submersion'!$P21="Validé humainement",'14_Form_Inondations_Submersion'!L21,"")</x:f>
      </x:c>
      <x:c r="M21" s="142" t="str">
        <x:f>IF('14_Form_Inondations_Submersion'!$P21="Validé humainement",'14_Form_Inondations_Submersion'!M21,"")</x:f>
      </x:c>
      <x:c r="N21" s="142" t="str">
        <x:f>IF('14_Form_Inondations_Submersion'!$P21="Validé humainement",'14_Form_Inondations_Submersion'!N21,"")</x:f>
      </x:c>
      <x:c r="O21" s="142" t="str">
        <x:f>IF('14_Form_Inondations_Submersion'!$P21="Validé humainement",'14_Form_Inondations_Submersion'!O21,"")</x:f>
      </x:c>
      <x:c r="P21" s="142" t="str">
        <x:f>IF('14_Form_Inondations_Submersion'!$P21="Validé humainement",'14_Form_Inondations_Submersion'!P21,"")</x:f>
      </x:c>
      <x:c r="Q21" s="142" t="str">
        <x:f>IF('14_Form_Inondations_Submersion'!$P21="Validé humainement",'14_Form_Inondations_Submersion'!Q21,"")</x:f>
      </x:c>
      <x:c r="R21" s="142" t="str">
        <x:f>IF('14_Form_Inondations_Submersion'!$P21="Validé humainement",'14_Form_Inondations_Submersion'!R21,"")</x:f>
      </x:c>
      <x:c r="S21" s="142" t="str">
        <x:f>IF('14_Form_Inondations_Submersion'!$P21="Validé humainement",'14_Form_Inondations_Submersion'!S21,"")</x:f>
      </x:c>
      <x:c r="T21" s="142" t="str">
        <x:f>IF('14_Form_Inondations_Submersion'!$P21="Validé humainement",'14_Form_Inondations_Submersion'!T21,"")</x:f>
      </x:c>
      <x:c r="U21" s="142" t="str">
        <x:f>IF('14_Form_Inondations_Submersion'!$P21="Validé humainement",'14_Form_Inondations_Submersion'!U21,"")</x:f>
      </x:c>
    </x:row>
    <x:row r="22">
      <x:c r="A22" s="142" t="str">
        <x:f>IF('14_Form_Inondations_Submersion'!$P22="Validé humainement",'14_Form_Inondations_Submersion'!A22,"")</x:f>
      </x:c>
      <x:c r="B22" s="142" t="str">
        <x:f>IF('14_Form_Inondations_Submersion'!$P22="Validé humainement",'14_Form_Inondations_Submersion'!B22,"")</x:f>
      </x:c>
      <x:c r="C22" s="142" t="str">
        <x:f>IF('14_Form_Inondations_Submersion'!$P22="Validé humainement",'14_Form_Inondations_Submersion'!C22,"")</x:f>
      </x:c>
      <x:c r="D22" s="142" t="str">
        <x:f>IF('14_Form_Inondations_Submersion'!$P22="Validé humainement",'14_Form_Inondations_Submersion'!D22,"")</x:f>
      </x:c>
      <x:c r="E22" s="142" t="str">
        <x:f>IF('14_Form_Inondations_Submersion'!$P22="Validé humainement",'14_Form_Inondations_Submersion'!E22,"")</x:f>
      </x:c>
      <x:c r="F22" s="142" t="str">
        <x:f>IF('14_Form_Inondations_Submersion'!$P22="Validé humainement",'14_Form_Inondations_Submersion'!F22,"")</x:f>
      </x:c>
      <x:c r="G22" s="142" t="str">
        <x:f>IF('14_Form_Inondations_Submersion'!$P22="Validé humainement",'14_Form_Inondations_Submersion'!G22,"")</x:f>
      </x:c>
      <x:c r="H22" s="142" t="str">
        <x:f>IF('14_Form_Inondations_Submersion'!$P22="Validé humainement",'14_Form_Inondations_Submersion'!H22,"")</x:f>
      </x:c>
      <x:c r="I22" s="142" t="str">
        <x:f>IF('14_Form_Inondations_Submersion'!$P22="Validé humainement",'14_Form_Inondations_Submersion'!I22,"")</x:f>
      </x:c>
      <x:c r="J22" s="142" t="str">
        <x:f>IF('14_Form_Inondations_Submersion'!$P22="Validé humainement",'14_Form_Inondations_Submersion'!J22,"")</x:f>
      </x:c>
      <x:c r="K22" s="142" t="str">
        <x:f>IF('14_Form_Inondations_Submersion'!$P22="Validé humainement",'14_Form_Inondations_Submersion'!K22,"")</x:f>
      </x:c>
      <x:c r="L22" s="142" t="str">
        <x:f>IF('14_Form_Inondations_Submersion'!$P22="Validé humainement",'14_Form_Inondations_Submersion'!L22,"")</x:f>
      </x:c>
      <x:c r="M22" s="142" t="str">
        <x:f>IF('14_Form_Inondations_Submersion'!$P22="Validé humainement",'14_Form_Inondations_Submersion'!M22,"")</x:f>
      </x:c>
      <x:c r="N22" s="142" t="str">
        <x:f>IF('14_Form_Inondations_Submersion'!$P22="Validé humainement",'14_Form_Inondations_Submersion'!N22,"")</x:f>
      </x:c>
      <x:c r="O22" s="142" t="str">
        <x:f>IF('14_Form_Inondations_Submersion'!$P22="Validé humainement",'14_Form_Inondations_Submersion'!O22,"")</x:f>
      </x:c>
      <x:c r="P22" s="142" t="str">
        <x:f>IF('14_Form_Inondations_Submersion'!$P22="Validé humainement",'14_Form_Inondations_Submersion'!P22,"")</x:f>
      </x:c>
      <x:c r="Q22" s="142" t="str">
        <x:f>IF('14_Form_Inondations_Submersion'!$P22="Validé humainement",'14_Form_Inondations_Submersion'!Q22,"")</x:f>
      </x:c>
      <x:c r="R22" s="142" t="str">
        <x:f>IF('14_Form_Inondations_Submersion'!$P22="Validé humainement",'14_Form_Inondations_Submersion'!R22,"")</x:f>
      </x:c>
      <x:c r="S22" s="142" t="str">
        <x:f>IF('14_Form_Inondations_Submersion'!$P22="Validé humainement",'14_Form_Inondations_Submersion'!S22,"")</x:f>
      </x:c>
      <x:c r="T22" s="142" t="str">
        <x:f>IF('14_Form_Inondations_Submersion'!$P22="Validé humainement",'14_Form_Inondations_Submersion'!T22,"")</x:f>
      </x:c>
      <x:c r="U22" s="142" t="str">
        <x:f>IF('14_Form_Inondations_Submersion'!$P22="Validé humainement",'14_Form_Inondations_Submersion'!U22,"")</x:f>
      </x:c>
    </x:row>
    <x:row r="23">
      <x:c r="A23" s="142" t="str">
        <x:f>IF('14_Form_Inondations_Submersion'!$P23="Validé humainement",'14_Form_Inondations_Submersion'!A23,"")</x:f>
      </x:c>
      <x:c r="B23" s="142" t="str">
        <x:f>IF('14_Form_Inondations_Submersion'!$P23="Validé humainement",'14_Form_Inondations_Submersion'!B23,"")</x:f>
      </x:c>
      <x:c r="C23" s="142" t="str">
        <x:f>IF('14_Form_Inondations_Submersion'!$P23="Validé humainement",'14_Form_Inondations_Submersion'!C23,"")</x:f>
      </x:c>
      <x:c r="D23" s="142" t="str">
        <x:f>IF('14_Form_Inondations_Submersion'!$P23="Validé humainement",'14_Form_Inondations_Submersion'!D23,"")</x:f>
      </x:c>
      <x:c r="E23" s="142" t="str">
        <x:f>IF('14_Form_Inondations_Submersion'!$P23="Validé humainement",'14_Form_Inondations_Submersion'!E23,"")</x:f>
      </x:c>
      <x:c r="F23" s="142" t="str">
        <x:f>IF('14_Form_Inondations_Submersion'!$P23="Validé humainement",'14_Form_Inondations_Submersion'!F23,"")</x:f>
      </x:c>
      <x:c r="G23" s="142" t="str">
        <x:f>IF('14_Form_Inondations_Submersion'!$P23="Validé humainement",'14_Form_Inondations_Submersion'!G23,"")</x:f>
      </x:c>
      <x:c r="H23" s="142" t="str">
        <x:f>IF('14_Form_Inondations_Submersion'!$P23="Validé humainement",'14_Form_Inondations_Submersion'!H23,"")</x:f>
      </x:c>
      <x:c r="I23" s="142" t="str">
        <x:f>IF('14_Form_Inondations_Submersion'!$P23="Validé humainement",'14_Form_Inondations_Submersion'!I23,"")</x:f>
      </x:c>
      <x:c r="J23" s="142" t="str">
        <x:f>IF('14_Form_Inondations_Submersion'!$P23="Validé humainement",'14_Form_Inondations_Submersion'!J23,"")</x:f>
      </x:c>
      <x:c r="K23" s="142" t="str">
        <x:f>IF('14_Form_Inondations_Submersion'!$P23="Validé humainement",'14_Form_Inondations_Submersion'!K23,"")</x:f>
      </x:c>
      <x:c r="L23" s="142" t="str">
        <x:f>IF('14_Form_Inondations_Submersion'!$P23="Validé humainement",'14_Form_Inondations_Submersion'!L23,"")</x:f>
      </x:c>
      <x:c r="M23" s="142" t="str">
        <x:f>IF('14_Form_Inondations_Submersion'!$P23="Validé humainement",'14_Form_Inondations_Submersion'!M23,"")</x:f>
      </x:c>
      <x:c r="N23" s="142" t="str">
        <x:f>IF('14_Form_Inondations_Submersion'!$P23="Validé humainement",'14_Form_Inondations_Submersion'!N23,"")</x:f>
      </x:c>
      <x:c r="O23" s="142" t="str">
        <x:f>IF('14_Form_Inondations_Submersion'!$P23="Validé humainement",'14_Form_Inondations_Submersion'!O23,"")</x:f>
      </x:c>
      <x:c r="P23" s="142" t="str">
        <x:f>IF('14_Form_Inondations_Submersion'!$P23="Validé humainement",'14_Form_Inondations_Submersion'!P23,"")</x:f>
      </x:c>
      <x:c r="Q23" s="142" t="str">
        <x:f>IF('14_Form_Inondations_Submersion'!$P23="Validé humainement",'14_Form_Inondations_Submersion'!Q23,"")</x:f>
      </x:c>
      <x:c r="R23" s="142" t="str">
        <x:f>IF('14_Form_Inondations_Submersion'!$P23="Validé humainement",'14_Form_Inondations_Submersion'!R23,"")</x:f>
      </x:c>
      <x:c r="S23" s="142" t="str">
        <x:f>IF('14_Form_Inondations_Submersion'!$P23="Validé humainement",'14_Form_Inondations_Submersion'!S23,"")</x:f>
      </x:c>
      <x:c r="T23" s="142" t="str">
        <x:f>IF('14_Form_Inondations_Submersion'!$P23="Validé humainement",'14_Form_Inondations_Submersion'!T23,"")</x:f>
      </x:c>
      <x:c r="U23" s="142" t="str">
        <x:f>IF('14_Form_Inondations_Submersion'!$P23="Validé humainement",'14_Form_Inondations_Submersion'!U23,"")</x:f>
      </x:c>
    </x:row>
    <x:row r="24">
      <x:c r="A24" s="142" t="str">
        <x:f>IF('14_Form_Inondations_Submersion'!$P24="Validé humainement",'14_Form_Inondations_Submersion'!A24,"")</x:f>
      </x:c>
      <x:c r="B24" s="142" t="str">
        <x:f>IF('14_Form_Inondations_Submersion'!$P24="Validé humainement",'14_Form_Inondations_Submersion'!B24,"")</x:f>
      </x:c>
      <x:c r="C24" s="142" t="str">
        <x:f>IF('14_Form_Inondations_Submersion'!$P24="Validé humainement",'14_Form_Inondations_Submersion'!C24,"")</x:f>
      </x:c>
      <x:c r="D24" s="142" t="str">
        <x:f>IF('14_Form_Inondations_Submersion'!$P24="Validé humainement",'14_Form_Inondations_Submersion'!D24,"")</x:f>
      </x:c>
      <x:c r="E24" s="142" t="str">
        <x:f>IF('14_Form_Inondations_Submersion'!$P24="Validé humainement",'14_Form_Inondations_Submersion'!E24,"")</x:f>
      </x:c>
      <x:c r="F24" s="142" t="str">
        <x:f>IF('14_Form_Inondations_Submersion'!$P24="Validé humainement",'14_Form_Inondations_Submersion'!F24,"")</x:f>
      </x:c>
      <x:c r="G24" s="142" t="str">
        <x:f>IF('14_Form_Inondations_Submersion'!$P24="Validé humainement",'14_Form_Inondations_Submersion'!G24,"")</x:f>
      </x:c>
      <x:c r="H24" s="142" t="str">
        <x:f>IF('14_Form_Inondations_Submersion'!$P24="Validé humainement",'14_Form_Inondations_Submersion'!H24,"")</x:f>
      </x:c>
      <x:c r="I24" s="142" t="str">
        <x:f>IF('14_Form_Inondations_Submersion'!$P24="Validé humainement",'14_Form_Inondations_Submersion'!I24,"")</x:f>
      </x:c>
      <x:c r="J24" s="142" t="str">
        <x:f>IF('14_Form_Inondations_Submersion'!$P24="Validé humainement",'14_Form_Inondations_Submersion'!J24,"")</x:f>
      </x:c>
      <x:c r="K24" s="142" t="str">
        <x:f>IF('14_Form_Inondations_Submersion'!$P24="Validé humainement",'14_Form_Inondations_Submersion'!K24,"")</x:f>
      </x:c>
      <x:c r="L24" s="142" t="str">
        <x:f>IF('14_Form_Inondations_Submersion'!$P24="Validé humainement",'14_Form_Inondations_Submersion'!L24,"")</x:f>
      </x:c>
      <x:c r="M24" s="142" t="str">
        <x:f>IF('14_Form_Inondations_Submersion'!$P24="Validé humainement",'14_Form_Inondations_Submersion'!M24,"")</x:f>
      </x:c>
      <x:c r="N24" s="142" t="str">
        <x:f>IF('14_Form_Inondations_Submersion'!$P24="Validé humainement",'14_Form_Inondations_Submersion'!N24,"")</x:f>
      </x:c>
      <x:c r="O24" s="142" t="str">
        <x:f>IF('14_Form_Inondations_Submersion'!$P24="Validé humainement",'14_Form_Inondations_Submersion'!O24,"")</x:f>
      </x:c>
      <x:c r="P24" s="142" t="str">
        <x:f>IF('14_Form_Inondations_Submersion'!$P24="Validé humainement",'14_Form_Inondations_Submersion'!P24,"")</x:f>
      </x:c>
      <x:c r="Q24" s="142" t="str">
        <x:f>IF('14_Form_Inondations_Submersion'!$P24="Validé humainement",'14_Form_Inondations_Submersion'!Q24,"")</x:f>
      </x:c>
      <x:c r="R24" s="142" t="str">
        <x:f>IF('14_Form_Inondations_Submersion'!$P24="Validé humainement",'14_Form_Inondations_Submersion'!R24,"")</x:f>
      </x:c>
      <x:c r="S24" s="142" t="str">
        <x:f>IF('14_Form_Inondations_Submersion'!$P24="Validé humainement",'14_Form_Inondations_Submersion'!S24,"")</x:f>
      </x:c>
      <x:c r="T24" s="142" t="str">
        <x:f>IF('14_Form_Inondations_Submersion'!$P24="Validé humainement",'14_Form_Inondations_Submersion'!T24,"")</x:f>
      </x:c>
      <x:c r="U24" s="142" t="str">
        <x:f>IF('14_Form_Inondations_Submersion'!$P24="Validé humainement",'14_Form_Inondations_Submersion'!U24,"")</x:f>
      </x:c>
    </x:row>
    <x:row r="25">
      <x:c r="A25" s="142" t="str">
        <x:f>IF('14_Form_Inondations_Submersion'!$P25="Validé humainement",'14_Form_Inondations_Submersion'!A25,"")</x:f>
      </x:c>
      <x:c r="B25" s="142" t="str">
        <x:f>IF('14_Form_Inondations_Submersion'!$P25="Validé humainement",'14_Form_Inondations_Submersion'!B25,"")</x:f>
      </x:c>
      <x:c r="C25" s="142" t="str">
        <x:f>IF('14_Form_Inondations_Submersion'!$P25="Validé humainement",'14_Form_Inondations_Submersion'!C25,"")</x:f>
      </x:c>
      <x:c r="D25" s="142" t="str">
        <x:f>IF('14_Form_Inondations_Submersion'!$P25="Validé humainement",'14_Form_Inondations_Submersion'!D25,"")</x:f>
      </x:c>
      <x:c r="E25" s="142" t="str">
        <x:f>IF('14_Form_Inondations_Submersion'!$P25="Validé humainement",'14_Form_Inondations_Submersion'!E25,"")</x:f>
      </x:c>
      <x:c r="F25" s="142" t="str">
        <x:f>IF('14_Form_Inondations_Submersion'!$P25="Validé humainement",'14_Form_Inondations_Submersion'!F25,"")</x:f>
      </x:c>
      <x:c r="G25" s="142" t="str">
        <x:f>IF('14_Form_Inondations_Submersion'!$P25="Validé humainement",'14_Form_Inondations_Submersion'!G25,"")</x:f>
      </x:c>
      <x:c r="H25" s="142" t="str">
        <x:f>IF('14_Form_Inondations_Submersion'!$P25="Validé humainement",'14_Form_Inondations_Submersion'!H25,"")</x:f>
      </x:c>
      <x:c r="I25" s="142" t="str">
        <x:f>IF('14_Form_Inondations_Submersion'!$P25="Validé humainement",'14_Form_Inondations_Submersion'!I25,"")</x:f>
      </x:c>
      <x:c r="J25" s="142" t="str">
        <x:f>IF('14_Form_Inondations_Submersion'!$P25="Validé humainement",'14_Form_Inondations_Submersion'!J25,"")</x:f>
      </x:c>
      <x:c r="K25" s="142" t="str">
        <x:f>IF('14_Form_Inondations_Submersion'!$P25="Validé humainement",'14_Form_Inondations_Submersion'!K25,"")</x:f>
      </x:c>
      <x:c r="L25" s="142" t="str">
        <x:f>IF('14_Form_Inondations_Submersion'!$P25="Validé humainement",'14_Form_Inondations_Submersion'!L25,"")</x:f>
      </x:c>
      <x:c r="M25" s="142" t="str">
        <x:f>IF('14_Form_Inondations_Submersion'!$P25="Validé humainement",'14_Form_Inondations_Submersion'!M25,"")</x:f>
      </x:c>
      <x:c r="N25" s="142" t="str">
        <x:f>IF('14_Form_Inondations_Submersion'!$P25="Validé humainement",'14_Form_Inondations_Submersion'!N25,"")</x:f>
      </x:c>
      <x:c r="O25" s="142" t="str">
        <x:f>IF('14_Form_Inondations_Submersion'!$P25="Validé humainement",'14_Form_Inondations_Submersion'!O25,"")</x:f>
      </x:c>
      <x:c r="P25" s="142" t="str">
        <x:f>IF('14_Form_Inondations_Submersion'!$P25="Validé humainement",'14_Form_Inondations_Submersion'!P25,"")</x:f>
      </x:c>
      <x:c r="Q25" s="142" t="str">
        <x:f>IF('14_Form_Inondations_Submersion'!$P25="Validé humainement",'14_Form_Inondations_Submersion'!Q25,"")</x:f>
      </x:c>
      <x:c r="R25" s="142" t="str">
        <x:f>IF('14_Form_Inondations_Submersion'!$P25="Validé humainement",'14_Form_Inondations_Submersion'!R25,"")</x:f>
      </x:c>
      <x:c r="S25" s="142" t="str">
        <x:f>IF('14_Form_Inondations_Submersion'!$P25="Validé humainement",'14_Form_Inondations_Submersion'!S25,"")</x:f>
      </x:c>
      <x:c r="T25" s="142" t="str">
        <x:f>IF('14_Form_Inondations_Submersion'!$P25="Validé humainement",'14_Form_Inondations_Submersion'!T25,"")</x:f>
      </x:c>
      <x:c r="U25" s="142" t="str">
        <x:f>IF('14_Form_Inondations_Submersion'!$P25="Validé humainement",'14_Form_Inondations_Submersion'!U25,"")</x:f>
      </x:c>
    </x:row>
    <x:row r="26">
      <x:c r="A26" s="142" t="str">
        <x:f>IF('14_Form_Inondations_Submersion'!$P26="Validé humainement",'14_Form_Inondations_Submersion'!A26,"")</x:f>
      </x:c>
      <x:c r="B26" s="142" t="str">
        <x:f>IF('14_Form_Inondations_Submersion'!$P26="Validé humainement",'14_Form_Inondations_Submersion'!B26,"")</x:f>
      </x:c>
      <x:c r="C26" s="142" t="str">
        <x:f>IF('14_Form_Inondations_Submersion'!$P26="Validé humainement",'14_Form_Inondations_Submersion'!C26,"")</x:f>
      </x:c>
      <x:c r="D26" s="142" t="str">
        <x:f>IF('14_Form_Inondations_Submersion'!$P26="Validé humainement",'14_Form_Inondations_Submersion'!D26,"")</x:f>
      </x:c>
      <x:c r="E26" s="142" t="str">
        <x:f>IF('14_Form_Inondations_Submersion'!$P26="Validé humainement",'14_Form_Inondations_Submersion'!E26,"")</x:f>
      </x:c>
      <x:c r="F26" s="142" t="str">
        <x:f>IF('14_Form_Inondations_Submersion'!$P26="Validé humainement",'14_Form_Inondations_Submersion'!F26,"")</x:f>
      </x:c>
      <x:c r="G26" s="142" t="str">
        <x:f>IF('14_Form_Inondations_Submersion'!$P26="Validé humainement",'14_Form_Inondations_Submersion'!G26,"")</x:f>
      </x:c>
      <x:c r="H26" s="142" t="str">
        <x:f>IF('14_Form_Inondations_Submersion'!$P26="Validé humainement",'14_Form_Inondations_Submersion'!H26,"")</x:f>
      </x:c>
      <x:c r="I26" s="142" t="str">
        <x:f>IF('14_Form_Inondations_Submersion'!$P26="Validé humainement",'14_Form_Inondations_Submersion'!I26,"")</x:f>
      </x:c>
      <x:c r="J26" s="142" t="str">
        <x:f>IF('14_Form_Inondations_Submersion'!$P26="Validé humainement",'14_Form_Inondations_Submersion'!J26,"")</x:f>
      </x:c>
      <x:c r="K26" s="142" t="str">
        <x:f>IF('14_Form_Inondations_Submersion'!$P26="Validé humainement",'14_Form_Inondations_Submersion'!K26,"")</x:f>
      </x:c>
      <x:c r="L26" s="142" t="str">
        <x:f>IF('14_Form_Inondations_Submersion'!$P26="Validé humainement",'14_Form_Inondations_Submersion'!L26,"")</x:f>
      </x:c>
      <x:c r="M26" s="142" t="str">
        <x:f>IF('14_Form_Inondations_Submersion'!$P26="Validé humainement",'14_Form_Inondations_Submersion'!M26,"")</x:f>
      </x:c>
      <x:c r="N26" s="142" t="str">
        <x:f>IF('14_Form_Inondations_Submersion'!$P26="Validé humainement",'14_Form_Inondations_Submersion'!N26,"")</x:f>
      </x:c>
      <x:c r="O26" s="142" t="str">
        <x:f>IF('14_Form_Inondations_Submersion'!$P26="Validé humainement",'14_Form_Inondations_Submersion'!O26,"")</x:f>
      </x:c>
      <x:c r="P26" s="142" t="str">
        <x:f>IF('14_Form_Inondations_Submersion'!$P26="Validé humainement",'14_Form_Inondations_Submersion'!P26,"")</x:f>
      </x:c>
      <x:c r="Q26" s="142" t="str">
        <x:f>IF('14_Form_Inondations_Submersion'!$P26="Validé humainement",'14_Form_Inondations_Submersion'!Q26,"")</x:f>
      </x:c>
      <x:c r="R26" s="142" t="str">
        <x:f>IF('14_Form_Inondations_Submersion'!$P26="Validé humainement",'14_Form_Inondations_Submersion'!R26,"")</x:f>
      </x:c>
      <x:c r="S26" s="142" t="str">
        <x:f>IF('14_Form_Inondations_Submersion'!$P26="Validé humainement",'14_Form_Inondations_Submersion'!S26,"")</x:f>
      </x:c>
      <x:c r="T26" s="142" t="str">
        <x:f>IF('14_Form_Inondations_Submersion'!$P26="Validé humainement",'14_Form_Inondations_Submersion'!T26,"")</x:f>
      </x:c>
      <x:c r="U26" s="142" t="str">
        <x:f>IF('14_Form_Inondations_Submersion'!$P26="Validé humainement",'14_Form_Inondations_Submersion'!U26,"")</x:f>
      </x:c>
    </x:row>
    <x:row r="27">
      <x:c r="A27" s="142" t="str">
        <x:f>IF('14_Form_Inondations_Submersion'!$P27="Validé humainement",'14_Form_Inondations_Submersion'!A27,"")</x:f>
      </x:c>
      <x:c r="B27" s="142" t="str">
        <x:f>IF('14_Form_Inondations_Submersion'!$P27="Validé humainement",'14_Form_Inondations_Submersion'!B27,"")</x:f>
      </x:c>
      <x:c r="C27" s="142" t="str">
        <x:f>IF('14_Form_Inondations_Submersion'!$P27="Validé humainement",'14_Form_Inondations_Submersion'!C27,"")</x:f>
      </x:c>
      <x:c r="D27" s="142" t="str">
        <x:f>IF('14_Form_Inondations_Submersion'!$P27="Validé humainement",'14_Form_Inondations_Submersion'!D27,"")</x:f>
      </x:c>
      <x:c r="E27" s="142" t="str">
        <x:f>IF('14_Form_Inondations_Submersion'!$P27="Validé humainement",'14_Form_Inondations_Submersion'!E27,"")</x:f>
      </x:c>
      <x:c r="F27" s="142" t="str">
        <x:f>IF('14_Form_Inondations_Submersion'!$P27="Validé humainement",'14_Form_Inondations_Submersion'!F27,"")</x:f>
      </x:c>
      <x:c r="G27" s="142" t="str">
        <x:f>IF('14_Form_Inondations_Submersion'!$P27="Validé humainement",'14_Form_Inondations_Submersion'!G27,"")</x:f>
      </x:c>
      <x:c r="H27" s="142" t="str">
        <x:f>IF('14_Form_Inondations_Submersion'!$P27="Validé humainement",'14_Form_Inondations_Submersion'!H27,"")</x:f>
      </x:c>
      <x:c r="I27" s="142" t="str">
        <x:f>IF('14_Form_Inondations_Submersion'!$P27="Validé humainement",'14_Form_Inondations_Submersion'!I27,"")</x:f>
      </x:c>
      <x:c r="J27" s="142" t="str">
        <x:f>IF('14_Form_Inondations_Submersion'!$P27="Validé humainement",'14_Form_Inondations_Submersion'!J27,"")</x:f>
      </x:c>
      <x:c r="K27" s="142" t="str">
        <x:f>IF('14_Form_Inondations_Submersion'!$P27="Validé humainement",'14_Form_Inondations_Submersion'!K27,"")</x:f>
      </x:c>
      <x:c r="L27" s="142" t="str">
        <x:f>IF('14_Form_Inondations_Submersion'!$P27="Validé humainement",'14_Form_Inondations_Submersion'!L27,"")</x:f>
      </x:c>
      <x:c r="M27" s="142" t="str">
        <x:f>IF('14_Form_Inondations_Submersion'!$P27="Validé humainement",'14_Form_Inondations_Submersion'!M27,"")</x:f>
      </x:c>
      <x:c r="N27" s="142" t="str">
        <x:f>IF('14_Form_Inondations_Submersion'!$P27="Validé humainement",'14_Form_Inondations_Submersion'!N27,"")</x:f>
      </x:c>
      <x:c r="O27" s="142" t="str">
        <x:f>IF('14_Form_Inondations_Submersion'!$P27="Validé humainement",'14_Form_Inondations_Submersion'!O27,"")</x:f>
      </x:c>
      <x:c r="P27" s="142" t="str">
        <x:f>IF('14_Form_Inondations_Submersion'!$P27="Validé humainement",'14_Form_Inondations_Submersion'!P27,"")</x:f>
      </x:c>
      <x:c r="Q27" s="142" t="str">
        <x:f>IF('14_Form_Inondations_Submersion'!$P27="Validé humainement",'14_Form_Inondations_Submersion'!Q27,"")</x:f>
      </x:c>
      <x:c r="R27" s="142" t="str">
        <x:f>IF('14_Form_Inondations_Submersion'!$P27="Validé humainement",'14_Form_Inondations_Submersion'!R27,"")</x:f>
      </x:c>
      <x:c r="S27" s="142" t="str">
        <x:f>IF('14_Form_Inondations_Submersion'!$P27="Validé humainement",'14_Form_Inondations_Submersion'!S27,"")</x:f>
      </x:c>
      <x:c r="T27" s="142" t="str">
        <x:f>IF('14_Form_Inondations_Submersion'!$P27="Validé humainement",'14_Form_Inondations_Submersion'!T27,"")</x:f>
      </x:c>
      <x:c r="U27" s="142" t="str">
        <x:f>IF('14_Form_Inondations_Submersion'!$P27="Validé humainement",'14_Form_Inondations_Submersion'!U27,"")</x:f>
      </x:c>
    </x:row>
    <x:row r="28">
      <x:c r="A28" s="142" t="str">
        <x:f>IF('14_Form_Inondations_Submersion'!$P28="Validé humainement",'14_Form_Inondations_Submersion'!A28,"")</x:f>
      </x:c>
      <x:c r="B28" s="142" t="str">
        <x:f>IF('14_Form_Inondations_Submersion'!$P28="Validé humainement",'14_Form_Inondations_Submersion'!B28,"")</x:f>
      </x:c>
      <x:c r="C28" s="142" t="str">
        <x:f>IF('14_Form_Inondations_Submersion'!$P28="Validé humainement",'14_Form_Inondations_Submersion'!C28,"")</x:f>
      </x:c>
      <x:c r="D28" s="142" t="str">
        <x:f>IF('14_Form_Inondations_Submersion'!$P28="Validé humainement",'14_Form_Inondations_Submersion'!D28,"")</x:f>
      </x:c>
      <x:c r="E28" s="142" t="str">
        <x:f>IF('14_Form_Inondations_Submersion'!$P28="Validé humainement",'14_Form_Inondations_Submersion'!E28,"")</x:f>
      </x:c>
      <x:c r="F28" s="142" t="str">
        <x:f>IF('14_Form_Inondations_Submersion'!$P28="Validé humainement",'14_Form_Inondations_Submersion'!F28,"")</x:f>
      </x:c>
      <x:c r="G28" s="142" t="str">
        <x:f>IF('14_Form_Inondations_Submersion'!$P28="Validé humainement",'14_Form_Inondations_Submersion'!G28,"")</x:f>
      </x:c>
      <x:c r="H28" s="142" t="str">
        <x:f>IF('14_Form_Inondations_Submersion'!$P28="Validé humainement",'14_Form_Inondations_Submersion'!H28,"")</x:f>
      </x:c>
      <x:c r="I28" s="142" t="str">
        <x:f>IF('14_Form_Inondations_Submersion'!$P28="Validé humainement",'14_Form_Inondations_Submersion'!I28,"")</x:f>
      </x:c>
      <x:c r="J28" s="142" t="str">
        <x:f>IF('14_Form_Inondations_Submersion'!$P28="Validé humainement",'14_Form_Inondations_Submersion'!J28,"")</x:f>
      </x:c>
      <x:c r="K28" s="142" t="str">
        <x:f>IF('14_Form_Inondations_Submersion'!$P28="Validé humainement",'14_Form_Inondations_Submersion'!K28,"")</x:f>
      </x:c>
      <x:c r="L28" s="142" t="str">
        <x:f>IF('14_Form_Inondations_Submersion'!$P28="Validé humainement",'14_Form_Inondations_Submersion'!L28,"")</x:f>
      </x:c>
      <x:c r="M28" s="142" t="str">
        <x:f>IF('14_Form_Inondations_Submersion'!$P28="Validé humainement",'14_Form_Inondations_Submersion'!M28,"")</x:f>
      </x:c>
      <x:c r="N28" s="142" t="str">
        <x:f>IF('14_Form_Inondations_Submersion'!$P28="Validé humainement",'14_Form_Inondations_Submersion'!N28,"")</x:f>
      </x:c>
      <x:c r="O28" s="142" t="str">
        <x:f>IF('14_Form_Inondations_Submersion'!$P28="Validé humainement",'14_Form_Inondations_Submersion'!O28,"")</x:f>
      </x:c>
      <x:c r="P28" s="142" t="str">
        <x:f>IF('14_Form_Inondations_Submersion'!$P28="Validé humainement",'14_Form_Inondations_Submersion'!P28,"")</x:f>
      </x:c>
      <x:c r="Q28" s="142" t="str">
        <x:f>IF('14_Form_Inondations_Submersion'!$P28="Validé humainement",'14_Form_Inondations_Submersion'!Q28,"")</x:f>
      </x:c>
      <x:c r="R28" s="142" t="str">
        <x:f>IF('14_Form_Inondations_Submersion'!$P28="Validé humainement",'14_Form_Inondations_Submersion'!R28,"")</x:f>
      </x:c>
      <x:c r="S28" s="142" t="str">
        <x:f>IF('14_Form_Inondations_Submersion'!$P28="Validé humainement",'14_Form_Inondations_Submersion'!S28,"")</x:f>
      </x:c>
      <x:c r="T28" s="142" t="str">
        <x:f>IF('14_Form_Inondations_Submersion'!$P28="Validé humainement",'14_Form_Inondations_Submersion'!T28,"")</x:f>
      </x:c>
      <x:c r="U28" s="142" t="str">
        <x:f>IF('14_Form_Inondations_Submersion'!$P28="Validé humainement",'14_Form_Inondations_Submersion'!U28,"")</x:f>
      </x:c>
    </x:row>
    <x:row r="29">
      <x:c r="A29" s="142" t="str">
        <x:f>IF('14_Form_Inondations_Submersion'!$P29="Validé humainement",'14_Form_Inondations_Submersion'!A29,"")</x:f>
      </x:c>
      <x:c r="B29" s="142" t="str">
        <x:f>IF('14_Form_Inondations_Submersion'!$P29="Validé humainement",'14_Form_Inondations_Submersion'!B29,"")</x:f>
      </x:c>
      <x:c r="C29" s="142" t="str">
        <x:f>IF('14_Form_Inondations_Submersion'!$P29="Validé humainement",'14_Form_Inondations_Submersion'!C29,"")</x:f>
      </x:c>
      <x:c r="D29" s="142" t="str">
        <x:f>IF('14_Form_Inondations_Submersion'!$P29="Validé humainement",'14_Form_Inondations_Submersion'!D29,"")</x:f>
      </x:c>
      <x:c r="E29" s="142" t="str">
        <x:f>IF('14_Form_Inondations_Submersion'!$P29="Validé humainement",'14_Form_Inondations_Submersion'!E29,"")</x:f>
      </x:c>
      <x:c r="F29" s="142" t="str">
        <x:f>IF('14_Form_Inondations_Submersion'!$P29="Validé humainement",'14_Form_Inondations_Submersion'!F29,"")</x:f>
      </x:c>
      <x:c r="G29" s="142" t="str">
        <x:f>IF('14_Form_Inondations_Submersion'!$P29="Validé humainement",'14_Form_Inondations_Submersion'!G29,"")</x:f>
      </x:c>
      <x:c r="H29" s="142" t="str">
        <x:f>IF('14_Form_Inondations_Submersion'!$P29="Validé humainement",'14_Form_Inondations_Submersion'!H29,"")</x:f>
      </x:c>
      <x:c r="I29" s="142" t="str">
        <x:f>IF('14_Form_Inondations_Submersion'!$P29="Validé humainement",'14_Form_Inondations_Submersion'!I29,"")</x:f>
      </x:c>
      <x:c r="J29" s="142" t="str">
        <x:f>IF('14_Form_Inondations_Submersion'!$P29="Validé humainement",'14_Form_Inondations_Submersion'!J29,"")</x:f>
      </x:c>
      <x:c r="K29" s="142" t="str">
        <x:f>IF('14_Form_Inondations_Submersion'!$P29="Validé humainement",'14_Form_Inondations_Submersion'!K29,"")</x:f>
      </x:c>
      <x:c r="L29" s="142" t="str">
        <x:f>IF('14_Form_Inondations_Submersion'!$P29="Validé humainement",'14_Form_Inondations_Submersion'!L29,"")</x:f>
      </x:c>
      <x:c r="M29" s="142" t="str">
        <x:f>IF('14_Form_Inondations_Submersion'!$P29="Validé humainement",'14_Form_Inondations_Submersion'!M29,"")</x:f>
      </x:c>
      <x:c r="N29" s="142" t="str">
        <x:f>IF('14_Form_Inondations_Submersion'!$P29="Validé humainement",'14_Form_Inondations_Submersion'!N29,"")</x:f>
      </x:c>
      <x:c r="O29" s="142" t="str">
        <x:f>IF('14_Form_Inondations_Submersion'!$P29="Validé humainement",'14_Form_Inondations_Submersion'!O29,"")</x:f>
      </x:c>
      <x:c r="P29" s="142" t="str">
        <x:f>IF('14_Form_Inondations_Submersion'!$P29="Validé humainement",'14_Form_Inondations_Submersion'!P29,"")</x:f>
      </x:c>
      <x:c r="Q29" s="142" t="str">
        <x:f>IF('14_Form_Inondations_Submersion'!$P29="Validé humainement",'14_Form_Inondations_Submersion'!Q29,"")</x:f>
      </x:c>
      <x:c r="R29" s="142" t="str">
        <x:f>IF('14_Form_Inondations_Submersion'!$P29="Validé humainement",'14_Form_Inondations_Submersion'!R29,"")</x:f>
      </x:c>
      <x:c r="S29" s="142" t="str">
        <x:f>IF('14_Form_Inondations_Submersion'!$P29="Validé humainement",'14_Form_Inondations_Submersion'!S29,"")</x:f>
      </x:c>
      <x:c r="T29" s="142" t="str">
        <x:f>IF('14_Form_Inondations_Submersion'!$P29="Validé humainement",'14_Form_Inondations_Submersion'!T29,"")</x:f>
      </x:c>
      <x:c r="U29" s="142" t="str">
        <x:f>IF('14_Form_Inondations_Submersion'!$P29="Validé humainement",'14_Form_Inondations_Submersion'!U29,"")</x:f>
      </x:c>
    </x:row>
    <x:row r="30">
      <x:c r="A30" s="142" t="str">
        <x:f>IF('14_Form_Inondations_Submersion'!$P30="Validé humainement",'14_Form_Inondations_Submersion'!A30,"")</x:f>
      </x:c>
      <x:c r="B30" s="142" t="str">
        <x:f>IF('14_Form_Inondations_Submersion'!$P30="Validé humainement",'14_Form_Inondations_Submersion'!B30,"")</x:f>
      </x:c>
      <x:c r="C30" s="142" t="str">
        <x:f>IF('14_Form_Inondations_Submersion'!$P30="Validé humainement",'14_Form_Inondations_Submersion'!C30,"")</x:f>
      </x:c>
      <x:c r="D30" s="142" t="str">
        <x:f>IF('14_Form_Inondations_Submersion'!$P30="Validé humainement",'14_Form_Inondations_Submersion'!D30,"")</x:f>
      </x:c>
      <x:c r="E30" s="142" t="str">
        <x:f>IF('14_Form_Inondations_Submersion'!$P30="Validé humainement",'14_Form_Inondations_Submersion'!E30,"")</x:f>
      </x:c>
      <x:c r="F30" s="142" t="str">
        <x:f>IF('14_Form_Inondations_Submersion'!$P30="Validé humainement",'14_Form_Inondations_Submersion'!F30,"")</x:f>
      </x:c>
      <x:c r="G30" s="142" t="str">
        <x:f>IF('14_Form_Inondations_Submersion'!$P30="Validé humainement",'14_Form_Inondations_Submersion'!G30,"")</x:f>
      </x:c>
      <x:c r="H30" s="142" t="str">
        <x:f>IF('14_Form_Inondations_Submersion'!$P30="Validé humainement",'14_Form_Inondations_Submersion'!H30,"")</x:f>
      </x:c>
      <x:c r="I30" s="142" t="str">
        <x:f>IF('14_Form_Inondations_Submersion'!$P30="Validé humainement",'14_Form_Inondations_Submersion'!I30,"")</x:f>
      </x:c>
      <x:c r="J30" s="142" t="str">
        <x:f>IF('14_Form_Inondations_Submersion'!$P30="Validé humainement",'14_Form_Inondations_Submersion'!J30,"")</x:f>
      </x:c>
      <x:c r="K30" s="142" t="str">
        <x:f>IF('14_Form_Inondations_Submersion'!$P30="Validé humainement",'14_Form_Inondations_Submersion'!K30,"")</x:f>
      </x:c>
      <x:c r="L30" s="142" t="str">
        <x:f>IF('14_Form_Inondations_Submersion'!$P30="Validé humainement",'14_Form_Inondations_Submersion'!L30,"")</x:f>
      </x:c>
      <x:c r="M30" s="142" t="str">
        <x:f>IF('14_Form_Inondations_Submersion'!$P30="Validé humainement",'14_Form_Inondations_Submersion'!M30,"")</x:f>
      </x:c>
      <x:c r="N30" s="142" t="str">
        <x:f>IF('14_Form_Inondations_Submersion'!$P30="Validé humainement",'14_Form_Inondations_Submersion'!N30,"")</x:f>
      </x:c>
      <x:c r="O30" s="142" t="str">
        <x:f>IF('14_Form_Inondations_Submersion'!$P30="Validé humainement",'14_Form_Inondations_Submersion'!O30,"")</x:f>
      </x:c>
      <x:c r="P30" s="142" t="str">
        <x:f>IF('14_Form_Inondations_Submersion'!$P30="Validé humainement",'14_Form_Inondations_Submersion'!P30,"")</x:f>
      </x:c>
      <x:c r="Q30" s="142" t="str">
        <x:f>IF('14_Form_Inondations_Submersion'!$P30="Validé humainement",'14_Form_Inondations_Submersion'!Q30,"")</x:f>
      </x:c>
      <x:c r="R30" s="142" t="str">
        <x:f>IF('14_Form_Inondations_Submersion'!$P30="Validé humainement",'14_Form_Inondations_Submersion'!R30,"")</x:f>
      </x:c>
      <x:c r="S30" s="142" t="str">
        <x:f>IF('14_Form_Inondations_Submersion'!$P30="Validé humainement",'14_Form_Inondations_Submersion'!S30,"")</x:f>
      </x:c>
      <x:c r="T30" s="142" t="str">
        <x:f>IF('14_Form_Inondations_Submersion'!$P30="Validé humainement",'14_Form_Inondations_Submersion'!T30,"")</x:f>
      </x:c>
      <x:c r="U30" s="142" t="str">
        <x:f>IF('14_Form_Inondations_Submersion'!$P30="Validé humainement",'14_Form_Inondations_Submersion'!U30,"")</x:f>
      </x:c>
    </x:row>
    <x:row r="31">
      <x:c r="A31" s="142" t="str">
        <x:f>IF('14_Form_Inondations_Submersion'!$P31="Validé humainement",'14_Form_Inondations_Submersion'!A31,"")</x:f>
      </x:c>
      <x:c r="B31" s="142" t="str">
        <x:f>IF('14_Form_Inondations_Submersion'!$P31="Validé humainement",'14_Form_Inondations_Submersion'!B31,"")</x:f>
      </x:c>
      <x:c r="C31" s="142" t="str">
        <x:f>IF('14_Form_Inondations_Submersion'!$P31="Validé humainement",'14_Form_Inondations_Submersion'!C31,"")</x:f>
      </x:c>
      <x:c r="D31" s="142" t="str">
        <x:f>IF('14_Form_Inondations_Submersion'!$P31="Validé humainement",'14_Form_Inondations_Submersion'!D31,"")</x:f>
      </x:c>
      <x:c r="E31" s="142" t="str">
        <x:f>IF('14_Form_Inondations_Submersion'!$P31="Validé humainement",'14_Form_Inondations_Submersion'!E31,"")</x:f>
      </x:c>
      <x:c r="F31" s="142" t="str">
        <x:f>IF('14_Form_Inondations_Submersion'!$P31="Validé humainement",'14_Form_Inondations_Submersion'!F31,"")</x:f>
      </x:c>
      <x:c r="G31" s="142" t="str">
        <x:f>IF('14_Form_Inondations_Submersion'!$P31="Validé humainement",'14_Form_Inondations_Submersion'!G31,"")</x:f>
      </x:c>
      <x:c r="H31" s="142" t="str">
        <x:f>IF('14_Form_Inondations_Submersion'!$P31="Validé humainement",'14_Form_Inondations_Submersion'!H31,"")</x:f>
      </x:c>
      <x:c r="I31" s="142" t="str">
        <x:f>IF('14_Form_Inondations_Submersion'!$P31="Validé humainement",'14_Form_Inondations_Submersion'!I31,"")</x:f>
      </x:c>
      <x:c r="J31" s="142" t="str">
        <x:f>IF('14_Form_Inondations_Submersion'!$P31="Validé humainement",'14_Form_Inondations_Submersion'!J31,"")</x:f>
      </x:c>
      <x:c r="K31" s="142" t="str">
        <x:f>IF('14_Form_Inondations_Submersion'!$P31="Validé humainement",'14_Form_Inondations_Submersion'!K31,"")</x:f>
      </x:c>
      <x:c r="L31" s="142" t="str">
        <x:f>IF('14_Form_Inondations_Submersion'!$P31="Validé humainement",'14_Form_Inondations_Submersion'!L31,"")</x:f>
      </x:c>
      <x:c r="M31" s="142" t="str">
        <x:f>IF('14_Form_Inondations_Submersion'!$P31="Validé humainement",'14_Form_Inondations_Submersion'!M31,"")</x:f>
      </x:c>
      <x:c r="N31" s="142" t="str">
        <x:f>IF('14_Form_Inondations_Submersion'!$P31="Validé humainement",'14_Form_Inondations_Submersion'!N31,"")</x:f>
      </x:c>
      <x:c r="O31" s="142" t="str">
        <x:f>IF('14_Form_Inondations_Submersion'!$P31="Validé humainement",'14_Form_Inondations_Submersion'!O31,"")</x:f>
      </x:c>
      <x:c r="P31" s="142" t="str">
        <x:f>IF('14_Form_Inondations_Submersion'!$P31="Validé humainement",'14_Form_Inondations_Submersion'!P31,"")</x:f>
      </x:c>
      <x:c r="Q31" s="142" t="str">
        <x:f>IF('14_Form_Inondations_Submersion'!$P31="Validé humainement",'14_Form_Inondations_Submersion'!Q31,"")</x:f>
      </x:c>
      <x:c r="R31" s="142" t="str">
        <x:f>IF('14_Form_Inondations_Submersion'!$P31="Validé humainement",'14_Form_Inondations_Submersion'!R31,"")</x:f>
      </x:c>
      <x:c r="S31" s="142" t="str">
        <x:f>IF('14_Form_Inondations_Submersion'!$P31="Validé humainement",'14_Form_Inondations_Submersion'!S31,"")</x:f>
      </x:c>
      <x:c r="T31" s="142" t="str">
        <x:f>IF('14_Form_Inondations_Submersion'!$P31="Validé humainement",'14_Form_Inondations_Submersion'!T31,"")</x:f>
      </x:c>
      <x:c r="U31" s="142" t="str">
        <x:f>IF('14_Form_Inondations_Submersion'!$P31="Validé humainement",'14_Form_Inondations_Submersion'!U31,"")</x:f>
      </x:c>
    </x:row>
    <x:row r="32">
      <x:c r="A32" s="142" t="str">
        <x:f>IF('14_Form_Inondations_Submersion'!$P32="Validé humainement",'14_Form_Inondations_Submersion'!A32,"")</x:f>
      </x:c>
      <x:c r="B32" s="142" t="str">
        <x:f>IF('14_Form_Inondations_Submersion'!$P32="Validé humainement",'14_Form_Inondations_Submersion'!B32,"")</x:f>
      </x:c>
      <x:c r="C32" s="142" t="str">
        <x:f>IF('14_Form_Inondations_Submersion'!$P32="Validé humainement",'14_Form_Inondations_Submersion'!C32,"")</x:f>
      </x:c>
      <x:c r="D32" s="142" t="str">
        <x:f>IF('14_Form_Inondations_Submersion'!$P32="Validé humainement",'14_Form_Inondations_Submersion'!D32,"")</x:f>
      </x:c>
      <x:c r="E32" s="142" t="str">
        <x:f>IF('14_Form_Inondations_Submersion'!$P32="Validé humainement",'14_Form_Inondations_Submersion'!E32,"")</x:f>
      </x:c>
      <x:c r="F32" s="142" t="str">
        <x:f>IF('14_Form_Inondations_Submersion'!$P32="Validé humainement",'14_Form_Inondations_Submersion'!F32,"")</x:f>
      </x:c>
      <x:c r="G32" s="142" t="str">
        <x:f>IF('14_Form_Inondations_Submersion'!$P32="Validé humainement",'14_Form_Inondations_Submersion'!G32,"")</x:f>
      </x:c>
      <x:c r="H32" s="142" t="str">
        <x:f>IF('14_Form_Inondations_Submersion'!$P32="Validé humainement",'14_Form_Inondations_Submersion'!H32,"")</x:f>
      </x:c>
      <x:c r="I32" s="142" t="str">
        <x:f>IF('14_Form_Inondations_Submersion'!$P32="Validé humainement",'14_Form_Inondations_Submersion'!I32,"")</x:f>
      </x:c>
      <x:c r="J32" s="142" t="str">
        <x:f>IF('14_Form_Inondations_Submersion'!$P32="Validé humainement",'14_Form_Inondations_Submersion'!J32,"")</x:f>
      </x:c>
      <x:c r="K32" s="142" t="str">
        <x:f>IF('14_Form_Inondations_Submersion'!$P32="Validé humainement",'14_Form_Inondations_Submersion'!K32,"")</x:f>
      </x:c>
      <x:c r="L32" s="142" t="str">
        <x:f>IF('14_Form_Inondations_Submersion'!$P32="Validé humainement",'14_Form_Inondations_Submersion'!L32,"")</x:f>
      </x:c>
      <x:c r="M32" s="142" t="str">
        <x:f>IF('14_Form_Inondations_Submersion'!$P32="Validé humainement",'14_Form_Inondations_Submersion'!M32,"")</x:f>
      </x:c>
      <x:c r="N32" s="142" t="str">
        <x:f>IF('14_Form_Inondations_Submersion'!$P32="Validé humainement",'14_Form_Inondations_Submersion'!N32,"")</x:f>
      </x:c>
      <x:c r="O32" s="142" t="str">
        <x:f>IF('14_Form_Inondations_Submersion'!$P32="Validé humainement",'14_Form_Inondations_Submersion'!O32,"")</x:f>
      </x:c>
      <x:c r="P32" s="142" t="str">
        <x:f>IF('14_Form_Inondations_Submersion'!$P32="Validé humainement",'14_Form_Inondations_Submersion'!P32,"")</x:f>
      </x:c>
      <x:c r="Q32" s="142" t="str">
        <x:f>IF('14_Form_Inondations_Submersion'!$P32="Validé humainement",'14_Form_Inondations_Submersion'!Q32,"")</x:f>
      </x:c>
      <x:c r="R32" s="142" t="str">
        <x:f>IF('14_Form_Inondations_Submersion'!$P32="Validé humainement",'14_Form_Inondations_Submersion'!R32,"")</x:f>
      </x:c>
      <x:c r="S32" s="142" t="str">
        <x:f>IF('14_Form_Inondations_Submersion'!$P32="Validé humainement",'14_Form_Inondations_Submersion'!S32,"")</x:f>
      </x:c>
      <x:c r="T32" s="142" t="str">
        <x:f>IF('14_Form_Inondations_Submersion'!$P32="Validé humainement",'14_Form_Inondations_Submersion'!T32,"")</x:f>
      </x:c>
      <x:c r="U32" s="142" t="str">
        <x:f>IF('14_Form_Inondations_Submersion'!$P32="Validé humainement",'14_Form_Inondations_Submersion'!U32,"")</x:f>
      </x:c>
    </x:row>
    <x:row r="33">
      <x:c r="A33" s="142" t="str">
        <x:f>IF('14_Form_Inondations_Submersion'!$P33="Validé humainement",'14_Form_Inondations_Submersion'!A33,"")</x:f>
      </x:c>
      <x:c r="B33" s="142" t="str">
        <x:f>IF('14_Form_Inondations_Submersion'!$P33="Validé humainement",'14_Form_Inondations_Submersion'!B33,"")</x:f>
      </x:c>
      <x:c r="C33" s="142" t="str">
        <x:f>IF('14_Form_Inondations_Submersion'!$P33="Validé humainement",'14_Form_Inondations_Submersion'!C33,"")</x:f>
      </x:c>
      <x:c r="D33" s="142" t="str">
        <x:f>IF('14_Form_Inondations_Submersion'!$P33="Validé humainement",'14_Form_Inondations_Submersion'!D33,"")</x:f>
      </x:c>
      <x:c r="E33" s="142" t="str">
        <x:f>IF('14_Form_Inondations_Submersion'!$P33="Validé humainement",'14_Form_Inondations_Submersion'!E33,"")</x:f>
      </x:c>
      <x:c r="F33" s="142" t="str">
        <x:f>IF('14_Form_Inondations_Submersion'!$P33="Validé humainement",'14_Form_Inondations_Submersion'!F33,"")</x:f>
      </x:c>
      <x:c r="G33" s="142" t="str">
        <x:f>IF('14_Form_Inondations_Submersion'!$P33="Validé humainement",'14_Form_Inondations_Submersion'!G33,"")</x:f>
      </x:c>
      <x:c r="H33" s="142" t="str">
        <x:f>IF('14_Form_Inondations_Submersion'!$P33="Validé humainement",'14_Form_Inondations_Submersion'!H33,"")</x:f>
      </x:c>
      <x:c r="I33" s="142" t="str">
        <x:f>IF('14_Form_Inondations_Submersion'!$P33="Validé humainement",'14_Form_Inondations_Submersion'!I33,"")</x:f>
      </x:c>
      <x:c r="J33" s="142" t="str">
        <x:f>IF('14_Form_Inondations_Submersion'!$P33="Validé humainement",'14_Form_Inondations_Submersion'!J33,"")</x:f>
      </x:c>
      <x:c r="K33" s="142" t="str">
        <x:f>IF('14_Form_Inondations_Submersion'!$P33="Validé humainement",'14_Form_Inondations_Submersion'!K33,"")</x:f>
      </x:c>
      <x:c r="L33" s="142" t="str">
        <x:f>IF('14_Form_Inondations_Submersion'!$P33="Validé humainement",'14_Form_Inondations_Submersion'!L33,"")</x:f>
      </x:c>
      <x:c r="M33" s="142" t="str">
        <x:f>IF('14_Form_Inondations_Submersion'!$P33="Validé humainement",'14_Form_Inondations_Submersion'!M33,"")</x:f>
      </x:c>
      <x:c r="N33" s="142" t="str">
        <x:f>IF('14_Form_Inondations_Submersion'!$P33="Validé humainement",'14_Form_Inondations_Submersion'!N33,"")</x:f>
      </x:c>
      <x:c r="O33" s="142" t="str">
        <x:f>IF('14_Form_Inondations_Submersion'!$P33="Validé humainement",'14_Form_Inondations_Submersion'!O33,"")</x:f>
      </x:c>
      <x:c r="P33" s="142" t="str">
        <x:f>IF('14_Form_Inondations_Submersion'!$P33="Validé humainement",'14_Form_Inondations_Submersion'!P33,"")</x:f>
      </x:c>
      <x:c r="Q33" s="142" t="str">
        <x:f>IF('14_Form_Inondations_Submersion'!$P33="Validé humainement",'14_Form_Inondations_Submersion'!Q33,"")</x:f>
      </x:c>
      <x:c r="R33" s="142" t="str">
        <x:f>IF('14_Form_Inondations_Submersion'!$P33="Validé humainement",'14_Form_Inondations_Submersion'!R33,"")</x:f>
      </x:c>
      <x:c r="S33" s="142" t="str">
        <x:f>IF('14_Form_Inondations_Submersion'!$P33="Validé humainement",'14_Form_Inondations_Submersion'!S33,"")</x:f>
      </x:c>
      <x:c r="T33" s="142" t="str">
        <x:f>IF('14_Form_Inondations_Submersion'!$P33="Validé humainement",'14_Form_Inondations_Submersion'!T33,"")</x:f>
      </x:c>
      <x:c r="U33" s="142" t="str">
        <x:f>IF('14_Form_Inondations_Submersion'!$P33="Validé humainement",'14_Form_Inondations_Submersion'!U33,"")</x:f>
      </x:c>
    </x:row>
    <x:row r="34">
      <x:c r="A34" s="142" t="str">
        <x:f>IF('14_Form_Inondations_Submersion'!$P34="Validé humainement",'14_Form_Inondations_Submersion'!A34,"")</x:f>
      </x:c>
      <x:c r="B34" s="142" t="str">
        <x:f>IF('14_Form_Inondations_Submersion'!$P34="Validé humainement",'14_Form_Inondations_Submersion'!B34,"")</x:f>
      </x:c>
      <x:c r="C34" s="142" t="str">
        <x:f>IF('14_Form_Inondations_Submersion'!$P34="Validé humainement",'14_Form_Inondations_Submersion'!C34,"")</x:f>
      </x:c>
      <x:c r="D34" s="142" t="str">
        <x:f>IF('14_Form_Inondations_Submersion'!$P34="Validé humainement",'14_Form_Inondations_Submersion'!D34,"")</x:f>
      </x:c>
      <x:c r="E34" s="142" t="str">
        <x:f>IF('14_Form_Inondations_Submersion'!$P34="Validé humainement",'14_Form_Inondations_Submersion'!E34,"")</x:f>
      </x:c>
      <x:c r="F34" s="142" t="str">
        <x:f>IF('14_Form_Inondations_Submersion'!$P34="Validé humainement",'14_Form_Inondations_Submersion'!F34,"")</x:f>
      </x:c>
      <x:c r="G34" s="142" t="str">
        <x:f>IF('14_Form_Inondations_Submersion'!$P34="Validé humainement",'14_Form_Inondations_Submersion'!G34,"")</x:f>
      </x:c>
      <x:c r="H34" s="142" t="str">
        <x:f>IF('14_Form_Inondations_Submersion'!$P34="Validé humainement",'14_Form_Inondations_Submersion'!H34,"")</x:f>
      </x:c>
      <x:c r="I34" s="142" t="str">
        <x:f>IF('14_Form_Inondations_Submersion'!$P34="Validé humainement",'14_Form_Inondations_Submersion'!I34,"")</x:f>
      </x:c>
      <x:c r="J34" s="142" t="str">
        <x:f>IF('14_Form_Inondations_Submersion'!$P34="Validé humainement",'14_Form_Inondations_Submersion'!J34,"")</x:f>
      </x:c>
      <x:c r="K34" s="142" t="str">
        <x:f>IF('14_Form_Inondations_Submersion'!$P34="Validé humainement",'14_Form_Inondations_Submersion'!K34,"")</x:f>
      </x:c>
      <x:c r="L34" s="142" t="str">
        <x:f>IF('14_Form_Inondations_Submersion'!$P34="Validé humainement",'14_Form_Inondations_Submersion'!L34,"")</x:f>
      </x:c>
      <x:c r="M34" s="142" t="str">
        <x:f>IF('14_Form_Inondations_Submersion'!$P34="Validé humainement",'14_Form_Inondations_Submersion'!M34,"")</x:f>
      </x:c>
      <x:c r="N34" s="142" t="str">
        <x:f>IF('14_Form_Inondations_Submersion'!$P34="Validé humainement",'14_Form_Inondations_Submersion'!N34,"")</x:f>
      </x:c>
      <x:c r="O34" s="142" t="str">
        <x:f>IF('14_Form_Inondations_Submersion'!$P34="Validé humainement",'14_Form_Inondations_Submersion'!O34,"")</x:f>
      </x:c>
      <x:c r="P34" s="142" t="str">
        <x:f>IF('14_Form_Inondations_Submersion'!$P34="Validé humainement",'14_Form_Inondations_Submersion'!P34,"")</x:f>
      </x:c>
      <x:c r="Q34" s="142" t="str">
        <x:f>IF('14_Form_Inondations_Submersion'!$P34="Validé humainement",'14_Form_Inondations_Submersion'!Q34,"")</x:f>
      </x:c>
      <x:c r="R34" s="142" t="str">
        <x:f>IF('14_Form_Inondations_Submersion'!$P34="Validé humainement",'14_Form_Inondations_Submersion'!R34,"")</x:f>
      </x:c>
      <x:c r="S34" s="142" t="str">
        <x:f>IF('14_Form_Inondations_Submersion'!$P34="Validé humainement",'14_Form_Inondations_Submersion'!S34,"")</x:f>
      </x:c>
      <x:c r="T34" s="142" t="str">
        <x:f>IF('14_Form_Inondations_Submersion'!$P34="Validé humainement",'14_Form_Inondations_Submersion'!T34,"")</x:f>
      </x:c>
      <x:c r="U34" s="142" t="str">
        <x:f>IF('14_Form_Inondations_Submersion'!$P34="Validé humainement",'14_Form_Inondations_Submersion'!U34,"")</x:f>
      </x:c>
    </x:row>
    <x:row r="35">
      <x:c r="A35" s="142" t="str">
        <x:f>IF('14_Form_Inondations_Submersion'!$P35="Validé humainement",'14_Form_Inondations_Submersion'!A35,"")</x:f>
      </x:c>
      <x:c r="B35" s="142" t="str">
        <x:f>IF('14_Form_Inondations_Submersion'!$P35="Validé humainement",'14_Form_Inondations_Submersion'!B35,"")</x:f>
      </x:c>
      <x:c r="C35" s="142" t="str">
        <x:f>IF('14_Form_Inondations_Submersion'!$P35="Validé humainement",'14_Form_Inondations_Submersion'!C35,"")</x:f>
      </x:c>
      <x:c r="D35" s="142" t="str">
        <x:f>IF('14_Form_Inondations_Submersion'!$P35="Validé humainement",'14_Form_Inondations_Submersion'!D35,"")</x:f>
      </x:c>
      <x:c r="E35" s="142" t="str">
        <x:f>IF('14_Form_Inondations_Submersion'!$P35="Validé humainement",'14_Form_Inondations_Submersion'!E35,"")</x:f>
      </x:c>
      <x:c r="F35" s="142" t="str">
        <x:f>IF('14_Form_Inondations_Submersion'!$P35="Validé humainement",'14_Form_Inondations_Submersion'!F35,"")</x:f>
      </x:c>
      <x:c r="G35" s="142" t="str">
        <x:f>IF('14_Form_Inondations_Submersion'!$P35="Validé humainement",'14_Form_Inondations_Submersion'!G35,"")</x:f>
      </x:c>
      <x:c r="H35" s="142" t="str">
        <x:f>IF('14_Form_Inondations_Submersion'!$P35="Validé humainement",'14_Form_Inondations_Submersion'!H35,"")</x:f>
      </x:c>
      <x:c r="I35" s="142" t="str">
        <x:f>IF('14_Form_Inondations_Submersion'!$P35="Validé humainement",'14_Form_Inondations_Submersion'!I35,"")</x:f>
      </x:c>
      <x:c r="J35" s="142" t="str">
        <x:f>IF('14_Form_Inondations_Submersion'!$P35="Validé humainement",'14_Form_Inondations_Submersion'!J35,"")</x:f>
      </x:c>
      <x:c r="K35" s="142" t="str">
        <x:f>IF('14_Form_Inondations_Submersion'!$P35="Validé humainement",'14_Form_Inondations_Submersion'!K35,"")</x:f>
      </x:c>
      <x:c r="L35" s="142" t="str">
        <x:f>IF('14_Form_Inondations_Submersion'!$P35="Validé humainement",'14_Form_Inondations_Submersion'!L35,"")</x:f>
      </x:c>
      <x:c r="M35" s="142" t="str">
        <x:f>IF('14_Form_Inondations_Submersion'!$P35="Validé humainement",'14_Form_Inondations_Submersion'!M35,"")</x:f>
      </x:c>
      <x:c r="N35" s="142" t="str">
        <x:f>IF('14_Form_Inondations_Submersion'!$P35="Validé humainement",'14_Form_Inondations_Submersion'!N35,"")</x:f>
      </x:c>
      <x:c r="O35" s="142" t="str">
        <x:f>IF('14_Form_Inondations_Submersion'!$P35="Validé humainement",'14_Form_Inondations_Submersion'!O35,"")</x:f>
      </x:c>
      <x:c r="P35" s="142" t="str">
        <x:f>IF('14_Form_Inondations_Submersion'!$P35="Validé humainement",'14_Form_Inondations_Submersion'!P35,"")</x:f>
      </x:c>
      <x:c r="Q35" s="142" t="str">
        <x:f>IF('14_Form_Inondations_Submersion'!$P35="Validé humainement",'14_Form_Inondations_Submersion'!Q35,"")</x:f>
      </x:c>
      <x:c r="R35" s="142" t="str">
        <x:f>IF('14_Form_Inondations_Submersion'!$P35="Validé humainement",'14_Form_Inondations_Submersion'!R35,"")</x:f>
      </x:c>
      <x:c r="S35" s="142" t="str">
        <x:f>IF('14_Form_Inondations_Submersion'!$P35="Validé humainement",'14_Form_Inondations_Submersion'!S35,"")</x:f>
      </x:c>
      <x:c r="T35" s="142" t="str">
        <x:f>IF('14_Form_Inondations_Submersion'!$P35="Validé humainement",'14_Form_Inondations_Submersion'!T35,"")</x:f>
      </x:c>
      <x:c r="U35" s="142" t="str">
        <x:f>IF('14_Form_Inondations_Submersion'!$P35="Validé humainement",'14_Form_Inondations_Submersion'!U35,"")</x:f>
      </x:c>
    </x:row>
    <x:row r="36">
      <x:c r="A36" s="142" t="str">
        <x:f>IF('14_Form_Inondations_Submersion'!$P36="Validé humainement",'14_Form_Inondations_Submersion'!A36,"")</x:f>
      </x:c>
      <x:c r="B36" s="142" t="str">
        <x:f>IF('14_Form_Inondations_Submersion'!$P36="Validé humainement",'14_Form_Inondations_Submersion'!B36,"")</x:f>
      </x:c>
      <x:c r="C36" s="142" t="str">
        <x:f>IF('14_Form_Inondations_Submersion'!$P36="Validé humainement",'14_Form_Inondations_Submersion'!C36,"")</x:f>
      </x:c>
      <x:c r="D36" s="142" t="str">
        <x:f>IF('14_Form_Inondations_Submersion'!$P36="Validé humainement",'14_Form_Inondations_Submersion'!D36,"")</x:f>
      </x:c>
      <x:c r="E36" s="142" t="str">
        <x:f>IF('14_Form_Inondations_Submersion'!$P36="Validé humainement",'14_Form_Inondations_Submersion'!E36,"")</x:f>
      </x:c>
      <x:c r="F36" s="142" t="str">
        <x:f>IF('14_Form_Inondations_Submersion'!$P36="Validé humainement",'14_Form_Inondations_Submersion'!F36,"")</x:f>
      </x:c>
      <x:c r="G36" s="142" t="str">
        <x:f>IF('14_Form_Inondations_Submersion'!$P36="Validé humainement",'14_Form_Inondations_Submersion'!G36,"")</x:f>
      </x:c>
      <x:c r="H36" s="142" t="str">
        <x:f>IF('14_Form_Inondations_Submersion'!$P36="Validé humainement",'14_Form_Inondations_Submersion'!H36,"")</x:f>
      </x:c>
      <x:c r="I36" s="142" t="str">
        <x:f>IF('14_Form_Inondations_Submersion'!$P36="Validé humainement",'14_Form_Inondations_Submersion'!I36,"")</x:f>
      </x:c>
      <x:c r="J36" s="142" t="str">
        <x:f>IF('14_Form_Inondations_Submersion'!$P36="Validé humainement",'14_Form_Inondations_Submersion'!J36,"")</x:f>
      </x:c>
      <x:c r="K36" s="142" t="str">
        <x:f>IF('14_Form_Inondations_Submersion'!$P36="Validé humainement",'14_Form_Inondations_Submersion'!K36,"")</x:f>
      </x:c>
      <x:c r="L36" s="142" t="str">
        <x:f>IF('14_Form_Inondations_Submersion'!$P36="Validé humainement",'14_Form_Inondations_Submersion'!L36,"")</x:f>
      </x:c>
      <x:c r="M36" s="142" t="str">
        <x:f>IF('14_Form_Inondations_Submersion'!$P36="Validé humainement",'14_Form_Inondations_Submersion'!M36,"")</x:f>
      </x:c>
      <x:c r="N36" s="142" t="str">
        <x:f>IF('14_Form_Inondations_Submersion'!$P36="Validé humainement",'14_Form_Inondations_Submersion'!N36,"")</x:f>
      </x:c>
      <x:c r="O36" s="142" t="str">
        <x:f>IF('14_Form_Inondations_Submersion'!$P36="Validé humainement",'14_Form_Inondations_Submersion'!O36,"")</x:f>
      </x:c>
      <x:c r="P36" s="142" t="str">
        <x:f>IF('14_Form_Inondations_Submersion'!$P36="Validé humainement",'14_Form_Inondations_Submersion'!P36,"")</x:f>
      </x:c>
      <x:c r="Q36" s="142" t="str">
        <x:f>IF('14_Form_Inondations_Submersion'!$P36="Validé humainement",'14_Form_Inondations_Submersion'!Q36,"")</x:f>
      </x:c>
      <x:c r="R36" s="142" t="str">
        <x:f>IF('14_Form_Inondations_Submersion'!$P36="Validé humainement",'14_Form_Inondations_Submersion'!R36,"")</x:f>
      </x:c>
      <x:c r="S36" s="142" t="str">
        <x:f>IF('14_Form_Inondations_Submersion'!$P36="Validé humainement",'14_Form_Inondations_Submersion'!S36,"")</x:f>
      </x:c>
      <x:c r="T36" s="142" t="str">
        <x:f>IF('14_Form_Inondations_Submersion'!$P36="Validé humainement",'14_Form_Inondations_Submersion'!T36,"")</x:f>
      </x:c>
      <x:c r="U36" s="142" t="str">
        <x:f>IF('14_Form_Inondations_Submersion'!$P36="Validé humainement",'14_Form_Inondations_Submersion'!U36,"")</x:f>
      </x:c>
    </x:row>
    <x:row r="37">
      <x:c r="A37" s="142" t="str">
        <x:f>IF('14_Form_Inondations_Submersion'!$P37="Validé humainement",'14_Form_Inondations_Submersion'!A37,"")</x:f>
      </x:c>
      <x:c r="B37" s="142" t="str">
        <x:f>IF('14_Form_Inondations_Submersion'!$P37="Validé humainement",'14_Form_Inondations_Submersion'!B37,"")</x:f>
      </x:c>
      <x:c r="C37" s="142" t="str">
        <x:f>IF('14_Form_Inondations_Submersion'!$P37="Validé humainement",'14_Form_Inondations_Submersion'!C37,"")</x:f>
      </x:c>
      <x:c r="D37" s="142" t="str">
        <x:f>IF('14_Form_Inondations_Submersion'!$P37="Validé humainement",'14_Form_Inondations_Submersion'!D37,"")</x:f>
      </x:c>
      <x:c r="E37" s="142" t="str">
        <x:f>IF('14_Form_Inondations_Submersion'!$P37="Validé humainement",'14_Form_Inondations_Submersion'!E37,"")</x:f>
      </x:c>
      <x:c r="F37" s="142" t="str">
        <x:f>IF('14_Form_Inondations_Submersion'!$P37="Validé humainement",'14_Form_Inondations_Submersion'!F37,"")</x:f>
      </x:c>
      <x:c r="G37" s="142" t="str">
        <x:f>IF('14_Form_Inondations_Submersion'!$P37="Validé humainement",'14_Form_Inondations_Submersion'!G37,"")</x:f>
      </x:c>
      <x:c r="H37" s="142" t="str">
        <x:f>IF('14_Form_Inondations_Submersion'!$P37="Validé humainement",'14_Form_Inondations_Submersion'!H37,"")</x:f>
      </x:c>
      <x:c r="I37" s="142" t="str">
        <x:f>IF('14_Form_Inondations_Submersion'!$P37="Validé humainement",'14_Form_Inondations_Submersion'!I37,"")</x:f>
      </x:c>
      <x:c r="J37" s="142" t="str">
        <x:f>IF('14_Form_Inondations_Submersion'!$P37="Validé humainement",'14_Form_Inondations_Submersion'!J37,"")</x:f>
      </x:c>
      <x:c r="K37" s="142" t="str">
        <x:f>IF('14_Form_Inondations_Submersion'!$P37="Validé humainement",'14_Form_Inondations_Submersion'!K37,"")</x:f>
      </x:c>
      <x:c r="L37" s="142" t="str">
        <x:f>IF('14_Form_Inondations_Submersion'!$P37="Validé humainement",'14_Form_Inondations_Submersion'!L37,"")</x:f>
      </x:c>
      <x:c r="M37" s="142" t="str">
        <x:f>IF('14_Form_Inondations_Submersion'!$P37="Validé humainement",'14_Form_Inondations_Submersion'!M37,"")</x:f>
      </x:c>
      <x:c r="N37" s="142" t="str">
        <x:f>IF('14_Form_Inondations_Submersion'!$P37="Validé humainement",'14_Form_Inondations_Submersion'!N37,"")</x:f>
      </x:c>
      <x:c r="O37" s="142" t="str">
        <x:f>IF('14_Form_Inondations_Submersion'!$P37="Validé humainement",'14_Form_Inondations_Submersion'!O37,"")</x:f>
      </x:c>
      <x:c r="P37" s="142" t="str">
        <x:f>IF('14_Form_Inondations_Submersion'!$P37="Validé humainement",'14_Form_Inondations_Submersion'!P37,"")</x:f>
      </x:c>
      <x:c r="Q37" s="142" t="str">
        <x:f>IF('14_Form_Inondations_Submersion'!$P37="Validé humainement",'14_Form_Inondations_Submersion'!Q37,"")</x:f>
      </x:c>
      <x:c r="R37" s="142" t="str">
        <x:f>IF('14_Form_Inondations_Submersion'!$P37="Validé humainement",'14_Form_Inondations_Submersion'!R37,"")</x:f>
      </x:c>
      <x:c r="S37" s="142" t="str">
        <x:f>IF('14_Form_Inondations_Submersion'!$P37="Validé humainement",'14_Form_Inondations_Submersion'!S37,"")</x:f>
      </x:c>
      <x:c r="T37" s="142" t="str">
        <x:f>IF('14_Form_Inondations_Submersion'!$P37="Validé humainement",'14_Form_Inondations_Submersion'!T37,"")</x:f>
      </x:c>
      <x:c r="U37" s="142" t="str">
        <x:f>IF('14_Form_Inondations_Submersion'!$P37="Validé humainement",'14_Form_Inondations_Submersion'!U37,"")</x:f>
      </x:c>
    </x:row>
    <x:row r="38">
      <x:c r="A38" s="142" t="str">
        <x:f>IF('14_Form_Inondations_Submersion'!$P38="Validé humainement",'14_Form_Inondations_Submersion'!A38,"")</x:f>
      </x:c>
      <x:c r="B38" s="142" t="str">
        <x:f>IF('14_Form_Inondations_Submersion'!$P38="Validé humainement",'14_Form_Inondations_Submersion'!B38,"")</x:f>
      </x:c>
      <x:c r="C38" s="142" t="str">
        <x:f>IF('14_Form_Inondations_Submersion'!$P38="Validé humainement",'14_Form_Inondations_Submersion'!C38,"")</x:f>
      </x:c>
      <x:c r="D38" s="142" t="str">
        <x:f>IF('14_Form_Inondations_Submersion'!$P38="Validé humainement",'14_Form_Inondations_Submersion'!D38,"")</x:f>
      </x:c>
      <x:c r="E38" s="142" t="str">
        <x:f>IF('14_Form_Inondations_Submersion'!$P38="Validé humainement",'14_Form_Inondations_Submersion'!E38,"")</x:f>
      </x:c>
      <x:c r="F38" s="142" t="str">
        <x:f>IF('14_Form_Inondations_Submersion'!$P38="Validé humainement",'14_Form_Inondations_Submersion'!F38,"")</x:f>
      </x:c>
      <x:c r="G38" s="142" t="str">
        <x:f>IF('14_Form_Inondations_Submersion'!$P38="Validé humainement",'14_Form_Inondations_Submersion'!G38,"")</x:f>
      </x:c>
      <x:c r="H38" s="142" t="str">
        <x:f>IF('14_Form_Inondations_Submersion'!$P38="Validé humainement",'14_Form_Inondations_Submersion'!H38,"")</x:f>
      </x:c>
      <x:c r="I38" s="142" t="str">
        <x:f>IF('14_Form_Inondations_Submersion'!$P38="Validé humainement",'14_Form_Inondations_Submersion'!I38,"")</x:f>
      </x:c>
      <x:c r="J38" s="142" t="str">
        <x:f>IF('14_Form_Inondations_Submersion'!$P38="Validé humainement",'14_Form_Inondations_Submersion'!J38,"")</x:f>
      </x:c>
      <x:c r="K38" s="142" t="str">
        <x:f>IF('14_Form_Inondations_Submersion'!$P38="Validé humainement",'14_Form_Inondations_Submersion'!K38,"")</x:f>
      </x:c>
      <x:c r="L38" s="142" t="str">
        <x:f>IF('14_Form_Inondations_Submersion'!$P38="Validé humainement",'14_Form_Inondations_Submersion'!L38,"")</x:f>
      </x:c>
      <x:c r="M38" s="142" t="str">
        <x:f>IF('14_Form_Inondations_Submersion'!$P38="Validé humainement",'14_Form_Inondations_Submersion'!M38,"")</x:f>
      </x:c>
      <x:c r="N38" s="142" t="str">
        <x:f>IF('14_Form_Inondations_Submersion'!$P38="Validé humainement",'14_Form_Inondations_Submersion'!N38,"")</x:f>
      </x:c>
      <x:c r="O38" s="142" t="str">
        <x:f>IF('14_Form_Inondations_Submersion'!$P38="Validé humainement",'14_Form_Inondations_Submersion'!O38,"")</x:f>
      </x:c>
      <x:c r="P38" s="142" t="str">
        <x:f>IF('14_Form_Inondations_Submersion'!$P38="Validé humainement",'14_Form_Inondations_Submersion'!P38,"")</x:f>
      </x:c>
      <x:c r="Q38" s="142" t="str">
        <x:f>IF('14_Form_Inondations_Submersion'!$P38="Validé humainement",'14_Form_Inondations_Submersion'!Q38,"")</x:f>
      </x:c>
      <x:c r="R38" s="142" t="str">
        <x:f>IF('14_Form_Inondations_Submersion'!$P38="Validé humainement",'14_Form_Inondations_Submersion'!R38,"")</x:f>
      </x:c>
      <x:c r="S38" s="142" t="str">
        <x:f>IF('14_Form_Inondations_Submersion'!$P38="Validé humainement",'14_Form_Inondations_Submersion'!S38,"")</x:f>
      </x:c>
      <x:c r="T38" s="142" t="str">
        <x:f>IF('14_Form_Inondations_Submersion'!$P38="Validé humainement",'14_Form_Inondations_Submersion'!T38,"")</x:f>
      </x:c>
      <x:c r="U38" s="142" t="str">
        <x:f>IF('14_Form_Inondations_Submersion'!$P38="Validé humainement",'14_Form_Inondations_Submersion'!U38,"")</x:f>
      </x:c>
    </x:row>
    <x:row r="39">
      <x:c r="A39" s="142" t="str">
        <x:f>IF('14_Form_Inondations_Submersion'!$P39="Validé humainement",'14_Form_Inondations_Submersion'!A39,"")</x:f>
      </x:c>
      <x:c r="B39" s="142" t="str">
        <x:f>IF('14_Form_Inondations_Submersion'!$P39="Validé humainement",'14_Form_Inondations_Submersion'!B39,"")</x:f>
      </x:c>
      <x:c r="C39" s="142" t="str">
        <x:f>IF('14_Form_Inondations_Submersion'!$P39="Validé humainement",'14_Form_Inondations_Submersion'!C39,"")</x:f>
      </x:c>
      <x:c r="D39" s="142" t="str">
        <x:f>IF('14_Form_Inondations_Submersion'!$P39="Validé humainement",'14_Form_Inondations_Submersion'!D39,"")</x:f>
      </x:c>
      <x:c r="E39" s="142" t="str">
        <x:f>IF('14_Form_Inondations_Submersion'!$P39="Validé humainement",'14_Form_Inondations_Submersion'!E39,"")</x:f>
      </x:c>
      <x:c r="F39" s="142" t="str">
        <x:f>IF('14_Form_Inondations_Submersion'!$P39="Validé humainement",'14_Form_Inondations_Submersion'!F39,"")</x:f>
      </x:c>
      <x:c r="G39" s="142" t="str">
        <x:f>IF('14_Form_Inondations_Submersion'!$P39="Validé humainement",'14_Form_Inondations_Submersion'!G39,"")</x:f>
      </x:c>
      <x:c r="H39" s="142" t="str">
        <x:f>IF('14_Form_Inondations_Submersion'!$P39="Validé humainement",'14_Form_Inondations_Submersion'!H39,"")</x:f>
      </x:c>
      <x:c r="I39" s="142" t="str">
        <x:f>IF('14_Form_Inondations_Submersion'!$P39="Validé humainement",'14_Form_Inondations_Submersion'!I39,"")</x:f>
      </x:c>
      <x:c r="J39" s="142" t="str">
        <x:f>IF('14_Form_Inondations_Submersion'!$P39="Validé humainement",'14_Form_Inondations_Submersion'!J39,"")</x:f>
      </x:c>
      <x:c r="K39" s="142" t="str">
        <x:f>IF('14_Form_Inondations_Submersion'!$P39="Validé humainement",'14_Form_Inondations_Submersion'!K39,"")</x:f>
      </x:c>
      <x:c r="L39" s="142" t="str">
        <x:f>IF('14_Form_Inondations_Submersion'!$P39="Validé humainement",'14_Form_Inondations_Submersion'!L39,"")</x:f>
      </x:c>
      <x:c r="M39" s="142" t="str">
        <x:f>IF('14_Form_Inondations_Submersion'!$P39="Validé humainement",'14_Form_Inondations_Submersion'!M39,"")</x:f>
      </x:c>
      <x:c r="N39" s="142" t="str">
        <x:f>IF('14_Form_Inondations_Submersion'!$P39="Validé humainement",'14_Form_Inondations_Submersion'!N39,"")</x:f>
      </x:c>
      <x:c r="O39" s="142" t="str">
        <x:f>IF('14_Form_Inondations_Submersion'!$P39="Validé humainement",'14_Form_Inondations_Submersion'!O39,"")</x:f>
      </x:c>
      <x:c r="P39" s="142" t="str">
        <x:f>IF('14_Form_Inondations_Submersion'!$P39="Validé humainement",'14_Form_Inondations_Submersion'!P39,"")</x:f>
      </x:c>
      <x:c r="Q39" s="142" t="str">
        <x:f>IF('14_Form_Inondations_Submersion'!$P39="Validé humainement",'14_Form_Inondations_Submersion'!Q39,"")</x:f>
      </x:c>
      <x:c r="R39" s="142" t="str">
        <x:f>IF('14_Form_Inondations_Submersion'!$P39="Validé humainement",'14_Form_Inondations_Submersion'!R39,"")</x:f>
      </x:c>
      <x:c r="S39" s="142" t="str">
        <x:f>IF('14_Form_Inondations_Submersion'!$P39="Validé humainement",'14_Form_Inondations_Submersion'!S39,"")</x:f>
      </x:c>
      <x:c r="T39" s="142" t="str">
        <x:f>IF('14_Form_Inondations_Submersion'!$P39="Validé humainement",'14_Form_Inondations_Submersion'!T39,"")</x:f>
      </x:c>
      <x:c r="U39" s="142" t="str">
        <x:f>IF('14_Form_Inondations_Submersion'!$P39="Validé humainement",'14_Form_Inondations_Submersion'!U39,"")</x:f>
      </x:c>
    </x:row>
    <x:row r="40">
      <x:c r="A40" s="142" t="str">
        <x:f>IF('14_Form_Inondations_Submersion'!$P40="Validé humainement",'14_Form_Inondations_Submersion'!A40,"")</x:f>
      </x:c>
      <x:c r="B40" s="142" t="str">
        <x:f>IF('14_Form_Inondations_Submersion'!$P40="Validé humainement",'14_Form_Inondations_Submersion'!B40,"")</x:f>
      </x:c>
      <x:c r="C40" s="142" t="str">
        <x:f>IF('14_Form_Inondations_Submersion'!$P40="Validé humainement",'14_Form_Inondations_Submersion'!C40,"")</x:f>
      </x:c>
      <x:c r="D40" s="142" t="str">
        <x:f>IF('14_Form_Inondations_Submersion'!$P40="Validé humainement",'14_Form_Inondations_Submersion'!D40,"")</x:f>
      </x:c>
      <x:c r="E40" s="142" t="str">
        <x:f>IF('14_Form_Inondations_Submersion'!$P40="Validé humainement",'14_Form_Inondations_Submersion'!E40,"")</x:f>
      </x:c>
      <x:c r="F40" s="142" t="str">
        <x:f>IF('14_Form_Inondations_Submersion'!$P40="Validé humainement",'14_Form_Inondations_Submersion'!F40,"")</x:f>
      </x:c>
      <x:c r="G40" s="142" t="str">
        <x:f>IF('14_Form_Inondations_Submersion'!$P40="Validé humainement",'14_Form_Inondations_Submersion'!G40,"")</x:f>
      </x:c>
      <x:c r="H40" s="142" t="str">
        <x:f>IF('14_Form_Inondations_Submersion'!$P40="Validé humainement",'14_Form_Inondations_Submersion'!H40,"")</x:f>
      </x:c>
      <x:c r="I40" s="142" t="str">
        <x:f>IF('14_Form_Inondations_Submersion'!$P40="Validé humainement",'14_Form_Inondations_Submersion'!I40,"")</x:f>
      </x:c>
      <x:c r="J40" s="142" t="str">
        <x:f>IF('14_Form_Inondations_Submersion'!$P40="Validé humainement",'14_Form_Inondations_Submersion'!J40,"")</x:f>
      </x:c>
      <x:c r="K40" s="142" t="str">
        <x:f>IF('14_Form_Inondations_Submersion'!$P40="Validé humainement",'14_Form_Inondations_Submersion'!K40,"")</x:f>
      </x:c>
      <x:c r="L40" s="142" t="str">
        <x:f>IF('14_Form_Inondations_Submersion'!$P40="Validé humainement",'14_Form_Inondations_Submersion'!L40,"")</x:f>
      </x:c>
      <x:c r="M40" s="142" t="str">
        <x:f>IF('14_Form_Inondations_Submersion'!$P40="Validé humainement",'14_Form_Inondations_Submersion'!M40,"")</x:f>
      </x:c>
      <x:c r="N40" s="142" t="str">
        <x:f>IF('14_Form_Inondations_Submersion'!$P40="Validé humainement",'14_Form_Inondations_Submersion'!N40,"")</x:f>
      </x:c>
      <x:c r="O40" s="142" t="str">
        <x:f>IF('14_Form_Inondations_Submersion'!$P40="Validé humainement",'14_Form_Inondations_Submersion'!O40,"")</x:f>
      </x:c>
      <x:c r="P40" s="142" t="str">
        <x:f>IF('14_Form_Inondations_Submersion'!$P40="Validé humainement",'14_Form_Inondations_Submersion'!P40,"")</x:f>
      </x:c>
      <x:c r="Q40" s="142" t="str">
        <x:f>IF('14_Form_Inondations_Submersion'!$P40="Validé humainement",'14_Form_Inondations_Submersion'!Q40,"")</x:f>
      </x:c>
      <x:c r="R40" s="142" t="str">
        <x:f>IF('14_Form_Inondations_Submersion'!$P40="Validé humainement",'14_Form_Inondations_Submersion'!R40,"")</x:f>
      </x:c>
      <x:c r="S40" s="142" t="str">
        <x:f>IF('14_Form_Inondations_Submersion'!$P40="Validé humainement",'14_Form_Inondations_Submersion'!S40,"")</x:f>
      </x:c>
      <x:c r="T40" s="142" t="str">
        <x:f>IF('14_Form_Inondations_Submersion'!$P40="Validé humainement",'14_Form_Inondations_Submersion'!T40,"")</x:f>
      </x:c>
      <x:c r="U40" s="142" t="str">
        <x:f>IF('14_Form_Inondations_Submersion'!$P40="Validé humainement",'14_Form_Inondations_Submersion'!U40,"")</x:f>
      </x:c>
    </x:row>
    <x:row r="41">
      <x:c r="A41" s="142" t="str">
        <x:f>IF('14_Form_Inondations_Submersion'!$P41="Validé humainement",'14_Form_Inondations_Submersion'!A41,"")</x:f>
      </x:c>
      <x:c r="B41" s="142" t="str">
        <x:f>IF('14_Form_Inondations_Submersion'!$P41="Validé humainement",'14_Form_Inondations_Submersion'!B41,"")</x:f>
      </x:c>
      <x:c r="C41" s="142" t="str">
        <x:f>IF('14_Form_Inondations_Submersion'!$P41="Validé humainement",'14_Form_Inondations_Submersion'!C41,"")</x:f>
      </x:c>
      <x:c r="D41" s="142" t="str">
        <x:f>IF('14_Form_Inondations_Submersion'!$P41="Validé humainement",'14_Form_Inondations_Submersion'!D41,"")</x:f>
      </x:c>
      <x:c r="E41" s="142" t="str">
        <x:f>IF('14_Form_Inondations_Submersion'!$P41="Validé humainement",'14_Form_Inondations_Submersion'!E41,"")</x:f>
      </x:c>
      <x:c r="F41" s="142" t="str">
        <x:f>IF('14_Form_Inondations_Submersion'!$P41="Validé humainement",'14_Form_Inondations_Submersion'!F41,"")</x:f>
      </x:c>
      <x:c r="G41" s="142" t="str">
        <x:f>IF('14_Form_Inondations_Submersion'!$P41="Validé humainement",'14_Form_Inondations_Submersion'!G41,"")</x:f>
      </x:c>
      <x:c r="H41" s="142" t="str">
        <x:f>IF('14_Form_Inondations_Submersion'!$P41="Validé humainement",'14_Form_Inondations_Submersion'!H41,"")</x:f>
      </x:c>
      <x:c r="I41" s="142" t="str">
        <x:f>IF('14_Form_Inondations_Submersion'!$P41="Validé humainement",'14_Form_Inondations_Submersion'!I41,"")</x:f>
      </x:c>
      <x:c r="J41" s="142" t="str">
        <x:f>IF('14_Form_Inondations_Submersion'!$P41="Validé humainement",'14_Form_Inondations_Submersion'!J41,"")</x:f>
      </x:c>
      <x:c r="K41" s="142" t="str">
        <x:f>IF('14_Form_Inondations_Submersion'!$P41="Validé humainement",'14_Form_Inondations_Submersion'!K41,"")</x:f>
      </x:c>
      <x:c r="L41" s="142" t="str">
        <x:f>IF('14_Form_Inondations_Submersion'!$P41="Validé humainement",'14_Form_Inondations_Submersion'!L41,"")</x:f>
      </x:c>
      <x:c r="M41" s="142" t="str">
        <x:f>IF('14_Form_Inondations_Submersion'!$P41="Validé humainement",'14_Form_Inondations_Submersion'!M41,"")</x:f>
      </x:c>
      <x:c r="N41" s="142" t="str">
        <x:f>IF('14_Form_Inondations_Submersion'!$P41="Validé humainement",'14_Form_Inondations_Submersion'!N41,"")</x:f>
      </x:c>
      <x:c r="O41" s="142" t="str">
        <x:f>IF('14_Form_Inondations_Submersion'!$P41="Validé humainement",'14_Form_Inondations_Submersion'!O41,"")</x:f>
      </x:c>
      <x:c r="P41" s="142" t="str">
        <x:f>IF('14_Form_Inondations_Submersion'!$P41="Validé humainement",'14_Form_Inondations_Submersion'!P41,"")</x:f>
      </x:c>
      <x:c r="Q41" s="142" t="str">
        <x:f>IF('14_Form_Inondations_Submersion'!$P41="Validé humainement",'14_Form_Inondations_Submersion'!Q41,"")</x:f>
      </x:c>
      <x:c r="R41" s="142" t="str">
        <x:f>IF('14_Form_Inondations_Submersion'!$P41="Validé humainement",'14_Form_Inondations_Submersion'!R41,"")</x:f>
      </x:c>
      <x:c r="S41" s="142" t="str">
        <x:f>IF('14_Form_Inondations_Submersion'!$P41="Validé humainement",'14_Form_Inondations_Submersion'!S41,"")</x:f>
      </x:c>
      <x:c r="T41" s="142" t="str">
        <x:f>IF('14_Form_Inondations_Submersion'!$P41="Validé humainement",'14_Form_Inondations_Submersion'!T41,"")</x:f>
      </x:c>
      <x:c r="U41" s="142" t="str">
        <x:f>IF('14_Form_Inondations_Submersion'!$P41="Validé humainement",'14_Form_Inondations_Submersion'!U41,"")</x:f>
      </x:c>
    </x:row>
    <x:row r="42">
      <x:c r="A42" s="142" t="str">
        <x:f>IF('14_Form_Inondations_Submersion'!$P42="Validé humainement",'14_Form_Inondations_Submersion'!A42,"")</x:f>
      </x:c>
      <x:c r="B42" s="142" t="str">
        <x:f>IF('14_Form_Inondations_Submersion'!$P42="Validé humainement",'14_Form_Inondations_Submersion'!B42,"")</x:f>
      </x:c>
      <x:c r="C42" s="142" t="str">
        <x:f>IF('14_Form_Inondations_Submersion'!$P42="Validé humainement",'14_Form_Inondations_Submersion'!C42,"")</x:f>
      </x:c>
      <x:c r="D42" s="142" t="str">
        <x:f>IF('14_Form_Inondations_Submersion'!$P42="Validé humainement",'14_Form_Inondations_Submersion'!D42,"")</x:f>
      </x:c>
      <x:c r="E42" s="142" t="str">
        <x:f>IF('14_Form_Inondations_Submersion'!$P42="Validé humainement",'14_Form_Inondations_Submersion'!E42,"")</x:f>
      </x:c>
      <x:c r="F42" s="142" t="str">
        <x:f>IF('14_Form_Inondations_Submersion'!$P42="Validé humainement",'14_Form_Inondations_Submersion'!F42,"")</x:f>
      </x:c>
      <x:c r="G42" s="142" t="str">
        <x:f>IF('14_Form_Inondations_Submersion'!$P42="Validé humainement",'14_Form_Inondations_Submersion'!G42,"")</x:f>
      </x:c>
      <x:c r="H42" s="142" t="str">
        <x:f>IF('14_Form_Inondations_Submersion'!$P42="Validé humainement",'14_Form_Inondations_Submersion'!H42,"")</x:f>
      </x:c>
      <x:c r="I42" s="142" t="str">
        <x:f>IF('14_Form_Inondations_Submersion'!$P42="Validé humainement",'14_Form_Inondations_Submersion'!I42,"")</x:f>
      </x:c>
      <x:c r="J42" s="142" t="str">
        <x:f>IF('14_Form_Inondations_Submersion'!$P42="Validé humainement",'14_Form_Inondations_Submersion'!J42,"")</x:f>
      </x:c>
      <x:c r="K42" s="142" t="str">
        <x:f>IF('14_Form_Inondations_Submersion'!$P42="Validé humainement",'14_Form_Inondations_Submersion'!K42,"")</x:f>
      </x:c>
      <x:c r="L42" s="142" t="str">
        <x:f>IF('14_Form_Inondations_Submersion'!$P42="Validé humainement",'14_Form_Inondations_Submersion'!L42,"")</x:f>
      </x:c>
      <x:c r="M42" s="142" t="str">
        <x:f>IF('14_Form_Inondations_Submersion'!$P42="Validé humainement",'14_Form_Inondations_Submersion'!M42,"")</x:f>
      </x:c>
      <x:c r="N42" s="142" t="str">
        <x:f>IF('14_Form_Inondations_Submersion'!$P42="Validé humainement",'14_Form_Inondations_Submersion'!N42,"")</x:f>
      </x:c>
      <x:c r="O42" s="142" t="str">
        <x:f>IF('14_Form_Inondations_Submersion'!$P42="Validé humainement",'14_Form_Inondations_Submersion'!O42,"")</x:f>
      </x:c>
      <x:c r="P42" s="142" t="str">
        <x:f>IF('14_Form_Inondations_Submersion'!$P42="Validé humainement",'14_Form_Inondations_Submersion'!P42,"")</x:f>
      </x:c>
      <x:c r="Q42" s="142" t="str">
        <x:f>IF('14_Form_Inondations_Submersion'!$P42="Validé humainement",'14_Form_Inondations_Submersion'!Q42,"")</x:f>
      </x:c>
      <x:c r="R42" s="142" t="str">
        <x:f>IF('14_Form_Inondations_Submersion'!$P42="Validé humainement",'14_Form_Inondations_Submersion'!R42,"")</x:f>
      </x:c>
      <x:c r="S42" s="142" t="str">
        <x:f>IF('14_Form_Inondations_Submersion'!$P42="Validé humainement",'14_Form_Inondations_Submersion'!S42,"")</x:f>
      </x:c>
      <x:c r="T42" s="142" t="str">
        <x:f>IF('14_Form_Inondations_Submersion'!$P42="Validé humainement",'14_Form_Inondations_Submersion'!T42,"")</x:f>
      </x:c>
      <x:c r="U42" s="142" t="str">
        <x:f>IF('14_Form_Inondations_Submersion'!$P42="Validé humainement",'14_Form_Inondations_Submersion'!U42,"")</x:f>
      </x:c>
    </x:row>
    <x:row r="43">
      <x:c r="A43" s="142" t="str">
        <x:f>IF('14_Form_Inondations_Submersion'!$P43="Validé humainement",'14_Form_Inondations_Submersion'!A43,"")</x:f>
      </x:c>
      <x:c r="B43" s="142" t="str">
        <x:f>IF('14_Form_Inondations_Submersion'!$P43="Validé humainement",'14_Form_Inondations_Submersion'!B43,"")</x:f>
      </x:c>
      <x:c r="C43" s="142" t="str">
        <x:f>IF('14_Form_Inondations_Submersion'!$P43="Validé humainement",'14_Form_Inondations_Submersion'!C43,"")</x:f>
      </x:c>
      <x:c r="D43" s="142" t="str">
        <x:f>IF('14_Form_Inondations_Submersion'!$P43="Validé humainement",'14_Form_Inondations_Submersion'!D43,"")</x:f>
      </x:c>
      <x:c r="E43" s="142" t="str">
        <x:f>IF('14_Form_Inondations_Submersion'!$P43="Validé humainement",'14_Form_Inondations_Submersion'!E43,"")</x:f>
      </x:c>
      <x:c r="F43" s="142" t="str">
        <x:f>IF('14_Form_Inondations_Submersion'!$P43="Validé humainement",'14_Form_Inondations_Submersion'!F43,"")</x:f>
      </x:c>
      <x:c r="G43" s="142" t="str">
        <x:f>IF('14_Form_Inondations_Submersion'!$P43="Validé humainement",'14_Form_Inondations_Submersion'!G43,"")</x:f>
      </x:c>
      <x:c r="H43" s="142" t="str">
        <x:f>IF('14_Form_Inondations_Submersion'!$P43="Validé humainement",'14_Form_Inondations_Submersion'!H43,"")</x:f>
      </x:c>
      <x:c r="I43" s="142" t="str">
        <x:f>IF('14_Form_Inondations_Submersion'!$P43="Validé humainement",'14_Form_Inondations_Submersion'!I43,"")</x:f>
      </x:c>
      <x:c r="J43" s="142" t="str">
        <x:f>IF('14_Form_Inondations_Submersion'!$P43="Validé humainement",'14_Form_Inondations_Submersion'!J43,"")</x:f>
      </x:c>
      <x:c r="K43" s="142" t="str">
        <x:f>IF('14_Form_Inondations_Submersion'!$P43="Validé humainement",'14_Form_Inondations_Submersion'!K43,"")</x:f>
      </x:c>
      <x:c r="L43" s="142" t="str">
        <x:f>IF('14_Form_Inondations_Submersion'!$P43="Validé humainement",'14_Form_Inondations_Submersion'!L43,"")</x:f>
      </x:c>
      <x:c r="M43" s="142" t="str">
        <x:f>IF('14_Form_Inondations_Submersion'!$P43="Validé humainement",'14_Form_Inondations_Submersion'!M43,"")</x:f>
      </x:c>
      <x:c r="N43" s="142" t="str">
        <x:f>IF('14_Form_Inondations_Submersion'!$P43="Validé humainement",'14_Form_Inondations_Submersion'!N43,"")</x:f>
      </x:c>
      <x:c r="O43" s="142" t="str">
        <x:f>IF('14_Form_Inondations_Submersion'!$P43="Validé humainement",'14_Form_Inondations_Submersion'!O43,"")</x:f>
      </x:c>
      <x:c r="P43" s="142" t="str">
        <x:f>IF('14_Form_Inondations_Submersion'!$P43="Validé humainement",'14_Form_Inondations_Submersion'!P43,"")</x:f>
      </x:c>
      <x:c r="Q43" s="142" t="str">
        <x:f>IF('14_Form_Inondations_Submersion'!$P43="Validé humainement",'14_Form_Inondations_Submersion'!Q43,"")</x:f>
      </x:c>
      <x:c r="R43" s="142" t="str">
        <x:f>IF('14_Form_Inondations_Submersion'!$P43="Validé humainement",'14_Form_Inondations_Submersion'!R43,"")</x:f>
      </x:c>
      <x:c r="S43" s="142" t="str">
        <x:f>IF('14_Form_Inondations_Submersion'!$P43="Validé humainement",'14_Form_Inondations_Submersion'!S43,"")</x:f>
      </x:c>
      <x:c r="T43" s="142" t="str">
        <x:f>IF('14_Form_Inondations_Submersion'!$P43="Validé humainement",'14_Form_Inondations_Submersion'!T43,"")</x:f>
      </x:c>
      <x:c r="U43" s="142" t="str">
        <x:f>IF('14_Form_Inondations_Submersion'!$P43="Validé humainement",'14_Form_Inondations_Submersion'!U43,"")</x:f>
      </x:c>
    </x:row>
    <x:row r="44">
      <x:c r="A44" s="142" t="str">
        <x:f>IF('14_Form_Inondations_Submersion'!$P44="Validé humainement",'14_Form_Inondations_Submersion'!A44,"")</x:f>
      </x:c>
      <x:c r="B44" s="142" t="str">
        <x:f>IF('14_Form_Inondations_Submersion'!$P44="Validé humainement",'14_Form_Inondations_Submersion'!B44,"")</x:f>
      </x:c>
      <x:c r="C44" s="142" t="str">
        <x:f>IF('14_Form_Inondations_Submersion'!$P44="Validé humainement",'14_Form_Inondations_Submersion'!C44,"")</x:f>
      </x:c>
      <x:c r="D44" s="142" t="str">
        <x:f>IF('14_Form_Inondations_Submersion'!$P44="Validé humainement",'14_Form_Inondations_Submersion'!D44,"")</x:f>
      </x:c>
      <x:c r="E44" s="142" t="str">
        <x:f>IF('14_Form_Inondations_Submersion'!$P44="Validé humainement",'14_Form_Inondations_Submersion'!E44,"")</x:f>
      </x:c>
      <x:c r="F44" s="142" t="str">
        <x:f>IF('14_Form_Inondations_Submersion'!$P44="Validé humainement",'14_Form_Inondations_Submersion'!F44,"")</x:f>
      </x:c>
      <x:c r="G44" s="142" t="str">
        <x:f>IF('14_Form_Inondations_Submersion'!$P44="Validé humainement",'14_Form_Inondations_Submersion'!G44,"")</x:f>
      </x:c>
      <x:c r="H44" s="142" t="str">
        <x:f>IF('14_Form_Inondations_Submersion'!$P44="Validé humainement",'14_Form_Inondations_Submersion'!H44,"")</x:f>
      </x:c>
      <x:c r="I44" s="142" t="str">
        <x:f>IF('14_Form_Inondations_Submersion'!$P44="Validé humainement",'14_Form_Inondations_Submersion'!I44,"")</x:f>
      </x:c>
      <x:c r="J44" s="142" t="str">
        <x:f>IF('14_Form_Inondations_Submersion'!$P44="Validé humainement",'14_Form_Inondations_Submersion'!J44,"")</x:f>
      </x:c>
      <x:c r="K44" s="142" t="str">
        <x:f>IF('14_Form_Inondations_Submersion'!$P44="Validé humainement",'14_Form_Inondations_Submersion'!K44,"")</x:f>
      </x:c>
      <x:c r="L44" s="142" t="str">
        <x:f>IF('14_Form_Inondations_Submersion'!$P44="Validé humainement",'14_Form_Inondations_Submersion'!L44,"")</x:f>
      </x:c>
      <x:c r="M44" s="142" t="str">
        <x:f>IF('14_Form_Inondations_Submersion'!$P44="Validé humainement",'14_Form_Inondations_Submersion'!M44,"")</x:f>
      </x:c>
      <x:c r="N44" s="142" t="str">
        <x:f>IF('14_Form_Inondations_Submersion'!$P44="Validé humainement",'14_Form_Inondations_Submersion'!N44,"")</x:f>
      </x:c>
      <x:c r="O44" s="142" t="str">
        <x:f>IF('14_Form_Inondations_Submersion'!$P44="Validé humainement",'14_Form_Inondations_Submersion'!O44,"")</x:f>
      </x:c>
      <x:c r="P44" s="142" t="str">
        <x:f>IF('14_Form_Inondations_Submersion'!$P44="Validé humainement",'14_Form_Inondations_Submersion'!P44,"")</x:f>
      </x:c>
      <x:c r="Q44" s="142" t="str">
        <x:f>IF('14_Form_Inondations_Submersion'!$P44="Validé humainement",'14_Form_Inondations_Submersion'!Q44,"")</x:f>
      </x:c>
      <x:c r="R44" s="142" t="str">
        <x:f>IF('14_Form_Inondations_Submersion'!$P44="Validé humainement",'14_Form_Inondations_Submersion'!R44,"")</x:f>
      </x:c>
      <x:c r="S44" s="142" t="str">
        <x:f>IF('14_Form_Inondations_Submersion'!$P44="Validé humainement",'14_Form_Inondations_Submersion'!S44,"")</x:f>
      </x:c>
      <x:c r="T44" s="142" t="str">
        <x:f>IF('14_Form_Inondations_Submersion'!$P44="Validé humainement",'14_Form_Inondations_Submersion'!T44,"")</x:f>
      </x:c>
      <x:c r="U44" s="142" t="str">
        <x:f>IF('14_Form_Inondations_Submersion'!$P44="Validé humainement",'14_Form_Inondations_Submersion'!U44,"")</x:f>
      </x:c>
    </x:row>
    <x:row r="45">
      <x:c r="A45" s="142" t="str">
        <x:f>IF('14_Form_Inondations_Submersion'!$P45="Validé humainement",'14_Form_Inondations_Submersion'!A45,"")</x:f>
      </x:c>
      <x:c r="B45" s="142" t="str">
        <x:f>IF('14_Form_Inondations_Submersion'!$P45="Validé humainement",'14_Form_Inondations_Submersion'!B45,"")</x:f>
      </x:c>
      <x:c r="C45" s="142" t="str">
        <x:f>IF('14_Form_Inondations_Submersion'!$P45="Validé humainement",'14_Form_Inondations_Submersion'!C45,"")</x:f>
      </x:c>
      <x:c r="D45" s="142" t="str">
        <x:f>IF('14_Form_Inondations_Submersion'!$P45="Validé humainement",'14_Form_Inondations_Submersion'!D45,"")</x:f>
      </x:c>
      <x:c r="E45" s="142" t="str">
        <x:f>IF('14_Form_Inondations_Submersion'!$P45="Validé humainement",'14_Form_Inondations_Submersion'!E45,"")</x:f>
      </x:c>
      <x:c r="F45" s="142" t="str">
        <x:f>IF('14_Form_Inondations_Submersion'!$P45="Validé humainement",'14_Form_Inondations_Submersion'!F45,"")</x:f>
      </x:c>
      <x:c r="G45" s="142" t="str">
        <x:f>IF('14_Form_Inondations_Submersion'!$P45="Validé humainement",'14_Form_Inondations_Submersion'!G45,"")</x:f>
      </x:c>
      <x:c r="H45" s="142" t="str">
        <x:f>IF('14_Form_Inondations_Submersion'!$P45="Validé humainement",'14_Form_Inondations_Submersion'!H45,"")</x:f>
      </x:c>
      <x:c r="I45" s="142" t="str">
        <x:f>IF('14_Form_Inondations_Submersion'!$P45="Validé humainement",'14_Form_Inondations_Submersion'!I45,"")</x:f>
      </x:c>
      <x:c r="J45" s="142" t="str">
        <x:f>IF('14_Form_Inondations_Submersion'!$P45="Validé humainement",'14_Form_Inondations_Submersion'!J45,"")</x:f>
      </x:c>
      <x:c r="K45" s="142" t="str">
        <x:f>IF('14_Form_Inondations_Submersion'!$P45="Validé humainement",'14_Form_Inondations_Submersion'!K45,"")</x:f>
      </x:c>
      <x:c r="L45" s="142" t="str">
        <x:f>IF('14_Form_Inondations_Submersion'!$P45="Validé humainement",'14_Form_Inondations_Submersion'!L45,"")</x:f>
      </x:c>
      <x:c r="M45" s="142" t="str">
        <x:f>IF('14_Form_Inondations_Submersion'!$P45="Validé humainement",'14_Form_Inondations_Submersion'!M45,"")</x:f>
      </x:c>
      <x:c r="N45" s="142" t="str">
        <x:f>IF('14_Form_Inondations_Submersion'!$P45="Validé humainement",'14_Form_Inondations_Submersion'!N45,"")</x:f>
      </x:c>
      <x:c r="O45" s="142" t="str">
        <x:f>IF('14_Form_Inondations_Submersion'!$P45="Validé humainement",'14_Form_Inondations_Submersion'!O45,"")</x:f>
      </x:c>
      <x:c r="P45" s="142" t="str">
        <x:f>IF('14_Form_Inondations_Submersion'!$P45="Validé humainement",'14_Form_Inondations_Submersion'!P45,"")</x:f>
      </x:c>
      <x:c r="Q45" s="142" t="str">
        <x:f>IF('14_Form_Inondations_Submersion'!$P45="Validé humainement",'14_Form_Inondations_Submersion'!Q45,"")</x:f>
      </x:c>
      <x:c r="R45" s="142" t="str">
        <x:f>IF('14_Form_Inondations_Submersion'!$P45="Validé humainement",'14_Form_Inondations_Submersion'!R45,"")</x:f>
      </x:c>
      <x:c r="S45" s="142" t="str">
        <x:f>IF('14_Form_Inondations_Submersion'!$P45="Validé humainement",'14_Form_Inondations_Submersion'!S45,"")</x:f>
      </x:c>
      <x:c r="T45" s="142" t="str">
        <x:f>IF('14_Form_Inondations_Submersion'!$P45="Validé humainement",'14_Form_Inondations_Submersion'!T45,"")</x:f>
      </x:c>
      <x:c r="U45" s="142" t="str">
        <x:f>IF('14_Form_Inondations_Submersion'!$P45="Validé humainement",'14_Form_Inondations_Submersion'!U45,"")</x:f>
      </x:c>
    </x:row>
    <x:row r="46">
      <x:c r="A46" s="142" t="str">
        <x:f>IF('14_Form_Inondations_Submersion'!$P46="Validé humainement",'14_Form_Inondations_Submersion'!A46,"")</x:f>
      </x:c>
      <x:c r="B46" s="142" t="str">
        <x:f>IF('14_Form_Inondations_Submersion'!$P46="Validé humainement",'14_Form_Inondations_Submersion'!B46,"")</x:f>
      </x:c>
      <x:c r="C46" s="142" t="str">
        <x:f>IF('14_Form_Inondations_Submersion'!$P46="Validé humainement",'14_Form_Inondations_Submersion'!C46,"")</x:f>
      </x:c>
      <x:c r="D46" s="142" t="str">
        <x:f>IF('14_Form_Inondations_Submersion'!$P46="Validé humainement",'14_Form_Inondations_Submersion'!D46,"")</x:f>
      </x:c>
      <x:c r="E46" s="142" t="str">
        <x:f>IF('14_Form_Inondations_Submersion'!$P46="Validé humainement",'14_Form_Inondations_Submersion'!E46,"")</x:f>
      </x:c>
      <x:c r="F46" s="142" t="str">
        <x:f>IF('14_Form_Inondations_Submersion'!$P46="Validé humainement",'14_Form_Inondations_Submersion'!F46,"")</x:f>
      </x:c>
      <x:c r="G46" s="142" t="str">
        <x:f>IF('14_Form_Inondations_Submersion'!$P46="Validé humainement",'14_Form_Inondations_Submersion'!G46,"")</x:f>
      </x:c>
      <x:c r="H46" s="142" t="str">
        <x:f>IF('14_Form_Inondations_Submersion'!$P46="Validé humainement",'14_Form_Inondations_Submersion'!H46,"")</x:f>
      </x:c>
      <x:c r="I46" s="142" t="str">
        <x:f>IF('14_Form_Inondations_Submersion'!$P46="Validé humainement",'14_Form_Inondations_Submersion'!I46,"")</x:f>
      </x:c>
      <x:c r="J46" s="142" t="str">
        <x:f>IF('14_Form_Inondations_Submersion'!$P46="Validé humainement",'14_Form_Inondations_Submersion'!J46,"")</x:f>
      </x:c>
      <x:c r="K46" s="142" t="str">
        <x:f>IF('14_Form_Inondations_Submersion'!$P46="Validé humainement",'14_Form_Inondations_Submersion'!K46,"")</x:f>
      </x:c>
      <x:c r="L46" s="142" t="str">
        <x:f>IF('14_Form_Inondations_Submersion'!$P46="Validé humainement",'14_Form_Inondations_Submersion'!L46,"")</x:f>
      </x:c>
      <x:c r="M46" s="142" t="str">
        <x:f>IF('14_Form_Inondations_Submersion'!$P46="Validé humainement",'14_Form_Inondations_Submersion'!M46,"")</x:f>
      </x:c>
      <x:c r="N46" s="142" t="str">
        <x:f>IF('14_Form_Inondations_Submersion'!$P46="Validé humainement",'14_Form_Inondations_Submersion'!N46,"")</x:f>
      </x:c>
      <x:c r="O46" s="142" t="str">
        <x:f>IF('14_Form_Inondations_Submersion'!$P46="Validé humainement",'14_Form_Inondations_Submersion'!O46,"")</x:f>
      </x:c>
      <x:c r="P46" s="142" t="str">
        <x:f>IF('14_Form_Inondations_Submersion'!$P46="Validé humainement",'14_Form_Inondations_Submersion'!P46,"")</x:f>
      </x:c>
      <x:c r="Q46" s="142" t="str">
        <x:f>IF('14_Form_Inondations_Submersion'!$P46="Validé humainement",'14_Form_Inondations_Submersion'!Q46,"")</x:f>
      </x:c>
      <x:c r="R46" s="142" t="str">
        <x:f>IF('14_Form_Inondations_Submersion'!$P46="Validé humainement",'14_Form_Inondations_Submersion'!R46,"")</x:f>
      </x:c>
      <x:c r="S46" s="142" t="str">
        <x:f>IF('14_Form_Inondations_Submersion'!$P46="Validé humainement",'14_Form_Inondations_Submersion'!S46,"")</x:f>
      </x:c>
      <x:c r="T46" s="142" t="str">
        <x:f>IF('14_Form_Inondations_Submersion'!$P46="Validé humainement",'14_Form_Inondations_Submersion'!T46,"")</x:f>
      </x:c>
      <x:c r="U46" s="142" t="str">
        <x:f>IF('14_Form_Inondations_Submersion'!$P46="Validé humainement",'14_Form_Inondations_Submersion'!U46,"")</x:f>
      </x:c>
    </x:row>
    <x:row r="47">
      <x:c r="A47" s="142" t="str">
        <x:f>IF('14_Form_Inondations_Submersion'!$P47="Validé humainement",'14_Form_Inondations_Submersion'!A47,"")</x:f>
      </x:c>
      <x:c r="B47" s="142" t="str">
        <x:f>IF('14_Form_Inondations_Submersion'!$P47="Validé humainement",'14_Form_Inondations_Submersion'!B47,"")</x:f>
      </x:c>
      <x:c r="C47" s="142" t="str">
        <x:f>IF('14_Form_Inondations_Submersion'!$P47="Validé humainement",'14_Form_Inondations_Submersion'!C47,"")</x:f>
      </x:c>
      <x:c r="D47" s="142" t="str">
        <x:f>IF('14_Form_Inondations_Submersion'!$P47="Validé humainement",'14_Form_Inondations_Submersion'!D47,"")</x:f>
      </x:c>
      <x:c r="E47" s="142" t="str">
        <x:f>IF('14_Form_Inondations_Submersion'!$P47="Validé humainement",'14_Form_Inondations_Submersion'!E47,"")</x:f>
      </x:c>
      <x:c r="F47" s="142" t="str">
        <x:f>IF('14_Form_Inondations_Submersion'!$P47="Validé humainement",'14_Form_Inondations_Submersion'!F47,"")</x:f>
      </x:c>
      <x:c r="G47" s="142" t="str">
        <x:f>IF('14_Form_Inondations_Submersion'!$P47="Validé humainement",'14_Form_Inondations_Submersion'!G47,"")</x:f>
      </x:c>
      <x:c r="H47" s="142" t="str">
        <x:f>IF('14_Form_Inondations_Submersion'!$P47="Validé humainement",'14_Form_Inondations_Submersion'!H47,"")</x:f>
      </x:c>
      <x:c r="I47" s="142" t="str">
        <x:f>IF('14_Form_Inondations_Submersion'!$P47="Validé humainement",'14_Form_Inondations_Submersion'!I47,"")</x:f>
      </x:c>
      <x:c r="J47" s="142" t="str">
        <x:f>IF('14_Form_Inondations_Submersion'!$P47="Validé humainement",'14_Form_Inondations_Submersion'!J47,"")</x:f>
      </x:c>
      <x:c r="K47" s="142" t="str">
        <x:f>IF('14_Form_Inondations_Submersion'!$P47="Validé humainement",'14_Form_Inondations_Submersion'!K47,"")</x:f>
      </x:c>
      <x:c r="L47" s="142" t="str">
        <x:f>IF('14_Form_Inondations_Submersion'!$P47="Validé humainement",'14_Form_Inondations_Submersion'!L47,"")</x:f>
      </x:c>
      <x:c r="M47" s="142" t="str">
        <x:f>IF('14_Form_Inondations_Submersion'!$P47="Validé humainement",'14_Form_Inondations_Submersion'!M47,"")</x:f>
      </x:c>
      <x:c r="N47" s="142" t="str">
        <x:f>IF('14_Form_Inondations_Submersion'!$P47="Validé humainement",'14_Form_Inondations_Submersion'!N47,"")</x:f>
      </x:c>
      <x:c r="O47" s="142" t="str">
        <x:f>IF('14_Form_Inondations_Submersion'!$P47="Validé humainement",'14_Form_Inondations_Submersion'!O47,"")</x:f>
      </x:c>
      <x:c r="P47" s="142" t="str">
        <x:f>IF('14_Form_Inondations_Submersion'!$P47="Validé humainement",'14_Form_Inondations_Submersion'!P47,"")</x:f>
      </x:c>
      <x:c r="Q47" s="142" t="str">
        <x:f>IF('14_Form_Inondations_Submersion'!$P47="Validé humainement",'14_Form_Inondations_Submersion'!Q47,"")</x:f>
      </x:c>
      <x:c r="R47" s="142" t="str">
        <x:f>IF('14_Form_Inondations_Submersion'!$P47="Validé humainement",'14_Form_Inondations_Submersion'!R47,"")</x:f>
      </x:c>
      <x:c r="S47" s="142" t="str">
        <x:f>IF('14_Form_Inondations_Submersion'!$P47="Validé humainement",'14_Form_Inondations_Submersion'!S47,"")</x:f>
      </x:c>
      <x:c r="T47" s="142" t="str">
        <x:f>IF('14_Form_Inondations_Submersion'!$P47="Validé humainement",'14_Form_Inondations_Submersion'!T47,"")</x:f>
      </x:c>
      <x:c r="U47" s="142" t="str">
        <x:f>IF('14_Form_Inondations_Submersion'!$P47="Validé humainement",'14_Form_Inondations_Submersion'!U47,"")</x:f>
      </x:c>
    </x:row>
    <x:row r="48">
      <x:c r="A48" s="142" t="str">
        <x:f>IF('14_Form_Inondations_Submersion'!$P48="Validé humainement",'14_Form_Inondations_Submersion'!A48,"")</x:f>
      </x:c>
      <x:c r="B48" s="142" t="str">
        <x:f>IF('14_Form_Inondations_Submersion'!$P48="Validé humainement",'14_Form_Inondations_Submersion'!B48,"")</x:f>
      </x:c>
      <x:c r="C48" s="142" t="str">
        <x:f>IF('14_Form_Inondations_Submersion'!$P48="Validé humainement",'14_Form_Inondations_Submersion'!C48,"")</x:f>
      </x:c>
      <x:c r="D48" s="142" t="str">
        <x:f>IF('14_Form_Inondations_Submersion'!$P48="Validé humainement",'14_Form_Inondations_Submersion'!D48,"")</x:f>
      </x:c>
      <x:c r="E48" s="142" t="str">
        <x:f>IF('14_Form_Inondations_Submersion'!$P48="Validé humainement",'14_Form_Inondations_Submersion'!E48,"")</x:f>
      </x:c>
      <x:c r="F48" s="142" t="str">
        <x:f>IF('14_Form_Inondations_Submersion'!$P48="Validé humainement",'14_Form_Inondations_Submersion'!F48,"")</x:f>
      </x:c>
      <x:c r="G48" s="142" t="str">
        <x:f>IF('14_Form_Inondations_Submersion'!$P48="Validé humainement",'14_Form_Inondations_Submersion'!G48,"")</x:f>
      </x:c>
      <x:c r="H48" s="142" t="str">
        <x:f>IF('14_Form_Inondations_Submersion'!$P48="Validé humainement",'14_Form_Inondations_Submersion'!H48,"")</x:f>
      </x:c>
      <x:c r="I48" s="142" t="str">
        <x:f>IF('14_Form_Inondations_Submersion'!$P48="Validé humainement",'14_Form_Inondations_Submersion'!I48,"")</x:f>
      </x:c>
      <x:c r="J48" s="142" t="str">
        <x:f>IF('14_Form_Inondations_Submersion'!$P48="Validé humainement",'14_Form_Inondations_Submersion'!J48,"")</x:f>
      </x:c>
      <x:c r="K48" s="142" t="str">
        <x:f>IF('14_Form_Inondations_Submersion'!$P48="Validé humainement",'14_Form_Inondations_Submersion'!K48,"")</x:f>
      </x:c>
      <x:c r="L48" s="142" t="str">
        <x:f>IF('14_Form_Inondations_Submersion'!$P48="Validé humainement",'14_Form_Inondations_Submersion'!L48,"")</x:f>
      </x:c>
      <x:c r="M48" s="142" t="str">
        <x:f>IF('14_Form_Inondations_Submersion'!$P48="Validé humainement",'14_Form_Inondations_Submersion'!M48,"")</x:f>
      </x:c>
      <x:c r="N48" s="142" t="str">
        <x:f>IF('14_Form_Inondations_Submersion'!$P48="Validé humainement",'14_Form_Inondations_Submersion'!N48,"")</x:f>
      </x:c>
      <x:c r="O48" s="142" t="str">
        <x:f>IF('14_Form_Inondations_Submersion'!$P48="Validé humainement",'14_Form_Inondations_Submersion'!O48,"")</x:f>
      </x:c>
      <x:c r="P48" s="142" t="str">
        <x:f>IF('14_Form_Inondations_Submersion'!$P48="Validé humainement",'14_Form_Inondations_Submersion'!P48,"")</x:f>
      </x:c>
      <x:c r="Q48" s="142" t="str">
        <x:f>IF('14_Form_Inondations_Submersion'!$P48="Validé humainement",'14_Form_Inondations_Submersion'!Q48,"")</x:f>
      </x:c>
      <x:c r="R48" s="142" t="str">
        <x:f>IF('14_Form_Inondations_Submersion'!$P48="Validé humainement",'14_Form_Inondations_Submersion'!R48,"")</x:f>
      </x:c>
      <x:c r="S48" s="142" t="str">
        <x:f>IF('14_Form_Inondations_Submersion'!$P48="Validé humainement",'14_Form_Inondations_Submersion'!S48,"")</x:f>
      </x:c>
      <x:c r="T48" s="142" t="str">
        <x:f>IF('14_Form_Inondations_Submersion'!$P48="Validé humainement",'14_Form_Inondations_Submersion'!T48,"")</x:f>
      </x:c>
      <x:c r="U48" s="142" t="str">
        <x:f>IF('14_Form_Inondations_Submersion'!$P48="Validé humainement",'14_Form_Inondations_Submersion'!U48,"")</x:f>
      </x:c>
    </x:row>
    <x:row r="49">
      <x:c r="A49" s="142" t="str">
        <x:f>IF('14_Form_Inondations_Submersion'!$P49="Validé humainement",'14_Form_Inondations_Submersion'!A49,"")</x:f>
      </x:c>
      <x:c r="B49" s="142" t="str">
        <x:f>IF('14_Form_Inondations_Submersion'!$P49="Validé humainement",'14_Form_Inondations_Submersion'!B49,"")</x:f>
      </x:c>
      <x:c r="C49" s="142" t="str">
        <x:f>IF('14_Form_Inondations_Submersion'!$P49="Validé humainement",'14_Form_Inondations_Submersion'!C49,"")</x:f>
      </x:c>
      <x:c r="D49" s="142" t="str">
        <x:f>IF('14_Form_Inondations_Submersion'!$P49="Validé humainement",'14_Form_Inondations_Submersion'!D49,"")</x:f>
      </x:c>
      <x:c r="E49" s="142" t="str">
        <x:f>IF('14_Form_Inondations_Submersion'!$P49="Validé humainement",'14_Form_Inondations_Submersion'!E49,"")</x:f>
      </x:c>
      <x:c r="F49" s="142" t="str">
        <x:f>IF('14_Form_Inondations_Submersion'!$P49="Validé humainement",'14_Form_Inondations_Submersion'!F49,"")</x:f>
      </x:c>
      <x:c r="G49" s="142" t="str">
        <x:f>IF('14_Form_Inondations_Submersion'!$P49="Validé humainement",'14_Form_Inondations_Submersion'!G49,"")</x:f>
      </x:c>
      <x:c r="H49" s="142" t="str">
        <x:f>IF('14_Form_Inondations_Submersion'!$P49="Validé humainement",'14_Form_Inondations_Submersion'!H49,"")</x:f>
      </x:c>
      <x:c r="I49" s="142" t="str">
        <x:f>IF('14_Form_Inondations_Submersion'!$P49="Validé humainement",'14_Form_Inondations_Submersion'!I49,"")</x:f>
      </x:c>
      <x:c r="J49" s="142" t="str">
        <x:f>IF('14_Form_Inondations_Submersion'!$P49="Validé humainement",'14_Form_Inondations_Submersion'!J49,"")</x:f>
      </x:c>
      <x:c r="K49" s="142" t="str">
        <x:f>IF('14_Form_Inondations_Submersion'!$P49="Validé humainement",'14_Form_Inondations_Submersion'!K49,"")</x:f>
      </x:c>
      <x:c r="L49" s="142" t="str">
        <x:f>IF('14_Form_Inondations_Submersion'!$P49="Validé humainement",'14_Form_Inondations_Submersion'!L49,"")</x:f>
      </x:c>
      <x:c r="M49" s="142" t="str">
        <x:f>IF('14_Form_Inondations_Submersion'!$P49="Validé humainement",'14_Form_Inondations_Submersion'!M49,"")</x:f>
      </x:c>
      <x:c r="N49" s="142" t="str">
        <x:f>IF('14_Form_Inondations_Submersion'!$P49="Validé humainement",'14_Form_Inondations_Submersion'!N49,"")</x:f>
      </x:c>
      <x:c r="O49" s="142" t="str">
        <x:f>IF('14_Form_Inondations_Submersion'!$P49="Validé humainement",'14_Form_Inondations_Submersion'!O49,"")</x:f>
      </x:c>
      <x:c r="P49" s="142" t="str">
        <x:f>IF('14_Form_Inondations_Submersion'!$P49="Validé humainement",'14_Form_Inondations_Submersion'!P49,"")</x:f>
      </x:c>
      <x:c r="Q49" s="142" t="str">
        <x:f>IF('14_Form_Inondations_Submersion'!$P49="Validé humainement",'14_Form_Inondations_Submersion'!Q49,"")</x:f>
      </x:c>
      <x:c r="R49" s="142" t="str">
        <x:f>IF('14_Form_Inondations_Submersion'!$P49="Validé humainement",'14_Form_Inondations_Submersion'!R49,"")</x:f>
      </x:c>
      <x:c r="S49" s="142" t="str">
        <x:f>IF('14_Form_Inondations_Submersion'!$P49="Validé humainement",'14_Form_Inondations_Submersion'!S49,"")</x:f>
      </x:c>
      <x:c r="T49" s="142" t="str">
        <x:f>IF('14_Form_Inondations_Submersion'!$P49="Validé humainement",'14_Form_Inondations_Submersion'!T49,"")</x:f>
      </x:c>
      <x:c r="U49" s="142" t="str">
        <x:f>IF('14_Form_Inondations_Submersion'!$P49="Validé humainement",'14_Form_Inondations_Submersion'!U49,"")</x:f>
      </x:c>
    </x:row>
    <x:row r="50">
      <x:c r="A50" s="142" t="str">
        <x:f>IF('14_Form_Inondations_Submersion'!$P50="Validé humainement",'14_Form_Inondations_Submersion'!A50,"")</x:f>
      </x:c>
      <x:c r="B50" s="142" t="str">
        <x:f>IF('14_Form_Inondations_Submersion'!$P50="Validé humainement",'14_Form_Inondations_Submersion'!B50,"")</x:f>
      </x:c>
      <x:c r="C50" s="142" t="str">
        <x:f>IF('14_Form_Inondations_Submersion'!$P50="Validé humainement",'14_Form_Inondations_Submersion'!C50,"")</x:f>
      </x:c>
      <x:c r="D50" s="142" t="str">
        <x:f>IF('14_Form_Inondations_Submersion'!$P50="Validé humainement",'14_Form_Inondations_Submersion'!D50,"")</x:f>
      </x:c>
      <x:c r="E50" s="142" t="str">
        <x:f>IF('14_Form_Inondations_Submersion'!$P50="Validé humainement",'14_Form_Inondations_Submersion'!E50,"")</x:f>
      </x:c>
      <x:c r="F50" s="142" t="str">
        <x:f>IF('14_Form_Inondations_Submersion'!$P50="Validé humainement",'14_Form_Inondations_Submersion'!F50,"")</x:f>
      </x:c>
      <x:c r="G50" s="142" t="str">
        <x:f>IF('14_Form_Inondations_Submersion'!$P50="Validé humainement",'14_Form_Inondations_Submersion'!G50,"")</x:f>
      </x:c>
      <x:c r="H50" s="142" t="str">
        <x:f>IF('14_Form_Inondations_Submersion'!$P50="Validé humainement",'14_Form_Inondations_Submersion'!H50,"")</x:f>
      </x:c>
      <x:c r="I50" s="142" t="str">
        <x:f>IF('14_Form_Inondations_Submersion'!$P50="Validé humainement",'14_Form_Inondations_Submersion'!I50,"")</x:f>
      </x:c>
      <x:c r="J50" s="142" t="str">
        <x:f>IF('14_Form_Inondations_Submersion'!$P50="Validé humainement",'14_Form_Inondations_Submersion'!J50,"")</x:f>
      </x:c>
      <x:c r="K50" s="142" t="str">
        <x:f>IF('14_Form_Inondations_Submersion'!$P50="Validé humainement",'14_Form_Inondations_Submersion'!K50,"")</x:f>
      </x:c>
      <x:c r="L50" s="142" t="str">
        <x:f>IF('14_Form_Inondations_Submersion'!$P50="Validé humainement",'14_Form_Inondations_Submersion'!L50,"")</x:f>
      </x:c>
      <x:c r="M50" s="142" t="str">
        <x:f>IF('14_Form_Inondations_Submersion'!$P50="Validé humainement",'14_Form_Inondations_Submersion'!M50,"")</x:f>
      </x:c>
      <x:c r="N50" s="142" t="str">
        <x:f>IF('14_Form_Inondations_Submersion'!$P50="Validé humainement",'14_Form_Inondations_Submersion'!N50,"")</x:f>
      </x:c>
      <x:c r="O50" s="142" t="str">
        <x:f>IF('14_Form_Inondations_Submersion'!$P50="Validé humainement",'14_Form_Inondations_Submersion'!O50,"")</x:f>
      </x:c>
      <x:c r="P50" s="142" t="str">
        <x:f>IF('14_Form_Inondations_Submersion'!$P50="Validé humainement",'14_Form_Inondations_Submersion'!P50,"")</x:f>
      </x:c>
      <x:c r="Q50" s="142" t="str">
        <x:f>IF('14_Form_Inondations_Submersion'!$P50="Validé humainement",'14_Form_Inondations_Submersion'!Q50,"")</x:f>
      </x:c>
      <x:c r="R50" s="142" t="str">
        <x:f>IF('14_Form_Inondations_Submersion'!$P50="Validé humainement",'14_Form_Inondations_Submersion'!R50,"")</x:f>
      </x:c>
      <x:c r="S50" s="142" t="str">
        <x:f>IF('14_Form_Inondations_Submersion'!$P50="Validé humainement",'14_Form_Inondations_Submersion'!S50,"")</x:f>
      </x:c>
      <x:c r="T50" s="142" t="str">
        <x:f>IF('14_Form_Inondations_Submersion'!$P50="Validé humainement",'14_Form_Inondations_Submersion'!T50,"")</x:f>
      </x:c>
      <x:c r="U50" s="142" t="str">
        <x:f>IF('14_Form_Inondations_Submersion'!$P50="Validé humainement",'14_Form_Inondations_Submersion'!U50,"")</x:f>
      </x:c>
    </x:row>
    <x:row r="51">
      <x:c r="A51" s="142" t="str">
        <x:f>IF('14_Form_Inondations_Submersion'!$P51="Validé humainement",'14_Form_Inondations_Submersion'!A51,"")</x:f>
      </x:c>
      <x:c r="B51" s="142" t="str">
        <x:f>IF('14_Form_Inondations_Submersion'!$P51="Validé humainement",'14_Form_Inondations_Submersion'!B51,"")</x:f>
      </x:c>
      <x:c r="C51" s="142" t="str">
        <x:f>IF('14_Form_Inondations_Submersion'!$P51="Validé humainement",'14_Form_Inondations_Submersion'!C51,"")</x:f>
      </x:c>
      <x:c r="D51" s="142" t="str">
        <x:f>IF('14_Form_Inondations_Submersion'!$P51="Validé humainement",'14_Form_Inondations_Submersion'!D51,"")</x:f>
      </x:c>
      <x:c r="E51" s="142" t="str">
        <x:f>IF('14_Form_Inondations_Submersion'!$P51="Validé humainement",'14_Form_Inondations_Submersion'!E51,"")</x:f>
      </x:c>
      <x:c r="F51" s="142" t="str">
        <x:f>IF('14_Form_Inondations_Submersion'!$P51="Validé humainement",'14_Form_Inondations_Submersion'!F51,"")</x:f>
      </x:c>
      <x:c r="G51" s="142" t="str">
        <x:f>IF('14_Form_Inondations_Submersion'!$P51="Validé humainement",'14_Form_Inondations_Submersion'!G51,"")</x:f>
      </x:c>
      <x:c r="H51" s="142" t="str">
        <x:f>IF('14_Form_Inondations_Submersion'!$P51="Validé humainement",'14_Form_Inondations_Submersion'!H51,"")</x:f>
      </x:c>
      <x:c r="I51" s="142" t="str">
        <x:f>IF('14_Form_Inondations_Submersion'!$P51="Validé humainement",'14_Form_Inondations_Submersion'!I51,"")</x:f>
      </x:c>
      <x:c r="J51" s="142" t="str">
        <x:f>IF('14_Form_Inondations_Submersion'!$P51="Validé humainement",'14_Form_Inondations_Submersion'!J51,"")</x:f>
      </x:c>
      <x:c r="K51" s="142" t="str">
        <x:f>IF('14_Form_Inondations_Submersion'!$P51="Validé humainement",'14_Form_Inondations_Submersion'!K51,"")</x:f>
      </x:c>
      <x:c r="L51" s="142" t="str">
        <x:f>IF('14_Form_Inondations_Submersion'!$P51="Validé humainement",'14_Form_Inondations_Submersion'!L51,"")</x:f>
      </x:c>
      <x:c r="M51" s="142" t="str">
        <x:f>IF('14_Form_Inondations_Submersion'!$P51="Validé humainement",'14_Form_Inondations_Submersion'!M51,"")</x:f>
      </x:c>
      <x:c r="N51" s="142" t="str">
        <x:f>IF('14_Form_Inondations_Submersion'!$P51="Validé humainement",'14_Form_Inondations_Submersion'!N51,"")</x:f>
      </x:c>
      <x:c r="O51" s="142" t="str">
        <x:f>IF('14_Form_Inondations_Submersion'!$P51="Validé humainement",'14_Form_Inondations_Submersion'!O51,"")</x:f>
      </x:c>
      <x:c r="P51" s="142" t="str">
        <x:f>IF('14_Form_Inondations_Submersion'!$P51="Validé humainement",'14_Form_Inondations_Submersion'!P51,"")</x:f>
      </x:c>
      <x:c r="Q51" s="142" t="str">
        <x:f>IF('14_Form_Inondations_Submersion'!$P51="Validé humainement",'14_Form_Inondations_Submersion'!Q51,"")</x:f>
      </x:c>
      <x:c r="R51" s="142" t="str">
        <x:f>IF('14_Form_Inondations_Submersion'!$P51="Validé humainement",'14_Form_Inondations_Submersion'!R51,"")</x:f>
      </x:c>
      <x:c r="S51" s="142" t="str">
        <x:f>IF('14_Form_Inondations_Submersion'!$P51="Validé humainement",'14_Form_Inondations_Submersion'!S51,"")</x:f>
      </x:c>
      <x:c r="T51" s="142" t="str">
        <x:f>IF('14_Form_Inondations_Submersion'!$P51="Validé humainement",'14_Form_Inondations_Submersion'!T51,"")</x:f>
      </x:c>
      <x:c r="U51" s="142" t="str">
        <x:f>IF('14_Form_Inondations_Submersion'!$P51="Validé humainement",'14_Form_Inondations_Submersion'!U51,"")</x:f>
      </x:c>
    </x:row>
    <x:row r="52">
      <x:c r="A52" s="142" t="str">
        <x:f>IF('14_Form_Inondations_Submersion'!$P52="Validé humainement",'14_Form_Inondations_Submersion'!A52,"")</x:f>
      </x:c>
      <x:c r="B52" s="142" t="str">
        <x:f>IF('14_Form_Inondations_Submersion'!$P52="Validé humainement",'14_Form_Inondations_Submersion'!B52,"")</x:f>
      </x:c>
      <x:c r="C52" s="142" t="str">
        <x:f>IF('14_Form_Inondations_Submersion'!$P52="Validé humainement",'14_Form_Inondations_Submersion'!C52,"")</x:f>
      </x:c>
      <x:c r="D52" s="142" t="str">
        <x:f>IF('14_Form_Inondations_Submersion'!$P52="Validé humainement",'14_Form_Inondations_Submersion'!D52,"")</x:f>
      </x:c>
      <x:c r="E52" s="142" t="str">
        <x:f>IF('14_Form_Inondations_Submersion'!$P52="Validé humainement",'14_Form_Inondations_Submersion'!E52,"")</x:f>
      </x:c>
      <x:c r="F52" s="142" t="str">
        <x:f>IF('14_Form_Inondations_Submersion'!$P52="Validé humainement",'14_Form_Inondations_Submersion'!F52,"")</x:f>
      </x:c>
      <x:c r="G52" s="142" t="str">
        <x:f>IF('14_Form_Inondations_Submersion'!$P52="Validé humainement",'14_Form_Inondations_Submersion'!G52,"")</x:f>
      </x:c>
      <x:c r="H52" s="142" t="str">
        <x:f>IF('14_Form_Inondations_Submersion'!$P52="Validé humainement",'14_Form_Inondations_Submersion'!H52,"")</x:f>
      </x:c>
      <x:c r="I52" s="142" t="str">
        <x:f>IF('14_Form_Inondations_Submersion'!$P52="Validé humainement",'14_Form_Inondations_Submersion'!I52,"")</x:f>
      </x:c>
      <x:c r="J52" s="142" t="str">
        <x:f>IF('14_Form_Inondations_Submersion'!$P52="Validé humainement",'14_Form_Inondations_Submersion'!J52,"")</x:f>
      </x:c>
      <x:c r="K52" s="142" t="str">
        <x:f>IF('14_Form_Inondations_Submersion'!$P52="Validé humainement",'14_Form_Inondations_Submersion'!K52,"")</x:f>
      </x:c>
      <x:c r="L52" s="142" t="str">
        <x:f>IF('14_Form_Inondations_Submersion'!$P52="Validé humainement",'14_Form_Inondations_Submersion'!L52,"")</x:f>
      </x:c>
      <x:c r="M52" s="142" t="str">
        <x:f>IF('14_Form_Inondations_Submersion'!$P52="Validé humainement",'14_Form_Inondations_Submersion'!M52,"")</x:f>
      </x:c>
      <x:c r="N52" s="142" t="str">
        <x:f>IF('14_Form_Inondations_Submersion'!$P52="Validé humainement",'14_Form_Inondations_Submersion'!N52,"")</x:f>
      </x:c>
      <x:c r="O52" s="142" t="str">
        <x:f>IF('14_Form_Inondations_Submersion'!$P52="Validé humainement",'14_Form_Inondations_Submersion'!O52,"")</x:f>
      </x:c>
      <x:c r="P52" s="142" t="str">
        <x:f>IF('14_Form_Inondations_Submersion'!$P52="Validé humainement",'14_Form_Inondations_Submersion'!P52,"")</x:f>
      </x:c>
      <x:c r="Q52" s="142" t="str">
        <x:f>IF('14_Form_Inondations_Submersion'!$P52="Validé humainement",'14_Form_Inondations_Submersion'!Q52,"")</x:f>
      </x:c>
      <x:c r="R52" s="142" t="str">
        <x:f>IF('14_Form_Inondations_Submersion'!$P52="Validé humainement",'14_Form_Inondations_Submersion'!R52,"")</x:f>
      </x:c>
      <x:c r="S52" s="142" t="str">
        <x:f>IF('14_Form_Inondations_Submersion'!$P52="Validé humainement",'14_Form_Inondations_Submersion'!S52,"")</x:f>
      </x:c>
      <x:c r="T52" s="142" t="str">
        <x:f>IF('14_Form_Inondations_Submersion'!$P52="Validé humainement",'14_Form_Inondations_Submersion'!T52,"")</x:f>
      </x:c>
      <x:c r="U52" s="142" t="str">
        <x:f>IF('14_Form_Inondations_Submersion'!$P52="Validé humainement",'14_Form_Inondations_Submersion'!U52,"")</x:f>
      </x:c>
    </x:row>
    <x:row r="53">
      <x:c r="A53" s="142" t="str">
        <x:f>IF('14_Form_Inondations_Submersion'!$P53="Validé humainement",'14_Form_Inondations_Submersion'!A53,"")</x:f>
      </x:c>
      <x:c r="B53" s="142" t="str">
        <x:f>IF('14_Form_Inondations_Submersion'!$P53="Validé humainement",'14_Form_Inondations_Submersion'!B53,"")</x:f>
      </x:c>
      <x:c r="C53" s="142" t="str">
        <x:f>IF('14_Form_Inondations_Submersion'!$P53="Validé humainement",'14_Form_Inondations_Submersion'!C53,"")</x:f>
      </x:c>
      <x:c r="D53" s="142" t="str">
        <x:f>IF('14_Form_Inondations_Submersion'!$P53="Validé humainement",'14_Form_Inondations_Submersion'!D53,"")</x:f>
      </x:c>
      <x:c r="E53" s="142" t="str">
        <x:f>IF('14_Form_Inondations_Submersion'!$P53="Validé humainement",'14_Form_Inondations_Submersion'!E53,"")</x:f>
      </x:c>
      <x:c r="F53" s="142" t="str">
        <x:f>IF('14_Form_Inondations_Submersion'!$P53="Validé humainement",'14_Form_Inondations_Submersion'!F53,"")</x:f>
      </x:c>
      <x:c r="G53" s="142" t="str">
        <x:f>IF('14_Form_Inondations_Submersion'!$P53="Validé humainement",'14_Form_Inondations_Submersion'!G53,"")</x:f>
      </x:c>
      <x:c r="H53" s="142" t="str">
        <x:f>IF('14_Form_Inondations_Submersion'!$P53="Validé humainement",'14_Form_Inondations_Submersion'!H53,"")</x:f>
      </x:c>
      <x:c r="I53" s="142" t="str">
        <x:f>IF('14_Form_Inondations_Submersion'!$P53="Validé humainement",'14_Form_Inondations_Submersion'!I53,"")</x:f>
      </x:c>
      <x:c r="J53" s="142" t="str">
        <x:f>IF('14_Form_Inondations_Submersion'!$P53="Validé humainement",'14_Form_Inondations_Submersion'!J53,"")</x:f>
      </x:c>
      <x:c r="K53" s="142" t="str">
        <x:f>IF('14_Form_Inondations_Submersion'!$P53="Validé humainement",'14_Form_Inondations_Submersion'!K53,"")</x:f>
      </x:c>
      <x:c r="L53" s="142" t="str">
        <x:f>IF('14_Form_Inondations_Submersion'!$P53="Validé humainement",'14_Form_Inondations_Submersion'!L53,"")</x:f>
      </x:c>
      <x:c r="M53" s="142" t="str">
        <x:f>IF('14_Form_Inondations_Submersion'!$P53="Validé humainement",'14_Form_Inondations_Submersion'!M53,"")</x:f>
      </x:c>
      <x:c r="N53" s="142" t="str">
        <x:f>IF('14_Form_Inondations_Submersion'!$P53="Validé humainement",'14_Form_Inondations_Submersion'!N53,"")</x:f>
      </x:c>
      <x:c r="O53" s="142" t="str">
        <x:f>IF('14_Form_Inondations_Submersion'!$P53="Validé humainement",'14_Form_Inondations_Submersion'!O53,"")</x:f>
      </x:c>
      <x:c r="P53" s="142" t="str">
        <x:f>IF('14_Form_Inondations_Submersion'!$P53="Validé humainement",'14_Form_Inondations_Submersion'!P53,"")</x:f>
      </x:c>
      <x:c r="Q53" s="142" t="str">
        <x:f>IF('14_Form_Inondations_Submersion'!$P53="Validé humainement",'14_Form_Inondations_Submersion'!Q53,"")</x:f>
      </x:c>
      <x:c r="R53" s="142" t="str">
        <x:f>IF('14_Form_Inondations_Submersion'!$P53="Validé humainement",'14_Form_Inondations_Submersion'!R53,"")</x:f>
      </x:c>
      <x:c r="S53" s="142" t="str">
        <x:f>IF('14_Form_Inondations_Submersion'!$P53="Validé humainement",'14_Form_Inondations_Submersion'!S53,"")</x:f>
      </x:c>
      <x:c r="T53" s="142" t="str">
        <x:f>IF('14_Form_Inondations_Submersion'!$P53="Validé humainement",'14_Form_Inondations_Submersion'!T53,"")</x:f>
      </x:c>
      <x:c r="U53" s="142" t="str">
        <x:f>IF('14_Form_Inondations_Submersion'!$P53="Validé humainement",'14_Form_Inondations_Submersion'!U53,"")</x:f>
      </x:c>
    </x:row>
    <x:row r="54">
      <x:c r="A54" s="142" t="str">
        <x:f>IF('14_Form_Inondations_Submersion'!$P54="Validé humainement",'14_Form_Inondations_Submersion'!A54,"")</x:f>
      </x:c>
      <x:c r="B54" s="142" t="str">
        <x:f>IF('14_Form_Inondations_Submersion'!$P54="Validé humainement",'14_Form_Inondations_Submersion'!B54,"")</x:f>
      </x:c>
      <x:c r="C54" s="142" t="str">
        <x:f>IF('14_Form_Inondations_Submersion'!$P54="Validé humainement",'14_Form_Inondations_Submersion'!C54,"")</x:f>
      </x:c>
      <x:c r="D54" s="142" t="str">
        <x:f>IF('14_Form_Inondations_Submersion'!$P54="Validé humainement",'14_Form_Inondations_Submersion'!D54,"")</x:f>
      </x:c>
      <x:c r="E54" s="142" t="str">
        <x:f>IF('14_Form_Inondations_Submersion'!$P54="Validé humainement",'14_Form_Inondations_Submersion'!E54,"")</x:f>
      </x:c>
      <x:c r="F54" s="142" t="str">
        <x:f>IF('14_Form_Inondations_Submersion'!$P54="Validé humainement",'14_Form_Inondations_Submersion'!F54,"")</x:f>
      </x:c>
      <x:c r="G54" s="142" t="str">
        <x:f>IF('14_Form_Inondations_Submersion'!$P54="Validé humainement",'14_Form_Inondations_Submersion'!G54,"")</x:f>
      </x:c>
      <x:c r="H54" s="142" t="str">
        <x:f>IF('14_Form_Inondations_Submersion'!$P54="Validé humainement",'14_Form_Inondations_Submersion'!H54,"")</x:f>
      </x:c>
      <x:c r="I54" s="142" t="str">
        <x:f>IF('14_Form_Inondations_Submersion'!$P54="Validé humainement",'14_Form_Inondations_Submersion'!I54,"")</x:f>
      </x:c>
      <x:c r="J54" s="142" t="str">
        <x:f>IF('14_Form_Inondations_Submersion'!$P54="Validé humainement",'14_Form_Inondations_Submersion'!J54,"")</x:f>
      </x:c>
      <x:c r="K54" s="142" t="str">
        <x:f>IF('14_Form_Inondations_Submersion'!$P54="Validé humainement",'14_Form_Inondations_Submersion'!K54,"")</x:f>
      </x:c>
      <x:c r="L54" s="142" t="str">
        <x:f>IF('14_Form_Inondations_Submersion'!$P54="Validé humainement",'14_Form_Inondations_Submersion'!L54,"")</x:f>
      </x:c>
      <x:c r="M54" s="142" t="str">
        <x:f>IF('14_Form_Inondations_Submersion'!$P54="Validé humainement",'14_Form_Inondations_Submersion'!M54,"")</x:f>
      </x:c>
      <x:c r="N54" s="142" t="str">
        <x:f>IF('14_Form_Inondations_Submersion'!$P54="Validé humainement",'14_Form_Inondations_Submersion'!N54,"")</x:f>
      </x:c>
      <x:c r="O54" s="142" t="str">
        <x:f>IF('14_Form_Inondations_Submersion'!$P54="Validé humainement",'14_Form_Inondations_Submersion'!O54,"")</x:f>
      </x:c>
      <x:c r="P54" s="142" t="str">
        <x:f>IF('14_Form_Inondations_Submersion'!$P54="Validé humainement",'14_Form_Inondations_Submersion'!P54,"")</x:f>
      </x:c>
      <x:c r="Q54" s="142" t="str">
        <x:f>IF('14_Form_Inondations_Submersion'!$P54="Validé humainement",'14_Form_Inondations_Submersion'!Q54,"")</x:f>
      </x:c>
      <x:c r="R54" s="142" t="str">
        <x:f>IF('14_Form_Inondations_Submersion'!$P54="Validé humainement",'14_Form_Inondations_Submersion'!R54,"")</x:f>
      </x:c>
      <x:c r="S54" s="142" t="str">
        <x:f>IF('14_Form_Inondations_Submersion'!$P54="Validé humainement",'14_Form_Inondations_Submersion'!S54,"")</x:f>
      </x:c>
      <x:c r="T54" s="142" t="str">
        <x:f>IF('14_Form_Inondations_Submersion'!$P54="Validé humainement",'14_Form_Inondations_Submersion'!T54,"")</x:f>
      </x:c>
      <x:c r="U54" s="142" t="str">
        <x:f>IF('14_Form_Inondations_Submersion'!$P54="Validé humainement",'14_Form_Inondations_Submersion'!U54,"")</x:f>
      </x:c>
    </x:row>
    <x:row r="55">
      <x:c r="A55" s="142" t="str">
        <x:f>IF('14_Form_Inondations_Submersion'!$P55="Validé humainement",'14_Form_Inondations_Submersion'!A55,"")</x:f>
      </x:c>
      <x:c r="B55" s="142" t="str">
        <x:f>IF('14_Form_Inondations_Submersion'!$P55="Validé humainement",'14_Form_Inondations_Submersion'!B55,"")</x:f>
      </x:c>
      <x:c r="C55" s="142" t="str">
        <x:f>IF('14_Form_Inondations_Submersion'!$P55="Validé humainement",'14_Form_Inondations_Submersion'!C55,"")</x:f>
      </x:c>
      <x:c r="D55" s="142" t="str">
        <x:f>IF('14_Form_Inondations_Submersion'!$P55="Validé humainement",'14_Form_Inondations_Submersion'!D55,"")</x:f>
      </x:c>
      <x:c r="E55" s="142" t="str">
        <x:f>IF('14_Form_Inondations_Submersion'!$P55="Validé humainement",'14_Form_Inondations_Submersion'!E55,"")</x:f>
      </x:c>
      <x:c r="F55" s="142" t="str">
        <x:f>IF('14_Form_Inondations_Submersion'!$P55="Validé humainement",'14_Form_Inondations_Submersion'!F55,"")</x:f>
      </x:c>
      <x:c r="G55" s="142" t="str">
        <x:f>IF('14_Form_Inondations_Submersion'!$P55="Validé humainement",'14_Form_Inondations_Submersion'!G55,"")</x:f>
      </x:c>
      <x:c r="H55" s="142" t="str">
        <x:f>IF('14_Form_Inondations_Submersion'!$P55="Validé humainement",'14_Form_Inondations_Submersion'!H55,"")</x:f>
      </x:c>
      <x:c r="I55" s="142" t="str">
        <x:f>IF('14_Form_Inondations_Submersion'!$P55="Validé humainement",'14_Form_Inondations_Submersion'!I55,"")</x:f>
      </x:c>
      <x:c r="J55" s="142" t="str">
        <x:f>IF('14_Form_Inondations_Submersion'!$P55="Validé humainement",'14_Form_Inondations_Submersion'!J55,"")</x:f>
      </x:c>
      <x:c r="K55" s="142" t="str">
        <x:f>IF('14_Form_Inondations_Submersion'!$P55="Validé humainement",'14_Form_Inondations_Submersion'!K55,"")</x:f>
      </x:c>
      <x:c r="L55" s="142" t="str">
        <x:f>IF('14_Form_Inondations_Submersion'!$P55="Validé humainement",'14_Form_Inondations_Submersion'!L55,"")</x:f>
      </x:c>
      <x:c r="M55" s="142" t="str">
        <x:f>IF('14_Form_Inondations_Submersion'!$P55="Validé humainement",'14_Form_Inondations_Submersion'!M55,"")</x:f>
      </x:c>
      <x:c r="N55" s="142" t="str">
        <x:f>IF('14_Form_Inondations_Submersion'!$P55="Validé humainement",'14_Form_Inondations_Submersion'!N55,"")</x:f>
      </x:c>
      <x:c r="O55" s="142" t="str">
        <x:f>IF('14_Form_Inondations_Submersion'!$P55="Validé humainement",'14_Form_Inondations_Submersion'!O55,"")</x:f>
      </x:c>
      <x:c r="P55" s="142" t="str">
        <x:f>IF('14_Form_Inondations_Submersion'!$P55="Validé humainement",'14_Form_Inondations_Submersion'!P55,"")</x:f>
      </x:c>
      <x:c r="Q55" s="142" t="str">
        <x:f>IF('14_Form_Inondations_Submersion'!$P55="Validé humainement",'14_Form_Inondations_Submersion'!Q55,"")</x:f>
      </x:c>
      <x:c r="R55" s="142" t="str">
        <x:f>IF('14_Form_Inondations_Submersion'!$P55="Validé humainement",'14_Form_Inondations_Submersion'!R55,"")</x:f>
      </x:c>
      <x:c r="S55" s="142" t="str">
        <x:f>IF('14_Form_Inondations_Submersion'!$P55="Validé humainement",'14_Form_Inondations_Submersion'!S55,"")</x:f>
      </x:c>
      <x:c r="T55" s="142" t="str">
        <x:f>IF('14_Form_Inondations_Submersion'!$P55="Validé humainement",'14_Form_Inondations_Submersion'!T55,"")</x:f>
      </x:c>
      <x:c r="U55" s="142" t="str">
        <x:f>IF('14_Form_Inondations_Submersion'!$P55="Validé humainement",'14_Form_Inondations_Submersion'!U55,"")</x:f>
      </x:c>
    </x:row>
    <x:row r="56">
      <x:c r="A56" s="142" t="str">
        <x:f>IF('14_Form_Inondations_Submersion'!$P56="Validé humainement",'14_Form_Inondations_Submersion'!A56,"")</x:f>
      </x:c>
      <x:c r="B56" s="142" t="str">
        <x:f>IF('14_Form_Inondations_Submersion'!$P56="Validé humainement",'14_Form_Inondations_Submersion'!B56,"")</x:f>
      </x:c>
      <x:c r="C56" s="142" t="str">
        <x:f>IF('14_Form_Inondations_Submersion'!$P56="Validé humainement",'14_Form_Inondations_Submersion'!C56,"")</x:f>
      </x:c>
      <x:c r="D56" s="142" t="str">
        <x:f>IF('14_Form_Inondations_Submersion'!$P56="Validé humainement",'14_Form_Inondations_Submersion'!D56,"")</x:f>
      </x:c>
      <x:c r="E56" s="142" t="str">
        <x:f>IF('14_Form_Inondations_Submersion'!$P56="Validé humainement",'14_Form_Inondations_Submersion'!E56,"")</x:f>
      </x:c>
      <x:c r="F56" s="142" t="str">
        <x:f>IF('14_Form_Inondations_Submersion'!$P56="Validé humainement",'14_Form_Inondations_Submersion'!F56,"")</x:f>
      </x:c>
      <x:c r="G56" s="142" t="str">
        <x:f>IF('14_Form_Inondations_Submersion'!$P56="Validé humainement",'14_Form_Inondations_Submersion'!G56,"")</x:f>
      </x:c>
      <x:c r="H56" s="142" t="str">
        <x:f>IF('14_Form_Inondations_Submersion'!$P56="Validé humainement",'14_Form_Inondations_Submersion'!H56,"")</x:f>
      </x:c>
      <x:c r="I56" s="142" t="str">
        <x:f>IF('14_Form_Inondations_Submersion'!$P56="Validé humainement",'14_Form_Inondations_Submersion'!I56,"")</x:f>
      </x:c>
      <x:c r="J56" s="142" t="str">
        <x:f>IF('14_Form_Inondations_Submersion'!$P56="Validé humainement",'14_Form_Inondations_Submersion'!J56,"")</x:f>
      </x:c>
      <x:c r="K56" s="142" t="str">
        <x:f>IF('14_Form_Inondations_Submersion'!$P56="Validé humainement",'14_Form_Inondations_Submersion'!K56,"")</x:f>
      </x:c>
      <x:c r="L56" s="142" t="str">
        <x:f>IF('14_Form_Inondations_Submersion'!$P56="Validé humainement",'14_Form_Inondations_Submersion'!L56,"")</x:f>
      </x:c>
      <x:c r="M56" s="142" t="str">
        <x:f>IF('14_Form_Inondations_Submersion'!$P56="Validé humainement",'14_Form_Inondations_Submersion'!M56,"")</x:f>
      </x:c>
      <x:c r="N56" s="142" t="str">
        <x:f>IF('14_Form_Inondations_Submersion'!$P56="Validé humainement",'14_Form_Inondations_Submersion'!N56,"")</x:f>
      </x:c>
      <x:c r="O56" s="142" t="str">
        <x:f>IF('14_Form_Inondations_Submersion'!$P56="Validé humainement",'14_Form_Inondations_Submersion'!O56,"")</x:f>
      </x:c>
      <x:c r="P56" s="142" t="str">
        <x:f>IF('14_Form_Inondations_Submersion'!$P56="Validé humainement",'14_Form_Inondations_Submersion'!P56,"")</x:f>
      </x:c>
      <x:c r="Q56" s="142" t="str">
        <x:f>IF('14_Form_Inondations_Submersion'!$P56="Validé humainement",'14_Form_Inondations_Submersion'!Q56,"")</x:f>
      </x:c>
      <x:c r="R56" s="142" t="str">
        <x:f>IF('14_Form_Inondations_Submersion'!$P56="Validé humainement",'14_Form_Inondations_Submersion'!R56,"")</x:f>
      </x:c>
      <x:c r="S56" s="142" t="str">
        <x:f>IF('14_Form_Inondations_Submersion'!$P56="Validé humainement",'14_Form_Inondations_Submersion'!S56,"")</x:f>
      </x:c>
      <x:c r="T56" s="142" t="str">
        <x:f>IF('14_Form_Inondations_Submersion'!$P56="Validé humainement",'14_Form_Inondations_Submersion'!T56,"")</x:f>
      </x:c>
      <x:c r="U56" s="142" t="str">
        <x:f>IF('14_Form_Inondations_Submersion'!$P56="Validé humainement",'14_Form_Inondations_Submersion'!U56,"")</x:f>
      </x:c>
    </x:row>
    <x:row r="57">
      <x:c r="A57" s="142" t="str">
        <x:f>IF('14_Form_Inondations_Submersion'!$P57="Validé humainement",'14_Form_Inondations_Submersion'!A57,"")</x:f>
      </x:c>
      <x:c r="B57" s="142" t="str">
        <x:f>IF('14_Form_Inondations_Submersion'!$P57="Validé humainement",'14_Form_Inondations_Submersion'!B57,"")</x:f>
      </x:c>
      <x:c r="C57" s="142" t="str">
        <x:f>IF('14_Form_Inondations_Submersion'!$P57="Validé humainement",'14_Form_Inondations_Submersion'!C57,"")</x:f>
      </x:c>
      <x:c r="D57" s="142" t="str">
        <x:f>IF('14_Form_Inondations_Submersion'!$P57="Validé humainement",'14_Form_Inondations_Submersion'!D57,"")</x:f>
      </x:c>
      <x:c r="E57" s="142" t="str">
        <x:f>IF('14_Form_Inondations_Submersion'!$P57="Validé humainement",'14_Form_Inondations_Submersion'!E57,"")</x:f>
      </x:c>
      <x:c r="F57" s="142" t="str">
        <x:f>IF('14_Form_Inondations_Submersion'!$P57="Validé humainement",'14_Form_Inondations_Submersion'!F57,"")</x:f>
      </x:c>
      <x:c r="G57" s="142" t="str">
        <x:f>IF('14_Form_Inondations_Submersion'!$P57="Validé humainement",'14_Form_Inondations_Submersion'!G57,"")</x:f>
      </x:c>
      <x:c r="H57" s="142" t="str">
        <x:f>IF('14_Form_Inondations_Submersion'!$P57="Validé humainement",'14_Form_Inondations_Submersion'!H57,"")</x:f>
      </x:c>
      <x:c r="I57" s="142" t="str">
        <x:f>IF('14_Form_Inondations_Submersion'!$P57="Validé humainement",'14_Form_Inondations_Submersion'!I57,"")</x:f>
      </x:c>
      <x:c r="J57" s="142" t="str">
        <x:f>IF('14_Form_Inondations_Submersion'!$P57="Validé humainement",'14_Form_Inondations_Submersion'!J57,"")</x:f>
      </x:c>
      <x:c r="K57" s="142" t="str">
        <x:f>IF('14_Form_Inondations_Submersion'!$P57="Validé humainement",'14_Form_Inondations_Submersion'!K57,"")</x:f>
      </x:c>
      <x:c r="L57" s="142" t="str">
        <x:f>IF('14_Form_Inondations_Submersion'!$P57="Validé humainement",'14_Form_Inondations_Submersion'!L57,"")</x:f>
      </x:c>
      <x:c r="M57" s="142" t="str">
        <x:f>IF('14_Form_Inondations_Submersion'!$P57="Validé humainement",'14_Form_Inondations_Submersion'!M57,"")</x:f>
      </x:c>
      <x:c r="N57" s="142" t="str">
        <x:f>IF('14_Form_Inondations_Submersion'!$P57="Validé humainement",'14_Form_Inondations_Submersion'!N57,"")</x:f>
      </x:c>
      <x:c r="O57" s="142" t="str">
        <x:f>IF('14_Form_Inondations_Submersion'!$P57="Validé humainement",'14_Form_Inondations_Submersion'!O57,"")</x:f>
      </x:c>
      <x:c r="P57" s="142" t="str">
        <x:f>IF('14_Form_Inondations_Submersion'!$P57="Validé humainement",'14_Form_Inondations_Submersion'!P57,"")</x:f>
      </x:c>
      <x:c r="Q57" s="142" t="str">
        <x:f>IF('14_Form_Inondations_Submersion'!$P57="Validé humainement",'14_Form_Inondations_Submersion'!Q57,"")</x:f>
      </x:c>
      <x:c r="R57" s="142" t="str">
        <x:f>IF('14_Form_Inondations_Submersion'!$P57="Validé humainement",'14_Form_Inondations_Submersion'!R57,"")</x:f>
      </x:c>
      <x:c r="S57" s="142" t="str">
        <x:f>IF('14_Form_Inondations_Submersion'!$P57="Validé humainement",'14_Form_Inondations_Submersion'!S57,"")</x:f>
      </x:c>
      <x:c r="T57" s="142" t="str">
        <x:f>IF('14_Form_Inondations_Submersion'!$P57="Validé humainement",'14_Form_Inondations_Submersion'!T57,"")</x:f>
      </x:c>
      <x:c r="U57" s="142" t="str">
        <x:f>IF('14_Form_Inondations_Submersion'!$P57="Validé humainement",'14_Form_Inondations_Submersion'!U57,"")</x:f>
      </x:c>
    </x:row>
    <x:row r="58">
      <x:c r="A58" s="142" t="str">
        <x:f>IF('14_Form_Inondations_Submersion'!$P58="Validé humainement",'14_Form_Inondations_Submersion'!A58,"")</x:f>
      </x:c>
      <x:c r="B58" s="142" t="str">
        <x:f>IF('14_Form_Inondations_Submersion'!$P58="Validé humainement",'14_Form_Inondations_Submersion'!B58,"")</x:f>
      </x:c>
      <x:c r="C58" s="142" t="str">
        <x:f>IF('14_Form_Inondations_Submersion'!$P58="Validé humainement",'14_Form_Inondations_Submersion'!C58,"")</x:f>
      </x:c>
      <x:c r="D58" s="142" t="str">
        <x:f>IF('14_Form_Inondations_Submersion'!$P58="Validé humainement",'14_Form_Inondations_Submersion'!D58,"")</x:f>
      </x:c>
      <x:c r="E58" s="142" t="str">
        <x:f>IF('14_Form_Inondations_Submersion'!$P58="Validé humainement",'14_Form_Inondations_Submersion'!E58,"")</x:f>
      </x:c>
      <x:c r="F58" s="142" t="str">
        <x:f>IF('14_Form_Inondations_Submersion'!$P58="Validé humainement",'14_Form_Inondations_Submersion'!F58,"")</x:f>
      </x:c>
      <x:c r="G58" s="142" t="str">
        <x:f>IF('14_Form_Inondations_Submersion'!$P58="Validé humainement",'14_Form_Inondations_Submersion'!G58,"")</x:f>
      </x:c>
      <x:c r="H58" s="142" t="str">
        <x:f>IF('14_Form_Inondations_Submersion'!$P58="Validé humainement",'14_Form_Inondations_Submersion'!H58,"")</x:f>
      </x:c>
      <x:c r="I58" s="142" t="str">
        <x:f>IF('14_Form_Inondations_Submersion'!$P58="Validé humainement",'14_Form_Inondations_Submersion'!I58,"")</x:f>
      </x:c>
      <x:c r="J58" s="142" t="str">
        <x:f>IF('14_Form_Inondations_Submersion'!$P58="Validé humainement",'14_Form_Inondations_Submersion'!J58,"")</x:f>
      </x:c>
      <x:c r="K58" s="142" t="str">
        <x:f>IF('14_Form_Inondations_Submersion'!$P58="Validé humainement",'14_Form_Inondations_Submersion'!K58,"")</x:f>
      </x:c>
      <x:c r="L58" s="142" t="str">
        <x:f>IF('14_Form_Inondations_Submersion'!$P58="Validé humainement",'14_Form_Inondations_Submersion'!L58,"")</x:f>
      </x:c>
      <x:c r="M58" s="142" t="str">
        <x:f>IF('14_Form_Inondations_Submersion'!$P58="Validé humainement",'14_Form_Inondations_Submersion'!M58,"")</x:f>
      </x:c>
      <x:c r="N58" s="142" t="str">
        <x:f>IF('14_Form_Inondations_Submersion'!$P58="Validé humainement",'14_Form_Inondations_Submersion'!N58,"")</x:f>
      </x:c>
      <x:c r="O58" s="142" t="str">
        <x:f>IF('14_Form_Inondations_Submersion'!$P58="Validé humainement",'14_Form_Inondations_Submersion'!O58,"")</x:f>
      </x:c>
      <x:c r="P58" s="142" t="str">
        <x:f>IF('14_Form_Inondations_Submersion'!$P58="Validé humainement",'14_Form_Inondations_Submersion'!P58,"")</x:f>
      </x:c>
      <x:c r="Q58" s="142" t="str">
        <x:f>IF('14_Form_Inondations_Submersion'!$P58="Validé humainement",'14_Form_Inondations_Submersion'!Q58,"")</x:f>
      </x:c>
      <x:c r="R58" s="142" t="str">
        <x:f>IF('14_Form_Inondations_Submersion'!$P58="Validé humainement",'14_Form_Inondations_Submersion'!R58,"")</x:f>
      </x:c>
      <x:c r="S58" s="142" t="str">
        <x:f>IF('14_Form_Inondations_Submersion'!$P58="Validé humainement",'14_Form_Inondations_Submersion'!S58,"")</x:f>
      </x:c>
      <x:c r="T58" s="142" t="str">
        <x:f>IF('14_Form_Inondations_Submersion'!$P58="Validé humainement",'14_Form_Inondations_Submersion'!T58,"")</x:f>
      </x:c>
      <x:c r="U58" s="142" t="str">
        <x:f>IF('14_Form_Inondations_Submersion'!$P58="Validé humainement",'14_Form_Inondations_Submersion'!U58,"")</x:f>
      </x:c>
    </x:row>
    <x:row r="59">
      <x:c r="A59" s="142" t="str">
        <x:f>IF('14_Form_Inondations_Submersion'!$P59="Validé humainement",'14_Form_Inondations_Submersion'!A59,"")</x:f>
      </x:c>
      <x:c r="B59" s="142" t="str">
        <x:f>IF('14_Form_Inondations_Submersion'!$P59="Validé humainement",'14_Form_Inondations_Submersion'!B59,"")</x:f>
      </x:c>
      <x:c r="C59" s="142" t="str">
        <x:f>IF('14_Form_Inondations_Submersion'!$P59="Validé humainement",'14_Form_Inondations_Submersion'!C59,"")</x:f>
      </x:c>
      <x:c r="D59" s="142" t="str">
        <x:f>IF('14_Form_Inondations_Submersion'!$P59="Validé humainement",'14_Form_Inondations_Submersion'!D59,"")</x:f>
      </x:c>
      <x:c r="E59" s="142" t="str">
        <x:f>IF('14_Form_Inondations_Submersion'!$P59="Validé humainement",'14_Form_Inondations_Submersion'!E59,"")</x:f>
      </x:c>
      <x:c r="F59" s="142" t="str">
        <x:f>IF('14_Form_Inondations_Submersion'!$P59="Validé humainement",'14_Form_Inondations_Submersion'!F59,"")</x:f>
      </x:c>
      <x:c r="G59" s="142" t="str">
        <x:f>IF('14_Form_Inondations_Submersion'!$P59="Validé humainement",'14_Form_Inondations_Submersion'!G59,"")</x:f>
      </x:c>
      <x:c r="H59" s="142" t="str">
        <x:f>IF('14_Form_Inondations_Submersion'!$P59="Validé humainement",'14_Form_Inondations_Submersion'!H59,"")</x:f>
      </x:c>
      <x:c r="I59" s="142" t="str">
        <x:f>IF('14_Form_Inondations_Submersion'!$P59="Validé humainement",'14_Form_Inondations_Submersion'!I59,"")</x:f>
      </x:c>
      <x:c r="J59" s="142" t="str">
        <x:f>IF('14_Form_Inondations_Submersion'!$P59="Validé humainement",'14_Form_Inondations_Submersion'!J59,"")</x:f>
      </x:c>
      <x:c r="K59" s="142" t="str">
        <x:f>IF('14_Form_Inondations_Submersion'!$P59="Validé humainement",'14_Form_Inondations_Submersion'!K59,"")</x:f>
      </x:c>
      <x:c r="L59" s="142" t="str">
        <x:f>IF('14_Form_Inondations_Submersion'!$P59="Validé humainement",'14_Form_Inondations_Submersion'!L59,"")</x:f>
      </x:c>
      <x:c r="M59" s="142" t="str">
        <x:f>IF('14_Form_Inondations_Submersion'!$P59="Validé humainement",'14_Form_Inondations_Submersion'!M59,"")</x:f>
      </x:c>
      <x:c r="N59" s="142" t="str">
        <x:f>IF('14_Form_Inondations_Submersion'!$P59="Validé humainement",'14_Form_Inondations_Submersion'!N59,"")</x:f>
      </x:c>
      <x:c r="O59" s="142" t="str">
        <x:f>IF('14_Form_Inondations_Submersion'!$P59="Validé humainement",'14_Form_Inondations_Submersion'!O59,"")</x:f>
      </x:c>
      <x:c r="P59" s="142" t="str">
        <x:f>IF('14_Form_Inondations_Submersion'!$P59="Validé humainement",'14_Form_Inondations_Submersion'!P59,"")</x:f>
      </x:c>
      <x:c r="Q59" s="142" t="str">
        <x:f>IF('14_Form_Inondations_Submersion'!$P59="Validé humainement",'14_Form_Inondations_Submersion'!Q59,"")</x:f>
      </x:c>
      <x:c r="R59" s="142" t="str">
        <x:f>IF('14_Form_Inondations_Submersion'!$P59="Validé humainement",'14_Form_Inondations_Submersion'!R59,"")</x:f>
      </x:c>
      <x:c r="S59" s="142" t="str">
        <x:f>IF('14_Form_Inondations_Submersion'!$P59="Validé humainement",'14_Form_Inondations_Submersion'!S59,"")</x:f>
      </x:c>
      <x:c r="T59" s="142" t="str">
        <x:f>IF('14_Form_Inondations_Submersion'!$P59="Validé humainement",'14_Form_Inondations_Submersion'!T59,"")</x:f>
      </x:c>
      <x:c r="U59" s="142" t="str">
        <x:f>IF('14_Form_Inondations_Submersion'!$P59="Validé humainement",'14_Form_Inondations_Submersion'!U59,"")</x:f>
      </x:c>
    </x:row>
    <x:row r="60">
      <x:c r="A60" s="142" t="str">
        <x:f>IF('14_Form_Inondations_Submersion'!$P60="Validé humainement",'14_Form_Inondations_Submersion'!A60,"")</x:f>
      </x:c>
      <x:c r="B60" s="142" t="str">
        <x:f>IF('14_Form_Inondations_Submersion'!$P60="Validé humainement",'14_Form_Inondations_Submersion'!B60,"")</x:f>
      </x:c>
      <x:c r="C60" s="142" t="str">
        <x:f>IF('14_Form_Inondations_Submersion'!$P60="Validé humainement",'14_Form_Inondations_Submersion'!C60,"")</x:f>
      </x:c>
      <x:c r="D60" s="142" t="str">
        <x:f>IF('14_Form_Inondations_Submersion'!$P60="Validé humainement",'14_Form_Inondations_Submersion'!D60,"")</x:f>
      </x:c>
      <x:c r="E60" s="142" t="str">
        <x:f>IF('14_Form_Inondations_Submersion'!$P60="Validé humainement",'14_Form_Inondations_Submersion'!E60,"")</x:f>
      </x:c>
      <x:c r="F60" s="142" t="str">
        <x:f>IF('14_Form_Inondations_Submersion'!$P60="Validé humainement",'14_Form_Inondations_Submersion'!F60,"")</x:f>
      </x:c>
      <x:c r="G60" s="142" t="str">
        <x:f>IF('14_Form_Inondations_Submersion'!$P60="Validé humainement",'14_Form_Inondations_Submersion'!G60,"")</x:f>
      </x:c>
      <x:c r="H60" s="142" t="str">
        <x:f>IF('14_Form_Inondations_Submersion'!$P60="Validé humainement",'14_Form_Inondations_Submersion'!H60,"")</x:f>
      </x:c>
      <x:c r="I60" s="142" t="str">
        <x:f>IF('14_Form_Inondations_Submersion'!$P60="Validé humainement",'14_Form_Inondations_Submersion'!I60,"")</x:f>
      </x:c>
      <x:c r="J60" s="142" t="str">
        <x:f>IF('14_Form_Inondations_Submersion'!$P60="Validé humainement",'14_Form_Inondations_Submersion'!J60,"")</x:f>
      </x:c>
      <x:c r="K60" s="142" t="str">
        <x:f>IF('14_Form_Inondations_Submersion'!$P60="Validé humainement",'14_Form_Inondations_Submersion'!K60,"")</x:f>
      </x:c>
      <x:c r="L60" s="142" t="str">
        <x:f>IF('14_Form_Inondations_Submersion'!$P60="Validé humainement",'14_Form_Inondations_Submersion'!L60,"")</x:f>
      </x:c>
      <x:c r="M60" s="142" t="str">
        <x:f>IF('14_Form_Inondations_Submersion'!$P60="Validé humainement",'14_Form_Inondations_Submersion'!M60,"")</x:f>
      </x:c>
      <x:c r="N60" s="142" t="str">
        <x:f>IF('14_Form_Inondations_Submersion'!$P60="Validé humainement",'14_Form_Inondations_Submersion'!N60,"")</x:f>
      </x:c>
      <x:c r="O60" s="142" t="str">
        <x:f>IF('14_Form_Inondations_Submersion'!$P60="Validé humainement",'14_Form_Inondations_Submersion'!O60,"")</x:f>
      </x:c>
      <x:c r="P60" s="142" t="str">
        <x:f>IF('14_Form_Inondations_Submersion'!$P60="Validé humainement",'14_Form_Inondations_Submersion'!P60,"")</x:f>
      </x:c>
      <x:c r="Q60" s="142" t="str">
        <x:f>IF('14_Form_Inondations_Submersion'!$P60="Validé humainement",'14_Form_Inondations_Submersion'!Q60,"")</x:f>
      </x:c>
      <x:c r="R60" s="142" t="str">
        <x:f>IF('14_Form_Inondations_Submersion'!$P60="Validé humainement",'14_Form_Inondations_Submersion'!R60,"")</x:f>
      </x:c>
      <x:c r="S60" s="142" t="str">
        <x:f>IF('14_Form_Inondations_Submersion'!$P60="Validé humainement",'14_Form_Inondations_Submersion'!S60,"")</x:f>
      </x:c>
      <x:c r="T60" s="142" t="str">
        <x:f>IF('14_Form_Inondations_Submersion'!$P60="Validé humainement",'14_Form_Inondations_Submersion'!T60,"")</x:f>
      </x:c>
      <x:c r="U60" s="142" t="str">
        <x:f>IF('14_Form_Inondations_Submersion'!$P60="Validé humainement",'14_Form_Inondations_Submersion'!U60,"")</x:f>
      </x:c>
    </x:row>
    <x:row r="61">
      <x:c r="A61" s="142" t="str">
        <x:f>IF('14_Form_Inondations_Submersion'!$P61="Validé humainement",'14_Form_Inondations_Submersion'!A61,"")</x:f>
      </x:c>
      <x:c r="B61" s="142" t="str">
        <x:f>IF('14_Form_Inondations_Submersion'!$P61="Validé humainement",'14_Form_Inondations_Submersion'!B61,"")</x:f>
      </x:c>
      <x:c r="C61" s="142" t="str">
        <x:f>IF('14_Form_Inondations_Submersion'!$P61="Validé humainement",'14_Form_Inondations_Submersion'!C61,"")</x:f>
      </x:c>
      <x:c r="D61" s="142" t="str">
        <x:f>IF('14_Form_Inondations_Submersion'!$P61="Validé humainement",'14_Form_Inondations_Submersion'!D61,"")</x:f>
      </x:c>
      <x:c r="E61" s="142" t="str">
        <x:f>IF('14_Form_Inondations_Submersion'!$P61="Validé humainement",'14_Form_Inondations_Submersion'!E61,"")</x:f>
      </x:c>
      <x:c r="F61" s="142" t="str">
        <x:f>IF('14_Form_Inondations_Submersion'!$P61="Validé humainement",'14_Form_Inondations_Submersion'!F61,"")</x:f>
      </x:c>
      <x:c r="G61" s="142" t="str">
        <x:f>IF('14_Form_Inondations_Submersion'!$P61="Validé humainement",'14_Form_Inondations_Submersion'!G61,"")</x:f>
      </x:c>
      <x:c r="H61" s="142" t="str">
        <x:f>IF('14_Form_Inondations_Submersion'!$P61="Validé humainement",'14_Form_Inondations_Submersion'!H61,"")</x:f>
      </x:c>
      <x:c r="I61" s="142" t="str">
        <x:f>IF('14_Form_Inondations_Submersion'!$P61="Validé humainement",'14_Form_Inondations_Submersion'!I61,"")</x:f>
      </x:c>
      <x:c r="J61" s="142" t="str">
        <x:f>IF('14_Form_Inondations_Submersion'!$P61="Validé humainement",'14_Form_Inondations_Submersion'!J61,"")</x:f>
      </x:c>
      <x:c r="K61" s="142" t="str">
        <x:f>IF('14_Form_Inondations_Submersion'!$P61="Validé humainement",'14_Form_Inondations_Submersion'!K61,"")</x:f>
      </x:c>
      <x:c r="L61" s="142" t="str">
        <x:f>IF('14_Form_Inondations_Submersion'!$P61="Validé humainement",'14_Form_Inondations_Submersion'!L61,"")</x:f>
      </x:c>
      <x:c r="M61" s="142" t="str">
        <x:f>IF('14_Form_Inondations_Submersion'!$P61="Validé humainement",'14_Form_Inondations_Submersion'!M61,"")</x:f>
      </x:c>
      <x:c r="N61" s="142" t="str">
        <x:f>IF('14_Form_Inondations_Submersion'!$P61="Validé humainement",'14_Form_Inondations_Submersion'!N61,"")</x:f>
      </x:c>
      <x:c r="O61" s="142" t="str">
        <x:f>IF('14_Form_Inondations_Submersion'!$P61="Validé humainement",'14_Form_Inondations_Submersion'!O61,"")</x:f>
      </x:c>
      <x:c r="P61" s="142" t="str">
        <x:f>IF('14_Form_Inondations_Submersion'!$P61="Validé humainement",'14_Form_Inondations_Submersion'!P61,"")</x:f>
      </x:c>
      <x:c r="Q61" s="142" t="str">
        <x:f>IF('14_Form_Inondations_Submersion'!$P61="Validé humainement",'14_Form_Inondations_Submersion'!Q61,"")</x:f>
      </x:c>
      <x:c r="R61" s="142" t="str">
        <x:f>IF('14_Form_Inondations_Submersion'!$P61="Validé humainement",'14_Form_Inondations_Submersion'!R61,"")</x:f>
      </x:c>
      <x:c r="S61" s="142" t="str">
        <x:f>IF('14_Form_Inondations_Submersion'!$P61="Validé humainement",'14_Form_Inondations_Submersion'!S61,"")</x:f>
      </x:c>
      <x:c r="T61" s="142" t="str">
        <x:f>IF('14_Form_Inondations_Submersion'!$P61="Validé humainement",'14_Form_Inondations_Submersion'!T61,"")</x:f>
      </x:c>
      <x:c r="U61" s="142" t="str">
        <x:f>IF('14_Form_Inondations_Submersion'!$P61="Validé humainement",'14_Form_Inondations_Submersion'!U61,"")</x:f>
      </x:c>
    </x:row>
    <x:row r="62">
      <x:c r="A62" s="142" t="str">
        <x:f>IF('14_Form_Inondations_Submersion'!$P62="Validé humainement",'14_Form_Inondations_Submersion'!A62,"")</x:f>
      </x:c>
      <x:c r="B62" s="142" t="str">
        <x:f>IF('14_Form_Inondations_Submersion'!$P62="Validé humainement",'14_Form_Inondations_Submersion'!B62,"")</x:f>
      </x:c>
      <x:c r="C62" s="142" t="str">
        <x:f>IF('14_Form_Inondations_Submersion'!$P62="Validé humainement",'14_Form_Inondations_Submersion'!C62,"")</x:f>
      </x:c>
      <x:c r="D62" s="142" t="str">
        <x:f>IF('14_Form_Inondations_Submersion'!$P62="Validé humainement",'14_Form_Inondations_Submersion'!D62,"")</x:f>
      </x:c>
      <x:c r="E62" s="142" t="str">
        <x:f>IF('14_Form_Inondations_Submersion'!$P62="Validé humainement",'14_Form_Inondations_Submersion'!E62,"")</x:f>
      </x:c>
      <x:c r="F62" s="142" t="str">
        <x:f>IF('14_Form_Inondations_Submersion'!$P62="Validé humainement",'14_Form_Inondations_Submersion'!F62,"")</x:f>
      </x:c>
      <x:c r="G62" s="142" t="str">
        <x:f>IF('14_Form_Inondations_Submersion'!$P62="Validé humainement",'14_Form_Inondations_Submersion'!G62,"")</x:f>
      </x:c>
      <x:c r="H62" s="142" t="str">
        <x:f>IF('14_Form_Inondations_Submersion'!$P62="Validé humainement",'14_Form_Inondations_Submersion'!H62,"")</x:f>
      </x:c>
      <x:c r="I62" s="142" t="str">
        <x:f>IF('14_Form_Inondations_Submersion'!$P62="Validé humainement",'14_Form_Inondations_Submersion'!I62,"")</x:f>
      </x:c>
      <x:c r="J62" s="142" t="str">
        <x:f>IF('14_Form_Inondations_Submersion'!$P62="Validé humainement",'14_Form_Inondations_Submersion'!J62,"")</x:f>
      </x:c>
      <x:c r="K62" s="142" t="str">
        <x:f>IF('14_Form_Inondations_Submersion'!$P62="Validé humainement",'14_Form_Inondations_Submersion'!K62,"")</x:f>
      </x:c>
      <x:c r="L62" s="142" t="str">
        <x:f>IF('14_Form_Inondations_Submersion'!$P62="Validé humainement",'14_Form_Inondations_Submersion'!L62,"")</x:f>
      </x:c>
      <x:c r="M62" s="142" t="str">
        <x:f>IF('14_Form_Inondations_Submersion'!$P62="Validé humainement",'14_Form_Inondations_Submersion'!M62,"")</x:f>
      </x:c>
      <x:c r="N62" s="142" t="str">
        <x:f>IF('14_Form_Inondations_Submersion'!$P62="Validé humainement",'14_Form_Inondations_Submersion'!N62,"")</x:f>
      </x:c>
      <x:c r="O62" s="142" t="str">
        <x:f>IF('14_Form_Inondations_Submersion'!$P62="Validé humainement",'14_Form_Inondations_Submersion'!O62,"")</x:f>
      </x:c>
      <x:c r="P62" s="142" t="str">
        <x:f>IF('14_Form_Inondations_Submersion'!$P62="Validé humainement",'14_Form_Inondations_Submersion'!P62,"")</x:f>
      </x:c>
      <x:c r="Q62" s="142" t="str">
        <x:f>IF('14_Form_Inondations_Submersion'!$P62="Validé humainement",'14_Form_Inondations_Submersion'!Q62,"")</x:f>
      </x:c>
      <x:c r="R62" s="142" t="str">
        <x:f>IF('14_Form_Inondations_Submersion'!$P62="Validé humainement",'14_Form_Inondations_Submersion'!R62,"")</x:f>
      </x:c>
      <x:c r="S62" s="142" t="str">
        <x:f>IF('14_Form_Inondations_Submersion'!$P62="Validé humainement",'14_Form_Inondations_Submersion'!S62,"")</x:f>
      </x:c>
      <x:c r="T62" s="142" t="str">
        <x:f>IF('14_Form_Inondations_Submersion'!$P62="Validé humainement",'14_Form_Inondations_Submersion'!T62,"")</x:f>
      </x:c>
      <x:c r="U62" s="142" t="str">
        <x:f>IF('14_Form_Inondations_Submersion'!$P62="Validé humainement",'14_Form_Inondations_Submersion'!U62,"")</x:f>
      </x:c>
    </x:row>
    <x:row r="63">
      <x:c r="A63" s="142" t="str">
        <x:f>IF('14_Form_Inondations_Submersion'!$P63="Validé humainement",'14_Form_Inondations_Submersion'!A63,"")</x:f>
      </x:c>
      <x:c r="B63" s="142" t="str">
        <x:f>IF('14_Form_Inondations_Submersion'!$P63="Validé humainement",'14_Form_Inondations_Submersion'!B63,"")</x:f>
      </x:c>
      <x:c r="C63" s="142" t="str">
        <x:f>IF('14_Form_Inondations_Submersion'!$P63="Validé humainement",'14_Form_Inondations_Submersion'!C63,"")</x:f>
      </x:c>
      <x:c r="D63" s="142" t="str">
        <x:f>IF('14_Form_Inondations_Submersion'!$P63="Validé humainement",'14_Form_Inondations_Submersion'!D63,"")</x:f>
      </x:c>
      <x:c r="E63" s="142" t="str">
        <x:f>IF('14_Form_Inondations_Submersion'!$P63="Validé humainement",'14_Form_Inondations_Submersion'!E63,"")</x:f>
      </x:c>
      <x:c r="F63" s="142" t="str">
        <x:f>IF('14_Form_Inondations_Submersion'!$P63="Validé humainement",'14_Form_Inondations_Submersion'!F63,"")</x:f>
      </x:c>
      <x:c r="G63" s="142" t="str">
        <x:f>IF('14_Form_Inondations_Submersion'!$P63="Validé humainement",'14_Form_Inondations_Submersion'!G63,"")</x:f>
      </x:c>
      <x:c r="H63" s="142" t="str">
        <x:f>IF('14_Form_Inondations_Submersion'!$P63="Validé humainement",'14_Form_Inondations_Submersion'!H63,"")</x:f>
      </x:c>
      <x:c r="I63" s="142" t="str">
        <x:f>IF('14_Form_Inondations_Submersion'!$P63="Validé humainement",'14_Form_Inondations_Submersion'!I63,"")</x:f>
      </x:c>
      <x:c r="J63" s="142" t="str">
        <x:f>IF('14_Form_Inondations_Submersion'!$P63="Validé humainement",'14_Form_Inondations_Submersion'!J63,"")</x:f>
      </x:c>
      <x:c r="K63" s="142" t="str">
        <x:f>IF('14_Form_Inondations_Submersion'!$P63="Validé humainement",'14_Form_Inondations_Submersion'!K63,"")</x:f>
      </x:c>
      <x:c r="L63" s="142" t="str">
        <x:f>IF('14_Form_Inondations_Submersion'!$P63="Validé humainement",'14_Form_Inondations_Submersion'!L63,"")</x:f>
      </x:c>
      <x:c r="M63" s="142" t="str">
        <x:f>IF('14_Form_Inondations_Submersion'!$P63="Validé humainement",'14_Form_Inondations_Submersion'!M63,"")</x:f>
      </x:c>
      <x:c r="N63" s="142" t="str">
        <x:f>IF('14_Form_Inondations_Submersion'!$P63="Validé humainement",'14_Form_Inondations_Submersion'!N63,"")</x:f>
      </x:c>
      <x:c r="O63" s="142" t="str">
        <x:f>IF('14_Form_Inondations_Submersion'!$P63="Validé humainement",'14_Form_Inondations_Submersion'!O63,"")</x:f>
      </x:c>
      <x:c r="P63" s="142" t="str">
        <x:f>IF('14_Form_Inondations_Submersion'!$P63="Validé humainement",'14_Form_Inondations_Submersion'!P63,"")</x:f>
      </x:c>
      <x:c r="Q63" s="142" t="str">
        <x:f>IF('14_Form_Inondations_Submersion'!$P63="Validé humainement",'14_Form_Inondations_Submersion'!Q63,"")</x:f>
      </x:c>
      <x:c r="R63" s="142" t="str">
        <x:f>IF('14_Form_Inondations_Submersion'!$P63="Validé humainement",'14_Form_Inondations_Submersion'!R63,"")</x:f>
      </x:c>
      <x:c r="S63" s="142" t="str">
        <x:f>IF('14_Form_Inondations_Submersion'!$P63="Validé humainement",'14_Form_Inondations_Submersion'!S63,"")</x:f>
      </x:c>
      <x:c r="T63" s="142" t="str">
        <x:f>IF('14_Form_Inondations_Submersion'!$P63="Validé humainement",'14_Form_Inondations_Submersion'!T63,"")</x:f>
      </x:c>
      <x:c r="U63" s="142" t="str">
        <x:f>IF('14_Form_Inondations_Submersion'!$P63="Validé humainement",'14_Form_Inondations_Submersion'!U63,"")</x:f>
      </x:c>
    </x:row>
    <x:row r="64">
      <x:c r="A64" s="142" t="str">
        <x:f>IF('14_Form_Inondations_Submersion'!$P64="Validé humainement",'14_Form_Inondations_Submersion'!A64,"")</x:f>
      </x:c>
      <x:c r="B64" s="142" t="str">
        <x:f>IF('14_Form_Inondations_Submersion'!$P64="Validé humainement",'14_Form_Inondations_Submersion'!B64,"")</x:f>
      </x:c>
      <x:c r="C64" s="142" t="str">
        <x:f>IF('14_Form_Inondations_Submersion'!$P64="Validé humainement",'14_Form_Inondations_Submersion'!C64,"")</x:f>
      </x:c>
      <x:c r="D64" s="142" t="str">
        <x:f>IF('14_Form_Inondations_Submersion'!$P64="Validé humainement",'14_Form_Inondations_Submersion'!D64,"")</x:f>
      </x:c>
      <x:c r="E64" s="142" t="str">
        <x:f>IF('14_Form_Inondations_Submersion'!$P64="Validé humainement",'14_Form_Inondations_Submersion'!E64,"")</x:f>
      </x:c>
      <x:c r="F64" s="142" t="str">
        <x:f>IF('14_Form_Inondations_Submersion'!$P64="Validé humainement",'14_Form_Inondations_Submersion'!F64,"")</x:f>
      </x:c>
      <x:c r="G64" s="142" t="str">
        <x:f>IF('14_Form_Inondations_Submersion'!$P64="Validé humainement",'14_Form_Inondations_Submersion'!G64,"")</x:f>
      </x:c>
      <x:c r="H64" s="142" t="str">
        <x:f>IF('14_Form_Inondations_Submersion'!$P64="Validé humainement",'14_Form_Inondations_Submersion'!H64,"")</x:f>
      </x:c>
      <x:c r="I64" s="142" t="str">
        <x:f>IF('14_Form_Inondations_Submersion'!$P64="Validé humainement",'14_Form_Inondations_Submersion'!I64,"")</x:f>
      </x:c>
      <x:c r="J64" s="142" t="str">
        <x:f>IF('14_Form_Inondations_Submersion'!$P64="Validé humainement",'14_Form_Inondations_Submersion'!J64,"")</x:f>
      </x:c>
      <x:c r="K64" s="142" t="str">
        <x:f>IF('14_Form_Inondations_Submersion'!$P64="Validé humainement",'14_Form_Inondations_Submersion'!K64,"")</x:f>
      </x:c>
      <x:c r="L64" s="142" t="str">
        <x:f>IF('14_Form_Inondations_Submersion'!$P64="Validé humainement",'14_Form_Inondations_Submersion'!L64,"")</x:f>
      </x:c>
      <x:c r="M64" s="142" t="str">
        <x:f>IF('14_Form_Inondations_Submersion'!$P64="Validé humainement",'14_Form_Inondations_Submersion'!M64,"")</x:f>
      </x:c>
      <x:c r="N64" s="142" t="str">
        <x:f>IF('14_Form_Inondations_Submersion'!$P64="Validé humainement",'14_Form_Inondations_Submersion'!N64,"")</x:f>
      </x:c>
      <x:c r="O64" s="142" t="str">
        <x:f>IF('14_Form_Inondations_Submersion'!$P64="Validé humainement",'14_Form_Inondations_Submersion'!O64,"")</x:f>
      </x:c>
      <x:c r="P64" s="142" t="str">
        <x:f>IF('14_Form_Inondations_Submersion'!$P64="Validé humainement",'14_Form_Inondations_Submersion'!P64,"")</x:f>
      </x:c>
      <x:c r="Q64" s="142" t="str">
        <x:f>IF('14_Form_Inondations_Submersion'!$P64="Validé humainement",'14_Form_Inondations_Submersion'!Q64,"")</x:f>
      </x:c>
      <x:c r="R64" s="142" t="str">
        <x:f>IF('14_Form_Inondations_Submersion'!$P64="Validé humainement",'14_Form_Inondations_Submersion'!R64,"")</x:f>
      </x:c>
      <x:c r="S64" s="142" t="str">
        <x:f>IF('14_Form_Inondations_Submersion'!$P64="Validé humainement",'14_Form_Inondations_Submersion'!S64,"")</x:f>
      </x:c>
      <x:c r="T64" s="142" t="str">
        <x:f>IF('14_Form_Inondations_Submersion'!$P64="Validé humainement",'14_Form_Inondations_Submersion'!T64,"")</x:f>
      </x:c>
      <x:c r="U64" s="142" t="str">
        <x:f>IF('14_Form_Inondations_Submersion'!$P64="Validé humainement",'14_Form_Inondations_Submersion'!U64,"")</x:f>
      </x:c>
    </x:row>
  </x:sheetData>
  <x:mergeCells>
    <x:mergeCell ref="A1:U1"/>
    <x:mergeCell ref="A2:U2"/>
  </x:mergeCells>
  <x:pageMargins left="0.7" right="0.7" top="0.75" bottom="0.75" header="0.3" footer="0.3"/>
  <x:tableParts count="1">
    <x:tablePart xmlns:r="http://schemas.openxmlformats.org/officeDocument/2006/relationships" r:id="Rda06f14c5a6d4ee9"/>
  </x:tableParts>
</x:worksheet>
</file>

<file path=xl/worksheets/sheet98.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6.25" hidden="0" customWidth="1"/>
    <x:col min="7" max="7" width="18.75" hidden="0" customWidth="1"/>
    <x:col min="8" max="8" width="16.25" hidden="0" customWidth="1"/>
    <x:col min="9" max="9" width="15" hidden="0" customWidth="1"/>
    <x:col min="10" max="10" width="17.5" hidden="0" customWidth="1"/>
    <x:col min="11" max="11" width="16.25" hidden="0" customWidth="1"/>
    <x:col min="12" max="12" width="16.2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64" t="str">
        <x:v>Formulaire Îlots de chaleur urbains (ICU)</x:v>
      </x:c>
      <x:c r="B1" s="164"/>
      <x:c r="C1" s="164"/>
      <x:c r="D1" s="164"/>
      <x:c r="E1" s="164"/>
      <x:c r="F1" s="164"/>
      <x:c r="G1" s="164"/>
      <x:c r="H1" s="164"/>
      <x:c r="I1" s="164"/>
      <x:c r="J1" s="164"/>
      <x:c r="K1" s="164"/>
      <x:c r="L1" s="164"/>
      <x:c r="M1" s="164"/>
      <x:c r="N1" s="164"/>
      <x:c r="O1" s="164"/>
      <x:c r="P1" s="164"/>
      <x:c r="Q1" s="164"/>
      <x:c r="R1" s="164"/>
      <x:c r="S1" s="164"/>
      <x:c r="T1" s="164"/>
    </x:row>
    <x:row r="2" ht="34.5" customHeight="1">
      <x:c r="A2" s="138" t="str">
        <x:v>Cartographie thermique : écart de température ville/référence, taux de végétation et d'imperméabilisation par zone.</x:v>
      </x:c>
      <x:c r="B2" s="138"/>
      <x:c r="C2" s="138"/>
      <x:c r="D2" s="138"/>
      <x:c r="E2" s="138"/>
      <x:c r="F2" s="138"/>
      <x:c r="G2" s="138"/>
      <x:c r="H2" s="138"/>
      <x:c r="I2" s="138"/>
      <x:c r="J2" s="138"/>
      <x:c r="K2" s="138"/>
      <x:c r="L2" s="138"/>
      <x:c r="M2" s="138"/>
      <x:c r="N2" s="138"/>
      <x:c r="O2" s="138"/>
      <x:c r="P2" s="138"/>
      <x:c r="Q2" s="138"/>
      <x:c r="R2" s="138"/>
      <x:c r="S2" s="138"/>
      <x:c r="T2" s="138"/>
    </x:row>
    <x:row r="4">
      <x:c r="A4" s="166" t="str">
        <x:v>ID_Saisie</x:v>
      </x:c>
      <x:c r="B4" s="166" t="str">
        <x:v>Année</x:v>
      </x:c>
      <x:c r="C4" s="166" t="str">
        <x:v>Mois</x:v>
      </x:c>
      <x:c r="D4" s="166" t="str">
        <x:v>Commune / zone</x:v>
      </x:c>
      <x:c r="E4" s="166" t="str">
        <x:v>Zone / quartier</x:v>
      </x:c>
      <x:c r="F4" s="166" t="str">
        <x:v>Temp. surface zone (°C)</x:v>
      </x:c>
      <x:c r="G4" s="166" t="str">
        <x:v>Temp. référence péri-urbaine (°C)</x:v>
      </x:c>
      <x:c r="H4" s="166" t="str">
        <x:v>Intensité ICU (Δ°C)</x:v>
      </x:c>
      <x:c r="I4" s="166" t="str">
        <x:v>Taux de végétation (%)</x:v>
      </x:c>
      <x:c r="J4" s="166" t="str">
        <x:v>Taux d'imperméabilisation (%)</x:v>
      </x:c>
      <x:c r="K4" s="166" t="str">
        <x:v>Population exposée</x:v>
      </x:c>
      <x:c r="L4" s="166" t="str">
        <x:v>Priorité d'intervention</x:v>
      </x:c>
      <x:c r="M4" s="166" t="str">
        <x:v>Institution source</x:v>
      </x:c>
      <x:c r="N4" s="166" t="str">
        <x:v>Document source</x:v>
      </x:c>
      <x:c r="O4" s="166" t="str">
        <x:v>Statut validation</x:v>
      </x:c>
      <x:c r="P4" s="166" t="str">
        <x:v>Niveau d'incertitude</x:v>
      </x:c>
      <x:c r="Q4" s="166" t="str">
        <x:v>Date de saisie</x:v>
      </x:c>
      <x:c r="R4" s="166" t="str">
        <x:v>Responsable</x:v>
      </x:c>
      <x:c r="S4" s="166" t="str">
        <x:v>Alerte_QC</x:v>
      </x:c>
      <x:c r="T4" s="166" t="str">
        <x:v>Alimente_Rapports</x:v>
      </x:c>
    </x:row>
    <x:row r="5">
      <x:c r="A5" s="142" t="str">
        <x:f>IF(B5="","","ICU-"&amp;TEXT(ROW()-4,"0000"))</x:f>
      </x:c>
      <x:c r="B5" s="142"/>
      <x:c r="C5" s="142"/>
      <x:c r="D5" s="142"/>
      <x:c r="E5" s="142"/>
      <x:c r="F5" s="145"/>
      <x:c r="G5" s="145"/>
      <x:c r="H5" s="145" t="str">
        <x:f>IF(OR(F5="",G5=""),"",F5-G5)</x:f>
      </x:c>
      <x:c r="I5" s="167"/>
      <x:c r="J5" s="167"/>
      <x:c r="K5" s="143"/>
      <x:c r="L5" s="142"/>
      <x:c r="M5" s="142"/>
      <x:c r="N5" s="142"/>
      <x:c r="O5" s="142"/>
      <x:c r="P5" s="142"/>
      <x:c r="Q5" s="146" t="str">
        <x:f>IF(B5="","",TODAY())</x:f>
      </x:c>
      <x:c r="R5" s="142"/>
      <x:c r="S5" s="142" t="str">
        <x:f>IF(B5="","",IF(OR(D5="",M5="",N5="",O5&lt;&gt;"Validé humainement"),"ALERTE: localisation/source/validation à compléter","OK"))</x:f>
      </x:c>
      <x:c r="T5" s="142" t="str">
        <x:f>IF(B5="","",IF(O5="Validé humainement","Oui","Non"))</x:f>
      </x:c>
    </x:row>
    <x:row r="6">
      <x:c r="A6" s="142" t="str">
        <x:f>IF(B6="","","ICU-"&amp;TEXT(ROW()-4,"0000"))</x:f>
      </x:c>
      <x:c r="B6" s="142"/>
      <x:c r="C6" s="142"/>
      <x:c r="D6" s="142"/>
      <x:c r="E6" s="142"/>
      <x:c r="F6" s="145"/>
      <x:c r="G6" s="145"/>
      <x:c r="H6" s="145" t="str">
        <x:f>IF(OR(F6="",G6=""),"",F6-G6)</x:f>
      </x:c>
      <x:c r="I6" s="167"/>
      <x:c r="J6" s="167"/>
      <x:c r="K6" s="143"/>
      <x:c r="L6" s="142"/>
      <x:c r="M6" s="142"/>
      <x:c r="N6" s="142"/>
      <x:c r="O6" s="142"/>
      <x:c r="P6" s="142"/>
      <x:c r="Q6" s="146" t="str">
        <x:f>IF(B6="","",TODAY())</x:f>
      </x:c>
      <x:c r="R6" s="142"/>
      <x:c r="S6" s="142" t="str">
        <x:f>IF(B6="","",IF(OR(D6="",M6="",N6="",O6&lt;&gt;"Validé humainement"),"ALERTE: localisation/source/validation à compléter","OK"))</x:f>
      </x:c>
      <x:c r="T6" s="142" t="str">
        <x:f>IF(B6="","",IF(O6="Validé humainement","Oui","Non"))</x:f>
      </x:c>
    </x:row>
    <x:row r="7">
      <x:c r="A7" s="142" t="str">
        <x:f>IF(B7="","","ICU-"&amp;TEXT(ROW()-4,"0000"))</x:f>
      </x:c>
      <x:c r="B7" s="142"/>
      <x:c r="C7" s="142"/>
      <x:c r="D7" s="142"/>
      <x:c r="E7" s="142"/>
      <x:c r="F7" s="145"/>
      <x:c r="G7" s="145"/>
      <x:c r="H7" s="145" t="str">
        <x:f>IF(OR(F7="",G7=""),"",F7-G7)</x:f>
      </x:c>
      <x:c r="I7" s="167"/>
      <x:c r="J7" s="167"/>
      <x:c r="K7" s="143"/>
      <x:c r="L7" s="142"/>
      <x:c r="M7" s="142"/>
      <x:c r="N7" s="142"/>
      <x:c r="O7" s="142"/>
      <x:c r="P7" s="142"/>
      <x:c r="Q7" s="146" t="str">
        <x:f>IF(B7="","",TODAY())</x:f>
      </x:c>
      <x:c r="R7" s="142"/>
      <x:c r="S7" s="142" t="str">
        <x:f>IF(B7="","",IF(OR(D7="",M7="",N7="",O7&lt;&gt;"Validé humainement"),"ALERTE: localisation/source/validation à compléter","OK"))</x:f>
      </x:c>
      <x:c r="T7" s="142" t="str">
        <x:f>IF(B7="","",IF(O7="Validé humainement","Oui","Non"))</x:f>
      </x:c>
    </x:row>
    <x:row r="8">
      <x:c r="A8" s="142" t="str">
        <x:f>IF(B8="","","ICU-"&amp;TEXT(ROW()-4,"0000"))</x:f>
      </x:c>
      <x:c r="B8" s="142"/>
      <x:c r="C8" s="142"/>
      <x:c r="D8" s="142"/>
      <x:c r="E8" s="142"/>
      <x:c r="F8" s="145"/>
      <x:c r="G8" s="145"/>
      <x:c r="H8" s="145" t="str">
        <x:f>IF(OR(F8="",G8=""),"",F8-G8)</x:f>
      </x:c>
      <x:c r="I8" s="167"/>
      <x:c r="J8" s="167"/>
      <x:c r="K8" s="143"/>
      <x:c r="L8" s="142"/>
      <x:c r="M8" s="142"/>
      <x:c r="N8" s="142"/>
      <x:c r="O8" s="142"/>
      <x:c r="P8" s="142"/>
      <x:c r="Q8" s="146" t="str">
        <x:f>IF(B8="","",TODAY())</x:f>
      </x:c>
      <x:c r="R8" s="142"/>
      <x:c r="S8" s="142" t="str">
        <x:f>IF(B8="","",IF(OR(D8="",M8="",N8="",O8&lt;&gt;"Validé humainement"),"ALERTE: localisation/source/validation à compléter","OK"))</x:f>
      </x:c>
      <x:c r="T8" s="142" t="str">
        <x:f>IF(B8="","",IF(O8="Validé humainement","Oui","Non"))</x:f>
      </x:c>
    </x:row>
    <x:row r="9">
      <x:c r="A9" s="142" t="str">
        <x:f>IF(B9="","","ICU-"&amp;TEXT(ROW()-4,"0000"))</x:f>
      </x:c>
      <x:c r="B9" s="142"/>
      <x:c r="C9" s="142"/>
      <x:c r="D9" s="142"/>
      <x:c r="E9" s="142"/>
      <x:c r="F9" s="145"/>
      <x:c r="G9" s="145"/>
      <x:c r="H9" s="145" t="str">
        <x:f>IF(OR(F9="",G9=""),"",F9-G9)</x:f>
      </x:c>
      <x:c r="I9" s="167"/>
      <x:c r="J9" s="167"/>
      <x:c r="K9" s="143"/>
      <x:c r="L9" s="142"/>
      <x:c r="M9" s="142"/>
      <x:c r="N9" s="142"/>
      <x:c r="O9" s="142"/>
      <x:c r="P9" s="142"/>
      <x:c r="Q9" s="146" t="str">
        <x:f>IF(B9="","",TODAY())</x:f>
      </x:c>
      <x:c r="R9" s="142"/>
      <x:c r="S9" s="142" t="str">
        <x:f>IF(B9="","",IF(OR(D9="",M9="",N9="",O9&lt;&gt;"Validé humainement"),"ALERTE: localisation/source/validation à compléter","OK"))</x:f>
      </x:c>
      <x:c r="T9" s="142" t="str">
        <x:f>IF(B9="","",IF(O9="Validé humainement","Oui","Non"))</x:f>
      </x:c>
    </x:row>
    <x:row r="10">
      <x:c r="A10" s="142" t="str">
        <x:f>IF(B10="","","ICU-"&amp;TEXT(ROW()-4,"0000"))</x:f>
      </x:c>
      <x:c r="B10" s="142"/>
      <x:c r="C10" s="142"/>
      <x:c r="D10" s="142"/>
      <x:c r="E10" s="142"/>
      <x:c r="F10" s="145"/>
      <x:c r="G10" s="145"/>
      <x:c r="H10" s="145" t="str">
        <x:f>IF(OR(F10="",G10=""),"",F10-G10)</x:f>
      </x:c>
      <x:c r="I10" s="167"/>
      <x:c r="J10" s="167"/>
      <x:c r="K10" s="143"/>
      <x:c r="L10" s="142"/>
      <x:c r="M10" s="142"/>
      <x:c r="N10" s="142"/>
      <x:c r="O10" s="142"/>
      <x:c r="P10" s="142"/>
      <x:c r="Q10" s="146" t="str">
        <x:f>IF(B10="","",TODAY())</x:f>
      </x:c>
      <x:c r="R10" s="142"/>
      <x:c r="S10" s="142" t="str">
        <x:f>IF(B10="","",IF(OR(D10="",M10="",N10="",O10&lt;&gt;"Validé humainement"),"ALERTE: localisation/source/validation à compléter","OK"))</x:f>
      </x:c>
      <x:c r="T10" s="142" t="str">
        <x:f>IF(B10="","",IF(O10="Validé humainement","Oui","Non"))</x:f>
      </x:c>
    </x:row>
    <x:row r="11">
      <x:c r="A11" s="142" t="str">
        <x:f>IF(B11="","","ICU-"&amp;TEXT(ROW()-4,"0000"))</x:f>
      </x:c>
      <x:c r="B11" s="142"/>
      <x:c r="C11" s="142"/>
      <x:c r="D11" s="142"/>
      <x:c r="E11" s="142"/>
      <x:c r="F11" s="145"/>
      <x:c r="G11" s="145"/>
      <x:c r="H11" s="145" t="str">
        <x:f>IF(OR(F11="",G11=""),"",F11-G11)</x:f>
      </x:c>
      <x:c r="I11" s="167"/>
      <x:c r="J11" s="167"/>
      <x:c r="K11" s="143"/>
      <x:c r="L11" s="142"/>
      <x:c r="M11" s="142"/>
      <x:c r="N11" s="142"/>
      <x:c r="O11" s="142"/>
      <x:c r="P11" s="142"/>
      <x:c r="Q11" s="146" t="str">
        <x:f>IF(B11="","",TODAY())</x:f>
      </x:c>
      <x:c r="R11" s="142"/>
      <x:c r="S11" s="142" t="str">
        <x:f>IF(B11="","",IF(OR(D11="",M11="",N11="",O11&lt;&gt;"Validé humainement"),"ALERTE: localisation/source/validation à compléter","OK"))</x:f>
      </x:c>
      <x:c r="T11" s="142" t="str">
        <x:f>IF(B11="","",IF(O11="Validé humainement","Oui","Non"))</x:f>
      </x:c>
    </x:row>
    <x:row r="12">
      <x:c r="A12" s="142" t="str">
        <x:f>IF(B12="","","ICU-"&amp;TEXT(ROW()-4,"0000"))</x:f>
      </x:c>
      <x:c r="B12" s="142"/>
      <x:c r="C12" s="142"/>
      <x:c r="D12" s="142"/>
      <x:c r="E12" s="142"/>
      <x:c r="F12" s="145"/>
      <x:c r="G12" s="145"/>
      <x:c r="H12" s="145" t="str">
        <x:f>IF(OR(F12="",G12=""),"",F12-G12)</x:f>
      </x:c>
      <x:c r="I12" s="167"/>
      <x:c r="J12" s="167"/>
      <x:c r="K12" s="143"/>
      <x:c r="L12" s="142"/>
      <x:c r="M12" s="142"/>
      <x:c r="N12" s="142"/>
      <x:c r="O12" s="142"/>
      <x:c r="P12" s="142"/>
      <x:c r="Q12" s="146" t="str">
        <x:f>IF(B12="","",TODAY())</x:f>
      </x:c>
      <x:c r="R12" s="142"/>
      <x:c r="S12" s="142" t="str">
        <x:f>IF(B12="","",IF(OR(D12="",M12="",N12="",O12&lt;&gt;"Validé humainement"),"ALERTE: localisation/source/validation à compléter","OK"))</x:f>
      </x:c>
      <x:c r="T12" s="142" t="str">
        <x:f>IF(B12="","",IF(O12="Validé humainement","Oui","Non"))</x:f>
      </x:c>
    </x:row>
    <x:row r="13">
      <x:c r="A13" s="142" t="str">
        <x:f>IF(B13="","","ICU-"&amp;TEXT(ROW()-4,"0000"))</x:f>
      </x:c>
      <x:c r="B13" s="142"/>
      <x:c r="C13" s="142"/>
      <x:c r="D13" s="142"/>
      <x:c r="E13" s="142"/>
      <x:c r="F13" s="145"/>
      <x:c r="G13" s="145"/>
      <x:c r="H13" s="145" t="str">
        <x:f>IF(OR(F13="",G13=""),"",F13-G13)</x:f>
      </x:c>
      <x:c r="I13" s="167"/>
      <x:c r="J13" s="167"/>
      <x:c r="K13" s="143"/>
      <x:c r="L13" s="142"/>
      <x:c r="M13" s="142"/>
      <x:c r="N13" s="142"/>
      <x:c r="O13" s="142"/>
      <x:c r="P13" s="142"/>
      <x:c r="Q13" s="146" t="str">
        <x:f>IF(B13="","",TODAY())</x:f>
      </x:c>
      <x:c r="R13" s="142"/>
      <x:c r="S13" s="142" t="str">
        <x:f>IF(B13="","",IF(OR(D13="",M13="",N13="",O13&lt;&gt;"Validé humainement"),"ALERTE: localisation/source/validation à compléter","OK"))</x:f>
      </x:c>
      <x:c r="T13" s="142" t="str">
        <x:f>IF(B13="","",IF(O13="Validé humainement","Oui","Non"))</x:f>
      </x:c>
    </x:row>
    <x:row r="14">
      <x:c r="A14" s="142" t="str">
        <x:f>IF(B14="","","ICU-"&amp;TEXT(ROW()-4,"0000"))</x:f>
      </x:c>
      <x:c r="B14" s="142"/>
      <x:c r="C14" s="142"/>
      <x:c r="D14" s="142"/>
      <x:c r="E14" s="142"/>
      <x:c r="F14" s="145"/>
      <x:c r="G14" s="145"/>
      <x:c r="H14" s="145" t="str">
        <x:f>IF(OR(F14="",G14=""),"",F14-G14)</x:f>
      </x:c>
      <x:c r="I14" s="167"/>
      <x:c r="J14" s="167"/>
      <x:c r="K14" s="143"/>
      <x:c r="L14" s="142"/>
      <x:c r="M14" s="142"/>
      <x:c r="N14" s="142"/>
      <x:c r="O14" s="142"/>
      <x:c r="P14" s="142"/>
      <x:c r="Q14" s="146" t="str">
        <x:f>IF(B14="","",TODAY())</x:f>
      </x:c>
      <x:c r="R14" s="142"/>
      <x:c r="S14" s="142" t="str">
        <x:f>IF(B14="","",IF(OR(D14="",M14="",N14="",O14&lt;&gt;"Validé humainement"),"ALERTE: localisation/source/validation à compléter","OK"))</x:f>
      </x:c>
      <x:c r="T14" s="142" t="str">
        <x:f>IF(B14="","",IF(O14="Validé humainement","Oui","Non"))</x:f>
      </x:c>
    </x:row>
    <x:row r="15">
      <x:c r="A15" s="142" t="str">
        <x:f>IF(B15="","","ICU-"&amp;TEXT(ROW()-4,"0000"))</x:f>
      </x:c>
      <x:c r="B15" s="142"/>
      <x:c r="C15" s="142"/>
      <x:c r="D15" s="142"/>
      <x:c r="E15" s="142"/>
      <x:c r="F15" s="145"/>
      <x:c r="G15" s="145"/>
      <x:c r="H15" s="145" t="str">
        <x:f>IF(OR(F15="",G15=""),"",F15-G15)</x:f>
      </x:c>
      <x:c r="I15" s="167"/>
      <x:c r="J15" s="167"/>
      <x:c r="K15" s="143"/>
      <x:c r="L15" s="142"/>
      <x:c r="M15" s="142"/>
      <x:c r="N15" s="142"/>
      <x:c r="O15" s="142"/>
      <x:c r="P15" s="142"/>
      <x:c r="Q15" s="146" t="str">
        <x:f>IF(B15="","",TODAY())</x:f>
      </x:c>
      <x:c r="R15" s="142"/>
      <x:c r="S15" s="142" t="str">
        <x:f>IF(B15="","",IF(OR(D15="",M15="",N15="",O15&lt;&gt;"Validé humainement"),"ALERTE: localisation/source/validation à compléter","OK"))</x:f>
      </x:c>
      <x:c r="T15" s="142" t="str">
        <x:f>IF(B15="","",IF(O15="Validé humainement","Oui","Non"))</x:f>
      </x:c>
    </x:row>
    <x:row r="16">
      <x:c r="A16" s="142" t="str">
        <x:f>IF(B16="","","ICU-"&amp;TEXT(ROW()-4,"0000"))</x:f>
      </x:c>
      <x:c r="B16" s="142"/>
      <x:c r="C16" s="142"/>
      <x:c r="D16" s="142"/>
      <x:c r="E16" s="142"/>
      <x:c r="F16" s="145"/>
      <x:c r="G16" s="145"/>
      <x:c r="H16" s="145" t="str">
        <x:f>IF(OR(F16="",G16=""),"",F16-G16)</x:f>
      </x:c>
      <x:c r="I16" s="167"/>
      <x:c r="J16" s="167"/>
      <x:c r="K16" s="143"/>
      <x:c r="L16" s="142"/>
      <x:c r="M16" s="142"/>
      <x:c r="N16" s="142"/>
      <x:c r="O16" s="142"/>
      <x:c r="P16" s="142"/>
      <x:c r="Q16" s="146" t="str">
        <x:f>IF(B16="","",TODAY())</x:f>
      </x:c>
      <x:c r="R16" s="142"/>
      <x:c r="S16" s="142" t="str">
        <x:f>IF(B16="","",IF(OR(D16="",M16="",N16="",O16&lt;&gt;"Validé humainement"),"ALERTE: localisation/source/validation à compléter","OK"))</x:f>
      </x:c>
      <x:c r="T16" s="142" t="str">
        <x:f>IF(B16="","",IF(O16="Validé humainement","Oui","Non"))</x:f>
      </x:c>
    </x:row>
    <x:row r="17">
      <x:c r="A17" s="142" t="str">
        <x:f>IF(B17="","","ICU-"&amp;TEXT(ROW()-4,"0000"))</x:f>
      </x:c>
      <x:c r="B17" s="142"/>
      <x:c r="C17" s="142"/>
      <x:c r="D17" s="142"/>
      <x:c r="E17" s="142"/>
      <x:c r="F17" s="145"/>
      <x:c r="G17" s="145"/>
      <x:c r="H17" s="145" t="str">
        <x:f>IF(OR(F17="",G17=""),"",F17-G17)</x:f>
      </x:c>
      <x:c r="I17" s="167"/>
      <x:c r="J17" s="167"/>
      <x:c r="K17" s="143"/>
      <x:c r="L17" s="142"/>
      <x:c r="M17" s="142"/>
      <x:c r="N17" s="142"/>
      <x:c r="O17" s="142"/>
      <x:c r="P17" s="142"/>
      <x:c r="Q17" s="146" t="str">
        <x:f>IF(B17="","",TODAY())</x:f>
      </x:c>
      <x:c r="R17" s="142"/>
      <x:c r="S17" s="142" t="str">
        <x:f>IF(B17="","",IF(OR(D17="",M17="",N17="",O17&lt;&gt;"Validé humainement"),"ALERTE: localisation/source/validation à compléter","OK"))</x:f>
      </x:c>
      <x:c r="T17" s="142" t="str">
        <x:f>IF(B17="","",IF(O17="Validé humainement","Oui","Non"))</x:f>
      </x:c>
    </x:row>
    <x:row r="18">
      <x:c r="A18" s="142" t="str">
        <x:f>IF(B18="","","ICU-"&amp;TEXT(ROW()-4,"0000"))</x:f>
      </x:c>
      <x:c r="B18" s="142"/>
      <x:c r="C18" s="142"/>
      <x:c r="D18" s="142"/>
      <x:c r="E18" s="142"/>
      <x:c r="F18" s="145"/>
      <x:c r="G18" s="145"/>
      <x:c r="H18" s="145" t="str">
        <x:f>IF(OR(F18="",G18=""),"",F18-G18)</x:f>
      </x:c>
      <x:c r="I18" s="167"/>
      <x:c r="J18" s="167"/>
      <x:c r="K18" s="143"/>
      <x:c r="L18" s="142"/>
      <x:c r="M18" s="142"/>
      <x:c r="N18" s="142"/>
      <x:c r="O18" s="142"/>
      <x:c r="P18" s="142"/>
      <x:c r="Q18" s="146" t="str">
        <x:f>IF(B18="","",TODAY())</x:f>
      </x:c>
      <x:c r="R18" s="142"/>
      <x:c r="S18" s="142" t="str">
        <x:f>IF(B18="","",IF(OR(D18="",M18="",N18="",O18&lt;&gt;"Validé humainement"),"ALERTE: localisation/source/validation à compléter","OK"))</x:f>
      </x:c>
      <x:c r="T18" s="142" t="str">
        <x:f>IF(B18="","",IF(O18="Validé humainement","Oui","Non"))</x:f>
      </x:c>
    </x:row>
    <x:row r="19">
      <x:c r="A19" s="142" t="str">
        <x:f>IF(B19="","","ICU-"&amp;TEXT(ROW()-4,"0000"))</x:f>
      </x:c>
      <x:c r="B19" s="142"/>
      <x:c r="C19" s="142"/>
      <x:c r="D19" s="142"/>
      <x:c r="E19" s="142"/>
      <x:c r="F19" s="145"/>
      <x:c r="G19" s="145"/>
      <x:c r="H19" s="145" t="str">
        <x:f>IF(OR(F19="",G19=""),"",F19-G19)</x:f>
      </x:c>
      <x:c r="I19" s="167"/>
      <x:c r="J19" s="167"/>
      <x:c r="K19" s="143"/>
      <x:c r="L19" s="142"/>
      <x:c r="M19" s="142"/>
      <x:c r="N19" s="142"/>
      <x:c r="O19" s="142"/>
      <x:c r="P19" s="142"/>
      <x:c r="Q19" s="146" t="str">
        <x:f>IF(B19="","",TODAY())</x:f>
      </x:c>
      <x:c r="R19" s="142"/>
      <x:c r="S19" s="142" t="str">
        <x:f>IF(B19="","",IF(OR(D19="",M19="",N19="",O19&lt;&gt;"Validé humainement"),"ALERTE: localisation/source/validation à compléter","OK"))</x:f>
      </x:c>
      <x:c r="T19" s="142" t="str">
        <x:f>IF(B19="","",IF(O19="Validé humainement","Oui","Non"))</x:f>
      </x:c>
    </x:row>
    <x:row r="20">
      <x:c r="A20" s="142" t="str">
        <x:f>IF(B20="","","ICU-"&amp;TEXT(ROW()-4,"0000"))</x:f>
      </x:c>
      <x:c r="B20" s="142"/>
      <x:c r="C20" s="142"/>
      <x:c r="D20" s="142"/>
      <x:c r="E20" s="142"/>
      <x:c r="F20" s="145"/>
      <x:c r="G20" s="145"/>
      <x:c r="H20" s="145" t="str">
        <x:f>IF(OR(F20="",G20=""),"",F20-G20)</x:f>
      </x:c>
      <x:c r="I20" s="167"/>
      <x:c r="J20" s="167"/>
      <x:c r="K20" s="143"/>
      <x:c r="L20" s="142"/>
      <x:c r="M20" s="142"/>
      <x:c r="N20" s="142"/>
      <x:c r="O20" s="142"/>
      <x:c r="P20" s="142"/>
      <x:c r="Q20" s="146" t="str">
        <x:f>IF(B20="","",TODAY())</x:f>
      </x:c>
      <x:c r="R20" s="142"/>
      <x:c r="S20" s="142" t="str">
        <x:f>IF(B20="","",IF(OR(D20="",M20="",N20="",O20&lt;&gt;"Validé humainement"),"ALERTE: localisation/source/validation à compléter","OK"))</x:f>
      </x:c>
      <x:c r="T20" s="142" t="str">
        <x:f>IF(B20="","",IF(O20="Validé humainement","Oui","Non"))</x:f>
      </x:c>
    </x:row>
    <x:row r="21">
      <x:c r="A21" s="142" t="str">
        <x:f>IF(B21="","","ICU-"&amp;TEXT(ROW()-4,"0000"))</x:f>
      </x:c>
      <x:c r="B21" s="142"/>
      <x:c r="C21" s="142"/>
      <x:c r="D21" s="142"/>
      <x:c r="E21" s="142"/>
      <x:c r="F21" s="145"/>
      <x:c r="G21" s="145"/>
      <x:c r="H21" s="145" t="str">
        <x:f>IF(OR(F21="",G21=""),"",F21-G21)</x:f>
      </x:c>
      <x:c r="I21" s="167"/>
      <x:c r="J21" s="167"/>
      <x:c r="K21" s="143"/>
      <x:c r="L21" s="142"/>
      <x:c r="M21" s="142"/>
      <x:c r="N21" s="142"/>
      <x:c r="O21" s="142"/>
      <x:c r="P21" s="142"/>
      <x:c r="Q21" s="146" t="str">
        <x:f>IF(B21="","",TODAY())</x:f>
      </x:c>
      <x:c r="R21" s="142"/>
      <x:c r="S21" s="142" t="str">
        <x:f>IF(B21="","",IF(OR(D21="",M21="",N21="",O21&lt;&gt;"Validé humainement"),"ALERTE: localisation/source/validation à compléter","OK"))</x:f>
      </x:c>
      <x:c r="T21" s="142" t="str">
        <x:f>IF(B21="","",IF(O21="Validé humainement","Oui","Non"))</x:f>
      </x:c>
    </x:row>
    <x:row r="22">
      <x:c r="A22" s="142" t="str">
        <x:f>IF(B22="","","ICU-"&amp;TEXT(ROW()-4,"0000"))</x:f>
      </x:c>
      <x:c r="B22" s="142"/>
      <x:c r="C22" s="142"/>
      <x:c r="D22" s="142"/>
      <x:c r="E22" s="142"/>
      <x:c r="F22" s="145"/>
      <x:c r="G22" s="145"/>
      <x:c r="H22" s="145" t="str">
        <x:f>IF(OR(F22="",G22=""),"",F22-G22)</x:f>
      </x:c>
      <x:c r="I22" s="167"/>
      <x:c r="J22" s="167"/>
      <x:c r="K22" s="143"/>
      <x:c r="L22" s="142"/>
      <x:c r="M22" s="142"/>
      <x:c r="N22" s="142"/>
      <x:c r="O22" s="142"/>
      <x:c r="P22" s="142"/>
      <x:c r="Q22" s="146" t="str">
        <x:f>IF(B22="","",TODAY())</x:f>
      </x:c>
      <x:c r="R22" s="142"/>
      <x:c r="S22" s="142" t="str">
        <x:f>IF(B22="","",IF(OR(D22="",M22="",N22="",O22&lt;&gt;"Validé humainement"),"ALERTE: localisation/source/validation à compléter","OK"))</x:f>
      </x:c>
      <x:c r="T22" s="142" t="str">
        <x:f>IF(B22="","",IF(O22="Validé humainement","Oui","Non"))</x:f>
      </x:c>
    </x:row>
    <x:row r="23">
      <x:c r="A23" s="142" t="str">
        <x:f>IF(B23="","","ICU-"&amp;TEXT(ROW()-4,"0000"))</x:f>
      </x:c>
      <x:c r="B23" s="142"/>
      <x:c r="C23" s="142"/>
      <x:c r="D23" s="142"/>
      <x:c r="E23" s="142"/>
      <x:c r="F23" s="145"/>
      <x:c r="G23" s="145"/>
      <x:c r="H23" s="145" t="str">
        <x:f>IF(OR(F23="",G23=""),"",F23-G23)</x:f>
      </x:c>
      <x:c r="I23" s="167"/>
      <x:c r="J23" s="167"/>
      <x:c r="K23" s="143"/>
      <x:c r="L23" s="142"/>
      <x:c r="M23" s="142"/>
      <x:c r="N23" s="142"/>
      <x:c r="O23" s="142"/>
      <x:c r="P23" s="142"/>
      <x:c r="Q23" s="146" t="str">
        <x:f>IF(B23="","",TODAY())</x:f>
      </x:c>
      <x:c r="R23" s="142"/>
      <x:c r="S23" s="142" t="str">
        <x:f>IF(B23="","",IF(OR(D23="",M23="",N23="",O23&lt;&gt;"Validé humainement"),"ALERTE: localisation/source/validation à compléter","OK"))</x:f>
      </x:c>
      <x:c r="T23" s="142" t="str">
        <x:f>IF(B23="","",IF(O23="Validé humainement","Oui","Non"))</x:f>
      </x:c>
    </x:row>
    <x:row r="24">
      <x:c r="A24" s="142" t="str">
        <x:f>IF(B24="","","ICU-"&amp;TEXT(ROW()-4,"0000"))</x:f>
      </x:c>
      <x:c r="B24" s="142"/>
      <x:c r="C24" s="142"/>
      <x:c r="D24" s="142"/>
      <x:c r="E24" s="142"/>
      <x:c r="F24" s="145"/>
      <x:c r="G24" s="145"/>
      <x:c r="H24" s="145" t="str">
        <x:f>IF(OR(F24="",G24=""),"",F24-G24)</x:f>
      </x:c>
      <x:c r="I24" s="167"/>
      <x:c r="J24" s="167"/>
      <x:c r="K24" s="143"/>
      <x:c r="L24" s="142"/>
      <x:c r="M24" s="142"/>
      <x:c r="N24" s="142"/>
      <x:c r="O24" s="142"/>
      <x:c r="P24" s="142"/>
      <x:c r="Q24" s="146" t="str">
        <x:f>IF(B24="","",TODAY())</x:f>
      </x:c>
      <x:c r="R24" s="142"/>
      <x:c r="S24" s="142" t="str">
        <x:f>IF(B24="","",IF(OR(D24="",M24="",N24="",O24&lt;&gt;"Validé humainement"),"ALERTE: localisation/source/validation à compléter","OK"))</x:f>
      </x:c>
      <x:c r="T24" s="142" t="str">
        <x:f>IF(B24="","",IF(O24="Validé humainement","Oui","Non"))</x:f>
      </x:c>
    </x:row>
    <x:row r="25">
      <x:c r="A25" s="142" t="str">
        <x:f>IF(B25="","","ICU-"&amp;TEXT(ROW()-4,"0000"))</x:f>
      </x:c>
      <x:c r="B25" s="142"/>
      <x:c r="C25" s="142"/>
      <x:c r="D25" s="142"/>
      <x:c r="E25" s="142"/>
      <x:c r="F25" s="145"/>
      <x:c r="G25" s="145"/>
      <x:c r="H25" s="145" t="str">
        <x:f>IF(OR(F25="",G25=""),"",F25-G25)</x:f>
      </x:c>
      <x:c r="I25" s="167"/>
      <x:c r="J25" s="167"/>
      <x:c r="K25" s="143"/>
      <x:c r="L25" s="142"/>
      <x:c r="M25" s="142"/>
      <x:c r="N25" s="142"/>
      <x:c r="O25" s="142"/>
      <x:c r="P25" s="142"/>
      <x:c r="Q25" s="146" t="str">
        <x:f>IF(B25="","",TODAY())</x:f>
      </x:c>
      <x:c r="R25" s="142"/>
      <x:c r="S25" s="142" t="str">
        <x:f>IF(B25="","",IF(OR(D25="",M25="",N25="",O25&lt;&gt;"Validé humainement"),"ALERTE: localisation/source/validation à compléter","OK"))</x:f>
      </x:c>
      <x:c r="T25" s="142" t="str">
        <x:f>IF(B25="","",IF(O25="Validé humainement","Oui","Non"))</x:f>
      </x:c>
    </x:row>
    <x:row r="26">
      <x:c r="A26" s="142" t="str">
        <x:f>IF(B26="","","ICU-"&amp;TEXT(ROW()-4,"0000"))</x:f>
      </x:c>
      <x:c r="B26" s="142"/>
      <x:c r="C26" s="142"/>
      <x:c r="D26" s="142"/>
      <x:c r="E26" s="142"/>
      <x:c r="F26" s="145"/>
      <x:c r="G26" s="145"/>
      <x:c r="H26" s="145" t="str">
        <x:f>IF(OR(F26="",G26=""),"",F26-G26)</x:f>
      </x:c>
      <x:c r="I26" s="167"/>
      <x:c r="J26" s="167"/>
      <x:c r="K26" s="143"/>
      <x:c r="L26" s="142"/>
      <x:c r="M26" s="142"/>
      <x:c r="N26" s="142"/>
      <x:c r="O26" s="142"/>
      <x:c r="P26" s="142"/>
      <x:c r="Q26" s="146" t="str">
        <x:f>IF(B26="","",TODAY())</x:f>
      </x:c>
      <x:c r="R26" s="142"/>
      <x:c r="S26" s="142" t="str">
        <x:f>IF(B26="","",IF(OR(D26="",M26="",N26="",O26&lt;&gt;"Validé humainement"),"ALERTE: localisation/source/validation à compléter","OK"))</x:f>
      </x:c>
      <x:c r="T26" s="142" t="str">
        <x:f>IF(B26="","",IF(O26="Validé humainement","Oui","Non"))</x:f>
      </x:c>
    </x:row>
    <x:row r="27">
      <x:c r="A27" s="142" t="str">
        <x:f>IF(B27="","","ICU-"&amp;TEXT(ROW()-4,"0000"))</x:f>
      </x:c>
      <x:c r="B27" s="142"/>
      <x:c r="C27" s="142"/>
      <x:c r="D27" s="142"/>
      <x:c r="E27" s="142"/>
      <x:c r="F27" s="145"/>
      <x:c r="G27" s="145"/>
      <x:c r="H27" s="145" t="str">
        <x:f>IF(OR(F27="",G27=""),"",F27-G27)</x:f>
      </x:c>
      <x:c r="I27" s="167"/>
      <x:c r="J27" s="167"/>
      <x:c r="K27" s="143"/>
      <x:c r="L27" s="142"/>
      <x:c r="M27" s="142"/>
      <x:c r="N27" s="142"/>
      <x:c r="O27" s="142"/>
      <x:c r="P27" s="142"/>
      <x:c r="Q27" s="146" t="str">
        <x:f>IF(B27="","",TODAY())</x:f>
      </x:c>
      <x:c r="R27" s="142"/>
      <x:c r="S27" s="142" t="str">
        <x:f>IF(B27="","",IF(OR(D27="",M27="",N27="",O27&lt;&gt;"Validé humainement"),"ALERTE: localisation/source/validation à compléter","OK"))</x:f>
      </x:c>
      <x:c r="T27" s="142" t="str">
        <x:f>IF(B27="","",IF(O27="Validé humainement","Oui","Non"))</x:f>
      </x:c>
    </x:row>
    <x:row r="28">
      <x:c r="A28" s="142" t="str">
        <x:f>IF(B28="","","ICU-"&amp;TEXT(ROW()-4,"0000"))</x:f>
      </x:c>
      <x:c r="B28" s="142"/>
      <x:c r="C28" s="142"/>
      <x:c r="D28" s="142"/>
      <x:c r="E28" s="142"/>
      <x:c r="F28" s="145"/>
      <x:c r="G28" s="145"/>
      <x:c r="H28" s="145" t="str">
        <x:f>IF(OR(F28="",G28=""),"",F28-G28)</x:f>
      </x:c>
      <x:c r="I28" s="167"/>
      <x:c r="J28" s="167"/>
      <x:c r="K28" s="143"/>
      <x:c r="L28" s="142"/>
      <x:c r="M28" s="142"/>
      <x:c r="N28" s="142"/>
      <x:c r="O28" s="142"/>
      <x:c r="P28" s="142"/>
      <x:c r="Q28" s="146" t="str">
        <x:f>IF(B28="","",TODAY())</x:f>
      </x:c>
      <x:c r="R28" s="142"/>
      <x:c r="S28" s="142" t="str">
        <x:f>IF(B28="","",IF(OR(D28="",M28="",N28="",O28&lt;&gt;"Validé humainement"),"ALERTE: localisation/source/validation à compléter","OK"))</x:f>
      </x:c>
      <x:c r="T28" s="142" t="str">
        <x:f>IF(B28="","",IF(O28="Validé humainement","Oui","Non"))</x:f>
      </x:c>
    </x:row>
    <x:row r="29">
      <x:c r="A29" s="142" t="str">
        <x:f>IF(B29="","","ICU-"&amp;TEXT(ROW()-4,"0000"))</x:f>
      </x:c>
      <x:c r="B29" s="142"/>
      <x:c r="C29" s="142"/>
      <x:c r="D29" s="142"/>
      <x:c r="E29" s="142"/>
      <x:c r="F29" s="145"/>
      <x:c r="G29" s="145"/>
      <x:c r="H29" s="145" t="str">
        <x:f>IF(OR(F29="",G29=""),"",F29-G29)</x:f>
      </x:c>
      <x:c r="I29" s="167"/>
      <x:c r="J29" s="167"/>
      <x:c r="K29" s="143"/>
      <x:c r="L29" s="142"/>
      <x:c r="M29" s="142"/>
      <x:c r="N29" s="142"/>
      <x:c r="O29" s="142"/>
      <x:c r="P29" s="142"/>
      <x:c r="Q29" s="146" t="str">
        <x:f>IF(B29="","",TODAY())</x:f>
      </x:c>
      <x:c r="R29" s="142"/>
      <x:c r="S29" s="142" t="str">
        <x:f>IF(B29="","",IF(OR(D29="",M29="",N29="",O29&lt;&gt;"Validé humainement"),"ALERTE: localisation/source/validation à compléter","OK"))</x:f>
      </x:c>
      <x:c r="T29" s="142" t="str">
        <x:f>IF(B29="","",IF(O29="Validé humainement","Oui","Non"))</x:f>
      </x:c>
    </x:row>
    <x:row r="30">
      <x:c r="A30" s="142" t="str">
        <x:f>IF(B30="","","ICU-"&amp;TEXT(ROW()-4,"0000"))</x:f>
      </x:c>
      <x:c r="B30" s="142"/>
      <x:c r="C30" s="142"/>
      <x:c r="D30" s="142"/>
      <x:c r="E30" s="142"/>
      <x:c r="F30" s="145"/>
      <x:c r="G30" s="145"/>
      <x:c r="H30" s="145" t="str">
        <x:f>IF(OR(F30="",G30=""),"",F30-G30)</x:f>
      </x:c>
      <x:c r="I30" s="167"/>
      <x:c r="J30" s="167"/>
      <x:c r="K30" s="143"/>
      <x:c r="L30" s="142"/>
      <x:c r="M30" s="142"/>
      <x:c r="N30" s="142"/>
      <x:c r="O30" s="142"/>
      <x:c r="P30" s="142"/>
      <x:c r="Q30" s="146" t="str">
        <x:f>IF(B30="","",TODAY())</x:f>
      </x:c>
      <x:c r="R30" s="142"/>
      <x:c r="S30" s="142" t="str">
        <x:f>IF(B30="","",IF(OR(D30="",M30="",N30="",O30&lt;&gt;"Validé humainement"),"ALERTE: localisation/source/validation à compléter","OK"))</x:f>
      </x:c>
      <x:c r="T30" s="142" t="str">
        <x:f>IF(B30="","",IF(O30="Validé humainement","Oui","Non"))</x:f>
      </x:c>
    </x:row>
    <x:row r="31">
      <x:c r="A31" s="142" t="str">
        <x:f>IF(B31="","","ICU-"&amp;TEXT(ROW()-4,"0000"))</x:f>
      </x:c>
      <x:c r="B31" s="142"/>
      <x:c r="C31" s="142"/>
      <x:c r="D31" s="142"/>
      <x:c r="E31" s="142"/>
      <x:c r="F31" s="145"/>
      <x:c r="G31" s="145"/>
      <x:c r="H31" s="145" t="str">
        <x:f>IF(OR(F31="",G31=""),"",F31-G31)</x:f>
      </x:c>
      <x:c r="I31" s="167"/>
      <x:c r="J31" s="167"/>
      <x:c r="K31" s="143"/>
      <x:c r="L31" s="142"/>
      <x:c r="M31" s="142"/>
      <x:c r="N31" s="142"/>
      <x:c r="O31" s="142"/>
      <x:c r="P31" s="142"/>
      <x:c r="Q31" s="146" t="str">
        <x:f>IF(B31="","",TODAY())</x:f>
      </x:c>
      <x:c r="R31" s="142"/>
      <x:c r="S31" s="142" t="str">
        <x:f>IF(B31="","",IF(OR(D31="",M31="",N31="",O31&lt;&gt;"Validé humainement"),"ALERTE: localisation/source/validation à compléter","OK"))</x:f>
      </x:c>
      <x:c r="T31" s="142" t="str">
        <x:f>IF(B31="","",IF(O31="Validé humainement","Oui","Non"))</x:f>
      </x:c>
    </x:row>
    <x:row r="32">
      <x:c r="A32" s="142" t="str">
        <x:f>IF(B32="","","ICU-"&amp;TEXT(ROW()-4,"0000"))</x:f>
      </x:c>
      <x:c r="B32" s="142"/>
      <x:c r="C32" s="142"/>
      <x:c r="D32" s="142"/>
      <x:c r="E32" s="142"/>
      <x:c r="F32" s="145"/>
      <x:c r="G32" s="145"/>
      <x:c r="H32" s="145" t="str">
        <x:f>IF(OR(F32="",G32=""),"",F32-G32)</x:f>
      </x:c>
      <x:c r="I32" s="167"/>
      <x:c r="J32" s="167"/>
      <x:c r="K32" s="143"/>
      <x:c r="L32" s="142"/>
      <x:c r="M32" s="142"/>
      <x:c r="N32" s="142"/>
      <x:c r="O32" s="142"/>
      <x:c r="P32" s="142"/>
      <x:c r="Q32" s="146" t="str">
        <x:f>IF(B32="","",TODAY())</x:f>
      </x:c>
      <x:c r="R32" s="142"/>
      <x:c r="S32" s="142" t="str">
        <x:f>IF(B32="","",IF(OR(D32="",M32="",N32="",O32&lt;&gt;"Validé humainement"),"ALERTE: localisation/source/validation à compléter","OK"))</x:f>
      </x:c>
      <x:c r="T32" s="142" t="str">
        <x:f>IF(B32="","",IF(O32="Validé humainement","Oui","Non"))</x:f>
      </x:c>
    </x:row>
    <x:row r="33">
      <x:c r="A33" s="142" t="str">
        <x:f>IF(B33="","","ICU-"&amp;TEXT(ROW()-4,"0000"))</x:f>
      </x:c>
      <x:c r="B33" s="142"/>
      <x:c r="C33" s="142"/>
      <x:c r="D33" s="142"/>
      <x:c r="E33" s="142"/>
      <x:c r="F33" s="145"/>
      <x:c r="G33" s="145"/>
      <x:c r="H33" s="145" t="str">
        <x:f>IF(OR(F33="",G33=""),"",F33-G33)</x:f>
      </x:c>
      <x:c r="I33" s="167"/>
      <x:c r="J33" s="167"/>
      <x:c r="K33" s="143"/>
      <x:c r="L33" s="142"/>
      <x:c r="M33" s="142"/>
      <x:c r="N33" s="142"/>
      <x:c r="O33" s="142"/>
      <x:c r="P33" s="142"/>
      <x:c r="Q33" s="146" t="str">
        <x:f>IF(B33="","",TODAY())</x:f>
      </x:c>
      <x:c r="R33" s="142"/>
      <x:c r="S33" s="142" t="str">
        <x:f>IF(B33="","",IF(OR(D33="",M33="",N33="",O33&lt;&gt;"Validé humainement"),"ALERTE: localisation/source/validation à compléter","OK"))</x:f>
      </x:c>
      <x:c r="T33" s="142" t="str">
        <x:f>IF(B33="","",IF(O33="Validé humainement","Oui","Non"))</x:f>
      </x:c>
    </x:row>
    <x:row r="34">
      <x:c r="A34" s="142" t="str">
        <x:f>IF(B34="","","ICU-"&amp;TEXT(ROW()-4,"0000"))</x:f>
      </x:c>
      <x:c r="B34" s="142"/>
      <x:c r="C34" s="142"/>
      <x:c r="D34" s="142"/>
      <x:c r="E34" s="142"/>
      <x:c r="F34" s="145"/>
      <x:c r="G34" s="145"/>
      <x:c r="H34" s="145" t="str">
        <x:f>IF(OR(F34="",G34=""),"",F34-G34)</x:f>
      </x:c>
      <x:c r="I34" s="167"/>
      <x:c r="J34" s="167"/>
      <x:c r="K34" s="143"/>
      <x:c r="L34" s="142"/>
      <x:c r="M34" s="142"/>
      <x:c r="N34" s="142"/>
      <x:c r="O34" s="142"/>
      <x:c r="P34" s="142"/>
      <x:c r="Q34" s="146" t="str">
        <x:f>IF(B34="","",TODAY())</x:f>
      </x:c>
      <x:c r="R34" s="142"/>
      <x:c r="S34" s="142" t="str">
        <x:f>IF(B34="","",IF(OR(D34="",M34="",N34="",O34&lt;&gt;"Validé humainement"),"ALERTE: localisation/source/validation à compléter","OK"))</x:f>
      </x:c>
      <x:c r="T34" s="142" t="str">
        <x:f>IF(B34="","",IF(O34="Validé humainement","Oui","Non"))</x:f>
      </x:c>
    </x:row>
    <x:row r="35">
      <x:c r="A35" s="142" t="str">
        <x:f>IF(B35="","","ICU-"&amp;TEXT(ROW()-4,"0000"))</x:f>
      </x:c>
      <x:c r="B35" s="142"/>
      <x:c r="C35" s="142"/>
      <x:c r="D35" s="142"/>
      <x:c r="E35" s="142"/>
      <x:c r="F35" s="145"/>
      <x:c r="G35" s="145"/>
      <x:c r="H35" s="145" t="str">
        <x:f>IF(OR(F35="",G35=""),"",F35-G35)</x:f>
      </x:c>
      <x:c r="I35" s="167"/>
      <x:c r="J35" s="167"/>
      <x:c r="K35" s="143"/>
      <x:c r="L35" s="142"/>
      <x:c r="M35" s="142"/>
      <x:c r="N35" s="142"/>
      <x:c r="O35" s="142"/>
      <x:c r="P35" s="142"/>
      <x:c r="Q35" s="146" t="str">
        <x:f>IF(B35="","",TODAY())</x:f>
      </x:c>
      <x:c r="R35" s="142"/>
      <x:c r="S35" s="142" t="str">
        <x:f>IF(B35="","",IF(OR(D35="",M35="",N35="",O35&lt;&gt;"Validé humainement"),"ALERTE: localisation/source/validation à compléter","OK"))</x:f>
      </x:c>
      <x:c r="T35" s="142" t="str">
        <x:f>IF(B35="","",IF(O35="Validé humainement","Oui","Non"))</x:f>
      </x:c>
    </x:row>
    <x:row r="36">
      <x:c r="A36" s="142" t="str">
        <x:f>IF(B36="","","ICU-"&amp;TEXT(ROW()-4,"0000"))</x:f>
      </x:c>
      <x:c r="B36" s="142"/>
      <x:c r="C36" s="142"/>
      <x:c r="D36" s="142"/>
      <x:c r="E36" s="142"/>
      <x:c r="F36" s="145"/>
      <x:c r="G36" s="145"/>
      <x:c r="H36" s="145" t="str">
        <x:f>IF(OR(F36="",G36=""),"",F36-G36)</x:f>
      </x:c>
      <x:c r="I36" s="167"/>
      <x:c r="J36" s="167"/>
      <x:c r="K36" s="143"/>
      <x:c r="L36" s="142"/>
      <x:c r="M36" s="142"/>
      <x:c r="N36" s="142"/>
      <x:c r="O36" s="142"/>
      <x:c r="P36" s="142"/>
      <x:c r="Q36" s="146" t="str">
        <x:f>IF(B36="","",TODAY())</x:f>
      </x:c>
      <x:c r="R36" s="142"/>
      <x:c r="S36" s="142" t="str">
        <x:f>IF(B36="","",IF(OR(D36="",M36="",N36="",O36&lt;&gt;"Validé humainement"),"ALERTE: localisation/source/validation à compléter","OK"))</x:f>
      </x:c>
      <x:c r="T36" s="142" t="str">
        <x:f>IF(B36="","",IF(O36="Validé humainement","Oui","Non"))</x:f>
      </x:c>
    </x:row>
    <x:row r="37">
      <x:c r="A37" s="142" t="str">
        <x:f>IF(B37="","","ICU-"&amp;TEXT(ROW()-4,"0000"))</x:f>
      </x:c>
      <x:c r="B37" s="142"/>
      <x:c r="C37" s="142"/>
      <x:c r="D37" s="142"/>
      <x:c r="E37" s="142"/>
      <x:c r="F37" s="145"/>
      <x:c r="G37" s="145"/>
      <x:c r="H37" s="145" t="str">
        <x:f>IF(OR(F37="",G37=""),"",F37-G37)</x:f>
      </x:c>
      <x:c r="I37" s="167"/>
      <x:c r="J37" s="167"/>
      <x:c r="K37" s="143"/>
      <x:c r="L37" s="142"/>
      <x:c r="M37" s="142"/>
      <x:c r="N37" s="142"/>
      <x:c r="O37" s="142"/>
      <x:c r="P37" s="142"/>
      <x:c r="Q37" s="146" t="str">
        <x:f>IF(B37="","",TODAY())</x:f>
      </x:c>
      <x:c r="R37" s="142"/>
      <x:c r="S37" s="142" t="str">
        <x:f>IF(B37="","",IF(OR(D37="",M37="",N37="",O37&lt;&gt;"Validé humainement"),"ALERTE: localisation/source/validation à compléter","OK"))</x:f>
      </x:c>
      <x:c r="T37" s="142" t="str">
        <x:f>IF(B37="","",IF(O37="Validé humainement","Oui","Non"))</x:f>
      </x:c>
    </x:row>
    <x:row r="38">
      <x:c r="A38" s="142" t="str">
        <x:f>IF(B38="","","ICU-"&amp;TEXT(ROW()-4,"0000"))</x:f>
      </x:c>
      <x:c r="B38" s="142"/>
      <x:c r="C38" s="142"/>
      <x:c r="D38" s="142"/>
      <x:c r="E38" s="142"/>
      <x:c r="F38" s="145"/>
      <x:c r="G38" s="145"/>
      <x:c r="H38" s="145" t="str">
        <x:f>IF(OR(F38="",G38=""),"",F38-G38)</x:f>
      </x:c>
      <x:c r="I38" s="167"/>
      <x:c r="J38" s="167"/>
      <x:c r="K38" s="143"/>
      <x:c r="L38" s="142"/>
      <x:c r="M38" s="142"/>
      <x:c r="N38" s="142"/>
      <x:c r="O38" s="142"/>
      <x:c r="P38" s="142"/>
      <x:c r="Q38" s="146" t="str">
        <x:f>IF(B38="","",TODAY())</x:f>
      </x:c>
      <x:c r="R38" s="142"/>
      <x:c r="S38" s="142" t="str">
        <x:f>IF(B38="","",IF(OR(D38="",M38="",N38="",O38&lt;&gt;"Validé humainement"),"ALERTE: localisation/source/validation à compléter","OK"))</x:f>
      </x:c>
      <x:c r="T38" s="142" t="str">
        <x:f>IF(B38="","",IF(O38="Validé humainement","Oui","Non"))</x:f>
      </x:c>
    </x:row>
    <x:row r="39">
      <x:c r="A39" s="142" t="str">
        <x:f>IF(B39="","","ICU-"&amp;TEXT(ROW()-4,"0000"))</x:f>
      </x:c>
      <x:c r="B39" s="142"/>
      <x:c r="C39" s="142"/>
      <x:c r="D39" s="142"/>
      <x:c r="E39" s="142"/>
      <x:c r="F39" s="145"/>
      <x:c r="G39" s="145"/>
      <x:c r="H39" s="145" t="str">
        <x:f>IF(OR(F39="",G39=""),"",F39-G39)</x:f>
      </x:c>
      <x:c r="I39" s="167"/>
      <x:c r="J39" s="167"/>
      <x:c r="K39" s="143"/>
      <x:c r="L39" s="142"/>
      <x:c r="M39" s="142"/>
      <x:c r="N39" s="142"/>
      <x:c r="O39" s="142"/>
      <x:c r="P39" s="142"/>
      <x:c r="Q39" s="146" t="str">
        <x:f>IF(B39="","",TODAY())</x:f>
      </x:c>
      <x:c r="R39" s="142"/>
      <x:c r="S39" s="142" t="str">
        <x:f>IF(B39="","",IF(OR(D39="",M39="",N39="",O39&lt;&gt;"Validé humainement"),"ALERTE: localisation/source/validation à compléter","OK"))</x:f>
      </x:c>
      <x:c r="T39" s="142" t="str">
        <x:f>IF(B39="","",IF(O39="Validé humainement","Oui","Non"))</x:f>
      </x:c>
    </x:row>
    <x:row r="40">
      <x:c r="A40" s="142" t="str">
        <x:f>IF(B40="","","ICU-"&amp;TEXT(ROW()-4,"0000"))</x:f>
      </x:c>
      <x:c r="B40" s="142"/>
      <x:c r="C40" s="142"/>
      <x:c r="D40" s="142"/>
      <x:c r="E40" s="142"/>
      <x:c r="F40" s="145"/>
      <x:c r="G40" s="145"/>
      <x:c r="H40" s="145" t="str">
        <x:f>IF(OR(F40="",G40=""),"",F40-G40)</x:f>
      </x:c>
      <x:c r="I40" s="167"/>
      <x:c r="J40" s="167"/>
      <x:c r="K40" s="143"/>
      <x:c r="L40" s="142"/>
      <x:c r="M40" s="142"/>
      <x:c r="N40" s="142"/>
      <x:c r="O40" s="142"/>
      <x:c r="P40" s="142"/>
      <x:c r="Q40" s="146" t="str">
        <x:f>IF(B40="","",TODAY())</x:f>
      </x:c>
      <x:c r="R40" s="142"/>
      <x:c r="S40" s="142" t="str">
        <x:f>IF(B40="","",IF(OR(D40="",M40="",N40="",O40&lt;&gt;"Validé humainement"),"ALERTE: localisation/source/validation à compléter","OK"))</x:f>
      </x:c>
      <x:c r="T40" s="142" t="str">
        <x:f>IF(B40="","",IF(O40="Validé humainement","Oui","Non"))</x:f>
      </x:c>
    </x:row>
    <x:row r="41">
      <x:c r="A41" s="142" t="str">
        <x:f>IF(B41="","","ICU-"&amp;TEXT(ROW()-4,"0000"))</x:f>
      </x:c>
      <x:c r="B41" s="142"/>
      <x:c r="C41" s="142"/>
      <x:c r="D41" s="142"/>
      <x:c r="E41" s="142"/>
      <x:c r="F41" s="145"/>
      <x:c r="G41" s="145"/>
      <x:c r="H41" s="145" t="str">
        <x:f>IF(OR(F41="",G41=""),"",F41-G41)</x:f>
      </x:c>
      <x:c r="I41" s="167"/>
      <x:c r="J41" s="167"/>
      <x:c r="K41" s="143"/>
      <x:c r="L41" s="142"/>
      <x:c r="M41" s="142"/>
      <x:c r="N41" s="142"/>
      <x:c r="O41" s="142"/>
      <x:c r="P41" s="142"/>
      <x:c r="Q41" s="146" t="str">
        <x:f>IF(B41="","",TODAY())</x:f>
      </x:c>
      <x:c r="R41" s="142"/>
      <x:c r="S41" s="142" t="str">
        <x:f>IF(B41="","",IF(OR(D41="",M41="",N41="",O41&lt;&gt;"Validé humainement"),"ALERTE: localisation/source/validation à compléter","OK"))</x:f>
      </x:c>
      <x:c r="T41" s="142" t="str">
        <x:f>IF(B41="","",IF(O41="Validé humainement","Oui","Non"))</x:f>
      </x:c>
    </x:row>
    <x:row r="42">
      <x:c r="A42" s="142" t="str">
        <x:f>IF(B42="","","ICU-"&amp;TEXT(ROW()-4,"0000"))</x:f>
      </x:c>
      <x:c r="B42" s="142"/>
      <x:c r="C42" s="142"/>
      <x:c r="D42" s="142"/>
      <x:c r="E42" s="142"/>
      <x:c r="F42" s="145"/>
      <x:c r="G42" s="145"/>
      <x:c r="H42" s="145" t="str">
        <x:f>IF(OR(F42="",G42=""),"",F42-G42)</x:f>
      </x:c>
      <x:c r="I42" s="167"/>
      <x:c r="J42" s="167"/>
      <x:c r="K42" s="143"/>
      <x:c r="L42" s="142"/>
      <x:c r="M42" s="142"/>
      <x:c r="N42" s="142"/>
      <x:c r="O42" s="142"/>
      <x:c r="P42" s="142"/>
      <x:c r="Q42" s="146" t="str">
        <x:f>IF(B42="","",TODAY())</x:f>
      </x:c>
      <x:c r="R42" s="142"/>
      <x:c r="S42" s="142" t="str">
        <x:f>IF(B42="","",IF(OR(D42="",M42="",N42="",O42&lt;&gt;"Validé humainement"),"ALERTE: localisation/source/validation à compléter","OK"))</x:f>
      </x:c>
      <x:c r="T42" s="142" t="str">
        <x:f>IF(B42="","",IF(O42="Validé humainement","Oui","Non"))</x:f>
      </x:c>
    </x:row>
    <x:row r="43">
      <x:c r="A43" s="142" t="str">
        <x:f>IF(B43="","","ICU-"&amp;TEXT(ROW()-4,"0000"))</x:f>
      </x:c>
      <x:c r="B43" s="142"/>
      <x:c r="C43" s="142"/>
      <x:c r="D43" s="142"/>
      <x:c r="E43" s="142"/>
      <x:c r="F43" s="145"/>
      <x:c r="G43" s="145"/>
      <x:c r="H43" s="145" t="str">
        <x:f>IF(OR(F43="",G43=""),"",F43-G43)</x:f>
      </x:c>
      <x:c r="I43" s="167"/>
      <x:c r="J43" s="167"/>
      <x:c r="K43" s="143"/>
      <x:c r="L43" s="142"/>
      <x:c r="M43" s="142"/>
      <x:c r="N43" s="142"/>
      <x:c r="O43" s="142"/>
      <x:c r="P43" s="142"/>
      <x:c r="Q43" s="146" t="str">
        <x:f>IF(B43="","",TODAY())</x:f>
      </x:c>
      <x:c r="R43" s="142"/>
      <x:c r="S43" s="142" t="str">
        <x:f>IF(B43="","",IF(OR(D43="",M43="",N43="",O43&lt;&gt;"Validé humainement"),"ALERTE: localisation/source/validation à compléter","OK"))</x:f>
      </x:c>
      <x:c r="T43" s="142" t="str">
        <x:f>IF(B43="","",IF(O43="Validé humainement","Oui","Non"))</x:f>
      </x:c>
    </x:row>
    <x:row r="44">
      <x:c r="A44" s="142" t="str">
        <x:f>IF(B44="","","ICU-"&amp;TEXT(ROW()-4,"0000"))</x:f>
      </x:c>
      <x:c r="B44" s="142"/>
      <x:c r="C44" s="142"/>
      <x:c r="D44" s="142"/>
      <x:c r="E44" s="142"/>
      <x:c r="F44" s="145"/>
      <x:c r="G44" s="145"/>
      <x:c r="H44" s="145" t="str">
        <x:f>IF(OR(F44="",G44=""),"",F44-G44)</x:f>
      </x:c>
      <x:c r="I44" s="167"/>
      <x:c r="J44" s="167"/>
      <x:c r="K44" s="143"/>
      <x:c r="L44" s="142"/>
      <x:c r="M44" s="142"/>
      <x:c r="N44" s="142"/>
      <x:c r="O44" s="142"/>
      <x:c r="P44" s="142"/>
      <x:c r="Q44" s="146" t="str">
        <x:f>IF(B44="","",TODAY())</x:f>
      </x:c>
      <x:c r="R44" s="142"/>
      <x:c r="S44" s="142" t="str">
        <x:f>IF(B44="","",IF(OR(D44="",M44="",N44="",O44&lt;&gt;"Validé humainement"),"ALERTE: localisation/source/validation à compléter","OK"))</x:f>
      </x:c>
      <x:c r="T44" s="142" t="str">
        <x:f>IF(B44="","",IF(O44="Validé humainement","Oui","Non"))</x:f>
      </x:c>
    </x:row>
    <x:row r="45">
      <x:c r="A45" s="142" t="str">
        <x:f>IF(B45="","","ICU-"&amp;TEXT(ROW()-4,"0000"))</x:f>
      </x:c>
      <x:c r="B45" s="142"/>
      <x:c r="C45" s="142"/>
      <x:c r="D45" s="142"/>
      <x:c r="E45" s="142"/>
      <x:c r="F45" s="145"/>
      <x:c r="G45" s="145"/>
      <x:c r="H45" s="145" t="str">
        <x:f>IF(OR(F45="",G45=""),"",F45-G45)</x:f>
      </x:c>
      <x:c r="I45" s="167"/>
      <x:c r="J45" s="167"/>
      <x:c r="K45" s="143"/>
      <x:c r="L45" s="142"/>
      <x:c r="M45" s="142"/>
      <x:c r="N45" s="142"/>
      <x:c r="O45" s="142"/>
      <x:c r="P45" s="142"/>
      <x:c r="Q45" s="146" t="str">
        <x:f>IF(B45="","",TODAY())</x:f>
      </x:c>
      <x:c r="R45" s="142"/>
      <x:c r="S45" s="142" t="str">
        <x:f>IF(B45="","",IF(OR(D45="",M45="",N45="",O45&lt;&gt;"Validé humainement"),"ALERTE: localisation/source/validation à compléter","OK"))</x:f>
      </x:c>
      <x:c r="T45" s="142" t="str">
        <x:f>IF(B45="","",IF(O45="Validé humainement","Oui","Non"))</x:f>
      </x:c>
    </x:row>
    <x:row r="46">
      <x:c r="A46" s="142" t="str">
        <x:f>IF(B46="","","ICU-"&amp;TEXT(ROW()-4,"0000"))</x:f>
      </x:c>
      <x:c r="B46" s="142"/>
      <x:c r="C46" s="142"/>
      <x:c r="D46" s="142"/>
      <x:c r="E46" s="142"/>
      <x:c r="F46" s="145"/>
      <x:c r="G46" s="145"/>
      <x:c r="H46" s="145" t="str">
        <x:f>IF(OR(F46="",G46=""),"",F46-G46)</x:f>
      </x:c>
      <x:c r="I46" s="167"/>
      <x:c r="J46" s="167"/>
      <x:c r="K46" s="143"/>
      <x:c r="L46" s="142"/>
      <x:c r="M46" s="142"/>
      <x:c r="N46" s="142"/>
      <x:c r="O46" s="142"/>
      <x:c r="P46" s="142"/>
      <x:c r="Q46" s="146" t="str">
        <x:f>IF(B46="","",TODAY())</x:f>
      </x:c>
      <x:c r="R46" s="142"/>
      <x:c r="S46" s="142" t="str">
        <x:f>IF(B46="","",IF(OR(D46="",M46="",N46="",O46&lt;&gt;"Validé humainement"),"ALERTE: localisation/source/validation à compléter","OK"))</x:f>
      </x:c>
      <x:c r="T46" s="142" t="str">
        <x:f>IF(B46="","",IF(O46="Validé humainement","Oui","Non"))</x:f>
      </x:c>
    </x:row>
    <x:row r="47">
      <x:c r="A47" s="142" t="str">
        <x:f>IF(B47="","","ICU-"&amp;TEXT(ROW()-4,"0000"))</x:f>
      </x:c>
      <x:c r="B47" s="142"/>
      <x:c r="C47" s="142"/>
      <x:c r="D47" s="142"/>
      <x:c r="E47" s="142"/>
      <x:c r="F47" s="145"/>
      <x:c r="G47" s="145"/>
      <x:c r="H47" s="145" t="str">
        <x:f>IF(OR(F47="",G47=""),"",F47-G47)</x:f>
      </x:c>
      <x:c r="I47" s="167"/>
      <x:c r="J47" s="167"/>
      <x:c r="K47" s="143"/>
      <x:c r="L47" s="142"/>
      <x:c r="M47" s="142"/>
      <x:c r="N47" s="142"/>
      <x:c r="O47" s="142"/>
      <x:c r="P47" s="142"/>
      <x:c r="Q47" s="146" t="str">
        <x:f>IF(B47="","",TODAY())</x:f>
      </x:c>
      <x:c r="R47" s="142"/>
      <x:c r="S47" s="142" t="str">
        <x:f>IF(B47="","",IF(OR(D47="",M47="",N47="",O47&lt;&gt;"Validé humainement"),"ALERTE: localisation/source/validation à compléter","OK"))</x:f>
      </x:c>
      <x:c r="T47" s="142" t="str">
        <x:f>IF(B47="","",IF(O47="Validé humainement","Oui","Non"))</x:f>
      </x:c>
    </x:row>
    <x:row r="48">
      <x:c r="A48" s="142" t="str">
        <x:f>IF(B48="","","ICU-"&amp;TEXT(ROW()-4,"0000"))</x:f>
      </x:c>
      <x:c r="B48" s="142"/>
      <x:c r="C48" s="142"/>
      <x:c r="D48" s="142"/>
      <x:c r="E48" s="142"/>
      <x:c r="F48" s="145"/>
      <x:c r="G48" s="145"/>
      <x:c r="H48" s="145" t="str">
        <x:f>IF(OR(F48="",G48=""),"",F48-G48)</x:f>
      </x:c>
      <x:c r="I48" s="167"/>
      <x:c r="J48" s="167"/>
      <x:c r="K48" s="143"/>
      <x:c r="L48" s="142"/>
      <x:c r="M48" s="142"/>
      <x:c r="N48" s="142"/>
      <x:c r="O48" s="142"/>
      <x:c r="P48" s="142"/>
      <x:c r="Q48" s="146" t="str">
        <x:f>IF(B48="","",TODAY())</x:f>
      </x:c>
      <x:c r="R48" s="142"/>
      <x:c r="S48" s="142" t="str">
        <x:f>IF(B48="","",IF(OR(D48="",M48="",N48="",O48&lt;&gt;"Validé humainement"),"ALERTE: localisation/source/validation à compléter","OK"))</x:f>
      </x:c>
      <x:c r="T48" s="142" t="str">
        <x:f>IF(B48="","",IF(O48="Validé humainement","Oui","Non"))</x:f>
      </x:c>
    </x:row>
    <x:row r="49">
      <x:c r="A49" s="142" t="str">
        <x:f>IF(B49="","","ICU-"&amp;TEXT(ROW()-4,"0000"))</x:f>
      </x:c>
      <x:c r="B49" s="142"/>
      <x:c r="C49" s="142"/>
      <x:c r="D49" s="142"/>
      <x:c r="E49" s="142"/>
      <x:c r="F49" s="145"/>
      <x:c r="G49" s="145"/>
      <x:c r="H49" s="145" t="str">
        <x:f>IF(OR(F49="",G49=""),"",F49-G49)</x:f>
      </x:c>
      <x:c r="I49" s="167"/>
      <x:c r="J49" s="167"/>
      <x:c r="K49" s="143"/>
      <x:c r="L49" s="142"/>
      <x:c r="M49" s="142"/>
      <x:c r="N49" s="142"/>
      <x:c r="O49" s="142"/>
      <x:c r="P49" s="142"/>
      <x:c r="Q49" s="146" t="str">
        <x:f>IF(B49="","",TODAY())</x:f>
      </x:c>
      <x:c r="R49" s="142"/>
      <x:c r="S49" s="142" t="str">
        <x:f>IF(B49="","",IF(OR(D49="",M49="",N49="",O49&lt;&gt;"Validé humainement"),"ALERTE: localisation/source/validation à compléter","OK"))</x:f>
      </x:c>
      <x:c r="T49" s="142" t="str">
        <x:f>IF(B49="","",IF(O49="Validé humainement","Oui","Non"))</x:f>
      </x:c>
    </x:row>
    <x:row r="50">
      <x:c r="A50" s="142" t="str">
        <x:f>IF(B50="","","ICU-"&amp;TEXT(ROW()-4,"0000"))</x:f>
      </x:c>
      <x:c r="B50" s="142"/>
      <x:c r="C50" s="142"/>
      <x:c r="D50" s="142"/>
      <x:c r="E50" s="142"/>
      <x:c r="F50" s="145"/>
      <x:c r="G50" s="145"/>
      <x:c r="H50" s="145" t="str">
        <x:f>IF(OR(F50="",G50=""),"",F50-G50)</x:f>
      </x:c>
      <x:c r="I50" s="167"/>
      <x:c r="J50" s="167"/>
      <x:c r="K50" s="143"/>
      <x:c r="L50" s="142"/>
      <x:c r="M50" s="142"/>
      <x:c r="N50" s="142"/>
      <x:c r="O50" s="142"/>
      <x:c r="P50" s="142"/>
      <x:c r="Q50" s="146" t="str">
        <x:f>IF(B50="","",TODAY())</x:f>
      </x:c>
      <x:c r="R50" s="142"/>
      <x:c r="S50" s="142" t="str">
        <x:f>IF(B50="","",IF(OR(D50="",M50="",N50="",O50&lt;&gt;"Validé humainement"),"ALERTE: localisation/source/validation à compléter","OK"))</x:f>
      </x:c>
      <x:c r="T50" s="142" t="str">
        <x:f>IF(B50="","",IF(O50="Validé humainement","Oui","Non"))</x:f>
      </x:c>
    </x:row>
    <x:row r="51">
      <x:c r="A51" s="142" t="str">
        <x:f>IF(B51="","","ICU-"&amp;TEXT(ROW()-4,"0000"))</x:f>
      </x:c>
      <x:c r="B51" s="142"/>
      <x:c r="C51" s="142"/>
      <x:c r="D51" s="142"/>
      <x:c r="E51" s="142"/>
      <x:c r="F51" s="145"/>
      <x:c r="G51" s="145"/>
      <x:c r="H51" s="145" t="str">
        <x:f>IF(OR(F51="",G51=""),"",F51-G51)</x:f>
      </x:c>
      <x:c r="I51" s="167"/>
      <x:c r="J51" s="167"/>
      <x:c r="K51" s="143"/>
      <x:c r="L51" s="142"/>
      <x:c r="M51" s="142"/>
      <x:c r="N51" s="142"/>
      <x:c r="O51" s="142"/>
      <x:c r="P51" s="142"/>
      <x:c r="Q51" s="146" t="str">
        <x:f>IF(B51="","",TODAY())</x:f>
      </x:c>
      <x:c r="R51" s="142"/>
      <x:c r="S51" s="142" t="str">
        <x:f>IF(B51="","",IF(OR(D51="",M51="",N51="",O51&lt;&gt;"Validé humainement"),"ALERTE: localisation/source/validation à compléter","OK"))</x:f>
      </x:c>
      <x:c r="T51" s="142" t="str">
        <x:f>IF(B51="","",IF(O51="Validé humainement","Oui","Non"))</x:f>
      </x:c>
    </x:row>
    <x:row r="52">
      <x:c r="A52" s="142" t="str">
        <x:f>IF(B52="","","ICU-"&amp;TEXT(ROW()-4,"0000"))</x:f>
      </x:c>
      <x:c r="B52" s="142"/>
      <x:c r="C52" s="142"/>
      <x:c r="D52" s="142"/>
      <x:c r="E52" s="142"/>
      <x:c r="F52" s="145"/>
      <x:c r="G52" s="145"/>
      <x:c r="H52" s="145" t="str">
        <x:f>IF(OR(F52="",G52=""),"",F52-G52)</x:f>
      </x:c>
      <x:c r="I52" s="167"/>
      <x:c r="J52" s="167"/>
      <x:c r="K52" s="143"/>
      <x:c r="L52" s="142"/>
      <x:c r="M52" s="142"/>
      <x:c r="N52" s="142"/>
      <x:c r="O52" s="142"/>
      <x:c r="P52" s="142"/>
      <x:c r="Q52" s="146" t="str">
        <x:f>IF(B52="","",TODAY())</x:f>
      </x:c>
      <x:c r="R52" s="142"/>
      <x:c r="S52" s="142" t="str">
        <x:f>IF(B52="","",IF(OR(D52="",M52="",N52="",O52&lt;&gt;"Validé humainement"),"ALERTE: localisation/source/validation à compléter","OK"))</x:f>
      </x:c>
      <x:c r="T52" s="142" t="str">
        <x:f>IF(B52="","",IF(O52="Validé humainement","Oui","Non"))</x:f>
      </x:c>
    </x:row>
    <x:row r="53">
      <x:c r="A53" s="142" t="str">
        <x:f>IF(B53="","","ICU-"&amp;TEXT(ROW()-4,"0000"))</x:f>
      </x:c>
      <x:c r="B53" s="142"/>
      <x:c r="C53" s="142"/>
      <x:c r="D53" s="142"/>
      <x:c r="E53" s="142"/>
      <x:c r="F53" s="145"/>
      <x:c r="G53" s="145"/>
      <x:c r="H53" s="145" t="str">
        <x:f>IF(OR(F53="",G53=""),"",F53-G53)</x:f>
      </x:c>
      <x:c r="I53" s="167"/>
      <x:c r="J53" s="167"/>
      <x:c r="K53" s="143"/>
      <x:c r="L53" s="142"/>
      <x:c r="M53" s="142"/>
      <x:c r="N53" s="142"/>
      <x:c r="O53" s="142"/>
      <x:c r="P53" s="142"/>
      <x:c r="Q53" s="146" t="str">
        <x:f>IF(B53="","",TODAY())</x:f>
      </x:c>
      <x:c r="R53" s="142"/>
      <x:c r="S53" s="142" t="str">
        <x:f>IF(B53="","",IF(OR(D53="",M53="",N53="",O53&lt;&gt;"Validé humainement"),"ALERTE: localisation/source/validation à compléter","OK"))</x:f>
      </x:c>
      <x:c r="T53" s="142" t="str">
        <x:f>IF(B53="","",IF(O53="Validé humainement","Oui","Non"))</x:f>
      </x:c>
    </x:row>
    <x:row r="54">
      <x:c r="A54" s="142" t="str">
        <x:f>IF(B54="","","ICU-"&amp;TEXT(ROW()-4,"0000"))</x:f>
      </x:c>
      <x:c r="B54" s="142"/>
      <x:c r="C54" s="142"/>
      <x:c r="D54" s="142"/>
      <x:c r="E54" s="142"/>
      <x:c r="F54" s="145"/>
      <x:c r="G54" s="145"/>
      <x:c r="H54" s="145" t="str">
        <x:f>IF(OR(F54="",G54=""),"",F54-G54)</x:f>
      </x:c>
      <x:c r="I54" s="167"/>
      <x:c r="J54" s="167"/>
      <x:c r="K54" s="143"/>
      <x:c r="L54" s="142"/>
      <x:c r="M54" s="142"/>
      <x:c r="N54" s="142"/>
      <x:c r="O54" s="142"/>
      <x:c r="P54" s="142"/>
      <x:c r="Q54" s="146" t="str">
        <x:f>IF(B54="","",TODAY())</x:f>
      </x:c>
      <x:c r="R54" s="142"/>
      <x:c r="S54" s="142" t="str">
        <x:f>IF(B54="","",IF(OR(D54="",M54="",N54="",O54&lt;&gt;"Validé humainement"),"ALERTE: localisation/source/validation à compléter","OK"))</x:f>
      </x:c>
      <x:c r="T54" s="142" t="str">
        <x:f>IF(B54="","",IF(O54="Validé humainement","Oui","Non"))</x:f>
      </x:c>
    </x:row>
    <x:row r="55">
      <x:c r="A55" s="142" t="str">
        <x:f>IF(B55="","","ICU-"&amp;TEXT(ROW()-4,"0000"))</x:f>
      </x:c>
      <x:c r="B55" s="142"/>
      <x:c r="C55" s="142"/>
      <x:c r="D55" s="142"/>
      <x:c r="E55" s="142"/>
      <x:c r="F55" s="145"/>
      <x:c r="G55" s="145"/>
      <x:c r="H55" s="145" t="str">
        <x:f>IF(OR(F55="",G55=""),"",F55-G55)</x:f>
      </x:c>
      <x:c r="I55" s="167"/>
      <x:c r="J55" s="167"/>
      <x:c r="K55" s="143"/>
      <x:c r="L55" s="142"/>
      <x:c r="M55" s="142"/>
      <x:c r="N55" s="142"/>
      <x:c r="O55" s="142"/>
      <x:c r="P55" s="142"/>
      <x:c r="Q55" s="146" t="str">
        <x:f>IF(B55="","",TODAY())</x:f>
      </x:c>
      <x:c r="R55" s="142"/>
      <x:c r="S55" s="142" t="str">
        <x:f>IF(B55="","",IF(OR(D55="",M55="",N55="",O55&lt;&gt;"Validé humainement"),"ALERTE: localisation/source/validation à compléter","OK"))</x:f>
      </x:c>
      <x:c r="T55" s="142" t="str">
        <x:f>IF(B55="","",IF(O55="Validé humainement","Oui","Non"))</x:f>
      </x:c>
    </x:row>
    <x:row r="56">
      <x:c r="A56" s="142" t="str">
        <x:f>IF(B56="","","ICU-"&amp;TEXT(ROW()-4,"0000"))</x:f>
      </x:c>
      <x:c r="B56" s="142"/>
      <x:c r="C56" s="142"/>
      <x:c r="D56" s="142"/>
      <x:c r="E56" s="142"/>
      <x:c r="F56" s="145"/>
      <x:c r="G56" s="145"/>
      <x:c r="H56" s="145" t="str">
        <x:f>IF(OR(F56="",G56=""),"",F56-G56)</x:f>
      </x:c>
      <x:c r="I56" s="167"/>
      <x:c r="J56" s="167"/>
      <x:c r="K56" s="143"/>
      <x:c r="L56" s="142"/>
      <x:c r="M56" s="142"/>
      <x:c r="N56" s="142"/>
      <x:c r="O56" s="142"/>
      <x:c r="P56" s="142"/>
      <x:c r="Q56" s="146" t="str">
        <x:f>IF(B56="","",TODAY())</x:f>
      </x:c>
      <x:c r="R56" s="142"/>
      <x:c r="S56" s="142" t="str">
        <x:f>IF(B56="","",IF(OR(D56="",M56="",N56="",O56&lt;&gt;"Validé humainement"),"ALERTE: localisation/source/validation à compléter","OK"))</x:f>
      </x:c>
      <x:c r="T56" s="142" t="str">
        <x:f>IF(B56="","",IF(O56="Validé humainement","Oui","Non"))</x:f>
      </x:c>
    </x:row>
    <x:row r="57">
      <x:c r="A57" s="142" t="str">
        <x:f>IF(B57="","","ICU-"&amp;TEXT(ROW()-4,"0000"))</x:f>
      </x:c>
      <x:c r="B57" s="142"/>
      <x:c r="C57" s="142"/>
      <x:c r="D57" s="142"/>
      <x:c r="E57" s="142"/>
      <x:c r="F57" s="145"/>
      <x:c r="G57" s="145"/>
      <x:c r="H57" s="145" t="str">
        <x:f>IF(OR(F57="",G57=""),"",F57-G57)</x:f>
      </x:c>
      <x:c r="I57" s="167"/>
      <x:c r="J57" s="167"/>
      <x:c r="K57" s="143"/>
      <x:c r="L57" s="142"/>
      <x:c r="M57" s="142"/>
      <x:c r="N57" s="142"/>
      <x:c r="O57" s="142"/>
      <x:c r="P57" s="142"/>
      <x:c r="Q57" s="146" t="str">
        <x:f>IF(B57="","",TODAY())</x:f>
      </x:c>
      <x:c r="R57" s="142"/>
      <x:c r="S57" s="142" t="str">
        <x:f>IF(B57="","",IF(OR(D57="",M57="",N57="",O57&lt;&gt;"Validé humainement"),"ALERTE: localisation/source/validation à compléter","OK"))</x:f>
      </x:c>
      <x:c r="T57" s="142" t="str">
        <x:f>IF(B57="","",IF(O57="Validé humainement","Oui","Non"))</x:f>
      </x:c>
    </x:row>
    <x:row r="58">
      <x:c r="A58" s="142" t="str">
        <x:f>IF(B58="","","ICU-"&amp;TEXT(ROW()-4,"0000"))</x:f>
      </x:c>
      <x:c r="B58" s="142"/>
      <x:c r="C58" s="142"/>
      <x:c r="D58" s="142"/>
      <x:c r="E58" s="142"/>
      <x:c r="F58" s="145"/>
      <x:c r="G58" s="145"/>
      <x:c r="H58" s="145" t="str">
        <x:f>IF(OR(F58="",G58=""),"",F58-G58)</x:f>
      </x:c>
      <x:c r="I58" s="167"/>
      <x:c r="J58" s="167"/>
      <x:c r="K58" s="143"/>
      <x:c r="L58" s="142"/>
      <x:c r="M58" s="142"/>
      <x:c r="N58" s="142"/>
      <x:c r="O58" s="142"/>
      <x:c r="P58" s="142"/>
      <x:c r="Q58" s="146" t="str">
        <x:f>IF(B58="","",TODAY())</x:f>
      </x:c>
      <x:c r="R58" s="142"/>
      <x:c r="S58" s="142" t="str">
        <x:f>IF(B58="","",IF(OR(D58="",M58="",N58="",O58&lt;&gt;"Validé humainement"),"ALERTE: localisation/source/validation à compléter","OK"))</x:f>
      </x:c>
      <x:c r="T58" s="142" t="str">
        <x:f>IF(B58="","",IF(O58="Validé humainement","Oui","Non"))</x:f>
      </x:c>
    </x:row>
    <x:row r="59">
      <x:c r="A59" s="142" t="str">
        <x:f>IF(B59="","","ICU-"&amp;TEXT(ROW()-4,"0000"))</x:f>
      </x:c>
      <x:c r="B59" s="142"/>
      <x:c r="C59" s="142"/>
      <x:c r="D59" s="142"/>
      <x:c r="E59" s="142"/>
      <x:c r="F59" s="145"/>
      <x:c r="G59" s="145"/>
      <x:c r="H59" s="145" t="str">
        <x:f>IF(OR(F59="",G59=""),"",F59-G59)</x:f>
      </x:c>
      <x:c r="I59" s="167"/>
      <x:c r="J59" s="167"/>
      <x:c r="K59" s="143"/>
      <x:c r="L59" s="142"/>
      <x:c r="M59" s="142"/>
      <x:c r="N59" s="142"/>
      <x:c r="O59" s="142"/>
      <x:c r="P59" s="142"/>
      <x:c r="Q59" s="146" t="str">
        <x:f>IF(B59="","",TODAY())</x:f>
      </x:c>
      <x:c r="R59" s="142"/>
      <x:c r="S59" s="142" t="str">
        <x:f>IF(B59="","",IF(OR(D59="",M59="",N59="",O59&lt;&gt;"Validé humainement"),"ALERTE: localisation/source/validation à compléter","OK"))</x:f>
      </x:c>
      <x:c r="T59" s="142" t="str">
        <x:f>IF(B59="","",IF(O59="Validé humainement","Oui","Non"))</x:f>
      </x:c>
    </x:row>
    <x:row r="60">
      <x:c r="A60" s="142" t="str">
        <x:f>IF(B60="","","ICU-"&amp;TEXT(ROW()-4,"0000"))</x:f>
      </x:c>
      <x:c r="B60" s="142"/>
      <x:c r="C60" s="142"/>
      <x:c r="D60" s="142"/>
      <x:c r="E60" s="142"/>
      <x:c r="F60" s="145"/>
      <x:c r="G60" s="145"/>
      <x:c r="H60" s="145" t="str">
        <x:f>IF(OR(F60="",G60=""),"",F60-G60)</x:f>
      </x:c>
      <x:c r="I60" s="167"/>
      <x:c r="J60" s="167"/>
      <x:c r="K60" s="143"/>
      <x:c r="L60" s="142"/>
      <x:c r="M60" s="142"/>
      <x:c r="N60" s="142"/>
      <x:c r="O60" s="142"/>
      <x:c r="P60" s="142"/>
      <x:c r="Q60" s="146" t="str">
        <x:f>IF(B60="","",TODAY())</x:f>
      </x:c>
      <x:c r="R60" s="142"/>
      <x:c r="S60" s="142" t="str">
        <x:f>IF(B60="","",IF(OR(D60="",M60="",N60="",O60&lt;&gt;"Validé humainement"),"ALERTE: localisation/source/validation à compléter","OK"))</x:f>
      </x:c>
      <x:c r="T60" s="142" t="str">
        <x:f>IF(B60="","",IF(O60="Validé humainement","Oui","Non"))</x:f>
      </x:c>
    </x:row>
    <x:row r="61">
      <x:c r="A61" s="142" t="str">
        <x:f>IF(B61="","","ICU-"&amp;TEXT(ROW()-4,"0000"))</x:f>
      </x:c>
      <x:c r="B61" s="142"/>
      <x:c r="C61" s="142"/>
      <x:c r="D61" s="142"/>
      <x:c r="E61" s="142"/>
      <x:c r="F61" s="145"/>
      <x:c r="G61" s="145"/>
      <x:c r="H61" s="145" t="str">
        <x:f>IF(OR(F61="",G61=""),"",F61-G61)</x:f>
      </x:c>
      <x:c r="I61" s="167"/>
      <x:c r="J61" s="167"/>
      <x:c r="K61" s="143"/>
      <x:c r="L61" s="142"/>
      <x:c r="M61" s="142"/>
      <x:c r="N61" s="142"/>
      <x:c r="O61" s="142"/>
      <x:c r="P61" s="142"/>
      <x:c r="Q61" s="146" t="str">
        <x:f>IF(B61="","",TODAY())</x:f>
      </x:c>
      <x:c r="R61" s="142"/>
      <x:c r="S61" s="142" t="str">
        <x:f>IF(B61="","",IF(OR(D61="",M61="",N61="",O61&lt;&gt;"Validé humainement"),"ALERTE: localisation/source/validation à compléter","OK"))</x:f>
      </x:c>
      <x:c r="T61" s="142" t="str">
        <x:f>IF(B61="","",IF(O61="Validé humainement","Oui","Non"))</x:f>
      </x:c>
    </x:row>
    <x:row r="62">
      <x:c r="A62" s="142" t="str">
        <x:f>IF(B62="","","ICU-"&amp;TEXT(ROW()-4,"0000"))</x:f>
      </x:c>
      <x:c r="B62" s="142"/>
      <x:c r="C62" s="142"/>
      <x:c r="D62" s="142"/>
      <x:c r="E62" s="142"/>
      <x:c r="F62" s="145"/>
      <x:c r="G62" s="145"/>
      <x:c r="H62" s="145" t="str">
        <x:f>IF(OR(F62="",G62=""),"",F62-G62)</x:f>
      </x:c>
      <x:c r="I62" s="167"/>
      <x:c r="J62" s="167"/>
      <x:c r="K62" s="143"/>
      <x:c r="L62" s="142"/>
      <x:c r="M62" s="142"/>
      <x:c r="N62" s="142"/>
      <x:c r="O62" s="142"/>
      <x:c r="P62" s="142"/>
      <x:c r="Q62" s="146" t="str">
        <x:f>IF(B62="","",TODAY())</x:f>
      </x:c>
      <x:c r="R62" s="142"/>
      <x:c r="S62" s="142" t="str">
        <x:f>IF(B62="","",IF(OR(D62="",M62="",N62="",O62&lt;&gt;"Validé humainement"),"ALERTE: localisation/source/validation à compléter","OK"))</x:f>
      </x:c>
      <x:c r="T62" s="142" t="str">
        <x:f>IF(B62="","",IF(O62="Validé humainement","Oui","Non"))</x:f>
      </x:c>
    </x:row>
    <x:row r="63">
      <x:c r="A63" s="142" t="str">
        <x:f>IF(B63="","","ICU-"&amp;TEXT(ROW()-4,"0000"))</x:f>
      </x:c>
      <x:c r="B63" s="142"/>
      <x:c r="C63" s="142"/>
      <x:c r="D63" s="142"/>
      <x:c r="E63" s="142"/>
      <x:c r="F63" s="145"/>
      <x:c r="G63" s="145"/>
      <x:c r="H63" s="145" t="str">
        <x:f>IF(OR(F63="",G63=""),"",F63-G63)</x:f>
      </x:c>
      <x:c r="I63" s="167"/>
      <x:c r="J63" s="167"/>
      <x:c r="K63" s="143"/>
      <x:c r="L63" s="142"/>
      <x:c r="M63" s="142"/>
      <x:c r="N63" s="142"/>
      <x:c r="O63" s="142"/>
      <x:c r="P63" s="142"/>
      <x:c r="Q63" s="146" t="str">
        <x:f>IF(B63="","",TODAY())</x:f>
      </x:c>
      <x:c r="R63" s="142"/>
      <x:c r="S63" s="142" t="str">
        <x:f>IF(B63="","",IF(OR(D63="",M63="",N63="",O63&lt;&gt;"Validé humainement"),"ALERTE: localisation/source/validation à compléter","OK"))</x:f>
      </x:c>
      <x:c r="T63" s="142" t="str">
        <x:f>IF(B63="","",IF(O63="Validé humainement","Oui","Non"))</x:f>
      </x:c>
    </x:row>
    <x:row r="64">
      <x:c r="A64" s="142" t="str">
        <x:f>IF(B64="","","ICU-"&amp;TEXT(ROW()-4,"0000"))</x:f>
      </x:c>
      <x:c r="B64" s="142"/>
      <x:c r="C64" s="142"/>
      <x:c r="D64" s="142"/>
      <x:c r="E64" s="142"/>
      <x:c r="F64" s="145"/>
      <x:c r="G64" s="145"/>
      <x:c r="H64" s="145" t="str">
        <x:f>IF(OR(F64="",G64=""),"",F64-G64)</x:f>
      </x:c>
      <x:c r="I64" s="167"/>
      <x:c r="J64" s="167"/>
      <x:c r="K64" s="143"/>
      <x:c r="L64" s="142"/>
      <x:c r="M64" s="142"/>
      <x:c r="N64" s="142"/>
      <x:c r="O64" s="142"/>
      <x:c r="P64" s="142"/>
      <x:c r="Q64" s="146" t="str">
        <x:f>IF(B64="","",TODAY())</x:f>
      </x:c>
      <x:c r="R64" s="142"/>
      <x:c r="S64" s="142" t="str">
        <x:f>IF(B64="","",IF(OR(D64="",M64="",N64="",O64&lt;&gt;"Validé humainement"),"ALERTE: localisation/source/validation à compléter","OK"))</x:f>
      </x:c>
      <x:c r="T64" s="142" t="str">
        <x:f>IF(B64="","",IF(O64="Validé humainement","Oui","Non"))</x:f>
      </x:c>
    </x:row>
  </x:sheetData>
  <x:mergeCells>
    <x:mergeCell ref="A1:T1"/>
    <x:mergeCell ref="A2:T2"/>
  </x:mergeCells>
  <x:conditionalFormatting sqref="O5:O64">
    <x:cfRule type="containsText" dxfId="399" priority="1" operator="containsText" text="ALERTE"/>
    <x:cfRule type="containsText" dxfId="400" priority="2" operator="containsText" text="OK"/>
    <x:cfRule type="containsText" dxfId="401" priority="3" operator="containsText" text="Rouge"/>
    <x:cfRule type="containsText" dxfId="402" priority="4" operator="containsText" text="Orange"/>
    <x:cfRule type="containsText" dxfId="403" priority="5" operator="containsText" text="Jaune"/>
    <x:cfRule type="containsText" dxfId="404" priority="6" operator="containsText" text="Vert"/>
    <x:cfRule type="containsText" dxfId="405" priority="7" operator="containsText" text="Validé humainement"/>
    <x:cfRule type="containsText" dxfId="406" priority="8" operator="containsText" text="P0"/>
    <x:cfRule type="containsText" dxfId="407" priority="9" operator="containsText" text="Extrême"/>
    <x:cfRule type="containsText" dxfId="408" priority="10" operator="containsText" text="Élevé"/>
  </x:conditionalFormatting>
  <x:conditionalFormatting sqref="S5:S64">
    <x:cfRule type="containsText" dxfId="409" priority="11" operator="containsText" text="ALERTE"/>
    <x:cfRule type="containsText" dxfId="410" priority="12" operator="containsText" text="OK"/>
    <x:cfRule type="containsText" dxfId="411" priority="13" operator="containsText" text="Rouge"/>
    <x:cfRule type="containsText" dxfId="412" priority="14" operator="containsText" text="Orange"/>
    <x:cfRule type="containsText" dxfId="413" priority="15" operator="containsText" text="Jaune"/>
    <x:cfRule type="containsText" dxfId="414" priority="16" operator="containsText" text="Vert"/>
    <x:cfRule type="containsText" dxfId="415" priority="17" operator="containsText" text="Validé humainement"/>
    <x:cfRule type="containsText" dxfId="416" priority="18" operator="containsText" text="P0"/>
    <x:cfRule type="containsText" dxfId="417" priority="19" operator="containsText" text="Extrême"/>
    <x:cfRule type="containsText" dxfId="41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O5:O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P5:P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L5:L64">
      <x:formula1>"P0,P1,P2,P3"</x:formula1>
    </x:dataValidation>
  </x:dataValidations>
  <x:pageMargins left="0.7" right="0.7" top="0.75" bottom="0.75" header="0.3" footer="0.3"/>
  <x:tableParts count="1">
    <x:tablePart xmlns:r="http://schemas.openxmlformats.org/officeDocument/2006/relationships" r:id="R7f5387c00fce41f1"/>
  </x:tableParts>
</x:worksheet>
</file>

<file path=xl/worksheets/sheet99.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6.25" hidden="0" customWidth="1"/>
    <x:col min="7" max="7" width="18.75" hidden="0" customWidth="1"/>
    <x:col min="8" max="8" width="16.25" hidden="0" customWidth="1"/>
    <x:col min="9" max="9" width="15" hidden="0" customWidth="1"/>
    <x:col min="10" max="10" width="17.5" hidden="0" customWidth="1"/>
    <x:col min="11" max="11" width="16.25" hidden="0" customWidth="1"/>
    <x:col min="12" max="12" width="16.25" hidden="0" customWidth="1"/>
    <x:col min="13" max="13" width="20.6299991607666" hidden="0" customWidth="1"/>
    <x:col min="14" max="14" width="25" hidden="0" customWidth="1"/>
    <x:col min="15" max="15" width="20.6299991607666" hidden="0" customWidth="1"/>
    <x:col min="16" max="16" width="18.75" hidden="0" customWidth="1"/>
    <x:col min="17" max="17" width="15" hidden="0" customWidth="1"/>
    <x:col min="18" max="18" width="18.75" hidden="0" customWidth="1"/>
    <x:col min="19" max="19" width="28.75" hidden="0" customWidth="1"/>
    <x:col min="20" max="20" width="16.25" hidden="0" customWidth="1"/>
  </x:cols>
  <x:sheetData>
    <x:row r="1" ht="25.5" customHeight="1">
      <x:c r="A1" s="148" t="str">
        <x:v>Base validée — Îlots de chaleur urbains</x:v>
      </x:c>
      <x:c r="B1" s="148"/>
      <x:c r="C1" s="148"/>
      <x:c r="D1" s="148"/>
      <x:c r="E1" s="148"/>
      <x:c r="F1" s="148"/>
      <x:c r="G1" s="148"/>
      <x:c r="H1" s="148"/>
      <x:c r="I1" s="148"/>
      <x:c r="J1" s="148"/>
      <x:c r="K1" s="148"/>
      <x:c r="L1" s="148"/>
      <x:c r="M1" s="148"/>
      <x:c r="N1" s="148"/>
      <x:c r="O1" s="148"/>
      <x:c r="P1" s="148"/>
      <x:c r="Q1" s="148"/>
      <x:c r="R1" s="148"/>
      <x:c r="S1" s="148"/>
      <x:c r="T1" s="148"/>
    </x:row>
    <x:row r="2" ht="34.5" customHeight="1">
      <x:c r="A2" s="138" t="str">
        <x:v>Base consolidée alimentée automatiquement depuis 15_Form_Ilots_Chaleur.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row>
    <x:row r="4">
      <x:c r="A4" s="150" t="str">
        <x:v>ID_Saisie</x:v>
      </x:c>
      <x:c r="B4" s="150" t="str">
        <x:v>Année</x:v>
      </x:c>
      <x:c r="C4" s="150" t="str">
        <x:v>Mois</x:v>
      </x:c>
      <x:c r="D4" s="150" t="str">
        <x:v>Commune / zone</x:v>
      </x:c>
      <x:c r="E4" s="150" t="str">
        <x:v>Zone / quartier</x:v>
      </x:c>
      <x:c r="F4" s="150" t="str">
        <x:v>Temp. surface zone (°C)</x:v>
      </x:c>
      <x:c r="G4" s="150" t="str">
        <x:v>Temp. référence péri-urbaine (°C)</x:v>
      </x:c>
      <x:c r="H4" s="150" t="str">
        <x:v>Intensité ICU (Δ°C)</x:v>
      </x:c>
      <x:c r="I4" s="150" t="str">
        <x:v>Taux de végétation (%)</x:v>
      </x:c>
      <x:c r="J4" s="150" t="str">
        <x:v>Taux d'imperméabilisation (%)</x:v>
      </x:c>
      <x:c r="K4" s="150" t="str">
        <x:v>Population exposée</x:v>
      </x:c>
      <x:c r="L4" s="150" t="str">
        <x:v>Priorité d'intervention</x:v>
      </x:c>
      <x:c r="M4" s="150" t="str">
        <x:v>Institution source</x:v>
      </x:c>
      <x:c r="N4" s="150" t="str">
        <x:v>Document source</x:v>
      </x:c>
      <x:c r="O4" s="150" t="str">
        <x:v>Statut validation</x:v>
      </x:c>
      <x:c r="P4" s="150" t="str">
        <x:v>Niveau d'incertitude</x:v>
      </x:c>
      <x:c r="Q4" s="150" t="str">
        <x:v>Date de saisie</x:v>
      </x:c>
      <x:c r="R4" s="150" t="str">
        <x:v>Responsable</x:v>
      </x:c>
      <x:c r="S4" s="150" t="str">
        <x:v>Alerte_QC</x:v>
      </x:c>
      <x:c r="T4" s="150" t="str">
        <x:v>Alimente_Rapports</x:v>
      </x:c>
    </x:row>
    <x:row r="5">
      <x:c r="A5" s="142" t="str">
        <x:f>IF('15_Form_Ilots_Chaleur'!$O5="Validé humainement",'15_Form_Ilots_Chaleur'!A5,"")</x:f>
      </x:c>
      <x:c r="B5" s="142" t="str">
        <x:f>IF('15_Form_Ilots_Chaleur'!$O5="Validé humainement",'15_Form_Ilots_Chaleur'!B5,"")</x:f>
      </x:c>
      <x:c r="C5" s="142" t="str">
        <x:f>IF('15_Form_Ilots_Chaleur'!$O5="Validé humainement",'15_Form_Ilots_Chaleur'!C5,"")</x:f>
      </x:c>
      <x:c r="D5" s="142" t="str">
        <x:f>IF('15_Form_Ilots_Chaleur'!$O5="Validé humainement",'15_Form_Ilots_Chaleur'!D5,"")</x:f>
      </x:c>
      <x:c r="E5" s="142" t="str">
        <x:f>IF('15_Form_Ilots_Chaleur'!$O5="Validé humainement",'15_Form_Ilots_Chaleur'!E5,"")</x:f>
      </x:c>
      <x:c r="F5" s="142" t="str">
        <x:f>IF('15_Form_Ilots_Chaleur'!$O5="Validé humainement",'15_Form_Ilots_Chaleur'!F5,"")</x:f>
      </x:c>
      <x:c r="G5" s="142" t="str">
        <x:f>IF('15_Form_Ilots_Chaleur'!$O5="Validé humainement",'15_Form_Ilots_Chaleur'!G5,"")</x:f>
      </x:c>
      <x:c r="H5" s="142" t="str">
        <x:f>IF('15_Form_Ilots_Chaleur'!$O5="Validé humainement",'15_Form_Ilots_Chaleur'!H5,"")</x:f>
      </x:c>
      <x:c r="I5" s="142" t="str">
        <x:f>IF('15_Form_Ilots_Chaleur'!$O5="Validé humainement",'15_Form_Ilots_Chaleur'!I5,"")</x:f>
      </x:c>
      <x:c r="J5" s="142" t="str">
        <x:f>IF('15_Form_Ilots_Chaleur'!$O5="Validé humainement",'15_Form_Ilots_Chaleur'!J5,"")</x:f>
      </x:c>
      <x:c r="K5" s="142" t="str">
        <x:f>IF('15_Form_Ilots_Chaleur'!$O5="Validé humainement",'15_Form_Ilots_Chaleur'!K5,"")</x:f>
      </x:c>
      <x:c r="L5" s="142" t="str">
        <x:f>IF('15_Form_Ilots_Chaleur'!$O5="Validé humainement",'15_Form_Ilots_Chaleur'!L5,"")</x:f>
      </x:c>
      <x:c r="M5" s="142" t="str">
        <x:f>IF('15_Form_Ilots_Chaleur'!$O5="Validé humainement",'15_Form_Ilots_Chaleur'!M5,"")</x:f>
      </x:c>
      <x:c r="N5" s="142" t="str">
        <x:f>IF('15_Form_Ilots_Chaleur'!$O5="Validé humainement",'15_Form_Ilots_Chaleur'!N5,"")</x:f>
      </x:c>
      <x:c r="O5" s="142" t="str">
        <x:f>IF('15_Form_Ilots_Chaleur'!$O5="Validé humainement",'15_Form_Ilots_Chaleur'!O5,"")</x:f>
      </x:c>
      <x:c r="P5" s="142" t="str">
        <x:f>IF('15_Form_Ilots_Chaleur'!$O5="Validé humainement",'15_Form_Ilots_Chaleur'!P5,"")</x:f>
      </x:c>
      <x:c r="Q5" s="142" t="str">
        <x:f>IF('15_Form_Ilots_Chaleur'!$O5="Validé humainement",'15_Form_Ilots_Chaleur'!Q5,"")</x:f>
      </x:c>
      <x:c r="R5" s="142" t="str">
        <x:f>IF('15_Form_Ilots_Chaleur'!$O5="Validé humainement",'15_Form_Ilots_Chaleur'!R5,"")</x:f>
      </x:c>
      <x:c r="S5" s="142" t="str">
        <x:f>IF('15_Form_Ilots_Chaleur'!$O5="Validé humainement",'15_Form_Ilots_Chaleur'!S5,"")</x:f>
      </x:c>
      <x:c r="T5" s="142" t="str">
        <x:f>IF('15_Form_Ilots_Chaleur'!$O5="Validé humainement",'15_Form_Ilots_Chaleur'!T5,"")</x:f>
      </x:c>
    </x:row>
    <x:row r="6">
      <x:c r="A6" s="142" t="str">
        <x:f>IF('15_Form_Ilots_Chaleur'!$O6="Validé humainement",'15_Form_Ilots_Chaleur'!A6,"")</x:f>
      </x:c>
      <x:c r="B6" s="142" t="str">
        <x:f>IF('15_Form_Ilots_Chaleur'!$O6="Validé humainement",'15_Form_Ilots_Chaleur'!B6,"")</x:f>
      </x:c>
      <x:c r="C6" s="142" t="str">
        <x:f>IF('15_Form_Ilots_Chaleur'!$O6="Validé humainement",'15_Form_Ilots_Chaleur'!C6,"")</x:f>
      </x:c>
      <x:c r="D6" s="142" t="str">
        <x:f>IF('15_Form_Ilots_Chaleur'!$O6="Validé humainement",'15_Form_Ilots_Chaleur'!D6,"")</x:f>
      </x:c>
      <x:c r="E6" s="142" t="str">
        <x:f>IF('15_Form_Ilots_Chaleur'!$O6="Validé humainement",'15_Form_Ilots_Chaleur'!E6,"")</x:f>
      </x:c>
      <x:c r="F6" s="142" t="str">
        <x:f>IF('15_Form_Ilots_Chaleur'!$O6="Validé humainement",'15_Form_Ilots_Chaleur'!F6,"")</x:f>
      </x:c>
      <x:c r="G6" s="142" t="str">
        <x:f>IF('15_Form_Ilots_Chaleur'!$O6="Validé humainement",'15_Form_Ilots_Chaleur'!G6,"")</x:f>
      </x:c>
      <x:c r="H6" s="142" t="str">
        <x:f>IF('15_Form_Ilots_Chaleur'!$O6="Validé humainement",'15_Form_Ilots_Chaleur'!H6,"")</x:f>
      </x:c>
      <x:c r="I6" s="142" t="str">
        <x:f>IF('15_Form_Ilots_Chaleur'!$O6="Validé humainement",'15_Form_Ilots_Chaleur'!I6,"")</x:f>
      </x:c>
      <x:c r="J6" s="142" t="str">
        <x:f>IF('15_Form_Ilots_Chaleur'!$O6="Validé humainement",'15_Form_Ilots_Chaleur'!J6,"")</x:f>
      </x:c>
      <x:c r="K6" s="142" t="str">
        <x:f>IF('15_Form_Ilots_Chaleur'!$O6="Validé humainement",'15_Form_Ilots_Chaleur'!K6,"")</x:f>
      </x:c>
      <x:c r="L6" s="142" t="str">
        <x:f>IF('15_Form_Ilots_Chaleur'!$O6="Validé humainement",'15_Form_Ilots_Chaleur'!L6,"")</x:f>
      </x:c>
      <x:c r="M6" s="142" t="str">
        <x:f>IF('15_Form_Ilots_Chaleur'!$O6="Validé humainement",'15_Form_Ilots_Chaleur'!M6,"")</x:f>
      </x:c>
      <x:c r="N6" s="142" t="str">
        <x:f>IF('15_Form_Ilots_Chaleur'!$O6="Validé humainement",'15_Form_Ilots_Chaleur'!N6,"")</x:f>
      </x:c>
      <x:c r="O6" s="142" t="str">
        <x:f>IF('15_Form_Ilots_Chaleur'!$O6="Validé humainement",'15_Form_Ilots_Chaleur'!O6,"")</x:f>
      </x:c>
      <x:c r="P6" s="142" t="str">
        <x:f>IF('15_Form_Ilots_Chaleur'!$O6="Validé humainement",'15_Form_Ilots_Chaleur'!P6,"")</x:f>
      </x:c>
      <x:c r="Q6" s="142" t="str">
        <x:f>IF('15_Form_Ilots_Chaleur'!$O6="Validé humainement",'15_Form_Ilots_Chaleur'!Q6,"")</x:f>
      </x:c>
      <x:c r="R6" s="142" t="str">
        <x:f>IF('15_Form_Ilots_Chaleur'!$O6="Validé humainement",'15_Form_Ilots_Chaleur'!R6,"")</x:f>
      </x:c>
      <x:c r="S6" s="142" t="str">
        <x:f>IF('15_Form_Ilots_Chaleur'!$O6="Validé humainement",'15_Form_Ilots_Chaleur'!S6,"")</x:f>
      </x:c>
      <x:c r="T6" s="142" t="str">
        <x:f>IF('15_Form_Ilots_Chaleur'!$O6="Validé humainement",'15_Form_Ilots_Chaleur'!T6,"")</x:f>
      </x:c>
    </x:row>
    <x:row r="7">
      <x:c r="A7" s="142" t="str">
        <x:f>IF('15_Form_Ilots_Chaleur'!$O7="Validé humainement",'15_Form_Ilots_Chaleur'!A7,"")</x:f>
      </x:c>
      <x:c r="B7" s="142" t="str">
        <x:f>IF('15_Form_Ilots_Chaleur'!$O7="Validé humainement",'15_Form_Ilots_Chaleur'!B7,"")</x:f>
      </x:c>
      <x:c r="C7" s="142" t="str">
        <x:f>IF('15_Form_Ilots_Chaleur'!$O7="Validé humainement",'15_Form_Ilots_Chaleur'!C7,"")</x:f>
      </x:c>
      <x:c r="D7" s="142" t="str">
        <x:f>IF('15_Form_Ilots_Chaleur'!$O7="Validé humainement",'15_Form_Ilots_Chaleur'!D7,"")</x:f>
      </x:c>
      <x:c r="E7" s="142" t="str">
        <x:f>IF('15_Form_Ilots_Chaleur'!$O7="Validé humainement",'15_Form_Ilots_Chaleur'!E7,"")</x:f>
      </x:c>
      <x:c r="F7" s="142" t="str">
        <x:f>IF('15_Form_Ilots_Chaleur'!$O7="Validé humainement",'15_Form_Ilots_Chaleur'!F7,"")</x:f>
      </x:c>
      <x:c r="G7" s="142" t="str">
        <x:f>IF('15_Form_Ilots_Chaleur'!$O7="Validé humainement",'15_Form_Ilots_Chaleur'!G7,"")</x:f>
      </x:c>
      <x:c r="H7" s="142" t="str">
        <x:f>IF('15_Form_Ilots_Chaleur'!$O7="Validé humainement",'15_Form_Ilots_Chaleur'!H7,"")</x:f>
      </x:c>
      <x:c r="I7" s="142" t="str">
        <x:f>IF('15_Form_Ilots_Chaleur'!$O7="Validé humainement",'15_Form_Ilots_Chaleur'!I7,"")</x:f>
      </x:c>
      <x:c r="J7" s="142" t="str">
        <x:f>IF('15_Form_Ilots_Chaleur'!$O7="Validé humainement",'15_Form_Ilots_Chaleur'!J7,"")</x:f>
      </x:c>
      <x:c r="K7" s="142" t="str">
        <x:f>IF('15_Form_Ilots_Chaleur'!$O7="Validé humainement",'15_Form_Ilots_Chaleur'!K7,"")</x:f>
      </x:c>
      <x:c r="L7" s="142" t="str">
        <x:f>IF('15_Form_Ilots_Chaleur'!$O7="Validé humainement",'15_Form_Ilots_Chaleur'!L7,"")</x:f>
      </x:c>
      <x:c r="M7" s="142" t="str">
        <x:f>IF('15_Form_Ilots_Chaleur'!$O7="Validé humainement",'15_Form_Ilots_Chaleur'!M7,"")</x:f>
      </x:c>
      <x:c r="N7" s="142" t="str">
        <x:f>IF('15_Form_Ilots_Chaleur'!$O7="Validé humainement",'15_Form_Ilots_Chaleur'!N7,"")</x:f>
      </x:c>
      <x:c r="O7" s="142" t="str">
        <x:f>IF('15_Form_Ilots_Chaleur'!$O7="Validé humainement",'15_Form_Ilots_Chaleur'!O7,"")</x:f>
      </x:c>
      <x:c r="P7" s="142" t="str">
        <x:f>IF('15_Form_Ilots_Chaleur'!$O7="Validé humainement",'15_Form_Ilots_Chaleur'!P7,"")</x:f>
      </x:c>
      <x:c r="Q7" s="142" t="str">
        <x:f>IF('15_Form_Ilots_Chaleur'!$O7="Validé humainement",'15_Form_Ilots_Chaleur'!Q7,"")</x:f>
      </x:c>
      <x:c r="R7" s="142" t="str">
        <x:f>IF('15_Form_Ilots_Chaleur'!$O7="Validé humainement",'15_Form_Ilots_Chaleur'!R7,"")</x:f>
      </x:c>
      <x:c r="S7" s="142" t="str">
        <x:f>IF('15_Form_Ilots_Chaleur'!$O7="Validé humainement",'15_Form_Ilots_Chaleur'!S7,"")</x:f>
      </x:c>
      <x:c r="T7" s="142" t="str">
        <x:f>IF('15_Form_Ilots_Chaleur'!$O7="Validé humainement",'15_Form_Ilots_Chaleur'!T7,"")</x:f>
      </x:c>
    </x:row>
    <x:row r="8">
      <x:c r="A8" s="142" t="str">
        <x:f>IF('15_Form_Ilots_Chaleur'!$O8="Validé humainement",'15_Form_Ilots_Chaleur'!A8,"")</x:f>
      </x:c>
      <x:c r="B8" s="142" t="str">
        <x:f>IF('15_Form_Ilots_Chaleur'!$O8="Validé humainement",'15_Form_Ilots_Chaleur'!B8,"")</x:f>
      </x:c>
      <x:c r="C8" s="142" t="str">
        <x:f>IF('15_Form_Ilots_Chaleur'!$O8="Validé humainement",'15_Form_Ilots_Chaleur'!C8,"")</x:f>
      </x:c>
      <x:c r="D8" s="142" t="str">
        <x:f>IF('15_Form_Ilots_Chaleur'!$O8="Validé humainement",'15_Form_Ilots_Chaleur'!D8,"")</x:f>
      </x:c>
      <x:c r="E8" s="142" t="str">
        <x:f>IF('15_Form_Ilots_Chaleur'!$O8="Validé humainement",'15_Form_Ilots_Chaleur'!E8,"")</x:f>
      </x:c>
      <x:c r="F8" s="142" t="str">
        <x:f>IF('15_Form_Ilots_Chaleur'!$O8="Validé humainement",'15_Form_Ilots_Chaleur'!F8,"")</x:f>
      </x:c>
      <x:c r="G8" s="142" t="str">
        <x:f>IF('15_Form_Ilots_Chaleur'!$O8="Validé humainement",'15_Form_Ilots_Chaleur'!G8,"")</x:f>
      </x:c>
      <x:c r="H8" s="142" t="str">
        <x:f>IF('15_Form_Ilots_Chaleur'!$O8="Validé humainement",'15_Form_Ilots_Chaleur'!H8,"")</x:f>
      </x:c>
      <x:c r="I8" s="142" t="str">
        <x:f>IF('15_Form_Ilots_Chaleur'!$O8="Validé humainement",'15_Form_Ilots_Chaleur'!I8,"")</x:f>
      </x:c>
      <x:c r="J8" s="142" t="str">
        <x:f>IF('15_Form_Ilots_Chaleur'!$O8="Validé humainement",'15_Form_Ilots_Chaleur'!J8,"")</x:f>
      </x:c>
      <x:c r="K8" s="142" t="str">
        <x:f>IF('15_Form_Ilots_Chaleur'!$O8="Validé humainement",'15_Form_Ilots_Chaleur'!K8,"")</x:f>
      </x:c>
      <x:c r="L8" s="142" t="str">
        <x:f>IF('15_Form_Ilots_Chaleur'!$O8="Validé humainement",'15_Form_Ilots_Chaleur'!L8,"")</x:f>
      </x:c>
      <x:c r="M8" s="142" t="str">
        <x:f>IF('15_Form_Ilots_Chaleur'!$O8="Validé humainement",'15_Form_Ilots_Chaleur'!M8,"")</x:f>
      </x:c>
      <x:c r="N8" s="142" t="str">
        <x:f>IF('15_Form_Ilots_Chaleur'!$O8="Validé humainement",'15_Form_Ilots_Chaleur'!N8,"")</x:f>
      </x:c>
      <x:c r="O8" s="142" t="str">
        <x:f>IF('15_Form_Ilots_Chaleur'!$O8="Validé humainement",'15_Form_Ilots_Chaleur'!O8,"")</x:f>
      </x:c>
      <x:c r="P8" s="142" t="str">
        <x:f>IF('15_Form_Ilots_Chaleur'!$O8="Validé humainement",'15_Form_Ilots_Chaleur'!P8,"")</x:f>
      </x:c>
      <x:c r="Q8" s="142" t="str">
        <x:f>IF('15_Form_Ilots_Chaleur'!$O8="Validé humainement",'15_Form_Ilots_Chaleur'!Q8,"")</x:f>
      </x:c>
      <x:c r="R8" s="142" t="str">
        <x:f>IF('15_Form_Ilots_Chaleur'!$O8="Validé humainement",'15_Form_Ilots_Chaleur'!R8,"")</x:f>
      </x:c>
      <x:c r="S8" s="142" t="str">
        <x:f>IF('15_Form_Ilots_Chaleur'!$O8="Validé humainement",'15_Form_Ilots_Chaleur'!S8,"")</x:f>
      </x:c>
      <x:c r="T8" s="142" t="str">
        <x:f>IF('15_Form_Ilots_Chaleur'!$O8="Validé humainement",'15_Form_Ilots_Chaleur'!T8,"")</x:f>
      </x:c>
    </x:row>
    <x:row r="9">
      <x:c r="A9" s="142" t="str">
        <x:f>IF('15_Form_Ilots_Chaleur'!$O9="Validé humainement",'15_Form_Ilots_Chaleur'!A9,"")</x:f>
      </x:c>
      <x:c r="B9" s="142" t="str">
        <x:f>IF('15_Form_Ilots_Chaleur'!$O9="Validé humainement",'15_Form_Ilots_Chaleur'!B9,"")</x:f>
      </x:c>
      <x:c r="C9" s="142" t="str">
        <x:f>IF('15_Form_Ilots_Chaleur'!$O9="Validé humainement",'15_Form_Ilots_Chaleur'!C9,"")</x:f>
      </x:c>
      <x:c r="D9" s="142" t="str">
        <x:f>IF('15_Form_Ilots_Chaleur'!$O9="Validé humainement",'15_Form_Ilots_Chaleur'!D9,"")</x:f>
      </x:c>
      <x:c r="E9" s="142" t="str">
        <x:f>IF('15_Form_Ilots_Chaleur'!$O9="Validé humainement",'15_Form_Ilots_Chaleur'!E9,"")</x:f>
      </x:c>
      <x:c r="F9" s="142" t="str">
        <x:f>IF('15_Form_Ilots_Chaleur'!$O9="Validé humainement",'15_Form_Ilots_Chaleur'!F9,"")</x:f>
      </x:c>
      <x:c r="G9" s="142" t="str">
        <x:f>IF('15_Form_Ilots_Chaleur'!$O9="Validé humainement",'15_Form_Ilots_Chaleur'!G9,"")</x:f>
      </x:c>
      <x:c r="H9" s="142" t="str">
        <x:f>IF('15_Form_Ilots_Chaleur'!$O9="Validé humainement",'15_Form_Ilots_Chaleur'!H9,"")</x:f>
      </x:c>
      <x:c r="I9" s="142" t="str">
        <x:f>IF('15_Form_Ilots_Chaleur'!$O9="Validé humainement",'15_Form_Ilots_Chaleur'!I9,"")</x:f>
      </x:c>
      <x:c r="J9" s="142" t="str">
        <x:f>IF('15_Form_Ilots_Chaleur'!$O9="Validé humainement",'15_Form_Ilots_Chaleur'!J9,"")</x:f>
      </x:c>
      <x:c r="K9" s="142" t="str">
        <x:f>IF('15_Form_Ilots_Chaleur'!$O9="Validé humainement",'15_Form_Ilots_Chaleur'!K9,"")</x:f>
      </x:c>
      <x:c r="L9" s="142" t="str">
        <x:f>IF('15_Form_Ilots_Chaleur'!$O9="Validé humainement",'15_Form_Ilots_Chaleur'!L9,"")</x:f>
      </x:c>
      <x:c r="M9" s="142" t="str">
        <x:f>IF('15_Form_Ilots_Chaleur'!$O9="Validé humainement",'15_Form_Ilots_Chaleur'!M9,"")</x:f>
      </x:c>
      <x:c r="N9" s="142" t="str">
        <x:f>IF('15_Form_Ilots_Chaleur'!$O9="Validé humainement",'15_Form_Ilots_Chaleur'!N9,"")</x:f>
      </x:c>
      <x:c r="O9" s="142" t="str">
        <x:f>IF('15_Form_Ilots_Chaleur'!$O9="Validé humainement",'15_Form_Ilots_Chaleur'!O9,"")</x:f>
      </x:c>
      <x:c r="P9" s="142" t="str">
        <x:f>IF('15_Form_Ilots_Chaleur'!$O9="Validé humainement",'15_Form_Ilots_Chaleur'!P9,"")</x:f>
      </x:c>
      <x:c r="Q9" s="142" t="str">
        <x:f>IF('15_Form_Ilots_Chaleur'!$O9="Validé humainement",'15_Form_Ilots_Chaleur'!Q9,"")</x:f>
      </x:c>
      <x:c r="R9" s="142" t="str">
        <x:f>IF('15_Form_Ilots_Chaleur'!$O9="Validé humainement",'15_Form_Ilots_Chaleur'!R9,"")</x:f>
      </x:c>
      <x:c r="S9" s="142" t="str">
        <x:f>IF('15_Form_Ilots_Chaleur'!$O9="Validé humainement",'15_Form_Ilots_Chaleur'!S9,"")</x:f>
      </x:c>
      <x:c r="T9" s="142" t="str">
        <x:f>IF('15_Form_Ilots_Chaleur'!$O9="Validé humainement",'15_Form_Ilots_Chaleur'!T9,"")</x:f>
      </x:c>
    </x:row>
    <x:row r="10">
      <x:c r="A10" s="142" t="str">
        <x:f>IF('15_Form_Ilots_Chaleur'!$O10="Validé humainement",'15_Form_Ilots_Chaleur'!A10,"")</x:f>
      </x:c>
      <x:c r="B10" s="142" t="str">
        <x:f>IF('15_Form_Ilots_Chaleur'!$O10="Validé humainement",'15_Form_Ilots_Chaleur'!B10,"")</x:f>
      </x:c>
      <x:c r="C10" s="142" t="str">
        <x:f>IF('15_Form_Ilots_Chaleur'!$O10="Validé humainement",'15_Form_Ilots_Chaleur'!C10,"")</x:f>
      </x:c>
      <x:c r="D10" s="142" t="str">
        <x:f>IF('15_Form_Ilots_Chaleur'!$O10="Validé humainement",'15_Form_Ilots_Chaleur'!D10,"")</x:f>
      </x:c>
      <x:c r="E10" s="142" t="str">
        <x:f>IF('15_Form_Ilots_Chaleur'!$O10="Validé humainement",'15_Form_Ilots_Chaleur'!E10,"")</x:f>
      </x:c>
      <x:c r="F10" s="142" t="str">
        <x:f>IF('15_Form_Ilots_Chaleur'!$O10="Validé humainement",'15_Form_Ilots_Chaleur'!F10,"")</x:f>
      </x:c>
      <x:c r="G10" s="142" t="str">
        <x:f>IF('15_Form_Ilots_Chaleur'!$O10="Validé humainement",'15_Form_Ilots_Chaleur'!G10,"")</x:f>
      </x:c>
      <x:c r="H10" s="142" t="str">
        <x:f>IF('15_Form_Ilots_Chaleur'!$O10="Validé humainement",'15_Form_Ilots_Chaleur'!H10,"")</x:f>
      </x:c>
      <x:c r="I10" s="142" t="str">
        <x:f>IF('15_Form_Ilots_Chaleur'!$O10="Validé humainement",'15_Form_Ilots_Chaleur'!I10,"")</x:f>
      </x:c>
      <x:c r="J10" s="142" t="str">
        <x:f>IF('15_Form_Ilots_Chaleur'!$O10="Validé humainement",'15_Form_Ilots_Chaleur'!J10,"")</x:f>
      </x:c>
      <x:c r="K10" s="142" t="str">
        <x:f>IF('15_Form_Ilots_Chaleur'!$O10="Validé humainement",'15_Form_Ilots_Chaleur'!K10,"")</x:f>
      </x:c>
      <x:c r="L10" s="142" t="str">
        <x:f>IF('15_Form_Ilots_Chaleur'!$O10="Validé humainement",'15_Form_Ilots_Chaleur'!L10,"")</x:f>
      </x:c>
      <x:c r="M10" s="142" t="str">
        <x:f>IF('15_Form_Ilots_Chaleur'!$O10="Validé humainement",'15_Form_Ilots_Chaleur'!M10,"")</x:f>
      </x:c>
      <x:c r="N10" s="142" t="str">
        <x:f>IF('15_Form_Ilots_Chaleur'!$O10="Validé humainement",'15_Form_Ilots_Chaleur'!N10,"")</x:f>
      </x:c>
      <x:c r="O10" s="142" t="str">
        <x:f>IF('15_Form_Ilots_Chaleur'!$O10="Validé humainement",'15_Form_Ilots_Chaleur'!O10,"")</x:f>
      </x:c>
      <x:c r="P10" s="142" t="str">
        <x:f>IF('15_Form_Ilots_Chaleur'!$O10="Validé humainement",'15_Form_Ilots_Chaleur'!P10,"")</x:f>
      </x:c>
      <x:c r="Q10" s="142" t="str">
        <x:f>IF('15_Form_Ilots_Chaleur'!$O10="Validé humainement",'15_Form_Ilots_Chaleur'!Q10,"")</x:f>
      </x:c>
      <x:c r="R10" s="142" t="str">
        <x:f>IF('15_Form_Ilots_Chaleur'!$O10="Validé humainement",'15_Form_Ilots_Chaleur'!R10,"")</x:f>
      </x:c>
      <x:c r="S10" s="142" t="str">
        <x:f>IF('15_Form_Ilots_Chaleur'!$O10="Validé humainement",'15_Form_Ilots_Chaleur'!S10,"")</x:f>
      </x:c>
      <x:c r="T10" s="142" t="str">
        <x:f>IF('15_Form_Ilots_Chaleur'!$O10="Validé humainement",'15_Form_Ilots_Chaleur'!T10,"")</x:f>
      </x:c>
    </x:row>
    <x:row r="11">
      <x:c r="A11" s="142" t="str">
        <x:f>IF('15_Form_Ilots_Chaleur'!$O11="Validé humainement",'15_Form_Ilots_Chaleur'!A11,"")</x:f>
      </x:c>
      <x:c r="B11" s="142" t="str">
        <x:f>IF('15_Form_Ilots_Chaleur'!$O11="Validé humainement",'15_Form_Ilots_Chaleur'!B11,"")</x:f>
      </x:c>
      <x:c r="C11" s="142" t="str">
        <x:f>IF('15_Form_Ilots_Chaleur'!$O11="Validé humainement",'15_Form_Ilots_Chaleur'!C11,"")</x:f>
      </x:c>
      <x:c r="D11" s="142" t="str">
        <x:f>IF('15_Form_Ilots_Chaleur'!$O11="Validé humainement",'15_Form_Ilots_Chaleur'!D11,"")</x:f>
      </x:c>
      <x:c r="E11" s="142" t="str">
        <x:f>IF('15_Form_Ilots_Chaleur'!$O11="Validé humainement",'15_Form_Ilots_Chaleur'!E11,"")</x:f>
      </x:c>
      <x:c r="F11" s="142" t="str">
        <x:f>IF('15_Form_Ilots_Chaleur'!$O11="Validé humainement",'15_Form_Ilots_Chaleur'!F11,"")</x:f>
      </x:c>
      <x:c r="G11" s="142" t="str">
        <x:f>IF('15_Form_Ilots_Chaleur'!$O11="Validé humainement",'15_Form_Ilots_Chaleur'!G11,"")</x:f>
      </x:c>
      <x:c r="H11" s="142" t="str">
        <x:f>IF('15_Form_Ilots_Chaleur'!$O11="Validé humainement",'15_Form_Ilots_Chaleur'!H11,"")</x:f>
      </x:c>
      <x:c r="I11" s="142" t="str">
        <x:f>IF('15_Form_Ilots_Chaleur'!$O11="Validé humainement",'15_Form_Ilots_Chaleur'!I11,"")</x:f>
      </x:c>
      <x:c r="J11" s="142" t="str">
        <x:f>IF('15_Form_Ilots_Chaleur'!$O11="Validé humainement",'15_Form_Ilots_Chaleur'!J11,"")</x:f>
      </x:c>
      <x:c r="K11" s="142" t="str">
        <x:f>IF('15_Form_Ilots_Chaleur'!$O11="Validé humainement",'15_Form_Ilots_Chaleur'!K11,"")</x:f>
      </x:c>
      <x:c r="L11" s="142" t="str">
        <x:f>IF('15_Form_Ilots_Chaleur'!$O11="Validé humainement",'15_Form_Ilots_Chaleur'!L11,"")</x:f>
      </x:c>
      <x:c r="M11" s="142" t="str">
        <x:f>IF('15_Form_Ilots_Chaleur'!$O11="Validé humainement",'15_Form_Ilots_Chaleur'!M11,"")</x:f>
      </x:c>
      <x:c r="N11" s="142" t="str">
        <x:f>IF('15_Form_Ilots_Chaleur'!$O11="Validé humainement",'15_Form_Ilots_Chaleur'!N11,"")</x:f>
      </x:c>
      <x:c r="O11" s="142" t="str">
        <x:f>IF('15_Form_Ilots_Chaleur'!$O11="Validé humainement",'15_Form_Ilots_Chaleur'!O11,"")</x:f>
      </x:c>
      <x:c r="P11" s="142" t="str">
        <x:f>IF('15_Form_Ilots_Chaleur'!$O11="Validé humainement",'15_Form_Ilots_Chaleur'!P11,"")</x:f>
      </x:c>
      <x:c r="Q11" s="142" t="str">
        <x:f>IF('15_Form_Ilots_Chaleur'!$O11="Validé humainement",'15_Form_Ilots_Chaleur'!Q11,"")</x:f>
      </x:c>
      <x:c r="R11" s="142" t="str">
        <x:f>IF('15_Form_Ilots_Chaleur'!$O11="Validé humainement",'15_Form_Ilots_Chaleur'!R11,"")</x:f>
      </x:c>
      <x:c r="S11" s="142" t="str">
        <x:f>IF('15_Form_Ilots_Chaleur'!$O11="Validé humainement",'15_Form_Ilots_Chaleur'!S11,"")</x:f>
      </x:c>
      <x:c r="T11" s="142" t="str">
        <x:f>IF('15_Form_Ilots_Chaleur'!$O11="Validé humainement",'15_Form_Ilots_Chaleur'!T11,"")</x:f>
      </x:c>
    </x:row>
    <x:row r="12">
      <x:c r="A12" s="142" t="str">
        <x:f>IF('15_Form_Ilots_Chaleur'!$O12="Validé humainement",'15_Form_Ilots_Chaleur'!A12,"")</x:f>
      </x:c>
      <x:c r="B12" s="142" t="str">
        <x:f>IF('15_Form_Ilots_Chaleur'!$O12="Validé humainement",'15_Form_Ilots_Chaleur'!B12,"")</x:f>
      </x:c>
      <x:c r="C12" s="142" t="str">
        <x:f>IF('15_Form_Ilots_Chaleur'!$O12="Validé humainement",'15_Form_Ilots_Chaleur'!C12,"")</x:f>
      </x:c>
      <x:c r="D12" s="142" t="str">
        <x:f>IF('15_Form_Ilots_Chaleur'!$O12="Validé humainement",'15_Form_Ilots_Chaleur'!D12,"")</x:f>
      </x:c>
      <x:c r="E12" s="142" t="str">
        <x:f>IF('15_Form_Ilots_Chaleur'!$O12="Validé humainement",'15_Form_Ilots_Chaleur'!E12,"")</x:f>
      </x:c>
      <x:c r="F12" s="142" t="str">
        <x:f>IF('15_Form_Ilots_Chaleur'!$O12="Validé humainement",'15_Form_Ilots_Chaleur'!F12,"")</x:f>
      </x:c>
      <x:c r="G12" s="142" t="str">
        <x:f>IF('15_Form_Ilots_Chaleur'!$O12="Validé humainement",'15_Form_Ilots_Chaleur'!G12,"")</x:f>
      </x:c>
      <x:c r="H12" s="142" t="str">
        <x:f>IF('15_Form_Ilots_Chaleur'!$O12="Validé humainement",'15_Form_Ilots_Chaleur'!H12,"")</x:f>
      </x:c>
      <x:c r="I12" s="142" t="str">
        <x:f>IF('15_Form_Ilots_Chaleur'!$O12="Validé humainement",'15_Form_Ilots_Chaleur'!I12,"")</x:f>
      </x:c>
      <x:c r="J12" s="142" t="str">
        <x:f>IF('15_Form_Ilots_Chaleur'!$O12="Validé humainement",'15_Form_Ilots_Chaleur'!J12,"")</x:f>
      </x:c>
      <x:c r="K12" s="142" t="str">
        <x:f>IF('15_Form_Ilots_Chaleur'!$O12="Validé humainement",'15_Form_Ilots_Chaleur'!K12,"")</x:f>
      </x:c>
      <x:c r="L12" s="142" t="str">
        <x:f>IF('15_Form_Ilots_Chaleur'!$O12="Validé humainement",'15_Form_Ilots_Chaleur'!L12,"")</x:f>
      </x:c>
      <x:c r="M12" s="142" t="str">
        <x:f>IF('15_Form_Ilots_Chaleur'!$O12="Validé humainement",'15_Form_Ilots_Chaleur'!M12,"")</x:f>
      </x:c>
      <x:c r="N12" s="142" t="str">
        <x:f>IF('15_Form_Ilots_Chaleur'!$O12="Validé humainement",'15_Form_Ilots_Chaleur'!N12,"")</x:f>
      </x:c>
      <x:c r="O12" s="142" t="str">
        <x:f>IF('15_Form_Ilots_Chaleur'!$O12="Validé humainement",'15_Form_Ilots_Chaleur'!O12,"")</x:f>
      </x:c>
      <x:c r="P12" s="142" t="str">
        <x:f>IF('15_Form_Ilots_Chaleur'!$O12="Validé humainement",'15_Form_Ilots_Chaleur'!P12,"")</x:f>
      </x:c>
      <x:c r="Q12" s="142" t="str">
        <x:f>IF('15_Form_Ilots_Chaleur'!$O12="Validé humainement",'15_Form_Ilots_Chaleur'!Q12,"")</x:f>
      </x:c>
      <x:c r="R12" s="142" t="str">
        <x:f>IF('15_Form_Ilots_Chaleur'!$O12="Validé humainement",'15_Form_Ilots_Chaleur'!R12,"")</x:f>
      </x:c>
      <x:c r="S12" s="142" t="str">
        <x:f>IF('15_Form_Ilots_Chaleur'!$O12="Validé humainement",'15_Form_Ilots_Chaleur'!S12,"")</x:f>
      </x:c>
      <x:c r="T12" s="142" t="str">
        <x:f>IF('15_Form_Ilots_Chaleur'!$O12="Validé humainement",'15_Form_Ilots_Chaleur'!T12,"")</x:f>
      </x:c>
    </x:row>
    <x:row r="13">
      <x:c r="A13" s="142" t="str">
        <x:f>IF('15_Form_Ilots_Chaleur'!$O13="Validé humainement",'15_Form_Ilots_Chaleur'!A13,"")</x:f>
      </x:c>
      <x:c r="B13" s="142" t="str">
        <x:f>IF('15_Form_Ilots_Chaleur'!$O13="Validé humainement",'15_Form_Ilots_Chaleur'!B13,"")</x:f>
      </x:c>
      <x:c r="C13" s="142" t="str">
        <x:f>IF('15_Form_Ilots_Chaleur'!$O13="Validé humainement",'15_Form_Ilots_Chaleur'!C13,"")</x:f>
      </x:c>
      <x:c r="D13" s="142" t="str">
        <x:f>IF('15_Form_Ilots_Chaleur'!$O13="Validé humainement",'15_Form_Ilots_Chaleur'!D13,"")</x:f>
      </x:c>
      <x:c r="E13" s="142" t="str">
        <x:f>IF('15_Form_Ilots_Chaleur'!$O13="Validé humainement",'15_Form_Ilots_Chaleur'!E13,"")</x:f>
      </x:c>
      <x:c r="F13" s="142" t="str">
        <x:f>IF('15_Form_Ilots_Chaleur'!$O13="Validé humainement",'15_Form_Ilots_Chaleur'!F13,"")</x:f>
      </x:c>
      <x:c r="G13" s="142" t="str">
        <x:f>IF('15_Form_Ilots_Chaleur'!$O13="Validé humainement",'15_Form_Ilots_Chaleur'!G13,"")</x:f>
      </x:c>
      <x:c r="H13" s="142" t="str">
        <x:f>IF('15_Form_Ilots_Chaleur'!$O13="Validé humainement",'15_Form_Ilots_Chaleur'!H13,"")</x:f>
      </x:c>
      <x:c r="I13" s="142" t="str">
        <x:f>IF('15_Form_Ilots_Chaleur'!$O13="Validé humainement",'15_Form_Ilots_Chaleur'!I13,"")</x:f>
      </x:c>
      <x:c r="J13" s="142" t="str">
        <x:f>IF('15_Form_Ilots_Chaleur'!$O13="Validé humainement",'15_Form_Ilots_Chaleur'!J13,"")</x:f>
      </x:c>
      <x:c r="K13" s="142" t="str">
        <x:f>IF('15_Form_Ilots_Chaleur'!$O13="Validé humainement",'15_Form_Ilots_Chaleur'!K13,"")</x:f>
      </x:c>
      <x:c r="L13" s="142" t="str">
        <x:f>IF('15_Form_Ilots_Chaleur'!$O13="Validé humainement",'15_Form_Ilots_Chaleur'!L13,"")</x:f>
      </x:c>
      <x:c r="M13" s="142" t="str">
        <x:f>IF('15_Form_Ilots_Chaleur'!$O13="Validé humainement",'15_Form_Ilots_Chaleur'!M13,"")</x:f>
      </x:c>
      <x:c r="N13" s="142" t="str">
        <x:f>IF('15_Form_Ilots_Chaleur'!$O13="Validé humainement",'15_Form_Ilots_Chaleur'!N13,"")</x:f>
      </x:c>
      <x:c r="O13" s="142" t="str">
        <x:f>IF('15_Form_Ilots_Chaleur'!$O13="Validé humainement",'15_Form_Ilots_Chaleur'!O13,"")</x:f>
      </x:c>
      <x:c r="P13" s="142" t="str">
        <x:f>IF('15_Form_Ilots_Chaleur'!$O13="Validé humainement",'15_Form_Ilots_Chaleur'!P13,"")</x:f>
      </x:c>
      <x:c r="Q13" s="142" t="str">
        <x:f>IF('15_Form_Ilots_Chaleur'!$O13="Validé humainement",'15_Form_Ilots_Chaleur'!Q13,"")</x:f>
      </x:c>
      <x:c r="R13" s="142" t="str">
        <x:f>IF('15_Form_Ilots_Chaleur'!$O13="Validé humainement",'15_Form_Ilots_Chaleur'!R13,"")</x:f>
      </x:c>
      <x:c r="S13" s="142" t="str">
        <x:f>IF('15_Form_Ilots_Chaleur'!$O13="Validé humainement",'15_Form_Ilots_Chaleur'!S13,"")</x:f>
      </x:c>
      <x:c r="T13" s="142" t="str">
        <x:f>IF('15_Form_Ilots_Chaleur'!$O13="Validé humainement",'15_Form_Ilots_Chaleur'!T13,"")</x:f>
      </x:c>
    </x:row>
    <x:row r="14">
      <x:c r="A14" s="142" t="str">
        <x:f>IF('15_Form_Ilots_Chaleur'!$O14="Validé humainement",'15_Form_Ilots_Chaleur'!A14,"")</x:f>
      </x:c>
      <x:c r="B14" s="142" t="str">
        <x:f>IF('15_Form_Ilots_Chaleur'!$O14="Validé humainement",'15_Form_Ilots_Chaleur'!B14,"")</x:f>
      </x:c>
      <x:c r="C14" s="142" t="str">
        <x:f>IF('15_Form_Ilots_Chaleur'!$O14="Validé humainement",'15_Form_Ilots_Chaleur'!C14,"")</x:f>
      </x:c>
      <x:c r="D14" s="142" t="str">
        <x:f>IF('15_Form_Ilots_Chaleur'!$O14="Validé humainement",'15_Form_Ilots_Chaleur'!D14,"")</x:f>
      </x:c>
      <x:c r="E14" s="142" t="str">
        <x:f>IF('15_Form_Ilots_Chaleur'!$O14="Validé humainement",'15_Form_Ilots_Chaleur'!E14,"")</x:f>
      </x:c>
      <x:c r="F14" s="142" t="str">
        <x:f>IF('15_Form_Ilots_Chaleur'!$O14="Validé humainement",'15_Form_Ilots_Chaleur'!F14,"")</x:f>
      </x:c>
      <x:c r="G14" s="142" t="str">
        <x:f>IF('15_Form_Ilots_Chaleur'!$O14="Validé humainement",'15_Form_Ilots_Chaleur'!G14,"")</x:f>
      </x:c>
      <x:c r="H14" s="142" t="str">
        <x:f>IF('15_Form_Ilots_Chaleur'!$O14="Validé humainement",'15_Form_Ilots_Chaleur'!H14,"")</x:f>
      </x:c>
      <x:c r="I14" s="142" t="str">
        <x:f>IF('15_Form_Ilots_Chaleur'!$O14="Validé humainement",'15_Form_Ilots_Chaleur'!I14,"")</x:f>
      </x:c>
      <x:c r="J14" s="142" t="str">
        <x:f>IF('15_Form_Ilots_Chaleur'!$O14="Validé humainement",'15_Form_Ilots_Chaleur'!J14,"")</x:f>
      </x:c>
      <x:c r="K14" s="142" t="str">
        <x:f>IF('15_Form_Ilots_Chaleur'!$O14="Validé humainement",'15_Form_Ilots_Chaleur'!K14,"")</x:f>
      </x:c>
      <x:c r="L14" s="142" t="str">
        <x:f>IF('15_Form_Ilots_Chaleur'!$O14="Validé humainement",'15_Form_Ilots_Chaleur'!L14,"")</x:f>
      </x:c>
      <x:c r="M14" s="142" t="str">
        <x:f>IF('15_Form_Ilots_Chaleur'!$O14="Validé humainement",'15_Form_Ilots_Chaleur'!M14,"")</x:f>
      </x:c>
      <x:c r="N14" s="142" t="str">
        <x:f>IF('15_Form_Ilots_Chaleur'!$O14="Validé humainement",'15_Form_Ilots_Chaleur'!N14,"")</x:f>
      </x:c>
      <x:c r="O14" s="142" t="str">
        <x:f>IF('15_Form_Ilots_Chaleur'!$O14="Validé humainement",'15_Form_Ilots_Chaleur'!O14,"")</x:f>
      </x:c>
      <x:c r="P14" s="142" t="str">
        <x:f>IF('15_Form_Ilots_Chaleur'!$O14="Validé humainement",'15_Form_Ilots_Chaleur'!P14,"")</x:f>
      </x:c>
      <x:c r="Q14" s="142" t="str">
        <x:f>IF('15_Form_Ilots_Chaleur'!$O14="Validé humainement",'15_Form_Ilots_Chaleur'!Q14,"")</x:f>
      </x:c>
      <x:c r="R14" s="142" t="str">
        <x:f>IF('15_Form_Ilots_Chaleur'!$O14="Validé humainement",'15_Form_Ilots_Chaleur'!R14,"")</x:f>
      </x:c>
      <x:c r="S14" s="142" t="str">
        <x:f>IF('15_Form_Ilots_Chaleur'!$O14="Validé humainement",'15_Form_Ilots_Chaleur'!S14,"")</x:f>
      </x:c>
      <x:c r="T14" s="142" t="str">
        <x:f>IF('15_Form_Ilots_Chaleur'!$O14="Validé humainement",'15_Form_Ilots_Chaleur'!T14,"")</x:f>
      </x:c>
    </x:row>
    <x:row r="15">
      <x:c r="A15" s="142" t="str">
        <x:f>IF('15_Form_Ilots_Chaleur'!$O15="Validé humainement",'15_Form_Ilots_Chaleur'!A15,"")</x:f>
      </x:c>
      <x:c r="B15" s="142" t="str">
        <x:f>IF('15_Form_Ilots_Chaleur'!$O15="Validé humainement",'15_Form_Ilots_Chaleur'!B15,"")</x:f>
      </x:c>
      <x:c r="C15" s="142" t="str">
        <x:f>IF('15_Form_Ilots_Chaleur'!$O15="Validé humainement",'15_Form_Ilots_Chaleur'!C15,"")</x:f>
      </x:c>
      <x:c r="D15" s="142" t="str">
        <x:f>IF('15_Form_Ilots_Chaleur'!$O15="Validé humainement",'15_Form_Ilots_Chaleur'!D15,"")</x:f>
      </x:c>
      <x:c r="E15" s="142" t="str">
        <x:f>IF('15_Form_Ilots_Chaleur'!$O15="Validé humainement",'15_Form_Ilots_Chaleur'!E15,"")</x:f>
      </x:c>
      <x:c r="F15" s="142" t="str">
        <x:f>IF('15_Form_Ilots_Chaleur'!$O15="Validé humainement",'15_Form_Ilots_Chaleur'!F15,"")</x:f>
      </x:c>
      <x:c r="G15" s="142" t="str">
        <x:f>IF('15_Form_Ilots_Chaleur'!$O15="Validé humainement",'15_Form_Ilots_Chaleur'!G15,"")</x:f>
      </x:c>
      <x:c r="H15" s="142" t="str">
        <x:f>IF('15_Form_Ilots_Chaleur'!$O15="Validé humainement",'15_Form_Ilots_Chaleur'!H15,"")</x:f>
      </x:c>
      <x:c r="I15" s="142" t="str">
        <x:f>IF('15_Form_Ilots_Chaleur'!$O15="Validé humainement",'15_Form_Ilots_Chaleur'!I15,"")</x:f>
      </x:c>
      <x:c r="J15" s="142" t="str">
        <x:f>IF('15_Form_Ilots_Chaleur'!$O15="Validé humainement",'15_Form_Ilots_Chaleur'!J15,"")</x:f>
      </x:c>
      <x:c r="K15" s="142" t="str">
        <x:f>IF('15_Form_Ilots_Chaleur'!$O15="Validé humainement",'15_Form_Ilots_Chaleur'!K15,"")</x:f>
      </x:c>
      <x:c r="L15" s="142" t="str">
        <x:f>IF('15_Form_Ilots_Chaleur'!$O15="Validé humainement",'15_Form_Ilots_Chaleur'!L15,"")</x:f>
      </x:c>
      <x:c r="M15" s="142" t="str">
        <x:f>IF('15_Form_Ilots_Chaleur'!$O15="Validé humainement",'15_Form_Ilots_Chaleur'!M15,"")</x:f>
      </x:c>
      <x:c r="N15" s="142" t="str">
        <x:f>IF('15_Form_Ilots_Chaleur'!$O15="Validé humainement",'15_Form_Ilots_Chaleur'!N15,"")</x:f>
      </x:c>
      <x:c r="O15" s="142" t="str">
        <x:f>IF('15_Form_Ilots_Chaleur'!$O15="Validé humainement",'15_Form_Ilots_Chaleur'!O15,"")</x:f>
      </x:c>
      <x:c r="P15" s="142" t="str">
        <x:f>IF('15_Form_Ilots_Chaleur'!$O15="Validé humainement",'15_Form_Ilots_Chaleur'!P15,"")</x:f>
      </x:c>
      <x:c r="Q15" s="142" t="str">
        <x:f>IF('15_Form_Ilots_Chaleur'!$O15="Validé humainement",'15_Form_Ilots_Chaleur'!Q15,"")</x:f>
      </x:c>
      <x:c r="R15" s="142" t="str">
        <x:f>IF('15_Form_Ilots_Chaleur'!$O15="Validé humainement",'15_Form_Ilots_Chaleur'!R15,"")</x:f>
      </x:c>
      <x:c r="S15" s="142" t="str">
        <x:f>IF('15_Form_Ilots_Chaleur'!$O15="Validé humainement",'15_Form_Ilots_Chaleur'!S15,"")</x:f>
      </x:c>
      <x:c r="T15" s="142" t="str">
        <x:f>IF('15_Form_Ilots_Chaleur'!$O15="Validé humainement",'15_Form_Ilots_Chaleur'!T15,"")</x:f>
      </x:c>
    </x:row>
    <x:row r="16">
      <x:c r="A16" s="142" t="str">
        <x:f>IF('15_Form_Ilots_Chaleur'!$O16="Validé humainement",'15_Form_Ilots_Chaleur'!A16,"")</x:f>
      </x:c>
      <x:c r="B16" s="142" t="str">
        <x:f>IF('15_Form_Ilots_Chaleur'!$O16="Validé humainement",'15_Form_Ilots_Chaleur'!B16,"")</x:f>
      </x:c>
      <x:c r="C16" s="142" t="str">
        <x:f>IF('15_Form_Ilots_Chaleur'!$O16="Validé humainement",'15_Form_Ilots_Chaleur'!C16,"")</x:f>
      </x:c>
      <x:c r="D16" s="142" t="str">
        <x:f>IF('15_Form_Ilots_Chaleur'!$O16="Validé humainement",'15_Form_Ilots_Chaleur'!D16,"")</x:f>
      </x:c>
      <x:c r="E16" s="142" t="str">
        <x:f>IF('15_Form_Ilots_Chaleur'!$O16="Validé humainement",'15_Form_Ilots_Chaleur'!E16,"")</x:f>
      </x:c>
      <x:c r="F16" s="142" t="str">
        <x:f>IF('15_Form_Ilots_Chaleur'!$O16="Validé humainement",'15_Form_Ilots_Chaleur'!F16,"")</x:f>
      </x:c>
      <x:c r="G16" s="142" t="str">
        <x:f>IF('15_Form_Ilots_Chaleur'!$O16="Validé humainement",'15_Form_Ilots_Chaleur'!G16,"")</x:f>
      </x:c>
      <x:c r="H16" s="142" t="str">
        <x:f>IF('15_Form_Ilots_Chaleur'!$O16="Validé humainement",'15_Form_Ilots_Chaleur'!H16,"")</x:f>
      </x:c>
      <x:c r="I16" s="142" t="str">
        <x:f>IF('15_Form_Ilots_Chaleur'!$O16="Validé humainement",'15_Form_Ilots_Chaleur'!I16,"")</x:f>
      </x:c>
      <x:c r="J16" s="142" t="str">
        <x:f>IF('15_Form_Ilots_Chaleur'!$O16="Validé humainement",'15_Form_Ilots_Chaleur'!J16,"")</x:f>
      </x:c>
      <x:c r="K16" s="142" t="str">
        <x:f>IF('15_Form_Ilots_Chaleur'!$O16="Validé humainement",'15_Form_Ilots_Chaleur'!K16,"")</x:f>
      </x:c>
      <x:c r="L16" s="142" t="str">
        <x:f>IF('15_Form_Ilots_Chaleur'!$O16="Validé humainement",'15_Form_Ilots_Chaleur'!L16,"")</x:f>
      </x:c>
      <x:c r="M16" s="142" t="str">
        <x:f>IF('15_Form_Ilots_Chaleur'!$O16="Validé humainement",'15_Form_Ilots_Chaleur'!M16,"")</x:f>
      </x:c>
      <x:c r="N16" s="142" t="str">
        <x:f>IF('15_Form_Ilots_Chaleur'!$O16="Validé humainement",'15_Form_Ilots_Chaleur'!N16,"")</x:f>
      </x:c>
      <x:c r="O16" s="142" t="str">
        <x:f>IF('15_Form_Ilots_Chaleur'!$O16="Validé humainement",'15_Form_Ilots_Chaleur'!O16,"")</x:f>
      </x:c>
      <x:c r="P16" s="142" t="str">
        <x:f>IF('15_Form_Ilots_Chaleur'!$O16="Validé humainement",'15_Form_Ilots_Chaleur'!P16,"")</x:f>
      </x:c>
      <x:c r="Q16" s="142" t="str">
        <x:f>IF('15_Form_Ilots_Chaleur'!$O16="Validé humainement",'15_Form_Ilots_Chaleur'!Q16,"")</x:f>
      </x:c>
      <x:c r="R16" s="142" t="str">
        <x:f>IF('15_Form_Ilots_Chaleur'!$O16="Validé humainement",'15_Form_Ilots_Chaleur'!R16,"")</x:f>
      </x:c>
      <x:c r="S16" s="142" t="str">
        <x:f>IF('15_Form_Ilots_Chaleur'!$O16="Validé humainement",'15_Form_Ilots_Chaleur'!S16,"")</x:f>
      </x:c>
      <x:c r="T16" s="142" t="str">
        <x:f>IF('15_Form_Ilots_Chaleur'!$O16="Validé humainement",'15_Form_Ilots_Chaleur'!T16,"")</x:f>
      </x:c>
    </x:row>
    <x:row r="17">
      <x:c r="A17" s="142" t="str">
        <x:f>IF('15_Form_Ilots_Chaleur'!$O17="Validé humainement",'15_Form_Ilots_Chaleur'!A17,"")</x:f>
      </x:c>
      <x:c r="B17" s="142" t="str">
        <x:f>IF('15_Form_Ilots_Chaleur'!$O17="Validé humainement",'15_Form_Ilots_Chaleur'!B17,"")</x:f>
      </x:c>
      <x:c r="C17" s="142" t="str">
        <x:f>IF('15_Form_Ilots_Chaleur'!$O17="Validé humainement",'15_Form_Ilots_Chaleur'!C17,"")</x:f>
      </x:c>
      <x:c r="D17" s="142" t="str">
        <x:f>IF('15_Form_Ilots_Chaleur'!$O17="Validé humainement",'15_Form_Ilots_Chaleur'!D17,"")</x:f>
      </x:c>
      <x:c r="E17" s="142" t="str">
        <x:f>IF('15_Form_Ilots_Chaleur'!$O17="Validé humainement",'15_Form_Ilots_Chaleur'!E17,"")</x:f>
      </x:c>
      <x:c r="F17" s="142" t="str">
        <x:f>IF('15_Form_Ilots_Chaleur'!$O17="Validé humainement",'15_Form_Ilots_Chaleur'!F17,"")</x:f>
      </x:c>
      <x:c r="G17" s="142" t="str">
        <x:f>IF('15_Form_Ilots_Chaleur'!$O17="Validé humainement",'15_Form_Ilots_Chaleur'!G17,"")</x:f>
      </x:c>
      <x:c r="H17" s="142" t="str">
        <x:f>IF('15_Form_Ilots_Chaleur'!$O17="Validé humainement",'15_Form_Ilots_Chaleur'!H17,"")</x:f>
      </x:c>
      <x:c r="I17" s="142" t="str">
        <x:f>IF('15_Form_Ilots_Chaleur'!$O17="Validé humainement",'15_Form_Ilots_Chaleur'!I17,"")</x:f>
      </x:c>
      <x:c r="J17" s="142" t="str">
        <x:f>IF('15_Form_Ilots_Chaleur'!$O17="Validé humainement",'15_Form_Ilots_Chaleur'!J17,"")</x:f>
      </x:c>
      <x:c r="K17" s="142" t="str">
        <x:f>IF('15_Form_Ilots_Chaleur'!$O17="Validé humainement",'15_Form_Ilots_Chaleur'!K17,"")</x:f>
      </x:c>
      <x:c r="L17" s="142" t="str">
        <x:f>IF('15_Form_Ilots_Chaleur'!$O17="Validé humainement",'15_Form_Ilots_Chaleur'!L17,"")</x:f>
      </x:c>
      <x:c r="M17" s="142" t="str">
        <x:f>IF('15_Form_Ilots_Chaleur'!$O17="Validé humainement",'15_Form_Ilots_Chaleur'!M17,"")</x:f>
      </x:c>
      <x:c r="N17" s="142" t="str">
        <x:f>IF('15_Form_Ilots_Chaleur'!$O17="Validé humainement",'15_Form_Ilots_Chaleur'!N17,"")</x:f>
      </x:c>
      <x:c r="O17" s="142" t="str">
        <x:f>IF('15_Form_Ilots_Chaleur'!$O17="Validé humainement",'15_Form_Ilots_Chaleur'!O17,"")</x:f>
      </x:c>
      <x:c r="P17" s="142" t="str">
        <x:f>IF('15_Form_Ilots_Chaleur'!$O17="Validé humainement",'15_Form_Ilots_Chaleur'!P17,"")</x:f>
      </x:c>
      <x:c r="Q17" s="142" t="str">
        <x:f>IF('15_Form_Ilots_Chaleur'!$O17="Validé humainement",'15_Form_Ilots_Chaleur'!Q17,"")</x:f>
      </x:c>
      <x:c r="R17" s="142" t="str">
        <x:f>IF('15_Form_Ilots_Chaleur'!$O17="Validé humainement",'15_Form_Ilots_Chaleur'!R17,"")</x:f>
      </x:c>
      <x:c r="S17" s="142" t="str">
        <x:f>IF('15_Form_Ilots_Chaleur'!$O17="Validé humainement",'15_Form_Ilots_Chaleur'!S17,"")</x:f>
      </x:c>
      <x:c r="T17" s="142" t="str">
        <x:f>IF('15_Form_Ilots_Chaleur'!$O17="Validé humainement",'15_Form_Ilots_Chaleur'!T17,"")</x:f>
      </x:c>
    </x:row>
    <x:row r="18">
      <x:c r="A18" s="142" t="str">
        <x:f>IF('15_Form_Ilots_Chaleur'!$O18="Validé humainement",'15_Form_Ilots_Chaleur'!A18,"")</x:f>
      </x:c>
      <x:c r="B18" s="142" t="str">
        <x:f>IF('15_Form_Ilots_Chaleur'!$O18="Validé humainement",'15_Form_Ilots_Chaleur'!B18,"")</x:f>
      </x:c>
      <x:c r="C18" s="142" t="str">
        <x:f>IF('15_Form_Ilots_Chaleur'!$O18="Validé humainement",'15_Form_Ilots_Chaleur'!C18,"")</x:f>
      </x:c>
      <x:c r="D18" s="142" t="str">
        <x:f>IF('15_Form_Ilots_Chaleur'!$O18="Validé humainement",'15_Form_Ilots_Chaleur'!D18,"")</x:f>
      </x:c>
      <x:c r="E18" s="142" t="str">
        <x:f>IF('15_Form_Ilots_Chaleur'!$O18="Validé humainement",'15_Form_Ilots_Chaleur'!E18,"")</x:f>
      </x:c>
      <x:c r="F18" s="142" t="str">
        <x:f>IF('15_Form_Ilots_Chaleur'!$O18="Validé humainement",'15_Form_Ilots_Chaleur'!F18,"")</x:f>
      </x:c>
      <x:c r="G18" s="142" t="str">
        <x:f>IF('15_Form_Ilots_Chaleur'!$O18="Validé humainement",'15_Form_Ilots_Chaleur'!G18,"")</x:f>
      </x:c>
      <x:c r="H18" s="142" t="str">
        <x:f>IF('15_Form_Ilots_Chaleur'!$O18="Validé humainement",'15_Form_Ilots_Chaleur'!H18,"")</x:f>
      </x:c>
      <x:c r="I18" s="142" t="str">
        <x:f>IF('15_Form_Ilots_Chaleur'!$O18="Validé humainement",'15_Form_Ilots_Chaleur'!I18,"")</x:f>
      </x:c>
      <x:c r="J18" s="142" t="str">
        <x:f>IF('15_Form_Ilots_Chaleur'!$O18="Validé humainement",'15_Form_Ilots_Chaleur'!J18,"")</x:f>
      </x:c>
      <x:c r="K18" s="142" t="str">
        <x:f>IF('15_Form_Ilots_Chaleur'!$O18="Validé humainement",'15_Form_Ilots_Chaleur'!K18,"")</x:f>
      </x:c>
      <x:c r="L18" s="142" t="str">
        <x:f>IF('15_Form_Ilots_Chaleur'!$O18="Validé humainement",'15_Form_Ilots_Chaleur'!L18,"")</x:f>
      </x:c>
      <x:c r="M18" s="142" t="str">
        <x:f>IF('15_Form_Ilots_Chaleur'!$O18="Validé humainement",'15_Form_Ilots_Chaleur'!M18,"")</x:f>
      </x:c>
      <x:c r="N18" s="142" t="str">
        <x:f>IF('15_Form_Ilots_Chaleur'!$O18="Validé humainement",'15_Form_Ilots_Chaleur'!N18,"")</x:f>
      </x:c>
      <x:c r="O18" s="142" t="str">
        <x:f>IF('15_Form_Ilots_Chaleur'!$O18="Validé humainement",'15_Form_Ilots_Chaleur'!O18,"")</x:f>
      </x:c>
      <x:c r="P18" s="142" t="str">
        <x:f>IF('15_Form_Ilots_Chaleur'!$O18="Validé humainement",'15_Form_Ilots_Chaleur'!P18,"")</x:f>
      </x:c>
      <x:c r="Q18" s="142" t="str">
        <x:f>IF('15_Form_Ilots_Chaleur'!$O18="Validé humainement",'15_Form_Ilots_Chaleur'!Q18,"")</x:f>
      </x:c>
      <x:c r="R18" s="142" t="str">
        <x:f>IF('15_Form_Ilots_Chaleur'!$O18="Validé humainement",'15_Form_Ilots_Chaleur'!R18,"")</x:f>
      </x:c>
      <x:c r="S18" s="142" t="str">
        <x:f>IF('15_Form_Ilots_Chaleur'!$O18="Validé humainement",'15_Form_Ilots_Chaleur'!S18,"")</x:f>
      </x:c>
      <x:c r="T18" s="142" t="str">
        <x:f>IF('15_Form_Ilots_Chaleur'!$O18="Validé humainement",'15_Form_Ilots_Chaleur'!T18,"")</x:f>
      </x:c>
    </x:row>
    <x:row r="19">
      <x:c r="A19" s="142" t="str">
        <x:f>IF('15_Form_Ilots_Chaleur'!$O19="Validé humainement",'15_Form_Ilots_Chaleur'!A19,"")</x:f>
      </x:c>
      <x:c r="B19" s="142" t="str">
        <x:f>IF('15_Form_Ilots_Chaleur'!$O19="Validé humainement",'15_Form_Ilots_Chaleur'!B19,"")</x:f>
      </x:c>
      <x:c r="C19" s="142" t="str">
        <x:f>IF('15_Form_Ilots_Chaleur'!$O19="Validé humainement",'15_Form_Ilots_Chaleur'!C19,"")</x:f>
      </x:c>
      <x:c r="D19" s="142" t="str">
        <x:f>IF('15_Form_Ilots_Chaleur'!$O19="Validé humainement",'15_Form_Ilots_Chaleur'!D19,"")</x:f>
      </x:c>
      <x:c r="E19" s="142" t="str">
        <x:f>IF('15_Form_Ilots_Chaleur'!$O19="Validé humainement",'15_Form_Ilots_Chaleur'!E19,"")</x:f>
      </x:c>
      <x:c r="F19" s="142" t="str">
        <x:f>IF('15_Form_Ilots_Chaleur'!$O19="Validé humainement",'15_Form_Ilots_Chaleur'!F19,"")</x:f>
      </x:c>
      <x:c r="G19" s="142" t="str">
        <x:f>IF('15_Form_Ilots_Chaleur'!$O19="Validé humainement",'15_Form_Ilots_Chaleur'!G19,"")</x:f>
      </x:c>
      <x:c r="H19" s="142" t="str">
        <x:f>IF('15_Form_Ilots_Chaleur'!$O19="Validé humainement",'15_Form_Ilots_Chaleur'!H19,"")</x:f>
      </x:c>
      <x:c r="I19" s="142" t="str">
        <x:f>IF('15_Form_Ilots_Chaleur'!$O19="Validé humainement",'15_Form_Ilots_Chaleur'!I19,"")</x:f>
      </x:c>
      <x:c r="J19" s="142" t="str">
        <x:f>IF('15_Form_Ilots_Chaleur'!$O19="Validé humainement",'15_Form_Ilots_Chaleur'!J19,"")</x:f>
      </x:c>
      <x:c r="K19" s="142" t="str">
        <x:f>IF('15_Form_Ilots_Chaleur'!$O19="Validé humainement",'15_Form_Ilots_Chaleur'!K19,"")</x:f>
      </x:c>
      <x:c r="L19" s="142" t="str">
        <x:f>IF('15_Form_Ilots_Chaleur'!$O19="Validé humainement",'15_Form_Ilots_Chaleur'!L19,"")</x:f>
      </x:c>
      <x:c r="M19" s="142" t="str">
        <x:f>IF('15_Form_Ilots_Chaleur'!$O19="Validé humainement",'15_Form_Ilots_Chaleur'!M19,"")</x:f>
      </x:c>
      <x:c r="N19" s="142" t="str">
        <x:f>IF('15_Form_Ilots_Chaleur'!$O19="Validé humainement",'15_Form_Ilots_Chaleur'!N19,"")</x:f>
      </x:c>
      <x:c r="O19" s="142" t="str">
        <x:f>IF('15_Form_Ilots_Chaleur'!$O19="Validé humainement",'15_Form_Ilots_Chaleur'!O19,"")</x:f>
      </x:c>
      <x:c r="P19" s="142" t="str">
        <x:f>IF('15_Form_Ilots_Chaleur'!$O19="Validé humainement",'15_Form_Ilots_Chaleur'!P19,"")</x:f>
      </x:c>
      <x:c r="Q19" s="142" t="str">
        <x:f>IF('15_Form_Ilots_Chaleur'!$O19="Validé humainement",'15_Form_Ilots_Chaleur'!Q19,"")</x:f>
      </x:c>
      <x:c r="R19" s="142" t="str">
        <x:f>IF('15_Form_Ilots_Chaleur'!$O19="Validé humainement",'15_Form_Ilots_Chaleur'!R19,"")</x:f>
      </x:c>
      <x:c r="S19" s="142" t="str">
        <x:f>IF('15_Form_Ilots_Chaleur'!$O19="Validé humainement",'15_Form_Ilots_Chaleur'!S19,"")</x:f>
      </x:c>
      <x:c r="T19" s="142" t="str">
        <x:f>IF('15_Form_Ilots_Chaleur'!$O19="Validé humainement",'15_Form_Ilots_Chaleur'!T19,"")</x:f>
      </x:c>
    </x:row>
    <x:row r="20">
      <x:c r="A20" s="142" t="str">
        <x:f>IF('15_Form_Ilots_Chaleur'!$O20="Validé humainement",'15_Form_Ilots_Chaleur'!A20,"")</x:f>
      </x:c>
      <x:c r="B20" s="142" t="str">
        <x:f>IF('15_Form_Ilots_Chaleur'!$O20="Validé humainement",'15_Form_Ilots_Chaleur'!B20,"")</x:f>
      </x:c>
      <x:c r="C20" s="142" t="str">
        <x:f>IF('15_Form_Ilots_Chaleur'!$O20="Validé humainement",'15_Form_Ilots_Chaleur'!C20,"")</x:f>
      </x:c>
      <x:c r="D20" s="142" t="str">
        <x:f>IF('15_Form_Ilots_Chaleur'!$O20="Validé humainement",'15_Form_Ilots_Chaleur'!D20,"")</x:f>
      </x:c>
      <x:c r="E20" s="142" t="str">
        <x:f>IF('15_Form_Ilots_Chaleur'!$O20="Validé humainement",'15_Form_Ilots_Chaleur'!E20,"")</x:f>
      </x:c>
      <x:c r="F20" s="142" t="str">
        <x:f>IF('15_Form_Ilots_Chaleur'!$O20="Validé humainement",'15_Form_Ilots_Chaleur'!F20,"")</x:f>
      </x:c>
      <x:c r="G20" s="142" t="str">
        <x:f>IF('15_Form_Ilots_Chaleur'!$O20="Validé humainement",'15_Form_Ilots_Chaleur'!G20,"")</x:f>
      </x:c>
      <x:c r="H20" s="142" t="str">
        <x:f>IF('15_Form_Ilots_Chaleur'!$O20="Validé humainement",'15_Form_Ilots_Chaleur'!H20,"")</x:f>
      </x:c>
      <x:c r="I20" s="142" t="str">
        <x:f>IF('15_Form_Ilots_Chaleur'!$O20="Validé humainement",'15_Form_Ilots_Chaleur'!I20,"")</x:f>
      </x:c>
      <x:c r="J20" s="142" t="str">
        <x:f>IF('15_Form_Ilots_Chaleur'!$O20="Validé humainement",'15_Form_Ilots_Chaleur'!J20,"")</x:f>
      </x:c>
      <x:c r="K20" s="142" t="str">
        <x:f>IF('15_Form_Ilots_Chaleur'!$O20="Validé humainement",'15_Form_Ilots_Chaleur'!K20,"")</x:f>
      </x:c>
      <x:c r="L20" s="142" t="str">
        <x:f>IF('15_Form_Ilots_Chaleur'!$O20="Validé humainement",'15_Form_Ilots_Chaleur'!L20,"")</x:f>
      </x:c>
      <x:c r="M20" s="142" t="str">
        <x:f>IF('15_Form_Ilots_Chaleur'!$O20="Validé humainement",'15_Form_Ilots_Chaleur'!M20,"")</x:f>
      </x:c>
      <x:c r="N20" s="142" t="str">
        <x:f>IF('15_Form_Ilots_Chaleur'!$O20="Validé humainement",'15_Form_Ilots_Chaleur'!N20,"")</x:f>
      </x:c>
      <x:c r="O20" s="142" t="str">
        <x:f>IF('15_Form_Ilots_Chaleur'!$O20="Validé humainement",'15_Form_Ilots_Chaleur'!O20,"")</x:f>
      </x:c>
      <x:c r="P20" s="142" t="str">
        <x:f>IF('15_Form_Ilots_Chaleur'!$O20="Validé humainement",'15_Form_Ilots_Chaleur'!P20,"")</x:f>
      </x:c>
      <x:c r="Q20" s="142" t="str">
        <x:f>IF('15_Form_Ilots_Chaleur'!$O20="Validé humainement",'15_Form_Ilots_Chaleur'!Q20,"")</x:f>
      </x:c>
      <x:c r="R20" s="142" t="str">
        <x:f>IF('15_Form_Ilots_Chaleur'!$O20="Validé humainement",'15_Form_Ilots_Chaleur'!R20,"")</x:f>
      </x:c>
      <x:c r="S20" s="142" t="str">
        <x:f>IF('15_Form_Ilots_Chaleur'!$O20="Validé humainement",'15_Form_Ilots_Chaleur'!S20,"")</x:f>
      </x:c>
      <x:c r="T20" s="142" t="str">
        <x:f>IF('15_Form_Ilots_Chaleur'!$O20="Validé humainement",'15_Form_Ilots_Chaleur'!T20,"")</x:f>
      </x:c>
    </x:row>
    <x:row r="21">
      <x:c r="A21" s="142" t="str">
        <x:f>IF('15_Form_Ilots_Chaleur'!$O21="Validé humainement",'15_Form_Ilots_Chaleur'!A21,"")</x:f>
      </x:c>
      <x:c r="B21" s="142" t="str">
        <x:f>IF('15_Form_Ilots_Chaleur'!$O21="Validé humainement",'15_Form_Ilots_Chaleur'!B21,"")</x:f>
      </x:c>
      <x:c r="C21" s="142" t="str">
        <x:f>IF('15_Form_Ilots_Chaleur'!$O21="Validé humainement",'15_Form_Ilots_Chaleur'!C21,"")</x:f>
      </x:c>
      <x:c r="D21" s="142" t="str">
        <x:f>IF('15_Form_Ilots_Chaleur'!$O21="Validé humainement",'15_Form_Ilots_Chaleur'!D21,"")</x:f>
      </x:c>
      <x:c r="E21" s="142" t="str">
        <x:f>IF('15_Form_Ilots_Chaleur'!$O21="Validé humainement",'15_Form_Ilots_Chaleur'!E21,"")</x:f>
      </x:c>
      <x:c r="F21" s="142" t="str">
        <x:f>IF('15_Form_Ilots_Chaleur'!$O21="Validé humainement",'15_Form_Ilots_Chaleur'!F21,"")</x:f>
      </x:c>
      <x:c r="G21" s="142" t="str">
        <x:f>IF('15_Form_Ilots_Chaleur'!$O21="Validé humainement",'15_Form_Ilots_Chaleur'!G21,"")</x:f>
      </x:c>
      <x:c r="H21" s="142" t="str">
        <x:f>IF('15_Form_Ilots_Chaleur'!$O21="Validé humainement",'15_Form_Ilots_Chaleur'!H21,"")</x:f>
      </x:c>
      <x:c r="I21" s="142" t="str">
        <x:f>IF('15_Form_Ilots_Chaleur'!$O21="Validé humainement",'15_Form_Ilots_Chaleur'!I21,"")</x:f>
      </x:c>
      <x:c r="J21" s="142" t="str">
        <x:f>IF('15_Form_Ilots_Chaleur'!$O21="Validé humainement",'15_Form_Ilots_Chaleur'!J21,"")</x:f>
      </x:c>
      <x:c r="K21" s="142" t="str">
        <x:f>IF('15_Form_Ilots_Chaleur'!$O21="Validé humainement",'15_Form_Ilots_Chaleur'!K21,"")</x:f>
      </x:c>
      <x:c r="L21" s="142" t="str">
        <x:f>IF('15_Form_Ilots_Chaleur'!$O21="Validé humainement",'15_Form_Ilots_Chaleur'!L21,"")</x:f>
      </x:c>
      <x:c r="M21" s="142" t="str">
        <x:f>IF('15_Form_Ilots_Chaleur'!$O21="Validé humainement",'15_Form_Ilots_Chaleur'!M21,"")</x:f>
      </x:c>
      <x:c r="N21" s="142" t="str">
        <x:f>IF('15_Form_Ilots_Chaleur'!$O21="Validé humainement",'15_Form_Ilots_Chaleur'!N21,"")</x:f>
      </x:c>
      <x:c r="O21" s="142" t="str">
        <x:f>IF('15_Form_Ilots_Chaleur'!$O21="Validé humainement",'15_Form_Ilots_Chaleur'!O21,"")</x:f>
      </x:c>
      <x:c r="P21" s="142" t="str">
        <x:f>IF('15_Form_Ilots_Chaleur'!$O21="Validé humainement",'15_Form_Ilots_Chaleur'!P21,"")</x:f>
      </x:c>
      <x:c r="Q21" s="142" t="str">
        <x:f>IF('15_Form_Ilots_Chaleur'!$O21="Validé humainement",'15_Form_Ilots_Chaleur'!Q21,"")</x:f>
      </x:c>
      <x:c r="R21" s="142" t="str">
        <x:f>IF('15_Form_Ilots_Chaleur'!$O21="Validé humainement",'15_Form_Ilots_Chaleur'!R21,"")</x:f>
      </x:c>
      <x:c r="S21" s="142" t="str">
        <x:f>IF('15_Form_Ilots_Chaleur'!$O21="Validé humainement",'15_Form_Ilots_Chaleur'!S21,"")</x:f>
      </x:c>
      <x:c r="T21" s="142" t="str">
        <x:f>IF('15_Form_Ilots_Chaleur'!$O21="Validé humainement",'15_Form_Ilots_Chaleur'!T21,"")</x:f>
      </x:c>
    </x:row>
    <x:row r="22">
      <x:c r="A22" s="142" t="str">
        <x:f>IF('15_Form_Ilots_Chaleur'!$O22="Validé humainement",'15_Form_Ilots_Chaleur'!A22,"")</x:f>
      </x:c>
      <x:c r="B22" s="142" t="str">
        <x:f>IF('15_Form_Ilots_Chaleur'!$O22="Validé humainement",'15_Form_Ilots_Chaleur'!B22,"")</x:f>
      </x:c>
      <x:c r="C22" s="142" t="str">
        <x:f>IF('15_Form_Ilots_Chaleur'!$O22="Validé humainement",'15_Form_Ilots_Chaleur'!C22,"")</x:f>
      </x:c>
      <x:c r="D22" s="142" t="str">
        <x:f>IF('15_Form_Ilots_Chaleur'!$O22="Validé humainement",'15_Form_Ilots_Chaleur'!D22,"")</x:f>
      </x:c>
      <x:c r="E22" s="142" t="str">
        <x:f>IF('15_Form_Ilots_Chaleur'!$O22="Validé humainement",'15_Form_Ilots_Chaleur'!E22,"")</x:f>
      </x:c>
      <x:c r="F22" s="142" t="str">
        <x:f>IF('15_Form_Ilots_Chaleur'!$O22="Validé humainement",'15_Form_Ilots_Chaleur'!F22,"")</x:f>
      </x:c>
      <x:c r="G22" s="142" t="str">
        <x:f>IF('15_Form_Ilots_Chaleur'!$O22="Validé humainement",'15_Form_Ilots_Chaleur'!G22,"")</x:f>
      </x:c>
      <x:c r="H22" s="142" t="str">
        <x:f>IF('15_Form_Ilots_Chaleur'!$O22="Validé humainement",'15_Form_Ilots_Chaleur'!H22,"")</x:f>
      </x:c>
      <x:c r="I22" s="142" t="str">
        <x:f>IF('15_Form_Ilots_Chaleur'!$O22="Validé humainement",'15_Form_Ilots_Chaleur'!I22,"")</x:f>
      </x:c>
      <x:c r="J22" s="142" t="str">
        <x:f>IF('15_Form_Ilots_Chaleur'!$O22="Validé humainement",'15_Form_Ilots_Chaleur'!J22,"")</x:f>
      </x:c>
      <x:c r="K22" s="142" t="str">
        <x:f>IF('15_Form_Ilots_Chaleur'!$O22="Validé humainement",'15_Form_Ilots_Chaleur'!K22,"")</x:f>
      </x:c>
      <x:c r="L22" s="142" t="str">
        <x:f>IF('15_Form_Ilots_Chaleur'!$O22="Validé humainement",'15_Form_Ilots_Chaleur'!L22,"")</x:f>
      </x:c>
      <x:c r="M22" s="142" t="str">
        <x:f>IF('15_Form_Ilots_Chaleur'!$O22="Validé humainement",'15_Form_Ilots_Chaleur'!M22,"")</x:f>
      </x:c>
      <x:c r="N22" s="142" t="str">
        <x:f>IF('15_Form_Ilots_Chaleur'!$O22="Validé humainement",'15_Form_Ilots_Chaleur'!N22,"")</x:f>
      </x:c>
      <x:c r="O22" s="142" t="str">
        <x:f>IF('15_Form_Ilots_Chaleur'!$O22="Validé humainement",'15_Form_Ilots_Chaleur'!O22,"")</x:f>
      </x:c>
      <x:c r="P22" s="142" t="str">
        <x:f>IF('15_Form_Ilots_Chaleur'!$O22="Validé humainement",'15_Form_Ilots_Chaleur'!P22,"")</x:f>
      </x:c>
      <x:c r="Q22" s="142" t="str">
        <x:f>IF('15_Form_Ilots_Chaleur'!$O22="Validé humainement",'15_Form_Ilots_Chaleur'!Q22,"")</x:f>
      </x:c>
      <x:c r="R22" s="142" t="str">
        <x:f>IF('15_Form_Ilots_Chaleur'!$O22="Validé humainement",'15_Form_Ilots_Chaleur'!R22,"")</x:f>
      </x:c>
      <x:c r="S22" s="142" t="str">
        <x:f>IF('15_Form_Ilots_Chaleur'!$O22="Validé humainement",'15_Form_Ilots_Chaleur'!S22,"")</x:f>
      </x:c>
      <x:c r="T22" s="142" t="str">
        <x:f>IF('15_Form_Ilots_Chaleur'!$O22="Validé humainement",'15_Form_Ilots_Chaleur'!T22,"")</x:f>
      </x:c>
    </x:row>
    <x:row r="23">
      <x:c r="A23" s="142" t="str">
        <x:f>IF('15_Form_Ilots_Chaleur'!$O23="Validé humainement",'15_Form_Ilots_Chaleur'!A23,"")</x:f>
      </x:c>
      <x:c r="B23" s="142" t="str">
        <x:f>IF('15_Form_Ilots_Chaleur'!$O23="Validé humainement",'15_Form_Ilots_Chaleur'!B23,"")</x:f>
      </x:c>
      <x:c r="C23" s="142" t="str">
        <x:f>IF('15_Form_Ilots_Chaleur'!$O23="Validé humainement",'15_Form_Ilots_Chaleur'!C23,"")</x:f>
      </x:c>
      <x:c r="D23" s="142" t="str">
        <x:f>IF('15_Form_Ilots_Chaleur'!$O23="Validé humainement",'15_Form_Ilots_Chaleur'!D23,"")</x:f>
      </x:c>
      <x:c r="E23" s="142" t="str">
        <x:f>IF('15_Form_Ilots_Chaleur'!$O23="Validé humainement",'15_Form_Ilots_Chaleur'!E23,"")</x:f>
      </x:c>
      <x:c r="F23" s="142" t="str">
        <x:f>IF('15_Form_Ilots_Chaleur'!$O23="Validé humainement",'15_Form_Ilots_Chaleur'!F23,"")</x:f>
      </x:c>
      <x:c r="G23" s="142" t="str">
        <x:f>IF('15_Form_Ilots_Chaleur'!$O23="Validé humainement",'15_Form_Ilots_Chaleur'!G23,"")</x:f>
      </x:c>
      <x:c r="H23" s="142" t="str">
        <x:f>IF('15_Form_Ilots_Chaleur'!$O23="Validé humainement",'15_Form_Ilots_Chaleur'!H23,"")</x:f>
      </x:c>
      <x:c r="I23" s="142" t="str">
        <x:f>IF('15_Form_Ilots_Chaleur'!$O23="Validé humainement",'15_Form_Ilots_Chaleur'!I23,"")</x:f>
      </x:c>
      <x:c r="J23" s="142" t="str">
        <x:f>IF('15_Form_Ilots_Chaleur'!$O23="Validé humainement",'15_Form_Ilots_Chaleur'!J23,"")</x:f>
      </x:c>
      <x:c r="K23" s="142" t="str">
        <x:f>IF('15_Form_Ilots_Chaleur'!$O23="Validé humainement",'15_Form_Ilots_Chaleur'!K23,"")</x:f>
      </x:c>
      <x:c r="L23" s="142" t="str">
        <x:f>IF('15_Form_Ilots_Chaleur'!$O23="Validé humainement",'15_Form_Ilots_Chaleur'!L23,"")</x:f>
      </x:c>
      <x:c r="M23" s="142" t="str">
        <x:f>IF('15_Form_Ilots_Chaleur'!$O23="Validé humainement",'15_Form_Ilots_Chaleur'!M23,"")</x:f>
      </x:c>
      <x:c r="N23" s="142" t="str">
        <x:f>IF('15_Form_Ilots_Chaleur'!$O23="Validé humainement",'15_Form_Ilots_Chaleur'!N23,"")</x:f>
      </x:c>
      <x:c r="O23" s="142" t="str">
        <x:f>IF('15_Form_Ilots_Chaleur'!$O23="Validé humainement",'15_Form_Ilots_Chaleur'!O23,"")</x:f>
      </x:c>
      <x:c r="P23" s="142" t="str">
        <x:f>IF('15_Form_Ilots_Chaleur'!$O23="Validé humainement",'15_Form_Ilots_Chaleur'!P23,"")</x:f>
      </x:c>
      <x:c r="Q23" s="142" t="str">
        <x:f>IF('15_Form_Ilots_Chaleur'!$O23="Validé humainement",'15_Form_Ilots_Chaleur'!Q23,"")</x:f>
      </x:c>
      <x:c r="R23" s="142" t="str">
        <x:f>IF('15_Form_Ilots_Chaleur'!$O23="Validé humainement",'15_Form_Ilots_Chaleur'!R23,"")</x:f>
      </x:c>
      <x:c r="S23" s="142" t="str">
        <x:f>IF('15_Form_Ilots_Chaleur'!$O23="Validé humainement",'15_Form_Ilots_Chaleur'!S23,"")</x:f>
      </x:c>
      <x:c r="T23" s="142" t="str">
        <x:f>IF('15_Form_Ilots_Chaleur'!$O23="Validé humainement",'15_Form_Ilots_Chaleur'!T23,"")</x:f>
      </x:c>
    </x:row>
    <x:row r="24">
      <x:c r="A24" s="142" t="str">
        <x:f>IF('15_Form_Ilots_Chaleur'!$O24="Validé humainement",'15_Form_Ilots_Chaleur'!A24,"")</x:f>
      </x:c>
      <x:c r="B24" s="142" t="str">
        <x:f>IF('15_Form_Ilots_Chaleur'!$O24="Validé humainement",'15_Form_Ilots_Chaleur'!B24,"")</x:f>
      </x:c>
      <x:c r="C24" s="142" t="str">
        <x:f>IF('15_Form_Ilots_Chaleur'!$O24="Validé humainement",'15_Form_Ilots_Chaleur'!C24,"")</x:f>
      </x:c>
      <x:c r="D24" s="142" t="str">
        <x:f>IF('15_Form_Ilots_Chaleur'!$O24="Validé humainement",'15_Form_Ilots_Chaleur'!D24,"")</x:f>
      </x:c>
      <x:c r="E24" s="142" t="str">
        <x:f>IF('15_Form_Ilots_Chaleur'!$O24="Validé humainement",'15_Form_Ilots_Chaleur'!E24,"")</x:f>
      </x:c>
      <x:c r="F24" s="142" t="str">
        <x:f>IF('15_Form_Ilots_Chaleur'!$O24="Validé humainement",'15_Form_Ilots_Chaleur'!F24,"")</x:f>
      </x:c>
      <x:c r="G24" s="142" t="str">
        <x:f>IF('15_Form_Ilots_Chaleur'!$O24="Validé humainement",'15_Form_Ilots_Chaleur'!G24,"")</x:f>
      </x:c>
      <x:c r="H24" s="142" t="str">
        <x:f>IF('15_Form_Ilots_Chaleur'!$O24="Validé humainement",'15_Form_Ilots_Chaleur'!H24,"")</x:f>
      </x:c>
      <x:c r="I24" s="142" t="str">
        <x:f>IF('15_Form_Ilots_Chaleur'!$O24="Validé humainement",'15_Form_Ilots_Chaleur'!I24,"")</x:f>
      </x:c>
      <x:c r="J24" s="142" t="str">
        <x:f>IF('15_Form_Ilots_Chaleur'!$O24="Validé humainement",'15_Form_Ilots_Chaleur'!J24,"")</x:f>
      </x:c>
      <x:c r="K24" s="142" t="str">
        <x:f>IF('15_Form_Ilots_Chaleur'!$O24="Validé humainement",'15_Form_Ilots_Chaleur'!K24,"")</x:f>
      </x:c>
      <x:c r="L24" s="142" t="str">
        <x:f>IF('15_Form_Ilots_Chaleur'!$O24="Validé humainement",'15_Form_Ilots_Chaleur'!L24,"")</x:f>
      </x:c>
      <x:c r="M24" s="142" t="str">
        <x:f>IF('15_Form_Ilots_Chaleur'!$O24="Validé humainement",'15_Form_Ilots_Chaleur'!M24,"")</x:f>
      </x:c>
      <x:c r="N24" s="142" t="str">
        <x:f>IF('15_Form_Ilots_Chaleur'!$O24="Validé humainement",'15_Form_Ilots_Chaleur'!N24,"")</x:f>
      </x:c>
      <x:c r="O24" s="142" t="str">
        <x:f>IF('15_Form_Ilots_Chaleur'!$O24="Validé humainement",'15_Form_Ilots_Chaleur'!O24,"")</x:f>
      </x:c>
      <x:c r="P24" s="142" t="str">
        <x:f>IF('15_Form_Ilots_Chaleur'!$O24="Validé humainement",'15_Form_Ilots_Chaleur'!P24,"")</x:f>
      </x:c>
      <x:c r="Q24" s="142" t="str">
        <x:f>IF('15_Form_Ilots_Chaleur'!$O24="Validé humainement",'15_Form_Ilots_Chaleur'!Q24,"")</x:f>
      </x:c>
      <x:c r="R24" s="142" t="str">
        <x:f>IF('15_Form_Ilots_Chaleur'!$O24="Validé humainement",'15_Form_Ilots_Chaleur'!R24,"")</x:f>
      </x:c>
      <x:c r="S24" s="142" t="str">
        <x:f>IF('15_Form_Ilots_Chaleur'!$O24="Validé humainement",'15_Form_Ilots_Chaleur'!S24,"")</x:f>
      </x:c>
      <x:c r="T24" s="142" t="str">
        <x:f>IF('15_Form_Ilots_Chaleur'!$O24="Validé humainement",'15_Form_Ilots_Chaleur'!T24,"")</x:f>
      </x:c>
    </x:row>
    <x:row r="25">
      <x:c r="A25" s="142" t="str">
        <x:f>IF('15_Form_Ilots_Chaleur'!$O25="Validé humainement",'15_Form_Ilots_Chaleur'!A25,"")</x:f>
      </x:c>
      <x:c r="B25" s="142" t="str">
        <x:f>IF('15_Form_Ilots_Chaleur'!$O25="Validé humainement",'15_Form_Ilots_Chaleur'!B25,"")</x:f>
      </x:c>
      <x:c r="C25" s="142" t="str">
        <x:f>IF('15_Form_Ilots_Chaleur'!$O25="Validé humainement",'15_Form_Ilots_Chaleur'!C25,"")</x:f>
      </x:c>
      <x:c r="D25" s="142" t="str">
        <x:f>IF('15_Form_Ilots_Chaleur'!$O25="Validé humainement",'15_Form_Ilots_Chaleur'!D25,"")</x:f>
      </x:c>
      <x:c r="E25" s="142" t="str">
        <x:f>IF('15_Form_Ilots_Chaleur'!$O25="Validé humainement",'15_Form_Ilots_Chaleur'!E25,"")</x:f>
      </x:c>
      <x:c r="F25" s="142" t="str">
        <x:f>IF('15_Form_Ilots_Chaleur'!$O25="Validé humainement",'15_Form_Ilots_Chaleur'!F25,"")</x:f>
      </x:c>
      <x:c r="G25" s="142" t="str">
        <x:f>IF('15_Form_Ilots_Chaleur'!$O25="Validé humainement",'15_Form_Ilots_Chaleur'!G25,"")</x:f>
      </x:c>
      <x:c r="H25" s="142" t="str">
        <x:f>IF('15_Form_Ilots_Chaleur'!$O25="Validé humainement",'15_Form_Ilots_Chaleur'!H25,"")</x:f>
      </x:c>
      <x:c r="I25" s="142" t="str">
        <x:f>IF('15_Form_Ilots_Chaleur'!$O25="Validé humainement",'15_Form_Ilots_Chaleur'!I25,"")</x:f>
      </x:c>
      <x:c r="J25" s="142" t="str">
        <x:f>IF('15_Form_Ilots_Chaleur'!$O25="Validé humainement",'15_Form_Ilots_Chaleur'!J25,"")</x:f>
      </x:c>
      <x:c r="K25" s="142" t="str">
        <x:f>IF('15_Form_Ilots_Chaleur'!$O25="Validé humainement",'15_Form_Ilots_Chaleur'!K25,"")</x:f>
      </x:c>
      <x:c r="L25" s="142" t="str">
        <x:f>IF('15_Form_Ilots_Chaleur'!$O25="Validé humainement",'15_Form_Ilots_Chaleur'!L25,"")</x:f>
      </x:c>
      <x:c r="M25" s="142" t="str">
        <x:f>IF('15_Form_Ilots_Chaleur'!$O25="Validé humainement",'15_Form_Ilots_Chaleur'!M25,"")</x:f>
      </x:c>
      <x:c r="N25" s="142" t="str">
        <x:f>IF('15_Form_Ilots_Chaleur'!$O25="Validé humainement",'15_Form_Ilots_Chaleur'!N25,"")</x:f>
      </x:c>
      <x:c r="O25" s="142" t="str">
        <x:f>IF('15_Form_Ilots_Chaleur'!$O25="Validé humainement",'15_Form_Ilots_Chaleur'!O25,"")</x:f>
      </x:c>
      <x:c r="P25" s="142" t="str">
        <x:f>IF('15_Form_Ilots_Chaleur'!$O25="Validé humainement",'15_Form_Ilots_Chaleur'!P25,"")</x:f>
      </x:c>
      <x:c r="Q25" s="142" t="str">
        <x:f>IF('15_Form_Ilots_Chaleur'!$O25="Validé humainement",'15_Form_Ilots_Chaleur'!Q25,"")</x:f>
      </x:c>
      <x:c r="R25" s="142" t="str">
        <x:f>IF('15_Form_Ilots_Chaleur'!$O25="Validé humainement",'15_Form_Ilots_Chaleur'!R25,"")</x:f>
      </x:c>
      <x:c r="S25" s="142" t="str">
        <x:f>IF('15_Form_Ilots_Chaleur'!$O25="Validé humainement",'15_Form_Ilots_Chaleur'!S25,"")</x:f>
      </x:c>
      <x:c r="T25" s="142" t="str">
        <x:f>IF('15_Form_Ilots_Chaleur'!$O25="Validé humainement",'15_Form_Ilots_Chaleur'!T25,"")</x:f>
      </x:c>
    </x:row>
    <x:row r="26">
      <x:c r="A26" s="142" t="str">
        <x:f>IF('15_Form_Ilots_Chaleur'!$O26="Validé humainement",'15_Form_Ilots_Chaleur'!A26,"")</x:f>
      </x:c>
      <x:c r="B26" s="142" t="str">
        <x:f>IF('15_Form_Ilots_Chaleur'!$O26="Validé humainement",'15_Form_Ilots_Chaleur'!B26,"")</x:f>
      </x:c>
      <x:c r="C26" s="142" t="str">
        <x:f>IF('15_Form_Ilots_Chaleur'!$O26="Validé humainement",'15_Form_Ilots_Chaleur'!C26,"")</x:f>
      </x:c>
      <x:c r="D26" s="142" t="str">
        <x:f>IF('15_Form_Ilots_Chaleur'!$O26="Validé humainement",'15_Form_Ilots_Chaleur'!D26,"")</x:f>
      </x:c>
      <x:c r="E26" s="142" t="str">
        <x:f>IF('15_Form_Ilots_Chaleur'!$O26="Validé humainement",'15_Form_Ilots_Chaleur'!E26,"")</x:f>
      </x:c>
      <x:c r="F26" s="142" t="str">
        <x:f>IF('15_Form_Ilots_Chaleur'!$O26="Validé humainement",'15_Form_Ilots_Chaleur'!F26,"")</x:f>
      </x:c>
      <x:c r="G26" s="142" t="str">
        <x:f>IF('15_Form_Ilots_Chaleur'!$O26="Validé humainement",'15_Form_Ilots_Chaleur'!G26,"")</x:f>
      </x:c>
      <x:c r="H26" s="142" t="str">
        <x:f>IF('15_Form_Ilots_Chaleur'!$O26="Validé humainement",'15_Form_Ilots_Chaleur'!H26,"")</x:f>
      </x:c>
      <x:c r="I26" s="142" t="str">
        <x:f>IF('15_Form_Ilots_Chaleur'!$O26="Validé humainement",'15_Form_Ilots_Chaleur'!I26,"")</x:f>
      </x:c>
      <x:c r="J26" s="142" t="str">
        <x:f>IF('15_Form_Ilots_Chaleur'!$O26="Validé humainement",'15_Form_Ilots_Chaleur'!J26,"")</x:f>
      </x:c>
      <x:c r="K26" s="142" t="str">
        <x:f>IF('15_Form_Ilots_Chaleur'!$O26="Validé humainement",'15_Form_Ilots_Chaleur'!K26,"")</x:f>
      </x:c>
      <x:c r="L26" s="142" t="str">
        <x:f>IF('15_Form_Ilots_Chaleur'!$O26="Validé humainement",'15_Form_Ilots_Chaleur'!L26,"")</x:f>
      </x:c>
      <x:c r="M26" s="142" t="str">
        <x:f>IF('15_Form_Ilots_Chaleur'!$O26="Validé humainement",'15_Form_Ilots_Chaleur'!M26,"")</x:f>
      </x:c>
      <x:c r="N26" s="142" t="str">
        <x:f>IF('15_Form_Ilots_Chaleur'!$O26="Validé humainement",'15_Form_Ilots_Chaleur'!N26,"")</x:f>
      </x:c>
      <x:c r="O26" s="142" t="str">
        <x:f>IF('15_Form_Ilots_Chaleur'!$O26="Validé humainement",'15_Form_Ilots_Chaleur'!O26,"")</x:f>
      </x:c>
      <x:c r="P26" s="142" t="str">
        <x:f>IF('15_Form_Ilots_Chaleur'!$O26="Validé humainement",'15_Form_Ilots_Chaleur'!P26,"")</x:f>
      </x:c>
      <x:c r="Q26" s="142" t="str">
        <x:f>IF('15_Form_Ilots_Chaleur'!$O26="Validé humainement",'15_Form_Ilots_Chaleur'!Q26,"")</x:f>
      </x:c>
      <x:c r="R26" s="142" t="str">
        <x:f>IF('15_Form_Ilots_Chaleur'!$O26="Validé humainement",'15_Form_Ilots_Chaleur'!R26,"")</x:f>
      </x:c>
      <x:c r="S26" s="142" t="str">
        <x:f>IF('15_Form_Ilots_Chaleur'!$O26="Validé humainement",'15_Form_Ilots_Chaleur'!S26,"")</x:f>
      </x:c>
      <x:c r="T26" s="142" t="str">
        <x:f>IF('15_Form_Ilots_Chaleur'!$O26="Validé humainement",'15_Form_Ilots_Chaleur'!T26,"")</x:f>
      </x:c>
    </x:row>
    <x:row r="27">
      <x:c r="A27" s="142" t="str">
        <x:f>IF('15_Form_Ilots_Chaleur'!$O27="Validé humainement",'15_Form_Ilots_Chaleur'!A27,"")</x:f>
      </x:c>
      <x:c r="B27" s="142" t="str">
        <x:f>IF('15_Form_Ilots_Chaleur'!$O27="Validé humainement",'15_Form_Ilots_Chaleur'!B27,"")</x:f>
      </x:c>
      <x:c r="C27" s="142" t="str">
        <x:f>IF('15_Form_Ilots_Chaleur'!$O27="Validé humainement",'15_Form_Ilots_Chaleur'!C27,"")</x:f>
      </x:c>
      <x:c r="D27" s="142" t="str">
        <x:f>IF('15_Form_Ilots_Chaleur'!$O27="Validé humainement",'15_Form_Ilots_Chaleur'!D27,"")</x:f>
      </x:c>
      <x:c r="E27" s="142" t="str">
        <x:f>IF('15_Form_Ilots_Chaleur'!$O27="Validé humainement",'15_Form_Ilots_Chaleur'!E27,"")</x:f>
      </x:c>
      <x:c r="F27" s="142" t="str">
        <x:f>IF('15_Form_Ilots_Chaleur'!$O27="Validé humainement",'15_Form_Ilots_Chaleur'!F27,"")</x:f>
      </x:c>
      <x:c r="G27" s="142" t="str">
        <x:f>IF('15_Form_Ilots_Chaleur'!$O27="Validé humainement",'15_Form_Ilots_Chaleur'!G27,"")</x:f>
      </x:c>
      <x:c r="H27" s="142" t="str">
        <x:f>IF('15_Form_Ilots_Chaleur'!$O27="Validé humainement",'15_Form_Ilots_Chaleur'!H27,"")</x:f>
      </x:c>
      <x:c r="I27" s="142" t="str">
        <x:f>IF('15_Form_Ilots_Chaleur'!$O27="Validé humainement",'15_Form_Ilots_Chaleur'!I27,"")</x:f>
      </x:c>
      <x:c r="J27" s="142" t="str">
        <x:f>IF('15_Form_Ilots_Chaleur'!$O27="Validé humainement",'15_Form_Ilots_Chaleur'!J27,"")</x:f>
      </x:c>
      <x:c r="K27" s="142" t="str">
        <x:f>IF('15_Form_Ilots_Chaleur'!$O27="Validé humainement",'15_Form_Ilots_Chaleur'!K27,"")</x:f>
      </x:c>
      <x:c r="L27" s="142" t="str">
        <x:f>IF('15_Form_Ilots_Chaleur'!$O27="Validé humainement",'15_Form_Ilots_Chaleur'!L27,"")</x:f>
      </x:c>
      <x:c r="M27" s="142" t="str">
        <x:f>IF('15_Form_Ilots_Chaleur'!$O27="Validé humainement",'15_Form_Ilots_Chaleur'!M27,"")</x:f>
      </x:c>
      <x:c r="N27" s="142" t="str">
        <x:f>IF('15_Form_Ilots_Chaleur'!$O27="Validé humainement",'15_Form_Ilots_Chaleur'!N27,"")</x:f>
      </x:c>
      <x:c r="O27" s="142" t="str">
        <x:f>IF('15_Form_Ilots_Chaleur'!$O27="Validé humainement",'15_Form_Ilots_Chaleur'!O27,"")</x:f>
      </x:c>
      <x:c r="P27" s="142" t="str">
        <x:f>IF('15_Form_Ilots_Chaleur'!$O27="Validé humainement",'15_Form_Ilots_Chaleur'!P27,"")</x:f>
      </x:c>
      <x:c r="Q27" s="142" t="str">
        <x:f>IF('15_Form_Ilots_Chaleur'!$O27="Validé humainement",'15_Form_Ilots_Chaleur'!Q27,"")</x:f>
      </x:c>
      <x:c r="R27" s="142" t="str">
        <x:f>IF('15_Form_Ilots_Chaleur'!$O27="Validé humainement",'15_Form_Ilots_Chaleur'!R27,"")</x:f>
      </x:c>
      <x:c r="S27" s="142" t="str">
        <x:f>IF('15_Form_Ilots_Chaleur'!$O27="Validé humainement",'15_Form_Ilots_Chaleur'!S27,"")</x:f>
      </x:c>
      <x:c r="T27" s="142" t="str">
        <x:f>IF('15_Form_Ilots_Chaleur'!$O27="Validé humainement",'15_Form_Ilots_Chaleur'!T27,"")</x:f>
      </x:c>
    </x:row>
    <x:row r="28">
      <x:c r="A28" s="142" t="str">
        <x:f>IF('15_Form_Ilots_Chaleur'!$O28="Validé humainement",'15_Form_Ilots_Chaleur'!A28,"")</x:f>
      </x:c>
      <x:c r="B28" s="142" t="str">
        <x:f>IF('15_Form_Ilots_Chaleur'!$O28="Validé humainement",'15_Form_Ilots_Chaleur'!B28,"")</x:f>
      </x:c>
      <x:c r="C28" s="142" t="str">
        <x:f>IF('15_Form_Ilots_Chaleur'!$O28="Validé humainement",'15_Form_Ilots_Chaleur'!C28,"")</x:f>
      </x:c>
      <x:c r="D28" s="142" t="str">
        <x:f>IF('15_Form_Ilots_Chaleur'!$O28="Validé humainement",'15_Form_Ilots_Chaleur'!D28,"")</x:f>
      </x:c>
      <x:c r="E28" s="142" t="str">
        <x:f>IF('15_Form_Ilots_Chaleur'!$O28="Validé humainement",'15_Form_Ilots_Chaleur'!E28,"")</x:f>
      </x:c>
      <x:c r="F28" s="142" t="str">
        <x:f>IF('15_Form_Ilots_Chaleur'!$O28="Validé humainement",'15_Form_Ilots_Chaleur'!F28,"")</x:f>
      </x:c>
      <x:c r="G28" s="142" t="str">
        <x:f>IF('15_Form_Ilots_Chaleur'!$O28="Validé humainement",'15_Form_Ilots_Chaleur'!G28,"")</x:f>
      </x:c>
      <x:c r="H28" s="142" t="str">
        <x:f>IF('15_Form_Ilots_Chaleur'!$O28="Validé humainement",'15_Form_Ilots_Chaleur'!H28,"")</x:f>
      </x:c>
      <x:c r="I28" s="142" t="str">
        <x:f>IF('15_Form_Ilots_Chaleur'!$O28="Validé humainement",'15_Form_Ilots_Chaleur'!I28,"")</x:f>
      </x:c>
      <x:c r="J28" s="142" t="str">
        <x:f>IF('15_Form_Ilots_Chaleur'!$O28="Validé humainement",'15_Form_Ilots_Chaleur'!J28,"")</x:f>
      </x:c>
      <x:c r="K28" s="142" t="str">
        <x:f>IF('15_Form_Ilots_Chaleur'!$O28="Validé humainement",'15_Form_Ilots_Chaleur'!K28,"")</x:f>
      </x:c>
      <x:c r="L28" s="142" t="str">
        <x:f>IF('15_Form_Ilots_Chaleur'!$O28="Validé humainement",'15_Form_Ilots_Chaleur'!L28,"")</x:f>
      </x:c>
      <x:c r="M28" s="142" t="str">
        <x:f>IF('15_Form_Ilots_Chaleur'!$O28="Validé humainement",'15_Form_Ilots_Chaleur'!M28,"")</x:f>
      </x:c>
      <x:c r="N28" s="142" t="str">
        <x:f>IF('15_Form_Ilots_Chaleur'!$O28="Validé humainement",'15_Form_Ilots_Chaleur'!N28,"")</x:f>
      </x:c>
      <x:c r="O28" s="142" t="str">
        <x:f>IF('15_Form_Ilots_Chaleur'!$O28="Validé humainement",'15_Form_Ilots_Chaleur'!O28,"")</x:f>
      </x:c>
      <x:c r="P28" s="142" t="str">
        <x:f>IF('15_Form_Ilots_Chaleur'!$O28="Validé humainement",'15_Form_Ilots_Chaleur'!P28,"")</x:f>
      </x:c>
      <x:c r="Q28" s="142" t="str">
        <x:f>IF('15_Form_Ilots_Chaleur'!$O28="Validé humainement",'15_Form_Ilots_Chaleur'!Q28,"")</x:f>
      </x:c>
      <x:c r="R28" s="142" t="str">
        <x:f>IF('15_Form_Ilots_Chaleur'!$O28="Validé humainement",'15_Form_Ilots_Chaleur'!R28,"")</x:f>
      </x:c>
      <x:c r="S28" s="142" t="str">
        <x:f>IF('15_Form_Ilots_Chaleur'!$O28="Validé humainement",'15_Form_Ilots_Chaleur'!S28,"")</x:f>
      </x:c>
      <x:c r="T28" s="142" t="str">
        <x:f>IF('15_Form_Ilots_Chaleur'!$O28="Validé humainement",'15_Form_Ilots_Chaleur'!T28,"")</x:f>
      </x:c>
    </x:row>
    <x:row r="29">
      <x:c r="A29" s="142" t="str">
        <x:f>IF('15_Form_Ilots_Chaleur'!$O29="Validé humainement",'15_Form_Ilots_Chaleur'!A29,"")</x:f>
      </x:c>
      <x:c r="B29" s="142" t="str">
        <x:f>IF('15_Form_Ilots_Chaleur'!$O29="Validé humainement",'15_Form_Ilots_Chaleur'!B29,"")</x:f>
      </x:c>
      <x:c r="C29" s="142" t="str">
        <x:f>IF('15_Form_Ilots_Chaleur'!$O29="Validé humainement",'15_Form_Ilots_Chaleur'!C29,"")</x:f>
      </x:c>
      <x:c r="D29" s="142" t="str">
        <x:f>IF('15_Form_Ilots_Chaleur'!$O29="Validé humainement",'15_Form_Ilots_Chaleur'!D29,"")</x:f>
      </x:c>
      <x:c r="E29" s="142" t="str">
        <x:f>IF('15_Form_Ilots_Chaleur'!$O29="Validé humainement",'15_Form_Ilots_Chaleur'!E29,"")</x:f>
      </x:c>
      <x:c r="F29" s="142" t="str">
        <x:f>IF('15_Form_Ilots_Chaleur'!$O29="Validé humainement",'15_Form_Ilots_Chaleur'!F29,"")</x:f>
      </x:c>
      <x:c r="G29" s="142" t="str">
        <x:f>IF('15_Form_Ilots_Chaleur'!$O29="Validé humainement",'15_Form_Ilots_Chaleur'!G29,"")</x:f>
      </x:c>
      <x:c r="H29" s="142" t="str">
        <x:f>IF('15_Form_Ilots_Chaleur'!$O29="Validé humainement",'15_Form_Ilots_Chaleur'!H29,"")</x:f>
      </x:c>
      <x:c r="I29" s="142" t="str">
        <x:f>IF('15_Form_Ilots_Chaleur'!$O29="Validé humainement",'15_Form_Ilots_Chaleur'!I29,"")</x:f>
      </x:c>
      <x:c r="J29" s="142" t="str">
        <x:f>IF('15_Form_Ilots_Chaleur'!$O29="Validé humainement",'15_Form_Ilots_Chaleur'!J29,"")</x:f>
      </x:c>
      <x:c r="K29" s="142" t="str">
        <x:f>IF('15_Form_Ilots_Chaleur'!$O29="Validé humainement",'15_Form_Ilots_Chaleur'!K29,"")</x:f>
      </x:c>
      <x:c r="L29" s="142" t="str">
        <x:f>IF('15_Form_Ilots_Chaleur'!$O29="Validé humainement",'15_Form_Ilots_Chaleur'!L29,"")</x:f>
      </x:c>
      <x:c r="M29" s="142" t="str">
        <x:f>IF('15_Form_Ilots_Chaleur'!$O29="Validé humainement",'15_Form_Ilots_Chaleur'!M29,"")</x:f>
      </x:c>
      <x:c r="N29" s="142" t="str">
        <x:f>IF('15_Form_Ilots_Chaleur'!$O29="Validé humainement",'15_Form_Ilots_Chaleur'!N29,"")</x:f>
      </x:c>
      <x:c r="O29" s="142" t="str">
        <x:f>IF('15_Form_Ilots_Chaleur'!$O29="Validé humainement",'15_Form_Ilots_Chaleur'!O29,"")</x:f>
      </x:c>
      <x:c r="P29" s="142" t="str">
        <x:f>IF('15_Form_Ilots_Chaleur'!$O29="Validé humainement",'15_Form_Ilots_Chaleur'!P29,"")</x:f>
      </x:c>
      <x:c r="Q29" s="142" t="str">
        <x:f>IF('15_Form_Ilots_Chaleur'!$O29="Validé humainement",'15_Form_Ilots_Chaleur'!Q29,"")</x:f>
      </x:c>
      <x:c r="R29" s="142" t="str">
        <x:f>IF('15_Form_Ilots_Chaleur'!$O29="Validé humainement",'15_Form_Ilots_Chaleur'!R29,"")</x:f>
      </x:c>
      <x:c r="S29" s="142" t="str">
        <x:f>IF('15_Form_Ilots_Chaleur'!$O29="Validé humainement",'15_Form_Ilots_Chaleur'!S29,"")</x:f>
      </x:c>
      <x:c r="T29" s="142" t="str">
        <x:f>IF('15_Form_Ilots_Chaleur'!$O29="Validé humainement",'15_Form_Ilots_Chaleur'!T29,"")</x:f>
      </x:c>
    </x:row>
    <x:row r="30">
      <x:c r="A30" s="142" t="str">
        <x:f>IF('15_Form_Ilots_Chaleur'!$O30="Validé humainement",'15_Form_Ilots_Chaleur'!A30,"")</x:f>
      </x:c>
      <x:c r="B30" s="142" t="str">
        <x:f>IF('15_Form_Ilots_Chaleur'!$O30="Validé humainement",'15_Form_Ilots_Chaleur'!B30,"")</x:f>
      </x:c>
      <x:c r="C30" s="142" t="str">
        <x:f>IF('15_Form_Ilots_Chaleur'!$O30="Validé humainement",'15_Form_Ilots_Chaleur'!C30,"")</x:f>
      </x:c>
      <x:c r="D30" s="142" t="str">
        <x:f>IF('15_Form_Ilots_Chaleur'!$O30="Validé humainement",'15_Form_Ilots_Chaleur'!D30,"")</x:f>
      </x:c>
      <x:c r="E30" s="142" t="str">
        <x:f>IF('15_Form_Ilots_Chaleur'!$O30="Validé humainement",'15_Form_Ilots_Chaleur'!E30,"")</x:f>
      </x:c>
      <x:c r="F30" s="142" t="str">
        <x:f>IF('15_Form_Ilots_Chaleur'!$O30="Validé humainement",'15_Form_Ilots_Chaleur'!F30,"")</x:f>
      </x:c>
      <x:c r="G30" s="142" t="str">
        <x:f>IF('15_Form_Ilots_Chaleur'!$O30="Validé humainement",'15_Form_Ilots_Chaleur'!G30,"")</x:f>
      </x:c>
      <x:c r="H30" s="142" t="str">
        <x:f>IF('15_Form_Ilots_Chaleur'!$O30="Validé humainement",'15_Form_Ilots_Chaleur'!H30,"")</x:f>
      </x:c>
      <x:c r="I30" s="142" t="str">
        <x:f>IF('15_Form_Ilots_Chaleur'!$O30="Validé humainement",'15_Form_Ilots_Chaleur'!I30,"")</x:f>
      </x:c>
      <x:c r="J30" s="142" t="str">
        <x:f>IF('15_Form_Ilots_Chaleur'!$O30="Validé humainement",'15_Form_Ilots_Chaleur'!J30,"")</x:f>
      </x:c>
      <x:c r="K30" s="142" t="str">
        <x:f>IF('15_Form_Ilots_Chaleur'!$O30="Validé humainement",'15_Form_Ilots_Chaleur'!K30,"")</x:f>
      </x:c>
      <x:c r="L30" s="142" t="str">
        <x:f>IF('15_Form_Ilots_Chaleur'!$O30="Validé humainement",'15_Form_Ilots_Chaleur'!L30,"")</x:f>
      </x:c>
      <x:c r="M30" s="142" t="str">
        <x:f>IF('15_Form_Ilots_Chaleur'!$O30="Validé humainement",'15_Form_Ilots_Chaleur'!M30,"")</x:f>
      </x:c>
      <x:c r="N30" s="142" t="str">
        <x:f>IF('15_Form_Ilots_Chaleur'!$O30="Validé humainement",'15_Form_Ilots_Chaleur'!N30,"")</x:f>
      </x:c>
      <x:c r="O30" s="142" t="str">
        <x:f>IF('15_Form_Ilots_Chaleur'!$O30="Validé humainement",'15_Form_Ilots_Chaleur'!O30,"")</x:f>
      </x:c>
      <x:c r="P30" s="142" t="str">
        <x:f>IF('15_Form_Ilots_Chaleur'!$O30="Validé humainement",'15_Form_Ilots_Chaleur'!P30,"")</x:f>
      </x:c>
      <x:c r="Q30" s="142" t="str">
        <x:f>IF('15_Form_Ilots_Chaleur'!$O30="Validé humainement",'15_Form_Ilots_Chaleur'!Q30,"")</x:f>
      </x:c>
      <x:c r="R30" s="142" t="str">
        <x:f>IF('15_Form_Ilots_Chaleur'!$O30="Validé humainement",'15_Form_Ilots_Chaleur'!R30,"")</x:f>
      </x:c>
      <x:c r="S30" s="142" t="str">
        <x:f>IF('15_Form_Ilots_Chaleur'!$O30="Validé humainement",'15_Form_Ilots_Chaleur'!S30,"")</x:f>
      </x:c>
      <x:c r="T30" s="142" t="str">
        <x:f>IF('15_Form_Ilots_Chaleur'!$O30="Validé humainement",'15_Form_Ilots_Chaleur'!T30,"")</x:f>
      </x:c>
    </x:row>
    <x:row r="31">
      <x:c r="A31" s="142" t="str">
        <x:f>IF('15_Form_Ilots_Chaleur'!$O31="Validé humainement",'15_Form_Ilots_Chaleur'!A31,"")</x:f>
      </x:c>
      <x:c r="B31" s="142" t="str">
        <x:f>IF('15_Form_Ilots_Chaleur'!$O31="Validé humainement",'15_Form_Ilots_Chaleur'!B31,"")</x:f>
      </x:c>
      <x:c r="C31" s="142" t="str">
        <x:f>IF('15_Form_Ilots_Chaleur'!$O31="Validé humainement",'15_Form_Ilots_Chaleur'!C31,"")</x:f>
      </x:c>
      <x:c r="D31" s="142" t="str">
        <x:f>IF('15_Form_Ilots_Chaleur'!$O31="Validé humainement",'15_Form_Ilots_Chaleur'!D31,"")</x:f>
      </x:c>
      <x:c r="E31" s="142" t="str">
        <x:f>IF('15_Form_Ilots_Chaleur'!$O31="Validé humainement",'15_Form_Ilots_Chaleur'!E31,"")</x:f>
      </x:c>
      <x:c r="F31" s="142" t="str">
        <x:f>IF('15_Form_Ilots_Chaleur'!$O31="Validé humainement",'15_Form_Ilots_Chaleur'!F31,"")</x:f>
      </x:c>
      <x:c r="G31" s="142" t="str">
        <x:f>IF('15_Form_Ilots_Chaleur'!$O31="Validé humainement",'15_Form_Ilots_Chaleur'!G31,"")</x:f>
      </x:c>
      <x:c r="H31" s="142" t="str">
        <x:f>IF('15_Form_Ilots_Chaleur'!$O31="Validé humainement",'15_Form_Ilots_Chaleur'!H31,"")</x:f>
      </x:c>
      <x:c r="I31" s="142" t="str">
        <x:f>IF('15_Form_Ilots_Chaleur'!$O31="Validé humainement",'15_Form_Ilots_Chaleur'!I31,"")</x:f>
      </x:c>
      <x:c r="J31" s="142" t="str">
        <x:f>IF('15_Form_Ilots_Chaleur'!$O31="Validé humainement",'15_Form_Ilots_Chaleur'!J31,"")</x:f>
      </x:c>
      <x:c r="K31" s="142" t="str">
        <x:f>IF('15_Form_Ilots_Chaleur'!$O31="Validé humainement",'15_Form_Ilots_Chaleur'!K31,"")</x:f>
      </x:c>
      <x:c r="L31" s="142" t="str">
        <x:f>IF('15_Form_Ilots_Chaleur'!$O31="Validé humainement",'15_Form_Ilots_Chaleur'!L31,"")</x:f>
      </x:c>
      <x:c r="M31" s="142" t="str">
        <x:f>IF('15_Form_Ilots_Chaleur'!$O31="Validé humainement",'15_Form_Ilots_Chaleur'!M31,"")</x:f>
      </x:c>
      <x:c r="N31" s="142" t="str">
        <x:f>IF('15_Form_Ilots_Chaleur'!$O31="Validé humainement",'15_Form_Ilots_Chaleur'!N31,"")</x:f>
      </x:c>
      <x:c r="O31" s="142" t="str">
        <x:f>IF('15_Form_Ilots_Chaleur'!$O31="Validé humainement",'15_Form_Ilots_Chaleur'!O31,"")</x:f>
      </x:c>
      <x:c r="P31" s="142" t="str">
        <x:f>IF('15_Form_Ilots_Chaleur'!$O31="Validé humainement",'15_Form_Ilots_Chaleur'!P31,"")</x:f>
      </x:c>
      <x:c r="Q31" s="142" t="str">
        <x:f>IF('15_Form_Ilots_Chaleur'!$O31="Validé humainement",'15_Form_Ilots_Chaleur'!Q31,"")</x:f>
      </x:c>
      <x:c r="R31" s="142" t="str">
        <x:f>IF('15_Form_Ilots_Chaleur'!$O31="Validé humainement",'15_Form_Ilots_Chaleur'!R31,"")</x:f>
      </x:c>
      <x:c r="S31" s="142" t="str">
        <x:f>IF('15_Form_Ilots_Chaleur'!$O31="Validé humainement",'15_Form_Ilots_Chaleur'!S31,"")</x:f>
      </x:c>
      <x:c r="T31" s="142" t="str">
        <x:f>IF('15_Form_Ilots_Chaleur'!$O31="Validé humainement",'15_Form_Ilots_Chaleur'!T31,"")</x:f>
      </x:c>
    </x:row>
    <x:row r="32">
      <x:c r="A32" s="142" t="str">
        <x:f>IF('15_Form_Ilots_Chaleur'!$O32="Validé humainement",'15_Form_Ilots_Chaleur'!A32,"")</x:f>
      </x:c>
      <x:c r="B32" s="142" t="str">
        <x:f>IF('15_Form_Ilots_Chaleur'!$O32="Validé humainement",'15_Form_Ilots_Chaleur'!B32,"")</x:f>
      </x:c>
      <x:c r="C32" s="142" t="str">
        <x:f>IF('15_Form_Ilots_Chaleur'!$O32="Validé humainement",'15_Form_Ilots_Chaleur'!C32,"")</x:f>
      </x:c>
      <x:c r="D32" s="142" t="str">
        <x:f>IF('15_Form_Ilots_Chaleur'!$O32="Validé humainement",'15_Form_Ilots_Chaleur'!D32,"")</x:f>
      </x:c>
      <x:c r="E32" s="142" t="str">
        <x:f>IF('15_Form_Ilots_Chaleur'!$O32="Validé humainement",'15_Form_Ilots_Chaleur'!E32,"")</x:f>
      </x:c>
      <x:c r="F32" s="142" t="str">
        <x:f>IF('15_Form_Ilots_Chaleur'!$O32="Validé humainement",'15_Form_Ilots_Chaleur'!F32,"")</x:f>
      </x:c>
      <x:c r="G32" s="142" t="str">
        <x:f>IF('15_Form_Ilots_Chaleur'!$O32="Validé humainement",'15_Form_Ilots_Chaleur'!G32,"")</x:f>
      </x:c>
      <x:c r="H32" s="142" t="str">
        <x:f>IF('15_Form_Ilots_Chaleur'!$O32="Validé humainement",'15_Form_Ilots_Chaleur'!H32,"")</x:f>
      </x:c>
      <x:c r="I32" s="142" t="str">
        <x:f>IF('15_Form_Ilots_Chaleur'!$O32="Validé humainement",'15_Form_Ilots_Chaleur'!I32,"")</x:f>
      </x:c>
      <x:c r="J32" s="142" t="str">
        <x:f>IF('15_Form_Ilots_Chaleur'!$O32="Validé humainement",'15_Form_Ilots_Chaleur'!J32,"")</x:f>
      </x:c>
      <x:c r="K32" s="142" t="str">
        <x:f>IF('15_Form_Ilots_Chaleur'!$O32="Validé humainement",'15_Form_Ilots_Chaleur'!K32,"")</x:f>
      </x:c>
      <x:c r="L32" s="142" t="str">
        <x:f>IF('15_Form_Ilots_Chaleur'!$O32="Validé humainement",'15_Form_Ilots_Chaleur'!L32,"")</x:f>
      </x:c>
      <x:c r="M32" s="142" t="str">
        <x:f>IF('15_Form_Ilots_Chaleur'!$O32="Validé humainement",'15_Form_Ilots_Chaleur'!M32,"")</x:f>
      </x:c>
      <x:c r="N32" s="142" t="str">
        <x:f>IF('15_Form_Ilots_Chaleur'!$O32="Validé humainement",'15_Form_Ilots_Chaleur'!N32,"")</x:f>
      </x:c>
      <x:c r="O32" s="142" t="str">
        <x:f>IF('15_Form_Ilots_Chaleur'!$O32="Validé humainement",'15_Form_Ilots_Chaleur'!O32,"")</x:f>
      </x:c>
      <x:c r="P32" s="142" t="str">
        <x:f>IF('15_Form_Ilots_Chaleur'!$O32="Validé humainement",'15_Form_Ilots_Chaleur'!P32,"")</x:f>
      </x:c>
      <x:c r="Q32" s="142" t="str">
        <x:f>IF('15_Form_Ilots_Chaleur'!$O32="Validé humainement",'15_Form_Ilots_Chaleur'!Q32,"")</x:f>
      </x:c>
      <x:c r="R32" s="142" t="str">
        <x:f>IF('15_Form_Ilots_Chaleur'!$O32="Validé humainement",'15_Form_Ilots_Chaleur'!R32,"")</x:f>
      </x:c>
      <x:c r="S32" s="142" t="str">
        <x:f>IF('15_Form_Ilots_Chaleur'!$O32="Validé humainement",'15_Form_Ilots_Chaleur'!S32,"")</x:f>
      </x:c>
      <x:c r="T32" s="142" t="str">
        <x:f>IF('15_Form_Ilots_Chaleur'!$O32="Validé humainement",'15_Form_Ilots_Chaleur'!T32,"")</x:f>
      </x:c>
    </x:row>
    <x:row r="33">
      <x:c r="A33" s="142" t="str">
        <x:f>IF('15_Form_Ilots_Chaleur'!$O33="Validé humainement",'15_Form_Ilots_Chaleur'!A33,"")</x:f>
      </x:c>
      <x:c r="B33" s="142" t="str">
        <x:f>IF('15_Form_Ilots_Chaleur'!$O33="Validé humainement",'15_Form_Ilots_Chaleur'!B33,"")</x:f>
      </x:c>
      <x:c r="C33" s="142" t="str">
        <x:f>IF('15_Form_Ilots_Chaleur'!$O33="Validé humainement",'15_Form_Ilots_Chaleur'!C33,"")</x:f>
      </x:c>
      <x:c r="D33" s="142" t="str">
        <x:f>IF('15_Form_Ilots_Chaleur'!$O33="Validé humainement",'15_Form_Ilots_Chaleur'!D33,"")</x:f>
      </x:c>
      <x:c r="E33" s="142" t="str">
        <x:f>IF('15_Form_Ilots_Chaleur'!$O33="Validé humainement",'15_Form_Ilots_Chaleur'!E33,"")</x:f>
      </x:c>
      <x:c r="F33" s="142" t="str">
        <x:f>IF('15_Form_Ilots_Chaleur'!$O33="Validé humainement",'15_Form_Ilots_Chaleur'!F33,"")</x:f>
      </x:c>
      <x:c r="G33" s="142" t="str">
        <x:f>IF('15_Form_Ilots_Chaleur'!$O33="Validé humainement",'15_Form_Ilots_Chaleur'!G33,"")</x:f>
      </x:c>
      <x:c r="H33" s="142" t="str">
        <x:f>IF('15_Form_Ilots_Chaleur'!$O33="Validé humainement",'15_Form_Ilots_Chaleur'!H33,"")</x:f>
      </x:c>
      <x:c r="I33" s="142" t="str">
        <x:f>IF('15_Form_Ilots_Chaleur'!$O33="Validé humainement",'15_Form_Ilots_Chaleur'!I33,"")</x:f>
      </x:c>
      <x:c r="J33" s="142" t="str">
        <x:f>IF('15_Form_Ilots_Chaleur'!$O33="Validé humainement",'15_Form_Ilots_Chaleur'!J33,"")</x:f>
      </x:c>
      <x:c r="K33" s="142" t="str">
        <x:f>IF('15_Form_Ilots_Chaleur'!$O33="Validé humainement",'15_Form_Ilots_Chaleur'!K33,"")</x:f>
      </x:c>
      <x:c r="L33" s="142" t="str">
        <x:f>IF('15_Form_Ilots_Chaleur'!$O33="Validé humainement",'15_Form_Ilots_Chaleur'!L33,"")</x:f>
      </x:c>
      <x:c r="M33" s="142" t="str">
        <x:f>IF('15_Form_Ilots_Chaleur'!$O33="Validé humainement",'15_Form_Ilots_Chaleur'!M33,"")</x:f>
      </x:c>
      <x:c r="N33" s="142" t="str">
        <x:f>IF('15_Form_Ilots_Chaleur'!$O33="Validé humainement",'15_Form_Ilots_Chaleur'!N33,"")</x:f>
      </x:c>
      <x:c r="O33" s="142" t="str">
        <x:f>IF('15_Form_Ilots_Chaleur'!$O33="Validé humainement",'15_Form_Ilots_Chaleur'!O33,"")</x:f>
      </x:c>
      <x:c r="P33" s="142" t="str">
        <x:f>IF('15_Form_Ilots_Chaleur'!$O33="Validé humainement",'15_Form_Ilots_Chaleur'!P33,"")</x:f>
      </x:c>
      <x:c r="Q33" s="142" t="str">
        <x:f>IF('15_Form_Ilots_Chaleur'!$O33="Validé humainement",'15_Form_Ilots_Chaleur'!Q33,"")</x:f>
      </x:c>
      <x:c r="R33" s="142" t="str">
        <x:f>IF('15_Form_Ilots_Chaleur'!$O33="Validé humainement",'15_Form_Ilots_Chaleur'!R33,"")</x:f>
      </x:c>
      <x:c r="S33" s="142" t="str">
        <x:f>IF('15_Form_Ilots_Chaleur'!$O33="Validé humainement",'15_Form_Ilots_Chaleur'!S33,"")</x:f>
      </x:c>
      <x:c r="T33" s="142" t="str">
        <x:f>IF('15_Form_Ilots_Chaleur'!$O33="Validé humainement",'15_Form_Ilots_Chaleur'!T33,"")</x:f>
      </x:c>
    </x:row>
    <x:row r="34">
      <x:c r="A34" s="142" t="str">
        <x:f>IF('15_Form_Ilots_Chaleur'!$O34="Validé humainement",'15_Form_Ilots_Chaleur'!A34,"")</x:f>
      </x:c>
      <x:c r="B34" s="142" t="str">
        <x:f>IF('15_Form_Ilots_Chaleur'!$O34="Validé humainement",'15_Form_Ilots_Chaleur'!B34,"")</x:f>
      </x:c>
      <x:c r="C34" s="142" t="str">
        <x:f>IF('15_Form_Ilots_Chaleur'!$O34="Validé humainement",'15_Form_Ilots_Chaleur'!C34,"")</x:f>
      </x:c>
      <x:c r="D34" s="142" t="str">
        <x:f>IF('15_Form_Ilots_Chaleur'!$O34="Validé humainement",'15_Form_Ilots_Chaleur'!D34,"")</x:f>
      </x:c>
      <x:c r="E34" s="142" t="str">
        <x:f>IF('15_Form_Ilots_Chaleur'!$O34="Validé humainement",'15_Form_Ilots_Chaleur'!E34,"")</x:f>
      </x:c>
      <x:c r="F34" s="142" t="str">
        <x:f>IF('15_Form_Ilots_Chaleur'!$O34="Validé humainement",'15_Form_Ilots_Chaleur'!F34,"")</x:f>
      </x:c>
      <x:c r="G34" s="142" t="str">
        <x:f>IF('15_Form_Ilots_Chaleur'!$O34="Validé humainement",'15_Form_Ilots_Chaleur'!G34,"")</x:f>
      </x:c>
      <x:c r="H34" s="142" t="str">
        <x:f>IF('15_Form_Ilots_Chaleur'!$O34="Validé humainement",'15_Form_Ilots_Chaleur'!H34,"")</x:f>
      </x:c>
      <x:c r="I34" s="142" t="str">
        <x:f>IF('15_Form_Ilots_Chaleur'!$O34="Validé humainement",'15_Form_Ilots_Chaleur'!I34,"")</x:f>
      </x:c>
      <x:c r="J34" s="142" t="str">
        <x:f>IF('15_Form_Ilots_Chaleur'!$O34="Validé humainement",'15_Form_Ilots_Chaleur'!J34,"")</x:f>
      </x:c>
      <x:c r="K34" s="142" t="str">
        <x:f>IF('15_Form_Ilots_Chaleur'!$O34="Validé humainement",'15_Form_Ilots_Chaleur'!K34,"")</x:f>
      </x:c>
      <x:c r="L34" s="142" t="str">
        <x:f>IF('15_Form_Ilots_Chaleur'!$O34="Validé humainement",'15_Form_Ilots_Chaleur'!L34,"")</x:f>
      </x:c>
      <x:c r="M34" s="142" t="str">
        <x:f>IF('15_Form_Ilots_Chaleur'!$O34="Validé humainement",'15_Form_Ilots_Chaleur'!M34,"")</x:f>
      </x:c>
      <x:c r="N34" s="142" t="str">
        <x:f>IF('15_Form_Ilots_Chaleur'!$O34="Validé humainement",'15_Form_Ilots_Chaleur'!N34,"")</x:f>
      </x:c>
      <x:c r="O34" s="142" t="str">
        <x:f>IF('15_Form_Ilots_Chaleur'!$O34="Validé humainement",'15_Form_Ilots_Chaleur'!O34,"")</x:f>
      </x:c>
      <x:c r="P34" s="142" t="str">
        <x:f>IF('15_Form_Ilots_Chaleur'!$O34="Validé humainement",'15_Form_Ilots_Chaleur'!P34,"")</x:f>
      </x:c>
      <x:c r="Q34" s="142" t="str">
        <x:f>IF('15_Form_Ilots_Chaleur'!$O34="Validé humainement",'15_Form_Ilots_Chaleur'!Q34,"")</x:f>
      </x:c>
      <x:c r="R34" s="142" t="str">
        <x:f>IF('15_Form_Ilots_Chaleur'!$O34="Validé humainement",'15_Form_Ilots_Chaleur'!R34,"")</x:f>
      </x:c>
      <x:c r="S34" s="142" t="str">
        <x:f>IF('15_Form_Ilots_Chaleur'!$O34="Validé humainement",'15_Form_Ilots_Chaleur'!S34,"")</x:f>
      </x:c>
      <x:c r="T34" s="142" t="str">
        <x:f>IF('15_Form_Ilots_Chaleur'!$O34="Validé humainement",'15_Form_Ilots_Chaleur'!T34,"")</x:f>
      </x:c>
    </x:row>
    <x:row r="35">
      <x:c r="A35" s="142" t="str">
        <x:f>IF('15_Form_Ilots_Chaleur'!$O35="Validé humainement",'15_Form_Ilots_Chaleur'!A35,"")</x:f>
      </x:c>
      <x:c r="B35" s="142" t="str">
        <x:f>IF('15_Form_Ilots_Chaleur'!$O35="Validé humainement",'15_Form_Ilots_Chaleur'!B35,"")</x:f>
      </x:c>
      <x:c r="C35" s="142" t="str">
        <x:f>IF('15_Form_Ilots_Chaleur'!$O35="Validé humainement",'15_Form_Ilots_Chaleur'!C35,"")</x:f>
      </x:c>
      <x:c r="D35" s="142" t="str">
        <x:f>IF('15_Form_Ilots_Chaleur'!$O35="Validé humainement",'15_Form_Ilots_Chaleur'!D35,"")</x:f>
      </x:c>
      <x:c r="E35" s="142" t="str">
        <x:f>IF('15_Form_Ilots_Chaleur'!$O35="Validé humainement",'15_Form_Ilots_Chaleur'!E35,"")</x:f>
      </x:c>
      <x:c r="F35" s="142" t="str">
        <x:f>IF('15_Form_Ilots_Chaleur'!$O35="Validé humainement",'15_Form_Ilots_Chaleur'!F35,"")</x:f>
      </x:c>
      <x:c r="G35" s="142" t="str">
        <x:f>IF('15_Form_Ilots_Chaleur'!$O35="Validé humainement",'15_Form_Ilots_Chaleur'!G35,"")</x:f>
      </x:c>
      <x:c r="H35" s="142" t="str">
        <x:f>IF('15_Form_Ilots_Chaleur'!$O35="Validé humainement",'15_Form_Ilots_Chaleur'!H35,"")</x:f>
      </x:c>
      <x:c r="I35" s="142" t="str">
        <x:f>IF('15_Form_Ilots_Chaleur'!$O35="Validé humainement",'15_Form_Ilots_Chaleur'!I35,"")</x:f>
      </x:c>
      <x:c r="J35" s="142" t="str">
        <x:f>IF('15_Form_Ilots_Chaleur'!$O35="Validé humainement",'15_Form_Ilots_Chaleur'!J35,"")</x:f>
      </x:c>
      <x:c r="K35" s="142" t="str">
        <x:f>IF('15_Form_Ilots_Chaleur'!$O35="Validé humainement",'15_Form_Ilots_Chaleur'!K35,"")</x:f>
      </x:c>
      <x:c r="L35" s="142" t="str">
        <x:f>IF('15_Form_Ilots_Chaleur'!$O35="Validé humainement",'15_Form_Ilots_Chaleur'!L35,"")</x:f>
      </x:c>
      <x:c r="M35" s="142" t="str">
        <x:f>IF('15_Form_Ilots_Chaleur'!$O35="Validé humainement",'15_Form_Ilots_Chaleur'!M35,"")</x:f>
      </x:c>
      <x:c r="N35" s="142" t="str">
        <x:f>IF('15_Form_Ilots_Chaleur'!$O35="Validé humainement",'15_Form_Ilots_Chaleur'!N35,"")</x:f>
      </x:c>
      <x:c r="O35" s="142" t="str">
        <x:f>IF('15_Form_Ilots_Chaleur'!$O35="Validé humainement",'15_Form_Ilots_Chaleur'!O35,"")</x:f>
      </x:c>
      <x:c r="P35" s="142" t="str">
        <x:f>IF('15_Form_Ilots_Chaleur'!$O35="Validé humainement",'15_Form_Ilots_Chaleur'!P35,"")</x:f>
      </x:c>
      <x:c r="Q35" s="142" t="str">
        <x:f>IF('15_Form_Ilots_Chaleur'!$O35="Validé humainement",'15_Form_Ilots_Chaleur'!Q35,"")</x:f>
      </x:c>
      <x:c r="R35" s="142" t="str">
        <x:f>IF('15_Form_Ilots_Chaleur'!$O35="Validé humainement",'15_Form_Ilots_Chaleur'!R35,"")</x:f>
      </x:c>
      <x:c r="S35" s="142" t="str">
        <x:f>IF('15_Form_Ilots_Chaleur'!$O35="Validé humainement",'15_Form_Ilots_Chaleur'!S35,"")</x:f>
      </x:c>
      <x:c r="T35" s="142" t="str">
        <x:f>IF('15_Form_Ilots_Chaleur'!$O35="Validé humainement",'15_Form_Ilots_Chaleur'!T35,"")</x:f>
      </x:c>
    </x:row>
    <x:row r="36">
      <x:c r="A36" s="142" t="str">
        <x:f>IF('15_Form_Ilots_Chaleur'!$O36="Validé humainement",'15_Form_Ilots_Chaleur'!A36,"")</x:f>
      </x:c>
      <x:c r="B36" s="142" t="str">
        <x:f>IF('15_Form_Ilots_Chaleur'!$O36="Validé humainement",'15_Form_Ilots_Chaleur'!B36,"")</x:f>
      </x:c>
      <x:c r="C36" s="142" t="str">
        <x:f>IF('15_Form_Ilots_Chaleur'!$O36="Validé humainement",'15_Form_Ilots_Chaleur'!C36,"")</x:f>
      </x:c>
      <x:c r="D36" s="142" t="str">
        <x:f>IF('15_Form_Ilots_Chaleur'!$O36="Validé humainement",'15_Form_Ilots_Chaleur'!D36,"")</x:f>
      </x:c>
      <x:c r="E36" s="142" t="str">
        <x:f>IF('15_Form_Ilots_Chaleur'!$O36="Validé humainement",'15_Form_Ilots_Chaleur'!E36,"")</x:f>
      </x:c>
      <x:c r="F36" s="142" t="str">
        <x:f>IF('15_Form_Ilots_Chaleur'!$O36="Validé humainement",'15_Form_Ilots_Chaleur'!F36,"")</x:f>
      </x:c>
      <x:c r="G36" s="142" t="str">
        <x:f>IF('15_Form_Ilots_Chaleur'!$O36="Validé humainement",'15_Form_Ilots_Chaleur'!G36,"")</x:f>
      </x:c>
      <x:c r="H36" s="142" t="str">
        <x:f>IF('15_Form_Ilots_Chaleur'!$O36="Validé humainement",'15_Form_Ilots_Chaleur'!H36,"")</x:f>
      </x:c>
      <x:c r="I36" s="142" t="str">
        <x:f>IF('15_Form_Ilots_Chaleur'!$O36="Validé humainement",'15_Form_Ilots_Chaleur'!I36,"")</x:f>
      </x:c>
      <x:c r="J36" s="142" t="str">
        <x:f>IF('15_Form_Ilots_Chaleur'!$O36="Validé humainement",'15_Form_Ilots_Chaleur'!J36,"")</x:f>
      </x:c>
      <x:c r="K36" s="142" t="str">
        <x:f>IF('15_Form_Ilots_Chaleur'!$O36="Validé humainement",'15_Form_Ilots_Chaleur'!K36,"")</x:f>
      </x:c>
      <x:c r="L36" s="142" t="str">
        <x:f>IF('15_Form_Ilots_Chaleur'!$O36="Validé humainement",'15_Form_Ilots_Chaleur'!L36,"")</x:f>
      </x:c>
      <x:c r="M36" s="142" t="str">
        <x:f>IF('15_Form_Ilots_Chaleur'!$O36="Validé humainement",'15_Form_Ilots_Chaleur'!M36,"")</x:f>
      </x:c>
      <x:c r="N36" s="142" t="str">
        <x:f>IF('15_Form_Ilots_Chaleur'!$O36="Validé humainement",'15_Form_Ilots_Chaleur'!N36,"")</x:f>
      </x:c>
      <x:c r="O36" s="142" t="str">
        <x:f>IF('15_Form_Ilots_Chaleur'!$O36="Validé humainement",'15_Form_Ilots_Chaleur'!O36,"")</x:f>
      </x:c>
      <x:c r="P36" s="142" t="str">
        <x:f>IF('15_Form_Ilots_Chaleur'!$O36="Validé humainement",'15_Form_Ilots_Chaleur'!P36,"")</x:f>
      </x:c>
      <x:c r="Q36" s="142" t="str">
        <x:f>IF('15_Form_Ilots_Chaleur'!$O36="Validé humainement",'15_Form_Ilots_Chaleur'!Q36,"")</x:f>
      </x:c>
      <x:c r="R36" s="142" t="str">
        <x:f>IF('15_Form_Ilots_Chaleur'!$O36="Validé humainement",'15_Form_Ilots_Chaleur'!R36,"")</x:f>
      </x:c>
      <x:c r="S36" s="142" t="str">
        <x:f>IF('15_Form_Ilots_Chaleur'!$O36="Validé humainement",'15_Form_Ilots_Chaleur'!S36,"")</x:f>
      </x:c>
      <x:c r="T36" s="142" t="str">
        <x:f>IF('15_Form_Ilots_Chaleur'!$O36="Validé humainement",'15_Form_Ilots_Chaleur'!T36,"")</x:f>
      </x:c>
    </x:row>
    <x:row r="37">
      <x:c r="A37" s="142" t="str">
        <x:f>IF('15_Form_Ilots_Chaleur'!$O37="Validé humainement",'15_Form_Ilots_Chaleur'!A37,"")</x:f>
      </x:c>
      <x:c r="B37" s="142" t="str">
        <x:f>IF('15_Form_Ilots_Chaleur'!$O37="Validé humainement",'15_Form_Ilots_Chaleur'!B37,"")</x:f>
      </x:c>
      <x:c r="C37" s="142" t="str">
        <x:f>IF('15_Form_Ilots_Chaleur'!$O37="Validé humainement",'15_Form_Ilots_Chaleur'!C37,"")</x:f>
      </x:c>
      <x:c r="D37" s="142" t="str">
        <x:f>IF('15_Form_Ilots_Chaleur'!$O37="Validé humainement",'15_Form_Ilots_Chaleur'!D37,"")</x:f>
      </x:c>
      <x:c r="E37" s="142" t="str">
        <x:f>IF('15_Form_Ilots_Chaleur'!$O37="Validé humainement",'15_Form_Ilots_Chaleur'!E37,"")</x:f>
      </x:c>
      <x:c r="F37" s="142" t="str">
        <x:f>IF('15_Form_Ilots_Chaleur'!$O37="Validé humainement",'15_Form_Ilots_Chaleur'!F37,"")</x:f>
      </x:c>
      <x:c r="G37" s="142" t="str">
        <x:f>IF('15_Form_Ilots_Chaleur'!$O37="Validé humainement",'15_Form_Ilots_Chaleur'!G37,"")</x:f>
      </x:c>
      <x:c r="H37" s="142" t="str">
        <x:f>IF('15_Form_Ilots_Chaleur'!$O37="Validé humainement",'15_Form_Ilots_Chaleur'!H37,"")</x:f>
      </x:c>
      <x:c r="I37" s="142" t="str">
        <x:f>IF('15_Form_Ilots_Chaleur'!$O37="Validé humainement",'15_Form_Ilots_Chaleur'!I37,"")</x:f>
      </x:c>
      <x:c r="J37" s="142" t="str">
        <x:f>IF('15_Form_Ilots_Chaleur'!$O37="Validé humainement",'15_Form_Ilots_Chaleur'!J37,"")</x:f>
      </x:c>
      <x:c r="K37" s="142" t="str">
        <x:f>IF('15_Form_Ilots_Chaleur'!$O37="Validé humainement",'15_Form_Ilots_Chaleur'!K37,"")</x:f>
      </x:c>
      <x:c r="L37" s="142" t="str">
        <x:f>IF('15_Form_Ilots_Chaleur'!$O37="Validé humainement",'15_Form_Ilots_Chaleur'!L37,"")</x:f>
      </x:c>
      <x:c r="M37" s="142" t="str">
        <x:f>IF('15_Form_Ilots_Chaleur'!$O37="Validé humainement",'15_Form_Ilots_Chaleur'!M37,"")</x:f>
      </x:c>
      <x:c r="N37" s="142" t="str">
        <x:f>IF('15_Form_Ilots_Chaleur'!$O37="Validé humainement",'15_Form_Ilots_Chaleur'!N37,"")</x:f>
      </x:c>
      <x:c r="O37" s="142" t="str">
        <x:f>IF('15_Form_Ilots_Chaleur'!$O37="Validé humainement",'15_Form_Ilots_Chaleur'!O37,"")</x:f>
      </x:c>
      <x:c r="P37" s="142" t="str">
        <x:f>IF('15_Form_Ilots_Chaleur'!$O37="Validé humainement",'15_Form_Ilots_Chaleur'!P37,"")</x:f>
      </x:c>
      <x:c r="Q37" s="142" t="str">
        <x:f>IF('15_Form_Ilots_Chaleur'!$O37="Validé humainement",'15_Form_Ilots_Chaleur'!Q37,"")</x:f>
      </x:c>
      <x:c r="R37" s="142" t="str">
        <x:f>IF('15_Form_Ilots_Chaleur'!$O37="Validé humainement",'15_Form_Ilots_Chaleur'!R37,"")</x:f>
      </x:c>
      <x:c r="S37" s="142" t="str">
        <x:f>IF('15_Form_Ilots_Chaleur'!$O37="Validé humainement",'15_Form_Ilots_Chaleur'!S37,"")</x:f>
      </x:c>
      <x:c r="T37" s="142" t="str">
        <x:f>IF('15_Form_Ilots_Chaleur'!$O37="Validé humainement",'15_Form_Ilots_Chaleur'!T37,"")</x:f>
      </x:c>
    </x:row>
    <x:row r="38">
      <x:c r="A38" s="142" t="str">
        <x:f>IF('15_Form_Ilots_Chaleur'!$O38="Validé humainement",'15_Form_Ilots_Chaleur'!A38,"")</x:f>
      </x:c>
      <x:c r="B38" s="142" t="str">
        <x:f>IF('15_Form_Ilots_Chaleur'!$O38="Validé humainement",'15_Form_Ilots_Chaleur'!B38,"")</x:f>
      </x:c>
      <x:c r="C38" s="142" t="str">
        <x:f>IF('15_Form_Ilots_Chaleur'!$O38="Validé humainement",'15_Form_Ilots_Chaleur'!C38,"")</x:f>
      </x:c>
      <x:c r="D38" s="142" t="str">
        <x:f>IF('15_Form_Ilots_Chaleur'!$O38="Validé humainement",'15_Form_Ilots_Chaleur'!D38,"")</x:f>
      </x:c>
      <x:c r="E38" s="142" t="str">
        <x:f>IF('15_Form_Ilots_Chaleur'!$O38="Validé humainement",'15_Form_Ilots_Chaleur'!E38,"")</x:f>
      </x:c>
      <x:c r="F38" s="142" t="str">
        <x:f>IF('15_Form_Ilots_Chaleur'!$O38="Validé humainement",'15_Form_Ilots_Chaleur'!F38,"")</x:f>
      </x:c>
      <x:c r="G38" s="142" t="str">
        <x:f>IF('15_Form_Ilots_Chaleur'!$O38="Validé humainement",'15_Form_Ilots_Chaleur'!G38,"")</x:f>
      </x:c>
      <x:c r="H38" s="142" t="str">
        <x:f>IF('15_Form_Ilots_Chaleur'!$O38="Validé humainement",'15_Form_Ilots_Chaleur'!H38,"")</x:f>
      </x:c>
      <x:c r="I38" s="142" t="str">
        <x:f>IF('15_Form_Ilots_Chaleur'!$O38="Validé humainement",'15_Form_Ilots_Chaleur'!I38,"")</x:f>
      </x:c>
      <x:c r="J38" s="142" t="str">
        <x:f>IF('15_Form_Ilots_Chaleur'!$O38="Validé humainement",'15_Form_Ilots_Chaleur'!J38,"")</x:f>
      </x:c>
      <x:c r="K38" s="142" t="str">
        <x:f>IF('15_Form_Ilots_Chaleur'!$O38="Validé humainement",'15_Form_Ilots_Chaleur'!K38,"")</x:f>
      </x:c>
      <x:c r="L38" s="142" t="str">
        <x:f>IF('15_Form_Ilots_Chaleur'!$O38="Validé humainement",'15_Form_Ilots_Chaleur'!L38,"")</x:f>
      </x:c>
      <x:c r="M38" s="142" t="str">
        <x:f>IF('15_Form_Ilots_Chaleur'!$O38="Validé humainement",'15_Form_Ilots_Chaleur'!M38,"")</x:f>
      </x:c>
      <x:c r="N38" s="142" t="str">
        <x:f>IF('15_Form_Ilots_Chaleur'!$O38="Validé humainement",'15_Form_Ilots_Chaleur'!N38,"")</x:f>
      </x:c>
      <x:c r="O38" s="142" t="str">
        <x:f>IF('15_Form_Ilots_Chaleur'!$O38="Validé humainement",'15_Form_Ilots_Chaleur'!O38,"")</x:f>
      </x:c>
      <x:c r="P38" s="142" t="str">
        <x:f>IF('15_Form_Ilots_Chaleur'!$O38="Validé humainement",'15_Form_Ilots_Chaleur'!P38,"")</x:f>
      </x:c>
      <x:c r="Q38" s="142" t="str">
        <x:f>IF('15_Form_Ilots_Chaleur'!$O38="Validé humainement",'15_Form_Ilots_Chaleur'!Q38,"")</x:f>
      </x:c>
      <x:c r="R38" s="142" t="str">
        <x:f>IF('15_Form_Ilots_Chaleur'!$O38="Validé humainement",'15_Form_Ilots_Chaleur'!R38,"")</x:f>
      </x:c>
      <x:c r="S38" s="142" t="str">
        <x:f>IF('15_Form_Ilots_Chaleur'!$O38="Validé humainement",'15_Form_Ilots_Chaleur'!S38,"")</x:f>
      </x:c>
      <x:c r="T38" s="142" t="str">
        <x:f>IF('15_Form_Ilots_Chaleur'!$O38="Validé humainement",'15_Form_Ilots_Chaleur'!T38,"")</x:f>
      </x:c>
    </x:row>
    <x:row r="39">
      <x:c r="A39" s="142" t="str">
        <x:f>IF('15_Form_Ilots_Chaleur'!$O39="Validé humainement",'15_Form_Ilots_Chaleur'!A39,"")</x:f>
      </x:c>
      <x:c r="B39" s="142" t="str">
        <x:f>IF('15_Form_Ilots_Chaleur'!$O39="Validé humainement",'15_Form_Ilots_Chaleur'!B39,"")</x:f>
      </x:c>
      <x:c r="C39" s="142" t="str">
        <x:f>IF('15_Form_Ilots_Chaleur'!$O39="Validé humainement",'15_Form_Ilots_Chaleur'!C39,"")</x:f>
      </x:c>
      <x:c r="D39" s="142" t="str">
        <x:f>IF('15_Form_Ilots_Chaleur'!$O39="Validé humainement",'15_Form_Ilots_Chaleur'!D39,"")</x:f>
      </x:c>
      <x:c r="E39" s="142" t="str">
        <x:f>IF('15_Form_Ilots_Chaleur'!$O39="Validé humainement",'15_Form_Ilots_Chaleur'!E39,"")</x:f>
      </x:c>
      <x:c r="F39" s="142" t="str">
        <x:f>IF('15_Form_Ilots_Chaleur'!$O39="Validé humainement",'15_Form_Ilots_Chaleur'!F39,"")</x:f>
      </x:c>
      <x:c r="G39" s="142" t="str">
        <x:f>IF('15_Form_Ilots_Chaleur'!$O39="Validé humainement",'15_Form_Ilots_Chaleur'!G39,"")</x:f>
      </x:c>
      <x:c r="H39" s="142" t="str">
        <x:f>IF('15_Form_Ilots_Chaleur'!$O39="Validé humainement",'15_Form_Ilots_Chaleur'!H39,"")</x:f>
      </x:c>
      <x:c r="I39" s="142" t="str">
        <x:f>IF('15_Form_Ilots_Chaleur'!$O39="Validé humainement",'15_Form_Ilots_Chaleur'!I39,"")</x:f>
      </x:c>
      <x:c r="J39" s="142" t="str">
        <x:f>IF('15_Form_Ilots_Chaleur'!$O39="Validé humainement",'15_Form_Ilots_Chaleur'!J39,"")</x:f>
      </x:c>
      <x:c r="K39" s="142" t="str">
        <x:f>IF('15_Form_Ilots_Chaleur'!$O39="Validé humainement",'15_Form_Ilots_Chaleur'!K39,"")</x:f>
      </x:c>
      <x:c r="L39" s="142" t="str">
        <x:f>IF('15_Form_Ilots_Chaleur'!$O39="Validé humainement",'15_Form_Ilots_Chaleur'!L39,"")</x:f>
      </x:c>
      <x:c r="M39" s="142" t="str">
        <x:f>IF('15_Form_Ilots_Chaleur'!$O39="Validé humainement",'15_Form_Ilots_Chaleur'!M39,"")</x:f>
      </x:c>
      <x:c r="N39" s="142" t="str">
        <x:f>IF('15_Form_Ilots_Chaleur'!$O39="Validé humainement",'15_Form_Ilots_Chaleur'!N39,"")</x:f>
      </x:c>
      <x:c r="O39" s="142" t="str">
        <x:f>IF('15_Form_Ilots_Chaleur'!$O39="Validé humainement",'15_Form_Ilots_Chaleur'!O39,"")</x:f>
      </x:c>
      <x:c r="P39" s="142" t="str">
        <x:f>IF('15_Form_Ilots_Chaleur'!$O39="Validé humainement",'15_Form_Ilots_Chaleur'!P39,"")</x:f>
      </x:c>
      <x:c r="Q39" s="142" t="str">
        <x:f>IF('15_Form_Ilots_Chaleur'!$O39="Validé humainement",'15_Form_Ilots_Chaleur'!Q39,"")</x:f>
      </x:c>
      <x:c r="R39" s="142" t="str">
        <x:f>IF('15_Form_Ilots_Chaleur'!$O39="Validé humainement",'15_Form_Ilots_Chaleur'!R39,"")</x:f>
      </x:c>
      <x:c r="S39" s="142" t="str">
        <x:f>IF('15_Form_Ilots_Chaleur'!$O39="Validé humainement",'15_Form_Ilots_Chaleur'!S39,"")</x:f>
      </x:c>
      <x:c r="T39" s="142" t="str">
        <x:f>IF('15_Form_Ilots_Chaleur'!$O39="Validé humainement",'15_Form_Ilots_Chaleur'!T39,"")</x:f>
      </x:c>
    </x:row>
    <x:row r="40">
      <x:c r="A40" s="142" t="str">
        <x:f>IF('15_Form_Ilots_Chaleur'!$O40="Validé humainement",'15_Form_Ilots_Chaleur'!A40,"")</x:f>
      </x:c>
      <x:c r="B40" s="142" t="str">
        <x:f>IF('15_Form_Ilots_Chaleur'!$O40="Validé humainement",'15_Form_Ilots_Chaleur'!B40,"")</x:f>
      </x:c>
      <x:c r="C40" s="142" t="str">
        <x:f>IF('15_Form_Ilots_Chaleur'!$O40="Validé humainement",'15_Form_Ilots_Chaleur'!C40,"")</x:f>
      </x:c>
      <x:c r="D40" s="142" t="str">
        <x:f>IF('15_Form_Ilots_Chaleur'!$O40="Validé humainement",'15_Form_Ilots_Chaleur'!D40,"")</x:f>
      </x:c>
      <x:c r="E40" s="142" t="str">
        <x:f>IF('15_Form_Ilots_Chaleur'!$O40="Validé humainement",'15_Form_Ilots_Chaleur'!E40,"")</x:f>
      </x:c>
      <x:c r="F40" s="142" t="str">
        <x:f>IF('15_Form_Ilots_Chaleur'!$O40="Validé humainement",'15_Form_Ilots_Chaleur'!F40,"")</x:f>
      </x:c>
      <x:c r="G40" s="142" t="str">
        <x:f>IF('15_Form_Ilots_Chaleur'!$O40="Validé humainement",'15_Form_Ilots_Chaleur'!G40,"")</x:f>
      </x:c>
      <x:c r="H40" s="142" t="str">
        <x:f>IF('15_Form_Ilots_Chaleur'!$O40="Validé humainement",'15_Form_Ilots_Chaleur'!H40,"")</x:f>
      </x:c>
      <x:c r="I40" s="142" t="str">
        <x:f>IF('15_Form_Ilots_Chaleur'!$O40="Validé humainement",'15_Form_Ilots_Chaleur'!I40,"")</x:f>
      </x:c>
      <x:c r="J40" s="142" t="str">
        <x:f>IF('15_Form_Ilots_Chaleur'!$O40="Validé humainement",'15_Form_Ilots_Chaleur'!J40,"")</x:f>
      </x:c>
      <x:c r="K40" s="142" t="str">
        <x:f>IF('15_Form_Ilots_Chaleur'!$O40="Validé humainement",'15_Form_Ilots_Chaleur'!K40,"")</x:f>
      </x:c>
      <x:c r="L40" s="142" t="str">
        <x:f>IF('15_Form_Ilots_Chaleur'!$O40="Validé humainement",'15_Form_Ilots_Chaleur'!L40,"")</x:f>
      </x:c>
      <x:c r="M40" s="142" t="str">
        <x:f>IF('15_Form_Ilots_Chaleur'!$O40="Validé humainement",'15_Form_Ilots_Chaleur'!M40,"")</x:f>
      </x:c>
      <x:c r="N40" s="142" t="str">
        <x:f>IF('15_Form_Ilots_Chaleur'!$O40="Validé humainement",'15_Form_Ilots_Chaleur'!N40,"")</x:f>
      </x:c>
      <x:c r="O40" s="142" t="str">
        <x:f>IF('15_Form_Ilots_Chaleur'!$O40="Validé humainement",'15_Form_Ilots_Chaleur'!O40,"")</x:f>
      </x:c>
      <x:c r="P40" s="142" t="str">
        <x:f>IF('15_Form_Ilots_Chaleur'!$O40="Validé humainement",'15_Form_Ilots_Chaleur'!P40,"")</x:f>
      </x:c>
      <x:c r="Q40" s="142" t="str">
        <x:f>IF('15_Form_Ilots_Chaleur'!$O40="Validé humainement",'15_Form_Ilots_Chaleur'!Q40,"")</x:f>
      </x:c>
      <x:c r="R40" s="142" t="str">
        <x:f>IF('15_Form_Ilots_Chaleur'!$O40="Validé humainement",'15_Form_Ilots_Chaleur'!R40,"")</x:f>
      </x:c>
      <x:c r="S40" s="142" t="str">
        <x:f>IF('15_Form_Ilots_Chaleur'!$O40="Validé humainement",'15_Form_Ilots_Chaleur'!S40,"")</x:f>
      </x:c>
      <x:c r="T40" s="142" t="str">
        <x:f>IF('15_Form_Ilots_Chaleur'!$O40="Validé humainement",'15_Form_Ilots_Chaleur'!T40,"")</x:f>
      </x:c>
    </x:row>
    <x:row r="41">
      <x:c r="A41" s="142" t="str">
        <x:f>IF('15_Form_Ilots_Chaleur'!$O41="Validé humainement",'15_Form_Ilots_Chaleur'!A41,"")</x:f>
      </x:c>
      <x:c r="B41" s="142" t="str">
        <x:f>IF('15_Form_Ilots_Chaleur'!$O41="Validé humainement",'15_Form_Ilots_Chaleur'!B41,"")</x:f>
      </x:c>
      <x:c r="C41" s="142" t="str">
        <x:f>IF('15_Form_Ilots_Chaleur'!$O41="Validé humainement",'15_Form_Ilots_Chaleur'!C41,"")</x:f>
      </x:c>
      <x:c r="D41" s="142" t="str">
        <x:f>IF('15_Form_Ilots_Chaleur'!$O41="Validé humainement",'15_Form_Ilots_Chaleur'!D41,"")</x:f>
      </x:c>
      <x:c r="E41" s="142" t="str">
        <x:f>IF('15_Form_Ilots_Chaleur'!$O41="Validé humainement",'15_Form_Ilots_Chaleur'!E41,"")</x:f>
      </x:c>
      <x:c r="F41" s="142" t="str">
        <x:f>IF('15_Form_Ilots_Chaleur'!$O41="Validé humainement",'15_Form_Ilots_Chaleur'!F41,"")</x:f>
      </x:c>
      <x:c r="G41" s="142" t="str">
        <x:f>IF('15_Form_Ilots_Chaleur'!$O41="Validé humainement",'15_Form_Ilots_Chaleur'!G41,"")</x:f>
      </x:c>
      <x:c r="H41" s="142" t="str">
        <x:f>IF('15_Form_Ilots_Chaleur'!$O41="Validé humainement",'15_Form_Ilots_Chaleur'!H41,"")</x:f>
      </x:c>
      <x:c r="I41" s="142" t="str">
        <x:f>IF('15_Form_Ilots_Chaleur'!$O41="Validé humainement",'15_Form_Ilots_Chaleur'!I41,"")</x:f>
      </x:c>
      <x:c r="J41" s="142" t="str">
        <x:f>IF('15_Form_Ilots_Chaleur'!$O41="Validé humainement",'15_Form_Ilots_Chaleur'!J41,"")</x:f>
      </x:c>
      <x:c r="K41" s="142" t="str">
        <x:f>IF('15_Form_Ilots_Chaleur'!$O41="Validé humainement",'15_Form_Ilots_Chaleur'!K41,"")</x:f>
      </x:c>
      <x:c r="L41" s="142" t="str">
        <x:f>IF('15_Form_Ilots_Chaleur'!$O41="Validé humainement",'15_Form_Ilots_Chaleur'!L41,"")</x:f>
      </x:c>
      <x:c r="M41" s="142" t="str">
        <x:f>IF('15_Form_Ilots_Chaleur'!$O41="Validé humainement",'15_Form_Ilots_Chaleur'!M41,"")</x:f>
      </x:c>
      <x:c r="N41" s="142" t="str">
        <x:f>IF('15_Form_Ilots_Chaleur'!$O41="Validé humainement",'15_Form_Ilots_Chaleur'!N41,"")</x:f>
      </x:c>
      <x:c r="O41" s="142" t="str">
        <x:f>IF('15_Form_Ilots_Chaleur'!$O41="Validé humainement",'15_Form_Ilots_Chaleur'!O41,"")</x:f>
      </x:c>
      <x:c r="P41" s="142" t="str">
        <x:f>IF('15_Form_Ilots_Chaleur'!$O41="Validé humainement",'15_Form_Ilots_Chaleur'!P41,"")</x:f>
      </x:c>
      <x:c r="Q41" s="142" t="str">
        <x:f>IF('15_Form_Ilots_Chaleur'!$O41="Validé humainement",'15_Form_Ilots_Chaleur'!Q41,"")</x:f>
      </x:c>
      <x:c r="R41" s="142" t="str">
        <x:f>IF('15_Form_Ilots_Chaleur'!$O41="Validé humainement",'15_Form_Ilots_Chaleur'!R41,"")</x:f>
      </x:c>
      <x:c r="S41" s="142" t="str">
        <x:f>IF('15_Form_Ilots_Chaleur'!$O41="Validé humainement",'15_Form_Ilots_Chaleur'!S41,"")</x:f>
      </x:c>
      <x:c r="T41" s="142" t="str">
        <x:f>IF('15_Form_Ilots_Chaleur'!$O41="Validé humainement",'15_Form_Ilots_Chaleur'!T41,"")</x:f>
      </x:c>
    </x:row>
    <x:row r="42">
      <x:c r="A42" s="142" t="str">
        <x:f>IF('15_Form_Ilots_Chaleur'!$O42="Validé humainement",'15_Form_Ilots_Chaleur'!A42,"")</x:f>
      </x:c>
      <x:c r="B42" s="142" t="str">
        <x:f>IF('15_Form_Ilots_Chaleur'!$O42="Validé humainement",'15_Form_Ilots_Chaleur'!B42,"")</x:f>
      </x:c>
      <x:c r="C42" s="142" t="str">
        <x:f>IF('15_Form_Ilots_Chaleur'!$O42="Validé humainement",'15_Form_Ilots_Chaleur'!C42,"")</x:f>
      </x:c>
      <x:c r="D42" s="142" t="str">
        <x:f>IF('15_Form_Ilots_Chaleur'!$O42="Validé humainement",'15_Form_Ilots_Chaleur'!D42,"")</x:f>
      </x:c>
      <x:c r="E42" s="142" t="str">
        <x:f>IF('15_Form_Ilots_Chaleur'!$O42="Validé humainement",'15_Form_Ilots_Chaleur'!E42,"")</x:f>
      </x:c>
      <x:c r="F42" s="142" t="str">
        <x:f>IF('15_Form_Ilots_Chaleur'!$O42="Validé humainement",'15_Form_Ilots_Chaleur'!F42,"")</x:f>
      </x:c>
      <x:c r="G42" s="142" t="str">
        <x:f>IF('15_Form_Ilots_Chaleur'!$O42="Validé humainement",'15_Form_Ilots_Chaleur'!G42,"")</x:f>
      </x:c>
      <x:c r="H42" s="142" t="str">
        <x:f>IF('15_Form_Ilots_Chaleur'!$O42="Validé humainement",'15_Form_Ilots_Chaleur'!H42,"")</x:f>
      </x:c>
      <x:c r="I42" s="142" t="str">
        <x:f>IF('15_Form_Ilots_Chaleur'!$O42="Validé humainement",'15_Form_Ilots_Chaleur'!I42,"")</x:f>
      </x:c>
      <x:c r="J42" s="142" t="str">
        <x:f>IF('15_Form_Ilots_Chaleur'!$O42="Validé humainement",'15_Form_Ilots_Chaleur'!J42,"")</x:f>
      </x:c>
      <x:c r="K42" s="142" t="str">
        <x:f>IF('15_Form_Ilots_Chaleur'!$O42="Validé humainement",'15_Form_Ilots_Chaleur'!K42,"")</x:f>
      </x:c>
      <x:c r="L42" s="142" t="str">
        <x:f>IF('15_Form_Ilots_Chaleur'!$O42="Validé humainement",'15_Form_Ilots_Chaleur'!L42,"")</x:f>
      </x:c>
      <x:c r="M42" s="142" t="str">
        <x:f>IF('15_Form_Ilots_Chaleur'!$O42="Validé humainement",'15_Form_Ilots_Chaleur'!M42,"")</x:f>
      </x:c>
      <x:c r="N42" s="142" t="str">
        <x:f>IF('15_Form_Ilots_Chaleur'!$O42="Validé humainement",'15_Form_Ilots_Chaleur'!N42,"")</x:f>
      </x:c>
      <x:c r="O42" s="142" t="str">
        <x:f>IF('15_Form_Ilots_Chaleur'!$O42="Validé humainement",'15_Form_Ilots_Chaleur'!O42,"")</x:f>
      </x:c>
      <x:c r="P42" s="142" t="str">
        <x:f>IF('15_Form_Ilots_Chaleur'!$O42="Validé humainement",'15_Form_Ilots_Chaleur'!P42,"")</x:f>
      </x:c>
      <x:c r="Q42" s="142" t="str">
        <x:f>IF('15_Form_Ilots_Chaleur'!$O42="Validé humainement",'15_Form_Ilots_Chaleur'!Q42,"")</x:f>
      </x:c>
      <x:c r="R42" s="142" t="str">
        <x:f>IF('15_Form_Ilots_Chaleur'!$O42="Validé humainement",'15_Form_Ilots_Chaleur'!R42,"")</x:f>
      </x:c>
      <x:c r="S42" s="142" t="str">
        <x:f>IF('15_Form_Ilots_Chaleur'!$O42="Validé humainement",'15_Form_Ilots_Chaleur'!S42,"")</x:f>
      </x:c>
      <x:c r="T42" s="142" t="str">
        <x:f>IF('15_Form_Ilots_Chaleur'!$O42="Validé humainement",'15_Form_Ilots_Chaleur'!T42,"")</x:f>
      </x:c>
    </x:row>
    <x:row r="43">
      <x:c r="A43" s="142" t="str">
        <x:f>IF('15_Form_Ilots_Chaleur'!$O43="Validé humainement",'15_Form_Ilots_Chaleur'!A43,"")</x:f>
      </x:c>
      <x:c r="B43" s="142" t="str">
        <x:f>IF('15_Form_Ilots_Chaleur'!$O43="Validé humainement",'15_Form_Ilots_Chaleur'!B43,"")</x:f>
      </x:c>
      <x:c r="C43" s="142" t="str">
        <x:f>IF('15_Form_Ilots_Chaleur'!$O43="Validé humainement",'15_Form_Ilots_Chaleur'!C43,"")</x:f>
      </x:c>
      <x:c r="D43" s="142" t="str">
        <x:f>IF('15_Form_Ilots_Chaleur'!$O43="Validé humainement",'15_Form_Ilots_Chaleur'!D43,"")</x:f>
      </x:c>
      <x:c r="E43" s="142" t="str">
        <x:f>IF('15_Form_Ilots_Chaleur'!$O43="Validé humainement",'15_Form_Ilots_Chaleur'!E43,"")</x:f>
      </x:c>
      <x:c r="F43" s="142" t="str">
        <x:f>IF('15_Form_Ilots_Chaleur'!$O43="Validé humainement",'15_Form_Ilots_Chaleur'!F43,"")</x:f>
      </x:c>
      <x:c r="G43" s="142" t="str">
        <x:f>IF('15_Form_Ilots_Chaleur'!$O43="Validé humainement",'15_Form_Ilots_Chaleur'!G43,"")</x:f>
      </x:c>
      <x:c r="H43" s="142" t="str">
        <x:f>IF('15_Form_Ilots_Chaleur'!$O43="Validé humainement",'15_Form_Ilots_Chaleur'!H43,"")</x:f>
      </x:c>
      <x:c r="I43" s="142" t="str">
        <x:f>IF('15_Form_Ilots_Chaleur'!$O43="Validé humainement",'15_Form_Ilots_Chaleur'!I43,"")</x:f>
      </x:c>
      <x:c r="J43" s="142" t="str">
        <x:f>IF('15_Form_Ilots_Chaleur'!$O43="Validé humainement",'15_Form_Ilots_Chaleur'!J43,"")</x:f>
      </x:c>
      <x:c r="K43" s="142" t="str">
        <x:f>IF('15_Form_Ilots_Chaleur'!$O43="Validé humainement",'15_Form_Ilots_Chaleur'!K43,"")</x:f>
      </x:c>
      <x:c r="L43" s="142" t="str">
        <x:f>IF('15_Form_Ilots_Chaleur'!$O43="Validé humainement",'15_Form_Ilots_Chaleur'!L43,"")</x:f>
      </x:c>
      <x:c r="M43" s="142" t="str">
        <x:f>IF('15_Form_Ilots_Chaleur'!$O43="Validé humainement",'15_Form_Ilots_Chaleur'!M43,"")</x:f>
      </x:c>
      <x:c r="N43" s="142" t="str">
        <x:f>IF('15_Form_Ilots_Chaleur'!$O43="Validé humainement",'15_Form_Ilots_Chaleur'!N43,"")</x:f>
      </x:c>
      <x:c r="O43" s="142" t="str">
        <x:f>IF('15_Form_Ilots_Chaleur'!$O43="Validé humainement",'15_Form_Ilots_Chaleur'!O43,"")</x:f>
      </x:c>
      <x:c r="P43" s="142" t="str">
        <x:f>IF('15_Form_Ilots_Chaleur'!$O43="Validé humainement",'15_Form_Ilots_Chaleur'!P43,"")</x:f>
      </x:c>
      <x:c r="Q43" s="142" t="str">
        <x:f>IF('15_Form_Ilots_Chaleur'!$O43="Validé humainement",'15_Form_Ilots_Chaleur'!Q43,"")</x:f>
      </x:c>
      <x:c r="R43" s="142" t="str">
        <x:f>IF('15_Form_Ilots_Chaleur'!$O43="Validé humainement",'15_Form_Ilots_Chaleur'!R43,"")</x:f>
      </x:c>
      <x:c r="S43" s="142" t="str">
        <x:f>IF('15_Form_Ilots_Chaleur'!$O43="Validé humainement",'15_Form_Ilots_Chaleur'!S43,"")</x:f>
      </x:c>
      <x:c r="T43" s="142" t="str">
        <x:f>IF('15_Form_Ilots_Chaleur'!$O43="Validé humainement",'15_Form_Ilots_Chaleur'!T43,"")</x:f>
      </x:c>
    </x:row>
    <x:row r="44">
      <x:c r="A44" s="142" t="str">
        <x:f>IF('15_Form_Ilots_Chaleur'!$O44="Validé humainement",'15_Form_Ilots_Chaleur'!A44,"")</x:f>
      </x:c>
      <x:c r="B44" s="142" t="str">
        <x:f>IF('15_Form_Ilots_Chaleur'!$O44="Validé humainement",'15_Form_Ilots_Chaleur'!B44,"")</x:f>
      </x:c>
      <x:c r="C44" s="142" t="str">
        <x:f>IF('15_Form_Ilots_Chaleur'!$O44="Validé humainement",'15_Form_Ilots_Chaleur'!C44,"")</x:f>
      </x:c>
      <x:c r="D44" s="142" t="str">
        <x:f>IF('15_Form_Ilots_Chaleur'!$O44="Validé humainement",'15_Form_Ilots_Chaleur'!D44,"")</x:f>
      </x:c>
      <x:c r="E44" s="142" t="str">
        <x:f>IF('15_Form_Ilots_Chaleur'!$O44="Validé humainement",'15_Form_Ilots_Chaleur'!E44,"")</x:f>
      </x:c>
      <x:c r="F44" s="142" t="str">
        <x:f>IF('15_Form_Ilots_Chaleur'!$O44="Validé humainement",'15_Form_Ilots_Chaleur'!F44,"")</x:f>
      </x:c>
      <x:c r="G44" s="142" t="str">
        <x:f>IF('15_Form_Ilots_Chaleur'!$O44="Validé humainement",'15_Form_Ilots_Chaleur'!G44,"")</x:f>
      </x:c>
      <x:c r="H44" s="142" t="str">
        <x:f>IF('15_Form_Ilots_Chaleur'!$O44="Validé humainement",'15_Form_Ilots_Chaleur'!H44,"")</x:f>
      </x:c>
      <x:c r="I44" s="142" t="str">
        <x:f>IF('15_Form_Ilots_Chaleur'!$O44="Validé humainement",'15_Form_Ilots_Chaleur'!I44,"")</x:f>
      </x:c>
      <x:c r="J44" s="142" t="str">
        <x:f>IF('15_Form_Ilots_Chaleur'!$O44="Validé humainement",'15_Form_Ilots_Chaleur'!J44,"")</x:f>
      </x:c>
      <x:c r="K44" s="142" t="str">
        <x:f>IF('15_Form_Ilots_Chaleur'!$O44="Validé humainement",'15_Form_Ilots_Chaleur'!K44,"")</x:f>
      </x:c>
      <x:c r="L44" s="142" t="str">
        <x:f>IF('15_Form_Ilots_Chaleur'!$O44="Validé humainement",'15_Form_Ilots_Chaleur'!L44,"")</x:f>
      </x:c>
      <x:c r="M44" s="142" t="str">
        <x:f>IF('15_Form_Ilots_Chaleur'!$O44="Validé humainement",'15_Form_Ilots_Chaleur'!M44,"")</x:f>
      </x:c>
      <x:c r="N44" s="142" t="str">
        <x:f>IF('15_Form_Ilots_Chaleur'!$O44="Validé humainement",'15_Form_Ilots_Chaleur'!N44,"")</x:f>
      </x:c>
      <x:c r="O44" s="142" t="str">
        <x:f>IF('15_Form_Ilots_Chaleur'!$O44="Validé humainement",'15_Form_Ilots_Chaleur'!O44,"")</x:f>
      </x:c>
      <x:c r="P44" s="142" t="str">
        <x:f>IF('15_Form_Ilots_Chaleur'!$O44="Validé humainement",'15_Form_Ilots_Chaleur'!P44,"")</x:f>
      </x:c>
      <x:c r="Q44" s="142" t="str">
        <x:f>IF('15_Form_Ilots_Chaleur'!$O44="Validé humainement",'15_Form_Ilots_Chaleur'!Q44,"")</x:f>
      </x:c>
      <x:c r="R44" s="142" t="str">
        <x:f>IF('15_Form_Ilots_Chaleur'!$O44="Validé humainement",'15_Form_Ilots_Chaleur'!R44,"")</x:f>
      </x:c>
      <x:c r="S44" s="142" t="str">
        <x:f>IF('15_Form_Ilots_Chaleur'!$O44="Validé humainement",'15_Form_Ilots_Chaleur'!S44,"")</x:f>
      </x:c>
      <x:c r="T44" s="142" t="str">
        <x:f>IF('15_Form_Ilots_Chaleur'!$O44="Validé humainement",'15_Form_Ilots_Chaleur'!T44,"")</x:f>
      </x:c>
    </x:row>
    <x:row r="45">
      <x:c r="A45" s="142" t="str">
        <x:f>IF('15_Form_Ilots_Chaleur'!$O45="Validé humainement",'15_Form_Ilots_Chaleur'!A45,"")</x:f>
      </x:c>
      <x:c r="B45" s="142" t="str">
        <x:f>IF('15_Form_Ilots_Chaleur'!$O45="Validé humainement",'15_Form_Ilots_Chaleur'!B45,"")</x:f>
      </x:c>
      <x:c r="C45" s="142" t="str">
        <x:f>IF('15_Form_Ilots_Chaleur'!$O45="Validé humainement",'15_Form_Ilots_Chaleur'!C45,"")</x:f>
      </x:c>
      <x:c r="D45" s="142" t="str">
        <x:f>IF('15_Form_Ilots_Chaleur'!$O45="Validé humainement",'15_Form_Ilots_Chaleur'!D45,"")</x:f>
      </x:c>
      <x:c r="E45" s="142" t="str">
        <x:f>IF('15_Form_Ilots_Chaleur'!$O45="Validé humainement",'15_Form_Ilots_Chaleur'!E45,"")</x:f>
      </x:c>
      <x:c r="F45" s="142" t="str">
        <x:f>IF('15_Form_Ilots_Chaleur'!$O45="Validé humainement",'15_Form_Ilots_Chaleur'!F45,"")</x:f>
      </x:c>
      <x:c r="G45" s="142" t="str">
        <x:f>IF('15_Form_Ilots_Chaleur'!$O45="Validé humainement",'15_Form_Ilots_Chaleur'!G45,"")</x:f>
      </x:c>
      <x:c r="H45" s="142" t="str">
        <x:f>IF('15_Form_Ilots_Chaleur'!$O45="Validé humainement",'15_Form_Ilots_Chaleur'!H45,"")</x:f>
      </x:c>
      <x:c r="I45" s="142" t="str">
        <x:f>IF('15_Form_Ilots_Chaleur'!$O45="Validé humainement",'15_Form_Ilots_Chaleur'!I45,"")</x:f>
      </x:c>
      <x:c r="J45" s="142" t="str">
        <x:f>IF('15_Form_Ilots_Chaleur'!$O45="Validé humainement",'15_Form_Ilots_Chaleur'!J45,"")</x:f>
      </x:c>
      <x:c r="K45" s="142" t="str">
        <x:f>IF('15_Form_Ilots_Chaleur'!$O45="Validé humainement",'15_Form_Ilots_Chaleur'!K45,"")</x:f>
      </x:c>
      <x:c r="L45" s="142" t="str">
        <x:f>IF('15_Form_Ilots_Chaleur'!$O45="Validé humainement",'15_Form_Ilots_Chaleur'!L45,"")</x:f>
      </x:c>
      <x:c r="M45" s="142" t="str">
        <x:f>IF('15_Form_Ilots_Chaleur'!$O45="Validé humainement",'15_Form_Ilots_Chaleur'!M45,"")</x:f>
      </x:c>
      <x:c r="N45" s="142" t="str">
        <x:f>IF('15_Form_Ilots_Chaleur'!$O45="Validé humainement",'15_Form_Ilots_Chaleur'!N45,"")</x:f>
      </x:c>
      <x:c r="O45" s="142" t="str">
        <x:f>IF('15_Form_Ilots_Chaleur'!$O45="Validé humainement",'15_Form_Ilots_Chaleur'!O45,"")</x:f>
      </x:c>
      <x:c r="P45" s="142" t="str">
        <x:f>IF('15_Form_Ilots_Chaleur'!$O45="Validé humainement",'15_Form_Ilots_Chaleur'!P45,"")</x:f>
      </x:c>
      <x:c r="Q45" s="142" t="str">
        <x:f>IF('15_Form_Ilots_Chaleur'!$O45="Validé humainement",'15_Form_Ilots_Chaleur'!Q45,"")</x:f>
      </x:c>
      <x:c r="R45" s="142" t="str">
        <x:f>IF('15_Form_Ilots_Chaleur'!$O45="Validé humainement",'15_Form_Ilots_Chaleur'!R45,"")</x:f>
      </x:c>
      <x:c r="S45" s="142" t="str">
        <x:f>IF('15_Form_Ilots_Chaleur'!$O45="Validé humainement",'15_Form_Ilots_Chaleur'!S45,"")</x:f>
      </x:c>
      <x:c r="T45" s="142" t="str">
        <x:f>IF('15_Form_Ilots_Chaleur'!$O45="Validé humainement",'15_Form_Ilots_Chaleur'!T45,"")</x:f>
      </x:c>
    </x:row>
    <x:row r="46">
      <x:c r="A46" s="142" t="str">
        <x:f>IF('15_Form_Ilots_Chaleur'!$O46="Validé humainement",'15_Form_Ilots_Chaleur'!A46,"")</x:f>
      </x:c>
      <x:c r="B46" s="142" t="str">
        <x:f>IF('15_Form_Ilots_Chaleur'!$O46="Validé humainement",'15_Form_Ilots_Chaleur'!B46,"")</x:f>
      </x:c>
      <x:c r="C46" s="142" t="str">
        <x:f>IF('15_Form_Ilots_Chaleur'!$O46="Validé humainement",'15_Form_Ilots_Chaleur'!C46,"")</x:f>
      </x:c>
      <x:c r="D46" s="142" t="str">
        <x:f>IF('15_Form_Ilots_Chaleur'!$O46="Validé humainement",'15_Form_Ilots_Chaleur'!D46,"")</x:f>
      </x:c>
      <x:c r="E46" s="142" t="str">
        <x:f>IF('15_Form_Ilots_Chaleur'!$O46="Validé humainement",'15_Form_Ilots_Chaleur'!E46,"")</x:f>
      </x:c>
      <x:c r="F46" s="142" t="str">
        <x:f>IF('15_Form_Ilots_Chaleur'!$O46="Validé humainement",'15_Form_Ilots_Chaleur'!F46,"")</x:f>
      </x:c>
      <x:c r="G46" s="142" t="str">
        <x:f>IF('15_Form_Ilots_Chaleur'!$O46="Validé humainement",'15_Form_Ilots_Chaleur'!G46,"")</x:f>
      </x:c>
      <x:c r="H46" s="142" t="str">
        <x:f>IF('15_Form_Ilots_Chaleur'!$O46="Validé humainement",'15_Form_Ilots_Chaleur'!H46,"")</x:f>
      </x:c>
      <x:c r="I46" s="142" t="str">
        <x:f>IF('15_Form_Ilots_Chaleur'!$O46="Validé humainement",'15_Form_Ilots_Chaleur'!I46,"")</x:f>
      </x:c>
      <x:c r="J46" s="142" t="str">
        <x:f>IF('15_Form_Ilots_Chaleur'!$O46="Validé humainement",'15_Form_Ilots_Chaleur'!J46,"")</x:f>
      </x:c>
      <x:c r="K46" s="142" t="str">
        <x:f>IF('15_Form_Ilots_Chaleur'!$O46="Validé humainement",'15_Form_Ilots_Chaleur'!K46,"")</x:f>
      </x:c>
      <x:c r="L46" s="142" t="str">
        <x:f>IF('15_Form_Ilots_Chaleur'!$O46="Validé humainement",'15_Form_Ilots_Chaleur'!L46,"")</x:f>
      </x:c>
      <x:c r="M46" s="142" t="str">
        <x:f>IF('15_Form_Ilots_Chaleur'!$O46="Validé humainement",'15_Form_Ilots_Chaleur'!M46,"")</x:f>
      </x:c>
      <x:c r="N46" s="142" t="str">
        <x:f>IF('15_Form_Ilots_Chaleur'!$O46="Validé humainement",'15_Form_Ilots_Chaleur'!N46,"")</x:f>
      </x:c>
      <x:c r="O46" s="142" t="str">
        <x:f>IF('15_Form_Ilots_Chaleur'!$O46="Validé humainement",'15_Form_Ilots_Chaleur'!O46,"")</x:f>
      </x:c>
      <x:c r="P46" s="142" t="str">
        <x:f>IF('15_Form_Ilots_Chaleur'!$O46="Validé humainement",'15_Form_Ilots_Chaleur'!P46,"")</x:f>
      </x:c>
      <x:c r="Q46" s="142" t="str">
        <x:f>IF('15_Form_Ilots_Chaleur'!$O46="Validé humainement",'15_Form_Ilots_Chaleur'!Q46,"")</x:f>
      </x:c>
      <x:c r="R46" s="142" t="str">
        <x:f>IF('15_Form_Ilots_Chaleur'!$O46="Validé humainement",'15_Form_Ilots_Chaleur'!R46,"")</x:f>
      </x:c>
      <x:c r="S46" s="142" t="str">
        <x:f>IF('15_Form_Ilots_Chaleur'!$O46="Validé humainement",'15_Form_Ilots_Chaleur'!S46,"")</x:f>
      </x:c>
      <x:c r="T46" s="142" t="str">
        <x:f>IF('15_Form_Ilots_Chaleur'!$O46="Validé humainement",'15_Form_Ilots_Chaleur'!T46,"")</x:f>
      </x:c>
    </x:row>
    <x:row r="47">
      <x:c r="A47" s="142" t="str">
        <x:f>IF('15_Form_Ilots_Chaleur'!$O47="Validé humainement",'15_Form_Ilots_Chaleur'!A47,"")</x:f>
      </x:c>
      <x:c r="B47" s="142" t="str">
        <x:f>IF('15_Form_Ilots_Chaleur'!$O47="Validé humainement",'15_Form_Ilots_Chaleur'!B47,"")</x:f>
      </x:c>
      <x:c r="C47" s="142" t="str">
        <x:f>IF('15_Form_Ilots_Chaleur'!$O47="Validé humainement",'15_Form_Ilots_Chaleur'!C47,"")</x:f>
      </x:c>
      <x:c r="D47" s="142" t="str">
        <x:f>IF('15_Form_Ilots_Chaleur'!$O47="Validé humainement",'15_Form_Ilots_Chaleur'!D47,"")</x:f>
      </x:c>
      <x:c r="E47" s="142" t="str">
        <x:f>IF('15_Form_Ilots_Chaleur'!$O47="Validé humainement",'15_Form_Ilots_Chaleur'!E47,"")</x:f>
      </x:c>
      <x:c r="F47" s="142" t="str">
        <x:f>IF('15_Form_Ilots_Chaleur'!$O47="Validé humainement",'15_Form_Ilots_Chaleur'!F47,"")</x:f>
      </x:c>
      <x:c r="G47" s="142" t="str">
        <x:f>IF('15_Form_Ilots_Chaleur'!$O47="Validé humainement",'15_Form_Ilots_Chaleur'!G47,"")</x:f>
      </x:c>
      <x:c r="H47" s="142" t="str">
        <x:f>IF('15_Form_Ilots_Chaleur'!$O47="Validé humainement",'15_Form_Ilots_Chaleur'!H47,"")</x:f>
      </x:c>
      <x:c r="I47" s="142" t="str">
        <x:f>IF('15_Form_Ilots_Chaleur'!$O47="Validé humainement",'15_Form_Ilots_Chaleur'!I47,"")</x:f>
      </x:c>
      <x:c r="J47" s="142" t="str">
        <x:f>IF('15_Form_Ilots_Chaleur'!$O47="Validé humainement",'15_Form_Ilots_Chaleur'!J47,"")</x:f>
      </x:c>
      <x:c r="K47" s="142" t="str">
        <x:f>IF('15_Form_Ilots_Chaleur'!$O47="Validé humainement",'15_Form_Ilots_Chaleur'!K47,"")</x:f>
      </x:c>
      <x:c r="L47" s="142" t="str">
        <x:f>IF('15_Form_Ilots_Chaleur'!$O47="Validé humainement",'15_Form_Ilots_Chaleur'!L47,"")</x:f>
      </x:c>
      <x:c r="M47" s="142" t="str">
        <x:f>IF('15_Form_Ilots_Chaleur'!$O47="Validé humainement",'15_Form_Ilots_Chaleur'!M47,"")</x:f>
      </x:c>
      <x:c r="N47" s="142" t="str">
        <x:f>IF('15_Form_Ilots_Chaleur'!$O47="Validé humainement",'15_Form_Ilots_Chaleur'!N47,"")</x:f>
      </x:c>
      <x:c r="O47" s="142" t="str">
        <x:f>IF('15_Form_Ilots_Chaleur'!$O47="Validé humainement",'15_Form_Ilots_Chaleur'!O47,"")</x:f>
      </x:c>
      <x:c r="P47" s="142" t="str">
        <x:f>IF('15_Form_Ilots_Chaleur'!$O47="Validé humainement",'15_Form_Ilots_Chaleur'!P47,"")</x:f>
      </x:c>
      <x:c r="Q47" s="142" t="str">
        <x:f>IF('15_Form_Ilots_Chaleur'!$O47="Validé humainement",'15_Form_Ilots_Chaleur'!Q47,"")</x:f>
      </x:c>
      <x:c r="R47" s="142" t="str">
        <x:f>IF('15_Form_Ilots_Chaleur'!$O47="Validé humainement",'15_Form_Ilots_Chaleur'!R47,"")</x:f>
      </x:c>
      <x:c r="S47" s="142" t="str">
        <x:f>IF('15_Form_Ilots_Chaleur'!$O47="Validé humainement",'15_Form_Ilots_Chaleur'!S47,"")</x:f>
      </x:c>
      <x:c r="T47" s="142" t="str">
        <x:f>IF('15_Form_Ilots_Chaleur'!$O47="Validé humainement",'15_Form_Ilots_Chaleur'!T47,"")</x:f>
      </x:c>
    </x:row>
    <x:row r="48">
      <x:c r="A48" s="142" t="str">
        <x:f>IF('15_Form_Ilots_Chaleur'!$O48="Validé humainement",'15_Form_Ilots_Chaleur'!A48,"")</x:f>
      </x:c>
      <x:c r="B48" s="142" t="str">
        <x:f>IF('15_Form_Ilots_Chaleur'!$O48="Validé humainement",'15_Form_Ilots_Chaleur'!B48,"")</x:f>
      </x:c>
      <x:c r="C48" s="142" t="str">
        <x:f>IF('15_Form_Ilots_Chaleur'!$O48="Validé humainement",'15_Form_Ilots_Chaleur'!C48,"")</x:f>
      </x:c>
      <x:c r="D48" s="142" t="str">
        <x:f>IF('15_Form_Ilots_Chaleur'!$O48="Validé humainement",'15_Form_Ilots_Chaleur'!D48,"")</x:f>
      </x:c>
      <x:c r="E48" s="142" t="str">
        <x:f>IF('15_Form_Ilots_Chaleur'!$O48="Validé humainement",'15_Form_Ilots_Chaleur'!E48,"")</x:f>
      </x:c>
      <x:c r="F48" s="142" t="str">
        <x:f>IF('15_Form_Ilots_Chaleur'!$O48="Validé humainement",'15_Form_Ilots_Chaleur'!F48,"")</x:f>
      </x:c>
      <x:c r="G48" s="142" t="str">
        <x:f>IF('15_Form_Ilots_Chaleur'!$O48="Validé humainement",'15_Form_Ilots_Chaleur'!G48,"")</x:f>
      </x:c>
      <x:c r="H48" s="142" t="str">
        <x:f>IF('15_Form_Ilots_Chaleur'!$O48="Validé humainement",'15_Form_Ilots_Chaleur'!H48,"")</x:f>
      </x:c>
      <x:c r="I48" s="142" t="str">
        <x:f>IF('15_Form_Ilots_Chaleur'!$O48="Validé humainement",'15_Form_Ilots_Chaleur'!I48,"")</x:f>
      </x:c>
      <x:c r="J48" s="142" t="str">
        <x:f>IF('15_Form_Ilots_Chaleur'!$O48="Validé humainement",'15_Form_Ilots_Chaleur'!J48,"")</x:f>
      </x:c>
      <x:c r="K48" s="142" t="str">
        <x:f>IF('15_Form_Ilots_Chaleur'!$O48="Validé humainement",'15_Form_Ilots_Chaleur'!K48,"")</x:f>
      </x:c>
      <x:c r="L48" s="142" t="str">
        <x:f>IF('15_Form_Ilots_Chaleur'!$O48="Validé humainement",'15_Form_Ilots_Chaleur'!L48,"")</x:f>
      </x:c>
      <x:c r="M48" s="142" t="str">
        <x:f>IF('15_Form_Ilots_Chaleur'!$O48="Validé humainement",'15_Form_Ilots_Chaleur'!M48,"")</x:f>
      </x:c>
      <x:c r="N48" s="142" t="str">
        <x:f>IF('15_Form_Ilots_Chaleur'!$O48="Validé humainement",'15_Form_Ilots_Chaleur'!N48,"")</x:f>
      </x:c>
      <x:c r="O48" s="142" t="str">
        <x:f>IF('15_Form_Ilots_Chaleur'!$O48="Validé humainement",'15_Form_Ilots_Chaleur'!O48,"")</x:f>
      </x:c>
      <x:c r="P48" s="142" t="str">
        <x:f>IF('15_Form_Ilots_Chaleur'!$O48="Validé humainement",'15_Form_Ilots_Chaleur'!P48,"")</x:f>
      </x:c>
      <x:c r="Q48" s="142" t="str">
        <x:f>IF('15_Form_Ilots_Chaleur'!$O48="Validé humainement",'15_Form_Ilots_Chaleur'!Q48,"")</x:f>
      </x:c>
      <x:c r="R48" s="142" t="str">
        <x:f>IF('15_Form_Ilots_Chaleur'!$O48="Validé humainement",'15_Form_Ilots_Chaleur'!R48,"")</x:f>
      </x:c>
      <x:c r="S48" s="142" t="str">
        <x:f>IF('15_Form_Ilots_Chaleur'!$O48="Validé humainement",'15_Form_Ilots_Chaleur'!S48,"")</x:f>
      </x:c>
      <x:c r="T48" s="142" t="str">
        <x:f>IF('15_Form_Ilots_Chaleur'!$O48="Validé humainement",'15_Form_Ilots_Chaleur'!T48,"")</x:f>
      </x:c>
    </x:row>
    <x:row r="49">
      <x:c r="A49" s="142" t="str">
        <x:f>IF('15_Form_Ilots_Chaleur'!$O49="Validé humainement",'15_Form_Ilots_Chaleur'!A49,"")</x:f>
      </x:c>
      <x:c r="B49" s="142" t="str">
        <x:f>IF('15_Form_Ilots_Chaleur'!$O49="Validé humainement",'15_Form_Ilots_Chaleur'!B49,"")</x:f>
      </x:c>
      <x:c r="C49" s="142" t="str">
        <x:f>IF('15_Form_Ilots_Chaleur'!$O49="Validé humainement",'15_Form_Ilots_Chaleur'!C49,"")</x:f>
      </x:c>
      <x:c r="D49" s="142" t="str">
        <x:f>IF('15_Form_Ilots_Chaleur'!$O49="Validé humainement",'15_Form_Ilots_Chaleur'!D49,"")</x:f>
      </x:c>
      <x:c r="E49" s="142" t="str">
        <x:f>IF('15_Form_Ilots_Chaleur'!$O49="Validé humainement",'15_Form_Ilots_Chaleur'!E49,"")</x:f>
      </x:c>
      <x:c r="F49" s="142" t="str">
        <x:f>IF('15_Form_Ilots_Chaleur'!$O49="Validé humainement",'15_Form_Ilots_Chaleur'!F49,"")</x:f>
      </x:c>
      <x:c r="G49" s="142" t="str">
        <x:f>IF('15_Form_Ilots_Chaleur'!$O49="Validé humainement",'15_Form_Ilots_Chaleur'!G49,"")</x:f>
      </x:c>
      <x:c r="H49" s="142" t="str">
        <x:f>IF('15_Form_Ilots_Chaleur'!$O49="Validé humainement",'15_Form_Ilots_Chaleur'!H49,"")</x:f>
      </x:c>
      <x:c r="I49" s="142" t="str">
        <x:f>IF('15_Form_Ilots_Chaleur'!$O49="Validé humainement",'15_Form_Ilots_Chaleur'!I49,"")</x:f>
      </x:c>
      <x:c r="J49" s="142" t="str">
        <x:f>IF('15_Form_Ilots_Chaleur'!$O49="Validé humainement",'15_Form_Ilots_Chaleur'!J49,"")</x:f>
      </x:c>
      <x:c r="K49" s="142" t="str">
        <x:f>IF('15_Form_Ilots_Chaleur'!$O49="Validé humainement",'15_Form_Ilots_Chaleur'!K49,"")</x:f>
      </x:c>
      <x:c r="L49" s="142" t="str">
        <x:f>IF('15_Form_Ilots_Chaleur'!$O49="Validé humainement",'15_Form_Ilots_Chaleur'!L49,"")</x:f>
      </x:c>
      <x:c r="M49" s="142" t="str">
        <x:f>IF('15_Form_Ilots_Chaleur'!$O49="Validé humainement",'15_Form_Ilots_Chaleur'!M49,"")</x:f>
      </x:c>
      <x:c r="N49" s="142" t="str">
        <x:f>IF('15_Form_Ilots_Chaleur'!$O49="Validé humainement",'15_Form_Ilots_Chaleur'!N49,"")</x:f>
      </x:c>
      <x:c r="O49" s="142" t="str">
        <x:f>IF('15_Form_Ilots_Chaleur'!$O49="Validé humainement",'15_Form_Ilots_Chaleur'!O49,"")</x:f>
      </x:c>
      <x:c r="P49" s="142" t="str">
        <x:f>IF('15_Form_Ilots_Chaleur'!$O49="Validé humainement",'15_Form_Ilots_Chaleur'!P49,"")</x:f>
      </x:c>
      <x:c r="Q49" s="142" t="str">
        <x:f>IF('15_Form_Ilots_Chaleur'!$O49="Validé humainement",'15_Form_Ilots_Chaleur'!Q49,"")</x:f>
      </x:c>
      <x:c r="R49" s="142" t="str">
        <x:f>IF('15_Form_Ilots_Chaleur'!$O49="Validé humainement",'15_Form_Ilots_Chaleur'!R49,"")</x:f>
      </x:c>
      <x:c r="S49" s="142" t="str">
        <x:f>IF('15_Form_Ilots_Chaleur'!$O49="Validé humainement",'15_Form_Ilots_Chaleur'!S49,"")</x:f>
      </x:c>
      <x:c r="T49" s="142" t="str">
        <x:f>IF('15_Form_Ilots_Chaleur'!$O49="Validé humainement",'15_Form_Ilots_Chaleur'!T49,"")</x:f>
      </x:c>
    </x:row>
    <x:row r="50">
      <x:c r="A50" s="142" t="str">
        <x:f>IF('15_Form_Ilots_Chaleur'!$O50="Validé humainement",'15_Form_Ilots_Chaleur'!A50,"")</x:f>
      </x:c>
      <x:c r="B50" s="142" t="str">
        <x:f>IF('15_Form_Ilots_Chaleur'!$O50="Validé humainement",'15_Form_Ilots_Chaleur'!B50,"")</x:f>
      </x:c>
      <x:c r="C50" s="142" t="str">
        <x:f>IF('15_Form_Ilots_Chaleur'!$O50="Validé humainement",'15_Form_Ilots_Chaleur'!C50,"")</x:f>
      </x:c>
      <x:c r="D50" s="142" t="str">
        <x:f>IF('15_Form_Ilots_Chaleur'!$O50="Validé humainement",'15_Form_Ilots_Chaleur'!D50,"")</x:f>
      </x:c>
      <x:c r="E50" s="142" t="str">
        <x:f>IF('15_Form_Ilots_Chaleur'!$O50="Validé humainement",'15_Form_Ilots_Chaleur'!E50,"")</x:f>
      </x:c>
      <x:c r="F50" s="142" t="str">
        <x:f>IF('15_Form_Ilots_Chaleur'!$O50="Validé humainement",'15_Form_Ilots_Chaleur'!F50,"")</x:f>
      </x:c>
      <x:c r="G50" s="142" t="str">
        <x:f>IF('15_Form_Ilots_Chaleur'!$O50="Validé humainement",'15_Form_Ilots_Chaleur'!G50,"")</x:f>
      </x:c>
      <x:c r="H50" s="142" t="str">
        <x:f>IF('15_Form_Ilots_Chaleur'!$O50="Validé humainement",'15_Form_Ilots_Chaleur'!H50,"")</x:f>
      </x:c>
      <x:c r="I50" s="142" t="str">
        <x:f>IF('15_Form_Ilots_Chaleur'!$O50="Validé humainement",'15_Form_Ilots_Chaleur'!I50,"")</x:f>
      </x:c>
      <x:c r="J50" s="142" t="str">
        <x:f>IF('15_Form_Ilots_Chaleur'!$O50="Validé humainement",'15_Form_Ilots_Chaleur'!J50,"")</x:f>
      </x:c>
      <x:c r="K50" s="142" t="str">
        <x:f>IF('15_Form_Ilots_Chaleur'!$O50="Validé humainement",'15_Form_Ilots_Chaleur'!K50,"")</x:f>
      </x:c>
      <x:c r="L50" s="142" t="str">
        <x:f>IF('15_Form_Ilots_Chaleur'!$O50="Validé humainement",'15_Form_Ilots_Chaleur'!L50,"")</x:f>
      </x:c>
      <x:c r="M50" s="142" t="str">
        <x:f>IF('15_Form_Ilots_Chaleur'!$O50="Validé humainement",'15_Form_Ilots_Chaleur'!M50,"")</x:f>
      </x:c>
      <x:c r="N50" s="142" t="str">
        <x:f>IF('15_Form_Ilots_Chaleur'!$O50="Validé humainement",'15_Form_Ilots_Chaleur'!N50,"")</x:f>
      </x:c>
      <x:c r="O50" s="142" t="str">
        <x:f>IF('15_Form_Ilots_Chaleur'!$O50="Validé humainement",'15_Form_Ilots_Chaleur'!O50,"")</x:f>
      </x:c>
      <x:c r="P50" s="142" t="str">
        <x:f>IF('15_Form_Ilots_Chaleur'!$O50="Validé humainement",'15_Form_Ilots_Chaleur'!P50,"")</x:f>
      </x:c>
      <x:c r="Q50" s="142" t="str">
        <x:f>IF('15_Form_Ilots_Chaleur'!$O50="Validé humainement",'15_Form_Ilots_Chaleur'!Q50,"")</x:f>
      </x:c>
      <x:c r="R50" s="142" t="str">
        <x:f>IF('15_Form_Ilots_Chaleur'!$O50="Validé humainement",'15_Form_Ilots_Chaleur'!R50,"")</x:f>
      </x:c>
      <x:c r="S50" s="142" t="str">
        <x:f>IF('15_Form_Ilots_Chaleur'!$O50="Validé humainement",'15_Form_Ilots_Chaleur'!S50,"")</x:f>
      </x:c>
      <x:c r="T50" s="142" t="str">
        <x:f>IF('15_Form_Ilots_Chaleur'!$O50="Validé humainement",'15_Form_Ilots_Chaleur'!T50,"")</x:f>
      </x:c>
    </x:row>
    <x:row r="51">
      <x:c r="A51" s="142" t="str">
        <x:f>IF('15_Form_Ilots_Chaleur'!$O51="Validé humainement",'15_Form_Ilots_Chaleur'!A51,"")</x:f>
      </x:c>
      <x:c r="B51" s="142" t="str">
        <x:f>IF('15_Form_Ilots_Chaleur'!$O51="Validé humainement",'15_Form_Ilots_Chaleur'!B51,"")</x:f>
      </x:c>
      <x:c r="C51" s="142" t="str">
        <x:f>IF('15_Form_Ilots_Chaleur'!$O51="Validé humainement",'15_Form_Ilots_Chaleur'!C51,"")</x:f>
      </x:c>
      <x:c r="D51" s="142" t="str">
        <x:f>IF('15_Form_Ilots_Chaleur'!$O51="Validé humainement",'15_Form_Ilots_Chaleur'!D51,"")</x:f>
      </x:c>
      <x:c r="E51" s="142" t="str">
        <x:f>IF('15_Form_Ilots_Chaleur'!$O51="Validé humainement",'15_Form_Ilots_Chaleur'!E51,"")</x:f>
      </x:c>
      <x:c r="F51" s="142" t="str">
        <x:f>IF('15_Form_Ilots_Chaleur'!$O51="Validé humainement",'15_Form_Ilots_Chaleur'!F51,"")</x:f>
      </x:c>
      <x:c r="G51" s="142" t="str">
        <x:f>IF('15_Form_Ilots_Chaleur'!$O51="Validé humainement",'15_Form_Ilots_Chaleur'!G51,"")</x:f>
      </x:c>
      <x:c r="H51" s="142" t="str">
        <x:f>IF('15_Form_Ilots_Chaleur'!$O51="Validé humainement",'15_Form_Ilots_Chaleur'!H51,"")</x:f>
      </x:c>
      <x:c r="I51" s="142" t="str">
        <x:f>IF('15_Form_Ilots_Chaleur'!$O51="Validé humainement",'15_Form_Ilots_Chaleur'!I51,"")</x:f>
      </x:c>
      <x:c r="J51" s="142" t="str">
        <x:f>IF('15_Form_Ilots_Chaleur'!$O51="Validé humainement",'15_Form_Ilots_Chaleur'!J51,"")</x:f>
      </x:c>
      <x:c r="K51" s="142" t="str">
        <x:f>IF('15_Form_Ilots_Chaleur'!$O51="Validé humainement",'15_Form_Ilots_Chaleur'!K51,"")</x:f>
      </x:c>
      <x:c r="L51" s="142" t="str">
        <x:f>IF('15_Form_Ilots_Chaleur'!$O51="Validé humainement",'15_Form_Ilots_Chaleur'!L51,"")</x:f>
      </x:c>
      <x:c r="M51" s="142" t="str">
        <x:f>IF('15_Form_Ilots_Chaleur'!$O51="Validé humainement",'15_Form_Ilots_Chaleur'!M51,"")</x:f>
      </x:c>
      <x:c r="N51" s="142" t="str">
        <x:f>IF('15_Form_Ilots_Chaleur'!$O51="Validé humainement",'15_Form_Ilots_Chaleur'!N51,"")</x:f>
      </x:c>
      <x:c r="O51" s="142" t="str">
        <x:f>IF('15_Form_Ilots_Chaleur'!$O51="Validé humainement",'15_Form_Ilots_Chaleur'!O51,"")</x:f>
      </x:c>
      <x:c r="P51" s="142" t="str">
        <x:f>IF('15_Form_Ilots_Chaleur'!$O51="Validé humainement",'15_Form_Ilots_Chaleur'!P51,"")</x:f>
      </x:c>
      <x:c r="Q51" s="142" t="str">
        <x:f>IF('15_Form_Ilots_Chaleur'!$O51="Validé humainement",'15_Form_Ilots_Chaleur'!Q51,"")</x:f>
      </x:c>
      <x:c r="R51" s="142" t="str">
        <x:f>IF('15_Form_Ilots_Chaleur'!$O51="Validé humainement",'15_Form_Ilots_Chaleur'!R51,"")</x:f>
      </x:c>
      <x:c r="S51" s="142" t="str">
        <x:f>IF('15_Form_Ilots_Chaleur'!$O51="Validé humainement",'15_Form_Ilots_Chaleur'!S51,"")</x:f>
      </x:c>
      <x:c r="T51" s="142" t="str">
        <x:f>IF('15_Form_Ilots_Chaleur'!$O51="Validé humainement",'15_Form_Ilots_Chaleur'!T51,"")</x:f>
      </x:c>
    </x:row>
    <x:row r="52">
      <x:c r="A52" s="142" t="str">
        <x:f>IF('15_Form_Ilots_Chaleur'!$O52="Validé humainement",'15_Form_Ilots_Chaleur'!A52,"")</x:f>
      </x:c>
      <x:c r="B52" s="142" t="str">
        <x:f>IF('15_Form_Ilots_Chaleur'!$O52="Validé humainement",'15_Form_Ilots_Chaleur'!B52,"")</x:f>
      </x:c>
      <x:c r="C52" s="142" t="str">
        <x:f>IF('15_Form_Ilots_Chaleur'!$O52="Validé humainement",'15_Form_Ilots_Chaleur'!C52,"")</x:f>
      </x:c>
      <x:c r="D52" s="142" t="str">
        <x:f>IF('15_Form_Ilots_Chaleur'!$O52="Validé humainement",'15_Form_Ilots_Chaleur'!D52,"")</x:f>
      </x:c>
      <x:c r="E52" s="142" t="str">
        <x:f>IF('15_Form_Ilots_Chaleur'!$O52="Validé humainement",'15_Form_Ilots_Chaleur'!E52,"")</x:f>
      </x:c>
      <x:c r="F52" s="142" t="str">
        <x:f>IF('15_Form_Ilots_Chaleur'!$O52="Validé humainement",'15_Form_Ilots_Chaleur'!F52,"")</x:f>
      </x:c>
      <x:c r="G52" s="142" t="str">
        <x:f>IF('15_Form_Ilots_Chaleur'!$O52="Validé humainement",'15_Form_Ilots_Chaleur'!G52,"")</x:f>
      </x:c>
      <x:c r="H52" s="142" t="str">
        <x:f>IF('15_Form_Ilots_Chaleur'!$O52="Validé humainement",'15_Form_Ilots_Chaleur'!H52,"")</x:f>
      </x:c>
      <x:c r="I52" s="142" t="str">
        <x:f>IF('15_Form_Ilots_Chaleur'!$O52="Validé humainement",'15_Form_Ilots_Chaleur'!I52,"")</x:f>
      </x:c>
      <x:c r="J52" s="142" t="str">
        <x:f>IF('15_Form_Ilots_Chaleur'!$O52="Validé humainement",'15_Form_Ilots_Chaleur'!J52,"")</x:f>
      </x:c>
      <x:c r="K52" s="142" t="str">
        <x:f>IF('15_Form_Ilots_Chaleur'!$O52="Validé humainement",'15_Form_Ilots_Chaleur'!K52,"")</x:f>
      </x:c>
      <x:c r="L52" s="142" t="str">
        <x:f>IF('15_Form_Ilots_Chaleur'!$O52="Validé humainement",'15_Form_Ilots_Chaleur'!L52,"")</x:f>
      </x:c>
      <x:c r="M52" s="142" t="str">
        <x:f>IF('15_Form_Ilots_Chaleur'!$O52="Validé humainement",'15_Form_Ilots_Chaleur'!M52,"")</x:f>
      </x:c>
      <x:c r="N52" s="142" t="str">
        <x:f>IF('15_Form_Ilots_Chaleur'!$O52="Validé humainement",'15_Form_Ilots_Chaleur'!N52,"")</x:f>
      </x:c>
      <x:c r="O52" s="142" t="str">
        <x:f>IF('15_Form_Ilots_Chaleur'!$O52="Validé humainement",'15_Form_Ilots_Chaleur'!O52,"")</x:f>
      </x:c>
      <x:c r="P52" s="142" t="str">
        <x:f>IF('15_Form_Ilots_Chaleur'!$O52="Validé humainement",'15_Form_Ilots_Chaleur'!P52,"")</x:f>
      </x:c>
      <x:c r="Q52" s="142" t="str">
        <x:f>IF('15_Form_Ilots_Chaleur'!$O52="Validé humainement",'15_Form_Ilots_Chaleur'!Q52,"")</x:f>
      </x:c>
      <x:c r="R52" s="142" t="str">
        <x:f>IF('15_Form_Ilots_Chaleur'!$O52="Validé humainement",'15_Form_Ilots_Chaleur'!R52,"")</x:f>
      </x:c>
      <x:c r="S52" s="142" t="str">
        <x:f>IF('15_Form_Ilots_Chaleur'!$O52="Validé humainement",'15_Form_Ilots_Chaleur'!S52,"")</x:f>
      </x:c>
      <x:c r="T52" s="142" t="str">
        <x:f>IF('15_Form_Ilots_Chaleur'!$O52="Validé humainement",'15_Form_Ilots_Chaleur'!T52,"")</x:f>
      </x:c>
    </x:row>
    <x:row r="53">
      <x:c r="A53" s="142" t="str">
        <x:f>IF('15_Form_Ilots_Chaleur'!$O53="Validé humainement",'15_Form_Ilots_Chaleur'!A53,"")</x:f>
      </x:c>
      <x:c r="B53" s="142" t="str">
        <x:f>IF('15_Form_Ilots_Chaleur'!$O53="Validé humainement",'15_Form_Ilots_Chaleur'!B53,"")</x:f>
      </x:c>
      <x:c r="C53" s="142" t="str">
        <x:f>IF('15_Form_Ilots_Chaleur'!$O53="Validé humainement",'15_Form_Ilots_Chaleur'!C53,"")</x:f>
      </x:c>
      <x:c r="D53" s="142" t="str">
        <x:f>IF('15_Form_Ilots_Chaleur'!$O53="Validé humainement",'15_Form_Ilots_Chaleur'!D53,"")</x:f>
      </x:c>
      <x:c r="E53" s="142" t="str">
        <x:f>IF('15_Form_Ilots_Chaleur'!$O53="Validé humainement",'15_Form_Ilots_Chaleur'!E53,"")</x:f>
      </x:c>
      <x:c r="F53" s="142" t="str">
        <x:f>IF('15_Form_Ilots_Chaleur'!$O53="Validé humainement",'15_Form_Ilots_Chaleur'!F53,"")</x:f>
      </x:c>
      <x:c r="G53" s="142" t="str">
        <x:f>IF('15_Form_Ilots_Chaleur'!$O53="Validé humainement",'15_Form_Ilots_Chaleur'!G53,"")</x:f>
      </x:c>
      <x:c r="H53" s="142" t="str">
        <x:f>IF('15_Form_Ilots_Chaleur'!$O53="Validé humainement",'15_Form_Ilots_Chaleur'!H53,"")</x:f>
      </x:c>
      <x:c r="I53" s="142" t="str">
        <x:f>IF('15_Form_Ilots_Chaleur'!$O53="Validé humainement",'15_Form_Ilots_Chaleur'!I53,"")</x:f>
      </x:c>
      <x:c r="J53" s="142" t="str">
        <x:f>IF('15_Form_Ilots_Chaleur'!$O53="Validé humainement",'15_Form_Ilots_Chaleur'!J53,"")</x:f>
      </x:c>
      <x:c r="K53" s="142" t="str">
        <x:f>IF('15_Form_Ilots_Chaleur'!$O53="Validé humainement",'15_Form_Ilots_Chaleur'!K53,"")</x:f>
      </x:c>
      <x:c r="L53" s="142" t="str">
        <x:f>IF('15_Form_Ilots_Chaleur'!$O53="Validé humainement",'15_Form_Ilots_Chaleur'!L53,"")</x:f>
      </x:c>
      <x:c r="M53" s="142" t="str">
        <x:f>IF('15_Form_Ilots_Chaleur'!$O53="Validé humainement",'15_Form_Ilots_Chaleur'!M53,"")</x:f>
      </x:c>
      <x:c r="N53" s="142" t="str">
        <x:f>IF('15_Form_Ilots_Chaleur'!$O53="Validé humainement",'15_Form_Ilots_Chaleur'!N53,"")</x:f>
      </x:c>
      <x:c r="O53" s="142" t="str">
        <x:f>IF('15_Form_Ilots_Chaleur'!$O53="Validé humainement",'15_Form_Ilots_Chaleur'!O53,"")</x:f>
      </x:c>
      <x:c r="P53" s="142" t="str">
        <x:f>IF('15_Form_Ilots_Chaleur'!$O53="Validé humainement",'15_Form_Ilots_Chaleur'!P53,"")</x:f>
      </x:c>
      <x:c r="Q53" s="142" t="str">
        <x:f>IF('15_Form_Ilots_Chaleur'!$O53="Validé humainement",'15_Form_Ilots_Chaleur'!Q53,"")</x:f>
      </x:c>
      <x:c r="R53" s="142" t="str">
        <x:f>IF('15_Form_Ilots_Chaleur'!$O53="Validé humainement",'15_Form_Ilots_Chaleur'!R53,"")</x:f>
      </x:c>
      <x:c r="S53" s="142" t="str">
        <x:f>IF('15_Form_Ilots_Chaleur'!$O53="Validé humainement",'15_Form_Ilots_Chaleur'!S53,"")</x:f>
      </x:c>
      <x:c r="T53" s="142" t="str">
        <x:f>IF('15_Form_Ilots_Chaleur'!$O53="Validé humainement",'15_Form_Ilots_Chaleur'!T53,"")</x:f>
      </x:c>
    </x:row>
    <x:row r="54">
      <x:c r="A54" s="142" t="str">
        <x:f>IF('15_Form_Ilots_Chaleur'!$O54="Validé humainement",'15_Form_Ilots_Chaleur'!A54,"")</x:f>
      </x:c>
      <x:c r="B54" s="142" t="str">
        <x:f>IF('15_Form_Ilots_Chaleur'!$O54="Validé humainement",'15_Form_Ilots_Chaleur'!B54,"")</x:f>
      </x:c>
      <x:c r="C54" s="142" t="str">
        <x:f>IF('15_Form_Ilots_Chaleur'!$O54="Validé humainement",'15_Form_Ilots_Chaleur'!C54,"")</x:f>
      </x:c>
      <x:c r="D54" s="142" t="str">
        <x:f>IF('15_Form_Ilots_Chaleur'!$O54="Validé humainement",'15_Form_Ilots_Chaleur'!D54,"")</x:f>
      </x:c>
      <x:c r="E54" s="142" t="str">
        <x:f>IF('15_Form_Ilots_Chaleur'!$O54="Validé humainement",'15_Form_Ilots_Chaleur'!E54,"")</x:f>
      </x:c>
      <x:c r="F54" s="142" t="str">
        <x:f>IF('15_Form_Ilots_Chaleur'!$O54="Validé humainement",'15_Form_Ilots_Chaleur'!F54,"")</x:f>
      </x:c>
      <x:c r="G54" s="142" t="str">
        <x:f>IF('15_Form_Ilots_Chaleur'!$O54="Validé humainement",'15_Form_Ilots_Chaleur'!G54,"")</x:f>
      </x:c>
      <x:c r="H54" s="142" t="str">
        <x:f>IF('15_Form_Ilots_Chaleur'!$O54="Validé humainement",'15_Form_Ilots_Chaleur'!H54,"")</x:f>
      </x:c>
      <x:c r="I54" s="142" t="str">
        <x:f>IF('15_Form_Ilots_Chaleur'!$O54="Validé humainement",'15_Form_Ilots_Chaleur'!I54,"")</x:f>
      </x:c>
      <x:c r="J54" s="142" t="str">
        <x:f>IF('15_Form_Ilots_Chaleur'!$O54="Validé humainement",'15_Form_Ilots_Chaleur'!J54,"")</x:f>
      </x:c>
      <x:c r="K54" s="142" t="str">
        <x:f>IF('15_Form_Ilots_Chaleur'!$O54="Validé humainement",'15_Form_Ilots_Chaleur'!K54,"")</x:f>
      </x:c>
      <x:c r="L54" s="142" t="str">
        <x:f>IF('15_Form_Ilots_Chaleur'!$O54="Validé humainement",'15_Form_Ilots_Chaleur'!L54,"")</x:f>
      </x:c>
      <x:c r="M54" s="142" t="str">
        <x:f>IF('15_Form_Ilots_Chaleur'!$O54="Validé humainement",'15_Form_Ilots_Chaleur'!M54,"")</x:f>
      </x:c>
      <x:c r="N54" s="142" t="str">
        <x:f>IF('15_Form_Ilots_Chaleur'!$O54="Validé humainement",'15_Form_Ilots_Chaleur'!N54,"")</x:f>
      </x:c>
      <x:c r="O54" s="142" t="str">
        <x:f>IF('15_Form_Ilots_Chaleur'!$O54="Validé humainement",'15_Form_Ilots_Chaleur'!O54,"")</x:f>
      </x:c>
      <x:c r="P54" s="142" t="str">
        <x:f>IF('15_Form_Ilots_Chaleur'!$O54="Validé humainement",'15_Form_Ilots_Chaleur'!P54,"")</x:f>
      </x:c>
      <x:c r="Q54" s="142" t="str">
        <x:f>IF('15_Form_Ilots_Chaleur'!$O54="Validé humainement",'15_Form_Ilots_Chaleur'!Q54,"")</x:f>
      </x:c>
      <x:c r="R54" s="142" t="str">
        <x:f>IF('15_Form_Ilots_Chaleur'!$O54="Validé humainement",'15_Form_Ilots_Chaleur'!R54,"")</x:f>
      </x:c>
      <x:c r="S54" s="142" t="str">
        <x:f>IF('15_Form_Ilots_Chaleur'!$O54="Validé humainement",'15_Form_Ilots_Chaleur'!S54,"")</x:f>
      </x:c>
      <x:c r="T54" s="142" t="str">
        <x:f>IF('15_Form_Ilots_Chaleur'!$O54="Validé humainement",'15_Form_Ilots_Chaleur'!T54,"")</x:f>
      </x:c>
    </x:row>
    <x:row r="55">
      <x:c r="A55" s="142" t="str">
        <x:f>IF('15_Form_Ilots_Chaleur'!$O55="Validé humainement",'15_Form_Ilots_Chaleur'!A55,"")</x:f>
      </x:c>
      <x:c r="B55" s="142" t="str">
        <x:f>IF('15_Form_Ilots_Chaleur'!$O55="Validé humainement",'15_Form_Ilots_Chaleur'!B55,"")</x:f>
      </x:c>
      <x:c r="C55" s="142" t="str">
        <x:f>IF('15_Form_Ilots_Chaleur'!$O55="Validé humainement",'15_Form_Ilots_Chaleur'!C55,"")</x:f>
      </x:c>
      <x:c r="D55" s="142" t="str">
        <x:f>IF('15_Form_Ilots_Chaleur'!$O55="Validé humainement",'15_Form_Ilots_Chaleur'!D55,"")</x:f>
      </x:c>
      <x:c r="E55" s="142" t="str">
        <x:f>IF('15_Form_Ilots_Chaleur'!$O55="Validé humainement",'15_Form_Ilots_Chaleur'!E55,"")</x:f>
      </x:c>
      <x:c r="F55" s="142" t="str">
        <x:f>IF('15_Form_Ilots_Chaleur'!$O55="Validé humainement",'15_Form_Ilots_Chaleur'!F55,"")</x:f>
      </x:c>
      <x:c r="G55" s="142" t="str">
        <x:f>IF('15_Form_Ilots_Chaleur'!$O55="Validé humainement",'15_Form_Ilots_Chaleur'!G55,"")</x:f>
      </x:c>
      <x:c r="H55" s="142" t="str">
        <x:f>IF('15_Form_Ilots_Chaleur'!$O55="Validé humainement",'15_Form_Ilots_Chaleur'!H55,"")</x:f>
      </x:c>
      <x:c r="I55" s="142" t="str">
        <x:f>IF('15_Form_Ilots_Chaleur'!$O55="Validé humainement",'15_Form_Ilots_Chaleur'!I55,"")</x:f>
      </x:c>
      <x:c r="J55" s="142" t="str">
        <x:f>IF('15_Form_Ilots_Chaleur'!$O55="Validé humainement",'15_Form_Ilots_Chaleur'!J55,"")</x:f>
      </x:c>
      <x:c r="K55" s="142" t="str">
        <x:f>IF('15_Form_Ilots_Chaleur'!$O55="Validé humainement",'15_Form_Ilots_Chaleur'!K55,"")</x:f>
      </x:c>
      <x:c r="L55" s="142" t="str">
        <x:f>IF('15_Form_Ilots_Chaleur'!$O55="Validé humainement",'15_Form_Ilots_Chaleur'!L55,"")</x:f>
      </x:c>
      <x:c r="M55" s="142" t="str">
        <x:f>IF('15_Form_Ilots_Chaleur'!$O55="Validé humainement",'15_Form_Ilots_Chaleur'!M55,"")</x:f>
      </x:c>
      <x:c r="N55" s="142" t="str">
        <x:f>IF('15_Form_Ilots_Chaleur'!$O55="Validé humainement",'15_Form_Ilots_Chaleur'!N55,"")</x:f>
      </x:c>
      <x:c r="O55" s="142" t="str">
        <x:f>IF('15_Form_Ilots_Chaleur'!$O55="Validé humainement",'15_Form_Ilots_Chaleur'!O55,"")</x:f>
      </x:c>
      <x:c r="P55" s="142" t="str">
        <x:f>IF('15_Form_Ilots_Chaleur'!$O55="Validé humainement",'15_Form_Ilots_Chaleur'!P55,"")</x:f>
      </x:c>
      <x:c r="Q55" s="142" t="str">
        <x:f>IF('15_Form_Ilots_Chaleur'!$O55="Validé humainement",'15_Form_Ilots_Chaleur'!Q55,"")</x:f>
      </x:c>
      <x:c r="R55" s="142" t="str">
        <x:f>IF('15_Form_Ilots_Chaleur'!$O55="Validé humainement",'15_Form_Ilots_Chaleur'!R55,"")</x:f>
      </x:c>
      <x:c r="S55" s="142" t="str">
        <x:f>IF('15_Form_Ilots_Chaleur'!$O55="Validé humainement",'15_Form_Ilots_Chaleur'!S55,"")</x:f>
      </x:c>
      <x:c r="T55" s="142" t="str">
        <x:f>IF('15_Form_Ilots_Chaleur'!$O55="Validé humainement",'15_Form_Ilots_Chaleur'!T55,"")</x:f>
      </x:c>
    </x:row>
    <x:row r="56">
      <x:c r="A56" s="142" t="str">
        <x:f>IF('15_Form_Ilots_Chaleur'!$O56="Validé humainement",'15_Form_Ilots_Chaleur'!A56,"")</x:f>
      </x:c>
      <x:c r="B56" s="142" t="str">
        <x:f>IF('15_Form_Ilots_Chaleur'!$O56="Validé humainement",'15_Form_Ilots_Chaleur'!B56,"")</x:f>
      </x:c>
      <x:c r="C56" s="142" t="str">
        <x:f>IF('15_Form_Ilots_Chaleur'!$O56="Validé humainement",'15_Form_Ilots_Chaleur'!C56,"")</x:f>
      </x:c>
      <x:c r="D56" s="142" t="str">
        <x:f>IF('15_Form_Ilots_Chaleur'!$O56="Validé humainement",'15_Form_Ilots_Chaleur'!D56,"")</x:f>
      </x:c>
      <x:c r="E56" s="142" t="str">
        <x:f>IF('15_Form_Ilots_Chaleur'!$O56="Validé humainement",'15_Form_Ilots_Chaleur'!E56,"")</x:f>
      </x:c>
      <x:c r="F56" s="142" t="str">
        <x:f>IF('15_Form_Ilots_Chaleur'!$O56="Validé humainement",'15_Form_Ilots_Chaleur'!F56,"")</x:f>
      </x:c>
      <x:c r="G56" s="142" t="str">
        <x:f>IF('15_Form_Ilots_Chaleur'!$O56="Validé humainement",'15_Form_Ilots_Chaleur'!G56,"")</x:f>
      </x:c>
      <x:c r="H56" s="142" t="str">
        <x:f>IF('15_Form_Ilots_Chaleur'!$O56="Validé humainement",'15_Form_Ilots_Chaleur'!H56,"")</x:f>
      </x:c>
      <x:c r="I56" s="142" t="str">
        <x:f>IF('15_Form_Ilots_Chaleur'!$O56="Validé humainement",'15_Form_Ilots_Chaleur'!I56,"")</x:f>
      </x:c>
      <x:c r="J56" s="142" t="str">
        <x:f>IF('15_Form_Ilots_Chaleur'!$O56="Validé humainement",'15_Form_Ilots_Chaleur'!J56,"")</x:f>
      </x:c>
      <x:c r="K56" s="142" t="str">
        <x:f>IF('15_Form_Ilots_Chaleur'!$O56="Validé humainement",'15_Form_Ilots_Chaleur'!K56,"")</x:f>
      </x:c>
      <x:c r="L56" s="142" t="str">
        <x:f>IF('15_Form_Ilots_Chaleur'!$O56="Validé humainement",'15_Form_Ilots_Chaleur'!L56,"")</x:f>
      </x:c>
      <x:c r="M56" s="142" t="str">
        <x:f>IF('15_Form_Ilots_Chaleur'!$O56="Validé humainement",'15_Form_Ilots_Chaleur'!M56,"")</x:f>
      </x:c>
      <x:c r="N56" s="142" t="str">
        <x:f>IF('15_Form_Ilots_Chaleur'!$O56="Validé humainement",'15_Form_Ilots_Chaleur'!N56,"")</x:f>
      </x:c>
      <x:c r="O56" s="142" t="str">
        <x:f>IF('15_Form_Ilots_Chaleur'!$O56="Validé humainement",'15_Form_Ilots_Chaleur'!O56,"")</x:f>
      </x:c>
      <x:c r="P56" s="142" t="str">
        <x:f>IF('15_Form_Ilots_Chaleur'!$O56="Validé humainement",'15_Form_Ilots_Chaleur'!P56,"")</x:f>
      </x:c>
      <x:c r="Q56" s="142" t="str">
        <x:f>IF('15_Form_Ilots_Chaleur'!$O56="Validé humainement",'15_Form_Ilots_Chaleur'!Q56,"")</x:f>
      </x:c>
      <x:c r="R56" s="142" t="str">
        <x:f>IF('15_Form_Ilots_Chaleur'!$O56="Validé humainement",'15_Form_Ilots_Chaleur'!R56,"")</x:f>
      </x:c>
      <x:c r="S56" s="142" t="str">
        <x:f>IF('15_Form_Ilots_Chaleur'!$O56="Validé humainement",'15_Form_Ilots_Chaleur'!S56,"")</x:f>
      </x:c>
      <x:c r="T56" s="142" t="str">
        <x:f>IF('15_Form_Ilots_Chaleur'!$O56="Validé humainement",'15_Form_Ilots_Chaleur'!T56,"")</x:f>
      </x:c>
    </x:row>
    <x:row r="57">
      <x:c r="A57" s="142" t="str">
        <x:f>IF('15_Form_Ilots_Chaleur'!$O57="Validé humainement",'15_Form_Ilots_Chaleur'!A57,"")</x:f>
      </x:c>
      <x:c r="B57" s="142" t="str">
        <x:f>IF('15_Form_Ilots_Chaleur'!$O57="Validé humainement",'15_Form_Ilots_Chaleur'!B57,"")</x:f>
      </x:c>
      <x:c r="C57" s="142" t="str">
        <x:f>IF('15_Form_Ilots_Chaleur'!$O57="Validé humainement",'15_Form_Ilots_Chaleur'!C57,"")</x:f>
      </x:c>
      <x:c r="D57" s="142" t="str">
        <x:f>IF('15_Form_Ilots_Chaleur'!$O57="Validé humainement",'15_Form_Ilots_Chaleur'!D57,"")</x:f>
      </x:c>
      <x:c r="E57" s="142" t="str">
        <x:f>IF('15_Form_Ilots_Chaleur'!$O57="Validé humainement",'15_Form_Ilots_Chaleur'!E57,"")</x:f>
      </x:c>
      <x:c r="F57" s="142" t="str">
        <x:f>IF('15_Form_Ilots_Chaleur'!$O57="Validé humainement",'15_Form_Ilots_Chaleur'!F57,"")</x:f>
      </x:c>
      <x:c r="G57" s="142" t="str">
        <x:f>IF('15_Form_Ilots_Chaleur'!$O57="Validé humainement",'15_Form_Ilots_Chaleur'!G57,"")</x:f>
      </x:c>
      <x:c r="H57" s="142" t="str">
        <x:f>IF('15_Form_Ilots_Chaleur'!$O57="Validé humainement",'15_Form_Ilots_Chaleur'!H57,"")</x:f>
      </x:c>
      <x:c r="I57" s="142" t="str">
        <x:f>IF('15_Form_Ilots_Chaleur'!$O57="Validé humainement",'15_Form_Ilots_Chaleur'!I57,"")</x:f>
      </x:c>
      <x:c r="J57" s="142" t="str">
        <x:f>IF('15_Form_Ilots_Chaleur'!$O57="Validé humainement",'15_Form_Ilots_Chaleur'!J57,"")</x:f>
      </x:c>
      <x:c r="K57" s="142" t="str">
        <x:f>IF('15_Form_Ilots_Chaleur'!$O57="Validé humainement",'15_Form_Ilots_Chaleur'!K57,"")</x:f>
      </x:c>
      <x:c r="L57" s="142" t="str">
        <x:f>IF('15_Form_Ilots_Chaleur'!$O57="Validé humainement",'15_Form_Ilots_Chaleur'!L57,"")</x:f>
      </x:c>
      <x:c r="M57" s="142" t="str">
        <x:f>IF('15_Form_Ilots_Chaleur'!$O57="Validé humainement",'15_Form_Ilots_Chaleur'!M57,"")</x:f>
      </x:c>
      <x:c r="N57" s="142" t="str">
        <x:f>IF('15_Form_Ilots_Chaleur'!$O57="Validé humainement",'15_Form_Ilots_Chaleur'!N57,"")</x:f>
      </x:c>
      <x:c r="O57" s="142" t="str">
        <x:f>IF('15_Form_Ilots_Chaleur'!$O57="Validé humainement",'15_Form_Ilots_Chaleur'!O57,"")</x:f>
      </x:c>
      <x:c r="P57" s="142" t="str">
        <x:f>IF('15_Form_Ilots_Chaleur'!$O57="Validé humainement",'15_Form_Ilots_Chaleur'!P57,"")</x:f>
      </x:c>
      <x:c r="Q57" s="142" t="str">
        <x:f>IF('15_Form_Ilots_Chaleur'!$O57="Validé humainement",'15_Form_Ilots_Chaleur'!Q57,"")</x:f>
      </x:c>
      <x:c r="R57" s="142" t="str">
        <x:f>IF('15_Form_Ilots_Chaleur'!$O57="Validé humainement",'15_Form_Ilots_Chaleur'!R57,"")</x:f>
      </x:c>
      <x:c r="S57" s="142" t="str">
        <x:f>IF('15_Form_Ilots_Chaleur'!$O57="Validé humainement",'15_Form_Ilots_Chaleur'!S57,"")</x:f>
      </x:c>
      <x:c r="T57" s="142" t="str">
        <x:f>IF('15_Form_Ilots_Chaleur'!$O57="Validé humainement",'15_Form_Ilots_Chaleur'!T57,"")</x:f>
      </x:c>
    </x:row>
    <x:row r="58">
      <x:c r="A58" s="142" t="str">
        <x:f>IF('15_Form_Ilots_Chaleur'!$O58="Validé humainement",'15_Form_Ilots_Chaleur'!A58,"")</x:f>
      </x:c>
      <x:c r="B58" s="142" t="str">
        <x:f>IF('15_Form_Ilots_Chaleur'!$O58="Validé humainement",'15_Form_Ilots_Chaleur'!B58,"")</x:f>
      </x:c>
      <x:c r="C58" s="142" t="str">
        <x:f>IF('15_Form_Ilots_Chaleur'!$O58="Validé humainement",'15_Form_Ilots_Chaleur'!C58,"")</x:f>
      </x:c>
      <x:c r="D58" s="142" t="str">
        <x:f>IF('15_Form_Ilots_Chaleur'!$O58="Validé humainement",'15_Form_Ilots_Chaleur'!D58,"")</x:f>
      </x:c>
      <x:c r="E58" s="142" t="str">
        <x:f>IF('15_Form_Ilots_Chaleur'!$O58="Validé humainement",'15_Form_Ilots_Chaleur'!E58,"")</x:f>
      </x:c>
      <x:c r="F58" s="142" t="str">
        <x:f>IF('15_Form_Ilots_Chaleur'!$O58="Validé humainement",'15_Form_Ilots_Chaleur'!F58,"")</x:f>
      </x:c>
      <x:c r="G58" s="142" t="str">
        <x:f>IF('15_Form_Ilots_Chaleur'!$O58="Validé humainement",'15_Form_Ilots_Chaleur'!G58,"")</x:f>
      </x:c>
      <x:c r="H58" s="142" t="str">
        <x:f>IF('15_Form_Ilots_Chaleur'!$O58="Validé humainement",'15_Form_Ilots_Chaleur'!H58,"")</x:f>
      </x:c>
      <x:c r="I58" s="142" t="str">
        <x:f>IF('15_Form_Ilots_Chaleur'!$O58="Validé humainement",'15_Form_Ilots_Chaleur'!I58,"")</x:f>
      </x:c>
      <x:c r="J58" s="142" t="str">
        <x:f>IF('15_Form_Ilots_Chaleur'!$O58="Validé humainement",'15_Form_Ilots_Chaleur'!J58,"")</x:f>
      </x:c>
      <x:c r="K58" s="142" t="str">
        <x:f>IF('15_Form_Ilots_Chaleur'!$O58="Validé humainement",'15_Form_Ilots_Chaleur'!K58,"")</x:f>
      </x:c>
      <x:c r="L58" s="142" t="str">
        <x:f>IF('15_Form_Ilots_Chaleur'!$O58="Validé humainement",'15_Form_Ilots_Chaleur'!L58,"")</x:f>
      </x:c>
      <x:c r="M58" s="142" t="str">
        <x:f>IF('15_Form_Ilots_Chaleur'!$O58="Validé humainement",'15_Form_Ilots_Chaleur'!M58,"")</x:f>
      </x:c>
      <x:c r="N58" s="142" t="str">
        <x:f>IF('15_Form_Ilots_Chaleur'!$O58="Validé humainement",'15_Form_Ilots_Chaleur'!N58,"")</x:f>
      </x:c>
      <x:c r="O58" s="142" t="str">
        <x:f>IF('15_Form_Ilots_Chaleur'!$O58="Validé humainement",'15_Form_Ilots_Chaleur'!O58,"")</x:f>
      </x:c>
      <x:c r="P58" s="142" t="str">
        <x:f>IF('15_Form_Ilots_Chaleur'!$O58="Validé humainement",'15_Form_Ilots_Chaleur'!P58,"")</x:f>
      </x:c>
      <x:c r="Q58" s="142" t="str">
        <x:f>IF('15_Form_Ilots_Chaleur'!$O58="Validé humainement",'15_Form_Ilots_Chaleur'!Q58,"")</x:f>
      </x:c>
      <x:c r="R58" s="142" t="str">
        <x:f>IF('15_Form_Ilots_Chaleur'!$O58="Validé humainement",'15_Form_Ilots_Chaleur'!R58,"")</x:f>
      </x:c>
      <x:c r="S58" s="142" t="str">
        <x:f>IF('15_Form_Ilots_Chaleur'!$O58="Validé humainement",'15_Form_Ilots_Chaleur'!S58,"")</x:f>
      </x:c>
      <x:c r="T58" s="142" t="str">
        <x:f>IF('15_Form_Ilots_Chaleur'!$O58="Validé humainement",'15_Form_Ilots_Chaleur'!T58,"")</x:f>
      </x:c>
    </x:row>
    <x:row r="59">
      <x:c r="A59" s="142" t="str">
        <x:f>IF('15_Form_Ilots_Chaleur'!$O59="Validé humainement",'15_Form_Ilots_Chaleur'!A59,"")</x:f>
      </x:c>
      <x:c r="B59" s="142" t="str">
        <x:f>IF('15_Form_Ilots_Chaleur'!$O59="Validé humainement",'15_Form_Ilots_Chaleur'!B59,"")</x:f>
      </x:c>
      <x:c r="C59" s="142" t="str">
        <x:f>IF('15_Form_Ilots_Chaleur'!$O59="Validé humainement",'15_Form_Ilots_Chaleur'!C59,"")</x:f>
      </x:c>
      <x:c r="D59" s="142" t="str">
        <x:f>IF('15_Form_Ilots_Chaleur'!$O59="Validé humainement",'15_Form_Ilots_Chaleur'!D59,"")</x:f>
      </x:c>
      <x:c r="E59" s="142" t="str">
        <x:f>IF('15_Form_Ilots_Chaleur'!$O59="Validé humainement",'15_Form_Ilots_Chaleur'!E59,"")</x:f>
      </x:c>
      <x:c r="F59" s="142" t="str">
        <x:f>IF('15_Form_Ilots_Chaleur'!$O59="Validé humainement",'15_Form_Ilots_Chaleur'!F59,"")</x:f>
      </x:c>
      <x:c r="G59" s="142" t="str">
        <x:f>IF('15_Form_Ilots_Chaleur'!$O59="Validé humainement",'15_Form_Ilots_Chaleur'!G59,"")</x:f>
      </x:c>
      <x:c r="H59" s="142" t="str">
        <x:f>IF('15_Form_Ilots_Chaleur'!$O59="Validé humainement",'15_Form_Ilots_Chaleur'!H59,"")</x:f>
      </x:c>
      <x:c r="I59" s="142" t="str">
        <x:f>IF('15_Form_Ilots_Chaleur'!$O59="Validé humainement",'15_Form_Ilots_Chaleur'!I59,"")</x:f>
      </x:c>
      <x:c r="J59" s="142" t="str">
        <x:f>IF('15_Form_Ilots_Chaleur'!$O59="Validé humainement",'15_Form_Ilots_Chaleur'!J59,"")</x:f>
      </x:c>
      <x:c r="K59" s="142" t="str">
        <x:f>IF('15_Form_Ilots_Chaleur'!$O59="Validé humainement",'15_Form_Ilots_Chaleur'!K59,"")</x:f>
      </x:c>
      <x:c r="L59" s="142" t="str">
        <x:f>IF('15_Form_Ilots_Chaleur'!$O59="Validé humainement",'15_Form_Ilots_Chaleur'!L59,"")</x:f>
      </x:c>
      <x:c r="M59" s="142" t="str">
        <x:f>IF('15_Form_Ilots_Chaleur'!$O59="Validé humainement",'15_Form_Ilots_Chaleur'!M59,"")</x:f>
      </x:c>
      <x:c r="N59" s="142" t="str">
        <x:f>IF('15_Form_Ilots_Chaleur'!$O59="Validé humainement",'15_Form_Ilots_Chaleur'!N59,"")</x:f>
      </x:c>
      <x:c r="O59" s="142" t="str">
        <x:f>IF('15_Form_Ilots_Chaleur'!$O59="Validé humainement",'15_Form_Ilots_Chaleur'!O59,"")</x:f>
      </x:c>
      <x:c r="P59" s="142" t="str">
        <x:f>IF('15_Form_Ilots_Chaleur'!$O59="Validé humainement",'15_Form_Ilots_Chaleur'!P59,"")</x:f>
      </x:c>
      <x:c r="Q59" s="142" t="str">
        <x:f>IF('15_Form_Ilots_Chaleur'!$O59="Validé humainement",'15_Form_Ilots_Chaleur'!Q59,"")</x:f>
      </x:c>
      <x:c r="R59" s="142" t="str">
        <x:f>IF('15_Form_Ilots_Chaleur'!$O59="Validé humainement",'15_Form_Ilots_Chaleur'!R59,"")</x:f>
      </x:c>
      <x:c r="S59" s="142" t="str">
        <x:f>IF('15_Form_Ilots_Chaleur'!$O59="Validé humainement",'15_Form_Ilots_Chaleur'!S59,"")</x:f>
      </x:c>
      <x:c r="T59" s="142" t="str">
        <x:f>IF('15_Form_Ilots_Chaleur'!$O59="Validé humainement",'15_Form_Ilots_Chaleur'!T59,"")</x:f>
      </x:c>
    </x:row>
    <x:row r="60">
      <x:c r="A60" s="142" t="str">
        <x:f>IF('15_Form_Ilots_Chaleur'!$O60="Validé humainement",'15_Form_Ilots_Chaleur'!A60,"")</x:f>
      </x:c>
      <x:c r="B60" s="142" t="str">
        <x:f>IF('15_Form_Ilots_Chaleur'!$O60="Validé humainement",'15_Form_Ilots_Chaleur'!B60,"")</x:f>
      </x:c>
      <x:c r="C60" s="142" t="str">
        <x:f>IF('15_Form_Ilots_Chaleur'!$O60="Validé humainement",'15_Form_Ilots_Chaleur'!C60,"")</x:f>
      </x:c>
      <x:c r="D60" s="142" t="str">
        <x:f>IF('15_Form_Ilots_Chaleur'!$O60="Validé humainement",'15_Form_Ilots_Chaleur'!D60,"")</x:f>
      </x:c>
      <x:c r="E60" s="142" t="str">
        <x:f>IF('15_Form_Ilots_Chaleur'!$O60="Validé humainement",'15_Form_Ilots_Chaleur'!E60,"")</x:f>
      </x:c>
      <x:c r="F60" s="142" t="str">
        <x:f>IF('15_Form_Ilots_Chaleur'!$O60="Validé humainement",'15_Form_Ilots_Chaleur'!F60,"")</x:f>
      </x:c>
      <x:c r="G60" s="142" t="str">
        <x:f>IF('15_Form_Ilots_Chaleur'!$O60="Validé humainement",'15_Form_Ilots_Chaleur'!G60,"")</x:f>
      </x:c>
      <x:c r="H60" s="142" t="str">
        <x:f>IF('15_Form_Ilots_Chaleur'!$O60="Validé humainement",'15_Form_Ilots_Chaleur'!H60,"")</x:f>
      </x:c>
      <x:c r="I60" s="142" t="str">
        <x:f>IF('15_Form_Ilots_Chaleur'!$O60="Validé humainement",'15_Form_Ilots_Chaleur'!I60,"")</x:f>
      </x:c>
      <x:c r="J60" s="142" t="str">
        <x:f>IF('15_Form_Ilots_Chaleur'!$O60="Validé humainement",'15_Form_Ilots_Chaleur'!J60,"")</x:f>
      </x:c>
      <x:c r="K60" s="142" t="str">
        <x:f>IF('15_Form_Ilots_Chaleur'!$O60="Validé humainement",'15_Form_Ilots_Chaleur'!K60,"")</x:f>
      </x:c>
      <x:c r="L60" s="142" t="str">
        <x:f>IF('15_Form_Ilots_Chaleur'!$O60="Validé humainement",'15_Form_Ilots_Chaleur'!L60,"")</x:f>
      </x:c>
      <x:c r="M60" s="142" t="str">
        <x:f>IF('15_Form_Ilots_Chaleur'!$O60="Validé humainement",'15_Form_Ilots_Chaleur'!M60,"")</x:f>
      </x:c>
      <x:c r="N60" s="142" t="str">
        <x:f>IF('15_Form_Ilots_Chaleur'!$O60="Validé humainement",'15_Form_Ilots_Chaleur'!N60,"")</x:f>
      </x:c>
      <x:c r="O60" s="142" t="str">
        <x:f>IF('15_Form_Ilots_Chaleur'!$O60="Validé humainement",'15_Form_Ilots_Chaleur'!O60,"")</x:f>
      </x:c>
      <x:c r="P60" s="142" t="str">
        <x:f>IF('15_Form_Ilots_Chaleur'!$O60="Validé humainement",'15_Form_Ilots_Chaleur'!P60,"")</x:f>
      </x:c>
      <x:c r="Q60" s="142" t="str">
        <x:f>IF('15_Form_Ilots_Chaleur'!$O60="Validé humainement",'15_Form_Ilots_Chaleur'!Q60,"")</x:f>
      </x:c>
      <x:c r="R60" s="142" t="str">
        <x:f>IF('15_Form_Ilots_Chaleur'!$O60="Validé humainement",'15_Form_Ilots_Chaleur'!R60,"")</x:f>
      </x:c>
      <x:c r="S60" s="142" t="str">
        <x:f>IF('15_Form_Ilots_Chaleur'!$O60="Validé humainement",'15_Form_Ilots_Chaleur'!S60,"")</x:f>
      </x:c>
      <x:c r="T60" s="142" t="str">
        <x:f>IF('15_Form_Ilots_Chaleur'!$O60="Validé humainement",'15_Form_Ilots_Chaleur'!T60,"")</x:f>
      </x:c>
    </x:row>
    <x:row r="61">
      <x:c r="A61" s="142" t="str">
        <x:f>IF('15_Form_Ilots_Chaleur'!$O61="Validé humainement",'15_Form_Ilots_Chaleur'!A61,"")</x:f>
      </x:c>
      <x:c r="B61" s="142" t="str">
        <x:f>IF('15_Form_Ilots_Chaleur'!$O61="Validé humainement",'15_Form_Ilots_Chaleur'!B61,"")</x:f>
      </x:c>
      <x:c r="C61" s="142" t="str">
        <x:f>IF('15_Form_Ilots_Chaleur'!$O61="Validé humainement",'15_Form_Ilots_Chaleur'!C61,"")</x:f>
      </x:c>
      <x:c r="D61" s="142" t="str">
        <x:f>IF('15_Form_Ilots_Chaleur'!$O61="Validé humainement",'15_Form_Ilots_Chaleur'!D61,"")</x:f>
      </x:c>
      <x:c r="E61" s="142" t="str">
        <x:f>IF('15_Form_Ilots_Chaleur'!$O61="Validé humainement",'15_Form_Ilots_Chaleur'!E61,"")</x:f>
      </x:c>
      <x:c r="F61" s="142" t="str">
        <x:f>IF('15_Form_Ilots_Chaleur'!$O61="Validé humainement",'15_Form_Ilots_Chaleur'!F61,"")</x:f>
      </x:c>
      <x:c r="G61" s="142" t="str">
        <x:f>IF('15_Form_Ilots_Chaleur'!$O61="Validé humainement",'15_Form_Ilots_Chaleur'!G61,"")</x:f>
      </x:c>
      <x:c r="H61" s="142" t="str">
        <x:f>IF('15_Form_Ilots_Chaleur'!$O61="Validé humainement",'15_Form_Ilots_Chaleur'!H61,"")</x:f>
      </x:c>
      <x:c r="I61" s="142" t="str">
        <x:f>IF('15_Form_Ilots_Chaleur'!$O61="Validé humainement",'15_Form_Ilots_Chaleur'!I61,"")</x:f>
      </x:c>
      <x:c r="J61" s="142" t="str">
        <x:f>IF('15_Form_Ilots_Chaleur'!$O61="Validé humainement",'15_Form_Ilots_Chaleur'!J61,"")</x:f>
      </x:c>
      <x:c r="K61" s="142" t="str">
        <x:f>IF('15_Form_Ilots_Chaleur'!$O61="Validé humainement",'15_Form_Ilots_Chaleur'!K61,"")</x:f>
      </x:c>
      <x:c r="L61" s="142" t="str">
        <x:f>IF('15_Form_Ilots_Chaleur'!$O61="Validé humainement",'15_Form_Ilots_Chaleur'!L61,"")</x:f>
      </x:c>
      <x:c r="M61" s="142" t="str">
        <x:f>IF('15_Form_Ilots_Chaleur'!$O61="Validé humainement",'15_Form_Ilots_Chaleur'!M61,"")</x:f>
      </x:c>
      <x:c r="N61" s="142" t="str">
        <x:f>IF('15_Form_Ilots_Chaleur'!$O61="Validé humainement",'15_Form_Ilots_Chaleur'!N61,"")</x:f>
      </x:c>
      <x:c r="O61" s="142" t="str">
        <x:f>IF('15_Form_Ilots_Chaleur'!$O61="Validé humainement",'15_Form_Ilots_Chaleur'!O61,"")</x:f>
      </x:c>
      <x:c r="P61" s="142" t="str">
        <x:f>IF('15_Form_Ilots_Chaleur'!$O61="Validé humainement",'15_Form_Ilots_Chaleur'!P61,"")</x:f>
      </x:c>
      <x:c r="Q61" s="142" t="str">
        <x:f>IF('15_Form_Ilots_Chaleur'!$O61="Validé humainement",'15_Form_Ilots_Chaleur'!Q61,"")</x:f>
      </x:c>
      <x:c r="R61" s="142" t="str">
        <x:f>IF('15_Form_Ilots_Chaleur'!$O61="Validé humainement",'15_Form_Ilots_Chaleur'!R61,"")</x:f>
      </x:c>
      <x:c r="S61" s="142" t="str">
        <x:f>IF('15_Form_Ilots_Chaleur'!$O61="Validé humainement",'15_Form_Ilots_Chaleur'!S61,"")</x:f>
      </x:c>
      <x:c r="T61" s="142" t="str">
        <x:f>IF('15_Form_Ilots_Chaleur'!$O61="Validé humainement",'15_Form_Ilots_Chaleur'!T61,"")</x:f>
      </x:c>
    </x:row>
    <x:row r="62">
      <x:c r="A62" s="142" t="str">
        <x:f>IF('15_Form_Ilots_Chaleur'!$O62="Validé humainement",'15_Form_Ilots_Chaleur'!A62,"")</x:f>
      </x:c>
      <x:c r="B62" s="142" t="str">
        <x:f>IF('15_Form_Ilots_Chaleur'!$O62="Validé humainement",'15_Form_Ilots_Chaleur'!B62,"")</x:f>
      </x:c>
      <x:c r="C62" s="142" t="str">
        <x:f>IF('15_Form_Ilots_Chaleur'!$O62="Validé humainement",'15_Form_Ilots_Chaleur'!C62,"")</x:f>
      </x:c>
      <x:c r="D62" s="142" t="str">
        <x:f>IF('15_Form_Ilots_Chaleur'!$O62="Validé humainement",'15_Form_Ilots_Chaleur'!D62,"")</x:f>
      </x:c>
      <x:c r="E62" s="142" t="str">
        <x:f>IF('15_Form_Ilots_Chaleur'!$O62="Validé humainement",'15_Form_Ilots_Chaleur'!E62,"")</x:f>
      </x:c>
      <x:c r="F62" s="142" t="str">
        <x:f>IF('15_Form_Ilots_Chaleur'!$O62="Validé humainement",'15_Form_Ilots_Chaleur'!F62,"")</x:f>
      </x:c>
      <x:c r="G62" s="142" t="str">
        <x:f>IF('15_Form_Ilots_Chaleur'!$O62="Validé humainement",'15_Form_Ilots_Chaleur'!G62,"")</x:f>
      </x:c>
      <x:c r="H62" s="142" t="str">
        <x:f>IF('15_Form_Ilots_Chaleur'!$O62="Validé humainement",'15_Form_Ilots_Chaleur'!H62,"")</x:f>
      </x:c>
      <x:c r="I62" s="142" t="str">
        <x:f>IF('15_Form_Ilots_Chaleur'!$O62="Validé humainement",'15_Form_Ilots_Chaleur'!I62,"")</x:f>
      </x:c>
      <x:c r="J62" s="142" t="str">
        <x:f>IF('15_Form_Ilots_Chaleur'!$O62="Validé humainement",'15_Form_Ilots_Chaleur'!J62,"")</x:f>
      </x:c>
      <x:c r="K62" s="142" t="str">
        <x:f>IF('15_Form_Ilots_Chaleur'!$O62="Validé humainement",'15_Form_Ilots_Chaleur'!K62,"")</x:f>
      </x:c>
      <x:c r="L62" s="142" t="str">
        <x:f>IF('15_Form_Ilots_Chaleur'!$O62="Validé humainement",'15_Form_Ilots_Chaleur'!L62,"")</x:f>
      </x:c>
      <x:c r="M62" s="142" t="str">
        <x:f>IF('15_Form_Ilots_Chaleur'!$O62="Validé humainement",'15_Form_Ilots_Chaleur'!M62,"")</x:f>
      </x:c>
      <x:c r="N62" s="142" t="str">
        <x:f>IF('15_Form_Ilots_Chaleur'!$O62="Validé humainement",'15_Form_Ilots_Chaleur'!N62,"")</x:f>
      </x:c>
      <x:c r="O62" s="142" t="str">
        <x:f>IF('15_Form_Ilots_Chaleur'!$O62="Validé humainement",'15_Form_Ilots_Chaleur'!O62,"")</x:f>
      </x:c>
      <x:c r="P62" s="142" t="str">
        <x:f>IF('15_Form_Ilots_Chaleur'!$O62="Validé humainement",'15_Form_Ilots_Chaleur'!P62,"")</x:f>
      </x:c>
      <x:c r="Q62" s="142" t="str">
        <x:f>IF('15_Form_Ilots_Chaleur'!$O62="Validé humainement",'15_Form_Ilots_Chaleur'!Q62,"")</x:f>
      </x:c>
      <x:c r="R62" s="142" t="str">
        <x:f>IF('15_Form_Ilots_Chaleur'!$O62="Validé humainement",'15_Form_Ilots_Chaleur'!R62,"")</x:f>
      </x:c>
      <x:c r="S62" s="142" t="str">
        <x:f>IF('15_Form_Ilots_Chaleur'!$O62="Validé humainement",'15_Form_Ilots_Chaleur'!S62,"")</x:f>
      </x:c>
      <x:c r="T62" s="142" t="str">
        <x:f>IF('15_Form_Ilots_Chaleur'!$O62="Validé humainement",'15_Form_Ilots_Chaleur'!T62,"")</x:f>
      </x:c>
    </x:row>
    <x:row r="63">
      <x:c r="A63" s="142" t="str">
        <x:f>IF('15_Form_Ilots_Chaleur'!$O63="Validé humainement",'15_Form_Ilots_Chaleur'!A63,"")</x:f>
      </x:c>
      <x:c r="B63" s="142" t="str">
        <x:f>IF('15_Form_Ilots_Chaleur'!$O63="Validé humainement",'15_Form_Ilots_Chaleur'!B63,"")</x:f>
      </x:c>
      <x:c r="C63" s="142" t="str">
        <x:f>IF('15_Form_Ilots_Chaleur'!$O63="Validé humainement",'15_Form_Ilots_Chaleur'!C63,"")</x:f>
      </x:c>
      <x:c r="D63" s="142" t="str">
        <x:f>IF('15_Form_Ilots_Chaleur'!$O63="Validé humainement",'15_Form_Ilots_Chaleur'!D63,"")</x:f>
      </x:c>
      <x:c r="E63" s="142" t="str">
        <x:f>IF('15_Form_Ilots_Chaleur'!$O63="Validé humainement",'15_Form_Ilots_Chaleur'!E63,"")</x:f>
      </x:c>
      <x:c r="F63" s="142" t="str">
        <x:f>IF('15_Form_Ilots_Chaleur'!$O63="Validé humainement",'15_Form_Ilots_Chaleur'!F63,"")</x:f>
      </x:c>
      <x:c r="G63" s="142" t="str">
        <x:f>IF('15_Form_Ilots_Chaleur'!$O63="Validé humainement",'15_Form_Ilots_Chaleur'!G63,"")</x:f>
      </x:c>
      <x:c r="H63" s="142" t="str">
        <x:f>IF('15_Form_Ilots_Chaleur'!$O63="Validé humainement",'15_Form_Ilots_Chaleur'!H63,"")</x:f>
      </x:c>
      <x:c r="I63" s="142" t="str">
        <x:f>IF('15_Form_Ilots_Chaleur'!$O63="Validé humainement",'15_Form_Ilots_Chaleur'!I63,"")</x:f>
      </x:c>
      <x:c r="J63" s="142" t="str">
        <x:f>IF('15_Form_Ilots_Chaleur'!$O63="Validé humainement",'15_Form_Ilots_Chaleur'!J63,"")</x:f>
      </x:c>
      <x:c r="K63" s="142" t="str">
        <x:f>IF('15_Form_Ilots_Chaleur'!$O63="Validé humainement",'15_Form_Ilots_Chaleur'!K63,"")</x:f>
      </x:c>
      <x:c r="L63" s="142" t="str">
        <x:f>IF('15_Form_Ilots_Chaleur'!$O63="Validé humainement",'15_Form_Ilots_Chaleur'!L63,"")</x:f>
      </x:c>
      <x:c r="M63" s="142" t="str">
        <x:f>IF('15_Form_Ilots_Chaleur'!$O63="Validé humainement",'15_Form_Ilots_Chaleur'!M63,"")</x:f>
      </x:c>
      <x:c r="N63" s="142" t="str">
        <x:f>IF('15_Form_Ilots_Chaleur'!$O63="Validé humainement",'15_Form_Ilots_Chaleur'!N63,"")</x:f>
      </x:c>
      <x:c r="O63" s="142" t="str">
        <x:f>IF('15_Form_Ilots_Chaleur'!$O63="Validé humainement",'15_Form_Ilots_Chaleur'!O63,"")</x:f>
      </x:c>
      <x:c r="P63" s="142" t="str">
        <x:f>IF('15_Form_Ilots_Chaleur'!$O63="Validé humainement",'15_Form_Ilots_Chaleur'!P63,"")</x:f>
      </x:c>
      <x:c r="Q63" s="142" t="str">
        <x:f>IF('15_Form_Ilots_Chaleur'!$O63="Validé humainement",'15_Form_Ilots_Chaleur'!Q63,"")</x:f>
      </x:c>
      <x:c r="R63" s="142" t="str">
        <x:f>IF('15_Form_Ilots_Chaleur'!$O63="Validé humainement",'15_Form_Ilots_Chaleur'!R63,"")</x:f>
      </x:c>
      <x:c r="S63" s="142" t="str">
        <x:f>IF('15_Form_Ilots_Chaleur'!$O63="Validé humainement",'15_Form_Ilots_Chaleur'!S63,"")</x:f>
      </x:c>
      <x:c r="T63" s="142" t="str">
        <x:f>IF('15_Form_Ilots_Chaleur'!$O63="Validé humainement",'15_Form_Ilots_Chaleur'!T63,"")</x:f>
      </x:c>
    </x:row>
    <x:row r="64">
      <x:c r="A64" s="142" t="str">
        <x:f>IF('15_Form_Ilots_Chaleur'!$O64="Validé humainement",'15_Form_Ilots_Chaleur'!A64,"")</x:f>
      </x:c>
      <x:c r="B64" s="142" t="str">
        <x:f>IF('15_Form_Ilots_Chaleur'!$O64="Validé humainement",'15_Form_Ilots_Chaleur'!B64,"")</x:f>
      </x:c>
      <x:c r="C64" s="142" t="str">
        <x:f>IF('15_Form_Ilots_Chaleur'!$O64="Validé humainement",'15_Form_Ilots_Chaleur'!C64,"")</x:f>
      </x:c>
      <x:c r="D64" s="142" t="str">
        <x:f>IF('15_Form_Ilots_Chaleur'!$O64="Validé humainement",'15_Form_Ilots_Chaleur'!D64,"")</x:f>
      </x:c>
      <x:c r="E64" s="142" t="str">
        <x:f>IF('15_Form_Ilots_Chaleur'!$O64="Validé humainement",'15_Form_Ilots_Chaleur'!E64,"")</x:f>
      </x:c>
      <x:c r="F64" s="142" t="str">
        <x:f>IF('15_Form_Ilots_Chaleur'!$O64="Validé humainement",'15_Form_Ilots_Chaleur'!F64,"")</x:f>
      </x:c>
      <x:c r="G64" s="142" t="str">
        <x:f>IF('15_Form_Ilots_Chaleur'!$O64="Validé humainement",'15_Form_Ilots_Chaleur'!G64,"")</x:f>
      </x:c>
      <x:c r="H64" s="142" t="str">
        <x:f>IF('15_Form_Ilots_Chaleur'!$O64="Validé humainement",'15_Form_Ilots_Chaleur'!H64,"")</x:f>
      </x:c>
      <x:c r="I64" s="142" t="str">
        <x:f>IF('15_Form_Ilots_Chaleur'!$O64="Validé humainement",'15_Form_Ilots_Chaleur'!I64,"")</x:f>
      </x:c>
      <x:c r="J64" s="142" t="str">
        <x:f>IF('15_Form_Ilots_Chaleur'!$O64="Validé humainement",'15_Form_Ilots_Chaleur'!J64,"")</x:f>
      </x:c>
      <x:c r="K64" s="142" t="str">
        <x:f>IF('15_Form_Ilots_Chaleur'!$O64="Validé humainement",'15_Form_Ilots_Chaleur'!K64,"")</x:f>
      </x:c>
      <x:c r="L64" s="142" t="str">
        <x:f>IF('15_Form_Ilots_Chaleur'!$O64="Validé humainement",'15_Form_Ilots_Chaleur'!L64,"")</x:f>
      </x:c>
      <x:c r="M64" s="142" t="str">
        <x:f>IF('15_Form_Ilots_Chaleur'!$O64="Validé humainement",'15_Form_Ilots_Chaleur'!M64,"")</x:f>
      </x:c>
      <x:c r="N64" s="142" t="str">
        <x:f>IF('15_Form_Ilots_Chaleur'!$O64="Validé humainement",'15_Form_Ilots_Chaleur'!N64,"")</x:f>
      </x:c>
      <x:c r="O64" s="142" t="str">
        <x:f>IF('15_Form_Ilots_Chaleur'!$O64="Validé humainement",'15_Form_Ilots_Chaleur'!O64,"")</x:f>
      </x:c>
      <x:c r="P64" s="142" t="str">
        <x:f>IF('15_Form_Ilots_Chaleur'!$O64="Validé humainement",'15_Form_Ilots_Chaleur'!P64,"")</x:f>
      </x:c>
      <x:c r="Q64" s="142" t="str">
        <x:f>IF('15_Form_Ilots_Chaleur'!$O64="Validé humainement",'15_Form_Ilots_Chaleur'!Q64,"")</x:f>
      </x:c>
      <x:c r="R64" s="142" t="str">
        <x:f>IF('15_Form_Ilots_Chaleur'!$O64="Validé humainement",'15_Form_Ilots_Chaleur'!R64,"")</x:f>
      </x:c>
      <x:c r="S64" s="142" t="str">
        <x:f>IF('15_Form_Ilots_Chaleur'!$O64="Validé humainement",'15_Form_Ilots_Chaleur'!S64,"")</x:f>
      </x:c>
      <x:c r="T64" s="142" t="str">
        <x:f>IF('15_Form_Ilots_Chaleur'!$O64="Validé humainement",'15_Form_Ilots_Chaleur'!T64,"")</x:f>
      </x:c>
    </x:row>
  </x:sheetData>
  <x:mergeCells>
    <x:mergeCell ref="A1:T1"/>
    <x:mergeCell ref="A2:T2"/>
  </x:mergeCells>
  <x:pageMargins left="0.7" right="0.7" top="0.75" bottom="0.75" header="0.3" footer="0.3"/>
  <x:tableParts count="1">
    <x:tablePart xmlns:r="http://schemas.openxmlformats.org/officeDocument/2006/relationships" r:id="R7ea529922be54dd9"/>
  </x:tableParts>
</x:worksheet>
</file>

<file path=xl/worksheets/sheet10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15" hidden="0" customWidth="1"/>
    <x:col min="7" max="7" width="16.25" hidden="0" customWidth="1"/>
    <x:col min="8" max="8" width="13.75" hidden="0" customWidth="1"/>
    <x:col min="9" max="9" width="15" hidden="0" customWidth="1"/>
    <x:col min="10" max="10" width="13.75" hidden="0" customWidth="1"/>
    <x:col min="11" max="11" width="18.75" hidden="0" customWidth="1"/>
    <x:col min="12" max="12" width="15" hidden="0" customWidth="1"/>
    <x:col min="13" max="13" width="1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9" t="str">
        <x:v>Formulaire Populations vulnérables</x:v>
      </x:c>
      <x:c r="B1" s="169"/>
      <x:c r="C1" s="169"/>
      <x:c r="D1" s="169"/>
      <x:c r="E1" s="169"/>
      <x:c r="F1" s="169"/>
      <x:c r="G1" s="169"/>
      <x:c r="H1" s="169"/>
      <x:c r="I1" s="169"/>
      <x:c r="J1" s="169"/>
      <x:c r="K1" s="169"/>
      <x:c r="L1" s="169"/>
      <x:c r="M1" s="169"/>
      <x:c r="N1" s="169"/>
      <x:c r="O1" s="169"/>
      <x:c r="P1" s="169"/>
      <x:c r="Q1" s="169"/>
      <x:c r="R1" s="169"/>
      <x:c r="S1" s="169"/>
      <x:c r="T1" s="169"/>
      <x:c r="U1" s="169"/>
    </x:row>
    <x:row r="2" ht="34.5" customHeight="1">
      <x:c r="A2" s="138" t="str">
        <x:v>Caractérisation des groupes exposés : effectifs, part de la population, accès aux services et capacité d'adaptation.</x:v>
      </x:c>
      <x:c r="B2" s="138"/>
      <x:c r="C2" s="138"/>
      <x:c r="D2" s="138"/>
      <x:c r="E2" s="138"/>
      <x:c r="F2" s="138"/>
      <x:c r="G2" s="138"/>
      <x:c r="H2" s="138"/>
      <x:c r="I2" s="138"/>
      <x:c r="J2" s="138"/>
      <x:c r="K2" s="138"/>
      <x:c r="L2" s="138"/>
      <x:c r="M2" s="138"/>
      <x:c r="N2" s="138"/>
      <x:c r="O2" s="138"/>
      <x:c r="P2" s="138"/>
      <x:c r="Q2" s="138"/>
      <x:c r="R2" s="138"/>
      <x:c r="S2" s="138"/>
      <x:c r="T2" s="138"/>
      <x:c r="U2" s="138"/>
    </x:row>
    <x:row r="4">
      <x:c r="A4" s="171" t="str">
        <x:v>ID_Saisie</x:v>
      </x:c>
      <x:c r="B4" s="171" t="str">
        <x:v>Année</x:v>
      </x:c>
      <x:c r="C4" s="171" t="str">
        <x:v>Mois</x:v>
      </x:c>
      <x:c r="D4" s="171" t="str">
        <x:v>Commune / zone</x:v>
      </x:c>
      <x:c r="E4" s="171" t="str">
        <x:v>Groupe vulnérable</x:v>
      </x:c>
      <x:c r="F4" s="171" t="str">
        <x:v>Effectif</x:v>
      </x:c>
      <x:c r="G4" s="171" t="str">
        <x:v>Part de la population (%)</x:v>
      </x:c>
      <x:c r="H4" s="171" t="str">
        <x:v>Dont femmes (%)</x:v>
      </x:c>
      <x:c r="I4" s="171" t="str">
        <x:v>Dont jeunes &lt;15 ans (%)</x:v>
      </x:c>
      <x:c r="J4" s="171" t="str">
        <x:v>Dont &gt;65 ans (%)</x:v>
      </x:c>
      <x:c r="K4" s="171" t="str">
        <x:v>Accès eau/assainissement</x:v>
      </x:c>
      <x:c r="L4" s="171" t="str">
        <x:v>Accès santé</x:v>
      </x:c>
      <x:c r="M4" s="171" t="str">
        <x:v>Capacité d'adaptation</x:v>
      </x:c>
      <x:c r="N4" s="171" t="str">
        <x:v>Institution source</x:v>
      </x:c>
      <x:c r="O4" s="171" t="str">
        <x:v>Document source</x:v>
      </x:c>
      <x:c r="P4" s="171" t="str">
        <x:v>Statut validation</x:v>
      </x:c>
      <x:c r="Q4" s="171" t="str">
        <x:v>Niveau d'incertitude</x:v>
      </x:c>
      <x:c r="R4" s="171" t="str">
        <x:v>Date de saisie</x:v>
      </x:c>
      <x:c r="S4" s="171" t="str">
        <x:v>Responsable</x:v>
      </x:c>
      <x:c r="T4" s="171" t="str">
        <x:v>Alerte_QC</x:v>
      </x:c>
      <x:c r="U4" s="171" t="str">
        <x:v>Alimente_Rapports</x:v>
      </x:c>
    </x:row>
    <x:row r="5">
      <x:c r="A5" s="142" t="str">
        <x:f>IF(B5="","","VUL-"&amp;TEXT(ROW()-4,"0000"))</x:f>
      </x:c>
      <x:c r="B5" s="142"/>
      <x:c r="C5" s="142"/>
      <x:c r="D5" s="142"/>
      <x:c r="E5" s="142"/>
      <x:c r="F5" s="143"/>
      <x:c r="G5" s="172"/>
      <x:c r="H5" s="172"/>
      <x:c r="I5" s="172"/>
      <x:c r="J5" s="172"/>
      <x:c r="K5" s="142"/>
      <x:c r="L5" s="142"/>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IF(B6="","","VUL-"&amp;TEXT(ROW()-4,"0000"))</x:f>
      </x:c>
      <x:c r="B6" s="142"/>
      <x:c r="C6" s="142"/>
      <x:c r="D6" s="142"/>
      <x:c r="E6" s="142"/>
      <x:c r="F6" s="143"/>
      <x:c r="G6" s="172"/>
      <x:c r="H6" s="172"/>
      <x:c r="I6" s="172"/>
      <x:c r="J6" s="172"/>
      <x:c r="K6" s="142"/>
      <x:c r="L6" s="142"/>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IF(B7="","","VUL-"&amp;TEXT(ROW()-4,"0000"))</x:f>
      </x:c>
      <x:c r="B7" s="142"/>
      <x:c r="C7" s="142"/>
      <x:c r="D7" s="142"/>
      <x:c r="E7" s="142"/>
      <x:c r="F7" s="143"/>
      <x:c r="G7" s="172"/>
      <x:c r="H7" s="172"/>
      <x:c r="I7" s="172"/>
      <x:c r="J7" s="172"/>
      <x:c r="K7" s="142"/>
      <x:c r="L7" s="142"/>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IF(B8="","","VUL-"&amp;TEXT(ROW()-4,"0000"))</x:f>
      </x:c>
      <x:c r="B8" s="142"/>
      <x:c r="C8" s="142"/>
      <x:c r="D8" s="142"/>
      <x:c r="E8" s="142"/>
      <x:c r="F8" s="143"/>
      <x:c r="G8" s="172"/>
      <x:c r="H8" s="172"/>
      <x:c r="I8" s="172"/>
      <x:c r="J8" s="172"/>
      <x:c r="K8" s="142"/>
      <x:c r="L8" s="142"/>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IF(B9="","","VUL-"&amp;TEXT(ROW()-4,"0000"))</x:f>
      </x:c>
      <x:c r="B9" s="142"/>
      <x:c r="C9" s="142"/>
      <x:c r="D9" s="142"/>
      <x:c r="E9" s="142"/>
      <x:c r="F9" s="143"/>
      <x:c r="G9" s="172"/>
      <x:c r="H9" s="172"/>
      <x:c r="I9" s="172"/>
      <x:c r="J9" s="172"/>
      <x:c r="K9" s="142"/>
      <x:c r="L9" s="142"/>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IF(B10="","","VUL-"&amp;TEXT(ROW()-4,"0000"))</x:f>
      </x:c>
      <x:c r="B10" s="142"/>
      <x:c r="C10" s="142"/>
      <x:c r="D10" s="142"/>
      <x:c r="E10" s="142"/>
      <x:c r="F10" s="143"/>
      <x:c r="G10" s="172"/>
      <x:c r="H10" s="172"/>
      <x:c r="I10" s="172"/>
      <x:c r="J10" s="172"/>
      <x:c r="K10" s="142"/>
      <x:c r="L10" s="142"/>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IF(B11="","","VUL-"&amp;TEXT(ROW()-4,"0000"))</x:f>
      </x:c>
      <x:c r="B11" s="142"/>
      <x:c r="C11" s="142"/>
      <x:c r="D11" s="142"/>
      <x:c r="E11" s="142"/>
      <x:c r="F11" s="143"/>
      <x:c r="G11" s="172"/>
      <x:c r="H11" s="172"/>
      <x:c r="I11" s="172"/>
      <x:c r="J11" s="172"/>
      <x:c r="K11" s="142"/>
      <x:c r="L11" s="142"/>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IF(B12="","","VUL-"&amp;TEXT(ROW()-4,"0000"))</x:f>
      </x:c>
      <x:c r="B12" s="142"/>
      <x:c r="C12" s="142"/>
      <x:c r="D12" s="142"/>
      <x:c r="E12" s="142"/>
      <x:c r="F12" s="143"/>
      <x:c r="G12" s="172"/>
      <x:c r="H12" s="172"/>
      <x:c r="I12" s="172"/>
      <x:c r="J12" s="172"/>
      <x:c r="K12" s="142"/>
      <x:c r="L12" s="142"/>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IF(B13="","","VUL-"&amp;TEXT(ROW()-4,"0000"))</x:f>
      </x:c>
      <x:c r="B13" s="142"/>
      <x:c r="C13" s="142"/>
      <x:c r="D13" s="142"/>
      <x:c r="E13" s="142"/>
      <x:c r="F13" s="143"/>
      <x:c r="G13" s="172"/>
      <x:c r="H13" s="172"/>
      <x:c r="I13" s="172"/>
      <x:c r="J13" s="172"/>
      <x:c r="K13" s="142"/>
      <x:c r="L13" s="142"/>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IF(B14="","","VUL-"&amp;TEXT(ROW()-4,"0000"))</x:f>
      </x:c>
      <x:c r="B14" s="142"/>
      <x:c r="C14" s="142"/>
      <x:c r="D14" s="142"/>
      <x:c r="E14" s="142"/>
      <x:c r="F14" s="143"/>
      <x:c r="G14" s="172"/>
      <x:c r="H14" s="172"/>
      <x:c r="I14" s="172"/>
      <x:c r="J14" s="172"/>
      <x:c r="K14" s="142"/>
      <x:c r="L14" s="142"/>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IF(B15="","","VUL-"&amp;TEXT(ROW()-4,"0000"))</x:f>
      </x:c>
      <x:c r="B15" s="142"/>
      <x:c r="C15" s="142"/>
      <x:c r="D15" s="142"/>
      <x:c r="E15" s="142"/>
      <x:c r="F15" s="143"/>
      <x:c r="G15" s="172"/>
      <x:c r="H15" s="172"/>
      <x:c r="I15" s="172"/>
      <x:c r="J15" s="172"/>
      <x:c r="K15" s="142"/>
      <x:c r="L15" s="142"/>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IF(B16="","","VUL-"&amp;TEXT(ROW()-4,"0000"))</x:f>
      </x:c>
      <x:c r="B16" s="142"/>
      <x:c r="C16" s="142"/>
      <x:c r="D16" s="142"/>
      <x:c r="E16" s="142"/>
      <x:c r="F16" s="143"/>
      <x:c r="G16" s="172"/>
      <x:c r="H16" s="172"/>
      <x:c r="I16" s="172"/>
      <x:c r="J16" s="172"/>
      <x:c r="K16" s="142"/>
      <x:c r="L16" s="142"/>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IF(B17="","","VUL-"&amp;TEXT(ROW()-4,"0000"))</x:f>
      </x:c>
      <x:c r="B17" s="142"/>
      <x:c r="C17" s="142"/>
      <x:c r="D17" s="142"/>
      <x:c r="E17" s="142"/>
      <x:c r="F17" s="143"/>
      <x:c r="G17" s="172"/>
      <x:c r="H17" s="172"/>
      <x:c r="I17" s="172"/>
      <x:c r="J17" s="172"/>
      <x:c r="K17" s="142"/>
      <x:c r="L17" s="142"/>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IF(B18="","","VUL-"&amp;TEXT(ROW()-4,"0000"))</x:f>
      </x:c>
      <x:c r="B18" s="142"/>
      <x:c r="C18" s="142"/>
      <x:c r="D18" s="142"/>
      <x:c r="E18" s="142"/>
      <x:c r="F18" s="143"/>
      <x:c r="G18" s="172"/>
      <x:c r="H18" s="172"/>
      <x:c r="I18" s="172"/>
      <x:c r="J18" s="172"/>
      <x:c r="K18" s="142"/>
      <x:c r="L18" s="142"/>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IF(B19="","","VUL-"&amp;TEXT(ROW()-4,"0000"))</x:f>
      </x:c>
      <x:c r="B19" s="142"/>
      <x:c r="C19" s="142"/>
      <x:c r="D19" s="142"/>
      <x:c r="E19" s="142"/>
      <x:c r="F19" s="143"/>
      <x:c r="G19" s="172"/>
      <x:c r="H19" s="172"/>
      <x:c r="I19" s="172"/>
      <x:c r="J19" s="172"/>
      <x:c r="K19" s="142"/>
      <x:c r="L19" s="142"/>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IF(B20="","","VUL-"&amp;TEXT(ROW()-4,"0000"))</x:f>
      </x:c>
      <x:c r="B20" s="142"/>
      <x:c r="C20" s="142"/>
      <x:c r="D20" s="142"/>
      <x:c r="E20" s="142"/>
      <x:c r="F20" s="143"/>
      <x:c r="G20" s="172"/>
      <x:c r="H20" s="172"/>
      <x:c r="I20" s="172"/>
      <x:c r="J20" s="172"/>
      <x:c r="K20" s="142"/>
      <x:c r="L20" s="142"/>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IF(B21="","","VUL-"&amp;TEXT(ROW()-4,"0000"))</x:f>
      </x:c>
      <x:c r="B21" s="142"/>
      <x:c r="C21" s="142"/>
      <x:c r="D21" s="142"/>
      <x:c r="E21" s="142"/>
      <x:c r="F21" s="143"/>
      <x:c r="G21" s="172"/>
      <x:c r="H21" s="172"/>
      <x:c r="I21" s="172"/>
      <x:c r="J21" s="172"/>
      <x:c r="K21" s="142"/>
      <x:c r="L21" s="142"/>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IF(B22="","","VUL-"&amp;TEXT(ROW()-4,"0000"))</x:f>
      </x:c>
      <x:c r="B22" s="142"/>
      <x:c r="C22" s="142"/>
      <x:c r="D22" s="142"/>
      <x:c r="E22" s="142"/>
      <x:c r="F22" s="143"/>
      <x:c r="G22" s="172"/>
      <x:c r="H22" s="172"/>
      <x:c r="I22" s="172"/>
      <x:c r="J22" s="172"/>
      <x:c r="K22" s="142"/>
      <x:c r="L22" s="142"/>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IF(B23="","","VUL-"&amp;TEXT(ROW()-4,"0000"))</x:f>
      </x:c>
      <x:c r="B23" s="142"/>
      <x:c r="C23" s="142"/>
      <x:c r="D23" s="142"/>
      <x:c r="E23" s="142"/>
      <x:c r="F23" s="143"/>
      <x:c r="G23" s="172"/>
      <x:c r="H23" s="172"/>
      <x:c r="I23" s="172"/>
      <x:c r="J23" s="172"/>
      <x:c r="K23" s="142"/>
      <x:c r="L23" s="142"/>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IF(B24="","","VUL-"&amp;TEXT(ROW()-4,"0000"))</x:f>
      </x:c>
      <x:c r="B24" s="142"/>
      <x:c r="C24" s="142"/>
      <x:c r="D24" s="142"/>
      <x:c r="E24" s="142"/>
      <x:c r="F24" s="143"/>
      <x:c r="G24" s="172"/>
      <x:c r="H24" s="172"/>
      <x:c r="I24" s="172"/>
      <x:c r="J24" s="172"/>
      <x:c r="K24" s="142"/>
      <x:c r="L24" s="142"/>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IF(B25="","","VUL-"&amp;TEXT(ROW()-4,"0000"))</x:f>
      </x:c>
      <x:c r="B25" s="142"/>
      <x:c r="C25" s="142"/>
      <x:c r="D25" s="142"/>
      <x:c r="E25" s="142"/>
      <x:c r="F25" s="143"/>
      <x:c r="G25" s="172"/>
      <x:c r="H25" s="172"/>
      <x:c r="I25" s="172"/>
      <x:c r="J25" s="172"/>
      <x:c r="K25" s="142"/>
      <x:c r="L25" s="142"/>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IF(B26="","","VUL-"&amp;TEXT(ROW()-4,"0000"))</x:f>
      </x:c>
      <x:c r="B26" s="142"/>
      <x:c r="C26" s="142"/>
      <x:c r="D26" s="142"/>
      <x:c r="E26" s="142"/>
      <x:c r="F26" s="143"/>
      <x:c r="G26" s="172"/>
      <x:c r="H26" s="172"/>
      <x:c r="I26" s="172"/>
      <x:c r="J26" s="172"/>
      <x:c r="K26" s="142"/>
      <x:c r="L26" s="142"/>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IF(B27="","","VUL-"&amp;TEXT(ROW()-4,"0000"))</x:f>
      </x:c>
      <x:c r="B27" s="142"/>
      <x:c r="C27" s="142"/>
      <x:c r="D27" s="142"/>
      <x:c r="E27" s="142"/>
      <x:c r="F27" s="143"/>
      <x:c r="G27" s="172"/>
      <x:c r="H27" s="172"/>
      <x:c r="I27" s="172"/>
      <x:c r="J27" s="172"/>
      <x:c r="K27" s="142"/>
      <x:c r="L27" s="142"/>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IF(B28="","","VUL-"&amp;TEXT(ROW()-4,"0000"))</x:f>
      </x:c>
      <x:c r="B28" s="142"/>
      <x:c r="C28" s="142"/>
      <x:c r="D28" s="142"/>
      <x:c r="E28" s="142"/>
      <x:c r="F28" s="143"/>
      <x:c r="G28" s="172"/>
      <x:c r="H28" s="172"/>
      <x:c r="I28" s="172"/>
      <x:c r="J28" s="172"/>
      <x:c r="K28" s="142"/>
      <x:c r="L28" s="142"/>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IF(B29="","","VUL-"&amp;TEXT(ROW()-4,"0000"))</x:f>
      </x:c>
      <x:c r="B29" s="142"/>
      <x:c r="C29" s="142"/>
      <x:c r="D29" s="142"/>
      <x:c r="E29" s="142"/>
      <x:c r="F29" s="143"/>
      <x:c r="G29" s="172"/>
      <x:c r="H29" s="172"/>
      <x:c r="I29" s="172"/>
      <x:c r="J29" s="172"/>
      <x:c r="K29" s="142"/>
      <x:c r="L29" s="142"/>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IF(B30="","","VUL-"&amp;TEXT(ROW()-4,"0000"))</x:f>
      </x:c>
      <x:c r="B30" s="142"/>
      <x:c r="C30" s="142"/>
      <x:c r="D30" s="142"/>
      <x:c r="E30" s="142"/>
      <x:c r="F30" s="143"/>
      <x:c r="G30" s="172"/>
      <x:c r="H30" s="172"/>
      <x:c r="I30" s="172"/>
      <x:c r="J30" s="172"/>
      <x:c r="K30" s="142"/>
      <x:c r="L30" s="142"/>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IF(B31="","","VUL-"&amp;TEXT(ROW()-4,"0000"))</x:f>
      </x:c>
      <x:c r="B31" s="142"/>
      <x:c r="C31" s="142"/>
      <x:c r="D31" s="142"/>
      <x:c r="E31" s="142"/>
      <x:c r="F31" s="143"/>
      <x:c r="G31" s="172"/>
      <x:c r="H31" s="172"/>
      <x:c r="I31" s="172"/>
      <x:c r="J31" s="172"/>
      <x:c r="K31" s="142"/>
      <x:c r="L31" s="142"/>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IF(B32="","","VUL-"&amp;TEXT(ROW()-4,"0000"))</x:f>
      </x:c>
      <x:c r="B32" s="142"/>
      <x:c r="C32" s="142"/>
      <x:c r="D32" s="142"/>
      <x:c r="E32" s="142"/>
      <x:c r="F32" s="143"/>
      <x:c r="G32" s="172"/>
      <x:c r="H32" s="172"/>
      <x:c r="I32" s="172"/>
      <x:c r="J32" s="172"/>
      <x:c r="K32" s="142"/>
      <x:c r="L32" s="142"/>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IF(B33="","","VUL-"&amp;TEXT(ROW()-4,"0000"))</x:f>
      </x:c>
      <x:c r="B33" s="142"/>
      <x:c r="C33" s="142"/>
      <x:c r="D33" s="142"/>
      <x:c r="E33" s="142"/>
      <x:c r="F33" s="143"/>
      <x:c r="G33" s="172"/>
      <x:c r="H33" s="172"/>
      <x:c r="I33" s="172"/>
      <x:c r="J33" s="172"/>
      <x:c r="K33" s="142"/>
      <x:c r="L33" s="142"/>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IF(B34="","","VUL-"&amp;TEXT(ROW()-4,"0000"))</x:f>
      </x:c>
      <x:c r="B34" s="142"/>
      <x:c r="C34" s="142"/>
      <x:c r="D34" s="142"/>
      <x:c r="E34" s="142"/>
      <x:c r="F34" s="143"/>
      <x:c r="G34" s="172"/>
      <x:c r="H34" s="172"/>
      <x:c r="I34" s="172"/>
      <x:c r="J34" s="172"/>
      <x:c r="K34" s="142"/>
      <x:c r="L34" s="142"/>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IF(B35="","","VUL-"&amp;TEXT(ROW()-4,"0000"))</x:f>
      </x:c>
      <x:c r="B35" s="142"/>
      <x:c r="C35" s="142"/>
      <x:c r="D35" s="142"/>
      <x:c r="E35" s="142"/>
      <x:c r="F35" s="143"/>
      <x:c r="G35" s="172"/>
      <x:c r="H35" s="172"/>
      <x:c r="I35" s="172"/>
      <x:c r="J35" s="172"/>
      <x:c r="K35" s="142"/>
      <x:c r="L35" s="142"/>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IF(B36="","","VUL-"&amp;TEXT(ROW()-4,"0000"))</x:f>
      </x:c>
      <x:c r="B36" s="142"/>
      <x:c r="C36" s="142"/>
      <x:c r="D36" s="142"/>
      <x:c r="E36" s="142"/>
      <x:c r="F36" s="143"/>
      <x:c r="G36" s="172"/>
      <x:c r="H36" s="172"/>
      <x:c r="I36" s="172"/>
      <x:c r="J36" s="172"/>
      <x:c r="K36" s="142"/>
      <x:c r="L36" s="142"/>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IF(B37="","","VUL-"&amp;TEXT(ROW()-4,"0000"))</x:f>
      </x:c>
      <x:c r="B37" s="142"/>
      <x:c r="C37" s="142"/>
      <x:c r="D37" s="142"/>
      <x:c r="E37" s="142"/>
      <x:c r="F37" s="143"/>
      <x:c r="G37" s="172"/>
      <x:c r="H37" s="172"/>
      <x:c r="I37" s="172"/>
      <x:c r="J37" s="172"/>
      <x:c r="K37" s="142"/>
      <x:c r="L37" s="142"/>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IF(B38="","","VUL-"&amp;TEXT(ROW()-4,"0000"))</x:f>
      </x:c>
      <x:c r="B38" s="142"/>
      <x:c r="C38" s="142"/>
      <x:c r="D38" s="142"/>
      <x:c r="E38" s="142"/>
      <x:c r="F38" s="143"/>
      <x:c r="G38" s="172"/>
      <x:c r="H38" s="172"/>
      <x:c r="I38" s="172"/>
      <x:c r="J38" s="172"/>
      <x:c r="K38" s="142"/>
      <x:c r="L38" s="142"/>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IF(B39="","","VUL-"&amp;TEXT(ROW()-4,"0000"))</x:f>
      </x:c>
      <x:c r="B39" s="142"/>
      <x:c r="C39" s="142"/>
      <x:c r="D39" s="142"/>
      <x:c r="E39" s="142"/>
      <x:c r="F39" s="143"/>
      <x:c r="G39" s="172"/>
      <x:c r="H39" s="172"/>
      <x:c r="I39" s="172"/>
      <x:c r="J39" s="172"/>
      <x:c r="K39" s="142"/>
      <x:c r="L39" s="142"/>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IF(B40="","","VUL-"&amp;TEXT(ROW()-4,"0000"))</x:f>
      </x:c>
      <x:c r="B40" s="142"/>
      <x:c r="C40" s="142"/>
      <x:c r="D40" s="142"/>
      <x:c r="E40" s="142"/>
      <x:c r="F40" s="143"/>
      <x:c r="G40" s="172"/>
      <x:c r="H40" s="172"/>
      <x:c r="I40" s="172"/>
      <x:c r="J40" s="172"/>
      <x:c r="K40" s="142"/>
      <x:c r="L40" s="142"/>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IF(B41="","","VUL-"&amp;TEXT(ROW()-4,"0000"))</x:f>
      </x:c>
      <x:c r="B41" s="142"/>
      <x:c r="C41" s="142"/>
      <x:c r="D41" s="142"/>
      <x:c r="E41" s="142"/>
      <x:c r="F41" s="143"/>
      <x:c r="G41" s="172"/>
      <x:c r="H41" s="172"/>
      <x:c r="I41" s="172"/>
      <x:c r="J41" s="172"/>
      <x:c r="K41" s="142"/>
      <x:c r="L41" s="142"/>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IF(B42="","","VUL-"&amp;TEXT(ROW()-4,"0000"))</x:f>
      </x:c>
      <x:c r="B42" s="142"/>
      <x:c r="C42" s="142"/>
      <x:c r="D42" s="142"/>
      <x:c r="E42" s="142"/>
      <x:c r="F42" s="143"/>
      <x:c r="G42" s="172"/>
      <x:c r="H42" s="172"/>
      <x:c r="I42" s="172"/>
      <x:c r="J42" s="172"/>
      <x:c r="K42" s="142"/>
      <x:c r="L42" s="142"/>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IF(B43="","","VUL-"&amp;TEXT(ROW()-4,"0000"))</x:f>
      </x:c>
      <x:c r="B43" s="142"/>
      <x:c r="C43" s="142"/>
      <x:c r="D43" s="142"/>
      <x:c r="E43" s="142"/>
      <x:c r="F43" s="143"/>
      <x:c r="G43" s="172"/>
      <x:c r="H43" s="172"/>
      <x:c r="I43" s="172"/>
      <x:c r="J43" s="172"/>
      <x:c r="K43" s="142"/>
      <x:c r="L43" s="142"/>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IF(B44="","","VUL-"&amp;TEXT(ROW()-4,"0000"))</x:f>
      </x:c>
      <x:c r="B44" s="142"/>
      <x:c r="C44" s="142"/>
      <x:c r="D44" s="142"/>
      <x:c r="E44" s="142"/>
      <x:c r="F44" s="143"/>
      <x:c r="G44" s="172"/>
      <x:c r="H44" s="172"/>
      <x:c r="I44" s="172"/>
      <x:c r="J44" s="172"/>
      <x:c r="K44" s="142"/>
      <x:c r="L44" s="142"/>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IF(B45="","","VUL-"&amp;TEXT(ROW()-4,"0000"))</x:f>
      </x:c>
      <x:c r="B45" s="142"/>
      <x:c r="C45" s="142"/>
      <x:c r="D45" s="142"/>
      <x:c r="E45" s="142"/>
      <x:c r="F45" s="143"/>
      <x:c r="G45" s="172"/>
      <x:c r="H45" s="172"/>
      <x:c r="I45" s="172"/>
      <x:c r="J45" s="172"/>
      <x:c r="K45" s="142"/>
      <x:c r="L45" s="142"/>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IF(B46="","","VUL-"&amp;TEXT(ROW()-4,"0000"))</x:f>
      </x:c>
      <x:c r="B46" s="142"/>
      <x:c r="C46" s="142"/>
      <x:c r="D46" s="142"/>
      <x:c r="E46" s="142"/>
      <x:c r="F46" s="143"/>
      <x:c r="G46" s="172"/>
      <x:c r="H46" s="172"/>
      <x:c r="I46" s="172"/>
      <x:c r="J46" s="172"/>
      <x:c r="K46" s="142"/>
      <x:c r="L46" s="142"/>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IF(B47="","","VUL-"&amp;TEXT(ROW()-4,"0000"))</x:f>
      </x:c>
      <x:c r="B47" s="142"/>
      <x:c r="C47" s="142"/>
      <x:c r="D47" s="142"/>
      <x:c r="E47" s="142"/>
      <x:c r="F47" s="143"/>
      <x:c r="G47" s="172"/>
      <x:c r="H47" s="172"/>
      <x:c r="I47" s="172"/>
      <x:c r="J47" s="172"/>
      <x:c r="K47" s="142"/>
      <x:c r="L47" s="142"/>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IF(B48="","","VUL-"&amp;TEXT(ROW()-4,"0000"))</x:f>
      </x:c>
      <x:c r="B48" s="142"/>
      <x:c r="C48" s="142"/>
      <x:c r="D48" s="142"/>
      <x:c r="E48" s="142"/>
      <x:c r="F48" s="143"/>
      <x:c r="G48" s="172"/>
      <x:c r="H48" s="172"/>
      <x:c r="I48" s="172"/>
      <x:c r="J48" s="172"/>
      <x:c r="K48" s="142"/>
      <x:c r="L48" s="142"/>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IF(B49="","","VUL-"&amp;TEXT(ROW()-4,"0000"))</x:f>
      </x:c>
      <x:c r="B49" s="142"/>
      <x:c r="C49" s="142"/>
      <x:c r="D49" s="142"/>
      <x:c r="E49" s="142"/>
      <x:c r="F49" s="143"/>
      <x:c r="G49" s="172"/>
      <x:c r="H49" s="172"/>
      <x:c r="I49" s="172"/>
      <x:c r="J49" s="172"/>
      <x:c r="K49" s="142"/>
      <x:c r="L49" s="142"/>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IF(B50="","","VUL-"&amp;TEXT(ROW()-4,"0000"))</x:f>
      </x:c>
      <x:c r="B50" s="142"/>
      <x:c r="C50" s="142"/>
      <x:c r="D50" s="142"/>
      <x:c r="E50" s="142"/>
      <x:c r="F50" s="143"/>
      <x:c r="G50" s="172"/>
      <x:c r="H50" s="172"/>
      <x:c r="I50" s="172"/>
      <x:c r="J50" s="172"/>
      <x:c r="K50" s="142"/>
      <x:c r="L50" s="142"/>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IF(B51="","","VUL-"&amp;TEXT(ROW()-4,"0000"))</x:f>
      </x:c>
      <x:c r="B51" s="142"/>
      <x:c r="C51" s="142"/>
      <x:c r="D51" s="142"/>
      <x:c r="E51" s="142"/>
      <x:c r="F51" s="143"/>
      <x:c r="G51" s="172"/>
      <x:c r="H51" s="172"/>
      <x:c r="I51" s="172"/>
      <x:c r="J51" s="172"/>
      <x:c r="K51" s="142"/>
      <x:c r="L51" s="142"/>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IF(B52="","","VUL-"&amp;TEXT(ROW()-4,"0000"))</x:f>
      </x:c>
      <x:c r="B52" s="142"/>
      <x:c r="C52" s="142"/>
      <x:c r="D52" s="142"/>
      <x:c r="E52" s="142"/>
      <x:c r="F52" s="143"/>
      <x:c r="G52" s="172"/>
      <x:c r="H52" s="172"/>
      <x:c r="I52" s="172"/>
      <x:c r="J52" s="172"/>
      <x:c r="K52" s="142"/>
      <x:c r="L52" s="142"/>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IF(B53="","","VUL-"&amp;TEXT(ROW()-4,"0000"))</x:f>
      </x:c>
      <x:c r="B53" s="142"/>
      <x:c r="C53" s="142"/>
      <x:c r="D53" s="142"/>
      <x:c r="E53" s="142"/>
      <x:c r="F53" s="143"/>
      <x:c r="G53" s="172"/>
      <x:c r="H53" s="172"/>
      <x:c r="I53" s="172"/>
      <x:c r="J53" s="172"/>
      <x:c r="K53" s="142"/>
      <x:c r="L53" s="142"/>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IF(B54="","","VUL-"&amp;TEXT(ROW()-4,"0000"))</x:f>
      </x:c>
      <x:c r="B54" s="142"/>
      <x:c r="C54" s="142"/>
      <x:c r="D54" s="142"/>
      <x:c r="E54" s="142"/>
      <x:c r="F54" s="143"/>
      <x:c r="G54" s="172"/>
      <x:c r="H54" s="172"/>
      <x:c r="I54" s="172"/>
      <x:c r="J54" s="172"/>
      <x:c r="K54" s="142"/>
      <x:c r="L54" s="142"/>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IF(B55="","","VUL-"&amp;TEXT(ROW()-4,"0000"))</x:f>
      </x:c>
      <x:c r="B55" s="142"/>
      <x:c r="C55" s="142"/>
      <x:c r="D55" s="142"/>
      <x:c r="E55" s="142"/>
      <x:c r="F55" s="143"/>
      <x:c r="G55" s="172"/>
      <x:c r="H55" s="172"/>
      <x:c r="I55" s="172"/>
      <x:c r="J55" s="172"/>
      <x:c r="K55" s="142"/>
      <x:c r="L55" s="142"/>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IF(B56="","","VUL-"&amp;TEXT(ROW()-4,"0000"))</x:f>
      </x:c>
      <x:c r="B56" s="142"/>
      <x:c r="C56" s="142"/>
      <x:c r="D56" s="142"/>
      <x:c r="E56" s="142"/>
      <x:c r="F56" s="143"/>
      <x:c r="G56" s="172"/>
      <x:c r="H56" s="172"/>
      <x:c r="I56" s="172"/>
      <x:c r="J56" s="172"/>
      <x:c r="K56" s="142"/>
      <x:c r="L56" s="142"/>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IF(B57="","","VUL-"&amp;TEXT(ROW()-4,"0000"))</x:f>
      </x:c>
      <x:c r="B57" s="142"/>
      <x:c r="C57" s="142"/>
      <x:c r="D57" s="142"/>
      <x:c r="E57" s="142"/>
      <x:c r="F57" s="143"/>
      <x:c r="G57" s="172"/>
      <x:c r="H57" s="172"/>
      <x:c r="I57" s="172"/>
      <x:c r="J57" s="172"/>
      <x:c r="K57" s="142"/>
      <x:c r="L57" s="142"/>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IF(B58="","","VUL-"&amp;TEXT(ROW()-4,"0000"))</x:f>
      </x:c>
      <x:c r="B58" s="142"/>
      <x:c r="C58" s="142"/>
      <x:c r="D58" s="142"/>
      <x:c r="E58" s="142"/>
      <x:c r="F58" s="143"/>
      <x:c r="G58" s="172"/>
      <x:c r="H58" s="172"/>
      <x:c r="I58" s="172"/>
      <x:c r="J58" s="172"/>
      <x:c r="K58" s="142"/>
      <x:c r="L58" s="142"/>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IF(B59="","","VUL-"&amp;TEXT(ROW()-4,"0000"))</x:f>
      </x:c>
      <x:c r="B59" s="142"/>
      <x:c r="C59" s="142"/>
      <x:c r="D59" s="142"/>
      <x:c r="E59" s="142"/>
      <x:c r="F59" s="143"/>
      <x:c r="G59" s="172"/>
      <x:c r="H59" s="172"/>
      <x:c r="I59" s="172"/>
      <x:c r="J59" s="172"/>
      <x:c r="K59" s="142"/>
      <x:c r="L59" s="142"/>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IF(B60="","","VUL-"&amp;TEXT(ROW()-4,"0000"))</x:f>
      </x:c>
      <x:c r="B60" s="142"/>
      <x:c r="C60" s="142"/>
      <x:c r="D60" s="142"/>
      <x:c r="E60" s="142"/>
      <x:c r="F60" s="143"/>
      <x:c r="G60" s="172"/>
      <x:c r="H60" s="172"/>
      <x:c r="I60" s="172"/>
      <x:c r="J60" s="172"/>
      <x:c r="K60" s="142"/>
      <x:c r="L60" s="142"/>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IF(B61="","","VUL-"&amp;TEXT(ROW()-4,"0000"))</x:f>
      </x:c>
      <x:c r="B61" s="142"/>
      <x:c r="C61" s="142"/>
      <x:c r="D61" s="142"/>
      <x:c r="E61" s="142"/>
      <x:c r="F61" s="143"/>
      <x:c r="G61" s="172"/>
      <x:c r="H61" s="172"/>
      <x:c r="I61" s="172"/>
      <x:c r="J61" s="172"/>
      <x:c r="K61" s="142"/>
      <x:c r="L61" s="142"/>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IF(B62="","","VUL-"&amp;TEXT(ROW()-4,"0000"))</x:f>
      </x:c>
      <x:c r="B62" s="142"/>
      <x:c r="C62" s="142"/>
      <x:c r="D62" s="142"/>
      <x:c r="E62" s="142"/>
      <x:c r="F62" s="143"/>
      <x:c r="G62" s="172"/>
      <x:c r="H62" s="172"/>
      <x:c r="I62" s="172"/>
      <x:c r="J62" s="172"/>
      <x:c r="K62" s="142"/>
      <x:c r="L62" s="142"/>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IF(B63="","","VUL-"&amp;TEXT(ROW()-4,"0000"))</x:f>
      </x:c>
      <x:c r="B63" s="142"/>
      <x:c r="C63" s="142"/>
      <x:c r="D63" s="142"/>
      <x:c r="E63" s="142"/>
      <x:c r="F63" s="143"/>
      <x:c r="G63" s="172"/>
      <x:c r="H63" s="172"/>
      <x:c r="I63" s="172"/>
      <x:c r="J63" s="172"/>
      <x:c r="K63" s="142"/>
      <x:c r="L63" s="142"/>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IF(B64="","","VUL-"&amp;TEXT(ROW()-4,"0000"))</x:f>
      </x:c>
      <x:c r="B64" s="142"/>
      <x:c r="C64" s="142"/>
      <x:c r="D64" s="142"/>
      <x:c r="E64" s="142"/>
      <x:c r="F64" s="143"/>
      <x:c r="G64" s="172"/>
      <x:c r="H64" s="172"/>
      <x:c r="I64" s="172"/>
      <x:c r="J64" s="172"/>
      <x:c r="K64" s="142"/>
      <x:c r="L64" s="142"/>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419" priority="1" operator="containsText" text="ALERTE"/>
    <x:cfRule type="containsText" dxfId="420" priority="2" operator="containsText" text="OK"/>
    <x:cfRule type="containsText" dxfId="421" priority="3" operator="containsText" text="Rouge"/>
    <x:cfRule type="containsText" dxfId="422" priority="4" operator="containsText" text="Orange"/>
    <x:cfRule type="containsText" dxfId="423" priority="5" operator="containsText" text="Jaune"/>
    <x:cfRule type="containsText" dxfId="424" priority="6" operator="containsText" text="Vert"/>
    <x:cfRule type="containsText" dxfId="425" priority="7" operator="containsText" text="Validé humainement"/>
    <x:cfRule type="containsText" dxfId="426" priority="8" operator="containsText" text="P0"/>
    <x:cfRule type="containsText" dxfId="427" priority="9" operator="containsText" text="Extrême"/>
    <x:cfRule type="containsText" dxfId="428" priority="10" operator="containsText" text="Élevé"/>
  </x:conditionalFormatting>
  <x:conditionalFormatting sqref="T5:T64">
    <x:cfRule type="containsText" dxfId="429" priority="11" operator="containsText" text="ALERTE"/>
    <x:cfRule type="containsText" dxfId="430" priority="12" operator="containsText" text="OK"/>
    <x:cfRule type="containsText" dxfId="431" priority="13" operator="containsText" text="Rouge"/>
    <x:cfRule type="containsText" dxfId="432" priority="14" operator="containsText" text="Orange"/>
    <x:cfRule type="containsText" dxfId="433" priority="15" operator="containsText" text="Jaune"/>
    <x:cfRule type="containsText" dxfId="434" priority="16" operator="containsText" text="Vert"/>
    <x:cfRule type="containsText" dxfId="435" priority="17" operator="containsText" text="Validé humainement"/>
    <x:cfRule type="containsText" dxfId="436" priority="18" operator="containsText" text="P0"/>
    <x:cfRule type="containsText" dxfId="437" priority="19" operator="containsText" text="Extrême"/>
    <x:cfRule type="containsText" dxfId="438" priority="20" operator="containsText" text="Élevé"/>
  </x:conditionalFormatting>
  <x:dataValidations count="10">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"Ménages à bas revenu,Femmes cheffes de ménage,Enfants &lt;5 ans,Personnes âgées &gt;65 ans,Personnes handicapées,Habitat précaire / informel,Travailleurs informels extérieurs"</x:formula1>
    </x:dataValidation>
    <x:dataValidation type="list" errorStyle="warning" showInputMessage="1" showErrorMessage="1" errorTitle="Valeur inattendue" error="Veuillez choisir une valeur de la liste." promptTitle="Liste contrôlée" prompt="Choisir une valeur autorisée." sqref="K5:K64">
      <x:formula1>"Oui,Non,Partiel"</x:formula1>
    </x:dataValidation>
    <x:dataValidation type="list" errorStyle="warning" showInputMessage="1" showErrorMessage="1" errorTitle="Valeur inattendue" error="Veuillez choisir une valeur de la liste." promptTitle="Liste contrôlée" prompt="Choisir une valeur autorisée." sqref="L5:L64">
      <x:formula1>"Oui,Non,Partiel"</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cf33a5a8c35e4cf6"/>
  </x:tableParts>
</x:worksheet>
</file>

<file path=xl/worksheets/sheet10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5" hidden="0" customWidth="1"/>
    <x:col min="6" max="6" width="15" hidden="0" customWidth="1"/>
    <x:col min="7" max="7" width="16.25" hidden="0" customWidth="1"/>
    <x:col min="8" max="8" width="13.75" hidden="0" customWidth="1"/>
    <x:col min="9" max="9" width="15" hidden="0" customWidth="1"/>
    <x:col min="10" max="10" width="13.75" hidden="0" customWidth="1"/>
    <x:col min="11" max="11" width="18.75" hidden="0" customWidth="1"/>
    <x:col min="12" max="12" width="15" hidden="0" customWidth="1"/>
    <x:col min="13" max="13" width="17.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Populations vulnérables</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16_Form_Populations_Vulnerables.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Groupe vulnérable</x:v>
      </x:c>
      <x:c r="F4" s="150" t="str">
        <x:v>Effectif</x:v>
      </x:c>
      <x:c r="G4" s="150" t="str">
        <x:v>Part de la population (%)</x:v>
      </x:c>
      <x:c r="H4" s="150" t="str">
        <x:v>Dont femmes (%)</x:v>
      </x:c>
      <x:c r="I4" s="150" t="str">
        <x:v>Dont jeunes &lt;15 ans (%)</x:v>
      </x:c>
      <x:c r="J4" s="150" t="str">
        <x:v>Dont &gt;65 ans (%)</x:v>
      </x:c>
      <x:c r="K4" s="150" t="str">
        <x:v>Accès eau/assainissement</x:v>
      </x:c>
      <x:c r="L4" s="150" t="str">
        <x:v>Accès santé</x:v>
      </x:c>
      <x:c r="M4" s="150" t="str">
        <x:v>Capacité d'adaptation</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IF('16_Form_Populations_Vulnerables'!$P5="Validé humainement",'16_Form_Populations_Vulnerables'!A5,"")</x:f>
      </x:c>
      <x:c r="B5" s="142" t="str">
        <x:f>IF('16_Form_Populations_Vulnerables'!$P5="Validé humainement",'16_Form_Populations_Vulnerables'!B5,"")</x:f>
      </x:c>
      <x:c r="C5" s="142" t="str">
        <x:f>IF('16_Form_Populations_Vulnerables'!$P5="Validé humainement",'16_Form_Populations_Vulnerables'!C5,"")</x:f>
      </x:c>
      <x:c r="D5" s="142" t="str">
        <x:f>IF('16_Form_Populations_Vulnerables'!$P5="Validé humainement",'16_Form_Populations_Vulnerables'!D5,"")</x:f>
      </x:c>
      <x:c r="E5" s="142" t="str">
        <x:f>IF('16_Form_Populations_Vulnerables'!$P5="Validé humainement",'16_Form_Populations_Vulnerables'!E5,"")</x:f>
      </x:c>
      <x:c r="F5" s="142" t="str">
        <x:f>IF('16_Form_Populations_Vulnerables'!$P5="Validé humainement",'16_Form_Populations_Vulnerables'!F5,"")</x:f>
      </x:c>
      <x:c r="G5" s="142" t="str">
        <x:f>IF('16_Form_Populations_Vulnerables'!$P5="Validé humainement",'16_Form_Populations_Vulnerables'!G5,"")</x:f>
      </x:c>
      <x:c r="H5" s="142" t="str">
        <x:f>IF('16_Form_Populations_Vulnerables'!$P5="Validé humainement",'16_Form_Populations_Vulnerables'!H5,"")</x:f>
      </x:c>
      <x:c r="I5" s="142" t="str">
        <x:f>IF('16_Form_Populations_Vulnerables'!$P5="Validé humainement",'16_Form_Populations_Vulnerables'!I5,"")</x:f>
      </x:c>
      <x:c r="J5" s="142" t="str">
        <x:f>IF('16_Form_Populations_Vulnerables'!$P5="Validé humainement",'16_Form_Populations_Vulnerables'!J5,"")</x:f>
      </x:c>
      <x:c r="K5" s="142" t="str">
        <x:f>IF('16_Form_Populations_Vulnerables'!$P5="Validé humainement",'16_Form_Populations_Vulnerables'!K5,"")</x:f>
      </x:c>
      <x:c r="L5" s="142" t="str">
        <x:f>IF('16_Form_Populations_Vulnerables'!$P5="Validé humainement",'16_Form_Populations_Vulnerables'!L5,"")</x:f>
      </x:c>
      <x:c r="M5" s="142" t="str">
        <x:f>IF('16_Form_Populations_Vulnerables'!$P5="Validé humainement",'16_Form_Populations_Vulnerables'!M5,"")</x:f>
      </x:c>
      <x:c r="N5" s="142" t="str">
        <x:f>IF('16_Form_Populations_Vulnerables'!$P5="Validé humainement",'16_Form_Populations_Vulnerables'!N5,"")</x:f>
      </x:c>
      <x:c r="O5" s="142" t="str">
        <x:f>IF('16_Form_Populations_Vulnerables'!$P5="Validé humainement",'16_Form_Populations_Vulnerables'!O5,"")</x:f>
      </x:c>
      <x:c r="P5" s="142" t="str">
        <x:f>IF('16_Form_Populations_Vulnerables'!$P5="Validé humainement",'16_Form_Populations_Vulnerables'!P5,"")</x:f>
      </x:c>
      <x:c r="Q5" s="142" t="str">
        <x:f>IF('16_Form_Populations_Vulnerables'!$P5="Validé humainement",'16_Form_Populations_Vulnerables'!Q5,"")</x:f>
      </x:c>
      <x:c r="R5" s="142" t="str">
        <x:f>IF('16_Form_Populations_Vulnerables'!$P5="Validé humainement",'16_Form_Populations_Vulnerables'!R5,"")</x:f>
      </x:c>
      <x:c r="S5" s="142" t="str">
        <x:f>IF('16_Form_Populations_Vulnerables'!$P5="Validé humainement",'16_Form_Populations_Vulnerables'!S5,"")</x:f>
      </x:c>
      <x:c r="T5" s="142" t="str">
        <x:f>IF('16_Form_Populations_Vulnerables'!$P5="Validé humainement",'16_Form_Populations_Vulnerables'!T5,"")</x:f>
      </x:c>
      <x:c r="U5" s="142" t="str">
        <x:f>IF('16_Form_Populations_Vulnerables'!$P5="Validé humainement",'16_Form_Populations_Vulnerables'!U5,"")</x:f>
      </x:c>
    </x:row>
    <x:row r="6">
      <x:c r="A6" s="142" t="str">
        <x:f>IF('16_Form_Populations_Vulnerables'!$P6="Validé humainement",'16_Form_Populations_Vulnerables'!A6,"")</x:f>
      </x:c>
      <x:c r="B6" s="142" t="str">
        <x:f>IF('16_Form_Populations_Vulnerables'!$P6="Validé humainement",'16_Form_Populations_Vulnerables'!B6,"")</x:f>
      </x:c>
      <x:c r="C6" s="142" t="str">
        <x:f>IF('16_Form_Populations_Vulnerables'!$P6="Validé humainement",'16_Form_Populations_Vulnerables'!C6,"")</x:f>
      </x:c>
      <x:c r="D6" s="142" t="str">
        <x:f>IF('16_Form_Populations_Vulnerables'!$P6="Validé humainement",'16_Form_Populations_Vulnerables'!D6,"")</x:f>
      </x:c>
      <x:c r="E6" s="142" t="str">
        <x:f>IF('16_Form_Populations_Vulnerables'!$P6="Validé humainement",'16_Form_Populations_Vulnerables'!E6,"")</x:f>
      </x:c>
      <x:c r="F6" s="142" t="str">
        <x:f>IF('16_Form_Populations_Vulnerables'!$P6="Validé humainement",'16_Form_Populations_Vulnerables'!F6,"")</x:f>
      </x:c>
      <x:c r="G6" s="142" t="str">
        <x:f>IF('16_Form_Populations_Vulnerables'!$P6="Validé humainement",'16_Form_Populations_Vulnerables'!G6,"")</x:f>
      </x:c>
      <x:c r="H6" s="142" t="str">
        <x:f>IF('16_Form_Populations_Vulnerables'!$P6="Validé humainement",'16_Form_Populations_Vulnerables'!H6,"")</x:f>
      </x:c>
      <x:c r="I6" s="142" t="str">
        <x:f>IF('16_Form_Populations_Vulnerables'!$P6="Validé humainement",'16_Form_Populations_Vulnerables'!I6,"")</x:f>
      </x:c>
      <x:c r="J6" s="142" t="str">
        <x:f>IF('16_Form_Populations_Vulnerables'!$P6="Validé humainement",'16_Form_Populations_Vulnerables'!J6,"")</x:f>
      </x:c>
      <x:c r="K6" s="142" t="str">
        <x:f>IF('16_Form_Populations_Vulnerables'!$P6="Validé humainement",'16_Form_Populations_Vulnerables'!K6,"")</x:f>
      </x:c>
      <x:c r="L6" s="142" t="str">
        <x:f>IF('16_Form_Populations_Vulnerables'!$P6="Validé humainement",'16_Form_Populations_Vulnerables'!L6,"")</x:f>
      </x:c>
      <x:c r="M6" s="142" t="str">
        <x:f>IF('16_Form_Populations_Vulnerables'!$P6="Validé humainement",'16_Form_Populations_Vulnerables'!M6,"")</x:f>
      </x:c>
      <x:c r="N6" s="142" t="str">
        <x:f>IF('16_Form_Populations_Vulnerables'!$P6="Validé humainement",'16_Form_Populations_Vulnerables'!N6,"")</x:f>
      </x:c>
      <x:c r="O6" s="142" t="str">
        <x:f>IF('16_Form_Populations_Vulnerables'!$P6="Validé humainement",'16_Form_Populations_Vulnerables'!O6,"")</x:f>
      </x:c>
      <x:c r="P6" s="142" t="str">
        <x:f>IF('16_Form_Populations_Vulnerables'!$P6="Validé humainement",'16_Form_Populations_Vulnerables'!P6,"")</x:f>
      </x:c>
      <x:c r="Q6" s="142" t="str">
        <x:f>IF('16_Form_Populations_Vulnerables'!$P6="Validé humainement",'16_Form_Populations_Vulnerables'!Q6,"")</x:f>
      </x:c>
      <x:c r="R6" s="142" t="str">
        <x:f>IF('16_Form_Populations_Vulnerables'!$P6="Validé humainement",'16_Form_Populations_Vulnerables'!R6,"")</x:f>
      </x:c>
      <x:c r="S6" s="142" t="str">
        <x:f>IF('16_Form_Populations_Vulnerables'!$P6="Validé humainement",'16_Form_Populations_Vulnerables'!S6,"")</x:f>
      </x:c>
      <x:c r="T6" s="142" t="str">
        <x:f>IF('16_Form_Populations_Vulnerables'!$P6="Validé humainement",'16_Form_Populations_Vulnerables'!T6,"")</x:f>
      </x:c>
      <x:c r="U6" s="142" t="str">
        <x:f>IF('16_Form_Populations_Vulnerables'!$P6="Validé humainement",'16_Form_Populations_Vulnerables'!U6,"")</x:f>
      </x:c>
    </x:row>
    <x:row r="7">
      <x:c r="A7" s="142" t="str">
        <x:f>IF('16_Form_Populations_Vulnerables'!$P7="Validé humainement",'16_Form_Populations_Vulnerables'!A7,"")</x:f>
      </x:c>
      <x:c r="B7" s="142" t="str">
        <x:f>IF('16_Form_Populations_Vulnerables'!$P7="Validé humainement",'16_Form_Populations_Vulnerables'!B7,"")</x:f>
      </x:c>
      <x:c r="C7" s="142" t="str">
        <x:f>IF('16_Form_Populations_Vulnerables'!$P7="Validé humainement",'16_Form_Populations_Vulnerables'!C7,"")</x:f>
      </x:c>
      <x:c r="D7" s="142" t="str">
        <x:f>IF('16_Form_Populations_Vulnerables'!$P7="Validé humainement",'16_Form_Populations_Vulnerables'!D7,"")</x:f>
      </x:c>
      <x:c r="E7" s="142" t="str">
        <x:f>IF('16_Form_Populations_Vulnerables'!$P7="Validé humainement",'16_Form_Populations_Vulnerables'!E7,"")</x:f>
      </x:c>
      <x:c r="F7" s="142" t="str">
        <x:f>IF('16_Form_Populations_Vulnerables'!$P7="Validé humainement",'16_Form_Populations_Vulnerables'!F7,"")</x:f>
      </x:c>
      <x:c r="G7" s="142" t="str">
        <x:f>IF('16_Form_Populations_Vulnerables'!$P7="Validé humainement",'16_Form_Populations_Vulnerables'!G7,"")</x:f>
      </x:c>
      <x:c r="H7" s="142" t="str">
        <x:f>IF('16_Form_Populations_Vulnerables'!$P7="Validé humainement",'16_Form_Populations_Vulnerables'!H7,"")</x:f>
      </x:c>
      <x:c r="I7" s="142" t="str">
        <x:f>IF('16_Form_Populations_Vulnerables'!$P7="Validé humainement",'16_Form_Populations_Vulnerables'!I7,"")</x:f>
      </x:c>
      <x:c r="J7" s="142" t="str">
        <x:f>IF('16_Form_Populations_Vulnerables'!$P7="Validé humainement",'16_Form_Populations_Vulnerables'!J7,"")</x:f>
      </x:c>
      <x:c r="K7" s="142" t="str">
        <x:f>IF('16_Form_Populations_Vulnerables'!$P7="Validé humainement",'16_Form_Populations_Vulnerables'!K7,"")</x:f>
      </x:c>
      <x:c r="L7" s="142" t="str">
        <x:f>IF('16_Form_Populations_Vulnerables'!$P7="Validé humainement",'16_Form_Populations_Vulnerables'!L7,"")</x:f>
      </x:c>
      <x:c r="M7" s="142" t="str">
        <x:f>IF('16_Form_Populations_Vulnerables'!$P7="Validé humainement",'16_Form_Populations_Vulnerables'!M7,"")</x:f>
      </x:c>
      <x:c r="N7" s="142" t="str">
        <x:f>IF('16_Form_Populations_Vulnerables'!$P7="Validé humainement",'16_Form_Populations_Vulnerables'!N7,"")</x:f>
      </x:c>
      <x:c r="O7" s="142" t="str">
        <x:f>IF('16_Form_Populations_Vulnerables'!$P7="Validé humainement",'16_Form_Populations_Vulnerables'!O7,"")</x:f>
      </x:c>
      <x:c r="P7" s="142" t="str">
        <x:f>IF('16_Form_Populations_Vulnerables'!$P7="Validé humainement",'16_Form_Populations_Vulnerables'!P7,"")</x:f>
      </x:c>
      <x:c r="Q7" s="142" t="str">
        <x:f>IF('16_Form_Populations_Vulnerables'!$P7="Validé humainement",'16_Form_Populations_Vulnerables'!Q7,"")</x:f>
      </x:c>
      <x:c r="R7" s="142" t="str">
        <x:f>IF('16_Form_Populations_Vulnerables'!$P7="Validé humainement",'16_Form_Populations_Vulnerables'!R7,"")</x:f>
      </x:c>
      <x:c r="S7" s="142" t="str">
        <x:f>IF('16_Form_Populations_Vulnerables'!$P7="Validé humainement",'16_Form_Populations_Vulnerables'!S7,"")</x:f>
      </x:c>
      <x:c r="T7" s="142" t="str">
        <x:f>IF('16_Form_Populations_Vulnerables'!$P7="Validé humainement",'16_Form_Populations_Vulnerables'!T7,"")</x:f>
      </x:c>
      <x:c r="U7" s="142" t="str">
        <x:f>IF('16_Form_Populations_Vulnerables'!$P7="Validé humainement",'16_Form_Populations_Vulnerables'!U7,"")</x:f>
      </x:c>
    </x:row>
    <x:row r="8">
      <x:c r="A8" s="142" t="str">
        <x:f>IF('16_Form_Populations_Vulnerables'!$P8="Validé humainement",'16_Form_Populations_Vulnerables'!A8,"")</x:f>
      </x:c>
      <x:c r="B8" s="142" t="str">
        <x:f>IF('16_Form_Populations_Vulnerables'!$P8="Validé humainement",'16_Form_Populations_Vulnerables'!B8,"")</x:f>
      </x:c>
      <x:c r="C8" s="142" t="str">
        <x:f>IF('16_Form_Populations_Vulnerables'!$P8="Validé humainement",'16_Form_Populations_Vulnerables'!C8,"")</x:f>
      </x:c>
      <x:c r="D8" s="142" t="str">
        <x:f>IF('16_Form_Populations_Vulnerables'!$P8="Validé humainement",'16_Form_Populations_Vulnerables'!D8,"")</x:f>
      </x:c>
      <x:c r="E8" s="142" t="str">
        <x:f>IF('16_Form_Populations_Vulnerables'!$P8="Validé humainement",'16_Form_Populations_Vulnerables'!E8,"")</x:f>
      </x:c>
      <x:c r="F8" s="142" t="str">
        <x:f>IF('16_Form_Populations_Vulnerables'!$P8="Validé humainement",'16_Form_Populations_Vulnerables'!F8,"")</x:f>
      </x:c>
      <x:c r="G8" s="142" t="str">
        <x:f>IF('16_Form_Populations_Vulnerables'!$P8="Validé humainement",'16_Form_Populations_Vulnerables'!G8,"")</x:f>
      </x:c>
      <x:c r="H8" s="142" t="str">
        <x:f>IF('16_Form_Populations_Vulnerables'!$P8="Validé humainement",'16_Form_Populations_Vulnerables'!H8,"")</x:f>
      </x:c>
      <x:c r="I8" s="142" t="str">
        <x:f>IF('16_Form_Populations_Vulnerables'!$P8="Validé humainement",'16_Form_Populations_Vulnerables'!I8,"")</x:f>
      </x:c>
      <x:c r="J8" s="142" t="str">
        <x:f>IF('16_Form_Populations_Vulnerables'!$P8="Validé humainement",'16_Form_Populations_Vulnerables'!J8,"")</x:f>
      </x:c>
      <x:c r="K8" s="142" t="str">
        <x:f>IF('16_Form_Populations_Vulnerables'!$P8="Validé humainement",'16_Form_Populations_Vulnerables'!K8,"")</x:f>
      </x:c>
      <x:c r="L8" s="142" t="str">
        <x:f>IF('16_Form_Populations_Vulnerables'!$P8="Validé humainement",'16_Form_Populations_Vulnerables'!L8,"")</x:f>
      </x:c>
      <x:c r="M8" s="142" t="str">
        <x:f>IF('16_Form_Populations_Vulnerables'!$P8="Validé humainement",'16_Form_Populations_Vulnerables'!M8,"")</x:f>
      </x:c>
      <x:c r="N8" s="142" t="str">
        <x:f>IF('16_Form_Populations_Vulnerables'!$P8="Validé humainement",'16_Form_Populations_Vulnerables'!N8,"")</x:f>
      </x:c>
      <x:c r="O8" s="142" t="str">
        <x:f>IF('16_Form_Populations_Vulnerables'!$P8="Validé humainement",'16_Form_Populations_Vulnerables'!O8,"")</x:f>
      </x:c>
      <x:c r="P8" s="142" t="str">
        <x:f>IF('16_Form_Populations_Vulnerables'!$P8="Validé humainement",'16_Form_Populations_Vulnerables'!P8,"")</x:f>
      </x:c>
      <x:c r="Q8" s="142" t="str">
        <x:f>IF('16_Form_Populations_Vulnerables'!$P8="Validé humainement",'16_Form_Populations_Vulnerables'!Q8,"")</x:f>
      </x:c>
      <x:c r="R8" s="142" t="str">
        <x:f>IF('16_Form_Populations_Vulnerables'!$P8="Validé humainement",'16_Form_Populations_Vulnerables'!R8,"")</x:f>
      </x:c>
      <x:c r="S8" s="142" t="str">
        <x:f>IF('16_Form_Populations_Vulnerables'!$P8="Validé humainement",'16_Form_Populations_Vulnerables'!S8,"")</x:f>
      </x:c>
      <x:c r="T8" s="142" t="str">
        <x:f>IF('16_Form_Populations_Vulnerables'!$P8="Validé humainement",'16_Form_Populations_Vulnerables'!T8,"")</x:f>
      </x:c>
      <x:c r="U8" s="142" t="str">
        <x:f>IF('16_Form_Populations_Vulnerables'!$P8="Validé humainement",'16_Form_Populations_Vulnerables'!U8,"")</x:f>
      </x:c>
    </x:row>
    <x:row r="9">
      <x:c r="A9" s="142" t="str">
        <x:f>IF('16_Form_Populations_Vulnerables'!$P9="Validé humainement",'16_Form_Populations_Vulnerables'!A9,"")</x:f>
      </x:c>
      <x:c r="B9" s="142" t="str">
        <x:f>IF('16_Form_Populations_Vulnerables'!$P9="Validé humainement",'16_Form_Populations_Vulnerables'!B9,"")</x:f>
      </x:c>
      <x:c r="C9" s="142" t="str">
        <x:f>IF('16_Form_Populations_Vulnerables'!$P9="Validé humainement",'16_Form_Populations_Vulnerables'!C9,"")</x:f>
      </x:c>
      <x:c r="D9" s="142" t="str">
        <x:f>IF('16_Form_Populations_Vulnerables'!$P9="Validé humainement",'16_Form_Populations_Vulnerables'!D9,"")</x:f>
      </x:c>
      <x:c r="E9" s="142" t="str">
        <x:f>IF('16_Form_Populations_Vulnerables'!$P9="Validé humainement",'16_Form_Populations_Vulnerables'!E9,"")</x:f>
      </x:c>
      <x:c r="F9" s="142" t="str">
        <x:f>IF('16_Form_Populations_Vulnerables'!$P9="Validé humainement",'16_Form_Populations_Vulnerables'!F9,"")</x:f>
      </x:c>
      <x:c r="G9" s="142" t="str">
        <x:f>IF('16_Form_Populations_Vulnerables'!$P9="Validé humainement",'16_Form_Populations_Vulnerables'!G9,"")</x:f>
      </x:c>
      <x:c r="H9" s="142" t="str">
        <x:f>IF('16_Form_Populations_Vulnerables'!$P9="Validé humainement",'16_Form_Populations_Vulnerables'!H9,"")</x:f>
      </x:c>
      <x:c r="I9" s="142" t="str">
        <x:f>IF('16_Form_Populations_Vulnerables'!$P9="Validé humainement",'16_Form_Populations_Vulnerables'!I9,"")</x:f>
      </x:c>
      <x:c r="J9" s="142" t="str">
        <x:f>IF('16_Form_Populations_Vulnerables'!$P9="Validé humainement",'16_Form_Populations_Vulnerables'!J9,"")</x:f>
      </x:c>
      <x:c r="K9" s="142" t="str">
        <x:f>IF('16_Form_Populations_Vulnerables'!$P9="Validé humainement",'16_Form_Populations_Vulnerables'!K9,"")</x:f>
      </x:c>
      <x:c r="L9" s="142" t="str">
        <x:f>IF('16_Form_Populations_Vulnerables'!$P9="Validé humainement",'16_Form_Populations_Vulnerables'!L9,"")</x:f>
      </x:c>
      <x:c r="M9" s="142" t="str">
        <x:f>IF('16_Form_Populations_Vulnerables'!$P9="Validé humainement",'16_Form_Populations_Vulnerables'!M9,"")</x:f>
      </x:c>
      <x:c r="N9" s="142" t="str">
        <x:f>IF('16_Form_Populations_Vulnerables'!$P9="Validé humainement",'16_Form_Populations_Vulnerables'!N9,"")</x:f>
      </x:c>
      <x:c r="O9" s="142" t="str">
        <x:f>IF('16_Form_Populations_Vulnerables'!$P9="Validé humainement",'16_Form_Populations_Vulnerables'!O9,"")</x:f>
      </x:c>
      <x:c r="P9" s="142" t="str">
        <x:f>IF('16_Form_Populations_Vulnerables'!$P9="Validé humainement",'16_Form_Populations_Vulnerables'!P9,"")</x:f>
      </x:c>
      <x:c r="Q9" s="142" t="str">
        <x:f>IF('16_Form_Populations_Vulnerables'!$P9="Validé humainement",'16_Form_Populations_Vulnerables'!Q9,"")</x:f>
      </x:c>
      <x:c r="R9" s="142" t="str">
        <x:f>IF('16_Form_Populations_Vulnerables'!$P9="Validé humainement",'16_Form_Populations_Vulnerables'!R9,"")</x:f>
      </x:c>
      <x:c r="S9" s="142" t="str">
        <x:f>IF('16_Form_Populations_Vulnerables'!$P9="Validé humainement",'16_Form_Populations_Vulnerables'!S9,"")</x:f>
      </x:c>
      <x:c r="T9" s="142" t="str">
        <x:f>IF('16_Form_Populations_Vulnerables'!$P9="Validé humainement",'16_Form_Populations_Vulnerables'!T9,"")</x:f>
      </x:c>
      <x:c r="U9" s="142" t="str">
        <x:f>IF('16_Form_Populations_Vulnerables'!$P9="Validé humainement",'16_Form_Populations_Vulnerables'!U9,"")</x:f>
      </x:c>
    </x:row>
    <x:row r="10">
      <x:c r="A10" s="142" t="str">
        <x:f>IF('16_Form_Populations_Vulnerables'!$P10="Validé humainement",'16_Form_Populations_Vulnerables'!A10,"")</x:f>
      </x:c>
      <x:c r="B10" s="142" t="str">
        <x:f>IF('16_Form_Populations_Vulnerables'!$P10="Validé humainement",'16_Form_Populations_Vulnerables'!B10,"")</x:f>
      </x:c>
      <x:c r="C10" s="142" t="str">
        <x:f>IF('16_Form_Populations_Vulnerables'!$P10="Validé humainement",'16_Form_Populations_Vulnerables'!C10,"")</x:f>
      </x:c>
      <x:c r="D10" s="142" t="str">
        <x:f>IF('16_Form_Populations_Vulnerables'!$P10="Validé humainement",'16_Form_Populations_Vulnerables'!D10,"")</x:f>
      </x:c>
      <x:c r="E10" s="142" t="str">
        <x:f>IF('16_Form_Populations_Vulnerables'!$P10="Validé humainement",'16_Form_Populations_Vulnerables'!E10,"")</x:f>
      </x:c>
      <x:c r="F10" s="142" t="str">
        <x:f>IF('16_Form_Populations_Vulnerables'!$P10="Validé humainement",'16_Form_Populations_Vulnerables'!F10,"")</x:f>
      </x:c>
      <x:c r="G10" s="142" t="str">
        <x:f>IF('16_Form_Populations_Vulnerables'!$P10="Validé humainement",'16_Form_Populations_Vulnerables'!G10,"")</x:f>
      </x:c>
      <x:c r="H10" s="142" t="str">
        <x:f>IF('16_Form_Populations_Vulnerables'!$P10="Validé humainement",'16_Form_Populations_Vulnerables'!H10,"")</x:f>
      </x:c>
      <x:c r="I10" s="142" t="str">
        <x:f>IF('16_Form_Populations_Vulnerables'!$P10="Validé humainement",'16_Form_Populations_Vulnerables'!I10,"")</x:f>
      </x:c>
      <x:c r="J10" s="142" t="str">
        <x:f>IF('16_Form_Populations_Vulnerables'!$P10="Validé humainement",'16_Form_Populations_Vulnerables'!J10,"")</x:f>
      </x:c>
      <x:c r="K10" s="142" t="str">
        <x:f>IF('16_Form_Populations_Vulnerables'!$P10="Validé humainement",'16_Form_Populations_Vulnerables'!K10,"")</x:f>
      </x:c>
      <x:c r="L10" s="142" t="str">
        <x:f>IF('16_Form_Populations_Vulnerables'!$P10="Validé humainement",'16_Form_Populations_Vulnerables'!L10,"")</x:f>
      </x:c>
      <x:c r="M10" s="142" t="str">
        <x:f>IF('16_Form_Populations_Vulnerables'!$P10="Validé humainement",'16_Form_Populations_Vulnerables'!M10,"")</x:f>
      </x:c>
      <x:c r="N10" s="142" t="str">
        <x:f>IF('16_Form_Populations_Vulnerables'!$P10="Validé humainement",'16_Form_Populations_Vulnerables'!N10,"")</x:f>
      </x:c>
      <x:c r="O10" s="142" t="str">
        <x:f>IF('16_Form_Populations_Vulnerables'!$P10="Validé humainement",'16_Form_Populations_Vulnerables'!O10,"")</x:f>
      </x:c>
      <x:c r="P10" s="142" t="str">
        <x:f>IF('16_Form_Populations_Vulnerables'!$P10="Validé humainement",'16_Form_Populations_Vulnerables'!P10,"")</x:f>
      </x:c>
      <x:c r="Q10" s="142" t="str">
        <x:f>IF('16_Form_Populations_Vulnerables'!$P10="Validé humainement",'16_Form_Populations_Vulnerables'!Q10,"")</x:f>
      </x:c>
      <x:c r="R10" s="142" t="str">
        <x:f>IF('16_Form_Populations_Vulnerables'!$P10="Validé humainement",'16_Form_Populations_Vulnerables'!R10,"")</x:f>
      </x:c>
      <x:c r="S10" s="142" t="str">
        <x:f>IF('16_Form_Populations_Vulnerables'!$P10="Validé humainement",'16_Form_Populations_Vulnerables'!S10,"")</x:f>
      </x:c>
      <x:c r="T10" s="142" t="str">
        <x:f>IF('16_Form_Populations_Vulnerables'!$P10="Validé humainement",'16_Form_Populations_Vulnerables'!T10,"")</x:f>
      </x:c>
      <x:c r="U10" s="142" t="str">
        <x:f>IF('16_Form_Populations_Vulnerables'!$P10="Validé humainement",'16_Form_Populations_Vulnerables'!U10,"")</x:f>
      </x:c>
    </x:row>
    <x:row r="11">
      <x:c r="A11" s="142" t="str">
        <x:f>IF('16_Form_Populations_Vulnerables'!$P11="Validé humainement",'16_Form_Populations_Vulnerables'!A11,"")</x:f>
      </x:c>
      <x:c r="B11" s="142" t="str">
        <x:f>IF('16_Form_Populations_Vulnerables'!$P11="Validé humainement",'16_Form_Populations_Vulnerables'!B11,"")</x:f>
      </x:c>
      <x:c r="C11" s="142" t="str">
        <x:f>IF('16_Form_Populations_Vulnerables'!$P11="Validé humainement",'16_Form_Populations_Vulnerables'!C11,"")</x:f>
      </x:c>
      <x:c r="D11" s="142" t="str">
        <x:f>IF('16_Form_Populations_Vulnerables'!$P11="Validé humainement",'16_Form_Populations_Vulnerables'!D11,"")</x:f>
      </x:c>
      <x:c r="E11" s="142" t="str">
        <x:f>IF('16_Form_Populations_Vulnerables'!$P11="Validé humainement",'16_Form_Populations_Vulnerables'!E11,"")</x:f>
      </x:c>
      <x:c r="F11" s="142" t="str">
        <x:f>IF('16_Form_Populations_Vulnerables'!$P11="Validé humainement",'16_Form_Populations_Vulnerables'!F11,"")</x:f>
      </x:c>
      <x:c r="G11" s="142" t="str">
        <x:f>IF('16_Form_Populations_Vulnerables'!$P11="Validé humainement",'16_Form_Populations_Vulnerables'!G11,"")</x:f>
      </x:c>
      <x:c r="H11" s="142" t="str">
        <x:f>IF('16_Form_Populations_Vulnerables'!$P11="Validé humainement",'16_Form_Populations_Vulnerables'!H11,"")</x:f>
      </x:c>
      <x:c r="I11" s="142" t="str">
        <x:f>IF('16_Form_Populations_Vulnerables'!$P11="Validé humainement",'16_Form_Populations_Vulnerables'!I11,"")</x:f>
      </x:c>
      <x:c r="J11" s="142" t="str">
        <x:f>IF('16_Form_Populations_Vulnerables'!$P11="Validé humainement",'16_Form_Populations_Vulnerables'!J11,"")</x:f>
      </x:c>
      <x:c r="K11" s="142" t="str">
        <x:f>IF('16_Form_Populations_Vulnerables'!$P11="Validé humainement",'16_Form_Populations_Vulnerables'!K11,"")</x:f>
      </x:c>
      <x:c r="L11" s="142" t="str">
        <x:f>IF('16_Form_Populations_Vulnerables'!$P11="Validé humainement",'16_Form_Populations_Vulnerables'!L11,"")</x:f>
      </x:c>
      <x:c r="M11" s="142" t="str">
        <x:f>IF('16_Form_Populations_Vulnerables'!$P11="Validé humainement",'16_Form_Populations_Vulnerables'!M11,"")</x:f>
      </x:c>
      <x:c r="N11" s="142" t="str">
        <x:f>IF('16_Form_Populations_Vulnerables'!$P11="Validé humainement",'16_Form_Populations_Vulnerables'!N11,"")</x:f>
      </x:c>
      <x:c r="O11" s="142" t="str">
        <x:f>IF('16_Form_Populations_Vulnerables'!$P11="Validé humainement",'16_Form_Populations_Vulnerables'!O11,"")</x:f>
      </x:c>
      <x:c r="P11" s="142" t="str">
        <x:f>IF('16_Form_Populations_Vulnerables'!$P11="Validé humainement",'16_Form_Populations_Vulnerables'!P11,"")</x:f>
      </x:c>
      <x:c r="Q11" s="142" t="str">
        <x:f>IF('16_Form_Populations_Vulnerables'!$P11="Validé humainement",'16_Form_Populations_Vulnerables'!Q11,"")</x:f>
      </x:c>
      <x:c r="R11" s="142" t="str">
        <x:f>IF('16_Form_Populations_Vulnerables'!$P11="Validé humainement",'16_Form_Populations_Vulnerables'!R11,"")</x:f>
      </x:c>
      <x:c r="S11" s="142" t="str">
        <x:f>IF('16_Form_Populations_Vulnerables'!$P11="Validé humainement",'16_Form_Populations_Vulnerables'!S11,"")</x:f>
      </x:c>
      <x:c r="T11" s="142" t="str">
        <x:f>IF('16_Form_Populations_Vulnerables'!$P11="Validé humainement",'16_Form_Populations_Vulnerables'!T11,"")</x:f>
      </x:c>
      <x:c r="U11" s="142" t="str">
        <x:f>IF('16_Form_Populations_Vulnerables'!$P11="Validé humainement",'16_Form_Populations_Vulnerables'!U11,"")</x:f>
      </x:c>
    </x:row>
    <x:row r="12">
      <x:c r="A12" s="142" t="str">
        <x:f>IF('16_Form_Populations_Vulnerables'!$P12="Validé humainement",'16_Form_Populations_Vulnerables'!A12,"")</x:f>
      </x:c>
      <x:c r="B12" s="142" t="str">
        <x:f>IF('16_Form_Populations_Vulnerables'!$P12="Validé humainement",'16_Form_Populations_Vulnerables'!B12,"")</x:f>
      </x:c>
      <x:c r="C12" s="142" t="str">
        <x:f>IF('16_Form_Populations_Vulnerables'!$P12="Validé humainement",'16_Form_Populations_Vulnerables'!C12,"")</x:f>
      </x:c>
      <x:c r="D12" s="142" t="str">
        <x:f>IF('16_Form_Populations_Vulnerables'!$P12="Validé humainement",'16_Form_Populations_Vulnerables'!D12,"")</x:f>
      </x:c>
      <x:c r="E12" s="142" t="str">
        <x:f>IF('16_Form_Populations_Vulnerables'!$P12="Validé humainement",'16_Form_Populations_Vulnerables'!E12,"")</x:f>
      </x:c>
      <x:c r="F12" s="142" t="str">
        <x:f>IF('16_Form_Populations_Vulnerables'!$P12="Validé humainement",'16_Form_Populations_Vulnerables'!F12,"")</x:f>
      </x:c>
      <x:c r="G12" s="142" t="str">
        <x:f>IF('16_Form_Populations_Vulnerables'!$P12="Validé humainement",'16_Form_Populations_Vulnerables'!G12,"")</x:f>
      </x:c>
      <x:c r="H12" s="142" t="str">
        <x:f>IF('16_Form_Populations_Vulnerables'!$P12="Validé humainement",'16_Form_Populations_Vulnerables'!H12,"")</x:f>
      </x:c>
      <x:c r="I12" s="142" t="str">
        <x:f>IF('16_Form_Populations_Vulnerables'!$P12="Validé humainement",'16_Form_Populations_Vulnerables'!I12,"")</x:f>
      </x:c>
      <x:c r="J12" s="142" t="str">
        <x:f>IF('16_Form_Populations_Vulnerables'!$P12="Validé humainement",'16_Form_Populations_Vulnerables'!J12,"")</x:f>
      </x:c>
      <x:c r="K12" s="142" t="str">
        <x:f>IF('16_Form_Populations_Vulnerables'!$P12="Validé humainement",'16_Form_Populations_Vulnerables'!K12,"")</x:f>
      </x:c>
      <x:c r="L12" s="142" t="str">
        <x:f>IF('16_Form_Populations_Vulnerables'!$P12="Validé humainement",'16_Form_Populations_Vulnerables'!L12,"")</x:f>
      </x:c>
      <x:c r="M12" s="142" t="str">
        <x:f>IF('16_Form_Populations_Vulnerables'!$P12="Validé humainement",'16_Form_Populations_Vulnerables'!M12,"")</x:f>
      </x:c>
      <x:c r="N12" s="142" t="str">
        <x:f>IF('16_Form_Populations_Vulnerables'!$P12="Validé humainement",'16_Form_Populations_Vulnerables'!N12,"")</x:f>
      </x:c>
      <x:c r="O12" s="142" t="str">
        <x:f>IF('16_Form_Populations_Vulnerables'!$P12="Validé humainement",'16_Form_Populations_Vulnerables'!O12,"")</x:f>
      </x:c>
      <x:c r="P12" s="142" t="str">
        <x:f>IF('16_Form_Populations_Vulnerables'!$P12="Validé humainement",'16_Form_Populations_Vulnerables'!P12,"")</x:f>
      </x:c>
      <x:c r="Q12" s="142" t="str">
        <x:f>IF('16_Form_Populations_Vulnerables'!$P12="Validé humainement",'16_Form_Populations_Vulnerables'!Q12,"")</x:f>
      </x:c>
      <x:c r="R12" s="142" t="str">
        <x:f>IF('16_Form_Populations_Vulnerables'!$P12="Validé humainement",'16_Form_Populations_Vulnerables'!R12,"")</x:f>
      </x:c>
      <x:c r="S12" s="142" t="str">
        <x:f>IF('16_Form_Populations_Vulnerables'!$P12="Validé humainement",'16_Form_Populations_Vulnerables'!S12,"")</x:f>
      </x:c>
      <x:c r="T12" s="142" t="str">
        <x:f>IF('16_Form_Populations_Vulnerables'!$P12="Validé humainement",'16_Form_Populations_Vulnerables'!T12,"")</x:f>
      </x:c>
      <x:c r="U12" s="142" t="str">
        <x:f>IF('16_Form_Populations_Vulnerables'!$P12="Validé humainement",'16_Form_Populations_Vulnerables'!U12,"")</x:f>
      </x:c>
    </x:row>
    <x:row r="13">
      <x:c r="A13" s="142" t="str">
        <x:f>IF('16_Form_Populations_Vulnerables'!$P13="Validé humainement",'16_Form_Populations_Vulnerables'!A13,"")</x:f>
      </x:c>
      <x:c r="B13" s="142" t="str">
        <x:f>IF('16_Form_Populations_Vulnerables'!$P13="Validé humainement",'16_Form_Populations_Vulnerables'!B13,"")</x:f>
      </x:c>
      <x:c r="C13" s="142" t="str">
        <x:f>IF('16_Form_Populations_Vulnerables'!$P13="Validé humainement",'16_Form_Populations_Vulnerables'!C13,"")</x:f>
      </x:c>
      <x:c r="D13" s="142" t="str">
        <x:f>IF('16_Form_Populations_Vulnerables'!$P13="Validé humainement",'16_Form_Populations_Vulnerables'!D13,"")</x:f>
      </x:c>
      <x:c r="E13" s="142" t="str">
        <x:f>IF('16_Form_Populations_Vulnerables'!$P13="Validé humainement",'16_Form_Populations_Vulnerables'!E13,"")</x:f>
      </x:c>
      <x:c r="F13" s="142" t="str">
        <x:f>IF('16_Form_Populations_Vulnerables'!$P13="Validé humainement",'16_Form_Populations_Vulnerables'!F13,"")</x:f>
      </x:c>
      <x:c r="G13" s="142" t="str">
        <x:f>IF('16_Form_Populations_Vulnerables'!$P13="Validé humainement",'16_Form_Populations_Vulnerables'!G13,"")</x:f>
      </x:c>
      <x:c r="H13" s="142" t="str">
        <x:f>IF('16_Form_Populations_Vulnerables'!$P13="Validé humainement",'16_Form_Populations_Vulnerables'!H13,"")</x:f>
      </x:c>
      <x:c r="I13" s="142" t="str">
        <x:f>IF('16_Form_Populations_Vulnerables'!$P13="Validé humainement",'16_Form_Populations_Vulnerables'!I13,"")</x:f>
      </x:c>
      <x:c r="J13" s="142" t="str">
        <x:f>IF('16_Form_Populations_Vulnerables'!$P13="Validé humainement",'16_Form_Populations_Vulnerables'!J13,"")</x:f>
      </x:c>
      <x:c r="K13" s="142" t="str">
        <x:f>IF('16_Form_Populations_Vulnerables'!$P13="Validé humainement",'16_Form_Populations_Vulnerables'!K13,"")</x:f>
      </x:c>
      <x:c r="L13" s="142" t="str">
        <x:f>IF('16_Form_Populations_Vulnerables'!$P13="Validé humainement",'16_Form_Populations_Vulnerables'!L13,"")</x:f>
      </x:c>
      <x:c r="M13" s="142" t="str">
        <x:f>IF('16_Form_Populations_Vulnerables'!$P13="Validé humainement",'16_Form_Populations_Vulnerables'!M13,"")</x:f>
      </x:c>
      <x:c r="N13" s="142" t="str">
        <x:f>IF('16_Form_Populations_Vulnerables'!$P13="Validé humainement",'16_Form_Populations_Vulnerables'!N13,"")</x:f>
      </x:c>
      <x:c r="O13" s="142" t="str">
        <x:f>IF('16_Form_Populations_Vulnerables'!$P13="Validé humainement",'16_Form_Populations_Vulnerables'!O13,"")</x:f>
      </x:c>
      <x:c r="P13" s="142" t="str">
        <x:f>IF('16_Form_Populations_Vulnerables'!$P13="Validé humainement",'16_Form_Populations_Vulnerables'!P13,"")</x:f>
      </x:c>
      <x:c r="Q13" s="142" t="str">
        <x:f>IF('16_Form_Populations_Vulnerables'!$P13="Validé humainement",'16_Form_Populations_Vulnerables'!Q13,"")</x:f>
      </x:c>
      <x:c r="R13" s="142" t="str">
        <x:f>IF('16_Form_Populations_Vulnerables'!$P13="Validé humainement",'16_Form_Populations_Vulnerables'!R13,"")</x:f>
      </x:c>
      <x:c r="S13" s="142" t="str">
        <x:f>IF('16_Form_Populations_Vulnerables'!$P13="Validé humainement",'16_Form_Populations_Vulnerables'!S13,"")</x:f>
      </x:c>
      <x:c r="T13" s="142" t="str">
        <x:f>IF('16_Form_Populations_Vulnerables'!$P13="Validé humainement",'16_Form_Populations_Vulnerables'!T13,"")</x:f>
      </x:c>
      <x:c r="U13" s="142" t="str">
        <x:f>IF('16_Form_Populations_Vulnerables'!$P13="Validé humainement",'16_Form_Populations_Vulnerables'!U13,"")</x:f>
      </x:c>
    </x:row>
    <x:row r="14">
      <x:c r="A14" s="142" t="str">
        <x:f>IF('16_Form_Populations_Vulnerables'!$P14="Validé humainement",'16_Form_Populations_Vulnerables'!A14,"")</x:f>
      </x:c>
      <x:c r="B14" s="142" t="str">
        <x:f>IF('16_Form_Populations_Vulnerables'!$P14="Validé humainement",'16_Form_Populations_Vulnerables'!B14,"")</x:f>
      </x:c>
      <x:c r="C14" s="142" t="str">
        <x:f>IF('16_Form_Populations_Vulnerables'!$P14="Validé humainement",'16_Form_Populations_Vulnerables'!C14,"")</x:f>
      </x:c>
      <x:c r="D14" s="142" t="str">
        <x:f>IF('16_Form_Populations_Vulnerables'!$P14="Validé humainement",'16_Form_Populations_Vulnerables'!D14,"")</x:f>
      </x:c>
      <x:c r="E14" s="142" t="str">
        <x:f>IF('16_Form_Populations_Vulnerables'!$P14="Validé humainement",'16_Form_Populations_Vulnerables'!E14,"")</x:f>
      </x:c>
      <x:c r="F14" s="142" t="str">
        <x:f>IF('16_Form_Populations_Vulnerables'!$P14="Validé humainement",'16_Form_Populations_Vulnerables'!F14,"")</x:f>
      </x:c>
      <x:c r="G14" s="142" t="str">
        <x:f>IF('16_Form_Populations_Vulnerables'!$P14="Validé humainement",'16_Form_Populations_Vulnerables'!G14,"")</x:f>
      </x:c>
      <x:c r="H14" s="142" t="str">
        <x:f>IF('16_Form_Populations_Vulnerables'!$P14="Validé humainement",'16_Form_Populations_Vulnerables'!H14,"")</x:f>
      </x:c>
      <x:c r="I14" s="142" t="str">
        <x:f>IF('16_Form_Populations_Vulnerables'!$P14="Validé humainement",'16_Form_Populations_Vulnerables'!I14,"")</x:f>
      </x:c>
      <x:c r="J14" s="142" t="str">
        <x:f>IF('16_Form_Populations_Vulnerables'!$P14="Validé humainement",'16_Form_Populations_Vulnerables'!J14,"")</x:f>
      </x:c>
      <x:c r="K14" s="142" t="str">
        <x:f>IF('16_Form_Populations_Vulnerables'!$P14="Validé humainement",'16_Form_Populations_Vulnerables'!K14,"")</x:f>
      </x:c>
      <x:c r="L14" s="142" t="str">
        <x:f>IF('16_Form_Populations_Vulnerables'!$P14="Validé humainement",'16_Form_Populations_Vulnerables'!L14,"")</x:f>
      </x:c>
      <x:c r="M14" s="142" t="str">
        <x:f>IF('16_Form_Populations_Vulnerables'!$P14="Validé humainement",'16_Form_Populations_Vulnerables'!M14,"")</x:f>
      </x:c>
      <x:c r="N14" s="142" t="str">
        <x:f>IF('16_Form_Populations_Vulnerables'!$P14="Validé humainement",'16_Form_Populations_Vulnerables'!N14,"")</x:f>
      </x:c>
      <x:c r="O14" s="142" t="str">
        <x:f>IF('16_Form_Populations_Vulnerables'!$P14="Validé humainement",'16_Form_Populations_Vulnerables'!O14,"")</x:f>
      </x:c>
      <x:c r="P14" s="142" t="str">
        <x:f>IF('16_Form_Populations_Vulnerables'!$P14="Validé humainement",'16_Form_Populations_Vulnerables'!P14,"")</x:f>
      </x:c>
      <x:c r="Q14" s="142" t="str">
        <x:f>IF('16_Form_Populations_Vulnerables'!$P14="Validé humainement",'16_Form_Populations_Vulnerables'!Q14,"")</x:f>
      </x:c>
      <x:c r="R14" s="142" t="str">
        <x:f>IF('16_Form_Populations_Vulnerables'!$P14="Validé humainement",'16_Form_Populations_Vulnerables'!R14,"")</x:f>
      </x:c>
      <x:c r="S14" s="142" t="str">
        <x:f>IF('16_Form_Populations_Vulnerables'!$P14="Validé humainement",'16_Form_Populations_Vulnerables'!S14,"")</x:f>
      </x:c>
      <x:c r="T14" s="142" t="str">
        <x:f>IF('16_Form_Populations_Vulnerables'!$P14="Validé humainement",'16_Form_Populations_Vulnerables'!T14,"")</x:f>
      </x:c>
      <x:c r="U14" s="142" t="str">
        <x:f>IF('16_Form_Populations_Vulnerables'!$P14="Validé humainement",'16_Form_Populations_Vulnerables'!U14,"")</x:f>
      </x:c>
    </x:row>
    <x:row r="15">
      <x:c r="A15" s="142" t="str">
        <x:f>IF('16_Form_Populations_Vulnerables'!$P15="Validé humainement",'16_Form_Populations_Vulnerables'!A15,"")</x:f>
      </x:c>
      <x:c r="B15" s="142" t="str">
        <x:f>IF('16_Form_Populations_Vulnerables'!$P15="Validé humainement",'16_Form_Populations_Vulnerables'!B15,"")</x:f>
      </x:c>
      <x:c r="C15" s="142" t="str">
        <x:f>IF('16_Form_Populations_Vulnerables'!$P15="Validé humainement",'16_Form_Populations_Vulnerables'!C15,"")</x:f>
      </x:c>
      <x:c r="D15" s="142" t="str">
        <x:f>IF('16_Form_Populations_Vulnerables'!$P15="Validé humainement",'16_Form_Populations_Vulnerables'!D15,"")</x:f>
      </x:c>
      <x:c r="E15" s="142" t="str">
        <x:f>IF('16_Form_Populations_Vulnerables'!$P15="Validé humainement",'16_Form_Populations_Vulnerables'!E15,"")</x:f>
      </x:c>
      <x:c r="F15" s="142" t="str">
        <x:f>IF('16_Form_Populations_Vulnerables'!$P15="Validé humainement",'16_Form_Populations_Vulnerables'!F15,"")</x:f>
      </x:c>
      <x:c r="G15" s="142" t="str">
        <x:f>IF('16_Form_Populations_Vulnerables'!$P15="Validé humainement",'16_Form_Populations_Vulnerables'!G15,"")</x:f>
      </x:c>
      <x:c r="H15" s="142" t="str">
        <x:f>IF('16_Form_Populations_Vulnerables'!$P15="Validé humainement",'16_Form_Populations_Vulnerables'!H15,"")</x:f>
      </x:c>
      <x:c r="I15" s="142" t="str">
        <x:f>IF('16_Form_Populations_Vulnerables'!$P15="Validé humainement",'16_Form_Populations_Vulnerables'!I15,"")</x:f>
      </x:c>
      <x:c r="J15" s="142" t="str">
        <x:f>IF('16_Form_Populations_Vulnerables'!$P15="Validé humainement",'16_Form_Populations_Vulnerables'!J15,"")</x:f>
      </x:c>
      <x:c r="K15" s="142" t="str">
        <x:f>IF('16_Form_Populations_Vulnerables'!$P15="Validé humainement",'16_Form_Populations_Vulnerables'!K15,"")</x:f>
      </x:c>
      <x:c r="L15" s="142" t="str">
        <x:f>IF('16_Form_Populations_Vulnerables'!$P15="Validé humainement",'16_Form_Populations_Vulnerables'!L15,"")</x:f>
      </x:c>
      <x:c r="M15" s="142" t="str">
        <x:f>IF('16_Form_Populations_Vulnerables'!$P15="Validé humainement",'16_Form_Populations_Vulnerables'!M15,"")</x:f>
      </x:c>
      <x:c r="N15" s="142" t="str">
        <x:f>IF('16_Form_Populations_Vulnerables'!$P15="Validé humainement",'16_Form_Populations_Vulnerables'!N15,"")</x:f>
      </x:c>
      <x:c r="O15" s="142" t="str">
        <x:f>IF('16_Form_Populations_Vulnerables'!$P15="Validé humainement",'16_Form_Populations_Vulnerables'!O15,"")</x:f>
      </x:c>
      <x:c r="P15" s="142" t="str">
        <x:f>IF('16_Form_Populations_Vulnerables'!$P15="Validé humainement",'16_Form_Populations_Vulnerables'!P15,"")</x:f>
      </x:c>
      <x:c r="Q15" s="142" t="str">
        <x:f>IF('16_Form_Populations_Vulnerables'!$P15="Validé humainement",'16_Form_Populations_Vulnerables'!Q15,"")</x:f>
      </x:c>
      <x:c r="R15" s="142" t="str">
        <x:f>IF('16_Form_Populations_Vulnerables'!$P15="Validé humainement",'16_Form_Populations_Vulnerables'!R15,"")</x:f>
      </x:c>
      <x:c r="S15" s="142" t="str">
        <x:f>IF('16_Form_Populations_Vulnerables'!$P15="Validé humainement",'16_Form_Populations_Vulnerables'!S15,"")</x:f>
      </x:c>
      <x:c r="T15" s="142" t="str">
        <x:f>IF('16_Form_Populations_Vulnerables'!$P15="Validé humainement",'16_Form_Populations_Vulnerables'!T15,"")</x:f>
      </x:c>
      <x:c r="U15" s="142" t="str">
        <x:f>IF('16_Form_Populations_Vulnerables'!$P15="Validé humainement",'16_Form_Populations_Vulnerables'!U15,"")</x:f>
      </x:c>
    </x:row>
    <x:row r="16">
      <x:c r="A16" s="142" t="str">
        <x:f>IF('16_Form_Populations_Vulnerables'!$P16="Validé humainement",'16_Form_Populations_Vulnerables'!A16,"")</x:f>
      </x:c>
      <x:c r="B16" s="142" t="str">
        <x:f>IF('16_Form_Populations_Vulnerables'!$P16="Validé humainement",'16_Form_Populations_Vulnerables'!B16,"")</x:f>
      </x:c>
      <x:c r="C16" s="142" t="str">
        <x:f>IF('16_Form_Populations_Vulnerables'!$P16="Validé humainement",'16_Form_Populations_Vulnerables'!C16,"")</x:f>
      </x:c>
      <x:c r="D16" s="142" t="str">
        <x:f>IF('16_Form_Populations_Vulnerables'!$P16="Validé humainement",'16_Form_Populations_Vulnerables'!D16,"")</x:f>
      </x:c>
      <x:c r="E16" s="142" t="str">
        <x:f>IF('16_Form_Populations_Vulnerables'!$P16="Validé humainement",'16_Form_Populations_Vulnerables'!E16,"")</x:f>
      </x:c>
      <x:c r="F16" s="142" t="str">
        <x:f>IF('16_Form_Populations_Vulnerables'!$P16="Validé humainement",'16_Form_Populations_Vulnerables'!F16,"")</x:f>
      </x:c>
      <x:c r="G16" s="142" t="str">
        <x:f>IF('16_Form_Populations_Vulnerables'!$P16="Validé humainement",'16_Form_Populations_Vulnerables'!G16,"")</x:f>
      </x:c>
      <x:c r="H16" s="142" t="str">
        <x:f>IF('16_Form_Populations_Vulnerables'!$P16="Validé humainement",'16_Form_Populations_Vulnerables'!H16,"")</x:f>
      </x:c>
      <x:c r="I16" s="142" t="str">
        <x:f>IF('16_Form_Populations_Vulnerables'!$P16="Validé humainement",'16_Form_Populations_Vulnerables'!I16,"")</x:f>
      </x:c>
      <x:c r="J16" s="142" t="str">
        <x:f>IF('16_Form_Populations_Vulnerables'!$P16="Validé humainement",'16_Form_Populations_Vulnerables'!J16,"")</x:f>
      </x:c>
      <x:c r="K16" s="142" t="str">
        <x:f>IF('16_Form_Populations_Vulnerables'!$P16="Validé humainement",'16_Form_Populations_Vulnerables'!K16,"")</x:f>
      </x:c>
      <x:c r="L16" s="142" t="str">
        <x:f>IF('16_Form_Populations_Vulnerables'!$P16="Validé humainement",'16_Form_Populations_Vulnerables'!L16,"")</x:f>
      </x:c>
      <x:c r="M16" s="142" t="str">
        <x:f>IF('16_Form_Populations_Vulnerables'!$P16="Validé humainement",'16_Form_Populations_Vulnerables'!M16,"")</x:f>
      </x:c>
      <x:c r="N16" s="142" t="str">
        <x:f>IF('16_Form_Populations_Vulnerables'!$P16="Validé humainement",'16_Form_Populations_Vulnerables'!N16,"")</x:f>
      </x:c>
      <x:c r="O16" s="142" t="str">
        <x:f>IF('16_Form_Populations_Vulnerables'!$P16="Validé humainement",'16_Form_Populations_Vulnerables'!O16,"")</x:f>
      </x:c>
      <x:c r="P16" s="142" t="str">
        <x:f>IF('16_Form_Populations_Vulnerables'!$P16="Validé humainement",'16_Form_Populations_Vulnerables'!P16,"")</x:f>
      </x:c>
      <x:c r="Q16" s="142" t="str">
        <x:f>IF('16_Form_Populations_Vulnerables'!$P16="Validé humainement",'16_Form_Populations_Vulnerables'!Q16,"")</x:f>
      </x:c>
      <x:c r="R16" s="142" t="str">
        <x:f>IF('16_Form_Populations_Vulnerables'!$P16="Validé humainement",'16_Form_Populations_Vulnerables'!R16,"")</x:f>
      </x:c>
      <x:c r="S16" s="142" t="str">
        <x:f>IF('16_Form_Populations_Vulnerables'!$P16="Validé humainement",'16_Form_Populations_Vulnerables'!S16,"")</x:f>
      </x:c>
      <x:c r="T16" s="142" t="str">
        <x:f>IF('16_Form_Populations_Vulnerables'!$P16="Validé humainement",'16_Form_Populations_Vulnerables'!T16,"")</x:f>
      </x:c>
      <x:c r="U16" s="142" t="str">
        <x:f>IF('16_Form_Populations_Vulnerables'!$P16="Validé humainement",'16_Form_Populations_Vulnerables'!U16,"")</x:f>
      </x:c>
    </x:row>
    <x:row r="17">
      <x:c r="A17" s="142" t="str">
        <x:f>IF('16_Form_Populations_Vulnerables'!$P17="Validé humainement",'16_Form_Populations_Vulnerables'!A17,"")</x:f>
      </x:c>
      <x:c r="B17" s="142" t="str">
        <x:f>IF('16_Form_Populations_Vulnerables'!$P17="Validé humainement",'16_Form_Populations_Vulnerables'!B17,"")</x:f>
      </x:c>
      <x:c r="C17" s="142" t="str">
        <x:f>IF('16_Form_Populations_Vulnerables'!$P17="Validé humainement",'16_Form_Populations_Vulnerables'!C17,"")</x:f>
      </x:c>
      <x:c r="D17" s="142" t="str">
        <x:f>IF('16_Form_Populations_Vulnerables'!$P17="Validé humainement",'16_Form_Populations_Vulnerables'!D17,"")</x:f>
      </x:c>
      <x:c r="E17" s="142" t="str">
        <x:f>IF('16_Form_Populations_Vulnerables'!$P17="Validé humainement",'16_Form_Populations_Vulnerables'!E17,"")</x:f>
      </x:c>
      <x:c r="F17" s="142" t="str">
        <x:f>IF('16_Form_Populations_Vulnerables'!$P17="Validé humainement",'16_Form_Populations_Vulnerables'!F17,"")</x:f>
      </x:c>
      <x:c r="G17" s="142" t="str">
        <x:f>IF('16_Form_Populations_Vulnerables'!$P17="Validé humainement",'16_Form_Populations_Vulnerables'!G17,"")</x:f>
      </x:c>
      <x:c r="H17" s="142" t="str">
        <x:f>IF('16_Form_Populations_Vulnerables'!$P17="Validé humainement",'16_Form_Populations_Vulnerables'!H17,"")</x:f>
      </x:c>
      <x:c r="I17" s="142" t="str">
        <x:f>IF('16_Form_Populations_Vulnerables'!$P17="Validé humainement",'16_Form_Populations_Vulnerables'!I17,"")</x:f>
      </x:c>
      <x:c r="J17" s="142" t="str">
        <x:f>IF('16_Form_Populations_Vulnerables'!$P17="Validé humainement",'16_Form_Populations_Vulnerables'!J17,"")</x:f>
      </x:c>
      <x:c r="K17" s="142" t="str">
        <x:f>IF('16_Form_Populations_Vulnerables'!$P17="Validé humainement",'16_Form_Populations_Vulnerables'!K17,"")</x:f>
      </x:c>
      <x:c r="L17" s="142" t="str">
        <x:f>IF('16_Form_Populations_Vulnerables'!$P17="Validé humainement",'16_Form_Populations_Vulnerables'!L17,"")</x:f>
      </x:c>
      <x:c r="M17" s="142" t="str">
        <x:f>IF('16_Form_Populations_Vulnerables'!$P17="Validé humainement",'16_Form_Populations_Vulnerables'!M17,"")</x:f>
      </x:c>
      <x:c r="N17" s="142" t="str">
        <x:f>IF('16_Form_Populations_Vulnerables'!$P17="Validé humainement",'16_Form_Populations_Vulnerables'!N17,"")</x:f>
      </x:c>
      <x:c r="O17" s="142" t="str">
        <x:f>IF('16_Form_Populations_Vulnerables'!$P17="Validé humainement",'16_Form_Populations_Vulnerables'!O17,"")</x:f>
      </x:c>
      <x:c r="P17" s="142" t="str">
        <x:f>IF('16_Form_Populations_Vulnerables'!$P17="Validé humainement",'16_Form_Populations_Vulnerables'!P17,"")</x:f>
      </x:c>
      <x:c r="Q17" s="142" t="str">
        <x:f>IF('16_Form_Populations_Vulnerables'!$P17="Validé humainement",'16_Form_Populations_Vulnerables'!Q17,"")</x:f>
      </x:c>
      <x:c r="R17" s="142" t="str">
        <x:f>IF('16_Form_Populations_Vulnerables'!$P17="Validé humainement",'16_Form_Populations_Vulnerables'!R17,"")</x:f>
      </x:c>
      <x:c r="S17" s="142" t="str">
        <x:f>IF('16_Form_Populations_Vulnerables'!$P17="Validé humainement",'16_Form_Populations_Vulnerables'!S17,"")</x:f>
      </x:c>
      <x:c r="T17" s="142" t="str">
        <x:f>IF('16_Form_Populations_Vulnerables'!$P17="Validé humainement",'16_Form_Populations_Vulnerables'!T17,"")</x:f>
      </x:c>
      <x:c r="U17" s="142" t="str">
        <x:f>IF('16_Form_Populations_Vulnerables'!$P17="Validé humainement",'16_Form_Populations_Vulnerables'!U17,"")</x:f>
      </x:c>
    </x:row>
    <x:row r="18">
      <x:c r="A18" s="142" t="str">
        <x:f>IF('16_Form_Populations_Vulnerables'!$P18="Validé humainement",'16_Form_Populations_Vulnerables'!A18,"")</x:f>
      </x:c>
      <x:c r="B18" s="142" t="str">
        <x:f>IF('16_Form_Populations_Vulnerables'!$P18="Validé humainement",'16_Form_Populations_Vulnerables'!B18,"")</x:f>
      </x:c>
      <x:c r="C18" s="142" t="str">
        <x:f>IF('16_Form_Populations_Vulnerables'!$P18="Validé humainement",'16_Form_Populations_Vulnerables'!C18,"")</x:f>
      </x:c>
      <x:c r="D18" s="142" t="str">
        <x:f>IF('16_Form_Populations_Vulnerables'!$P18="Validé humainement",'16_Form_Populations_Vulnerables'!D18,"")</x:f>
      </x:c>
      <x:c r="E18" s="142" t="str">
        <x:f>IF('16_Form_Populations_Vulnerables'!$P18="Validé humainement",'16_Form_Populations_Vulnerables'!E18,"")</x:f>
      </x:c>
      <x:c r="F18" s="142" t="str">
        <x:f>IF('16_Form_Populations_Vulnerables'!$P18="Validé humainement",'16_Form_Populations_Vulnerables'!F18,"")</x:f>
      </x:c>
      <x:c r="G18" s="142" t="str">
        <x:f>IF('16_Form_Populations_Vulnerables'!$P18="Validé humainement",'16_Form_Populations_Vulnerables'!G18,"")</x:f>
      </x:c>
      <x:c r="H18" s="142" t="str">
        <x:f>IF('16_Form_Populations_Vulnerables'!$P18="Validé humainement",'16_Form_Populations_Vulnerables'!H18,"")</x:f>
      </x:c>
      <x:c r="I18" s="142" t="str">
        <x:f>IF('16_Form_Populations_Vulnerables'!$P18="Validé humainement",'16_Form_Populations_Vulnerables'!I18,"")</x:f>
      </x:c>
      <x:c r="J18" s="142" t="str">
        <x:f>IF('16_Form_Populations_Vulnerables'!$P18="Validé humainement",'16_Form_Populations_Vulnerables'!J18,"")</x:f>
      </x:c>
      <x:c r="K18" s="142" t="str">
        <x:f>IF('16_Form_Populations_Vulnerables'!$P18="Validé humainement",'16_Form_Populations_Vulnerables'!K18,"")</x:f>
      </x:c>
      <x:c r="L18" s="142" t="str">
        <x:f>IF('16_Form_Populations_Vulnerables'!$P18="Validé humainement",'16_Form_Populations_Vulnerables'!L18,"")</x:f>
      </x:c>
      <x:c r="M18" s="142" t="str">
        <x:f>IF('16_Form_Populations_Vulnerables'!$P18="Validé humainement",'16_Form_Populations_Vulnerables'!M18,"")</x:f>
      </x:c>
      <x:c r="N18" s="142" t="str">
        <x:f>IF('16_Form_Populations_Vulnerables'!$P18="Validé humainement",'16_Form_Populations_Vulnerables'!N18,"")</x:f>
      </x:c>
      <x:c r="O18" s="142" t="str">
        <x:f>IF('16_Form_Populations_Vulnerables'!$P18="Validé humainement",'16_Form_Populations_Vulnerables'!O18,"")</x:f>
      </x:c>
      <x:c r="P18" s="142" t="str">
        <x:f>IF('16_Form_Populations_Vulnerables'!$P18="Validé humainement",'16_Form_Populations_Vulnerables'!P18,"")</x:f>
      </x:c>
      <x:c r="Q18" s="142" t="str">
        <x:f>IF('16_Form_Populations_Vulnerables'!$P18="Validé humainement",'16_Form_Populations_Vulnerables'!Q18,"")</x:f>
      </x:c>
      <x:c r="R18" s="142" t="str">
        <x:f>IF('16_Form_Populations_Vulnerables'!$P18="Validé humainement",'16_Form_Populations_Vulnerables'!R18,"")</x:f>
      </x:c>
      <x:c r="S18" s="142" t="str">
        <x:f>IF('16_Form_Populations_Vulnerables'!$P18="Validé humainement",'16_Form_Populations_Vulnerables'!S18,"")</x:f>
      </x:c>
      <x:c r="T18" s="142" t="str">
        <x:f>IF('16_Form_Populations_Vulnerables'!$P18="Validé humainement",'16_Form_Populations_Vulnerables'!T18,"")</x:f>
      </x:c>
      <x:c r="U18" s="142" t="str">
        <x:f>IF('16_Form_Populations_Vulnerables'!$P18="Validé humainement",'16_Form_Populations_Vulnerables'!U18,"")</x:f>
      </x:c>
    </x:row>
    <x:row r="19">
      <x:c r="A19" s="142" t="str">
        <x:f>IF('16_Form_Populations_Vulnerables'!$P19="Validé humainement",'16_Form_Populations_Vulnerables'!A19,"")</x:f>
      </x:c>
      <x:c r="B19" s="142" t="str">
        <x:f>IF('16_Form_Populations_Vulnerables'!$P19="Validé humainement",'16_Form_Populations_Vulnerables'!B19,"")</x:f>
      </x:c>
      <x:c r="C19" s="142" t="str">
        <x:f>IF('16_Form_Populations_Vulnerables'!$P19="Validé humainement",'16_Form_Populations_Vulnerables'!C19,"")</x:f>
      </x:c>
      <x:c r="D19" s="142" t="str">
        <x:f>IF('16_Form_Populations_Vulnerables'!$P19="Validé humainement",'16_Form_Populations_Vulnerables'!D19,"")</x:f>
      </x:c>
      <x:c r="E19" s="142" t="str">
        <x:f>IF('16_Form_Populations_Vulnerables'!$P19="Validé humainement",'16_Form_Populations_Vulnerables'!E19,"")</x:f>
      </x:c>
      <x:c r="F19" s="142" t="str">
        <x:f>IF('16_Form_Populations_Vulnerables'!$P19="Validé humainement",'16_Form_Populations_Vulnerables'!F19,"")</x:f>
      </x:c>
      <x:c r="G19" s="142" t="str">
        <x:f>IF('16_Form_Populations_Vulnerables'!$P19="Validé humainement",'16_Form_Populations_Vulnerables'!G19,"")</x:f>
      </x:c>
      <x:c r="H19" s="142" t="str">
        <x:f>IF('16_Form_Populations_Vulnerables'!$P19="Validé humainement",'16_Form_Populations_Vulnerables'!H19,"")</x:f>
      </x:c>
      <x:c r="I19" s="142" t="str">
        <x:f>IF('16_Form_Populations_Vulnerables'!$P19="Validé humainement",'16_Form_Populations_Vulnerables'!I19,"")</x:f>
      </x:c>
      <x:c r="J19" s="142" t="str">
        <x:f>IF('16_Form_Populations_Vulnerables'!$P19="Validé humainement",'16_Form_Populations_Vulnerables'!J19,"")</x:f>
      </x:c>
      <x:c r="K19" s="142" t="str">
        <x:f>IF('16_Form_Populations_Vulnerables'!$P19="Validé humainement",'16_Form_Populations_Vulnerables'!K19,"")</x:f>
      </x:c>
      <x:c r="L19" s="142" t="str">
        <x:f>IF('16_Form_Populations_Vulnerables'!$P19="Validé humainement",'16_Form_Populations_Vulnerables'!L19,"")</x:f>
      </x:c>
      <x:c r="M19" s="142" t="str">
        <x:f>IF('16_Form_Populations_Vulnerables'!$P19="Validé humainement",'16_Form_Populations_Vulnerables'!M19,"")</x:f>
      </x:c>
      <x:c r="N19" s="142" t="str">
        <x:f>IF('16_Form_Populations_Vulnerables'!$P19="Validé humainement",'16_Form_Populations_Vulnerables'!N19,"")</x:f>
      </x:c>
      <x:c r="O19" s="142" t="str">
        <x:f>IF('16_Form_Populations_Vulnerables'!$P19="Validé humainement",'16_Form_Populations_Vulnerables'!O19,"")</x:f>
      </x:c>
      <x:c r="P19" s="142" t="str">
        <x:f>IF('16_Form_Populations_Vulnerables'!$P19="Validé humainement",'16_Form_Populations_Vulnerables'!P19,"")</x:f>
      </x:c>
      <x:c r="Q19" s="142" t="str">
        <x:f>IF('16_Form_Populations_Vulnerables'!$P19="Validé humainement",'16_Form_Populations_Vulnerables'!Q19,"")</x:f>
      </x:c>
      <x:c r="R19" s="142" t="str">
        <x:f>IF('16_Form_Populations_Vulnerables'!$P19="Validé humainement",'16_Form_Populations_Vulnerables'!R19,"")</x:f>
      </x:c>
      <x:c r="S19" s="142" t="str">
        <x:f>IF('16_Form_Populations_Vulnerables'!$P19="Validé humainement",'16_Form_Populations_Vulnerables'!S19,"")</x:f>
      </x:c>
      <x:c r="T19" s="142" t="str">
        <x:f>IF('16_Form_Populations_Vulnerables'!$P19="Validé humainement",'16_Form_Populations_Vulnerables'!T19,"")</x:f>
      </x:c>
      <x:c r="U19" s="142" t="str">
        <x:f>IF('16_Form_Populations_Vulnerables'!$P19="Validé humainement",'16_Form_Populations_Vulnerables'!U19,"")</x:f>
      </x:c>
    </x:row>
    <x:row r="20">
      <x:c r="A20" s="142" t="str">
        <x:f>IF('16_Form_Populations_Vulnerables'!$P20="Validé humainement",'16_Form_Populations_Vulnerables'!A20,"")</x:f>
      </x:c>
      <x:c r="B20" s="142" t="str">
        <x:f>IF('16_Form_Populations_Vulnerables'!$P20="Validé humainement",'16_Form_Populations_Vulnerables'!B20,"")</x:f>
      </x:c>
      <x:c r="C20" s="142" t="str">
        <x:f>IF('16_Form_Populations_Vulnerables'!$P20="Validé humainement",'16_Form_Populations_Vulnerables'!C20,"")</x:f>
      </x:c>
      <x:c r="D20" s="142" t="str">
        <x:f>IF('16_Form_Populations_Vulnerables'!$P20="Validé humainement",'16_Form_Populations_Vulnerables'!D20,"")</x:f>
      </x:c>
      <x:c r="E20" s="142" t="str">
        <x:f>IF('16_Form_Populations_Vulnerables'!$P20="Validé humainement",'16_Form_Populations_Vulnerables'!E20,"")</x:f>
      </x:c>
      <x:c r="F20" s="142" t="str">
        <x:f>IF('16_Form_Populations_Vulnerables'!$P20="Validé humainement",'16_Form_Populations_Vulnerables'!F20,"")</x:f>
      </x:c>
      <x:c r="G20" s="142" t="str">
        <x:f>IF('16_Form_Populations_Vulnerables'!$P20="Validé humainement",'16_Form_Populations_Vulnerables'!G20,"")</x:f>
      </x:c>
      <x:c r="H20" s="142" t="str">
        <x:f>IF('16_Form_Populations_Vulnerables'!$P20="Validé humainement",'16_Form_Populations_Vulnerables'!H20,"")</x:f>
      </x:c>
      <x:c r="I20" s="142" t="str">
        <x:f>IF('16_Form_Populations_Vulnerables'!$P20="Validé humainement",'16_Form_Populations_Vulnerables'!I20,"")</x:f>
      </x:c>
      <x:c r="J20" s="142" t="str">
        <x:f>IF('16_Form_Populations_Vulnerables'!$P20="Validé humainement",'16_Form_Populations_Vulnerables'!J20,"")</x:f>
      </x:c>
      <x:c r="K20" s="142" t="str">
        <x:f>IF('16_Form_Populations_Vulnerables'!$P20="Validé humainement",'16_Form_Populations_Vulnerables'!K20,"")</x:f>
      </x:c>
      <x:c r="L20" s="142" t="str">
        <x:f>IF('16_Form_Populations_Vulnerables'!$P20="Validé humainement",'16_Form_Populations_Vulnerables'!L20,"")</x:f>
      </x:c>
      <x:c r="M20" s="142" t="str">
        <x:f>IF('16_Form_Populations_Vulnerables'!$P20="Validé humainement",'16_Form_Populations_Vulnerables'!M20,"")</x:f>
      </x:c>
      <x:c r="N20" s="142" t="str">
        <x:f>IF('16_Form_Populations_Vulnerables'!$P20="Validé humainement",'16_Form_Populations_Vulnerables'!N20,"")</x:f>
      </x:c>
      <x:c r="O20" s="142" t="str">
        <x:f>IF('16_Form_Populations_Vulnerables'!$P20="Validé humainement",'16_Form_Populations_Vulnerables'!O20,"")</x:f>
      </x:c>
      <x:c r="P20" s="142" t="str">
        <x:f>IF('16_Form_Populations_Vulnerables'!$P20="Validé humainement",'16_Form_Populations_Vulnerables'!P20,"")</x:f>
      </x:c>
      <x:c r="Q20" s="142" t="str">
        <x:f>IF('16_Form_Populations_Vulnerables'!$P20="Validé humainement",'16_Form_Populations_Vulnerables'!Q20,"")</x:f>
      </x:c>
      <x:c r="R20" s="142" t="str">
        <x:f>IF('16_Form_Populations_Vulnerables'!$P20="Validé humainement",'16_Form_Populations_Vulnerables'!R20,"")</x:f>
      </x:c>
      <x:c r="S20" s="142" t="str">
        <x:f>IF('16_Form_Populations_Vulnerables'!$P20="Validé humainement",'16_Form_Populations_Vulnerables'!S20,"")</x:f>
      </x:c>
      <x:c r="T20" s="142" t="str">
        <x:f>IF('16_Form_Populations_Vulnerables'!$P20="Validé humainement",'16_Form_Populations_Vulnerables'!T20,"")</x:f>
      </x:c>
      <x:c r="U20" s="142" t="str">
        <x:f>IF('16_Form_Populations_Vulnerables'!$P20="Validé humainement",'16_Form_Populations_Vulnerables'!U20,"")</x:f>
      </x:c>
    </x:row>
    <x:row r="21">
      <x:c r="A21" s="142" t="str">
        <x:f>IF('16_Form_Populations_Vulnerables'!$P21="Validé humainement",'16_Form_Populations_Vulnerables'!A21,"")</x:f>
      </x:c>
      <x:c r="B21" s="142" t="str">
        <x:f>IF('16_Form_Populations_Vulnerables'!$P21="Validé humainement",'16_Form_Populations_Vulnerables'!B21,"")</x:f>
      </x:c>
      <x:c r="C21" s="142" t="str">
        <x:f>IF('16_Form_Populations_Vulnerables'!$P21="Validé humainement",'16_Form_Populations_Vulnerables'!C21,"")</x:f>
      </x:c>
      <x:c r="D21" s="142" t="str">
        <x:f>IF('16_Form_Populations_Vulnerables'!$P21="Validé humainement",'16_Form_Populations_Vulnerables'!D21,"")</x:f>
      </x:c>
      <x:c r="E21" s="142" t="str">
        <x:f>IF('16_Form_Populations_Vulnerables'!$P21="Validé humainement",'16_Form_Populations_Vulnerables'!E21,"")</x:f>
      </x:c>
      <x:c r="F21" s="142" t="str">
        <x:f>IF('16_Form_Populations_Vulnerables'!$P21="Validé humainement",'16_Form_Populations_Vulnerables'!F21,"")</x:f>
      </x:c>
      <x:c r="G21" s="142" t="str">
        <x:f>IF('16_Form_Populations_Vulnerables'!$P21="Validé humainement",'16_Form_Populations_Vulnerables'!G21,"")</x:f>
      </x:c>
      <x:c r="H21" s="142" t="str">
        <x:f>IF('16_Form_Populations_Vulnerables'!$P21="Validé humainement",'16_Form_Populations_Vulnerables'!H21,"")</x:f>
      </x:c>
      <x:c r="I21" s="142" t="str">
        <x:f>IF('16_Form_Populations_Vulnerables'!$P21="Validé humainement",'16_Form_Populations_Vulnerables'!I21,"")</x:f>
      </x:c>
      <x:c r="J21" s="142" t="str">
        <x:f>IF('16_Form_Populations_Vulnerables'!$P21="Validé humainement",'16_Form_Populations_Vulnerables'!J21,"")</x:f>
      </x:c>
      <x:c r="K21" s="142" t="str">
        <x:f>IF('16_Form_Populations_Vulnerables'!$P21="Validé humainement",'16_Form_Populations_Vulnerables'!K21,"")</x:f>
      </x:c>
      <x:c r="L21" s="142" t="str">
        <x:f>IF('16_Form_Populations_Vulnerables'!$P21="Validé humainement",'16_Form_Populations_Vulnerables'!L21,"")</x:f>
      </x:c>
      <x:c r="M21" s="142" t="str">
        <x:f>IF('16_Form_Populations_Vulnerables'!$P21="Validé humainement",'16_Form_Populations_Vulnerables'!M21,"")</x:f>
      </x:c>
      <x:c r="N21" s="142" t="str">
        <x:f>IF('16_Form_Populations_Vulnerables'!$P21="Validé humainement",'16_Form_Populations_Vulnerables'!N21,"")</x:f>
      </x:c>
      <x:c r="O21" s="142" t="str">
        <x:f>IF('16_Form_Populations_Vulnerables'!$P21="Validé humainement",'16_Form_Populations_Vulnerables'!O21,"")</x:f>
      </x:c>
      <x:c r="P21" s="142" t="str">
        <x:f>IF('16_Form_Populations_Vulnerables'!$P21="Validé humainement",'16_Form_Populations_Vulnerables'!P21,"")</x:f>
      </x:c>
      <x:c r="Q21" s="142" t="str">
        <x:f>IF('16_Form_Populations_Vulnerables'!$P21="Validé humainement",'16_Form_Populations_Vulnerables'!Q21,"")</x:f>
      </x:c>
      <x:c r="R21" s="142" t="str">
        <x:f>IF('16_Form_Populations_Vulnerables'!$P21="Validé humainement",'16_Form_Populations_Vulnerables'!R21,"")</x:f>
      </x:c>
      <x:c r="S21" s="142" t="str">
        <x:f>IF('16_Form_Populations_Vulnerables'!$P21="Validé humainement",'16_Form_Populations_Vulnerables'!S21,"")</x:f>
      </x:c>
      <x:c r="T21" s="142" t="str">
        <x:f>IF('16_Form_Populations_Vulnerables'!$P21="Validé humainement",'16_Form_Populations_Vulnerables'!T21,"")</x:f>
      </x:c>
      <x:c r="U21" s="142" t="str">
        <x:f>IF('16_Form_Populations_Vulnerables'!$P21="Validé humainement",'16_Form_Populations_Vulnerables'!U21,"")</x:f>
      </x:c>
    </x:row>
    <x:row r="22">
      <x:c r="A22" s="142" t="str">
        <x:f>IF('16_Form_Populations_Vulnerables'!$P22="Validé humainement",'16_Form_Populations_Vulnerables'!A22,"")</x:f>
      </x:c>
      <x:c r="B22" s="142" t="str">
        <x:f>IF('16_Form_Populations_Vulnerables'!$P22="Validé humainement",'16_Form_Populations_Vulnerables'!B22,"")</x:f>
      </x:c>
      <x:c r="C22" s="142" t="str">
        <x:f>IF('16_Form_Populations_Vulnerables'!$P22="Validé humainement",'16_Form_Populations_Vulnerables'!C22,"")</x:f>
      </x:c>
      <x:c r="D22" s="142" t="str">
        <x:f>IF('16_Form_Populations_Vulnerables'!$P22="Validé humainement",'16_Form_Populations_Vulnerables'!D22,"")</x:f>
      </x:c>
      <x:c r="E22" s="142" t="str">
        <x:f>IF('16_Form_Populations_Vulnerables'!$P22="Validé humainement",'16_Form_Populations_Vulnerables'!E22,"")</x:f>
      </x:c>
      <x:c r="F22" s="142" t="str">
        <x:f>IF('16_Form_Populations_Vulnerables'!$P22="Validé humainement",'16_Form_Populations_Vulnerables'!F22,"")</x:f>
      </x:c>
      <x:c r="G22" s="142" t="str">
        <x:f>IF('16_Form_Populations_Vulnerables'!$P22="Validé humainement",'16_Form_Populations_Vulnerables'!G22,"")</x:f>
      </x:c>
      <x:c r="H22" s="142" t="str">
        <x:f>IF('16_Form_Populations_Vulnerables'!$P22="Validé humainement",'16_Form_Populations_Vulnerables'!H22,"")</x:f>
      </x:c>
      <x:c r="I22" s="142" t="str">
        <x:f>IF('16_Form_Populations_Vulnerables'!$P22="Validé humainement",'16_Form_Populations_Vulnerables'!I22,"")</x:f>
      </x:c>
      <x:c r="J22" s="142" t="str">
        <x:f>IF('16_Form_Populations_Vulnerables'!$P22="Validé humainement",'16_Form_Populations_Vulnerables'!J22,"")</x:f>
      </x:c>
      <x:c r="K22" s="142" t="str">
        <x:f>IF('16_Form_Populations_Vulnerables'!$P22="Validé humainement",'16_Form_Populations_Vulnerables'!K22,"")</x:f>
      </x:c>
      <x:c r="L22" s="142" t="str">
        <x:f>IF('16_Form_Populations_Vulnerables'!$P22="Validé humainement",'16_Form_Populations_Vulnerables'!L22,"")</x:f>
      </x:c>
      <x:c r="M22" s="142" t="str">
        <x:f>IF('16_Form_Populations_Vulnerables'!$P22="Validé humainement",'16_Form_Populations_Vulnerables'!M22,"")</x:f>
      </x:c>
      <x:c r="N22" s="142" t="str">
        <x:f>IF('16_Form_Populations_Vulnerables'!$P22="Validé humainement",'16_Form_Populations_Vulnerables'!N22,"")</x:f>
      </x:c>
      <x:c r="O22" s="142" t="str">
        <x:f>IF('16_Form_Populations_Vulnerables'!$P22="Validé humainement",'16_Form_Populations_Vulnerables'!O22,"")</x:f>
      </x:c>
      <x:c r="P22" s="142" t="str">
        <x:f>IF('16_Form_Populations_Vulnerables'!$P22="Validé humainement",'16_Form_Populations_Vulnerables'!P22,"")</x:f>
      </x:c>
      <x:c r="Q22" s="142" t="str">
        <x:f>IF('16_Form_Populations_Vulnerables'!$P22="Validé humainement",'16_Form_Populations_Vulnerables'!Q22,"")</x:f>
      </x:c>
      <x:c r="R22" s="142" t="str">
        <x:f>IF('16_Form_Populations_Vulnerables'!$P22="Validé humainement",'16_Form_Populations_Vulnerables'!R22,"")</x:f>
      </x:c>
      <x:c r="S22" s="142" t="str">
        <x:f>IF('16_Form_Populations_Vulnerables'!$P22="Validé humainement",'16_Form_Populations_Vulnerables'!S22,"")</x:f>
      </x:c>
      <x:c r="T22" s="142" t="str">
        <x:f>IF('16_Form_Populations_Vulnerables'!$P22="Validé humainement",'16_Form_Populations_Vulnerables'!T22,"")</x:f>
      </x:c>
      <x:c r="U22" s="142" t="str">
        <x:f>IF('16_Form_Populations_Vulnerables'!$P22="Validé humainement",'16_Form_Populations_Vulnerables'!U22,"")</x:f>
      </x:c>
    </x:row>
    <x:row r="23">
      <x:c r="A23" s="142" t="str">
        <x:f>IF('16_Form_Populations_Vulnerables'!$P23="Validé humainement",'16_Form_Populations_Vulnerables'!A23,"")</x:f>
      </x:c>
      <x:c r="B23" s="142" t="str">
        <x:f>IF('16_Form_Populations_Vulnerables'!$P23="Validé humainement",'16_Form_Populations_Vulnerables'!B23,"")</x:f>
      </x:c>
      <x:c r="C23" s="142" t="str">
        <x:f>IF('16_Form_Populations_Vulnerables'!$P23="Validé humainement",'16_Form_Populations_Vulnerables'!C23,"")</x:f>
      </x:c>
      <x:c r="D23" s="142" t="str">
        <x:f>IF('16_Form_Populations_Vulnerables'!$P23="Validé humainement",'16_Form_Populations_Vulnerables'!D23,"")</x:f>
      </x:c>
      <x:c r="E23" s="142" t="str">
        <x:f>IF('16_Form_Populations_Vulnerables'!$P23="Validé humainement",'16_Form_Populations_Vulnerables'!E23,"")</x:f>
      </x:c>
      <x:c r="F23" s="142" t="str">
        <x:f>IF('16_Form_Populations_Vulnerables'!$P23="Validé humainement",'16_Form_Populations_Vulnerables'!F23,"")</x:f>
      </x:c>
      <x:c r="G23" s="142" t="str">
        <x:f>IF('16_Form_Populations_Vulnerables'!$P23="Validé humainement",'16_Form_Populations_Vulnerables'!G23,"")</x:f>
      </x:c>
      <x:c r="H23" s="142" t="str">
        <x:f>IF('16_Form_Populations_Vulnerables'!$P23="Validé humainement",'16_Form_Populations_Vulnerables'!H23,"")</x:f>
      </x:c>
      <x:c r="I23" s="142" t="str">
        <x:f>IF('16_Form_Populations_Vulnerables'!$P23="Validé humainement",'16_Form_Populations_Vulnerables'!I23,"")</x:f>
      </x:c>
      <x:c r="J23" s="142" t="str">
        <x:f>IF('16_Form_Populations_Vulnerables'!$P23="Validé humainement",'16_Form_Populations_Vulnerables'!J23,"")</x:f>
      </x:c>
      <x:c r="K23" s="142" t="str">
        <x:f>IF('16_Form_Populations_Vulnerables'!$P23="Validé humainement",'16_Form_Populations_Vulnerables'!K23,"")</x:f>
      </x:c>
      <x:c r="L23" s="142" t="str">
        <x:f>IF('16_Form_Populations_Vulnerables'!$P23="Validé humainement",'16_Form_Populations_Vulnerables'!L23,"")</x:f>
      </x:c>
      <x:c r="M23" s="142" t="str">
        <x:f>IF('16_Form_Populations_Vulnerables'!$P23="Validé humainement",'16_Form_Populations_Vulnerables'!M23,"")</x:f>
      </x:c>
      <x:c r="N23" s="142" t="str">
        <x:f>IF('16_Form_Populations_Vulnerables'!$P23="Validé humainement",'16_Form_Populations_Vulnerables'!N23,"")</x:f>
      </x:c>
      <x:c r="O23" s="142" t="str">
        <x:f>IF('16_Form_Populations_Vulnerables'!$P23="Validé humainement",'16_Form_Populations_Vulnerables'!O23,"")</x:f>
      </x:c>
      <x:c r="P23" s="142" t="str">
        <x:f>IF('16_Form_Populations_Vulnerables'!$P23="Validé humainement",'16_Form_Populations_Vulnerables'!P23,"")</x:f>
      </x:c>
      <x:c r="Q23" s="142" t="str">
        <x:f>IF('16_Form_Populations_Vulnerables'!$P23="Validé humainement",'16_Form_Populations_Vulnerables'!Q23,"")</x:f>
      </x:c>
      <x:c r="R23" s="142" t="str">
        <x:f>IF('16_Form_Populations_Vulnerables'!$P23="Validé humainement",'16_Form_Populations_Vulnerables'!R23,"")</x:f>
      </x:c>
      <x:c r="S23" s="142" t="str">
        <x:f>IF('16_Form_Populations_Vulnerables'!$P23="Validé humainement",'16_Form_Populations_Vulnerables'!S23,"")</x:f>
      </x:c>
      <x:c r="T23" s="142" t="str">
        <x:f>IF('16_Form_Populations_Vulnerables'!$P23="Validé humainement",'16_Form_Populations_Vulnerables'!T23,"")</x:f>
      </x:c>
      <x:c r="U23" s="142" t="str">
        <x:f>IF('16_Form_Populations_Vulnerables'!$P23="Validé humainement",'16_Form_Populations_Vulnerables'!U23,"")</x:f>
      </x:c>
    </x:row>
    <x:row r="24">
      <x:c r="A24" s="142" t="str">
        <x:f>IF('16_Form_Populations_Vulnerables'!$P24="Validé humainement",'16_Form_Populations_Vulnerables'!A24,"")</x:f>
      </x:c>
      <x:c r="B24" s="142" t="str">
        <x:f>IF('16_Form_Populations_Vulnerables'!$P24="Validé humainement",'16_Form_Populations_Vulnerables'!B24,"")</x:f>
      </x:c>
      <x:c r="C24" s="142" t="str">
        <x:f>IF('16_Form_Populations_Vulnerables'!$P24="Validé humainement",'16_Form_Populations_Vulnerables'!C24,"")</x:f>
      </x:c>
      <x:c r="D24" s="142" t="str">
        <x:f>IF('16_Form_Populations_Vulnerables'!$P24="Validé humainement",'16_Form_Populations_Vulnerables'!D24,"")</x:f>
      </x:c>
      <x:c r="E24" s="142" t="str">
        <x:f>IF('16_Form_Populations_Vulnerables'!$P24="Validé humainement",'16_Form_Populations_Vulnerables'!E24,"")</x:f>
      </x:c>
      <x:c r="F24" s="142" t="str">
        <x:f>IF('16_Form_Populations_Vulnerables'!$P24="Validé humainement",'16_Form_Populations_Vulnerables'!F24,"")</x:f>
      </x:c>
      <x:c r="G24" s="142" t="str">
        <x:f>IF('16_Form_Populations_Vulnerables'!$P24="Validé humainement",'16_Form_Populations_Vulnerables'!G24,"")</x:f>
      </x:c>
      <x:c r="H24" s="142" t="str">
        <x:f>IF('16_Form_Populations_Vulnerables'!$P24="Validé humainement",'16_Form_Populations_Vulnerables'!H24,"")</x:f>
      </x:c>
      <x:c r="I24" s="142" t="str">
        <x:f>IF('16_Form_Populations_Vulnerables'!$P24="Validé humainement",'16_Form_Populations_Vulnerables'!I24,"")</x:f>
      </x:c>
      <x:c r="J24" s="142" t="str">
        <x:f>IF('16_Form_Populations_Vulnerables'!$P24="Validé humainement",'16_Form_Populations_Vulnerables'!J24,"")</x:f>
      </x:c>
      <x:c r="K24" s="142" t="str">
        <x:f>IF('16_Form_Populations_Vulnerables'!$P24="Validé humainement",'16_Form_Populations_Vulnerables'!K24,"")</x:f>
      </x:c>
      <x:c r="L24" s="142" t="str">
        <x:f>IF('16_Form_Populations_Vulnerables'!$P24="Validé humainement",'16_Form_Populations_Vulnerables'!L24,"")</x:f>
      </x:c>
      <x:c r="M24" s="142" t="str">
        <x:f>IF('16_Form_Populations_Vulnerables'!$P24="Validé humainement",'16_Form_Populations_Vulnerables'!M24,"")</x:f>
      </x:c>
      <x:c r="N24" s="142" t="str">
        <x:f>IF('16_Form_Populations_Vulnerables'!$P24="Validé humainement",'16_Form_Populations_Vulnerables'!N24,"")</x:f>
      </x:c>
      <x:c r="O24" s="142" t="str">
        <x:f>IF('16_Form_Populations_Vulnerables'!$P24="Validé humainement",'16_Form_Populations_Vulnerables'!O24,"")</x:f>
      </x:c>
      <x:c r="P24" s="142" t="str">
        <x:f>IF('16_Form_Populations_Vulnerables'!$P24="Validé humainement",'16_Form_Populations_Vulnerables'!P24,"")</x:f>
      </x:c>
      <x:c r="Q24" s="142" t="str">
        <x:f>IF('16_Form_Populations_Vulnerables'!$P24="Validé humainement",'16_Form_Populations_Vulnerables'!Q24,"")</x:f>
      </x:c>
      <x:c r="R24" s="142" t="str">
        <x:f>IF('16_Form_Populations_Vulnerables'!$P24="Validé humainement",'16_Form_Populations_Vulnerables'!R24,"")</x:f>
      </x:c>
      <x:c r="S24" s="142" t="str">
        <x:f>IF('16_Form_Populations_Vulnerables'!$P24="Validé humainement",'16_Form_Populations_Vulnerables'!S24,"")</x:f>
      </x:c>
      <x:c r="T24" s="142" t="str">
        <x:f>IF('16_Form_Populations_Vulnerables'!$P24="Validé humainement",'16_Form_Populations_Vulnerables'!T24,"")</x:f>
      </x:c>
      <x:c r="U24" s="142" t="str">
        <x:f>IF('16_Form_Populations_Vulnerables'!$P24="Validé humainement",'16_Form_Populations_Vulnerables'!U24,"")</x:f>
      </x:c>
    </x:row>
    <x:row r="25">
      <x:c r="A25" s="142" t="str">
        <x:f>IF('16_Form_Populations_Vulnerables'!$P25="Validé humainement",'16_Form_Populations_Vulnerables'!A25,"")</x:f>
      </x:c>
      <x:c r="B25" s="142" t="str">
        <x:f>IF('16_Form_Populations_Vulnerables'!$P25="Validé humainement",'16_Form_Populations_Vulnerables'!B25,"")</x:f>
      </x:c>
      <x:c r="C25" s="142" t="str">
        <x:f>IF('16_Form_Populations_Vulnerables'!$P25="Validé humainement",'16_Form_Populations_Vulnerables'!C25,"")</x:f>
      </x:c>
      <x:c r="D25" s="142" t="str">
        <x:f>IF('16_Form_Populations_Vulnerables'!$P25="Validé humainement",'16_Form_Populations_Vulnerables'!D25,"")</x:f>
      </x:c>
      <x:c r="E25" s="142" t="str">
        <x:f>IF('16_Form_Populations_Vulnerables'!$P25="Validé humainement",'16_Form_Populations_Vulnerables'!E25,"")</x:f>
      </x:c>
      <x:c r="F25" s="142" t="str">
        <x:f>IF('16_Form_Populations_Vulnerables'!$P25="Validé humainement",'16_Form_Populations_Vulnerables'!F25,"")</x:f>
      </x:c>
      <x:c r="G25" s="142" t="str">
        <x:f>IF('16_Form_Populations_Vulnerables'!$P25="Validé humainement",'16_Form_Populations_Vulnerables'!G25,"")</x:f>
      </x:c>
      <x:c r="H25" s="142" t="str">
        <x:f>IF('16_Form_Populations_Vulnerables'!$P25="Validé humainement",'16_Form_Populations_Vulnerables'!H25,"")</x:f>
      </x:c>
      <x:c r="I25" s="142" t="str">
        <x:f>IF('16_Form_Populations_Vulnerables'!$P25="Validé humainement",'16_Form_Populations_Vulnerables'!I25,"")</x:f>
      </x:c>
      <x:c r="J25" s="142" t="str">
        <x:f>IF('16_Form_Populations_Vulnerables'!$P25="Validé humainement",'16_Form_Populations_Vulnerables'!J25,"")</x:f>
      </x:c>
      <x:c r="K25" s="142" t="str">
        <x:f>IF('16_Form_Populations_Vulnerables'!$P25="Validé humainement",'16_Form_Populations_Vulnerables'!K25,"")</x:f>
      </x:c>
      <x:c r="L25" s="142" t="str">
        <x:f>IF('16_Form_Populations_Vulnerables'!$P25="Validé humainement",'16_Form_Populations_Vulnerables'!L25,"")</x:f>
      </x:c>
      <x:c r="M25" s="142" t="str">
        <x:f>IF('16_Form_Populations_Vulnerables'!$P25="Validé humainement",'16_Form_Populations_Vulnerables'!M25,"")</x:f>
      </x:c>
      <x:c r="N25" s="142" t="str">
        <x:f>IF('16_Form_Populations_Vulnerables'!$P25="Validé humainement",'16_Form_Populations_Vulnerables'!N25,"")</x:f>
      </x:c>
      <x:c r="O25" s="142" t="str">
        <x:f>IF('16_Form_Populations_Vulnerables'!$P25="Validé humainement",'16_Form_Populations_Vulnerables'!O25,"")</x:f>
      </x:c>
      <x:c r="P25" s="142" t="str">
        <x:f>IF('16_Form_Populations_Vulnerables'!$P25="Validé humainement",'16_Form_Populations_Vulnerables'!P25,"")</x:f>
      </x:c>
      <x:c r="Q25" s="142" t="str">
        <x:f>IF('16_Form_Populations_Vulnerables'!$P25="Validé humainement",'16_Form_Populations_Vulnerables'!Q25,"")</x:f>
      </x:c>
      <x:c r="R25" s="142" t="str">
        <x:f>IF('16_Form_Populations_Vulnerables'!$P25="Validé humainement",'16_Form_Populations_Vulnerables'!R25,"")</x:f>
      </x:c>
      <x:c r="S25" s="142" t="str">
        <x:f>IF('16_Form_Populations_Vulnerables'!$P25="Validé humainement",'16_Form_Populations_Vulnerables'!S25,"")</x:f>
      </x:c>
      <x:c r="T25" s="142" t="str">
        <x:f>IF('16_Form_Populations_Vulnerables'!$P25="Validé humainement",'16_Form_Populations_Vulnerables'!T25,"")</x:f>
      </x:c>
      <x:c r="U25" s="142" t="str">
        <x:f>IF('16_Form_Populations_Vulnerables'!$P25="Validé humainement",'16_Form_Populations_Vulnerables'!U25,"")</x:f>
      </x:c>
    </x:row>
    <x:row r="26">
      <x:c r="A26" s="142" t="str">
        <x:f>IF('16_Form_Populations_Vulnerables'!$P26="Validé humainement",'16_Form_Populations_Vulnerables'!A26,"")</x:f>
      </x:c>
      <x:c r="B26" s="142" t="str">
        <x:f>IF('16_Form_Populations_Vulnerables'!$P26="Validé humainement",'16_Form_Populations_Vulnerables'!B26,"")</x:f>
      </x:c>
      <x:c r="C26" s="142" t="str">
        <x:f>IF('16_Form_Populations_Vulnerables'!$P26="Validé humainement",'16_Form_Populations_Vulnerables'!C26,"")</x:f>
      </x:c>
      <x:c r="D26" s="142" t="str">
        <x:f>IF('16_Form_Populations_Vulnerables'!$P26="Validé humainement",'16_Form_Populations_Vulnerables'!D26,"")</x:f>
      </x:c>
      <x:c r="E26" s="142" t="str">
        <x:f>IF('16_Form_Populations_Vulnerables'!$P26="Validé humainement",'16_Form_Populations_Vulnerables'!E26,"")</x:f>
      </x:c>
      <x:c r="F26" s="142" t="str">
        <x:f>IF('16_Form_Populations_Vulnerables'!$P26="Validé humainement",'16_Form_Populations_Vulnerables'!F26,"")</x:f>
      </x:c>
      <x:c r="G26" s="142" t="str">
        <x:f>IF('16_Form_Populations_Vulnerables'!$P26="Validé humainement",'16_Form_Populations_Vulnerables'!G26,"")</x:f>
      </x:c>
      <x:c r="H26" s="142" t="str">
        <x:f>IF('16_Form_Populations_Vulnerables'!$P26="Validé humainement",'16_Form_Populations_Vulnerables'!H26,"")</x:f>
      </x:c>
      <x:c r="I26" s="142" t="str">
        <x:f>IF('16_Form_Populations_Vulnerables'!$P26="Validé humainement",'16_Form_Populations_Vulnerables'!I26,"")</x:f>
      </x:c>
      <x:c r="J26" s="142" t="str">
        <x:f>IF('16_Form_Populations_Vulnerables'!$P26="Validé humainement",'16_Form_Populations_Vulnerables'!J26,"")</x:f>
      </x:c>
      <x:c r="K26" s="142" t="str">
        <x:f>IF('16_Form_Populations_Vulnerables'!$P26="Validé humainement",'16_Form_Populations_Vulnerables'!K26,"")</x:f>
      </x:c>
      <x:c r="L26" s="142" t="str">
        <x:f>IF('16_Form_Populations_Vulnerables'!$P26="Validé humainement",'16_Form_Populations_Vulnerables'!L26,"")</x:f>
      </x:c>
      <x:c r="M26" s="142" t="str">
        <x:f>IF('16_Form_Populations_Vulnerables'!$P26="Validé humainement",'16_Form_Populations_Vulnerables'!M26,"")</x:f>
      </x:c>
      <x:c r="N26" s="142" t="str">
        <x:f>IF('16_Form_Populations_Vulnerables'!$P26="Validé humainement",'16_Form_Populations_Vulnerables'!N26,"")</x:f>
      </x:c>
      <x:c r="O26" s="142" t="str">
        <x:f>IF('16_Form_Populations_Vulnerables'!$P26="Validé humainement",'16_Form_Populations_Vulnerables'!O26,"")</x:f>
      </x:c>
      <x:c r="P26" s="142" t="str">
        <x:f>IF('16_Form_Populations_Vulnerables'!$P26="Validé humainement",'16_Form_Populations_Vulnerables'!P26,"")</x:f>
      </x:c>
      <x:c r="Q26" s="142" t="str">
        <x:f>IF('16_Form_Populations_Vulnerables'!$P26="Validé humainement",'16_Form_Populations_Vulnerables'!Q26,"")</x:f>
      </x:c>
      <x:c r="R26" s="142" t="str">
        <x:f>IF('16_Form_Populations_Vulnerables'!$P26="Validé humainement",'16_Form_Populations_Vulnerables'!R26,"")</x:f>
      </x:c>
      <x:c r="S26" s="142" t="str">
        <x:f>IF('16_Form_Populations_Vulnerables'!$P26="Validé humainement",'16_Form_Populations_Vulnerables'!S26,"")</x:f>
      </x:c>
      <x:c r="T26" s="142" t="str">
        <x:f>IF('16_Form_Populations_Vulnerables'!$P26="Validé humainement",'16_Form_Populations_Vulnerables'!T26,"")</x:f>
      </x:c>
      <x:c r="U26" s="142" t="str">
        <x:f>IF('16_Form_Populations_Vulnerables'!$P26="Validé humainement",'16_Form_Populations_Vulnerables'!U26,"")</x:f>
      </x:c>
    </x:row>
    <x:row r="27">
      <x:c r="A27" s="142" t="str">
        <x:f>IF('16_Form_Populations_Vulnerables'!$P27="Validé humainement",'16_Form_Populations_Vulnerables'!A27,"")</x:f>
      </x:c>
      <x:c r="B27" s="142" t="str">
        <x:f>IF('16_Form_Populations_Vulnerables'!$P27="Validé humainement",'16_Form_Populations_Vulnerables'!B27,"")</x:f>
      </x:c>
      <x:c r="C27" s="142" t="str">
        <x:f>IF('16_Form_Populations_Vulnerables'!$P27="Validé humainement",'16_Form_Populations_Vulnerables'!C27,"")</x:f>
      </x:c>
      <x:c r="D27" s="142" t="str">
        <x:f>IF('16_Form_Populations_Vulnerables'!$P27="Validé humainement",'16_Form_Populations_Vulnerables'!D27,"")</x:f>
      </x:c>
      <x:c r="E27" s="142" t="str">
        <x:f>IF('16_Form_Populations_Vulnerables'!$P27="Validé humainement",'16_Form_Populations_Vulnerables'!E27,"")</x:f>
      </x:c>
      <x:c r="F27" s="142" t="str">
        <x:f>IF('16_Form_Populations_Vulnerables'!$P27="Validé humainement",'16_Form_Populations_Vulnerables'!F27,"")</x:f>
      </x:c>
      <x:c r="G27" s="142" t="str">
        <x:f>IF('16_Form_Populations_Vulnerables'!$P27="Validé humainement",'16_Form_Populations_Vulnerables'!G27,"")</x:f>
      </x:c>
      <x:c r="H27" s="142" t="str">
        <x:f>IF('16_Form_Populations_Vulnerables'!$P27="Validé humainement",'16_Form_Populations_Vulnerables'!H27,"")</x:f>
      </x:c>
      <x:c r="I27" s="142" t="str">
        <x:f>IF('16_Form_Populations_Vulnerables'!$P27="Validé humainement",'16_Form_Populations_Vulnerables'!I27,"")</x:f>
      </x:c>
      <x:c r="J27" s="142" t="str">
        <x:f>IF('16_Form_Populations_Vulnerables'!$P27="Validé humainement",'16_Form_Populations_Vulnerables'!J27,"")</x:f>
      </x:c>
      <x:c r="K27" s="142" t="str">
        <x:f>IF('16_Form_Populations_Vulnerables'!$P27="Validé humainement",'16_Form_Populations_Vulnerables'!K27,"")</x:f>
      </x:c>
      <x:c r="L27" s="142" t="str">
        <x:f>IF('16_Form_Populations_Vulnerables'!$P27="Validé humainement",'16_Form_Populations_Vulnerables'!L27,"")</x:f>
      </x:c>
      <x:c r="M27" s="142" t="str">
        <x:f>IF('16_Form_Populations_Vulnerables'!$P27="Validé humainement",'16_Form_Populations_Vulnerables'!M27,"")</x:f>
      </x:c>
      <x:c r="N27" s="142" t="str">
        <x:f>IF('16_Form_Populations_Vulnerables'!$P27="Validé humainement",'16_Form_Populations_Vulnerables'!N27,"")</x:f>
      </x:c>
      <x:c r="O27" s="142" t="str">
        <x:f>IF('16_Form_Populations_Vulnerables'!$P27="Validé humainement",'16_Form_Populations_Vulnerables'!O27,"")</x:f>
      </x:c>
      <x:c r="P27" s="142" t="str">
        <x:f>IF('16_Form_Populations_Vulnerables'!$P27="Validé humainement",'16_Form_Populations_Vulnerables'!P27,"")</x:f>
      </x:c>
      <x:c r="Q27" s="142" t="str">
        <x:f>IF('16_Form_Populations_Vulnerables'!$P27="Validé humainement",'16_Form_Populations_Vulnerables'!Q27,"")</x:f>
      </x:c>
      <x:c r="R27" s="142" t="str">
        <x:f>IF('16_Form_Populations_Vulnerables'!$P27="Validé humainement",'16_Form_Populations_Vulnerables'!R27,"")</x:f>
      </x:c>
      <x:c r="S27" s="142" t="str">
        <x:f>IF('16_Form_Populations_Vulnerables'!$P27="Validé humainement",'16_Form_Populations_Vulnerables'!S27,"")</x:f>
      </x:c>
      <x:c r="T27" s="142" t="str">
        <x:f>IF('16_Form_Populations_Vulnerables'!$P27="Validé humainement",'16_Form_Populations_Vulnerables'!T27,"")</x:f>
      </x:c>
      <x:c r="U27" s="142" t="str">
        <x:f>IF('16_Form_Populations_Vulnerables'!$P27="Validé humainement",'16_Form_Populations_Vulnerables'!U27,"")</x:f>
      </x:c>
    </x:row>
    <x:row r="28">
      <x:c r="A28" s="142" t="str">
        <x:f>IF('16_Form_Populations_Vulnerables'!$P28="Validé humainement",'16_Form_Populations_Vulnerables'!A28,"")</x:f>
      </x:c>
      <x:c r="B28" s="142" t="str">
        <x:f>IF('16_Form_Populations_Vulnerables'!$P28="Validé humainement",'16_Form_Populations_Vulnerables'!B28,"")</x:f>
      </x:c>
      <x:c r="C28" s="142" t="str">
        <x:f>IF('16_Form_Populations_Vulnerables'!$P28="Validé humainement",'16_Form_Populations_Vulnerables'!C28,"")</x:f>
      </x:c>
      <x:c r="D28" s="142" t="str">
        <x:f>IF('16_Form_Populations_Vulnerables'!$P28="Validé humainement",'16_Form_Populations_Vulnerables'!D28,"")</x:f>
      </x:c>
      <x:c r="E28" s="142" t="str">
        <x:f>IF('16_Form_Populations_Vulnerables'!$P28="Validé humainement",'16_Form_Populations_Vulnerables'!E28,"")</x:f>
      </x:c>
      <x:c r="F28" s="142" t="str">
        <x:f>IF('16_Form_Populations_Vulnerables'!$P28="Validé humainement",'16_Form_Populations_Vulnerables'!F28,"")</x:f>
      </x:c>
      <x:c r="G28" s="142" t="str">
        <x:f>IF('16_Form_Populations_Vulnerables'!$P28="Validé humainement",'16_Form_Populations_Vulnerables'!G28,"")</x:f>
      </x:c>
      <x:c r="H28" s="142" t="str">
        <x:f>IF('16_Form_Populations_Vulnerables'!$P28="Validé humainement",'16_Form_Populations_Vulnerables'!H28,"")</x:f>
      </x:c>
      <x:c r="I28" s="142" t="str">
        <x:f>IF('16_Form_Populations_Vulnerables'!$P28="Validé humainement",'16_Form_Populations_Vulnerables'!I28,"")</x:f>
      </x:c>
      <x:c r="J28" s="142" t="str">
        <x:f>IF('16_Form_Populations_Vulnerables'!$P28="Validé humainement",'16_Form_Populations_Vulnerables'!J28,"")</x:f>
      </x:c>
      <x:c r="K28" s="142" t="str">
        <x:f>IF('16_Form_Populations_Vulnerables'!$P28="Validé humainement",'16_Form_Populations_Vulnerables'!K28,"")</x:f>
      </x:c>
      <x:c r="L28" s="142" t="str">
        <x:f>IF('16_Form_Populations_Vulnerables'!$P28="Validé humainement",'16_Form_Populations_Vulnerables'!L28,"")</x:f>
      </x:c>
      <x:c r="M28" s="142" t="str">
        <x:f>IF('16_Form_Populations_Vulnerables'!$P28="Validé humainement",'16_Form_Populations_Vulnerables'!M28,"")</x:f>
      </x:c>
      <x:c r="N28" s="142" t="str">
        <x:f>IF('16_Form_Populations_Vulnerables'!$P28="Validé humainement",'16_Form_Populations_Vulnerables'!N28,"")</x:f>
      </x:c>
      <x:c r="O28" s="142" t="str">
        <x:f>IF('16_Form_Populations_Vulnerables'!$P28="Validé humainement",'16_Form_Populations_Vulnerables'!O28,"")</x:f>
      </x:c>
      <x:c r="P28" s="142" t="str">
        <x:f>IF('16_Form_Populations_Vulnerables'!$P28="Validé humainement",'16_Form_Populations_Vulnerables'!P28,"")</x:f>
      </x:c>
      <x:c r="Q28" s="142" t="str">
        <x:f>IF('16_Form_Populations_Vulnerables'!$P28="Validé humainement",'16_Form_Populations_Vulnerables'!Q28,"")</x:f>
      </x:c>
      <x:c r="R28" s="142" t="str">
        <x:f>IF('16_Form_Populations_Vulnerables'!$P28="Validé humainement",'16_Form_Populations_Vulnerables'!R28,"")</x:f>
      </x:c>
      <x:c r="S28" s="142" t="str">
        <x:f>IF('16_Form_Populations_Vulnerables'!$P28="Validé humainement",'16_Form_Populations_Vulnerables'!S28,"")</x:f>
      </x:c>
      <x:c r="T28" s="142" t="str">
        <x:f>IF('16_Form_Populations_Vulnerables'!$P28="Validé humainement",'16_Form_Populations_Vulnerables'!T28,"")</x:f>
      </x:c>
      <x:c r="U28" s="142" t="str">
        <x:f>IF('16_Form_Populations_Vulnerables'!$P28="Validé humainement",'16_Form_Populations_Vulnerables'!U28,"")</x:f>
      </x:c>
    </x:row>
    <x:row r="29">
      <x:c r="A29" s="142" t="str">
        <x:f>IF('16_Form_Populations_Vulnerables'!$P29="Validé humainement",'16_Form_Populations_Vulnerables'!A29,"")</x:f>
      </x:c>
      <x:c r="B29" s="142" t="str">
        <x:f>IF('16_Form_Populations_Vulnerables'!$P29="Validé humainement",'16_Form_Populations_Vulnerables'!B29,"")</x:f>
      </x:c>
      <x:c r="C29" s="142" t="str">
        <x:f>IF('16_Form_Populations_Vulnerables'!$P29="Validé humainement",'16_Form_Populations_Vulnerables'!C29,"")</x:f>
      </x:c>
      <x:c r="D29" s="142" t="str">
        <x:f>IF('16_Form_Populations_Vulnerables'!$P29="Validé humainement",'16_Form_Populations_Vulnerables'!D29,"")</x:f>
      </x:c>
      <x:c r="E29" s="142" t="str">
        <x:f>IF('16_Form_Populations_Vulnerables'!$P29="Validé humainement",'16_Form_Populations_Vulnerables'!E29,"")</x:f>
      </x:c>
      <x:c r="F29" s="142" t="str">
        <x:f>IF('16_Form_Populations_Vulnerables'!$P29="Validé humainement",'16_Form_Populations_Vulnerables'!F29,"")</x:f>
      </x:c>
      <x:c r="G29" s="142" t="str">
        <x:f>IF('16_Form_Populations_Vulnerables'!$P29="Validé humainement",'16_Form_Populations_Vulnerables'!G29,"")</x:f>
      </x:c>
      <x:c r="H29" s="142" t="str">
        <x:f>IF('16_Form_Populations_Vulnerables'!$P29="Validé humainement",'16_Form_Populations_Vulnerables'!H29,"")</x:f>
      </x:c>
      <x:c r="I29" s="142" t="str">
        <x:f>IF('16_Form_Populations_Vulnerables'!$P29="Validé humainement",'16_Form_Populations_Vulnerables'!I29,"")</x:f>
      </x:c>
      <x:c r="J29" s="142" t="str">
        <x:f>IF('16_Form_Populations_Vulnerables'!$P29="Validé humainement",'16_Form_Populations_Vulnerables'!J29,"")</x:f>
      </x:c>
      <x:c r="K29" s="142" t="str">
        <x:f>IF('16_Form_Populations_Vulnerables'!$P29="Validé humainement",'16_Form_Populations_Vulnerables'!K29,"")</x:f>
      </x:c>
      <x:c r="L29" s="142" t="str">
        <x:f>IF('16_Form_Populations_Vulnerables'!$P29="Validé humainement",'16_Form_Populations_Vulnerables'!L29,"")</x:f>
      </x:c>
      <x:c r="M29" s="142" t="str">
        <x:f>IF('16_Form_Populations_Vulnerables'!$P29="Validé humainement",'16_Form_Populations_Vulnerables'!M29,"")</x:f>
      </x:c>
      <x:c r="N29" s="142" t="str">
        <x:f>IF('16_Form_Populations_Vulnerables'!$P29="Validé humainement",'16_Form_Populations_Vulnerables'!N29,"")</x:f>
      </x:c>
      <x:c r="O29" s="142" t="str">
        <x:f>IF('16_Form_Populations_Vulnerables'!$P29="Validé humainement",'16_Form_Populations_Vulnerables'!O29,"")</x:f>
      </x:c>
      <x:c r="P29" s="142" t="str">
        <x:f>IF('16_Form_Populations_Vulnerables'!$P29="Validé humainement",'16_Form_Populations_Vulnerables'!P29,"")</x:f>
      </x:c>
      <x:c r="Q29" s="142" t="str">
        <x:f>IF('16_Form_Populations_Vulnerables'!$P29="Validé humainement",'16_Form_Populations_Vulnerables'!Q29,"")</x:f>
      </x:c>
      <x:c r="R29" s="142" t="str">
        <x:f>IF('16_Form_Populations_Vulnerables'!$P29="Validé humainement",'16_Form_Populations_Vulnerables'!R29,"")</x:f>
      </x:c>
      <x:c r="S29" s="142" t="str">
        <x:f>IF('16_Form_Populations_Vulnerables'!$P29="Validé humainement",'16_Form_Populations_Vulnerables'!S29,"")</x:f>
      </x:c>
      <x:c r="T29" s="142" t="str">
        <x:f>IF('16_Form_Populations_Vulnerables'!$P29="Validé humainement",'16_Form_Populations_Vulnerables'!T29,"")</x:f>
      </x:c>
      <x:c r="U29" s="142" t="str">
        <x:f>IF('16_Form_Populations_Vulnerables'!$P29="Validé humainement",'16_Form_Populations_Vulnerables'!U29,"")</x:f>
      </x:c>
    </x:row>
    <x:row r="30">
      <x:c r="A30" s="142" t="str">
        <x:f>IF('16_Form_Populations_Vulnerables'!$P30="Validé humainement",'16_Form_Populations_Vulnerables'!A30,"")</x:f>
      </x:c>
      <x:c r="B30" s="142" t="str">
        <x:f>IF('16_Form_Populations_Vulnerables'!$P30="Validé humainement",'16_Form_Populations_Vulnerables'!B30,"")</x:f>
      </x:c>
      <x:c r="C30" s="142" t="str">
        <x:f>IF('16_Form_Populations_Vulnerables'!$P30="Validé humainement",'16_Form_Populations_Vulnerables'!C30,"")</x:f>
      </x:c>
      <x:c r="D30" s="142" t="str">
        <x:f>IF('16_Form_Populations_Vulnerables'!$P30="Validé humainement",'16_Form_Populations_Vulnerables'!D30,"")</x:f>
      </x:c>
      <x:c r="E30" s="142" t="str">
        <x:f>IF('16_Form_Populations_Vulnerables'!$P30="Validé humainement",'16_Form_Populations_Vulnerables'!E30,"")</x:f>
      </x:c>
      <x:c r="F30" s="142" t="str">
        <x:f>IF('16_Form_Populations_Vulnerables'!$P30="Validé humainement",'16_Form_Populations_Vulnerables'!F30,"")</x:f>
      </x:c>
      <x:c r="G30" s="142" t="str">
        <x:f>IF('16_Form_Populations_Vulnerables'!$P30="Validé humainement",'16_Form_Populations_Vulnerables'!G30,"")</x:f>
      </x:c>
      <x:c r="H30" s="142" t="str">
        <x:f>IF('16_Form_Populations_Vulnerables'!$P30="Validé humainement",'16_Form_Populations_Vulnerables'!H30,"")</x:f>
      </x:c>
      <x:c r="I30" s="142" t="str">
        <x:f>IF('16_Form_Populations_Vulnerables'!$P30="Validé humainement",'16_Form_Populations_Vulnerables'!I30,"")</x:f>
      </x:c>
      <x:c r="J30" s="142" t="str">
        <x:f>IF('16_Form_Populations_Vulnerables'!$P30="Validé humainement",'16_Form_Populations_Vulnerables'!J30,"")</x:f>
      </x:c>
      <x:c r="K30" s="142" t="str">
        <x:f>IF('16_Form_Populations_Vulnerables'!$P30="Validé humainement",'16_Form_Populations_Vulnerables'!K30,"")</x:f>
      </x:c>
      <x:c r="L30" s="142" t="str">
        <x:f>IF('16_Form_Populations_Vulnerables'!$P30="Validé humainement",'16_Form_Populations_Vulnerables'!L30,"")</x:f>
      </x:c>
      <x:c r="M30" s="142" t="str">
        <x:f>IF('16_Form_Populations_Vulnerables'!$P30="Validé humainement",'16_Form_Populations_Vulnerables'!M30,"")</x:f>
      </x:c>
      <x:c r="N30" s="142" t="str">
        <x:f>IF('16_Form_Populations_Vulnerables'!$P30="Validé humainement",'16_Form_Populations_Vulnerables'!N30,"")</x:f>
      </x:c>
      <x:c r="O30" s="142" t="str">
        <x:f>IF('16_Form_Populations_Vulnerables'!$P30="Validé humainement",'16_Form_Populations_Vulnerables'!O30,"")</x:f>
      </x:c>
      <x:c r="P30" s="142" t="str">
        <x:f>IF('16_Form_Populations_Vulnerables'!$P30="Validé humainement",'16_Form_Populations_Vulnerables'!P30,"")</x:f>
      </x:c>
      <x:c r="Q30" s="142" t="str">
        <x:f>IF('16_Form_Populations_Vulnerables'!$P30="Validé humainement",'16_Form_Populations_Vulnerables'!Q30,"")</x:f>
      </x:c>
      <x:c r="R30" s="142" t="str">
        <x:f>IF('16_Form_Populations_Vulnerables'!$P30="Validé humainement",'16_Form_Populations_Vulnerables'!R30,"")</x:f>
      </x:c>
      <x:c r="S30" s="142" t="str">
        <x:f>IF('16_Form_Populations_Vulnerables'!$P30="Validé humainement",'16_Form_Populations_Vulnerables'!S30,"")</x:f>
      </x:c>
      <x:c r="T30" s="142" t="str">
        <x:f>IF('16_Form_Populations_Vulnerables'!$P30="Validé humainement",'16_Form_Populations_Vulnerables'!T30,"")</x:f>
      </x:c>
      <x:c r="U30" s="142" t="str">
        <x:f>IF('16_Form_Populations_Vulnerables'!$P30="Validé humainement",'16_Form_Populations_Vulnerables'!U30,"")</x:f>
      </x:c>
    </x:row>
    <x:row r="31">
      <x:c r="A31" s="142" t="str">
        <x:f>IF('16_Form_Populations_Vulnerables'!$P31="Validé humainement",'16_Form_Populations_Vulnerables'!A31,"")</x:f>
      </x:c>
      <x:c r="B31" s="142" t="str">
        <x:f>IF('16_Form_Populations_Vulnerables'!$P31="Validé humainement",'16_Form_Populations_Vulnerables'!B31,"")</x:f>
      </x:c>
      <x:c r="C31" s="142" t="str">
        <x:f>IF('16_Form_Populations_Vulnerables'!$P31="Validé humainement",'16_Form_Populations_Vulnerables'!C31,"")</x:f>
      </x:c>
      <x:c r="D31" s="142" t="str">
        <x:f>IF('16_Form_Populations_Vulnerables'!$P31="Validé humainement",'16_Form_Populations_Vulnerables'!D31,"")</x:f>
      </x:c>
      <x:c r="E31" s="142" t="str">
        <x:f>IF('16_Form_Populations_Vulnerables'!$P31="Validé humainement",'16_Form_Populations_Vulnerables'!E31,"")</x:f>
      </x:c>
      <x:c r="F31" s="142" t="str">
        <x:f>IF('16_Form_Populations_Vulnerables'!$P31="Validé humainement",'16_Form_Populations_Vulnerables'!F31,"")</x:f>
      </x:c>
      <x:c r="G31" s="142" t="str">
        <x:f>IF('16_Form_Populations_Vulnerables'!$P31="Validé humainement",'16_Form_Populations_Vulnerables'!G31,"")</x:f>
      </x:c>
      <x:c r="H31" s="142" t="str">
        <x:f>IF('16_Form_Populations_Vulnerables'!$P31="Validé humainement",'16_Form_Populations_Vulnerables'!H31,"")</x:f>
      </x:c>
      <x:c r="I31" s="142" t="str">
        <x:f>IF('16_Form_Populations_Vulnerables'!$P31="Validé humainement",'16_Form_Populations_Vulnerables'!I31,"")</x:f>
      </x:c>
      <x:c r="J31" s="142" t="str">
        <x:f>IF('16_Form_Populations_Vulnerables'!$P31="Validé humainement",'16_Form_Populations_Vulnerables'!J31,"")</x:f>
      </x:c>
      <x:c r="K31" s="142" t="str">
        <x:f>IF('16_Form_Populations_Vulnerables'!$P31="Validé humainement",'16_Form_Populations_Vulnerables'!K31,"")</x:f>
      </x:c>
      <x:c r="L31" s="142" t="str">
        <x:f>IF('16_Form_Populations_Vulnerables'!$P31="Validé humainement",'16_Form_Populations_Vulnerables'!L31,"")</x:f>
      </x:c>
      <x:c r="M31" s="142" t="str">
        <x:f>IF('16_Form_Populations_Vulnerables'!$P31="Validé humainement",'16_Form_Populations_Vulnerables'!M31,"")</x:f>
      </x:c>
      <x:c r="N31" s="142" t="str">
        <x:f>IF('16_Form_Populations_Vulnerables'!$P31="Validé humainement",'16_Form_Populations_Vulnerables'!N31,"")</x:f>
      </x:c>
      <x:c r="O31" s="142" t="str">
        <x:f>IF('16_Form_Populations_Vulnerables'!$P31="Validé humainement",'16_Form_Populations_Vulnerables'!O31,"")</x:f>
      </x:c>
      <x:c r="P31" s="142" t="str">
        <x:f>IF('16_Form_Populations_Vulnerables'!$P31="Validé humainement",'16_Form_Populations_Vulnerables'!P31,"")</x:f>
      </x:c>
      <x:c r="Q31" s="142" t="str">
        <x:f>IF('16_Form_Populations_Vulnerables'!$P31="Validé humainement",'16_Form_Populations_Vulnerables'!Q31,"")</x:f>
      </x:c>
      <x:c r="R31" s="142" t="str">
        <x:f>IF('16_Form_Populations_Vulnerables'!$P31="Validé humainement",'16_Form_Populations_Vulnerables'!R31,"")</x:f>
      </x:c>
      <x:c r="S31" s="142" t="str">
        <x:f>IF('16_Form_Populations_Vulnerables'!$P31="Validé humainement",'16_Form_Populations_Vulnerables'!S31,"")</x:f>
      </x:c>
      <x:c r="T31" s="142" t="str">
        <x:f>IF('16_Form_Populations_Vulnerables'!$P31="Validé humainement",'16_Form_Populations_Vulnerables'!T31,"")</x:f>
      </x:c>
      <x:c r="U31" s="142" t="str">
        <x:f>IF('16_Form_Populations_Vulnerables'!$P31="Validé humainement",'16_Form_Populations_Vulnerables'!U31,"")</x:f>
      </x:c>
    </x:row>
    <x:row r="32">
      <x:c r="A32" s="142" t="str">
        <x:f>IF('16_Form_Populations_Vulnerables'!$P32="Validé humainement",'16_Form_Populations_Vulnerables'!A32,"")</x:f>
      </x:c>
      <x:c r="B32" s="142" t="str">
        <x:f>IF('16_Form_Populations_Vulnerables'!$P32="Validé humainement",'16_Form_Populations_Vulnerables'!B32,"")</x:f>
      </x:c>
      <x:c r="C32" s="142" t="str">
        <x:f>IF('16_Form_Populations_Vulnerables'!$P32="Validé humainement",'16_Form_Populations_Vulnerables'!C32,"")</x:f>
      </x:c>
      <x:c r="D32" s="142" t="str">
        <x:f>IF('16_Form_Populations_Vulnerables'!$P32="Validé humainement",'16_Form_Populations_Vulnerables'!D32,"")</x:f>
      </x:c>
      <x:c r="E32" s="142" t="str">
        <x:f>IF('16_Form_Populations_Vulnerables'!$P32="Validé humainement",'16_Form_Populations_Vulnerables'!E32,"")</x:f>
      </x:c>
      <x:c r="F32" s="142" t="str">
        <x:f>IF('16_Form_Populations_Vulnerables'!$P32="Validé humainement",'16_Form_Populations_Vulnerables'!F32,"")</x:f>
      </x:c>
      <x:c r="G32" s="142" t="str">
        <x:f>IF('16_Form_Populations_Vulnerables'!$P32="Validé humainement",'16_Form_Populations_Vulnerables'!G32,"")</x:f>
      </x:c>
      <x:c r="H32" s="142" t="str">
        <x:f>IF('16_Form_Populations_Vulnerables'!$P32="Validé humainement",'16_Form_Populations_Vulnerables'!H32,"")</x:f>
      </x:c>
      <x:c r="I32" s="142" t="str">
        <x:f>IF('16_Form_Populations_Vulnerables'!$P32="Validé humainement",'16_Form_Populations_Vulnerables'!I32,"")</x:f>
      </x:c>
      <x:c r="J32" s="142" t="str">
        <x:f>IF('16_Form_Populations_Vulnerables'!$P32="Validé humainement",'16_Form_Populations_Vulnerables'!J32,"")</x:f>
      </x:c>
      <x:c r="K32" s="142" t="str">
        <x:f>IF('16_Form_Populations_Vulnerables'!$P32="Validé humainement",'16_Form_Populations_Vulnerables'!K32,"")</x:f>
      </x:c>
      <x:c r="L32" s="142" t="str">
        <x:f>IF('16_Form_Populations_Vulnerables'!$P32="Validé humainement",'16_Form_Populations_Vulnerables'!L32,"")</x:f>
      </x:c>
      <x:c r="M32" s="142" t="str">
        <x:f>IF('16_Form_Populations_Vulnerables'!$P32="Validé humainement",'16_Form_Populations_Vulnerables'!M32,"")</x:f>
      </x:c>
      <x:c r="N32" s="142" t="str">
        <x:f>IF('16_Form_Populations_Vulnerables'!$P32="Validé humainement",'16_Form_Populations_Vulnerables'!N32,"")</x:f>
      </x:c>
      <x:c r="O32" s="142" t="str">
        <x:f>IF('16_Form_Populations_Vulnerables'!$P32="Validé humainement",'16_Form_Populations_Vulnerables'!O32,"")</x:f>
      </x:c>
      <x:c r="P32" s="142" t="str">
        <x:f>IF('16_Form_Populations_Vulnerables'!$P32="Validé humainement",'16_Form_Populations_Vulnerables'!P32,"")</x:f>
      </x:c>
      <x:c r="Q32" s="142" t="str">
        <x:f>IF('16_Form_Populations_Vulnerables'!$P32="Validé humainement",'16_Form_Populations_Vulnerables'!Q32,"")</x:f>
      </x:c>
      <x:c r="R32" s="142" t="str">
        <x:f>IF('16_Form_Populations_Vulnerables'!$P32="Validé humainement",'16_Form_Populations_Vulnerables'!R32,"")</x:f>
      </x:c>
      <x:c r="S32" s="142" t="str">
        <x:f>IF('16_Form_Populations_Vulnerables'!$P32="Validé humainement",'16_Form_Populations_Vulnerables'!S32,"")</x:f>
      </x:c>
      <x:c r="T32" s="142" t="str">
        <x:f>IF('16_Form_Populations_Vulnerables'!$P32="Validé humainement",'16_Form_Populations_Vulnerables'!T32,"")</x:f>
      </x:c>
      <x:c r="U32" s="142" t="str">
        <x:f>IF('16_Form_Populations_Vulnerables'!$P32="Validé humainement",'16_Form_Populations_Vulnerables'!U32,"")</x:f>
      </x:c>
    </x:row>
    <x:row r="33">
      <x:c r="A33" s="142" t="str">
        <x:f>IF('16_Form_Populations_Vulnerables'!$P33="Validé humainement",'16_Form_Populations_Vulnerables'!A33,"")</x:f>
      </x:c>
      <x:c r="B33" s="142" t="str">
        <x:f>IF('16_Form_Populations_Vulnerables'!$P33="Validé humainement",'16_Form_Populations_Vulnerables'!B33,"")</x:f>
      </x:c>
      <x:c r="C33" s="142" t="str">
        <x:f>IF('16_Form_Populations_Vulnerables'!$P33="Validé humainement",'16_Form_Populations_Vulnerables'!C33,"")</x:f>
      </x:c>
      <x:c r="D33" s="142" t="str">
        <x:f>IF('16_Form_Populations_Vulnerables'!$P33="Validé humainement",'16_Form_Populations_Vulnerables'!D33,"")</x:f>
      </x:c>
      <x:c r="E33" s="142" t="str">
        <x:f>IF('16_Form_Populations_Vulnerables'!$P33="Validé humainement",'16_Form_Populations_Vulnerables'!E33,"")</x:f>
      </x:c>
      <x:c r="F33" s="142" t="str">
        <x:f>IF('16_Form_Populations_Vulnerables'!$P33="Validé humainement",'16_Form_Populations_Vulnerables'!F33,"")</x:f>
      </x:c>
      <x:c r="G33" s="142" t="str">
        <x:f>IF('16_Form_Populations_Vulnerables'!$P33="Validé humainement",'16_Form_Populations_Vulnerables'!G33,"")</x:f>
      </x:c>
      <x:c r="H33" s="142" t="str">
        <x:f>IF('16_Form_Populations_Vulnerables'!$P33="Validé humainement",'16_Form_Populations_Vulnerables'!H33,"")</x:f>
      </x:c>
      <x:c r="I33" s="142" t="str">
        <x:f>IF('16_Form_Populations_Vulnerables'!$P33="Validé humainement",'16_Form_Populations_Vulnerables'!I33,"")</x:f>
      </x:c>
      <x:c r="J33" s="142" t="str">
        <x:f>IF('16_Form_Populations_Vulnerables'!$P33="Validé humainement",'16_Form_Populations_Vulnerables'!J33,"")</x:f>
      </x:c>
      <x:c r="K33" s="142" t="str">
        <x:f>IF('16_Form_Populations_Vulnerables'!$P33="Validé humainement",'16_Form_Populations_Vulnerables'!K33,"")</x:f>
      </x:c>
      <x:c r="L33" s="142" t="str">
        <x:f>IF('16_Form_Populations_Vulnerables'!$P33="Validé humainement",'16_Form_Populations_Vulnerables'!L33,"")</x:f>
      </x:c>
      <x:c r="M33" s="142" t="str">
        <x:f>IF('16_Form_Populations_Vulnerables'!$P33="Validé humainement",'16_Form_Populations_Vulnerables'!M33,"")</x:f>
      </x:c>
      <x:c r="N33" s="142" t="str">
        <x:f>IF('16_Form_Populations_Vulnerables'!$P33="Validé humainement",'16_Form_Populations_Vulnerables'!N33,"")</x:f>
      </x:c>
      <x:c r="O33" s="142" t="str">
        <x:f>IF('16_Form_Populations_Vulnerables'!$P33="Validé humainement",'16_Form_Populations_Vulnerables'!O33,"")</x:f>
      </x:c>
      <x:c r="P33" s="142" t="str">
        <x:f>IF('16_Form_Populations_Vulnerables'!$P33="Validé humainement",'16_Form_Populations_Vulnerables'!P33,"")</x:f>
      </x:c>
      <x:c r="Q33" s="142" t="str">
        <x:f>IF('16_Form_Populations_Vulnerables'!$P33="Validé humainement",'16_Form_Populations_Vulnerables'!Q33,"")</x:f>
      </x:c>
      <x:c r="R33" s="142" t="str">
        <x:f>IF('16_Form_Populations_Vulnerables'!$P33="Validé humainement",'16_Form_Populations_Vulnerables'!R33,"")</x:f>
      </x:c>
      <x:c r="S33" s="142" t="str">
        <x:f>IF('16_Form_Populations_Vulnerables'!$P33="Validé humainement",'16_Form_Populations_Vulnerables'!S33,"")</x:f>
      </x:c>
      <x:c r="T33" s="142" t="str">
        <x:f>IF('16_Form_Populations_Vulnerables'!$P33="Validé humainement",'16_Form_Populations_Vulnerables'!T33,"")</x:f>
      </x:c>
      <x:c r="U33" s="142" t="str">
        <x:f>IF('16_Form_Populations_Vulnerables'!$P33="Validé humainement",'16_Form_Populations_Vulnerables'!U33,"")</x:f>
      </x:c>
    </x:row>
    <x:row r="34">
      <x:c r="A34" s="142" t="str">
        <x:f>IF('16_Form_Populations_Vulnerables'!$P34="Validé humainement",'16_Form_Populations_Vulnerables'!A34,"")</x:f>
      </x:c>
      <x:c r="B34" s="142" t="str">
        <x:f>IF('16_Form_Populations_Vulnerables'!$P34="Validé humainement",'16_Form_Populations_Vulnerables'!B34,"")</x:f>
      </x:c>
      <x:c r="C34" s="142" t="str">
        <x:f>IF('16_Form_Populations_Vulnerables'!$P34="Validé humainement",'16_Form_Populations_Vulnerables'!C34,"")</x:f>
      </x:c>
      <x:c r="D34" s="142" t="str">
        <x:f>IF('16_Form_Populations_Vulnerables'!$P34="Validé humainement",'16_Form_Populations_Vulnerables'!D34,"")</x:f>
      </x:c>
      <x:c r="E34" s="142" t="str">
        <x:f>IF('16_Form_Populations_Vulnerables'!$P34="Validé humainement",'16_Form_Populations_Vulnerables'!E34,"")</x:f>
      </x:c>
      <x:c r="F34" s="142" t="str">
        <x:f>IF('16_Form_Populations_Vulnerables'!$P34="Validé humainement",'16_Form_Populations_Vulnerables'!F34,"")</x:f>
      </x:c>
      <x:c r="G34" s="142" t="str">
        <x:f>IF('16_Form_Populations_Vulnerables'!$P34="Validé humainement",'16_Form_Populations_Vulnerables'!G34,"")</x:f>
      </x:c>
      <x:c r="H34" s="142" t="str">
        <x:f>IF('16_Form_Populations_Vulnerables'!$P34="Validé humainement",'16_Form_Populations_Vulnerables'!H34,"")</x:f>
      </x:c>
      <x:c r="I34" s="142" t="str">
        <x:f>IF('16_Form_Populations_Vulnerables'!$P34="Validé humainement",'16_Form_Populations_Vulnerables'!I34,"")</x:f>
      </x:c>
      <x:c r="J34" s="142" t="str">
        <x:f>IF('16_Form_Populations_Vulnerables'!$P34="Validé humainement",'16_Form_Populations_Vulnerables'!J34,"")</x:f>
      </x:c>
      <x:c r="K34" s="142" t="str">
        <x:f>IF('16_Form_Populations_Vulnerables'!$P34="Validé humainement",'16_Form_Populations_Vulnerables'!K34,"")</x:f>
      </x:c>
      <x:c r="L34" s="142" t="str">
        <x:f>IF('16_Form_Populations_Vulnerables'!$P34="Validé humainement",'16_Form_Populations_Vulnerables'!L34,"")</x:f>
      </x:c>
      <x:c r="M34" s="142" t="str">
        <x:f>IF('16_Form_Populations_Vulnerables'!$P34="Validé humainement",'16_Form_Populations_Vulnerables'!M34,"")</x:f>
      </x:c>
      <x:c r="N34" s="142" t="str">
        <x:f>IF('16_Form_Populations_Vulnerables'!$P34="Validé humainement",'16_Form_Populations_Vulnerables'!N34,"")</x:f>
      </x:c>
      <x:c r="O34" s="142" t="str">
        <x:f>IF('16_Form_Populations_Vulnerables'!$P34="Validé humainement",'16_Form_Populations_Vulnerables'!O34,"")</x:f>
      </x:c>
      <x:c r="P34" s="142" t="str">
        <x:f>IF('16_Form_Populations_Vulnerables'!$P34="Validé humainement",'16_Form_Populations_Vulnerables'!P34,"")</x:f>
      </x:c>
      <x:c r="Q34" s="142" t="str">
        <x:f>IF('16_Form_Populations_Vulnerables'!$P34="Validé humainement",'16_Form_Populations_Vulnerables'!Q34,"")</x:f>
      </x:c>
      <x:c r="R34" s="142" t="str">
        <x:f>IF('16_Form_Populations_Vulnerables'!$P34="Validé humainement",'16_Form_Populations_Vulnerables'!R34,"")</x:f>
      </x:c>
      <x:c r="S34" s="142" t="str">
        <x:f>IF('16_Form_Populations_Vulnerables'!$P34="Validé humainement",'16_Form_Populations_Vulnerables'!S34,"")</x:f>
      </x:c>
      <x:c r="T34" s="142" t="str">
        <x:f>IF('16_Form_Populations_Vulnerables'!$P34="Validé humainement",'16_Form_Populations_Vulnerables'!T34,"")</x:f>
      </x:c>
      <x:c r="U34" s="142" t="str">
        <x:f>IF('16_Form_Populations_Vulnerables'!$P34="Validé humainement",'16_Form_Populations_Vulnerables'!U34,"")</x:f>
      </x:c>
    </x:row>
    <x:row r="35">
      <x:c r="A35" s="142" t="str">
        <x:f>IF('16_Form_Populations_Vulnerables'!$P35="Validé humainement",'16_Form_Populations_Vulnerables'!A35,"")</x:f>
      </x:c>
      <x:c r="B35" s="142" t="str">
        <x:f>IF('16_Form_Populations_Vulnerables'!$P35="Validé humainement",'16_Form_Populations_Vulnerables'!B35,"")</x:f>
      </x:c>
      <x:c r="C35" s="142" t="str">
        <x:f>IF('16_Form_Populations_Vulnerables'!$P35="Validé humainement",'16_Form_Populations_Vulnerables'!C35,"")</x:f>
      </x:c>
      <x:c r="D35" s="142" t="str">
        <x:f>IF('16_Form_Populations_Vulnerables'!$P35="Validé humainement",'16_Form_Populations_Vulnerables'!D35,"")</x:f>
      </x:c>
      <x:c r="E35" s="142" t="str">
        <x:f>IF('16_Form_Populations_Vulnerables'!$P35="Validé humainement",'16_Form_Populations_Vulnerables'!E35,"")</x:f>
      </x:c>
      <x:c r="F35" s="142" t="str">
        <x:f>IF('16_Form_Populations_Vulnerables'!$P35="Validé humainement",'16_Form_Populations_Vulnerables'!F35,"")</x:f>
      </x:c>
      <x:c r="G35" s="142" t="str">
        <x:f>IF('16_Form_Populations_Vulnerables'!$P35="Validé humainement",'16_Form_Populations_Vulnerables'!G35,"")</x:f>
      </x:c>
      <x:c r="H35" s="142" t="str">
        <x:f>IF('16_Form_Populations_Vulnerables'!$P35="Validé humainement",'16_Form_Populations_Vulnerables'!H35,"")</x:f>
      </x:c>
      <x:c r="I35" s="142" t="str">
        <x:f>IF('16_Form_Populations_Vulnerables'!$P35="Validé humainement",'16_Form_Populations_Vulnerables'!I35,"")</x:f>
      </x:c>
      <x:c r="J35" s="142" t="str">
        <x:f>IF('16_Form_Populations_Vulnerables'!$P35="Validé humainement",'16_Form_Populations_Vulnerables'!J35,"")</x:f>
      </x:c>
      <x:c r="K35" s="142" t="str">
        <x:f>IF('16_Form_Populations_Vulnerables'!$P35="Validé humainement",'16_Form_Populations_Vulnerables'!K35,"")</x:f>
      </x:c>
      <x:c r="L35" s="142" t="str">
        <x:f>IF('16_Form_Populations_Vulnerables'!$P35="Validé humainement",'16_Form_Populations_Vulnerables'!L35,"")</x:f>
      </x:c>
      <x:c r="M35" s="142" t="str">
        <x:f>IF('16_Form_Populations_Vulnerables'!$P35="Validé humainement",'16_Form_Populations_Vulnerables'!M35,"")</x:f>
      </x:c>
      <x:c r="N35" s="142" t="str">
        <x:f>IF('16_Form_Populations_Vulnerables'!$P35="Validé humainement",'16_Form_Populations_Vulnerables'!N35,"")</x:f>
      </x:c>
      <x:c r="O35" s="142" t="str">
        <x:f>IF('16_Form_Populations_Vulnerables'!$P35="Validé humainement",'16_Form_Populations_Vulnerables'!O35,"")</x:f>
      </x:c>
      <x:c r="P35" s="142" t="str">
        <x:f>IF('16_Form_Populations_Vulnerables'!$P35="Validé humainement",'16_Form_Populations_Vulnerables'!P35,"")</x:f>
      </x:c>
      <x:c r="Q35" s="142" t="str">
        <x:f>IF('16_Form_Populations_Vulnerables'!$P35="Validé humainement",'16_Form_Populations_Vulnerables'!Q35,"")</x:f>
      </x:c>
      <x:c r="R35" s="142" t="str">
        <x:f>IF('16_Form_Populations_Vulnerables'!$P35="Validé humainement",'16_Form_Populations_Vulnerables'!R35,"")</x:f>
      </x:c>
      <x:c r="S35" s="142" t="str">
        <x:f>IF('16_Form_Populations_Vulnerables'!$P35="Validé humainement",'16_Form_Populations_Vulnerables'!S35,"")</x:f>
      </x:c>
      <x:c r="T35" s="142" t="str">
        <x:f>IF('16_Form_Populations_Vulnerables'!$P35="Validé humainement",'16_Form_Populations_Vulnerables'!T35,"")</x:f>
      </x:c>
      <x:c r="U35" s="142" t="str">
        <x:f>IF('16_Form_Populations_Vulnerables'!$P35="Validé humainement",'16_Form_Populations_Vulnerables'!U35,"")</x:f>
      </x:c>
    </x:row>
    <x:row r="36">
      <x:c r="A36" s="142" t="str">
        <x:f>IF('16_Form_Populations_Vulnerables'!$P36="Validé humainement",'16_Form_Populations_Vulnerables'!A36,"")</x:f>
      </x:c>
      <x:c r="B36" s="142" t="str">
        <x:f>IF('16_Form_Populations_Vulnerables'!$P36="Validé humainement",'16_Form_Populations_Vulnerables'!B36,"")</x:f>
      </x:c>
      <x:c r="C36" s="142" t="str">
        <x:f>IF('16_Form_Populations_Vulnerables'!$P36="Validé humainement",'16_Form_Populations_Vulnerables'!C36,"")</x:f>
      </x:c>
      <x:c r="D36" s="142" t="str">
        <x:f>IF('16_Form_Populations_Vulnerables'!$P36="Validé humainement",'16_Form_Populations_Vulnerables'!D36,"")</x:f>
      </x:c>
      <x:c r="E36" s="142" t="str">
        <x:f>IF('16_Form_Populations_Vulnerables'!$P36="Validé humainement",'16_Form_Populations_Vulnerables'!E36,"")</x:f>
      </x:c>
      <x:c r="F36" s="142" t="str">
        <x:f>IF('16_Form_Populations_Vulnerables'!$P36="Validé humainement",'16_Form_Populations_Vulnerables'!F36,"")</x:f>
      </x:c>
      <x:c r="G36" s="142" t="str">
        <x:f>IF('16_Form_Populations_Vulnerables'!$P36="Validé humainement",'16_Form_Populations_Vulnerables'!G36,"")</x:f>
      </x:c>
      <x:c r="H36" s="142" t="str">
        <x:f>IF('16_Form_Populations_Vulnerables'!$P36="Validé humainement",'16_Form_Populations_Vulnerables'!H36,"")</x:f>
      </x:c>
      <x:c r="I36" s="142" t="str">
        <x:f>IF('16_Form_Populations_Vulnerables'!$P36="Validé humainement",'16_Form_Populations_Vulnerables'!I36,"")</x:f>
      </x:c>
      <x:c r="J36" s="142" t="str">
        <x:f>IF('16_Form_Populations_Vulnerables'!$P36="Validé humainement",'16_Form_Populations_Vulnerables'!J36,"")</x:f>
      </x:c>
      <x:c r="K36" s="142" t="str">
        <x:f>IF('16_Form_Populations_Vulnerables'!$P36="Validé humainement",'16_Form_Populations_Vulnerables'!K36,"")</x:f>
      </x:c>
      <x:c r="L36" s="142" t="str">
        <x:f>IF('16_Form_Populations_Vulnerables'!$P36="Validé humainement",'16_Form_Populations_Vulnerables'!L36,"")</x:f>
      </x:c>
      <x:c r="M36" s="142" t="str">
        <x:f>IF('16_Form_Populations_Vulnerables'!$P36="Validé humainement",'16_Form_Populations_Vulnerables'!M36,"")</x:f>
      </x:c>
      <x:c r="N36" s="142" t="str">
        <x:f>IF('16_Form_Populations_Vulnerables'!$P36="Validé humainement",'16_Form_Populations_Vulnerables'!N36,"")</x:f>
      </x:c>
      <x:c r="O36" s="142" t="str">
        <x:f>IF('16_Form_Populations_Vulnerables'!$P36="Validé humainement",'16_Form_Populations_Vulnerables'!O36,"")</x:f>
      </x:c>
      <x:c r="P36" s="142" t="str">
        <x:f>IF('16_Form_Populations_Vulnerables'!$P36="Validé humainement",'16_Form_Populations_Vulnerables'!P36,"")</x:f>
      </x:c>
      <x:c r="Q36" s="142" t="str">
        <x:f>IF('16_Form_Populations_Vulnerables'!$P36="Validé humainement",'16_Form_Populations_Vulnerables'!Q36,"")</x:f>
      </x:c>
      <x:c r="R36" s="142" t="str">
        <x:f>IF('16_Form_Populations_Vulnerables'!$P36="Validé humainement",'16_Form_Populations_Vulnerables'!R36,"")</x:f>
      </x:c>
      <x:c r="S36" s="142" t="str">
        <x:f>IF('16_Form_Populations_Vulnerables'!$P36="Validé humainement",'16_Form_Populations_Vulnerables'!S36,"")</x:f>
      </x:c>
      <x:c r="T36" s="142" t="str">
        <x:f>IF('16_Form_Populations_Vulnerables'!$P36="Validé humainement",'16_Form_Populations_Vulnerables'!T36,"")</x:f>
      </x:c>
      <x:c r="U36" s="142" t="str">
        <x:f>IF('16_Form_Populations_Vulnerables'!$P36="Validé humainement",'16_Form_Populations_Vulnerables'!U36,"")</x:f>
      </x:c>
    </x:row>
    <x:row r="37">
      <x:c r="A37" s="142" t="str">
        <x:f>IF('16_Form_Populations_Vulnerables'!$P37="Validé humainement",'16_Form_Populations_Vulnerables'!A37,"")</x:f>
      </x:c>
      <x:c r="B37" s="142" t="str">
        <x:f>IF('16_Form_Populations_Vulnerables'!$P37="Validé humainement",'16_Form_Populations_Vulnerables'!B37,"")</x:f>
      </x:c>
      <x:c r="C37" s="142" t="str">
        <x:f>IF('16_Form_Populations_Vulnerables'!$P37="Validé humainement",'16_Form_Populations_Vulnerables'!C37,"")</x:f>
      </x:c>
      <x:c r="D37" s="142" t="str">
        <x:f>IF('16_Form_Populations_Vulnerables'!$P37="Validé humainement",'16_Form_Populations_Vulnerables'!D37,"")</x:f>
      </x:c>
      <x:c r="E37" s="142" t="str">
        <x:f>IF('16_Form_Populations_Vulnerables'!$P37="Validé humainement",'16_Form_Populations_Vulnerables'!E37,"")</x:f>
      </x:c>
      <x:c r="F37" s="142" t="str">
        <x:f>IF('16_Form_Populations_Vulnerables'!$P37="Validé humainement",'16_Form_Populations_Vulnerables'!F37,"")</x:f>
      </x:c>
      <x:c r="G37" s="142" t="str">
        <x:f>IF('16_Form_Populations_Vulnerables'!$P37="Validé humainement",'16_Form_Populations_Vulnerables'!G37,"")</x:f>
      </x:c>
      <x:c r="H37" s="142" t="str">
        <x:f>IF('16_Form_Populations_Vulnerables'!$P37="Validé humainement",'16_Form_Populations_Vulnerables'!H37,"")</x:f>
      </x:c>
      <x:c r="I37" s="142" t="str">
        <x:f>IF('16_Form_Populations_Vulnerables'!$P37="Validé humainement",'16_Form_Populations_Vulnerables'!I37,"")</x:f>
      </x:c>
      <x:c r="J37" s="142" t="str">
        <x:f>IF('16_Form_Populations_Vulnerables'!$P37="Validé humainement",'16_Form_Populations_Vulnerables'!J37,"")</x:f>
      </x:c>
      <x:c r="K37" s="142" t="str">
        <x:f>IF('16_Form_Populations_Vulnerables'!$P37="Validé humainement",'16_Form_Populations_Vulnerables'!K37,"")</x:f>
      </x:c>
      <x:c r="L37" s="142" t="str">
        <x:f>IF('16_Form_Populations_Vulnerables'!$P37="Validé humainement",'16_Form_Populations_Vulnerables'!L37,"")</x:f>
      </x:c>
      <x:c r="M37" s="142" t="str">
        <x:f>IF('16_Form_Populations_Vulnerables'!$P37="Validé humainement",'16_Form_Populations_Vulnerables'!M37,"")</x:f>
      </x:c>
      <x:c r="N37" s="142" t="str">
        <x:f>IF('16_Form_Populations_Vulnerables'!$P37="Validé humainement",'16_Form_Populations_Vulnerables'!N37,"")</x:f>
      </x:c>
      <x:c r="O37" s="142" t="str">
        <x:f>IF('16_Form_Populations_Vulnerables'!$P37="Validé humainement",'16_Form_Populations_Vulnerables'!O37,"")</x:f>
      </x:c>
      <x:c r="P37" s="142" t="str">
        <x:f>IF('16_Form_Populations_Vulnerables'!$P37="Validé humainement",'16_Form_Populations_Vulnerables'!P37,"")</x:f>
      </x:c>
      <x:c r="Q37" s="142" t="str">
        <x:f>IF('16_Form_Populations_Vulnerables'!$P37="Validé humainement",'16_Form_Populations_Vulnerables'!Q37,"")</x:f>
      </x:c>
      <x:c r="R37" s="142" t="str">
        <x:f>IF('16_Form_Populations_Vulnerables'!$P37="Validé humainement",'16_Form_Populations_Vulnerables'!R37,"")</x:f>
      </x:c>
      <x:c r="S37" s="142" t="str">
        <x:f>IF('16_Form_Populations_Vulnerables'!$P37="Validé humainement",'16_Form_Populations_Vulnerables'!S37,"")</x:f>
      </x:c>
      <x:c r="T37" s="142" t="str">
        <x:f>IF('16_Form_Populations_Vulnerables'!$P37="Validé humainement",'16_Form_Populations_Vulnerables'!T37,"")</x:f>
      </x:c>
      <x:c r="U37" s="142" t="str">
        <x:f>IF('16_Form_Populations_Vulnerables'!$P37="Validé humainement",'16_Form_Populations_Vulnerables'!U37,"")</x:f>
      </x:c>
    </x:row>
    <x:row r="38">
      <x:c r="A38" s="142" t="str">
        <x:f>IF('16_Form_Populations_Vulnerables'!$P38="Validé humainement",'16_Form_Populations_Vulnerables'!A38,"")</x:f>
      </x:c>
      <x:c r="B38" s="142" t="str">
        <x:f>IF('16_Form_Populations_Vulnerables'!$P38="Validé humainement",'16_Form_Populations_Vulnerables'!B38,"")</x:f>
      </x:c>
      <x:c r="C38" s="142" t="str">
        <x:f>IF('16_Form_Populations_Vulnerables'!$P38="Validé humainement",'16_Form_Populations_Vulnerables'!C38,"")</x:f>
      </x:c>
      <x:c r="D38" s="142" t="str">
        <x:f>IF('16_Form_Populations_Vulnerables'!$P38="Validé humainement",'16_Form_Populations_Vulnerables'!D38,"")</x:f>
      </x:c>
      <x:c r="E38" s="142" t="str">
        <x:f>IF('16_Form_Populations_Vulnerables'!$P38="Validé humainement",'16_Form_Populations_Vulnerables'!E38,"")</x:f>
      </x:c>
      <x:c r="F38" s="142" t="str">
        <x:f>IF('16_Form_Populations_Vulnerables'!$P38="Validé humainement",'16_Form_Populations_Vulnerables'!F38,"")</x:f>
      </x:c>
      <x:c r="G38" s="142" t="str">
        <x:f>IF('16_Form_Populations_Vulnerables'!$P38="Validé humainement",'16_Form_Populations_Vulnerables'!G38,"")</x:f>
      </x:c>
      <x:c r="H38" s="142" t="str">
        <x:f>IF('16_Form_Populations_Vulnerables'!$P38="Validé humainement",'16_Form_Populations_Vulnerables'!H38,"")</x:f>
      </x:c>
      <x:c r="I38" s="142" t="str">
        <x:f>IF('16_Form_Populations_Vulnerables'!$P38="Validé humainement",'16_Form_Populations_Vulnerables'!I38,"")</x:f>
      </x:c>
      <x:c r="J38" s="142" t="str">
        <x:f>IF('16_Form_Populations_Vulnerables'!$P38="Validé humainement",'16_Form_Populations_Vulnerables'!J38,"")</x:f>
      </x:c>
      <x:c r="K38" s="142" t="str">
        <x:f>IF('16_Form_Populations_Vulnerables'!$P38="Validé humainement",'16_Form_Populations_Vulnerables'!K38,"")</x:f>
      </x:c>
      <x:c r="L38" s="142" t="str">
        <x:f>IF('16_Form_Populations_Vulnerables'!$P38="Validé humainement",'16_Form_Populations_Vulnerables'!L38,"")</x:f>
      </x:c>
      <x:c r="M38" s="142" t="str">
        <x:f>IF('16_Form_Populations_Vulnerables'!$P38="Validé humainement",'16_Form_Populations_Vulnerables'!M38,"")</x:f>
      </x:c>
      <x:c r="N38" s="142" t="str">
        <x:f>IF('16_Form_Populations_Vulnerables'!$P38="Validé humainement",'16_Form_Populations_Vulnerables'!N38,"")</x:f>
      </x:c>
      <x:c r="O38" s="142" t="str">
        <x:f>IF('16_Form_Populations_Vulnerables'!$P38="Validé humainement",'16_Form_Populations_Vulnerables'!O38,"")</x:f>
      </x:c>
      <x:c r="P38" s="142" t="str">
        <x:f>IF('16_Form_Populations_Vulnerables'!$P38="Validé humainement",'16_Form_Populations_Vulnerables'!P38,"")</x:f>
      </x:c>
      <x:c r="Q38" s="142" t="str">
        <x:f>IF('16_Form_Populations_Vulnerables'!$P38="Validé humainement",'16_Form_Populations_Vulnerables'!Q38,"")</x:f>
      </x:c>
      <x:c r="R38" s="142" t="str">
        <x:f>IF('16_Form_Populations_Vulnerables'!$P38="Validé humainement",'16_Form_Populations_Vulnerables'!R38,"")</x:f>
      </x:c>
      <x:c r="S38" s="142" t="str">
        <x:f>IF('16_Form_Populations_Vulnerables'!$P38="Validé humainement",'16_Form_Populations_Vulnerables'!S38,"")</x:f>
      </x:c>
      <x:c r="T38" s="142" t="str">
        <x:f>IF('16_Form_Populations_Vulnerables'!$P38="Validé humainement",'16_Form_Populations_Vulnerables'!T38,"")</x:f>
      </x:c>
      <x:c r="U38" s="142" t="str">
        <x:f>IF('16_Form_Populations_Vulnerables'!$P38="Validé humainement",'16_Form_Populations_Vulnerables'!U38,"")</x:f>
      </x:c>
    </x:row>
    <x:row r="39">
      <x:c r="A39" s="142" t="str">
        <x:f>IF('16_Form_Populations_Vulnerables'!$P39="Validé humainement",'16_Form_Populations_Vulnerables'!A39,"")</x:f>
      </x:c>
      <x:c r="B39" s="142" t="str">
        <x:f>IF('16_Form_Populations_Vulnerables'!$P39="Validé humainement",'16_Form_Populations_Vulnerables'!B39,"")</x:f>
      </x:c>
      <x:c r="C39" s="142" t="str">
        <x:f>IF('16_Form_Populations_Vulnerables'!$P39="Validé humainement",'16_Form_Populations_Vulnerables'!C39,"")</x:f>
      </x:c>
      <x:c r="D39" s="142" t="str">
        <x:f>IF('16_Form_Populations_Vulnerables'!$P39="Validé humainement",'16_Form_Populations_Vulnerables'!D39,"")</x:f>
      </x:c>
      <x:c r="E39" s="142" t="str">
        <x:f>IF('16_Form_Populations_Vulnerables'!$P39="Validé humainement",'16_Form_Populations_Vulnerables'!E39,"")</x:f>
      </x:c>
      <x:c r="F39" s="142" t="str">
        <x:f>IF('16_Form_Populations_Vulnerables'!$P39="Validé humainement",'16_Form_Populations_Vulnerables'!F39,"")</x:f>
      </x:c>
      <x:c r="G39" s="142" t="str">
        <x:f>IF('16_Form_Populations_Vulnerables'!$P39="Validé humainement",'16_Form_Populations_Vulnerables'!G39,"")</x:f>
      </x:c>
      <x:c r="H39" s="142" t="str">
        <x:f>IF('16_Form_Populations_Vulnerables'!$P39="Validé humainement",'16_Form_Populations_Vulnerables'!H39,"")</x:f>
      </x:c>
      <x:c r="I39" s="142" t="str">
        <x:f>IF('16_Form_Populations_Vulnerables'!$P39="Validé humainement",'16_Form_Populations_Vulnerables'!I39,"")</x:f>
      </x:c>
      <x:c r="J39" s="142" t="str">
        <x:f>IF('16_Form_Populations_Vulnerables'!$P39="Validé humainement",'16_Form_Populations_Vulnerables'!J39,"")</x:f>
      </x:c>
      <x:c r="K39" s="142" t="str">
        <x:f>IF('16_Form_Populations_Vulnerables'!$P39="Validé humainement",'16_Form_Populations_Vulnerables'!K39,"")</x:f>
      </x:c>
      <x:c r="L39" s="142" t="str">
        <x:f>IF('16_Form_Populations_Vulnerables'!$P39="Validé humainement",'16_Form_Populations_Vulnerables'!L39,"")</x:f>
      </x:c>
      <x:c r="M39" s="142" t="str">
        <x:f>IF('16_Form_Populations_Vulnerables'!$P39="Validé humainement",'16_Form_Populations_Vulnerables'!M39,"")</x:f>
      </x:c>
      <x:c r="N39" s="142" t="str">
        <x:f>IF('16_Form_Populations_Vulnerables'!$P39="Validé humainement",'16_Form_Populations_Vulnerables'!N39,"")</x:f>
      </x:c>
      <x:c r="O39" s="142" t="str">
        <x:f>IF('16_Form_Populations_Vulnerables'!$P39="Validé humainement",'16_Form_Populations_Vulnerables'!O39,"")</x:f>
      </x:c>
      <x:c r="P39" s="142" t="str">
        <x:f>IF('16_Form_Populations_Vulnerables'!$P39="Validé humainement",'16_Form_Populations_Vulnerables'!P39,"")</x:f>
      </x:c>
      <x:c r="Q39" s="142" t="str">
        <x:f>IF('16_Form_Populations_Vulnerables'!$P39="Validé humainement",'16_Form_Populations_Vulnerables'!Q39,"")</x:f>
      </x:c>
      <x:c r="R39" s="142" t="str">
        <x:f>IF('16_Form_Populations_Vulnerables'!$P39="Validé humainement",'16_Form_Populations_Vulnerables'!R39,"")</x:f>
      </x:c>
      <x:c r="S39" s="142" t="str">
        <x:f>IF('16_Form_Populations_Vulnerables'!$P39="Validé humainement",'16_Form_Populations_Vulnerables'!S39,"")</x:f>
      </x:c>
      <x:c r="T39" s="142" t="str">
        <x:f>IF('16_Form_Populations_Vulnerables'!$P39="Validé humainement",'16_Form_Populations_Vulnerables'!T39,"")</x:f>
      </x:c>
      <x:c r="U39" s="142" t="str">
        <x:f>IF('16_Form_Populations_Vulnerables'!$P39="Validé humainement",'16_Form_Populations_Vulnerables'!U39,"")</x:f>
      </x:c>
    </x:row>
    <x:row r="40">
      <x:c r="A40" s="142" t="str">
        <x:f>IF('16_Form_Populations_Vulnerables'!$P40="Validé humainement",'16_Form_Populations_Vulnerables'!A40,"")</x:f>
      </x:c>
      <x:c r="B40" s="142" t="str">
        <x:f>IF('16_Form_Populations_Vulnerables'!$P40="Validé humainement",'16_Form_Populations_Vulnerables'!B40,"")</x:f>
      </x:c>
      <x:c r="C40" s="142" t="str">
        <x:f>IF('16_Form_Populations_Vulnerables'!$P40="Validé humainement",'16_Form_Populations_Vulnerables'!C40,"")</x:f>
      </x:c>
      <x:c r="D40" s="142" t="str">
        <x:f>IF('16_Form_Populations_Vulnerables'!$P40="Validé humainement",'16_Form_Populations_Vulnerables'!D40,"")</x:f>
      </x:c>
      <x:c r="E40" s="142" t="str">
        <x:f>IF('16_Form_Populations_Vulnerables'!$P40="Validé humainement",'16_Form_Populations_Vulnerables'!E40,"")</x:f>
      </x:c>
      <x:c r="F40" s="142" t="str">
        <x:f>IF('16_Form_Populations_Vulnerables'!$P40="Validé humainement",'16_Form_Populations_Vulnerables'!F40,"")</x:f>
      </x:c>
      <x:c r="G40" s="142" t="str">
        <x:f>IF('16_Form_Populations_Vulnerables'!$P40="Validé humainement",'16_Form_Populations_Vulnerables'!G40,"")</x:f>
      </x:c>
      <x:c r="H40" s="142" t="str">
        <x:f>IF('16_Form_Populations_Vulnerables'!$P40="Validé humainement",'16_Form_Populations_Vulnerables'!H40,"")</x:f>
      </x:c>
      <x:c r="I40" s="142" t="str">
        <x:f>IF('16_Form_Populations_Vulnerables'!$P40="Validé humainement",'16_Form_Populations_Vulnerables'!I40,"")</x:f>
      </x:c>
      <x:c r="J40" s="142" t="str">
        <x:f>IF('16_Form_Populations_Vulnerables'!$P40="Validé humainement",'16_Form_Populations_Vulnerables'!J40,"")</x:f>
      </x:c>
      <x:c r="K40" s="142" t="str">
        <x:f>IF('16_Form_Populations_Vulnerables'!$P40="Validé humainement",'16_Form_Populations_Vulnerables'!K40,"")</x:f>
      </x:c>
      <x:c r="L40" s="142" t="str">
        <x:f>IF('16_Form_Populations_Vulnerables'!$P40="Validé humainement",'16_Form_Populations_Vulnerables'!L40,"")</x:f>
      </x:c>
      <x:c r="M40" s="142" t="str">
        <x:f>IF('16_Form_Populations_Vulnerables'!$P40="Validé humainement",'16_Form_Populations_Vulnerables'!M40,"")</x:f>
      </x:c>
      <x:c r="N40" s="142" t="str">
        <x:f>IF('16_Form_Populations_Vulnerables'!$P40="Validé humainement",'16_Form_Populations_Vulnerables'!N40,"")</x:f>
      </x:c>
      <x:c r="O40" s="142" t="str">
        <x:f>IF('16_Form_Populations_Vulnerables'!$P40="Validé humainement",'16_Form_Populations_Vulnerables'!O40,"")</x:f>
      </x:c>
      <x:c r="P40" s="142" t="str">
        <x:f>IF('16_Form_Populations_Vulnerables'!$P40="Validé humainement",'16_Form_Populations_Vulnerables'!P40,"")</x:f>
      </x:c>
      <x:c r="Q40" s="142" t="str">
        <x:f>IF('16_Form_Populations_Vulnerables'!$P40="Validé humainement",'16_Form_Populations_Vulnerables'!Q40,"")</x:f>
      </x:c>
      <x:c r="R40" s="142" t="str">
        <x:f>IF('16_Form_Populations_Vulnerables'!$P40="Validé humainement",'16_Form_Populations_Vulnerables'!R40,"")</x:f>
      </x:c>
      <x:c r="S40" s="142" t="str">
        <x:f>IF('16_Form_Populations_Vulnerables'!$P40="Validé humainement",'16_Form_Populations_Vulnerables'!S40,"")</x:f>
      </x:c>
      <x:c r="T40" s="142" t="str">
        <x:f>IF('16_Form_Populations_Vulnerables'!$P40="Validé humainement",'16_Form_Populations_Vulnerables'!T40,"")</x:f>
      </x:c>
      <x:c r="U40" s="142" t="str">
        <x:f>IF('16_Form_Populations_Vulnerables'!$P40="Validé humainement",'16_Form_Populations_Vulnerables'!U40,"")</x:f>
      </x:c>
    </x:row>
    <x:row r="41">
      <x:c r="A41" s="142" t="str">
        <x:f>IF('16_Form_Populations_Vulnerables'!$P41="Validé humainement",'16_Form_Populations_Vulnerables'!A41,"")</x:f>
      </x:c>
      <x:c r="B41" s="142" t="str">
        <x:f>IF('16_Form_Populations_Vulnerables'!$P41="Validé humainement",'16_Form_Populations_Vulnerables'!B41,"")</x:f>
      </x:c>
      <x:c r="C41" s="142" t="str">
        <x:f>IF('16_Form_Populations_Vulnerables'!$P41="Validé humainement",'16_Form_Populations_Vulnerables'!C41,"")</x:f>
      </x:c>
      <x:c r="D41" s="142" t="str">
        <x:f>IF('16_Form_Populations_Vulnerables'!$P41="Validé humainement",'16_Form_Populations_Vulnerables'!D41,"")</x:f>
      </x:c>
      <x:c r="E41" s="142" t="str">
        <x:f>IF('16_Form_Populations_Vulnerables'!$P41="Validé humainement",'16_Form_Populations_Vulnerables'!E41,"")</x:f>
      </x:c>
      <x:c r="F41" s="142" t="str">
        <x:f>IF('16_Form_Populations_Vulnerables'!$P41="Validé humainement",'16_Form_Populations_Vulnerables'!F41,"")</x:f>
      </x:c>
      <x:c r="G41" s="142" t="str">
        <x:f>IF('16_Form_Populations_Vulnerables'!$P41="Validé humainement",'16_Form_Populations_Vulnerables'!G41,"")</x:f>
      </x:c>
      <x:c r="H41" s="142" t="str">
        <x:f>IF('16_Form_Populations_Vulnerables'!$P41="Validé humainement",'16_Form_Populations_Vulnerables'!H41,"")</x:f>
      </x:c>
      <x:c r="I41" s="142" t="str">
        <x:f>IF('16_Form_Populations_Vulnerables'!$P41="Validé humainement",'16_Form_Populations_Vulnerables'!I41,"")</x:f>
      </x:c>
      <x:c r="J41" s="142" t="str">
        <x:f>IF('16_Form_Populations_Vulnerables'!$P41="Validé humainement",'16_Form_Populations_Vulnerables'!J41,"")</x:f>
      </x:c>
      <x:c r="K41" s="142" t="str">
        <x:f>IF('16_Form_Populations_Vulnerables'!$P41="Validé humainement",'16_Form_Populations_Vulnerables'!K41,"")</x:f>
      </x:c>
      <x:c r="L41" s="142" t="str">
        <x:f>IF('16_Form_Populations_Vulnerables'!$P41="Validé humainement",'16_Form_Populations_Vulnerables'!L41,"")</x:f>
      </x:c>
      <x:c r="M41" s="142" t="str">
        <x:f>IF('16_Form_Populations_Vulnerables'!$P41="Validé humainement",'16_Form_Populations_Vulnerables'!M41,"")</x:f>
      </x:c>
      <x:c r="N41" s="142" t="str">
        <x:f>IF('16_Form_Populations_Vulnerables'!$P41="Validé humainement",'16_Form_Populations_Vulnerables'!N41,"")</x:f>
      </x:c>
      <x:c r="O41" s="142" t="str">
        <x:f>IF('16_Form_Populations_Vulnerables'!$P41="Validé humainement",'16_Form_Populations_Vulnerables'!O41,"")</x:f>
      </x:c>
      <x:c r="P41" s="142" t="str">
        <x:f>IF('16_Form_Populations_Vulnerables'!$P41="Validé humainement",'16_Form_Populations_Vulnerables'!P41,"")</x:f>
      </x:c>
      <x:c r="Q41" s="142" t="str">
        <x:f>IF('16_Form_Populations_Vulnerables'!$P41="Validé humainement",'16_Form_Populations_Vulnerables'!Q41,"")</x:f>
      </x:c>
      <x:c r="R41" s="142" t="str">
        <x:f>IF('16_Form_Populations_Vulnerables'!$P41="Validé humainement",'16_Form_Populations_Vulnerables'!R41,"")</x:f>
      </x:c>
      <x:c r="S41" s="142" t="str">
        <x:f>IF('16_Form_Populations_Vulnerables'!$P41="Validé humainement",'16_Form_Populations_Vulnerables'!S41,"")</x:f>
      </x:c>
      <x:c r="T41" s="142" t="str">
        <x:f>IF('16_Form_Populations_Vulnerables'!$P41="Validé humainement",'16_Form_Populations_Vulnerables'!T41,"")</x:f>
      </x:c>
      <x:c r="U41" s="142" t="str">
        <x:f>IF('16_Form_Populations_Vulnerables'!$P41="Validé humainement",'16_Form_Populations_Vulnerables'!U41,"")</x:f>
      </x:c>
    </x:row>
    <x:row r="42">
      <x:c r="A42" s="142" t="str">
        <x:f>IF('16_Form_Populations_Vulnerables'!$P42="Validé humainement",'16_Form_Populations_Vulnerables'!A42,"")</x:f>
      </x:c>
      <x:c r="B42" s="142" t="str">
        <x:f>IF('16_Form_Populations_Vulnerables'!$P42="Validé humainement",'16_Form_Populations_Vulnerables'!B42,"")</x:f>
      </x:c>
      <x:c r="C42" s="142" t="str">
        <x:f>IF('16_Form_Populations_Vulnerables'!$P42="Validé humainement",'16_Form_Populations_Vulnerables'!C42,"")</x:f>
      </x:c>
      <x:c r="D42" s="142" t="str">
        <x:f>IF('16_Form_Populations_Vulnerables'!$P42="Validé humainement",'16_Form_Populations_Vulnerables'!D42,"")</x:f>
      </x:c>
      <x:c r="E42" s="142" t="str">
        <x:f>IF('16_Form_Populations_Vulnerables'!$P42="Validé humainement",'16_Form_Populations_Vulnerables'!E42,"")</x:f>
      </x:c>
      <x:c r="F42" s="142" t="str">
        <x:f>IF('16_Form_Populations_Vulnerables'!$P42="Validé humainement",'16_Form_Populations_Vulnerables'!F42,"")</x:f>
      </x:c>
      <x:c r="G42" s="142" t="str">
        <x:f>IF('16_Form_Populations_Vulnerables'!$P42="Validé humainement",'16_Form_Populations_Vulnerables'!G42,"")</x:f>
      </x:c>
      <x:c r="H42" s="142" t="str">
        <x:f>IF('16_Form_Populations_Vulnerables'!$P42="Validé humainement",'16_Form_Populations_Vulnerables'!H42,"")</x:f>
      </x:c>
      <x:c r="I42" s="142" t="str">
        <x:f>IF('16_Form_Populations_Vulnerables'!$P42="Validé humainement",'16_Form_Populations_Vulnerables'!I42,"")</x:f>
      </x:c>
      <x:c r="J42" s="142" t="str">
        <x:f>IF('16_Form_Populations_Vulnerables'!$P42="Validé humainement",'16_Form_Populations_Vulnerables'!J42,"")</x:f>
      </x:c>
      <x:c r="K42" s="142" t="str">
        <x:f>IF('16_Form_Populations_Vulnerables'!$P42="Validé humainement",'16_Form_Populations_Vulnerables'!K42,"")</x:f>
      </x:c>
      <x:c r="L42" s="142" t="str">
        <x:f>IF('16_Form_Populations_Vulnerables'!$P42="Validé humainement",'16_Form_Populations_Vulnerables'!L42,"")</x:f>
      </x:c>
      <x:c r="M42" s="142" t="str">
        <x:f>IF('16_Form_Populations_Vulnerables'!$P42="Validé humainement",'16_Form_Populations_Vulnerables'!M42,"")</x:f>
      </x:c>
      <x:c r="N42" s="142" t="str">
        <x:f>IF('16_Form_Populations_Vulnerables'!$P42="Validé humainement",'16_Form_Populations_Vulnerables'!N42,"")</x:f>
      </x:c>
      <x:c r="O42" s="142" t="str">
        <x:f>IF('16_Form_Populations_Vulnerables'!$P42="Validé humainement",'16_Form_Populations_Vulnerables'!O42,"")</x:f>
      </x:c>
      <x:c r="P42" s="142" t="str">
        <x:f>IF('16_Form_Populations_Vulnerables'!$P42="Validé humainement",'16_Form_Populations_Vulnerables'!P42,"")</x:f>
      </x:c>
      <x:c r="Q42" s="142" t="str">
        <x:f>IF('16_Form_Populations_Vulnerables'!$P42="Validé humainement",'16_Form_Populations_Vulnerables'!Q42,"")</x:f>
      </x:c>
      <x:c r="R42" s="142" t="str">
        <x:f>IF('16_Form_Populations_Vulnerables'!$P42="Validé humainement",'16_Form_Populations_Vulnerables'!R42,"")</x:f>
      </x:c>
      <x:c r="S42" s="142" t="str">
        <x:f>IF('16_Form_Populations_Vulnerables'!$P42="Validé humainement",'16_Form_Populations_Vulnerables'!S42,"")</x:f>
      </x:c>
      <x:c r="T42" s="142" t="str">
        <x:f>IF('16_Form_Populations_Vulnerables'!$P42="Validé humainement",'16_Form_Populations_Vulnerables'!T42,"")</x:f>
      </x:c>
      <x:c r="U42" s="142" t="str">
        <x:f>IF('16_Form_Populations_Vulnerables'!$P42="Validé humainement",'16_Form_Populations_Vulnerables'!U42,"")</x:f>
      </x:c>
    </x:row>
    <x:row r="43">
      <x:c r="A43" s="142" t="str">
        <x:f>IF('16_Form_Populations_Vulnerables'!$P43="Validé humainement",'16_Form_Populations_Vulnerables'!A43,"")</x:f>
      </x:c>
      <x:c r="B43" s="142" t="str">
        <x:f>IF('16_Form_Populations_Vulnerables'!$P43="Validé humainement",'16_Form_Populations_Vulnerables'!B43,"")</x:f>
      </x:c>
      <x:c r="C43" s="142" t="str">
        <x:f>IF('16_Form_Populations_Vulnerables'!$P43="Validé humainement",'16_Form_Populations_Vulnerables'!C43,"")</x:f>
      </x:c>
      <x:c r="D43" s="142" t="str">
        <x:f>IF('16_Form_Populations_Vulnerables'!$P43="Validé humainement",'16_Form_Populations_Vulnerables'!D43,"")</x:f>
      </x:c>
      <x:c r="E43" s="142" t="str">
        <x:f>IF('16_Form_Populations_Vulnerables'!$P43="Validé humainement",'16_Form_Populations_Vulnerables'!E43,"")</x:f>
      </x:c>
      <x:c r="F43" s="142" t="str">
        <x:f>IF('16_Form_Populations_Vulnerables'!$P43="Validé humainement",'16_Form_Populations_Vulnerables'!F43,"")</x:f>
      </x:c>
      <x:c r="G43" s="142" t="str">
        <x:f>IF('16_Form_Populations_Vulnerables'!$P43="Validé humainement",'16_Form_Populations_Vulnerables'!G43,"")</x:f>
      </x:c>
      <x:c r="H43" s="142" t="str">
        <x:f>IF('16_Form_Populations_Vulnerables'!$P43="Validé humainement",'16_Form_Populations_Vulnerables'!H43,"")</x:f>
      </x:c>
      <x:c r="I43" s="142" t="str">
        <x:f>IF('16_Form_Populations_Vulnerables'!$P43="Validé humainement",'16_Form_Populations_Vulnerables'!I43,"")</x:f>
      </x:c>
      <x:c r="J43" s="142" t="str">
        <x:f>IF('16_Form_Populations_Vulnerables'!$P43="Validé humainement",'16_Form_Populations_Vulnerables'!J43,"")</x:f>
      </x:c>
      <x:c r="K43" s="142" t="str">
        <x:f>IF('16_Form_Populations_Vulnerables'!$P43="Validé humainement",'16_Form_Populations_Vulnerables'!K43,"")</x:f>
      </x:c>
      <x:c r="L43" s="142" t="str">
        <x:f>IF('16_Form_Populations_Vulnerables'!$P43="Validé humainement",'16_Form_Populations_Vulnerables'!L43,"")</x:f>
      </x:c>
      <x:c r="M43" s="142" t="str">
        <x:f>IF('16_Form_Populations_Vulnerables'!$P43="Validé humainement",'16_Form_Populations_Vulnerables'!M43,"")</x:f>
      </x:c>
      <x:c r="N43" s="142" t="str">
        <x:f>IF('16_Form_Populations_Vulnerables'!$P43="Validé humainement",'16_Form_Populations_Vulnerables'!N43,"")</x:f>
      </x:c>
      <x:c r="O43" s="142" t="str">
        <x:f>IF('16_Form_Populations_Vulnerables'!$P43="Validé humainement",'16_Form_Populations_Vulnerables'!O43,"")</x:f>
      </x:c>
      <x:c r="P43" s="142" t="str">
        <x:f>IF('16_Form_Populations_Vulnerables'!$P43="Validé humainement",'16_Form_Populations_Vulnerables'!P43,"")</x:f>
      </x:c>
      <x:c r="Q43" s="142" t="str">
        <x:f>IF('16_Form_Populations_Vulnerables'!$P43="Validé humainement",'16_Form_Populations_Vulnerables'!Q43,"")</x:f>
      </x:c>
      <x:c r="R43" s="142" t="str">
        <x:f>IF('16_Form_Populations_Vulnerables'!$P43="Validé humainement",'16_Form_Populations_Vulnerables'!R43,"")</x:f>
      </x:c>
      <x:c r="S43" s="142" t="str">
        <x:f>IF('16_Form_Populations_Vulnerables'!$P43="Validé humainement",'16_Form_Populations_Vulnerables'!S43,"")</x:f>
      </x:c>
      <x:c r="T43" s="142" t="str">
        <x:f>IF('16_Form_Populations_Vulnerables'!$P43="Validé humainement",'16_Form_Populations_Vulnerables'!T43,"")</x:f>
      </x:c>
      <x:c r="U43" s="142" t="str">
        <x:f>IF('16_Form_Populations_Vulnerables'!$P43="Validé humainement",'16_Form_Populations_Vulnerables'!U43,"")</x:f>
      </x:c>
    </x:row>
    <x:row r="44">
      <x:c r="A44" s="142" t="str">
        <x:f>IF('16_Form_Populations_Vulnerables'!$P44="Validé humainement",'16_Form_Populations_Vulnerables'!A44,"")</x:f>
      </x:c>
      <x:c r="B44" s="142" t="str">
        <x:f>IF('16_Form_Populations_Vulnerables'!$P44="Validé humainement",'16_Form_Populations_Vulnerables'!B44,"")</x:f>
      </x:c>
      <x:c r="C44" s="142" t="str">
        <x:f>IF('16_Form_Populations_Vulnerables'!$P44="Validé humainement",'16_Form_Populations_Vulnerables'!C44,"")</x:f>
      </x:c>
      <x:c r="D44" s="142" t="str">
        <x:f>IF('16_Form_Populations_Vulnerables'!$P44="Validé humainement",'16_Form_Populations_Vulnerables'!D44,"")</x:f>
      </x:c>
      <x:c r="E44" s="142" t="str">
        <x:f>IF('16_Form_Populations_Vulnerables'!$P44="Validé humainement",'16_Form_Populations_Vulnerables'!E44,"")</x:f>
      </x:c>
      <x:c r="F44" s="142" t="str">
        <x:f>IF('16_Form_Populations_Vulnerables'!$P44="Validé humainement",'16_Form_Populations_Vulnerables'!F44,"")</x:f>
      </x:c>
      <x:c r="G44" s="142" t="str">
        <x:f>IF('16_Form_Populations_Vulnerables'!$P44="Validé humainement",'16_Form_Populations_Vulnerables'!G44,"")</x:f>
      </x:c>
      <x:c r="H44" s="142" t="str">
        <x:f>IF('16_Form_Populations_Vulnerables'!$P44="Validé humainement",'16_Form_Populations_Vulnerables'!H44,"")</x:f>
      </x:c>
      <x:c r="I44" s="142" t="str">
        <x:f>IF('16_Form_Populations_Vulnerables'!$P44="Validé humainement",'16_Form_Populations_Vulnerables'!I44,"")</x:f>
      </x:c>
      <x:c r="J44" s="142" t="str">
        <x:f>IF('16_Form_Populations_Vulnerables'!$P44="Validé humainement",'16_Form_Populations_Vulnerables'!J44,"")</x:f>
      </x:c>
      <x:c r="K44" s="142" t="str">
        <x:f>IF('16_Form_Populations_Vulnerables'!$P44="Validé humainement",'16_Form_Populations_Vulnerables'!K44,"")</x:f>
      </x:c>
      <x:c r="L44" s="142" t="str">
        <x:f>IF('16_Form_Populations_Vulnerables'!$P44="Validé humainement",'16_Form_Populations_Vulnerables'!L44,"")</x:f>
      </x:c>
      <x:c r="M44" s="142" t="str">
        <x:f>IF('16_Form_Populations_Vulnerables'!$P44="Validé humainement",'16_Form_Populations_Vulnerables'!M44,"")</x:f>
      </x:c>
      <x:c r="N44" s="142" t="str">
        <x:f>IF('16_Form_Populations_Vulnerables'!$P44="Validé humainement",'16_Form_Populations_Vulnerables'!N44,"")</x:f>
      </x:c>
      <x:c r="O44" s="142" t="str">
        <x:f>IF('16_Form_Populations_Vulnerables'!$P44="Validé humainement",'16_Form_Populations_Vulnerables'!O44,"")</x:f>
      </x:c>
      <x:c r="P44" s="142" t="str">
        <x:f>IF('16_Form_Populations_Vulnerables'!$P44="Validé humainement",'16_Form_Populations_Vulnerables'!P44,"")</x:f>
      </x:c>
      <x:c r="Q44" s="142" t="str">
        <x:f>IF('16_Form_Populations_Vulnerables'!$P44="Validé humainement",'16_Form_Populations_Vulnerables'!Q44,"")</x:f>
      </x:c>
      <x:c r="R44" s="142" t="str">
        <x:f>IF('16_Form_Populations_Vulnerables'!$P44="Validé humainement",'16_Form_Populations_Vulnerables'!R44,"")</x:f>
      </x:c>
      <x:c r="S44" s="142" t="str">
        <x:f>IF('16_Form_Populations_Vulnerables'!$P44="Validé humainement",'16_Form_Populations_Vulnerables'!S44,"")</x:f>
      </x:c>
      <x:c r="T44" s="142" t="str">
        <x:f>IF('16_Form_Populations_Vulnerables'!$P44="Validé humainement",'16_Form_Populations_Vulnerables'!T44,"")</x:f>
      </x:c>
      <x:c r="U44" s="142" t="str">
        <x:f>IF('16_Form_Populations_Vulnerables'!$P44="Validé humainement",'16_Form_Populations_Vulnerables'!U44,"")</x:f>
      </x:c>
    </x:row>
    <x:row r="45">
      <x:c r="A45" s="142" t="str">
        <x:f>IF('16_Form_Populations_Vulnerables'!$P45="Validé humainement",'16_Form_Populations_Vulnerables'!A45,"")</x:f>
      </x:c>
      <x:c r="B45" s="142" t="str">
        <x:f>IF('16_Form_Populations_Vulnerables'!$P45="Validé humainement",'16_Form_Populations_Vulnerables'!B45,"")</x:f>
      </x:c>
      <x:c r="C45" s="142" t="str">
        <x:f>IF('16_Form_Populations_Vulnerables'!$P45="Validé humainement",'16_Form_Populations_Vulnerables'!C45,"")</x:f>
      </x:c>
      <x:c r="D45" s="142" t="str">
        <x:f>IF('16_Form_Populations_Vulnerables'!$P45="Validé humainement",'16_Form_Populations_Vulnerables'!D45,"")</x:f>
      </x:c>
      <x:c r="E45" s="142" t="str">
        <x:f>IF('16_Form_Populations_Vulnerables'!$P45="Validé humainement",'16_Form_Populations_Vulnerables'!E45,"")</x:f>
      </x:c>
      <x:c r="F45" s="142" t="str">
        <x:f>IF('16_Form_Populations_Vulnerables'!$P45="Validé humainement",'16_Form_Populations_Vulnerables'!F45,"")</x:f>
      </x:c>
      <x:c r="G45" s="142" t="str">
        <x:f>IF('16_Form_Populations_Vulnerables'!$P45="Validé humainement",'16_Form_Populations_Vulnerables'!G45,"")</x:f>
      </x:c>
      <x:c r="H45" s="142" t="str">
        <x:f>IF('16_Form_Populations_Vulnerables'!$P45="Validé humainement",'16_Form_Populations_Vulnerables'!H45,"")</x:f>
      </x:c>
      <x:c r="I45" s="142" t="str">
        <x:f>IF('16_Form_Populations_Vulnerables'!$P45="Validé humainement",'16_Form_Populations_Vulnerables'!I45,"")</x:f>
      </x:c>
      <x:c r="J45" s="142" t="str">
        <x:f>IF('16_Form_Populations_Vulnerables'!$P45="Validé humainement",'16_Form_Populations_Vulnerables'!J45,"")</x:f>
      </x:c>
      <x:c r="K45" s="142" t="str">
        <x:f>IF('16_Form_Populations_Vulnerables'!$P45="Validé humainement",'16_Form_Populations_Vulnerables'!K45,"")</x:f>
      </x:c>
      <x:c r="L45" s="142" t="str">
        <x:f>IF('16_Form_Populations_Vulnerables'!$P45="Validé humainement",'16_Form_Populations_Vulnerables'!L45,"")</x:f>
      </x:c>
      <x:c r="M45" s="142" t="str">
        <x:f>IF('16_Form_Populations_Vulnerables'!$P45="Validé humainement",'16_Form_Populations_Vulnerables'!M45,"")</x:f>
      </x:c>
      <x:c r="N45" s="142" t="str">
        <x:f>IF('16_Form_Populations_Vulnerables'!$P45="Validé humainement",'16_Form_Populations_Vulnerables'!N45,"")</x:f>
      </x:c>
      <x:c r="O45" s="142" t="str">
        <x:f>IF('16_Form_Populations_Vulnerables'!$P45="Validé humainement",'16_Form_Populations_Vulnerables'!O45,"")</x:f>
      </x:c>
      <x:c r="P45" s="142" t="str">
        <x:f>IF('16_Form_Populations_Vulnerables'!$P45="Validé humainement",'16_Form_Populations_Vulnerables'!P45,"")</x:f>
      </x:c>
      <x:c r="Q45" s="142" t="str">
        <x:f>IF('16_Form_Populations_Vulnerables'!$P45="Validé humainement",'16_Form_Populations_Vulnerables'!Q45,"")</x:f>
      </x:c>
      <x:c r="R45" s="142" t="str">
        <x:f>IF('16_Form_Populations_Vulnerables'!$P45="Validé humainement",'16_Form_Populations_Vulnerables'!R45,"")</x:f>
      </x:c>
      <x:c r="S45" s="142" t="str">
        <x:f>IF('16_Form_Populations_Vulnerables'!$P45="Validé humainement",'16_Form_Populations_Vulnerables'!S45,"")</x:f>
      </x:c>
      <x:c r="T45" s="142" t="str">
        <x:f>IF('16_Form_Populations_Vulnerables'!$P45="Validé humainement",'16_Form_Populations_Vulnerables'!T45,"")</x:f>
      </x:c>
      <x:c r="U45" s="142" t="str">
        <x:f>IF('16_Form_Populations_Vulnerables'!$P45="Validé humainement",'16_Form_Populations_Vulnerables'!U45,"")</x:f>
      </x:c>
    </x:row>
    <x:row r="46">
      <x:c r="A46" s="142" t="str">
        <x:f>IF('16_Form_Populations_Vulnerables'!$P46="Validé humainement",'16_Form_Populations_Vulnerables'!A46,"")</x:f>
      </x:c>
      <x:c r="B46" s="142" t="str">
        <x:f>IF('16_Form_Populations_Vulnerables'!$P46="Validé humainement",'16_Form_Populations_Vulnerables'!B46,"")</x:f>
      </x:c>
      <x:c r="C46" s="142" t="str">
        <x:f>IF('16_Form_Populations_Vulnerables'!$P46="Validé humainement",'16_Form_Populations_Vulnerables'!C46,"")</x:f>
      </x:c>
      <x:c r="D46" s="142" t="str">
        <x:f>IF('16_Form_Populations_Vulnerables'!$P46="Validé humainement",'16_Form_Populations_Vulnerables'!D46,"")</x:f>
      </x:c>
      <x:c r="E46" s="142" t="str">
        <x:f>IF('16_Form_Populations_Vulnerables'!$P46="Validé humainement",'16_Form_Populations_Vulnerables'!E46,"")</x:f>
      </x:c>
      <x:c r="F46" s="142" t="str">
        <x:f>IF('16_Form_Populations_Vulnerables'!$P46="Validé humainement",'16_Form_Populations_Vulnerables'!F46,"")</x:f>
      </x:c>
      <x:c r="G46" s="142" t="str">
        <x:f>IF('16_Form_Populations_Vulnerables'!$P46="Validé humainement",'16_Form_Populations_Vulnerables'!G46,"")</x:f>
      </x:c>
      <x:c r="H46" s="142" t="str">
        <x:f>IF('16_Form_Populations_Vulnerables'!$P46="Validé humainement",'16_Form_Populations_Vulnerables'!H46,"")</x:f>
      </x:c>
      <x:c r="I46" s="142" t="str">
        <x:f>IF('16_Form_Populations_Vulnerables'!$P46="Validé humainement",'16_Form_Populations_Vulnerables'!I46,"")</x:f>
      </x:c>
      <x:c r="J46" s="142" t="str">
        <x:f>IF('16_Form_Populations_Vulnerables'!$P46="Validé humainement",'16_Form_Populations_Vulnerables'!J46,"")</x:f>
      </x:c>
      <x:c r="K46" s="142" t="str">
        <x:f>IF('16_Form_Populations_Vulnerables'!$P46="Validé humainement",'16_Form_Populations_Vulnerables'!K46,"")</x:f>
      </x:c>
      <x:c r="L46" s="142" t="str">
        <x:f>IF('16_Form_Populations_Vulnerables'!$P46="Validé humainement",'16_Form_Populations_Vulnerables'!L46,"")</x:f>
      </x:c>
      <x:c r="M46" s="142" t="str">
        <x:f>IF('16_Form_Populations_Vulnerables'!$P46="Validé humainement",'16_Form_Populations_Vulnerables'!M46,"")</x:f>
      </x:c>
      <x:c r="N46" s="142" t="str">
        <x:f>IF('16_Form_Populations_Vulnerables'!$P46="Validé humainement",'16_Form_Populations_Vulnerables'!N46,"")</x:f>
      </x:c>
      <x:c r="O46" s="142" t="str">
        <x:f>IF('16_Form_Populations_Vulnerables'!$P46="Validé humainement",'16_Form_Populations_Vulnerables'!O46,"")</x:f>
      </x:c>
      <x:c r="P46" s="142" t="str">
        <x:f>IF('16_Form_Populations_Vulnerables'!$P46="Validé humainement",'16_Form_Populations_Vulnerables'!P46,"")</x:f>
      </x:c>
      <x:c r="Q46" s="142" t="str">
        <x:f>IF('16_Form_Populations_Vulnerables'!$P46="Validé humainement",'16_Form_Populations_Vulnerables'!Q46,"")</x:f>
      </x:c>
      <x:c r="R46" s="142" t="str">
        <x:f>IF('16_Form_Populations_Vulnerables'!$P46="Validé humainement",'16_Form_Populations_Vulnerables'!R46,"")</x:f>
      </x:c>
      <x:c r="S46" s="142" t="str">
        <x:f>IF('16_Form_Populations_Vulnerables'!$P46="Validé humainement",'16_Form_Populations_Vulnerables'!S46,"")</x:f>
      </x:c>
      <x:c r="T46" s="142" t="str">
        <x:f>IF('16_Form_Populations_Vulnerables'!$P46="Validé humainement",'16_Form_Populations_Vulnerables'!T46,"")</x:f>
      </x:c>
      <x:c r="U46" s="142" t="str">
        <x:f>IF('16_Form_Populations_Vulnerables'!$P46="Validé humainement",'16_Form_Populations_Vulnerables'!U46,"")</x:f>
      </x:c>
    </x:row>
    <x:row r="47">
      <x:c r="A47" s="142" t="str">
        <x:f>IF('16_Form_Populations_Vulnerables'!$P47="Validé humainement",'16_Form_Populations_Vulnerables'!A47,"")</x:f>
      </x:c>
      <x:c r="B47" s="142" t="str">
        <x:f>IF('16_Form_Populations_Vulnerables'!$P47="Validé humainement",'16_Form_Populations_Vulnerables'!B47,"")</x:f>
      </x:c>
      <x:c r="C47" s="142" t="str">
        <x:f>IF('16_Form_Populations_Vulnerables'!$P47="Validé humainement",'16_Form_Populations_Vulnerables'!C47,"")</x:f>
      </x:c>
      <x:c r="D47" s="142" t="str">
        <x:f>IF('16_Form_Populations_Vulnerables'!$P47="Validé humainement",'16_Form_Populations_Vulnerables'!D47,"")</x:f>
      </x:c>
      <x:c r="E47" s="142" t="str">
        <x:f>IF('16_Form_Populations_Vulnerables'!$P47="Validé humainement",'16_Form_Populations_Vulnerables'!E47,"")</x:f>
      </x:c>
      <x:c r="F47" s="142" t="str">
        <x:f>IF('16_Form_Populations_Vulnerables'!$P47="Validé humainement",'16_Form_Populations_Vulnerables'!F47,"")</x:f>
      </x:c>
      <x:c r="G47" s="142" t="str">
        <x:f>IF('16_Form_Populations_Vulnerables'!$P47="Validé humainement",'16_Form_Populations_Vulnerables'!G47,"")</x:f>
      </x:c>
      <x:c r="H47" s="142" t="str">
        <x:f>IF('16_Form_Populations_Vulnerables'!$P47="Validé humainement",'16_Form_Populations_Vulnerables'!H47,"")</x:f>
      </x:c>
      <x:c r="I47" s="142" t="str">
        <x:f>IF('16_Form_Populations_Vulnerables'!$P47="Validé humainement",'16_Form_Populations_Vulnerables'!I47,"")</x:f>
      </x:c>
      <x:c r="J47" s="142" t="str">
        <x:f>IF('16_Form_Populations_Vulnerables'!$P47="Validé humainement",'16_Form_Populations_Vulnerables'!J47,"")</x:f>
      </x:c>
      <x:c r="K47" s="142" t="str">
        <x:f>IF('16_Form_Populations_Vulnerables'!$P47="Validé humainement",'16_Form_Populations_Vulnerables'!K47,"")</x:f>
      </x:c>
      <x:c r="L47" s="142" t="str">
        <x:f>IF('16_Form_Populations_Vulnerables'!$P47="Validé humainement",'16_Form_Populations_Vulnerables'!L47,"")</x:f>
      </x:c>
      <x:c r="M47" s="142" t="str">
        <x:f>IF('16_Form_Populations_Vulnerables'!$P47="Validé humainement",'16_Form_Populations_Vulnerables'!M47,"")</x:f>
      </x:c>
      <x:c r="N47" s="142" t="str">
        <x:f>IF('16_Form_Populations_Vulnerables'!$P47="Validé humainement",'16_Form_Populations_Vulnerables'!N47,"")</x:f>
      </x:c>
      <x:c r="O47" s="142" t="str">
        <x:f>IF('16_Form_Populations_Vulnerables'!$P47="Validé humainement",'16_Form_Populations_Vulnerables'!O47,"")</x:f>
      </x:c>
      <x:c r="P47" s="142" t="str">
        <x:f>IF('16_Form_Populations_Vulnerables'!$P47="Validé humainement",'16_Form_Populations_Vulnerables'!P47,"")</x:f>
      </x:c>
      <x:c r="Q47" s="142" t="str">
        <x:f>IF('16_Form_Populations_Vulnerables'!$P47="Validé humainement",'16_Form_Populations_Vulnerables'!Q47,"")</x:f>
      </x:c>
      <x:c r="R47" s="142" t="str">
        <x:f>IF('16_Form_Populations_Vulnerables'!$P47="Validé humainement",'16_Form_Populations_Vulnerables'!R47,"")</x:f>
      </x:c>
      <x:c r="S47" s="142" t="str">
        <x:f>IF('16_Form_Populations_Vulnerables'!$P47="Validé humainement",'16_Form_Populations_Vulnerables'!S47,"")</x:f>
      </x:c>
      <x:c r="T47" s="142" t="str">
        <x:f>IF('16_Form_Populations_Vulnerables'!$P47="Validé humainement",'16_Form_Populations_Vulnerables'!T47,"")</x:f>
      </x:c>
      <x:c r="U47" s="142" t="str">
        <x:f>IF('16_Form_Populations_Vulnerables'!$P47="Validé humainement",'16_Form_Populations_Vulnerables'!U47,"")</x:f>
      </x:c>
    </x:row>
    <x:row r="48">
      <x:c r="A48" s="142" t="str">
        <x:f>IF('16_Form_Populations_Vulnerables'!$P48="Validé humainement",'16_Form_Populations_Vulnerables'!A48,"")</x:f>
      </x:c>
      <x:c r="B48" s="142" t="str">
        <x:f>IF('16_Form_Populations_Vulnerables'!$P48="Validé humainement",'16_Form_Populations_Vulnerables'!B48,"")</x:f>
      </x:c>
      <x:c r="C48" s="142" t="str">
        <x:f>IF('16_Form_Populations_Vulnerables'!$P48="Validé humainement",'16_Form_Populations_Vulnerables'!C48,"")</x:f>
      </x:c>
      <x:c r="D48" s="142" t="str">
        <x:f>IF('16_Form_Populations_Vulnerables'!$P48="Validé humainement",'16_Form_Populations_Vulnerables'!D48,"")</x:f>
      </x:c>
      <x:c r="E48" s="142" t="str">
        <x:f>IF('16_Form_Populations_Vulnerables'!$P48="Validé humainement",'16_Form_Populations_Vulnerables'!E48,"")</x:f>
      </x:c>
      <x:c r="F48" s="142" t="str">
        <x:f>IF('16_Form_Populations_Vulnerables'!$P48="Validé humainement",'16_Form_Populations_Vulnerables'!F48,"")</x:f>
      </x:c>
      <x:c r="G48" s="142" t="str">
        <x:f>IF('16_Form_Populations_Vulnerables'!$P48="Validé humainement",'16_Form_Populations_Vulnerables'!G48,"")</x:f>
      </x:c>
      <x:c r="H48" s="142" t="str">
        <x:f>IF('16_Form_Populations_Vulnerables'!$P48="Validé humainement",'16_Form_Populations_Vulnerables'!H48,"")</x:f>
      </x:c>
      <x:c r="I48" s="142" t="str">
        <x:f>IF('16_Form_Populations_Vulnerables'!$P48="Validé humainement",'16_Form_Populations_Vulnerables'!I48,"")</x:f>
      </x:c>
      <x:c r="J48" s="142" t="str">
        <x:f>IF('16_Form_Populations_Vulnerables'!$P48="Validé humainement",'16_Form_Populations_Vulnerables'!J48,"")</x:f>
      </x:c>
      <x:c r="K48" s="142" t="str">
        <x:f>IF('16_Form_Populations_Vulnerables'!$P48="Validé humainement",'16_Form_Populations_Vulnerables'!K48,"")</x:f>
      </x:c>
      <x:c r="L48" s="142" t="str">
        <x:f>IF('16_Form_Populations_Vulnerables'!$P48="Validé humainement",'16_Form_Populations_Vulnerables'!L48,"")</x:f>
      </x:c>
      <x:c r="M48" s="142" t="str">
        <x:f>IF('16_Form_Populations_Vulnerables'!$P48="Validé humainement",'16_Form_Populations_Vulnerables'!M48,"")</x:f>
      </x:c>
      <x:c r="N48" s="142" t="str">
        <x:f>IF('16_Form_Populations_Vulnerables'!$P48="Validé humainement",'16_Form_Populations_Vulnerables'!N48,"")</x:f>
      </x:c>
      <x:c r="O48" s="142" t="str">
        <x:f>IF('16_Form_Populations_Vulnerables'!$P48="Validé humainement",'16_Form_Populations_Vulnerables'!O48,"")</x:f>
      </x:c>
      <x:c r="P48" s="142" t="str">
        <x:f>IF('16_Form_Populations_Vulnerables'!$P48="Validé humainement",'16_Form_Populations_Vulnerables'!P48,"")</x:f>
      </x:c>
      <x:c r="Q48" s="142" t="str">
        <x:f>IF('16_Form_Populations_Vulnerables'!$P48="Validé humainement",'16_Form_Populations_Vulnerables'!Q48,"")</x:f>
      </x:c>
      <x:c r="R48" s="142" t="str">
        <x:f>IF('16_Form_Populations_Vulnerables'!$P48="Validé humainement",'16_Form_Populations_Vulnerables'!R48,"")</x:f>
      </x:c>
      <x:c r="S48" s="142" t="str">
        <x:f>IF('16_Form_Populations_Vulnerables'!$P48="Validé humainement",'16_Form_Populations_Vulnerables'!S48,"")</x:f>
      </x:c>
      <x:c r="T48" s="142" t="str">
        <x:f>IF('16_Form_Populations_Vulnerables'!$P48="Validé humainement",'16_Form_Populations_Vulnerables'!T48,"")</x:f>
      </x:c>
      <x:c r="U48" s="142" t="str">
        <x:f>IF('16_Form_Populations_Vulnerables'!$P48="Validé humainement",'16_Form_Populations_Vulnerables'!U48,"")</x:f>
      </x:c>
    </x:row>
    <x:row r="49">
      <x:c r="A49" s="142" t="str">
        <x:f>IF('16_Form_Populations_Vulnerables'!$P49="Validé humainement",'16_Form_Populations_Vulnerables'!A49,"")</x:f>
      </x:c>
      <x:c r="B49" s="142" t="str">
        <x:f>IF('16_Form_Populations_Vulnerables'!$P49="Validé humainement",'16_Form_Populations_Vulnerables'!B49,"")</x:f>
      </x:c>
      <x:c r="C49" s="142" t="str">
        <x:f>IF('16_Form_Populations_Vulnerables'!$P49="Validé humainement",'16_Form_Populations_Vulnerables'!C49,"")</x:f>
      </x:c>
      <x:c r="D49" s="142" t="str">
        <x:f>IF('16_Form_Populations_Vulnerables'!$P49="Validé humainement",'16_Form_Populations_Vulnerables'!D49,"")</x:f>
      </x:c>
      <x:c r="E49" s="142" t="str">
        <x:f>IF('16_Form_Populations_Vulnerables'!$P49="Validé humainement",'16_Form_Populations_Vulnerables'!E49,"")</x:f>
      </x:c>
      <x:c r="F49" s="142" t="str">
        <x:f>IF('16_Form_Populations_Vulnerables'!$P49="Validé humainement",'16_Form_Populations_Vulnerables'!F49,"")</x:f>
      </x:c>
      <x:c r="G49" s="142" t="str">
        <x:f>IF('16_Form_Populations_Vulnerables'!$P49="Validé humainement",'16_Form_Populations_Vulnerables'!G49,"")</x:f>
      </x:c>
      <x:c r="H49" s="142" t="str">
        <x:f>IF('16_Form_Populations_Vulnerables'!$P49="Validé humainement",'16_Form_Populations_Vulnerables'!H49,"")</x:f>
      </x:c>
      <x:c r="I49" s="142" t="str">
        <x:f>IF('16_Form_Populations_Vulnerables'!$P49="Validé humainement",'16_Form_Populations_Vulnerables'!I49,"")</x:f>
      </x:c>
      <x:c r="J49" s="142" t="str">
        <x:f>IF('16_Form_Populations_Vulnerables'!$P49="Validé humainement",'16_Form_Populations_Vulnerables'!J49,"")</x:f>
      </x:c>
      <x:c r="K49" s="142" t="str">
        <x:f>IF('16_Form_Populations_Vulnerables'!$P49="Validé humainement",'16_Form_Populations_Vulnerables'!K49,"")</x:f>
      </x:c>
      <x:c r="L49" s="142" t="str">
        <x:f>IF('16_Form_Populations_Vulnerables'!$P49="Validé humainement",'16_Form_Populations_Vulnerables'!L49,"")</x:f>
      </x:c>
      <x:c r="M49" s="142" t="str">
        <x:f>IF('16_Form_Populations_Vulnerables'!$P49="Validé humainement",'16_Form_Populations_Vulnerables'!M49,"")</x:f>
      </x:c>
      <x:c r="N49" s="142" t="str">
        <x:f>IF('16_Form_Populations_Vulnerables'!$P49="Validé humainement",'16_Form_Populations_Vulnerables'!N49,"")</x:f>
      </x:c>
      <x:c r="O49" s="142" t="str">
        <x:f>IF('16_Form_Populations_Vulnerables'!$P49="Validé humainement",'16_Form_Populations_Vulnerables'!O49,"")</x:f>
      </x:c>
      <x:c r="P49" s="142" t="str">
        <x:f>IF('16_Form_Populations_Vulnerables'!$P49="Validé humainement",'16_Form_Populations_Vulnerables'!P49,"")</x:f>
      </x:c>
      <x:c r="Q49" s="142" t="str">
        <x:f>IF('16_Form_Populations_Vulnerables'!$P49="Validé humainement",'16_Form_Populations_Vulnerables'!Q49,"")</x:f>
      </x:c>
      <x:c r="R49" s="142" t="str">
        <x:f>IF('16_Form_Populations_Vulnerables'!$P49="Validé humainement",'16_Form_Populations_Vulnerables'!R49,"")</x:f>
      </x:c>
      <x:c r="S49" s="142" t="str">
        <x:f>IF('16_Form_Populations_Vulnerables'!$P49="Validé humainement",'16_Form_Populations_Vulnerables'!S49,"")</x:f>
      </x:c>
      <x:c r="T49" s="142" t="str">
        <x:f>IF('16_Form_Populations_Vulnerables'!$P49="Validé humainement",'16_Form_Populations_Vulnerables'!T49,"")</x:f>
      </x:c>
      <x:c r="U49" s="142" t="str">
        <x:f>IF('16_Form_Populations_Vulnerables'!$P49="Validé humainement",'16_Form_Populations_Vulnerables'!U49,"")</x:f>
      </x:c>
    </x:row>
    <x:row r="50">
      <x:c r="A50" s="142" t="str">
        <x:f>IF('16_Form_Populations_Vulnerables'!$P50="Validé humainement",'16_Form_Populations_Vulnerables'!A50,"")</x:f>
      </x:c>
      <x:c r="B50" s="142" t="str">
        <x:f>IF('16_Form_Populations_Vulnerables'!$P50="Validé humainement",'16_Form_Populations_Vulnerables'!B50,"")</x:f>
      </x:c>
      <x:c r="C50" s="142" t="str">
        <x:f>IF('16_Form_Populations_Vulnerables'!$P50="Validé humainement",'16_Form_Populations_Vulnerables'!C50,"")</x:f>
      </x:c>
      <x:c r="D50" s="142" t="str">
        <x:f>IF('16_Form_Populations_Vulnerables'!$P50="Validé humainement",'16_Form_Populations_Vulnerables'!D50,"")</x:f>
      </x:c>
      <x:c r="E50" s="142" t="str">
        <x:f>IF('16_Form_Populations_Vulnerables'!$P50="Validé humainement",'16_Form_Populations_Vulnerables'!E50,"")</x:f>
      </x:c>
      <x:c r="F50" s="142" t="str">
        <x:f>IF('16_Form_Populations_Vulnerables'!$P50="Validé humainement",'16_Form_Populations_Vulnerables'!F50,"")</x:f>
      </x:c>
      <x:c r="G50" s="142" t="str">
        <x:f>IF('16_Form_Populations_Vulnerables'!$P50="Validé humainement",'16_Form_Populations_Vulnerables'!G50,"")</x:f>
      </x:c>
      <x:c r="H50" s="142" t="str">
        <x:f>IF('16_Form_Populations_Vulnerables'!$P50="Validé humainement",'16_Form_Populations_Vulnerables'!H50,"")</x:f>
      </x:c>
      <x:c r="I50" s="142" t="str">
        <x:f>IF('16_Form_Populations_Vulnerables'!$P50="Validé humainement",'16_Form_Populations_Vulnerables'!I50,"")</x:f>
      </x:c>
      <x:c r="J50" s="142" t="str">
        <x:f>IF('16_Form_Populations_Vulnerables'!$P50="Validé humainement",'16_Form_Populations_Vulnerables'!J50,"")</x:f>
      </x:c>
      <x:c r="K50" s="142" t="str">
        <x:f>IF('16_Form_Populations_Vulnerables'!$P50="Validé humainement",'16_Form_Populations_Vulnerables'!K50,"")</x:f>
      </x:c>
      <x:c r="L50" s="142" t="str">
        <x:f>IF('16_Form_Populations_Vulnerables'!$P50="Validé humainement",'16_Form_Populations_Vulnerables'!L50,"")</x:f>
      </x:c>
      <x:c r="M50" s="142" t="str">
        <x:f>IF('16_Form_Populations_Vulnerables'!$P50="Validé humainement",'16_Form_Populations_Vulnerables'!M50,"")</x:f>
      </x:c>
      <x:c r="N50" s="142" t="str">
        <x:f>IF('16_Form_Populations_Vulnerables'!$P50="Validé humainement",'16_Form_Populations_Vulnerables'!N50,"")</x:f>
      </x:c>
      <x:c r="O50" s="142" t="str">
        <x:f>IF('16_Form_Populations_Vulnerables'!$P50="Validé humainement",'16_Form_Populations_Vulnerables'!O50,"")</x:f>
      </x:c>
      <x:c r="P50" s="142" t="str">
        <x:f>IF('16_Form_Populations_Vulnerables'!$P50="Validé humainement",'16_Form_Populations_Vulnerables'!P50,"")</x:f>
      </x:c>
      <x:c r="Q50" s="142" t="str">
        <x:f>IF('16_Form_Populations_Vulnerables'!$P50="Validé humainement",'16_Form_Populations_Vulnerables'!Q50,"")</x:f>
      </x:c>
      <x:c r="R50" s="142" t="str">
        <x:f>IF('16_Form_Populations_Vulnerables'!$P50="Validé humainement",'16_Form_Populations_Vulnerables'!R50,"")</x:f>
      </x:c>
      <x:c r="S50" s="142" t="str">
        <x:f>IF('16_Form_Populations_Vulnerables'!$P50="Validé humainement",'16_Form_Populations_Vulnerables'!S50,"")</x:f>
      </x:c>
      <x:c r="T50" s="142" t="str">
        <x:f>IF('16_Form_Populations_Vulnerables'!$P50="Validé humainement",'16_Form_Populations_Vulnerables'!T50,"")</x:f>
      </x:c>
      <x:c r="U50" s="142" t="str">
        <x:f>IF('16_Form_Populations_Vulnerables'!$P50="Validé humainement",'16_Form_Populations_Vulnerables'!U50,"")</x:f>
      </x:c>
    </x:row>
    <x:row r="51">
      <x:c r="A51" s="142" t="str">
        <x:f>IF('16_Form_Populations_Vulnerables'!$P51="Validé humainement",'16_Form_Populations_Vulnerables'!A51,"")</x:f>
      </x:c>
      <x:c r="B51" s="142" t="str">
        <x:f>IF('16_Form_Populations_Vulnerables'!$P51="Validé humainement",'16_Form_Populations_Vulnerables'!B51,"")</x:f>
      </x:c>
      <x:c r="C51" s="142" t="str">
        <x:f>IF('16_Form_Populations_Vulnerables'!$P51="Validé humainement",'16_Form_Populations_Vulnerables'!C51,"")</x:f>
      </x:c>
      <x:c r="D51" s="142" t="str">
        <x:f>IF('16_Form_Populations_Vulnerables'!$P51="Validé humainement",'16_Form_Populations_Vulnerables'!D51,"")</x:f>
      </x:c>
      <x:c r="E51" s="142" t="str">
        <x:f>IF('16_Form_Populations_Vulnerables'!$P51="Validé humainement",'16_Form_Populations_Vulnerables'!E51,"")</x:f>
      </x:c>
      <x:c r="F51" s="142" t="str">
        <x:f>IF('16_Form_Populations_Vulnerables'!$P51="Validé humainement",'16_Form_Populations_Vulnerables'!F51,"")</x:f>
      </x:c>
      <x:c r="G51" s="142" t="str">
        <x:f>IF('16_Form_Populations_Vulnerables'!$P51="Validé humainement",'16_Form_Populations_Vulnerables'!G51,"")</x:f>
      </x:c>
      <x:c r="H51" s="142" t="str">
        <x:f>IF('16_Form_Populations_Vulnerables'!$P51="Validé humainement",'16_Form_Populations_Vulnerables'!H51,"")</x:f>
      </x:c>
      <x:c r="I51" s="142" t="str">
        <x:f>IF('16_Form_Populations_Vulnerables'!$P51="Validé humainement",'16_Form_Populations_Vulnerables'!I51,"")</x:f>
      </x:c>
      <x:c r="J51" s="142" t="str">
        <x:f>IF('16_Form_Populations_Vulnerables'!$P51="Validé humainement",'16_Form_Populations_Vulnerables'!J51,"")</x:f>
      </x:c>
      <x:c r="K51" s="142" t="str">
        <x:f>IF('16_Form_Populations_Vulnerables'!$P51="Validé humainement",'16_Form_Populations_Vulnerables'!K51,"")</x:f>
      </x:c>
      <x:c r="L51" s="142" t="str">
        <x:f>IF('16_Form_Populations_Vulnerables'!$P51="Validé humainement",'16_Form_Populations_Vulnerables'!L51,"")</x:f>
      </x:c>
      <x:c r="M51" s="142" t="str">
        <x:f>IF('16_Form_Populations_Vulnerables'!$P51="Validé humainement",'16_Form_Populations_Vulnerables'!M51,"")</x:f>
      </x:c>
      <x:c r="N51" s="142" t="str">
        <x:f>IF('16_Form_Populations_Vulnerables'!$P51="Validé humainement",'16_Form_Populations_Vulnerables'!N51,"")</x:f>
      </x:c>
      <x:c r="O51" s="142" t="str">
        <x:f>IF('16_Form_Populations_Vulnerables'!$P51="Validé humainement",'16_Form_Populations_Vulnerables'!O51,"")</x:f>
      </x:c>
      <x:c r="P51" s="142" t="str">
        <x:f>IF('16_Form_Populations_Vulnerables'!$P51="Validé humainement",'16_Form_Populations_Vulnerables'!P51,"")</x:f>
      </x:c>
      <x:c r="Q51" s="142" t="str">
        <x:f>IF('16_Form_Populations_Vulnerables'!$P51="Validé humainement",'16_Form_Populations_Vulnerables'!Q51,"")</x:f>
      </x:c>
      <x:c r="R51" s="142" t="str">
        <x:f>IF('16_Form_Populations_Vulnerables'!$P51="Validé humainement",'16_Form_Populations_Vulnerables'!R51,"")</x:f>
      </x:c>
      <x:c r="S51" s="142" t="str">
        <x:f>IF('16_Form_Populations_Vulnerables'!$P51="Validé humainement",'16_Form_Populations_Vulnerables'!S51,"")</x:f>
      </x:c>
      <x:c r="T51" s="142" t="str">
        <x:f>IF('16_Form_Populations_Vulnerables'!$P51="Validé humainement",'16_Form_Populations_Vulnerables'!T51,"")</x:f>
      </x:c>
      <x:c r="U51" s="142" t="str">
        <x:f>IF('16_Form_Populations_Vulnerables'!$P51="Validé humainement",'16_Form_Populations_Vulnerables'!U51,"")</x:f>
      </x:c>
    </x:row>
    <x:row r="52">
      <x:c r="A52" s="142" t="str">
        <x:f>IF('16_Form_Populations_Vulnerables'!$P52="Validé humainement",'16_Form_Populations_Vulnerables'!A52,"")</x:f>
      </x:c>
      <x:c r="B52" s="142" t="str">
        <x:f>IF('16_Form_Populations_Vulnerables'!$P52="Validé humainement",'16_Form_Populations_Vulnerables'!B52,"")</x:f>
      </x:c>
      <x:c r="C52" s="142" t="str">
        <x:f>IF('16_Form_Populations_Vulnerables'!$P52="Validé humainement",'16_Form_Populations_Vulnerables'!C52,"")</x:f>
      </x:c>
      <x:c r="D52" s="142" t="str">
        <x:f>IF('16_Form_Populations_Vulnerables'!$P52="Validé humainement",'16_Form_Populations_Vulnerables'!D52,"")</x:f>
      </x:c>
      <x:c r="E52" s="142" t="str">
        <x:f>IF('16_Form_Populations_Vulnerables'!$P52="Validé humainement",'16_Form_Populations_Vulnerables'!E52,"")</x:f>
      </x:c>
      <x:c r="F52" s="142" t="str">
        <x:f>IF('16_Form_Populations_Vulnerables'!$P52="Validé humainement",'16_Form_Populations_Vulnerables'!F52,"")</x:f>
      </x:c>
      <x:c r="G52" s="142" t="str">
        <x:f>IF('16_Form_Populations_Vulnerables'!$P52="Validé humainement",'16_Form_Populations_Vulnerables'!G52,"")</x:f>
      </x:c>
      <x:c r="H52" s="142" t="str">
        <x:f>IF('16_Form_Populations_Vulnerables'!$P52="Validé humainement",'16_Form_Populations_Vulnerables'!H52,"")</x:f>
      </x:c>
      <x:c r="I52" s="142" t="str">
        <x:f>IF('16_Form_Populations_Vulnerables'!$P52="Validé humainement",'16_Form_Populations_Vulnerables'!I52,"")</x:f>
      </x:c>
      <x:c r="J52" s="142" t="str">
        <x:f>IF('16_Form_Populations_Vulnerables'!$P52="Validé humainement",'16_Form_Populations_Vulnerables'!J52,"")</x:f>
      </x:c>
      <x:c r="K52" s="142" t="str">
        <x:f>IF('16_Form_Populations_Vulnerables'!$P52="Validé humainement",'16_Form_Populations_Vulnerables'!K52,"")</x:f>
      </x:c>
      <x:c r="L52" s="142" t="str">
        <x:f>IF('16_Form_Populations_Vulnerables'!$P52="Validé humainement",'16_Form_Populations_Vulnerables'!L52,"")</x:f>
      </x:c>
      <x:c r="M52" s="142" t="str">
        <x:f>IF('16_Form_Populations_Vulnerables'!$P52="Validé humainement",'16_Form_Populations_Vulnerables'!M52,"")</x:f>
      </x:c>
      <x:c r="N52" s="142" t="str">
        <x:f>IF('16_Form_Populations_Vulnerables'!$P52="Validé humainement",'16_Form_Populations_Vulnerables'!N52,"")</x:f>
      </x:c>
      <x:c r="O52" s="142" t="str">
        <x:f>IF('16_Form_Populations_Vulnerables'!$P52="Validé humainement",'16_Form_Populations_Vulnerables'!O52,"")</x:f>
      </x:c>
      <x:c r="P52" s="142" t="str">
        <x:f>IF('16_Form_Populations_Vulnerables'!$P52="Validé humainement",'16_Form_Populations_Vulnerables'!P52,"")</x:f>
      </x:c>
      <x:c r="Q52" s="142" t="str">
        <x:f>IF('16_Form_Populations_Vulnerables'!$P52="Validé humainement",'16_Form_Populations_Vulnerables'!Q52,"")</x:f>
      </x:c>
      <x:c r="R52" s="142" t="str">
        <x:f>IF('16_Form_Populations_Vulnerables'!$P52="Validé humainement",'16_Form_Populations_Vulnerables'!R52,"")</x:f>
      </x:c>
      <x:c r="S52" s="142" t="str">
        <x:f>IF('16_Form_Populations_Vulnerables'!$P52="Validé humainement",'16_Form_Populations_Vulnerables'!S52,"")</x:f>
      </x:c>
      <x:c r="T52" s="142" t="str">
        <x:f>IF('16_Form_Populations_Vulnerables'!$P52="Validé humainement",'16_Form_Populations_Vulnerables'!T52,"")</x:f>
      </x:c>
      <x:c r="U52" s="142" t="str">
        <x:f>IF('16_Form_Populations_Vulnerables'!$P52="Validé humainement",'16_Form_Populations_Vulnerables'!U52,"")</x:f>
      </x:c>
    </x:row>
    <x:row r="53">
      <x:c r="A53" s="142" t="str">
        <x:f>IF('16_Form_Populations_Vulnerables'!$P53="Validé humainement",'16_Form_Populations_Vulnerables'!A53,"")</x:f>
      </x:c>
      <x:c r="B53" s="142" t="str">
        <x:f>IF('16_Form_Populations_Vulnerables'!$P53="Validé humainement",'16_Form_Populations_Vulnerables'!B53,"")</x:f>
      </x:c>
      <x:c r="C53" s="142" t="str">
        <x:f>IF('16_Form_Populations_Vulnerables'!$P53="Validé humainement",'16_Form_Populations_Vulnerables'!C53,"")</x:f>
      </x:c>
      <x:c r="D53" s="142" t="str">
        <x:f>IF('16_Form_Populations_Vulnerables'!$P53="Validé humainement",'16_Form_Populations_Vulnerables'!D53,"")</x:f>
      </x:c>
      <x:c r="E53" s="142" t="str">
        <x:f>IF('16_Form_Populations_Vulnerables'!$P53="Validé humainement",'16_Form_Populations_Vulnerables'!E53,"")</x:f>
      </x:c>
      <x:c r="F53" s="142" t="str">
        <x:f>IF('16_Form_Populations_Vulnerables'!$P53="Validé humainement",'16_Form_Populations_Vulnerables'!F53,"")</x:f>
      </x:c>
      <x:c r="G53" s="142" t="str">
        <x:f>IF('16_Form_Populations_Vulnerables'!$P53="Validé humainement",'16_Form_Populations_Vulnerables'!G53,"")</x:f>
      </x:c>
      <x:c r="H53" s="142" t="str">
        <x:f>IF('16_Form_Populations_Vulnerables'!$P53="Validé humainement",'16_Form_Populations_Vulnerables'!H53,"")</x:f>
      </x:c>
      <x:c r="I53" s="142" t="str">
        <x:f>IF('16_Form_Populations_Vulnerables'!$P53="Validé humainement",'16_Form_Populations_Vulnerables'!I53,"")</x:f>
      </x:c>
      <x:c r="J53" s="142" t="str">
        <x:f>IF('16_Form_Populations_Vulnerables'!$P53="Validé humainement",'16_Form_Populations_Vulnerables'!J53,"")</x:f>
      </x:c>
      <x:c r="K53" s="142" t="str">
        <x:f>IF('16_Form_Populations_Vulnerables'!$P53="Validé humainement",'16_Form_Populations_Vulnerables'!K53,"")</x:f>
      </x:c>
      <x:c r="L53" s="142" t="str">
        <x:f>IF('16_Form_Populations_Vulnerables'!$P53="Validé humainement",'16_Form_Populations_Vulnerables'!L53,"")</x:f>
      </x:c>
      <x:c r="M53" s="142" t="str">
        <x:f>IF('16_Form_Populations_Vulnerables'!$P53="Validé humainement",'16_Form_Populations_Vulnerables'!M53,"")</x:f>
      </x:c>
      <x:c r="N53" s="142" t="str">
        <x:f>IF('16_Form_Populations_Vulnerables'!$P53="Validé humainement",'16_Form_Populations_Vulnerables'!N53,"")</x:f>
      </x:c>
      <x:c r="O53" s="142" t="str">
        <x:f>IF('16_Form_Populations_Vulnerables'!$P53="Validé humainement",'16_Form_Populations_Vulnerables'!O53,"")</x:f>
      </x:c>
      <x:c r="P53" s="142" t="str">
        <x:f>IF('16_Form_Populations_Vulnerables'!$P53="Validé humainement",'16_Form_Populations_Vulnerables'!P53,"")</x:f>
      </x:c>
      <x:c r="Q53" s="142" t="str">
        <x:f>IF('16_Form_Populations_Vulnerables'!$P53="Validé humainement",'16_Form_Populations_Vulnerables'!Q53,"")</x:f>
      </x:c>
      <x:c r="R53" s="142" t="str">
        <x:f>IF('16_Form_Populations_Vulnerables'!$P53="Validé humainement",'16_Form_Populations_Vulnerables'!R53,"")</x:f>
      </x:c>
      <x:c r="S53" s="142" t="str">
        <x:f>IF('16_Form_Populations_Vulnerables'!$P53="Validé humainement",'16_Form_Populations_Vulnerables'!S53,"")</x:f>
      </x:c>
      <x:c r="T53" s="142" t="str">
        <x:f>IF('16_Form_Populations_Vulnerables'!$P53="Validé humainement",'16_Form_Populations_Vulnerables'!T53,"")</x:f>
      </x:c>
      <x:c r="U53" s="142" t="str">
        <x:f>IF('16_Form_Populations_Vulnerables'!$P53="Validé humainement",'16_Form_Populations_Vulnerables'!U53,"")</x:f>
      </x:c>
    </x:row>
    <x:row r="54">
      <x:c r="A54" s="142" t="str">
        <x:f>IF('16_Form_Populations_Vulnerables'!$P54="Validé humainement",'16_Form_Populations_Vulnerables'!A54,"")</x:f>
      </x:c>
      <x:c r="B54" s="142" t="str">
        <x:f>IF('16_Form_Populations_Vulnerables'!$P54="Validé humainement",'16_Form_Populations_Vulnerables'!B54,"")</x:f>
      </x:c>
      <x:c r="C54" s="142" t="str">
        <x:f>IF('16_Form_Populations_Vulnerables'!$P54="Validé humainement",'16_Form_Populations_Vulnerables'!C54,"")</x:f>
      </x:c>
      <x:c r="D54" s="142" t="str">
        <x:f>IF('16_Form_Populations_Vulnerables'!$P54="Validé humainement",'16_Form_Populations_Vulnerables'!D54,"")</x:f>
      </x:c>
      <x:c r="E54" s="142" t="str">
        <x:f>IF('16_Form_Populations_Vulnerables'!$P54="Validé humainement",'16_Form_Populations_Vulnerables'!E54,"")</x:f>
      </x:c>
      <x:c r="F54" s="142" t="str">
        <x:f>IF('16_Form_Populations_Vulnerables'!$P54="Validé humainement",'16_Form_Populations_Vulnerables'!F54,"")</x:f>
      </x:c>
      <x:c r="G54" s="142" t="str">
        <x:f>IF('16_Form_Populations_Vulnerables'!$P54="Validé humainement",'16_Form_Populations_Vulnerables'!G54,"")</x:f>
      </x:c>
      <x:c r="H54" s="142" t="str">
        <x:f>IF('16_Form_Populations_Vulnerables'!$P54="Validé humainement",'16_Form_Populations_Vulnerables'!H54,"")</x:f>
      </x:c>
      <x:c r="I54" s="142" t="str">
        <x:f>IF('16_Form_Populations_Vulnerables'!$P54="Validé humainement",'16_Form_Populations_Vulnerables'!I54,"")</x:f>
      </x:c>
      <x:c r="J54" s="142" t="str">
        <x:f>IF('16_Form_Populations_Vulnerables'!$P54="Validé humainement",'16_Form_Populations_Vulnerables'!J54,"")</x:f>
      </x:c>
      <x:c r="K54" s="142" t="str">
        <x:f>IF('16_Form_Populations_Vulnerables'!$P54="Validé humainement",'16_Form_Populations_Vulnerables'!K54,"")</x:f>
      </x:c>
      <x:c r="L54" s="142" t="str">
        <x:f>IF('16_Form_Populations_Vulnerables'!$P54="Validé humainement",'16_Form_Populations_Vulnerables'!L54,"")</x:f>
      </x:c>
      <x:c r="M54" s="142" t="str">
        <x:f>IF('16_Form_Populations_Vulnerables'!$P54="Validé humainement",'16_Form_Populations_Vulnerables'!M54,"")</x:f>
      </x:c>
      <x:c r="N54" s="142" t="str">
        <x:f>IF('16_Form_Populations_Vulnerables'!$P54="Validé humainement",'16_Form_Populations_Vulnerables'!N54,"")</x:f>
      </x:c>
      <x:c r="O54" s="142" t="str">
        <x:f>IF('16_Form_Populations_Vulnerables'!$P54="Validé humainement",'16_Form_Populations_Vulnerables'!O54,"")</x:f>
      </x:c>
      <x:c r="P54" s="142" t="str">
        <x:f>IF('16_Form_Populations_Vulnerables'!$P54="Validé humainement",'16_Form_Populations_Vulnerables'!P54,"")</x:f>
      </x:c>
      <x:c r="Q54" s="142" t="str">
        <x:f>IF('16_Form_Populations_Vulnerables'!$P54="Validé humainement",'16_Form_Populations_Vulnerables'!Q54,"")</x:f>
      </x:c>
      <x:c r="R54" s="142" t="str">
        <x:f>IF('16_Form_Populations_Vulnerables'!$P54="Validé humainement",'16_Form_Populations_Vulnerables'!R54,"")</x:f>
      </x:c>
      <x:c r="S54" s="142" t="str">
        <x:f>IF('16_Form_Populations_Vulnerables'!$P54="Validé humainement",'16_Form_Populations_Vulnerables'!S54,"")</x:f>
      </x:c>
      <x:c r="T54" s="142" t="str">
        <x:f>IF('16_Form_Populations_Vulnerables'!$P54="Validé humainement",'16_Form_Populations_Vulnerables'!T54,"")</x:f>
      </x:c>
      <x:c r="U54" s="142" t="str">
        <x:f>IF('16_Form_Populations_Vulnerables'!$P54="Validé humainement",'16_Form_Populations_Vulnerables'!U54,"")</x:f>
      </x:c>
    </x:row>
    <x:row r="55">
      <x:c r="A55" s="142" t="str">
        <x:f>IF('16_Form_Populations_Vulnerables'!$P55="Validé humainement",'16_Form_Populations_Vulnerables'!A55,"")</x:f>
      </x:c>
      <x:c r="B55" s="142" t="str">
        <x:f>IF('16_Form_Populations_Vulnerables'!$P55="Validé humainement",'16_Form_Populations_Vulnerables'!B55,"")</x:f>
      </x:c>
      <x:c r="C55" s="142" t="str">
        <x:f>IF('16_Form_Populations_Vulnerables'!$P55="Validé humainement",'16_Form_Populations_Vulnerables'!C55,"")</x:f>
      </x:c>
      <x:c r="D55" s="142" t="str">
        <x:f>IF('16_Form_Populations_Vulnerables'!$P55="Validé humainement",'16_Form_Populations_Vulnerables'!D55,"")</x:f>
      </x:c>
      <x:c r="E55" s="142" t="str">
        <x:f>IF('16_Form_Populations_Vulnerables'!$P55="Validé humainement",'16_Form_Populations_Vulnerables'!E55,"")</x:f>
      </x:c>
      <x:c r="F55" s="142" t="str">
        <x:f>IF('16_Form_Populations_Vulnerables'!$P55="Validé humainement",'16_Form_Populations_Vulnerables'!F55,"")</x:f>
      </x:c>
      <x:c r="G55" s="142" t="str">
        <x:f>IF('16_Form_Populations_Vulnerables'!$P55="Validé humainement",'16_Form_Populations_Vulnerables'!G55,"")</x:f>
      </x:c>
      <x:c r="H55" s="142" t="str">
        <x:f>IF('16_Form_Populations_Vulnerables'!$P55="Validé humainement",'16_Form_Populations_Vulnerables'!H55,"")</x:f>
      </x:c>
      <x:c r="I55" s="142" t="str">
        <x:f>IF('16_Form_Populations_Vulnerables'!$P55="Validé humainement",'16_Form_Populations_Vulnerables'!I55,"")</x:f>
      </x:c>
      <x:c r="J55" s="142" t="str">
        <x:f>IF('16_Form_Populations_Vulnerables'!$P55="Validé humainement",'16_Form_Populations_Vulnerables'!J55,"")</x:f>
      </x:c>
      <x:c r="K55" s="142" t="str">
        <x:f>IF('16_Form_Populations_Vulnerables'!$P55="Validé humainement",'16_Form_Populations_Vulnerables'!K55,"")</x:f>
      </x:c>
      <x:c r="L55" s="142" t="str">
        <x:f>IF('16_Form_Populations_Vulnerables'!$P55="Validé humainement",'16_Form_Populations_Vulnerables'!L55,"")</x:f>
      </x:c>
      <x:c r="M55" s="142" t="str">
        <x:f>IF('16_Form_Populations_Vulnerables'!$P55="Validé humainement",'16_Form_Populations_Vulnerables'!M55,"")</x:f>
      </x:c>
      <x:c r="N55" s="142" t="str">
        <x:f>IF('16_Form_Populations_Vulnerables'!$P55="Validé humainement",'16_Form_Populations_Vulnerables'!N55,"")</x:f>
      </x:c>
      <x:c r="O55" s="142" t="str">
        <x:f>IF('16_Form_Populations_Vulnerables'!$P55="Validé humainement",'16_Form_Populations_Vulnerables'!O55,"")</x:f>
      </x:c>
      <x:c r="P55" s="142" t="str">
        <x:f>IF('16_Form_Populations_Vulnerables'!$P55="Validé humainement",'16_Form_Populations_Vulnerables'!P55,"")</x:f>
      </x:c>
      <x:c r="Q55" s="142" t="str">
        <x:f>IF('16_Form_Populations_Vulnerables'!$P55="Validé humainement",'16_Form_Populations_Vulnerables'!Q55,"")</x:f>
      </x:c>
      <x:c r="R55" s="142" t="str">
        <x:f>IF('16_Form_Populations_Vulnerables'!$P55="Validé humainement",'16_Form_Populations_Vulnerables'!R55,"")</x:f>
      </x:c>
      <x:c r="S55" s="142" t="str">
        <x:f>IF('16_Form_Populations_Vulnerables'!$P55="Validé humainement",'16_Form_Populations_Vulnerables'!S55,"")</x:f>
      </x:c>
      <x:c r="T55" s="142" t="str">
        <x:f>IF('16_Form_Populations_Vulnerables'!$P55="Validé humainement",'16_Form_Populations_Vulnerables'!T55,"")</x:f>
      </x:c>
      <x:c r="U55" s="142" t="str">
        <x:f>IF('16_Form_Populations_Vulnerables'!$P55="Validé humainement",'16_Form_Populations_Vulnerables'!U55,"")</x:f>
      </x:c>
    </x:row>
    <x:row r="56">
      <x:c r="A56" s="142" t="str">
        <x:f>IF('16_Form_Populations_Vulnerables'!$P56="Validé humainement",'16_Form_Populations_Vulnerables'!A56,"")</x:f>
      </x:c>
      <x:c r="B56" s="142" t="str">
        <x:f>IF('16_Form_Populations_Vulnerables'!$P56="Validé humainement",'16_Form_Populations_Vulnerables'!B56,"")</x:f>
      </x:c>
      <x:c r="C56" s="142" t="str">
        <x:f>IF('16_Form_Populations_Vulnerables'!$P56="Validé humainement",'16_Form_Populations_Vulnerables'!C56,"")</x:f>
      </x:c>
      <x:c r="D56" s="142" t="str">
        <x:f>IF('16_Form_Populations_Vulnerables'!$P56="Validé humainement",'16_Form_Populations_Vulnerables'!D56,"")</x:f>
      </x:c>
      <x:c r="E56" s="142" t="str">
        <x:f>IF('16_Form_Populations_Vulnerables'!$P56="Validé humainement",'16_Form_Populations_Vulnerables'!E56,"")</x:f>
      </x:c>
      <x:c r="F56" s="142" t="str">
        <x:f>IF('16_Form_Populations_Vulnerables'!$P56="Validé humainement",'16_Form_Populations_Vulnerables'!F56,"")</x:f>
      </x:c>
      <x:c r="G56" s="142" t="str">
        <x:f>IF('16_Form_Populations_Vulnerables'!$P56="Validé humainement",'16_Form_Populations_Vulnerables'!G56,"")</x:f>
      </x:c>
      <x:c r="H56" s="142" t="str">
        <x:f>IF('16_Form_Populations_Vulnerables'!$P56="Validé humainement",'16_Form_Populations_Vulnerables'!H56,"")</x:f>
      </x:c>
      <x:c r="I56" s="142" t="str">
        <x:f>IF('16_Form_Populations_Vulnerables'!$P56="Validé humainement",'16_Form_Populations_Vulnerables'!I56,"")</x:f>
      </x:c>
      <x:c r="J56" s="142" t="str">
        <x:f>IF('16_Form_Populations_Vulnerables'!$P56="Validé humainement",'16_Form_Populations_Vulnerables'!J56,"")</x:f>
      </x:c>
      <x:c r="K56" s="142" t="str">
        <x:f>IF('16_Form_Populations_Vulnerables'!$P56="Validé humainement",'16_Form_Populations_Vulnerables'!K56,"")</x:f>
      </x:c>
      <x:c r="L56" s="142" t="str">
        <x:f>IF('16_Form_Populations_Vulnerables'!$P56="Validé humainement",'16_Form_Populations_Vulnerables'!L56,"")</x:f>
      </x:c>
      <x:c r="M56" s="142" t="str">
        <x:f>IF('16_Form_Populations_Vulnerables'!$P56="Validé humainement",'16_Form_Populations_Vulnerables'!M56,"")</x:f>
      </x:c>
      <x:c r="N56" s="142" t="str">
        <x:f>IF('16_Form_Populations_Vulnerables'!$P56="Validé humainement",'16_Form_Populations_Vulnerables'!N56,"")</x:f>
      </x:c>
      <x:c r="O56" s="142" t="str">
        <x:f>IF('16_Form_Populations_Vulnerables'!$P56="Validé humainement",'16_Form_Populations_Vulnerables'!O56,"")</x:f>
      </x:c>
      <x:c r="P56" s="142" t="str">
        <x:f>IF('16_Form_Populations_Vulnerables'!$P56="Validé humainement",'16_Form_Populations_Vulnerables'!P56,"")</x:f>
      </x:c>
      <x:c r="Q56" s="142" t="str">
        <x:f>IF('16_Form_Populations_Vulnerables'!$P56="Validé humainement",'16_Form_Populations_Vulnerables'!Q56,"")</x:f>
      </x:c>
      <x:c r="R56" s="142" t="str">
        <x:f>IF('16_Form_Populations_Vulnerables'!$P56="Validé humainement",'16_Form_Populations_Vulnerables'!R56,"")</x:f>
      </x:c>
      <x:c r="S56" s="142" t="str">
        <x:f>IF('16_Form_Populations_Vulnerables'!$P56="Validé humainement",'16_Form_Populations_Vulnerables'!S56,"")</x:f>
      </x:c>
      <x:c r="T56" s="142" t="str">
        <x:f>IF('16_Form_Populations_Vulnerables'!$P56="Validé humainement",'16_Form_Populations_Vulnerables'!T56,"")</x:f>
      </x:c>
      <x:c r="U56" s="142" t="str">
        <x:f>IF('16_Form_Populations_Vulnerables'!$P56="Validé humainement",'16_Form_Populations_Vulnerables'!U56,"")</x:f>
      </x:c>
    </x:row>
    <x:row r="57">
      <x:c r="A57" s="142" t="str">
        <x:f>IF('16_Form_Populations_Vulnerables'!$P57="Validé humainement",'16_Form_Populations_Vulnerables'!A57,"")</x:f>
      </x:c>
      <x:c r="B57" s="142" t="str">
        <x:f>IF('16_Form_Populations_Vulnerables'!$P57="Validé humainement",'16_Form_Populations_Vulnerables'!B57,"")</x:f>
      </x:c>
      <x:c r="C57" s="142" t="str">
        <x:f>IF('16_Form_Populations_Vulnerables'!$P57="Validé humainement",'16_Form_Populations_Vulnerables'!C57,"")</x:f>
      </x:c>
      <x:c r="D57" s="142" t="str">
        <x:f>IF('16_Form_Populations_Vulnerables'!$P57="Validé humainement",'16_Form_Populations_Vulnerables'!D57,"")</x:f>
      </x:c>
      <x:c r="E57" s="142" t="str">
        <x:f>IF('16_Form_Populations_Vulnerables'!$P57="Validé humainement",'16_Form_Populations_Vulnerables'!E57,"")</x:f>
      </x:c>
      <x:c r="F57" s="142" t="str">
        <x:f>IF('16_Form_Populations_Vulnerables'!$P57="Validé humainement",'16_Form_Populations_Vulnerables'!F57,"")</x:f>
      </x:c>
      <x:c r="G57" s="142" t="str">
        <x:f>IF('16_Form_Populations_Vulnerables'!$P57="Validé humainement",'16_Form_Populations_Vulnerables'!G57,"")</x:f>
      </x:c>
      <x:c r="H57" s="142" t="str">
        <x:f>IF('16_Form_Populations_Vulnerables'!$P57="Validé humainement",'16_Form_Populations_Vulnerables'!H57,"")</x:f>
      </x:c>
      <x:c r="I57" s="142" t="str">
        <x:f>IF('16_Form_Populations_Vulnerables'!$P57="Validé humainement",'16_Form_Populations_Vulnerables'!I57,"")</x:f>
      </x:c>
      <x:c r="J57" s="142" t="str">
        <x:f>IF('16_Form_Populations_Vulnerables'!$P57="Validé humainement",'16_Form_Populations_Vulnerables'!J57,"")</x:f>
      </x:c>
      <x:c r="K57" s="142" t="str">
        <x:f>IF('16_Form_Populations_Vulnerables'!$P57="Validé humainement",'16_Form_Populations_Vulnerables'!K57,"")</x:f>
      </x:c>
      <x:c r="L57" s="142" t="str">
        <x:f>IF('16_Form_Populations_Vulnerables'!$P57="Validé humainement",'16_Form_Populations_Vulnerables'!L57,"")</x:f>
      </x:c>
      <x:c r="M57" s="142" t="str">
        <x:f>IF('16_Form_Populations_Vulnerables'!$P57="Validé humainement",'16_Form_Populations_Vulnerables'!M57,"")</x:f>
      </x:c>
      <x:c r="N57" s="142" t="str">
        <x:f>IF('16_Form_Populations_Vulnerables'!$P57="Validé humainement",'16_Form_Populations_Vulnerables'!N57,"")</x:f>
      </x:c>
      <x:c r="O57" s="142" t="str">
        <x:f>IF('16_Form_Populations_Vulnerables'!$P57="Validé humainement",'16_Form_Populations_Vulnerables'!O57,"")</x:f>
      </x:c>
      <x:c r="P57" s="142" t="str">
        <x:f>IF('16_Form_Populations_Vulnerables'!$P57="Validé humainement",'16_Form_Populations_Vulnerables'!P57,"")</x:f>
      </x:c>
      <x:c r="Q57" s="142" t="str">
        <x:f>IF('16_Form_Populations_Vulnerables'!$P57="Validé humainement",'16_Form_Populations_Vulnerables'!Q57,"")</x:f>
      </x:c>
      <x:c r="R57" s="142" t="str">
        <x:f>IF('16_Form_Populations_Vulnerables'!$P57="Validé humainement",'16_Form_Populations_Vulnerables'!R57,"")</x:f>
      </x:c>
      <x:c r="S57" s="142" t="str">
        <x:f>IF('16_Form_Populations_Vulnerables'!$P57="Validé humainement",'16_Form_Populations_Vulnerables'!S57,"")</x:f>
      </x:c>
      <x:c r="T57" s="142" t="str">
        <x:f>IF('16_Form_Populations_Vulnerables'!$P57="Validé humainement",'16_Form_Populations_Vulnerables'!T57,"")</x:f>
      </x:c>
      <x:c r="U57" s="142" t="str">
        <x:f>IF('16_Form_Populations_Vulnerables'!$P57="Validé humainement",'16_Form_Populations_Vulnerables'!U57,"")</x:f>
      </x:c>
    </x:row>
    <x:row r="58">
      <x:c r="A58" s="142" t="str">
        <x:f>IF('16_Form_Populations_Vulnerables'!$P58="Validé humainement",'16_Form_Populations_Vulnerables'!A58,"")</x:f>
      </x:c>
      <x:c r="B58" s="142" t="str">
        <x:f>IF('16_Form_Populations_Vulnerables'!$P58="Validé humainement",'16_Form_Populations_Vulnerables'!B58,"")</x:f>
      </x:c>
      <x:c r="C58" s="142" t="str">
        <x:f>IF('16_Form_Populations_Vulnerables'!$P58="Validé humainement",'16_Form_Populations_Vulnerables'!C58,"")</x:f>
      </x:c>
      <x:c r="D58" s="142" t="str">
        <x:f>IF('16_Form_Populations_Vulnerables'!$P58="Validé humainement",'16_Form_Populations_Vulnerables'!D58,"")</x:f>
      </x:c>
      <x:c r="E58" s="142" t="str">
        <x:f>IF('16_Form_Populations_Vulnerables'!$P58="Validé humainement",'16_Form_Populations_Vulnerables'!E58,"")</x:f>
      </x:c>
      <x:c r="F58" s="142" t="str">
        <x:f>IF('16_Form_Populations_Vulnerables'!$P58="Validé humainement",'16_Form_Populations_Vulnerables'!F58,"")</x:f>
      </x:c>
      <x:c r="G58" s="142" t="str">
        <x:f>IF('16_Form_Populations_Vulnerables'!$P58="Validé humainement",'16_Form_Populations_Vulnerables'!G58,"")</x:f>
      </x:c>
      <x:c r="H58" s="142" t="str">
        <x:f>IF('16_Form_Populations_Vulnerables'!$P58="Validé humainement",'16_Form_Populations_Vulnerables'!H58,"")</x:f>
      </x:c>
      <x:c r="I58" s="142" t="str">
        <x:f>IF('16_Form_Populations_Vulnerables'!$P58="Validé humainement",'16_Form_Populations_Vulnerables'!I58,"")</x:f>
      </x:c>
      <x:c r="J58" s="142" t="str">
        <x:f>IF('16_Form_Populations_Vulnerables'!$P58="Validé humainement",'16_Form_Populations_Vulnerables'!J58,"")</x:f>
      </x:c>
      <x:c r="K58" s="142" t="str">
        <x:f>IF('16_Form_Populations_Vulnerables'!$P58="Validé humainement",'16_Form_Populations_Vulnerables'!K58,"")</x:f>
      </x:c>
      <x:c r="L58" s="142" t="str">
        <x:f>IF('16_Form_Populations_Vulnerables'!$P58="Validé humainement",'16_Form_Populations_Vulnerables'!L58,"")</x:f>
      </x:c>
      <x:c r="M58" s="142" t="str">
        <x:f>IF('16_Form_Populations_Vulnerables'!$P58="Validé humainement",'16_Form_Populations_Vulnerables'!M58,"")</x:f>
      </x:c>
      <x:c r="N58" s="142" t="str">
        <x:f>IF('16_Form_Populations_Vulnerables'!$P58="Validé humainement",'16_Form_Populations_Vulnerables'!N58,"")</x:f>
      </x:c>
      <x:c r="O58" s="142" t="str">
        <x:f>IF('16_Form_Populations_Vulnerables'!$P58="Validé humainement",'16_Form_Populations_Vulnerables'!O58,"")</x:f>
      </x:c>
      <x:c r="P58" s="142" t="str">
        <x:f>IF('16_Form_Populations_Vulnerables'!$P58="Validé humainement",'16_Form_Populations_Vulnerables'!P58,"")</x:f>
      </x:c>
      <x:c r="Q58" s="142" t="str">
        <x:f>IF('16_Form_Populations_Vulnerables'!$P58="Validé humainement",'16_Form_Populations_Vulnerables'!Q58,"")</x:f>
      </x:c>
      <x:c r="R58" s="142" t="str">
        <x:f>IF('16_Form_Populations_Vulnerables'!$P58="Validé humainement",'16_Form_Populations_Vulnerables'!R58,"")</x:f>
      </x:c>
      <x:c r="S58" s="142" t="str">
        <x:f>IF('16_Form_Populations_Vulnerables'!$P58="Validé humainement",'16_Form_Populations_Vulnerables'!S58,"")</x:f>
      </x:c>
      <x:c r="T58" s="142" t="str">
        <x:f>IF('16_Form_Populations_Vulnerables'!$P58="Validé humainement",'16_Form_Populations_Vulnerables'!T58,"")</x:f>
      </x:c>
      <x:c r="U58" s="142" t="str">
        <x:f>IF('16_Form_Populations_Vulnerables'!$P58="Validé humainement",'16_Form_Populations_Vulnerables'!U58,"")</x:f>
      </x:c>
    </x:row>
    <x:row r="59">
      <x:c r="A59" s="142" t="str">
        <x:f>IF('16_Form_Populations_Vulnerables'!$P59="Validé humainement",'16_Form_Populations_Vulnerables'!A59,"")</x:f>
      </x:c>
      <x:c r="B59" s="142" t="str">
        <x:f>IF('16_Form_Populations_Vulnerables'!$P59="Validé humainement",'16_Form_Populations_Vulnerables'!B59,"")</x:f>
      </x:c>
      <x:c r="C59" s="142" t="str">
        <x:f>IF('16_Form_Populations_Vulnerables'!$P59="Validé humainement",'16_Form_Populations_Vulnerables'!C59,"")</x:f>
      </x:c>
      <x:c r="D59" s="142" t="str">
        <x:f>IF('16_Form_Populations_Vulnerables'!$P59="Validé humainement",'16_Form_Populations_Vulnerables'!D59,"")</x:f>
      </x:c>
      <x:c r="E59" s="142" t="str">
        <x:f>IF('16_Form_Populations_Vulnerables'!$P59="Validé humainement",'16_Form_Populations_Vulnerables'!E59,"")</x:f>
      </x:c>
      <x:c r="F59" s="142" t="str">
        <x:f>IF('16_Form_Populations_Vulnerables'!$P59="Validé humainement",'16_Form_Populations_Vulnerables'!F59,"")</x:f>
      </x:c>
      <x:c r="G59" s="142" t="str">
        <x:f>IF('16_Form_Populations_Vulnerables'!$P59="Validé humainement",'16_Form_Populations_Vulnerables'!G59,"")</x:f>
      </x:c>
      <x:c r="H59" s="142" t="str">
        <x:f>IF('16_Form_Populations_Vulnerables'!$P59="Validé humainement",'16_Form_Populations_Vulnerables'!H59,"")</x:f>
      </x:c>
      <x:c r="I59" s="142" t="str">
        <x:f>IF('16_Form_Populations_Vulnerables'!$P59="Validé humainement",'16_Form_Populations_Vulnerables'!I59,"")</x:f>
      </x:c>
      <x:c r="J59" s="142" t="str">
        <x:f>IF('16_Form_Populations_Vulnerables'!$P59="Validé humainement",'16_Form_Populations_Vulnerables'!J59,"")</x:f>
      </x:c>
      <x:c r="K59" s="142" t="str">
        <x:f>IF('16_Form_Populations_Vulnerables'!$P59="Validé humainement",'16_Form_Populations_Vulnerables'!K59,"")</x:f>
      </x:c>
      <x:c r="L59" s="142" t="str">
        <x:f>IF('16_Form_Populations_Vulnerables'!$P59="Validé humainement",'16_Form_Populations_Vulnerables'!L59,"")</x:f>
      </x:c>
      <x:c r="M59" s="142" t="str">
        <x:f>IF('16_Form_Populations_Vulnerables'!$P59="Validé humainement",'16_Form_Populations_Vulnerables'!M59,"")</x:f>
      </x:c>
      <x:c r="N59" s="142" t="str">
        <x:f>IF('16_Form_Populations_Vulnerables'!$P59="Validé humainement",'16_Form_Populations_Vulnerables'!N59,"")</x:f>
      </x:c>
      <x:c r="O59" s="142" t="str">
        <x:f>IF('16_Form_Populations_Vulnerables'!$P59="Validé humainement",'16_Form_Populations_Vulnerables'!O59,"")</x:f>
      </x:c>
      <x:c r="P59" s="142" t="str">
        <x:f>IF('16_Form_Populations_Vulnerables'!$P59="Validé humainement",'16_Form_Populations_Vulnerables'!P59,"")</x:f>
      </x:c>
      <x:c r="Q59" s="142" t="str">
        <x:f>IF('16_Form_Populations_Vulnerables'!$P59="Validé humainement",'16_Form_Populations_Vulnerables'!Q59,"")</x:f>
      </x:c>
      <x:c r="R59" s="142" t="str">
        <x:f>IF('16_Form_Populations_Vulnerables'!$P59="Validé humainement",'16_Form_Populations_Vulnerables'!R59,"")</x:f>
      </x:c>
      <x:c r="S59" s="142" t="str">
        <x:f>IF('16_Form_Populations_Vulnerables'!$P59="Validé humainement",'16_Form_Populations_Vulnerables'!S59,"")</x:f>
      </x:c>
      <x:c r="T59" s="142" t="str">
        <x:f>IF('16_Form_Populations_Vulnerables'!$P59="Validé humainement",'16_Form_Populations_Vulnerables'!T59,"")</x:f>
      </x:c>
      <x:c r="U59" s="142" t="str">
        <x:f>IF('16_Form_Populations_Vulnerables'!$P59="Validé humainement",'16_Form_Populations_Vulnerables'!U59,"")</x:f>
      </x:c>
    </x:row>
    <x:row r="60">
      <x:c r="A60" s="142" t="str">
        <x:f>IF('16_Form_Populations_Vulnerables'!$P60="Validé humainement",'16_Form_Populations_Vulnerables'!A60,"")</x:f>
      </x:c>
      <x:c r="B60" s="142" t="str">
        <x:f>IF('16_Form_Populations_Vulnerables'!$P60="Validé humainement",'16_Form_Populations_Vulnerables'!B60,"")</x:f>
      </x:c>
      <x:c r="C60" s="142" t="str">
        <x:f>IF('16_Form_Populations_Vulnerables'!$P60="Validé humainement",'16_Form_Populations_Vulnerables'!C60,"")</x:f>
      </x:c>
      <x:c r="D60" s="142" t="str">
        <x:f>IF('16_Form_Populations_Vulnerables'!$P60="Validé humainement",'16_Form_Populations_Vulnerables'!D60,"")</x:f>
      </x:c>
      <x:c r="E60" s="142" t="str">
        <x:f>IF('16_Form_Populations_Vulnerables'!$P60="Validé humainement",'16_Form_Populations_Vulnerables'!E60,"")</x:f>
      </x:c>
      <x:c r="F60" s="142" t="str">
        <x:f>IF('16_Form_Populations_Vulnerables'!$P60="Validé humainement",'16_Form_Populations_Vulnerables'!F60,"")</x:f>
      </x:c>
      <x:c r="G60" s="142" t="str">
        <x:f>IF('16_Form_Populations_Vulnerables'!$P60="Validé humainement",'16_Form_Populations_Vulnerables'!G60,"")</x:f>
      </x:c>
      <x:c r="H60" s="142" t="str">
        <x:f>IF('16_Form_Populations_Vulnerables'!$P60="Validé humainement",'16_Form_Populations_Vulnerables'!H60,"")</x:f>
      </x:c>
      <x:c r="I60" s="142" t="str">
        <x:f>IF('16_Form_Populations_Vulnerables'!$P60="Validé humainement",'16_Form_Populations_Vulnerables'!I60,"")</x:f>
      </x:c>
      <x:c r="J60" s="142" t="str">
        <x:f>IF('16_Form_Populations_Vulnerables'!$P60="Validé humainement",'16_Form_Populations_Vulnerables'!J60,"")</x:f>
      </x:c>
      <x:c r="K60" s="142" t="str">
        <x:f>IF('16_Form_Populations_Vulnerables'!$P60="Validé humainement",'16_Form_Populations_Vulnerables'!K60,"")</x:f>
      </x:c>
      <x:c r="L60" s="142" t="str">
        <x:f>IF('16_Form_Populations_Vulnerables'!$P60="Validé humainement",'16_Form_Populations_Vulnerables'!L60,"")</x:f>
      </x:c>
      <x:c r="M60" s="142" t="str">
        <x:f>IF('16_Form_Populations_Vulnerables'!$P60="Validé humainement",'16_Form_Populations_Vulnerables'!M60,"")</x:f>
      </x:c>
      <x:c r="N60" s="142" t="str">
        <x:f>IF('16_Form_Populations_Vulnerables'!$P60="Validé humainement",'16_Form_Populations_Vulnerables'!N60,"")</x:f>
      </x:c>
      <x:c r="O60" s="142" t="str">
        <x:f>IF('16_Form_Populations_Vulnerables'!$P60="Validé humainement",'16_Form_Populations_Vulnerables'!O60,"")</x:f>
      </x:c>
      <x:c r="P60" s="142" t="str">
        <x:f>IF('16_Form_Populations_Vulnerables'!$P60="Validé humainement",'16_Form_Populations_Vulnerables'!P60,"")</x:f>
      </x:c>
      <x:c r="Q60" s="142" t="str">
        <x:f>IF('16_Form_Populations_Vulnerables'!$P60="Validé humainement",'16_Form_Populations_Vulnerables'!Q60,"")</x:f>
      </x:c>
      <x:c r="R60" s="142" t="str">
        <x:f>IF('16_Form_Populations_Vulnerables'!$P60="Validé humainement",'16_Form_Populations_Vulnerables'!R60,"")</x:f>
      </x:c>
      <x:c r="S60" s="142" t="str">
        <x:f>IF('16_Form_Populations_Vulnerables'!$P60="Validé humainement",'16_Form_Populations_Vulnerables'!S60,"")</x:f>
      </x:c>
      <x:c r="T60" s="142" t="str">
        <x:f>IF('16_Form_Populations_Vulnerables'!$P60="Validé humainement",'16_Form_Populations_Vulnerables'!T60,"")</x:f>
      </x:c>
      <x:c r="U60" s="142" t="str">
        <x:f>IF('16_Form_Populations_Vulnerables'!$P60="Validé humainement",'16_Form_Populations_Vulnerables'!U60,"")</x:f>
      </x:c>
    </x:row>
    <x:row r="61">
      <x:c r="A61" s="142" t="str">
        <x:f>IF('16_Form_Populations_Vulnerables'!$P61="Validé humainement",'16_Form_Populations_Vulnerables'!A61,"")</x:f>
      </x:c>
      <x:c r="B61" s="142" t="str">
        <x:f>IF('16_Form_Populations_Vulnerables'!$P61="Validé humainement",'16_Form_Populations_Vulnerables'!B61,"")</x:f>
      </x:c>
      <x:c r="C61" s="142" t="str">
        <x:f>IF('16_Form_Populations_Vulnerables'!$P61="Validé humainement",'16_Form_Populations_Vulnerables'!C61,"")</x:f>
      </x:c>
      <x:c r="D61" s="142" t="str">
        <x:f>IF('16_Form_Populations_Vulnerables'!$P61="Validé humainement",'16_Form_Populations_Vulnerables'!D61,"")</x:f>
      </x:c>
      <x:c r="E61" s="142" t="str">
        <x:f>IF('16_Form_Populations_Vulnerables'!$P61="Validé humainement",'16_Form_Populations_Vulnerables'!E61,"")</x:f>
      </x:c>
      <x:c r="F61" s="142" t="str">
        <x:f>IF('16_Form_Populations_Vulnerables'!$P61="Validé humainement",'16_Form_Populations_Vulnerables'!F61,"")</x:f>
      </x:c>
      <x:c r="G61" s="142" t="str">
        <x:f>IF('16_Form_Populations_Vulnerables'!$P61="Validé humainement",'16_Form_Populations_Vulnerables'!G61,"")</x:f>
      </x:c>
      <x:c r="H61" s="142" t="str">
        <x:f>IF('16_Form_Populations_Vulnerables'!$P61="Validé humainement",'16_Form_Populations_Vulnerables'!H61,"")</x:f>
      </x:c>
      <x:c r="I61" s="142" t="str">
        <x:f>IF('16_Form_Populations_Vulnerables'!$P61="Validé humainement",'16_Form_Populations_Vulnerables'!I61,"")</x:f>
      </x:c>
      <x:c r="J61" s="142" t="str">
        <x:f>IF('16_Form_Populations_Vulnerables'!$P61="Validé humainement",'16_Form_Populations_Vulnerables'!J61,"")</x:f>
      </x:c>
      <x:c r="K61" s="142" t="str">
        <x:f>IF('16_Form_Populations_Vulnerables'!$P61="Validé humainement",'16_Form_Populations_Vulnerables'!K61,"")</x:f>
      </x:c>
      <x:c r="L61" s="142" t="str">
        <x:f>IF('16_Form_Populations_Vulnerables'!$P61="Validé humainement",'16_Form_Populations_Vulnerables'!L61,"")</x:f>
      </x:c>
      <x:c r="M61" s="142" t="str">
        <x:f>IF('16_Form_Populations_Vulnerables'!$P61="Validé humainement",'16_Form_Populations_Vulnerables'!M61,"")</x:f>
      </x:c>
      <x:c r="N61" s="142" t="str">
        <x:f>IF('16_Form_Populations_Vulnerables'!$P61="Validé humainement",'16_Form_Populations_Vulnerables'!N61,"")</x:f>
      </x:c>
      <x:c r="O61" s="142" t="str">
        <x:f>IF('16_Form_Populations_Vulnerables'!$P61="Validé humainement",'16_Form_Populations_Vulnerables'!O61,"")</x:f>
      </x:c>
      <x:c r="P61" s="142" t="str">
        <x:f>IF('16_Form_Populations_Vulnerables'!$P61="Validé humainement",'16_Form_Populations_Vulnerables'!P61,"")</x:f>
      </x:c>
      <x:c r="Q61" s="142" t="str">
        <x:f>IF('16_Form_Populations_Vulnerables'!$P61="Validé humainement",'16_Form_Populations_Vulnerables'!Q61,"")</x:f>
      </x:c>
      <x:c r="R61" s="142" t="str">
        <x:f>IF('16_Form_Populations_Vulnerables'!$P61="Validé humainement",'16_Form_Populations_Vulnerables'!R61,"")</x:f>
      </x:c>
      <x:c r="S61" s="142" t="str">
        <x:f>IF('16_Form_Populations_Vulnerables'!$P61="Validé humainement",'16_Form_Populations_Vulnerables'!S61,"")</x:f>
      </x:c>
      <x:c r="T61" s="142" t="str">
        <x:f>IF('16_Form_Populations_Vulnerables'!$P61="Validé humainement",'16_Form_Populations_Vulnerables'!T61,"")</x:f>
      </x:c>
      <x:c r="U61" s="142" t="str">
        <x:f>IF('16_Form_Populations_Vulnerables'!$P61="Validé humainement",'16_Form_Populations_Vulnerables'!U61,"")</x:f>
      </x:c>
    </x:row>
    <x:row r="62">
      <x:c r="A62" s="142" t="str">
        <x:f>IF('16_Form_Populations_Vulnerables'!$P62="Validé humainement",'16_Form_Populations_Vulnerables'!A62,"")</x:f>
      </x:c>
      <x:c r="B62" s="142" t="str">
        <x:f>IF('16_Form_Populations_Vulnerables'!$P62="Validé humainement",'16_Form_Populations_Vulnerables'!B62,"")</x:f>
      </x:c>
      <x:c r="C62" s="142" t="str">
        <x:f>IF('16_Form_Populations_Vulnerables'!$P62="Validé humainement",'16_Form_Populations_Vulnerables'!C62,"")</x:f>
      </x:c>
      <x:c r="D62" s="142" t="str">
        <x:f>IF('16_Form_Populations_Vulnerables'!$P62="Validé humainement",'16_Form_Populations_Vulnerables'!D62,"")</x:f>
      </x:c>
      <x:c r="E62" s="142" t="str">
        <x:f>IF('16_Form_Populations_Vulnerables'!$P62="Validé humainement",'16_Form_Populations_Vulnerables'!E62,"")</x:f>
      </x:c>
      <x:c r="F62" s="142" t="str">
        <x:f>IF('16_Form_Populations_Vulnerables'!$P62="Validé humainement",'16_Form_Populations_Vulnerables'!F62,"")</x:f>
      </x:c>
      <x:c r="G62" s="142" t="str">
        <x:f>IF('16_Form_Populations_Vulnerables'!$P62="Validé humainement",'16_Form_Populations_Vulnerables'!G62,"")</x:f>
      </x:c>
      <x:c r="H62" s="142" t="str">
        <x:f>IF('16_Form_Populations_Vulnerables'!$P62="Validé humainement",'16_Form_Populations_Vulnerables'!H62,"")</x:f>
      </x:c>
      <x:c r="I62" s="142" t="str">
        <x:f>IF('16_Form_Populations_Vulnerables'!$P62="Validé humainement",'16_Form_Populations_Vulnerables'!I62,"")</x:f>
      </x:c>
      <x:c r="J62" s="142" t="str">
        <x:f>IF('16_Form_Populations_Vulnerables'!$P62="Validé humainement",'16_Form_Populations_Vulnerables'!J62,"")</x:f>
      </x:c>
      <x:c r="K62" s="142" t="str">
        <x:f>IF('16_Form_Populations_Vulnerables'!$P62="Validé humainement",'16_Form_Populations_Vulnerables'!K62,"")</x:f>
      </x:c>
      <x:c r="L62" s="142" t="str">
        <x:f>IF('16_Form_Populations_Vulnerables'!$P62="Validé humainement",'16_Form_Populations_Vulnerables'!L62,"")</x:f>
      </x:c>
      <x:c r="M62" s="142" t="str">
        <x:f>IF('16_Form_Populations_Vulnerables'!$P62="Validé humainement",'16_Form_Populations_Vulnerables'!M62,"")</x:f>
      </x:c>
      <x:c r="N62" s="142" t="str">
        <x:f>IF('16_Form_Populations_Vulnerables'!$P62="Validé humainement",'16_Form_Populations_Vulnerables'!N62,"")</x:f>
      </x:c>
      <x:c r="O62" s="142" t="str">
        <x:f>IF('16_Form_Populations_Vulnerables'!$P62="Validé humainement",'16_Form_Populations_Vulnerables'!O62,"")</x:f>
      </x:c>
      <x:c r="P62" s="142" t="str">
        <x:f>IF('16_Form_Populations_Vulnerables'!$P62="Validé humainement",'16_Form_Populations_Vulnerables'!P62,"")</x:f>
      </x:c>
      <x:c r="Q62" s="142" t="str">
        <x:f>IF('16_Form_Populations_Vulnerables'!$P62="Validé humainement",'16_Form_Populations_Vulnerables'!Q62,"")</x:f>
      </x:c>
      <x:c r="R62" s="142" t="str">
        <x:f>IF('16_Form_Populations_Vulnerables'!$P62="Validé humainement",'16_Form_Populations_Vulnerables'!R62,"")</x:f>
      </x:c>
      <x:c r="S62" s="142" t="str">
        <x:f>IF('16_Form_Populations_Vulnerables'!$P62="Validé humainement",'16_Form_Populations_Vulnerables'!S62,"")</x:f>
      </x:c>
      <x:c r="T62" s="142" t="str">
        <x:f>IF('16_Form_Populations_Vulnerables'!$P62="Validé humainement",'16_Form_Populations_Vulnerables'!T62,"")</x:f>
      </x:c>
      <x:c r="U62" s="142" t="str">
        <x:f>IF('16_Form_Populations_Vulnerables'!$P62="Validé humainement",'16_Form_Populations_Vulnerables'!U62,"")</x:f>
      </x:c>
    </x:row>
    <x:row r="63">
      <x:c r="A63" s="142" t="str">
        <x:f>IF('16_Form_Populations_Vulnerables'!$P63="Validé humainement",'16_Form_Populations_Vulnerables'!A63,"")</x:f>
      </x:c>
      <x:c r="B63" s="142" t="str">
        <x:f>IF('16_Form_Populations_Vulnerables'!$P63="Validé humainement",'16_Form_Populations_Vulnerables'!B63,"")</x:f>
      </x:c>
      <x:c r="C63" s="142" t="str">
        <x:f>IF('16_Form_Populations_Vulnerables'!$P63="Validé humainement",'16_Form_Populations_Vulnerables'!C63,"")</x:f>
      </x:c>
      <x:c r="D63" s="142" t="str">
        <x:f>IF('16_Form_Populations_Vulnerables'!$P63="Validé humainement",'16_Form_Populations_Vulnerables'!D63,"")</x:f>
      </x:c>
      <x:c r="E63" s="142" t="str">
        <x:f>IF('16_Form_Populations_Vulnerables'!$P63="Validé humainement",'16_Form_Populations_Vulnerables'!E63,"")</x:f>
      </x:c>
      <x:c r="F63" s="142" t="str">
        <x:f>IF('16_Form_Populations_Vulnerables'!$P63="Validé humainement",'16_Form_Populations_Vulnerables'!F63,"")</x:f>
      </x:c>
      <x:c r="G63" s="142" t="str">
        <x:f>IF('16_Form_Populations_Vulnerables'!$P63="Validé humainement",'16_Form_Populations_Vulnerables'!G63,"")</x:f>
      </x:c>
      <x:c r="H63" s="142" t="str">
        <x:f>IF('16_Form_Populations_Vulnerables'!$P63="Validé humainement",'16_Form_Populations_Vulnerables'!H63,"")</x:f>
      </x:c>
      <x:c r="I63" s="142" t="str">
        <x:f>IF('16_Form_Populations_Vulnerables'!$P63="Validé humainement",'16_Form_Populations_Vulnerables'!I63,"")</x:f>
      </x:c>
      <x:c r="J63" s="142" t="str">
        <x:f>IF('16_Form_Populations_Vulnerables'!$P63="Validé humainement",'16_Form_Populations_Vulnerables'!J63,"")</x:f>
      </x:c>
      <x:c r="K63" s="142" t="str">
        <x:f>IF('16_Form_Populations_Vulnerables'!$P63="Validé humainement",'16_Form_Populations_Vulnerables'!K63,"")</x:f>
      </x:c>
      <x:c r="L63" s="142" t="str">
        <x:f>IF('16_Form_Populations_Vulnerables'!$P63="Validé humainement",'16_Form_Populations_Vulnerables'!L63,"")</x:f>
      </x:c>
      <x:c r="M63" s="142" t="str">
        <x:f>IF('16_Form_Populations_Vulnerables'!$P63="Validé humainement",'16_Form_Populations_Vulnerables'!M63,"")</x:f>
      </x:c>
      <x:c r="N63" s="142" t="str">
        <x:f>IF('16_Form_Populations_Vulnerables'!$P63="Validé humainement",'16_Form_Populations_Vulnerables'!N63,"")</x:f>
      </x:c>
      <x:c r="O63" s="142" t="str">
        <x:f>IF('16_Form_Populations_Vulnerables'!$P63="Validé humainement",'16_Form_Populations_Vulnerables'!O63,"")</x:f>
      </x:c>
      <x:c r="P63" s="142" t="str">
        <x:f>IF('16_Form_Populations_Vulnerables'!$P63="Validé humainement",'16_Form_Populations_Vulnerables'!P63,"")</x:f>
      </x:c>
      <x:c r="Q63" s="142" t="str">
        <x:f>IF('16_Form_Populations_Vulnerables'!$P63="Validé humainement",'16_Form_Populations_Vulnerables'!Q63,"")</x:f>
      </x:c>
      <x:c r="R63" s="142" t="str">
        <x:f>IF('16_Form_Populations_Vulnerables'!$P63="Validé humainement",'16_Form_Populations_Vulnerables'!R63,"")</x:f>
      </x:c>
      <x:c r="S63" s="142" t="str">
        <x:f>IF('16_Form_Populations_Vulnerables'!$P63="Validé humainement",'16_Form_Populations_Vulnerables'!S63,"")</x:f>
      </x:c>
      <x:c r="T63" s="142" t="str">
        <x:f>IF('16_Form_Populations_Vulnerables'!$P63="Validé humainement",'16_Form_Populations_Vulnerables'!T63,"")</x:f>
      </x:c>
      <x:c r="U63" s="142" t="str">
        <x:f>IF('16_Form_Populations_Vulnerables'!$P63="Validé humainement",'16_Form_Populations_Vulnerables'!U63,"")</x:f>
      </x:c>
    </x:row>
    <x:row r="64">
      <x:c r="A64" s="142" t="str">
        <x:f>IF('16_Form_Populations_Vulnerables'!$P64="Validé humainement",'16_Form_Populations_Vulnerables'!A64,"")</x:f>
      </x:c>
      <x:c r="B64" s="142" t="str">
        <x:f>IF('16_Form_Populations_Vulnerables'!$P64="Validé humainement",'16_Form_Populations_Vulnerables'!B64,"")</x:f>
      </x:c>
      <x:c r="C64" s="142" t="str">
        <x:f>IF('16_Form_Populations_Vulnerables'!$P64="Validé humainement",'16_Form_Populations_Vulnerables'!C64,"")</x:f>
      </x:c>
      <x:c r="D64" s="142" t="str">
        <x:f>IF('16_Form_Populations_Vulnerables'!$P64="Validé humainement",'16_Form_Populations_Vulnerables'!D64,"")</x:f>
      </x:c>
      <x:c r="E64" s="142" t="str">
        <x:f>IF('16_Form_Populations_Vulnerables'!$P64="Validé humainement",'16_Form_Populations_Vulnerables'!E64,"")</x:f>
      </x:c>
      <x:c r="F64" s="142" t="str">
        <x:f>IF('16_Form_Populations_Vulnerables'!$P64="Validé humainement",'16_Form_Populations_Vulnerables'!F64,"")</x:f>
      </x:c>
      <x:c r="G64" s="142" t="str">
        <x:f>IF('16_Form_Populations_Vulnerables'!$P64="Validé humainement",'16_Form_Populations_Vulnerables'!G64,"")</x:f>
      </x:c>
      <x:c r="H64" s="142" t="str">
        <x:f>IF('16_Form_Populations_Vulnerables'!$P64="Validé humainement",'16_Form_Populations_Vulnerables'!H64,"")</x:f>
      </x:c>
      <x:c r="I64" s="142" t="str">
        <x:f>IF('16_Form_Populations_Vulnerables'!$P64="Validé humainement",'16_Form_Populations_Vulnerables'!I64,"")</x:f>
      </x:c>
      <x:c r="J64" s="142" t="str">
        <x:f>IF('16_Form_Populations_Vulnerables'!$P64="Validé humainement",'16_Form_Populations_Vulnerables'!J64,"")</x:f>
      </x:c>
      <x:c r="K64" s="142" t="str">
        <x:f>IF('16_Form_Populations_Vulnerables'!$P64="Validé humainement",'16_Form_Populations_Vulnerables'!K64,"")</x:f>
      </x:c>
      <x:c r="L64" s="142" t="str">
        <x:f>IF('16_Form_Populations_Vulnerables'!$P64="Validé humainement",'16_Form_Populations_Vulnerables'!L64,"")</x:f>
      </x:c>
      <x:c r="M64" s="142" t="str">
        <x:f>IF('16_Form_Populations_Vulnerables'!$P64="Validé humainement",'16_Form_Populations_Vulnerables'!M64,"")</x:f>
      </x:c>
      <x:c r="N64" s="142" t="str">
        <x:f>IF('16_Form_Populations_Vulnerables'!$P64="Validé humainement",'16_Form_Populations_Vulnerables'!N64,"")</x:f>
      </x:c>
      <x:c r="O64" s="142" t="str">
        <x:f>IF('16_Form_Populations_Vulnerables'!$P64="Validé humainement",'16_Form_Populations_Vulnerables'!O64,"")</x:f>
      </x:c>
      <x:c r="P64" s="142" t="str">
        <x:f>IF('16_Form_Populations_Vulnerables'!$P64="Validé humainement",'16_Form_Populations_Vulnerables'!P64,"")</x:f>
      </x:c>
      <x:c r="Q64" s="142" t="str">
        <x:f>IF('16_Form_Populations_Vulnerables'!$P64="Validé humainement",'16_Form_Populations_Vulnerables'!Q64,"")</x:f>
      </x:c>
      <x:c r="R64" s="142" t="str">
        <x:f>IF('16_Form_Populations_Vulnerables'!$P64="Validé humainement",'16_Form_Populations_Vulnerables'!R64,"")</x:f>
      </x:c>
      <x:c r="S64" s="142" t="str">
        <x:f>IF('16_Form_Populations_Vulnerables'!$P64="Validé humainement",'16_Form_Populations_Vulnerables'!S64,"")</x:f>
      </x:c>
      <x:c r="T64" s="142" t="str">
        <x:f>IF('16_Form_Populations_Vulnerables'!$P64="Validé humainement",'16_Form_Populations_Vulnerables'!T64,"")</x:f>
      </x:c>
      <x:c r="U64" s="142" t="str">
        <x:f>IF('16_Form_Populations_Vulnerables'!$P64="Validé humainement",'16_Form_Populations_Vulnerables'!U64,"")</x:f>
      </x:c>
    </x:row>
  </x:sheetData>
  <x:mergeCells>
    <x:mergeCell ref="A1:U1"/>
    <x:mergeCell ref="A2:U2"/>
  </x:mergeCells>
  <x:pageMargins left="0.7" right="0.7" top="0.75" bottom="0.75" header="0.3" footer="0.3"/>
  <x:tableParts count="1">
    <x:tablePart xmlns:r="http://schemas.openxmlformats.org/officeDocument/2006/relationships" r:id="R3d44b757598b4aad"/>
  </x:tableParts>
</x:worksheet>
</file>

<file path=xl/worksheets/sheet102.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22.5" hidden="0" customWidth="1"/>
    <x:col min="7" max="7" width="13.75" hidden="0" customWidth="1"/>
    <x:col min="8" max="8" width="16.25" hidden="0" customWidth="1"/>
    <x:col min="9" max="9" width="15" hidden="0" customWidth="1"/>
    <x:col min="10" max="10" width="16.25" hidden="0" customWidth="1"/>
    <x:col min="11" max="11" width="20"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64" t="str">
        <x:v>Formulaire Pertes &amp; dommages</x:v>
      </x:c>
      <x:c r="B1" s="164"/>
      <x:c r="C1" s="164"/>
      <x:c r="D1" s="164"/>
      <x:c r="E1" s="164"/>
      <x:c r="F1" s="164"/>
      <x:c r="G1" s="164"/>
      <x:c r="H1" s="164"/>
      <x:c r="I1" s="164"/>
      <x:c r="J1" s="164"/>
      <x:c r="K1" s="164"/>
      <x:c r="L1" s="164"/>
      <x:c r="M1" s="164"/>
      <x:c r="N1" s="164"/>
      <x:c r="O1" s="164"/>
      <x:c r="P1" s="164"/>
      <x:c r="Q1" s="164"/>
      <x:c r="R1" s="164"/>
      <x:c r="S1" s="164"/>
      <x:c r="T1" s="164"/>
      <x:c r="U1" s="164"/>
    </x:row>
    <x:row r="2" ht="34.5" customHeight="1">
      <x:c r="A2" s="138" t="str">
        <x:v>Comptabilisation des pertes économiques et humaines par aléa : biens, infrastructures, coûts de reconstruction.</x:v>
      </x:c>
      <x:c r="B2" s="138"/>
      <x:c r="C2" s="138"/>
      <x:c r="D2" s="138"/>
      <x:c r="E2" s="138"/>
      <x:c r="F2" s="138"/>
      <x:c r="G2" s="138"/>
      <x:c r="H2" s="138"/>
      <x:c r="I2" s="138"/>
      <x:c r="J2" s="138"/>
      <x:c r="K2" s="138"/>
      <x:c r="L2" s="138"/>
      <x:c r="M2" s="138"/>
      <x:c r="N2" s="138"/>
      <x:c r="O2" s="138"/>
      <x:c r="P2" s="138"/>
      <x:c r="Q2" s="138"/>
      <x:c r="R2" s="138"/>
      <x:c r="S2" s="138"/>
      <x:c r="T2" s="138"/>
      <x:c r="U2" s="138"/>
    </x:row>
    <x:row r="4">
      <x:c r="A4" s="166" t="str">
        <x:v>ID_Saisie</x:v>
      </x:c>
      <x:c r="B4" s="166" t="str">
        <x:v>Année</x:v>
      </x:c>
      <x:c r="C4" s="166" t="str">
        <x:v>Mois</x:v>
      </x:c>
      <x:c r="D4" s="166" t="str">
        <x:v>Commune / zone</x:v>
      </x:c>
      <x:c r="E4" s="166" t="str">
        <x:v>Aléa déclencheur</x:v>
      </x:c>
      <x:c r="F4" s="166" t="str">
        <x:v>Type de dommage</x:v>
      </x:c>
      <x:c r="G4" s="166" t="str">
        <x:v>Date</x:v>
      </x:c>
      <x:c r="H4" s="166" t="str">
        <x:v>Personnes affectées</x:v>
      </x:c>
      <x:c r="I4" s="166" t="str">
        <x:v>Décès / blessés</x:v>
      </x:c>
      <x:c r="J4" s="166" t="str">
        <x:v>Biens détruits (nombre)</x:v>
      </x:c>
      <x:c r="K4" s="166" t="str">
        <x:v>Pertes économiques (FCFA)</x:v>
      </x:c>
      <x:c r="L4" s="166" t="str">
        <x:v>Coût reconstruction (FCFA)</x:v>
      </x:c>
      <x:c r="M4" s="166" t="str">
        <x:v>Sévérité</x:v>
      </x:c>
      <x:c r="N4" s="166" t="str">
        <x:v>Institution source</x:v>
      </x:c>
      <x:c r="O4" s="166" t="str">
        <x:v>Document source</x:v>
      </x:c>
      <x:c r="P4" s="166" t="str">
        <x:v>Statut validation</x:v>
      </x:c>
      <x:c r="Q4" s="166" t="str">
        <x:v>Niveau d'incertitude</x:v>
      </x:c>
      <x:c r="R4" s="166" t="str">
        <x:v>Date de saisie</x:v>
      </x:c>
      <x:c r="S4" s="166" t="str">
        <x:v>Responsable</x:v>
      </x:c>
      <x:c r="T4" s="166" t="str">
        <x:v>Alerte_QC</x:v>
      </x:c>
      <x:c r="U4" s="166" t="str">
        <x:v>Alimente_Rapports</x:v>
      </x:c>
    </x:row>
    <x:row r="5">
      <x:c r="A5" s="142" t="str">
        <x:f>IF(B5="","","PED-"&amp;TEXT(ROW()-4,"0000"))</x:f>
      </x:c>
      <x:c r="B5" s="142"/>
      <x:c r="C5" s="142"/>
      <x:c r="D5" s="142"/>
      <x:c r="E5" s="142"/>
      <x:c r="F5" s="142"/>
      <x:c r="G5" s="146"/>
      <x:c r="H5" s="143"/>
      <x:c r="I5" s="143"/>
      <x:c r="J5" s="143"/>
      <x:c r="K5" s="143"/>
      <x:c r="L5" s="143"/>
      <x:c r="M5" s="142"/>
      <x:c r="N5" s="142"/>
      <x:c r="O5" s="142"/>
      <x:c r="P5" s="142"/>
      <x:c r="Q5" s="142"/>
      <x:c r="R5" s="146" t="str">
        <x:f>IF(B5="","",TODAY())</x:f>
      </x:c>
      <x:c r="S5" s="142"/>
      <x:c r="T5" s="142" t="str">
        <x:f>IF(B5="","",IF(OR(D5="",N5="",O5="",P5&lt;&gt;"Validé humainement"),"ALERTE: localisation/source/validation à compléter","OK"))</x:f>
      </x:c>
      <x:c r="U5" s="142" t="str">
        <x:f>IF(B5="","",IF(P5="Validé humainement","Oui","Non"))</x:f>
      </x:c>
    </x:row>
    <x:row r="6">
      <x:c r="A6" s="142" t="str">
        <x:f>IF(B6="","","PED-"&amp;TEXT(ROW()-4,"0000"))</x:f>
      </x:c>
      <x:c r="B6" s="142"/>
      <x:c r="C6" s="142"/>
      <x:c r="D6" s="142"/>
      <x:c r="E6" s="142"/>
      <x:c r="F6" s="142"/>
      <x:c r="G6" s="146"/>
      <x:c r="H6" s="143"/>
      <x:c r="I6" s="143"/>
      <x:c r="J6" s="143"/>
      <x:c r="K6" s="143"/>
      <x:c r="L6" s="143"/>
      <x:c r="M6" s="142"/>
      <x:c r="N6" s="142"/>
      <x:c r="O6" s="142"/>
      <x:c r="P6" s="142"/>
      <x:c r="Q6" s="142"/>
      <x:c r="R6" s="146" t="str">
        <x:f>IF(B6="","",TODAY())</x:f>
      </x:c>
      <x:c r="S6" s="142"/>
      <x:c r="T6" s="142" t="str">
        <x:f>IF(B6="","",IF(OR(D6="",N6="",O6="",P6&lt;&gt;"Validé humainement"),"ALERTE: localisation/source/validation à compléter","OK"))</x:f>
      </x:c>
      <x:c r="U6" s="142" t="str">
        <x:f>IF(B6="","",IF(P6="Validé humainement","Oui","Non"))</x:f>
      </x:c>
    </x:row>
    <x:row r="7">
      <x:c r="A7" s="142" t="str">
        <x:f>IF(B7="","","PED-"&amp;TEXT(ROW()-4,"0000"))</x:f>
      </x:c>
      <x:c r="B7" s="142"/>
      <x:c r="C7" s="142"/>
      <x:c r="D7" s="142"/>
      <x:c r="E7" s="142"/>
      <x:c r="F7" s="142"/>
      <x:c r="G7" s="146"/>
      <x:c r="H7" s="143"/>
      <x:c r="I7" s="143"/>
      <x:c r="J7" s="143"/>
      <x:c r="K7" s="143"/>
      <x:c r="L7" s="143"/>
      <x:c r="M7" s="142"/>
      <x:c r="N7" s="142"/>
      <x:c r="O7" s="142"/>
      <x:c r="P7" s="142"/>
      <x:c r="Q7" s="142"/>
      <x:c r="R7" s="146" t="str">
        <x:f>IF(B7="","",TODAY())</x:f>
      </x:c>
      <x:c r="S7" s="142"/>
      <x:c r="T7" s="142" t="str">
        <x:f>IF(B7="","",IF(OR(D7="",N7="",O7="",P7&lt;&gt;"Validé humainement"),"ALERTE: localisation/source/validation à compléter","OK"))</x:f>
      </x:c>
      <x:c r="U7" s="142" t="str">
        <x:f>IF(B7="","",IF(P7="Validé humainement","Oui","Non"))</x:f>
      </x:c>
    </x:row>
    <x:row r="8">
      <x:c r="A8" s="142" t="str">
        <x:f>IF(B8="","","PED-"&amp;TEXT(ROW()-4,"0000"))</x:f>
      </x:c>
      <x:c r="B8" s="142"/>
      <x:c r="C8" s="142"/>
      <x:c r="D8" s="142"/>
      <x:c r="E8" s="142"/>
      <x:c r="F8" s="142"/>
      <x:c r="G8" s="146"/>
      <x:c r="H8" s="143"/>
      <x:c r="I8" s="143"/>
      <x:c r="J8" s="143"/>
      <x:c r="K8" s="143"/>
      <x:c r="L8" s="143"/>
      <x:c r="M8" s="142"/>
      <x:c r="N8" s="142"/>
      <x:c r="O8" s="142"/>
      <x:c r="P8" s="142"/>
      <x:c r="Q8" s="142"/>
      <x:c r="R8" s="146" t="str">
        <x:f>IF(B8="","",TODAY())</x:f>
      </x:c>
      <x:c r="S8" s="142"/>
      <x:c r="T8" s="142" t="str">
        <x:f>IF(B8="","",IF(OR(D8="",N8="",O8="",P8&lt;&gt;"Validé humainement"),"ALERTE: localisation/source/validation à compléter","OK"))</x:f>
      </x:c>
      <x:c r="U8" s="142" t="str">
        <x:f>IF(B8="","",IF(P8="Validé humainement","Oui","Non"))</x:f>
      </x:c>
    </x:row>
    <x:row r="9">
      <x:c r="A9" s="142" t="str">
        <x:f>IF(B9="","","PED-"&amp;TEXT(ROW()-4,"0000"))</x:f>
      </x:c>
      <x:c r="B9" s="142"/>
      <x:c r="C9" s="142"/>
      <x:c r="D9" s="142"/>
      <x:c r="E9" s="142"/>
      <x:c r="F9" s="142"/>
      <x:c r="G9" s="146"/>
      <x:c r="H9" s="143"/>
      <x:c r="I9" s="143"/>
      <x:c r="J9" s="143"/>
      <x:c r="K9" s="143"/>
      <x:c r="L9" s="143"/>
      <x:c r="M9" s="142"/>
      <x:c r="N9" s="142"/>
      <x:c r="O9" s="142"/>
      <x:c r="P9" s="142"/>
      <x:c r="Q9" s="142"/>
      <x:c r="R9" s="146" t="str">
        <x:f>IF(B9="","",TODAY())</x:f>
      </x:c>
      <x:c r="S9" s="142"/>
      <x:c r="T9" s="142" t="str">
        <x:f>IF(B9="","",IF(OR(D9="",N9="",O9="",P9&lt;&gt;"Validé humainement"),"ALERTE: localisation/source/validation à compléter","OK"))</x:f>
      </x:c>
      <x:c r="U9" s="142" t="str">
        <x:f>IF(B9="","",IF(P9="Validé humainement","Oui","Non"))</x:f>
      </x:c>
    </x:row>
    <x:row r="10">
      <x:c r="A10" s="142" t="str">
        <x:f>IF(B10="","","PED-"&amp;TEXT(ROW()-4,"0000"))</x:f>
      </x:c>
      <x:c r="B10" s="142"/>
      <x:c r="C10" s="142"/>
      <x:c r="D10" s="142"/>
      <x:c r="E10" s="142"/>
      <x:c r="F10" s="142"/>
      <x:c r="G10" s="146"/>
      <x:c r="H10" s="143"/>
      <x:c r="I10" s="143"/>
      <x:c r="J10" s="143"/>
      <x:c r="K10" s="143"/>
      <x:c r="L10" s="143"/>
      <x:c r="M10" s="142"/>
      <x:c r="N10" s="142"/>
      <x:c r="O10" s="142"/>
      <x:c r="P10" s="142"/>
      <x:c r="Q10" s="142"/>
      <x:c r="R10" s="146" t="str">
        <x:f>IF(B10="","",TODAY())</x:f>
      </x:c>
      <x:c r="S10" s="142"/>
      <x:c r="T10" s="142" t="str">
        <x:f>IF(B10="","",IF(OR(D10="",N10="",O10="",P10&lt;&gt;"Validé humainement"),"ALERTE: localisation/source/validation à compléter","OK"))</x:f>
      </x:c>
      <x:c r="U10" s="142" t="str">
        <x:f>IF(B10="","",IF(P10="Validé humainement","Oui","Non"))</x:f>
      </x:c>
    </x:row>
    <x:row r="11">
      <x:c r="A11" s="142" t="str">
        <x:f>IF(B11="","","PED-"&amp;TEXT(ROW()-4,"0000"))</x:f>
      </x:c>
      <x:c r="B11" s="142"/>
      <x:c r="C11" s="142"/>
      <x:c r="D11" s="142"/>
      <x:c r="E11" s="142"/>
      <x:c r="F11" s="142"/>
      <x:c r="G11" s="146"/>
      <x:c r="H11" s="143"/>
      <x:c r="I11" s="143"/>
      <x:c r="J11" s="143"/>
      <x:c r="K11" s="143"/>
      <x:c r="L11" s="143"/>
      <x:c r="M11" s="142"/>
      <x:c r="N11" s="142"/>
      <x:c r="O11" s="142"/>
      <x:c r="P11" s="142"/>
      <x:c r="Q11" s="142"/>
      <x:c r="R11" s="146" t="str">
        <x:f>IF(B11="","",TODAY())</x:f>
      </x:c>
      <x:c r="S11" s="142"/>
      <x:c r="T11" s="142" t="str">
        <x:f>IF(B11="","",IF(OR(D11="",N11="",O11="",P11&lt;&gt;"Validé humainement"),"ALERTE: localisation/source/validation à compléter","OK"))</x:f>
      </x:c>
      <x:c r="U11" s="142" t="str">
        <x:f>IF(B11="","",IF(P11="Validé humainement","Oui","Non"))</x:f>
      </x:c>
    </x:row>
    <x:row r="12">
      <x:c r="A12" s="142" t="str">
        <x:f>IF(B12="","","PED-"&amp;TEXT(ROW()-4,"0000"))</x:f>
      </x:c>
      <x:c r="B12" s="142"/>
      <x:c r="C12" s="142"/>
      <x:c r="D12" s="142"/>
      <x:c r="E12" s="142"/>
      <x:c r="F12" s="142"/>
      <x:c r="G12" s="146"/>
      <x:c r="H12" s="143"/>
      <x:c r="I12" s="143"/>
      <x:c r="J12" s="143"/>
      <x:c r="K12" s="143"/>
      <x:c r="L12" s="143"/>
      <x:c r="M12" s="142"/>
      <x:c r="N12" s="142"/>
      <x:c r="O12" s="142"/>
      <x:c r="P12" s="142"/>
      <x:c r="Q12" s="142"/>
      <x:c r="R12" s="146" t="str">
        <x:f>IF(B12="","",TODAY())</x:f>
      </x:c>
      <x:c r="S12" s="142"/>
      <x:c r="T12" s="142" t="str">
        <x:f>IF(B12="","",IF(OR(D12="",N12="",O12="",P12&lt;&gt;"Validé humainement"),"ALERTE: localisation/source/validation à compléter","OK"))</x:f>
      </x:c>
      <x:c r="U12" s="142" t="str">
        <x:f>IF(B12="","",IF(P12="Validé humainement","Oui","Non"))</x:f>
      </x:c>
    </x:row>
    <x:row r="13">
      <x:c r="A13" s="142" t="str">
        <x:f>IF(B13="","","PED-"&amp;TEXT(ROW()-4,"0000"))</x:f>
      </x:c>
      <x:c r="B13" s="142"/>
      <x:c r="C13" s="142"/>
      <x:c r="D13" s="142"/>
      <x:c r="E13" s="142"/>
      <x:c r="F13" s="142"/>
      <x:c r="G13" s="146"/>
      <x:c r="H13" s="143"/>
      <x:c r="I13" s="143"/>
      <x:c r="J13" s="143"/>
      <x:c r="K13" s="143"/>
      <x:c r="L13" s="143"/>
      <x:c r="M13" s="142"/>
      <x:c r="N13" s="142"/>
      <x:c r="O13" s="142"/>
      <x:c r="P13" s="142"/>
      <x:c r="Q13" s="142"/>
      <x:c r="R13" s="146" t="str">
        <x:f>IF(B13="","",TODAY())</x:f>
      </x:c>
      <x:c r="S13" s="142"/>
      <x:c r="T13" s="142" t="str">
        <x:f>IF(B13="","",IF(OR(D13="",N13="",O13="",P13&lt;&gt;"Validé humainement"),"ALERTE: localisation/source/validation à compléter","OK"))</x:f>
      </x:c>
      <x:c r="U13" s="142" t="str">
        <x:f>IF(B13="","",IF(P13="Validé humainement","Oui","Non"))</x:f>
      </x:c>
    </x:row>
    <x:row r="14">
      <x:c r="A14" s="142" t="str">
        <x:f>IF(B14="","","PED-"&amp;TEXT(ROW()-4,"0000"))</x:f>
      </x:c>
      <x:c r="B14" s="142"/>
      <x:c r="C14" s="142"/>
      <x:c r="D14" s="142"/>
      <x:c r="E14" s="142"/>
      <x:c r="F14" s="142"/>
      <x:c r="G14" s="146"/>
      <x:c r="H14" s="143"/>
      <x:c r="I14" s="143"/>
      <x:c r="J14" s="143"/>
      <x:c r="K14" s="143"/>
      <x:c r="L14" s="143"/>
      <x:c r="M14" s="142"/>
      <x:c r="N14" s="142"/>
      <x:c r="O14" s="142"/>
      <x:c r="P14" s="142"/>
      <x:c r="Q14" s="142"/>
      <x:c r="R14" s="146" t="str">
        <x:f>IF(B14="","",TODAY())</x:f>
      </x:c>
      <x:c r="S14" s="142"/>
      <x:c r="T14" s="142" t="str">
        <x:f>IF(B14="","",IF(OR(D14="",N14="",O14="",P14&lt;&gt;"Validé humainement"),"ALERTE: localisation/source/validation à compléter","OK"))</x:f>
      </x:c>
      <x:c r="U14" s="142" t="str">
        <x:f>IF(B14="","",IF(P14="Validé humainement","Oui","Non"))</x:f>
      </x:c>
    </x:row>
    <x:row r="15">
      <x:c r="A15" s="142" t="str">
        <x:f>IF(B15="","","PED-"&amp;TEXT(ROW()-4,"0000"))</x:f>
      </x:c>
      <x:c r="B15" s="142"/>
      <x:c r="C15" s="142"/>
      <x:c r="D15" s="142"/>
      <x:c r="E15" s="142"/>
      <x:c r="F15" s="142"/>
      <x:c r="G15" s="146"/>
      <x:c r="H15" s="143"/>
      <x:c r="I15" s="143"/>
      <x:c r="J15" s="143"/>
      <x:c r="K15" s="143"/>
      <x:c r="L15" s="143"/>
      <x:c r="M15" s="142"/>
      <x:c r="N15" s="142"/>
      <x:c r="O15" s="142"/>
      <x:c r="P15" s="142"/>
      <x:c r="Q15" s="142"/>
      <x:c r="R15" s="146" t="str">
        <x:f>IF(B15="","",TODAY())</x:f>
      </x:c>
      <x:c r="S15" s="142"/>
      <x:c r="T15" s="142" t="str">
        <x:f>IF(B15="","",IF(OR(D15="",N15="",O15="",P15&lt;&gt;"Validé humainement"),"ALERTE: localisation/source/validation à compléter","OK"))</x:f>
      </x:c>
      <x:c r="U15" s="142" t="str">
        <x:f>IF(B15="","",IF(P15="Validé humainement","Oui","Non"))</x:f>
      </x:c>
    </x:row>
    <x:row r="16">
      <x:c r="A16" s="142" t="str">
        <x:f>IF(B16="","","PED-"&amp;TEXT(ROW()-4,"0000"))</x:f>
      </x:c>
      <x:c r="B16" s="142"/>
      <x:c r="C16" s="142"/>
      <x:c r="D16" s="142"/>
      <x:c r="E16" s="142"/>
      <x:c r="F16" s="142"/>
      <x:c r="G16" s="146"/>
      <x:c r="H16" s="143"/>
      <x:c r="I16" s="143"/>
      <x:c r="J16" s="143"/>
      <x:c r="K16" s="143"/>
      <x:c r="L16" s="143"/>
      <x:c r="M16" s="142"/>
      <x:c r="N16" s="142"/>
      <x:c r="O16" s="142"/>
      <x:c r="P16" s="142"/>
      <x:c r="Q16" s="142"/>
      <x:c r="R16" s="146" t="str">
        <x:f>IF(B16="","",TODAY())</x:f>
      </x:c>
      <x:c r="S16" s="142"/>
      <x:c r="T16" s="142" t="str">
        <x:f>IF(B16="","",IF(OR(D16="",N16="",O16="",P16&lt;&gt;"Validé humainement"),"ALERTE: localisation/source/validation à compléter","OK"))</x:f>
      </x:c>
      <x:c r="U16" s="142" t="str">
        <x:f>IF(B16="","",IF(P16="Validé humainement","Oui","Non"))</x:f>
      </x:c>
    </x:row>
    <x:row r="17">
      <x:c r="A17" s="142" t="str">
        <x:f>IF(B17="","","PED-"&amp;TEXT(ROW()-4,"0000"))</x:f>
      </x:c>
      <x:c r="B17" s="142"/>
      <x:c r="C17" s="142"/>
      <x:c r="D17" s="142"/>
      <x:c r="E17" s="142"/>
      <x:c r="F17" s="142"/>
      <x:c r="G17" s="146"/>
      <x:c r="H17" s="143"/>
      <x:c r="I17" s="143"/>
      <x:c r="J17" s="143"/>
      <x:c r="K17" s="143"/>
      <x:c r="L17" s="143"/>
      <x:c r="M17" s="142"/>
      <x:c r="N17" s="142"/>
      <x:c r="O17" s="142"/>
      <x:c r="P17" s="142"/>
      <x:c r="Q17" s="142"/>
      <x:c r="R17" s="146" t="str">
        <x:f>IF(B17="","",TODAY())</x:f>
      </x:c>
      <x:c r="S17" s="142"/>
      <x:c r="T17" s="142" t="str">
        <x:f>IF(B17="","",IF(OR(D17="",N17="",O17="",P17&lt;&gt;"Validé humainement"),"ALERTE: localisation/source/validation à compléter","OK"))</x:f>
      </x:c>
      <x:c r="U17" s="142" t="str">
        <x:f>IF(B17="","",IF(P17="Validé humainement","Oui","Non"))</x:f>
      </x:c>
    </x:row>
    <x:row r="18">
      <x:c r="A18" s="142" t="str">
        <x:f>IF(B18="","","PED-"&amp;TEXT(ROW()-4,"0000"))</x:f>
      </x:c>
      <x:c r="B18" s="142"/>
      <x:c r="C18" s="142"/>
      <x:c r="D18" s="142"/>
      <x:c r="E18" s="142"/>
      <x:c r="F18" s="142"/>
      <x:c r="G18" s="146"/>
      <x:c r="H18" s="143"/>
      <x:c r="I18" s="143"/>
      <x:c r="J18" s="143"/>
      <x:c r="K18" s="143"/>
      <x:c r="L18" s="143"/>
      <x:c r="M18" s="142"/>
      <x:c r="N18" s="142"/>
      <x:c r="O18" s="142"/>
      <x:c r="P18" s="142"/>
      <x:c r="Q18" s="142"/>
      <x:c r="R18" s="146" t="str">
        <x:f>IF(B18="","",TODAY())</x:f>
      </x:c>
      <x:c r="S18" s="142"/>
      <x:c r="T18" s="142" t="str">
        <x:f>IF(B18="","",IF(OR(D18="",N18="",O18="",P18&lt;&gt;"Validé humainement"),"ALERTE: localisation/source/validation à compléter","OK"))</x:f>
      </x:c>
      <x:c r="U18" s="142" t="str">
        <x:f>IF(B18="","",IF(P18="Validé humainement","Oui","Non"))</x:f>
      </x:c>
    </x:row>
    <x:row r="19">
      <x:c r="A19" s="142" t="str">
        <x:f>IF(B19="","","PED-"&amp;TEXT(ROW()-4,"0000"))</x:f>
      </x:c>
      <x:c r="B19" s="142"/>
      <x:c r="C19" s="142"/>
      <x:c r="D19" s="142"/>
      <x:c r="E19" s="142"/>
      <x:c r="F19" s="142"/>
      <x:c r="G19" s="146"/>
      <x:c r="H19" s="143"/>
      <x:c r="I19" s="143"/>
      <x:c r="J19" s="143"/>
      <x:c r="K19" s="143"/>
      <x:c r="L19" s="143"/>
      <x:c r="M19" s="142"/>
      <x:c r="N19" s="142"/>
      <x:c r="O19" s="142"/>
      <x:c r="P19" s="142"/>
      <x:c r="Q19" s="142"/>
      <x:c r="R19" s="146" t="str">
        <x:f>IF(B19="","",TODAY())</x:f>
      </x:c>
      <x:c r="S19" s="142"/>
      <x:c r="T19" s="142" t="str">
        <x:f>IF(B19="","",IF(OR(D19="",N19="",O19="",P19&lt;&gt;"Validé humainement"),"ALERTE: localisation/source/validation à compléter","OK"))</x:f>
      </x:c>
      <x:c r="U19" s="142" t="str">
        <x:f>IF(B19="","",IF(P19="Validé humainement","Oui","Non"))</x:f>
      </x:c>
    </x:row>
    <x:row r="20">
      <x:c r="A20" s="142" t="str">
        <x:f>IF(B20="","","PED-"&amp;TEXT(ROW()-4,"0000"))</x:f>
      </x:c>
      <x:c r="B20" s="142"/>
      <x:c r="C20" s="142"/>
      <x:c r="D20" s="142"/>
      <x:c r="E20" s="142"/>
      <x:c r="F20" s="142"/>
      <x:c r="G20" s="146"/>
      <x:c r="H20" s="143"/>
      <x:c r="I20" s="143"/>
      <x:c r="J20" s="143"/>
      <x:c r="K20" s="143"/>
      <x:c r="L20" s="143"/>
      <x:c r="M20" s="142"/>
      <x:c r="N20" s="142"/>
      <x:c r="O20" s="142"/>
      <x:c r="P20" s="142"/>
      <x:c r="Q20" s="142"/>
      <x:c r="R20" s="146" t="str">
        <x:f>IF(B20="","",TODAY())</x:f>
      </x:c>
      <x:c r="S20" s="142"/>
      <x:c r="T20" s="142" t="str">
        <x:f>IF(B20="","",IF(OR(D20="",N20="",O20="",P20&lt;&gt;"Validé humainement"),"ALERTE: localisation/source/validation à compléter","OK"))</x:f>
      </x:c>
      <x:c r="U20" s="142" t="str">
        <x:f>IF(B20="","",IF(P20="Validé humainement","Oui","Non"))</x:f>
      </x:c>
    </x:row>
    <x:row r="21">
      <x:c r="A21" s="142" t="str">
        <x:f>IF(B21="","","PED-"&amp;TEXT(ROW()-4,"0000"))</x:f>
      </x:c>
      <x:c r="B21" s="142"/>
      <x:c r="C21" s="142"/>
      <x:c r="D21" s="142"/>
      <x:c r="E21" s="142"/>
      <x:c r="F21" s="142"/>
      <x:c r="G21" s="146"/>
      <x:c r="H21" s="143"/>
      <x:c r="I21" s="143"/>
      <x:c r="J21" s="143"/>
      <x:c r="K21" s="143"/>
      <x:c r="L21" s="143"/>
      <x:c r="M21" s="142"/>
      <x:c r="N21" s="142"/>
      <x:c r="O21" s="142"/>
      <x:c r="P21" s="142"/>
      <x:c r="Q21" s="142"/>
      <x:c r="R21" s="146" t="str">
        <x:f>IF(B21="","",TODAY())</x:f>
      </x:c>
      <x:c r="S21" s="142"/>
      <x:c r="T21" s="142" t="str">
        <x:f>IF(B21="","",IF(OR(D21="",N21="",O21="",P21&lt;&gt;"Validé humainement"),"ALERTE: localisation/source/validation à compléter","OK"))</x:f>
      </x:c>
      <x:c r="U21" s="142" t="str">
        <x:f>IF(B21="","",IF(P21="Validé humainement","Oui","Non"))</x:f>
      </x:c>
    </x:row>
    <x:row r="22">
      <x:c r="A22" s="142" t="str">
        <x:f>IF(B22="","","PED-"&amp;TEXT(ROW()-4,"0000"))</x:f>
      </x:c>
      <x:c r="B22" s="142"/>
      <x:c r="C22" s="142"/>
      <x:c r="D22" s="142"/>
      <x:c r="E22" s="142"/>
      <x:c r="F22" s="142"/>
      <x:c r="G22" s="146"/>
      <x:c r="H22" s="143"/>
      <x:c r="I22" s="143"/>
      <x:c r="J22" s="143"/>
      <x:c r="K22" s="143"/>
      <x:c r="L22" s="143"/>
      <x:c r="M22" s="142"/>
      <x:c r="N22" s="142"/>
      <x:c r="O22" s="142"/>
      <x:c r="P22" s="142"/>
      <x:c r="Q22" s="142"/>
      <x:c r="R22" s="146" t="str">
        <x:f>IF(B22="","",TODAY())</x:f>
      </x:c>
      <x:c r="S22" s="142"/>
      <x:c r="T22" s="142" t="str">
        <x:f>IF(B22="","",IF(OR(D22="",N22="",O22="",P22&lt;&gt;"Validé humainement"),"ALERTE: localisation/source/validation à compléter","OK"))</x:f>
      </x:c>
      <x:c r="U22" s="142" t="str">
        <x:f>IF(B22="","",IF(P22="Validé humainement","Oui","Non"))</x:f>
      </x:c>
    </x:row>
    <x:row r="23">
      <x:c r="A23" s="142" t="str">
        <x:f>IF(B23="","","PED-"&amp;TEXT(ROW()-4,"0000"))</x:f>
      </x:c>
      <x:c r="B23" s="142"/>
      <x:c r="C23" s="142"/>
      <x:c r="D23" s="142"/>
      <x:c r="E23" s="142"/>
      <x:c r="F23" s="142"/>
      <x:c r="G23" s="146"/>
      <x:c r="H23" s="143"/>
      <x:c r="I23" s="143"/>
      <x:c r="J23" s="143"/>
      <x:c r="K23" s="143"/>
      <x:c r="L23" s="143"/>
      <x:c r="M23" s="142"/>
      <x:c r="N23" s="142"/>
      <x:c r="O23" s="142"/>
      <x:c r="P23" s="142"/>
      <x:c r="Q23" s="142"/>
      <x:c r="R23" s="146" t="str">
        <x:f>IF(B23="","",TODAY())</x:f>
      </x:c>
      <x:c r="S23" s="142"/>
      <x:c r="T23" s="142" t="str">
        <x:f>IF(B23="","",IF(OR(D23="",N23="",O23="",P23&lt;&gt;"Validé humainement"),"ALERTE: localisation/source/validation à compléter","OK"))</x:f>
      </x:c>
      <x:c r="U23" s="142" t="str">
        <x:f>IF(B23="","",IF(P23="Validé humainement","Oui","Non"))</x:f>
      </x:c>
    </x:row>
    <x:row r="24">
      <x:c r="A24" s="142" t="str">
        <x:f>IF(B24="","","PED-"&amp;TEXT(ROW()-4,"0000"))</x:f>
      </x:c>
      <x:c r="B24" s="142"/>
      <x:c r="C24" s="142"/>
      <x:c r="D24" s="142"/>
      <x:c r="E24" s="142"/>
      <x:c r="F24" s="142"/>
      <x:c r="G24" s="146"/>
      <x:c r="H24" s="143"/>
      <x:c r="I24" s="143"/>
      <x:c r="J24" s="143"/>
      <x:c r="K24" s="143"/>
      <x:c r="L24" s="143"/>
      <x:c r="M24" s="142"/>
      <x:c r="N24" s="142"/>
      <x:c r="O24" s="142"/>
      <x:c r="P24" s="142"/>
      <x:c r="Q24" s="142"/>
      <x:c r="R24" s="146" t="str">
        <x:f>IF(B24="","",TODAY())</x:f>
      </x:c>
      <x:c r="S24" s="142"/>
      <x:c r="T24" s="142" t="str">
        <x:f>IF(B24="","",IF(OR(D24="",N24="",O24="",P24&lt;&gt;"Validé humainement"),"ALERTE: localisation/source/validation à compléter","OK"))</x:f>
      </x:c>
      <x:c r="U24" s="142" t="str">
        <x:f>IF(B24="","",IF(P24="Validé humainement","Oui","Non"))</x:f>
      </x:c>
    </x:row>
    <x:row r="25">
      <x:c r="A25" s="142" t="str">
        <x:f>IF(B25="","","PED-"&amp;TEXT(ROW()-4,"0000"))</x:f>
      </x:c>
      <x:c r="B25" s="142"/>
      <x:c r="C25" s="142"/>
      <x:c r="D25" s="142"/>
      <x:c r="E25" s="142"/>
      <x:c r="F25" s="142"/>
      <x:c r="G25" s="146"/>
      <x:c r="H25" s="143"/>
      <x:c r="I25" s="143"/>
      <x:c r="J25" s="143"/>
      <x:c r="K25" s="143"/>
      <x:c r="L25" s="143"/>
      <x:c r="M25" s="142"/>
      <x:c r="N25" s="142"/>
      <x:c r="O25" s="142"/>
      <x:c r="P25" s="142"/>
      <x:c r="Q25" s="142"/>
      <x:c r="R25" s="146" t="str">
        <x:f>IF(B25="","",TODAY())</x:f>
      </x:c>
      <x:c r="S25" s="142"/>
      <x:c r="T25" s="142" t="str">
        <x:f>IF(B25="","",IF(OR(D25="",N25="",O25="",P25&lt;&gt;"Validé humainement"),"ALERTE: localisation/source/validation à compléter","OK"))</x:f>
      </x:c>
      <x:c r="U25" s="142" t="str">
        <x:f>IF(B25="","",IF(P25="Validé humainement","Oui","Non"))</x:f>
      </x:c>
    </x:row>
    <x:row r="26">
      <x:c r="A26" s="142" t="str">
        <x:f>IF(B26="","","PED-"&amp;TEXT(ROW()-4,"0000"))</x:f>
      </x:c>
      <x:c r="B26" s="142"/>
      <x:c r="C26" s="142"/>
      <x:c r="D26" s="142"/>
      <x:c r="E26" s="142"/>
      <x:c r="F26" s="142"/>
      <x:c r="G26" s="146"/>
      <x:c r="H26" s="143"/>
      <x:c r="I26" s="143"/>
      <x:c r="J26" s="143"/>
      <x:c r="K26" s="143"/>
      <x:c r="L26" s="143"/>
      <x:c r="M26" s="142"/>
      <x:c r="N26" s="142"/>
      <x:c r="O26" s="142"/>
      <x:c r="P26" s="142"/>
      <x:c r="Q26" s="142"/>
      <x:c r="R26" s="146" t="str">
        <x:f>IF(B26="","",TODAY())</x:f>
      </x:c>
      <x:c r="S26" s="142"/>
      <x:c r="T26" s="142" t="str">
        <x:f>IF(B26="","",IF(OR(D26="",N26="",O26="",P26&lt;&gt;"Validé humainement"),"ALERTE: localisation/source/validation à compléter","OK"))</x:f>
      </x:c>
      <x:c r="U26" s="142" t="str">
        <x:f>IF(B26="","",IF(P26="Validé humainement","Oui","Non"))</x:f>
      </x:c>
    </x:row>
    <x:row r="27">
      <x:c r="A27" s="142" t="str">
        <x:f>IF(B27="","","PED-"&amp;TEXT(ROW()-4,"0000"))</x:f>
      </x:c>
      <x:c r="B27" s="142"/>
      <x:c r="C27" s="142"/>
      <x:c r="D27" s="142"/>
      <x:c r="E27" s="142"/>
      <x:c r="F27" s="142"/>
      <x:c r="G27" s="146"/>
      <x:c r="H27" s="143"/>
      <x:c r="I27" s="143"/>
      <x:c r="J27" s="143"/>
      <x:c r="K27" s="143"/>
      <x:c r="L27" s="143"/>
      <x:c r="M27" s="142"/>
      <x:c r="N27" s="142"/>
      <x:c r="O27" s="142"/>
      <x:c r="P27" s="142"/>
      <x:c r="Q27" s="142"/>
      <x:c r="R27" s="146" t="str">
        <x:f>IF(B27="","",TODAY())</x:f>
      </x:c>
      <x:c r="S27" s="142"/>
      <x:c r="T27" s="142" t="str">
        <x:f>IF(B27="","",IF(OR(D27="",N27="",O27="",P27&lt;&gt;"Validé humainement"),"ALERTE: localisation/source/validation à compléter","OK"))</x:f>
      </x:c>
      <x:c r="U27" s="142" t="str">
        <x:f>IF(B27="","",IF(P27="Validé humainement","Oui","Non"))</x:f>
      </x:c>
    </x:row>
    <x:row r="28">
      <x:c r="A28" s="142" t="str">
        <x:f>IF(B28="","","PED-"&amp;TEXT(ROW()-4,"0000"))</x:f>
      </x:c>
      <x:c r="B28" s="142"/>
      <x:c r="C28" s="142"/>
      <x:c r="D28" s="142"/>
      <x:c r="E28" s="142"/>
      <x:c r="F28" s="142"/>
      <x:c r="G28" s="146"/>
      <x:c r="H28" s="143"/>
      <x:c r="I28" s="143"/>
      <x:c r="J28" s="143"/>
      <x:c r="K28" s="143"/>
      <x:c r="L28" s="143"/>
      <x:c r="M28" s="142"/>
      <x:c r="N28" s="142"/>
      <x:c r="O28" s="142"/>
      <x:c r="P28" s="142"/>
      <x:c r="Q28" s="142"/>
      <x:c r="R28" s="146" t="str">
        <x:f>IF(B28="","",TODAY())</x:f>
      </x:c>
      <x:c r="S28" s="142"/>
      <x:c r="T28" s="142" t="str">
        <x:f>IF(B28="","",IF(OR(D28="",N28="",O28="",P28&lt;&gt;"Validé humainement"),"ALERTE: localisation/source/validation à compléter","OK"))</x:f>
      </x:c>
      <x:c r="U28" s="142" t="str">
        <x:f>IF(B28="","",IF(P28="Validé humainement","Oui","Non"))</x:f>
      </x:c>
    </x:row>
    <x:row r="29">
      <x:c r="A29" s="142" t="str">
        <x:f>IF(B29="","","PED-"&amp;TEXT(ROW()-4,"0000"))</x:f>
      </x:c>
      <x:c r="B29" s="142"/>
      <x:c r="C29" s="142"/>
      <x:c r="D29" s="142"/>
      <x:c r="E29" s="142"/>
      <x:c r="F29" s="142"/>
      <x:c r="G29" s="146"/>
      <x:c r="H29" s="143"/>
      <x:c r="I29" s="143"/>
      <x:c r="J29" s="143"/>
      <x:c r="K29" s="143"/>
      <x:c r="L29" s="143"/>
      <x:c r="M29" s="142"/>
      <x:c r="N29" s="142"/>
      <x:c r="O29" s="142"/>
      <x:c r="P29" s="142"/>
      <x:c r="Q29" s="142"/>
      <x:c r="R29" s="146" t="str">
        <x:f>IF(B29="","",TODAY())</x:f>
      </x:c>
      <x:c r="S29" s="142"/>
      <x:c r="T29" s="142" t="str">
        <x:f>IF(B29="","",IF(OR(D29="",N29="",O29="",P29&lt;&gt;"Validé humainement"),"ALERTE: localisation/source/validation à compléter","OK"))</x:f>
      </x:c>
      <x:c r="U29" s="142" t="str">
        <x:f>IF(B29="","",IF(P29="Validé humainement","Oui","Non"))</x:f>
      </x:c>
    </x:row>
    <x:row r="30">
      <x:c r="A30" s="142" t="str">
        <x:f>IF(B30="","","PED-"&amp;TEXT(ROW()-4,"0000"))</x:f>
      </x:c>
      <x:c r="B30" s="142"/>
      <x:c r="C30" s="142"/>
      <x:c r="D30" s="142"/>
      <x:c r="E30" s="142"/>
      <x:c r="F30" s="142"/>
      <x:c r="G30" s="146"/>
      <x:c r="H30" s="143"/>
      <x:c r="I30" s="143"/>
      <x:c r="J30" s="143"/>
      <x:c r="K30" s="143"/>
      <x:c r="L30" s="143"/>
      <x:c r="M30" s="142"/>
      <x:c r="N30" s="142"/>
      <x:c r="O30" s="142"/>
      <x:c r="P30" s="142"/>
      <x:c r="Q30" s="142"/>
      <x:c r="R30" s="146" t="str">
        <x:f>IF(B30="","",TODAY())</x:f>
      </x:c>
      <x:c r="S30" s="142"/>
      <x:c r="T30" s="142" t="str">
        <x:f>IF(B30="","",IF(OR(D30="",N30="",O30="",P30&lt;&gt;"Validé humainement"),"ALERTE: localisation/source/validation à compléter","OK"))</x:f>
      </x:c>
      <x:c r="U30" s="142" t="str">
        <x:f>IF(B30="","",IF(P30="Validé humainement","Oui","Non"))</x:f>
      </x:c>
    </x:row>
    <x:row r="31">
      <x:c r="A31" s="142" t="str">
        <x:f>IF(B31="","","PED-"&amp;TEXT(ROW()-4,"0000"))</x:f>
      </x:c>
      <x:c r="B31" s="142"/>
      <x:c r="C31" s="142"/>
      <x:c r="D31" s="142"/>
      <x:c r="E31" s="142"/>
      <x:c r="F31" s="142"/>
      <x:c r="G31" s="146"/>
      <x:c r="H31" s="143"/>
      <x:c r="I31" s="143"/>
      <x:c r="J31" s="143"/>
      <x:c r="K31" s="143"/>
      <x:c r="L31" s="143"/>
      <x:c r="M31" s="142"/>
      <x:c r="N31" s="142"/>
      <x:c r="O31" s="142"/>
      <x:c r="P31" s="142"/>
      <x:c r="Q31" s="142"/>
      <x:c r="R31" s="146" t="str">
        <x:f>IF(B31="","",TODAY())</x:f>
      </x:c>
      <x:c r="S31" s="142"/>
      <x:c r="T31" s="142" t="str">
        <x:f>IF(B31="","",IF(OR(D31="",N31="",O31="",P31&lt;&gt;"Validé humainement"),"ALERTE: localisation/source/validation à compléter","OK"))</x:f>
      </x:c>
      <x:c r="U31" s="142" t="str">
        <x:f>IF(B31="","",IF(P31="Validé humainement","Oui","Non"))</x:f>
      </x:c>
    </x:row>
    <x:row r="32">
      <x:c r="A32" s="142" t="str">
        <x:f>IF(B32="","","PED-"&amp;TEXT(ROW()-4,"0000"))</x:f>
      </x:c>
      <x:c r="B32" s="142"/>
      <x:c r="C32" s="142"/>
      <x:c r="D32" s="142"/>
      <x:c r="E32" s="142"/>
      <x:c r="F32" s="142"/>
      <x:c r="G32" s="146"/>
      <x:c r="H32" s="143"/>
      <x:c r="I32" s="143"/>
      <x:c r="J32" s="143"/>
      <x:c r="K32" s="143"/>
      <x:c r="L32" s="143"/>
      <x:c r="M32" s="142"/>
      <x:c r="N32" s="142"/>
      <x:c r="O32" s="142"/>
      <x:c r="P32" s="142"/>
      <x:c r="Q32" s="142"/>
      <x:c r="R32" s="146" t="str">
        <x:f>IF(B32="","",TODAY())</x:f>
      </x:c>
      <x:c r="S32" s="142"/>
      <x:c r="T32" s="142" t="str">
        <x:f>IF(B32="","",IF(OR(D32="",N32="",O32="",P32&lt;&gt;"Validé humainement"),"ALERTE: localisation/source/validation à compléter","OK"))</x:f>
      </x:c>
      <x:c r="U32" s="142" t="str">
        <x:f>IF(B32="","",IF(P32="Validé humainement","Oui","Non"))</x:f>
      </x:c>
    </x:row>
    <x:row r="33">
      <x:c r="A33" s="142" t="str">
        <x:f>IF(B33="","","PED-"&amp;TEXT(ROW()-4,"0000"))</x:f>
      </x:c>
      <x:c r="B33" s="142"/>
      <x:c r="C33" s="142"/>
      <x:c r="D33" s="142"/>
      <x:c r="E33" s="142"/>
      <x:c r="F33" s="142"/>
      <x:c r="G33" s="146"/>
      <x:c r="H33" s="143"/>
      <x:c r="I33" s="143"/>
      <x:c r="J33" s="143"/>
      <x:c r="K33" s="143"/>
      <x:c r="L33" s="143"/>
      <x:c r="M33" s="142"/>
      <x:c r="N33" s="142"/>
      <x:c r="O33" s="142"/>
      <x:c r="P33" s="142"/>
      <x:c r="Q33" s="142"/>
      <x:c r="R33" s="146" t="str">
        <x:f>IF(B33="","",TODAY())</x:f>
      </x:c>
      <x:c r="S33" s="142"/>
      <x:c r="T33" s="142" t="str">
        <x:f>IF(B33="","",IF(OR(D33="",N33="",O33="",P33&lt;&gt;"Validé humainement"),"ALERTE: localisation/source/validation à compléter","OK"))</x:f>
      </x:c>
      <x:c r="U33" s="142" t="str">
        <x:f>IF(B33="","",IF(P33="Validé humainement","Oui","Non"))</x:f>
      </x:c>
    </x:row>
    <x:row r="34">
      <x:c r="A34" s="142" t="str">
        <x:f>IF(B34="","","PED-"&amp;TEXT(ROW()-4,"0000"))</x:f>
      </x:c>
      <x:c r="B34" s="142"/>
      <x:c r="C34" s="142"/>
      <x:c r="D34" s="142"/>
      <x:c r="E34" s="142"/>
      <x:c r="F34" s="142"/>
      <x:c r="G34" s="146"/>
      <x:c r="H34" s="143"/>
      <x:c r="I34" s="143"/>
      <x:c r="J34" s="143"/>
      <x:c r="K34" s="143"/>
      <x:c r="L34" s="143"/>
      <x:c r="M34" s="142"/>
      <x:c r="N34" s="142"/>
      <x:c r="O34" s="142"/>
      <x:c r="P34" s="142"/>
      <x:c r="Q34" s="142"/>
      <x:c r="R34" s="146" t="str">
        <x:f>IF(B34="","",TODAY())</x:f>
      </x:c>
      <x:c r="S34" s="142"/>
      <x:c r="T34" s="142" t="str">
        <x:f>IF(B34="","",IF(OR(D34="",N34="",O34="",P34&lt;&gt;"Validé humainement"),"ALERTE: localisation/source/validation à compléter","OK"))</x:f>
      </x:c>
      <x:c r="U34" s="142" t="str">
        <x:f>IF(B34="","",IF(P34="Validé humainement","Oui","Non"))</x:f>
      </x:c>
    </x:row>
    <x:row r="35">
      <x:c r="A35" s="142" t="str">
        <x:f>IF(B35="","","PED-"&amp;TEXT(ROW()-4,"0000"))</x:f>
      </x:c>
      <x:c r="B35" s="142"/>
      <x:c r="C35" s="142"/>
      <x:c r="D35" s="142"/>
      <x:c r="E35" s="142"/>
      <x:c r="F35" s="142"/>
      <x:c r="G35" s="146"/>
      <x:c r="H35" s="143"/>
      <x:c r="I35" s="143"/>
      <x:c r="J35" s="143"/>
      <x:c r="K35" s="143"/>
      <x:c r="L35" s="143"/>
      <x:c r="M35" s="142"/>
      <x:c r="N35" s="142"/>
      <x:c r="O35" s="142"/>
      <x:c r="P35" s="142"/>
      <x:c r="Q35" s="142"/>
      <x:c r="R35" s="146" t="str">
        <x:f>IF(B35="","",TODAY())</x:f>
      </x:c>
      <x:c r="S35" s="142"/>
      <x:c r="T35" s="142" t="str">
        <x:f>IF(B35="","",IF(OR(D35="",N35="",O35="",P35&lt;&gt;"Validé humainement"),"ALERTE: localisation/source/validation à compléter","OK"))</x:f>
      </x:c>
      <x:c r="U35" s="142" t="str">
        <x:f>IF(B35="","",IF(P35="Validé humainement","Oui","Non"))</x:f>
      </x:c>
    </x:row>
    <x:row r="36">
      <x:c r="A36" s="142" t="str">
        <x:f>IF(B36="","","PED-"&amp;TEXT(ROW()-4,"0000"))</x:f>
      </x:c>
      <x:c r="B36" s="142"/>
      <x:c r="C36" s="142"/>
      <x:c r="D36" s="142"/>
      <x:c r="E36" s="142"/>
      <x:c r="F36" s="142"/>
      <x:c r="G36" s="146"/>
      <x:c r="H36" s="143"/>
      <x:c r="I36" s="143"/>
      <x:c r="J36" s="143"/>
      <x:c r="K36" s="143"/>
      <x:c r="L36" s="143"/>
      <x:c r="M36" s="142"/>
      <x:c r="N36" s="142"/>
      <x:c r="O36" s="142"/>
      <x:c r="P36" s="142"/>
      <x:c r="Q36" s="142"/>
      <x:c r="R36" s="146" t="str">
        <x:f>IF(B36="","",TODAY())</x:f>
      </x:c>
      <x:c r="S36" s="142"/>
      <x:c r="T36" s="142" t="str">
        <x:f>IF(B36="","",IF(OR(D36="",N36="",O36="",P36&lt;&gt;"Validé humainement"),"ALERTE: localisation/source/validation à compléter","OK"))</x:f>
      </x:c>
      <x:c r="U36" s="142" t="str">
        <x:f>IF(B36="","",IF(P36="Validé humainement","Oui","Non"))</x:f>
      </x:c>
    </x:row>
    <x:row r="37">
      <x:c r="A37" s="142" t="str">
        <x:f>IF(B37="","","PED-"&amp;TEXT(ROW()-4,"0000"))</x:f>
      </x:c>
      <x:c r="B37" s="142"/>
      <x:c r="C37" s="142"/>
      <x:c r="D37" s="142"/>
      <x:c r="E37" s="142"/>
      <x:c r="F37" s="142"/>
      <x:c r="G37" s="146"/>
      <x:c r="H37" s="143"/>
      <x:c r="I37" s="143"/>
      <x:c r="J37" s="143"/>
      <x:c r="K37" s="143"/>
      <x:c r="L37" s="143"/>
      <x:c r="M37" s="142"/>
      <x:c r="N37" s="142"/>
      <x:c r="O37" s="142"/>
      <x:c r="P37" s="142"/>
      <x:c r="Q37" s="142"/>
      <x:c r="R37" s="146" t="str">
        <x:f>IF(B37="","",TODAY())</x:f>
      </x:c>
      <x:c r="S37" s="142"/>
      <x:c r="T37" s="142" t="str">
        <x:f>IF(B37="","",IF(OR(D37="",N37="",O37="",P37&lt;&gt;"Validé humainement"),"ALERTE: localisation/source/validation à compléter","OK"))</x:f>
      </x:c>
      <x:c r="U37" s="142" t="str">
        <x:f>IF(B37="","",IF(P37="Validé humainement","Oui","Non"))</x:f>
      </x:c>
    </x:row>
    <x:row r="38">
      <x:c r="A38" s="142" t="str">
        <x:f>IF(B38="","","PED-"&amp;TEXT(ROW()-4,"0000"))</x:f>
      </x:c>
      <x:c r="B38" s="142"/>
      <x:c r="C38" s="142"/>
      <x:c r="D38" s="142"/>
      <x:c r="E38" s="142"/>
      <x:c r="F38" s="142"/>
      <x:c r="G38" s="146"/>
      <x:c r="H38" s="143"/>
      <x:c r="I38" s="143"/>
      <x:c r="J38" s="143"/>
      <x:c r="K38" s="143"/>
      <x:c r="L38" s="143"/>
      <x:c r="M38" s="142"/>
      <x:c r="N38" s="142"/>
      <x:c r="O38" s="142"/>
      <x:c r="P38" s="142"/>
      <x:c r="Q38" s="142"/>
      <x:c r="R38" s="146" t="str">
        <x:f>IF(B38="","",TODAY())</x:f>
      </x:c>
      <x:c r="S38" s="142"/>
      <x:c r="T38" s="142" t="str">
        <x:f>IF(B38="","",IF(OR(D38="",N38="",O38="",P38&lt;&gt;"Validé humainement"),"ALERTE: localisation/source/validation à compléter","OK"))</x:f>
      </x:c>
      <x:c r="U38" s="142" t="str">
        <x:f>IF(B38="","",IF(P38="Validé humainement","Oui","Non"))</x:f>
      </x:c>
    </x:row>
    <x:row r="39">
      <x:c r="A39" s="142" t="str">
        <x:f>IF(B39="","","PED-"&amp;TEXT(ROW()-4,"0000"))</x:f>
      </x:c>
      <x:c r="B39" s="142"/>
      <x:c r="C39" s="142"/>
      <x:c r="D39" s="142"/>
      <x:c r="E39" s="142"/>
      <x:c r="F39" s="142"/>
      <x:c r="G39" s="146"/>
      <x:c r="H39" s="143"/>
      <x:c r="I39" s="143"/>
      <x:c r="J39" s="143"/>
      <x:c r="K39" s="143"/>
      <x:c r="L39" s="143"/>
      <x:c r="M39" s="142"/>
      <x:c r="N39" s="142"/>
      <x:c r="O39" s="142"/>
      <x:c r="P39" s="142"/>
      <x:c r="Q39" s="142"/>
      <x:c r="R39" s="146" t="str">
        <x:f>IF(B39="","",TODAY())</x:f>
      </x:c>
      <x:c r="S39" s="142"/>
      <x:c r="T39" s="142" t="str">
        <x:f>IF(B39="","",IF(OR(D39="",N39="",O39="",P39&lt;&gt;"Validé humainement"),"ALERTE: localisation/source/validation à compléter","OK"))</x:f>
      </x:c>
      <x:c r="U39" s="142" t="str">
        <x:f>IF(B39="","",IF(P39="Validé humainement","Oui","Non"))</x:f>
      </x:c>
    </x:row>
    <x:row r="40">
      <x:c r="A40" s="142" t="str">
        <x:f>IF(B40="","","PED-"&amp;TEXT(ROW()-4,"0000"))</x:f>
      </x:c>
      <x:c r="B40" s="142"/>
      <x:c r="C40" s="142"/>
      <x:c r="D40" s="142"/>
      <x:c r="E40" s="142"/>
      <x:c r="F40" s="142"/>
      <x:c r="G40" s="146"/>
      <x:c r="H40" s="143"/>
      <x:c r="I40" s="143"/>
      <x:c r="J40" s="143"/>
      <x:c r="K40" s="143"/>
      <x:c r="L40" s="143"/>
      <x:c r="M40" s="142"/>
      <x:c r="N40" s="142"/>
      <x:c r="O40" s="142"/>
      <x:c r="P40" s="142"/>
      <x:c r="Q40" s="142"/>
      <x:c r="R40" s="146" t="str">
        <x:f>IF(B40="","",TODAY())</x:f>
      </x:c>
      <x:c r="S40" s="142"/>
      <x:c r="T40" s="142" t="str">
        <x:f>IF(B40="","",IF(OR(D40="",N40="",O40="",P40&lt;&gt;"Validé humainement"),"ALERTE: localisation/source/validation à compléter","OK"))</x:f>
      </x:c>
      <x:c r="U40" s="142" t="str">
        <x:f>IF(B40="","",IF(P40="Validé humainement","Oui","Non"))</x:f>
      </x:c>
    </x:row>
    <x:row r="41">
      <x:c r="A41" s="142" t="str">
        <x:f>IF(B41="","","PED-"&amp;TEXT(ROW()-4,"0000"))</x:f>
      </x:c>
      <x:c r="B41" s="142"/>
      <x:c r="C41" s="142"/>
      <x:c r="D41" s="142"/>
      <x:c r="E41" s="142"/>
      <x:c r="F41" s="142"/>
      <x:c r="G41" s="146"/>
      <x:c r="H41" s="143"/>
      <x:c r="I41" s="143"/>
      <x:c r="J41" s="143"/>
      <x:c r="K41" s="143"/>
      <x:c r="L41" s="143"/>
      <x:c r="M41" s="142"/>
      <x:c r="N41" s="142"/>
      <x:c r="O41" s="142"/>
      <x:c r="P41" s="142"/>
      <x:c r="Q41" s="142"/>
      <x:c r="R41" s="146" t="str">
        <x:f>IF(B41="","",TODAY())</x:f>
      </x:c>
      <x:c r="S41" s="142"/>
      <x:c r="T41" s="142" t="str">
        <x:f>IF(B41="","",IF(OR(D41="",N41="",O41="",P41&lt;&gt;"Validé humainement"),"ALERTE: localisation/source/validation à compléter","OK"))</x:f>
      </x:c>
      <x:c r="U41" s="142" t="str">
        <x:f>IF(B41="","",IF(P41="Validé humainement","Oui","Non"))</x:f>
      </x:c>
    </x:row>
    <x:row r="42">
      <x:c r="A42" s="142" t="str">
        <x:f>IF(B42="","","PED-"&amp;TEXT(ROW()-4,"0000"))</x:f>
      </x:c>
      <x:c r="B42" s="142"/>
      <x:c r="C42" s="142"/>
      <x:c r="D42" s="142"/>
      <x:c r="E42" s="142"/>
      <x:c r="F42" s="142"/>
      <x:c r="G42" s="146"/>
      <x:c r="H42" s="143"/>
      <x:c r="I42" s="143"/>
      <x:c r="J42" s="143"/>
      <x:c r="K42" s="143"/>
      <x:c r="L42" s="143"/>
      <x:c r="M42" s="142"/>
      <x:c r="N42" s="142"/>
      <x:c r="O42" s="142"/>
      <x:c r="P42" s="142"/>
      <x:c r="Q42" s="142"/>
      <x:c r="R42" s="146" t="str">
        <x:f>IF(B42="","",TODAY())</x:f>
      </x:c>
      <x:c r="S42" s="142"/>
      <x:c r="T42" s="142" t="str">
        <x:f>IF(B42="","",IF(OR(D42="",N42="",O42="",P42&lt;&gt;"Validé humainement"),"ALERTE: localisation/source/validation à compléter","OK"))</x:f>
      </x:c>
      <x:c r="U42" s="142" t="str">
        <x:f>IF(B42="","",IF(P42="Validé humainement","Oui","Non"))</x:f>
      </x:c>
    </x:row>
    <x:row r="43">
      <x:c r="A43" s="142" t="str">
        <x:f>IF(B43="","","PED-"&amp;TEXT(ROW()-4,"0000"))</x:f>
      </x:c>
      <x:c r="B43" s="142"/>
      <x:c r="C43" s="142"/>
      <x:c r="D43" s="142"/>
      <x:c r="E43" s="142"/>
      <x:c r="F43" s="142"/>
      <x:c r="G43" s="146"/>
      <x:c r="H43" s="143"/>
      <x:c r="I43" s="143"/>
      <x:c r="J43" s="143"/>
      <x:c r="K43" s="143"/>
      <x:c r="L43" s="143"/>
      <x:c r="M43" s="142"/>
      <x:c r="N43" s="142"/>
      <x:c r="O43" s="142"/>
      <x:c r="P43" s="142"/>
      <x:c r="Q43" s="142"/>
      <x:c r="R43" s="146" t="str">
        <x:f>IF(B43="","",TODAY())</x:f>
      </x:c>
      <x:c r="S43" s="142"/>
      <x:c r="T43" s="142" t="str">
        <x:f>IF(B43="","",IF(OR(D43="",N43="",O43="",P43&lt;&gt;"Validé humainement"),"ALERTE: localisation/source/validation à compléter","OK"))</x:f>
      </x:c>
      <x:c r="U43" s="142" t="str">
        <x:f>IF(B43="","",IF(P43="Validé humainement","Oui","Non"))</x:f>
      </x:c>
    </x:row>
    <x:row r="44">
      <x:c r="A44" s="142" t="str">
        <x:f>IF(B44="","","PED-"&amp;TEXT(ROW()-4,"0000"))</x:f>
      </x:c>
      <x:c r="B44" s="142"/>
      <x:c r="C44" s="142"/>
      <x:c r="D44" s="142"/>
      <x:c r="E44" s="142"/>
      <x:c r="F44" s="142"/>
      <x:c r="G44" s="146"/>
      <x:c r="H44" s="143"/>
      <x:c r="I44" s="143"/>
      <x:c r="J44" s="143"/>
      <x:c r="K44" s="143"/>
      <x:c r="L44" s="143"/>
      <x:c r="M44" s="142"/>
      <x:c r="N44" s="142"/>
      <x:c r="O44" s="142"/>
      <x:c r="P44" s="142"/>
      <x:c r="Q44" s="142"/>
      <x:c r="R44" s="146" t="str">
        <x:f>IF(B44="","",TODAY())</x:f>
      </x:c>
      <x:c r="S44" s="142"/>
      <x:c r="T44" s="142" t="str">
        <x:f>IF(B44="","",IF(OR(D44="",N44="",O44="",P44&lt;&gt;"Validé humainement"),"ALERTE: localisation/source/validation à compléter","OK"))</x:f>
      </x:c>
      <x:c r="U44" s="142" t="str">
        <x:f>IF(B44="","",IF(P44="Validé humainement","Oui","Non"))</x:f>
      </x:c>
    </x:row>
    <x:row r="45">
      <x:c r="A45" s="142" t="str">
        <x:f>IF(B45="","","PED-"&amp;TEXT(ROW()-4,"0000"))</x:f>
      </x:c>
      <x:c r="B45" s="142"/>
      <x:c r="C45" s="142"/>
      <x:c r="D45" s="142"/>
      <x:c r="E45" s="142"/>
      <x:c r="F45" s="142"/>
      <x:c r="G45" s="146"/>
      <x:c r="H45" s="143"/>
      <x:c r="I45" s="143"/>
      <x:c r="J45" s="143"/>
      <x:c r="K45" s="143"/>
      <x:c r="L45" s="143"/>
      <x:c r="M45" s="142"/>
      <x:c r="N45" s="142"/>
      <x:c r="O45" s="142"/>
      <x:c r="P45" s="142"/>
      <x:c r="Q45" s="142"/>
      <x:c r="R45" s="146" t="str">
        <x:f>IF(B45="","",TODAY())</x:f>
      </x:c>
      <x:c r="S45" s="142"/>
      <x:c r="T45" s="142" t="str">
        <x:f>IF(B45="","",IF(OR(D45="",N45="",O45="",P45&lt;&gt;"Validé humainement"),"ALERTE: localisation/source/validation à compléter","OK"))</x:f>
      </x:c>
      <x:c r="U45" s="142" t="str">
        <x:f>IF(B45="","",IF(P45="Validé humainement","Oui","Non"))</x:f>
      </x:c>
    </x:row>
    <x:row r="46">
      <x:c r="A46" s="142" t="str">
        <x:f>IF(B46="","","PED-"&amp;TEXT(ROW()-4,"0000"))</x:f>
      </x:c>
      <x:c r="B46" s="142"/>
      <x:c r="C46" s="142"/>
      <x:c r="D46" s="142"/>
      <x:c r="E46" s="142"/>
      <x:c r="F46" s="142"/>
      <x:c r="G46" s="146"/>
      <x:c r="H46" s="143"/>
      <x:c r="I46" s="143"/>
      <x:c r="J46" s="143"/>
      <x:c r="K46" s="143"/>
      <x:c r="L46" s="143"/>
      <x:c r="M46" s="142"/>
      <x:c r="N46" s="142"/>
      <x:c r="O46" s="142"/>
      <x:c r="P46" s="142"/>
      <x:c r="Q46" s="142"/>
      <x:c r="R46" s="146" t="str">
        <x:f>IF(B46="","",TODAY())</x:f>
      </x:c>
      <x:c r="S46" s="142"/>
      <x:c r="T46" s="142" t="str">
        <x:f>IF(B46="","",IF(OR(D46="",N46="",O46="",P46&lt;&gt;"Validé humainement"),"ALERTE: localisation/source/validation à compléter","OK"))</x:f>
      </x:c>
      <x:c r="U46" s="142" t="str">
        <x:f>IF(B46="","",IF(P46="Validé humainement","Oui","Non"))</x:f>
      </x:c>
    </x:row>
    <x:row r="47">
      <x:c r="A47" s="142" t="str">
        <x:f>IF(B47="","","PED-"&amp;TEXT(ROW()-4,"0000"))</x:f>
      </x:c>
      <x:c r="B47" s="142"/>
      <x:c r="C47" s="142"/>
      <x:c r="D47" s="142"/>
      <x:c r="E47" s="142"/>
      <x:c r="F47" s="142"/>
      <x:c r="G47" s="146"/>
      <x:c r="H47" s="143"/>
      <x:c r="I47" s="143"/>
      <x:c r="J47" s="143"/>
      <x:c r="K47" s="143"/>
      <x:c r="L47" s="143"/>
      <x:c r="M47" s="142"/>
      <x:c r="N47" s="142"/>
      <x:c r="O47" s="142"/>
      <x:c r="P47" s="142"/>
      <x:c r="Q47" s="142"/>
      <x:c r="R47" s="146" t="str">
        <x:f>IF(B47="","",TODAY())</x:f>
      </x:c>
      <x:c r="S47" s="142"/>
      <x:c r="T47" s="142" t="str">
        <x:f>IF(B47="","",IF(OR(D47="",N47="",O47="",P47&lt;&gt;"Validé humainement"),"ALERTE: localisation/source/validation à compléter","OK"))</x:f>
      </x:c>
      <x:c r="U47" s="142" t="str">
        <x:f>IF(B47="","",IF(P47="Validé humainement","Oui","Non"))</x:f>
      </x:c>
    </x:row>
    <x:row r="48">
      <x:c r="A48" s="142" t="str">
        <x:f>IF(B48="","","PED-"&amp;TEXT(ROW()-4,"0000"))</x:f>
      </x:c>
      <x:c r="B48" s="142"/>
      <x:c r="C48" s="142"/>
      <x:c r="D48" s="142"/>
      <x:c r="E48" s="142"/>
      <x:c r="F48" s="142"/>
      <x:c r="G48" s="146"/>
      <x:c r="H48" s="143"/>
      <x:c r="I48" s="143"/>
      <x:c r="J48" s="143"/>
      <x:c r="K48" s="143"/>
      <x:c r="L48" s="143"/>
      <x:c r="M48" s="142"/>
      <x:c r="N48" s="142"/>
      <x:c r="O48" s="142"/>
      <x:c r="P48" s="142"/>
      <x:c r="Q48" s="142"/>
      <x:c r="R48" s="146" t="str">
        <x:f>IF(B48="","",TODAY())</x:f>
      </x:c>
      <x:c r="S48" s="142"/>
      <x:c r="T48" s="142" t="str">
        <x:f>IF(B48="","",IF(OR(D48="",N48="",O48="",P48&lt;&gt;"Validé humainement"),"ALERTE: localisation/source/validation à compléter","OK"))</x:f>
      </x:c>
      <x:c r="U48" s="142" t="str">
        <x:f>IF(B48="","",IF(P48="Validé humainement","Oui","Non"))</x:f>
      </x:c>
    </x:row>
    <x:row r="49">
      <x:c r="A49" s="142" t="str">
        <x:f>IF(B49="","","PED-"&amp;TEXT(ROW()-4,"0000"))</x:f>
      </x:c>
      <x:c r="B49" s="142"/>
      <x:c r="C49" s="142"/>
      <x:c r="D49" s="142"/>
      <x:c r="E49" s="142"/>
      <x:c r="F49" s="142"/>
      <x:c r="G49" s="146"/>
      <x:c r="H49" s="143"/>
      <x:c r="I49" s="143"/>
      <x:c r="J49" s="143"/>
      <x:c r="K49" s="143"/>
      <x:c r="L49" s="143"/>
      <x:c r="M49" s="142"/>
      <x:c r="N49" s="142"/>
      <x:c r="O49" s="142"/>
      <x:c r="P49" s="142"/>
      <x:c r="Q49" s="142"/>
      <x:c r="R49" s="146" t="str">
        <x:f>IF(B49="","",TODAY())</x:f>
      </x:c>
      <x:c r="S49" s="142"/>
      <x:c r="T49" s="142" t="str">
        <x:f>IF(B49="","",IF(OR(D49="",N49="",O49="",P49&lt;&gt;"Validé humainement"),"ALERTE: localisation/source/validation à compléter","OK"))</x:f>
      </x:c>
      <x:c r="U49" s="142" t="str">
        <x:f>IF(B49="","",IF(P49="Validé humainement","Oui","Non"))</x:f>
      </x:c>
    </x:row>
    <x:row r="50">
      <x:c r="A50" s="142" t="str">
        <x:f>IF(B50="","","PED-"&amp;TEXT(ROW()-4,"0000"))</x:f>
      </x:c>
      <x:c r="B50" s="142"/>
      <x:c r="C50" s="142"/>
      <x:c r="D50" s="142"/>
      <x:c r="E50" s="142"/>
      <x:c r="F50" s="142"/>
      <x:c r="G50" s="146"/>
      <x:c r="H50" s="143"/>
      <x:c r="I50" s="143"/>
      <x:c r="J50" s="143"/>
      <x:c r="K50" s="143"/>
      <x:c r="L50" s="143"/>
      <x:c r="M50" s="142"/>
      <x:c r="N50" s="142"/>
      <x:c r="O50" s="142"/>
      <x:c r="P50" s="142"/>
      <x:c r="Q50" s="142"/>
      <x:c r="R50" s="146" t="str">
        <x:f>IF(B50="","",TODAY())</x:f>
      </x:c>
      <x:c r="S50" s="142"/>
      <x:c r="T50" s="142" t="str">
        <x:f>IF(B50="","",IF(OR(D50="",N50="",O50="",P50&lt;&gt;"Validé humainement"),"ALERTE: localisation/source/validation à compléter","OK"))</x:f>
      </x:c>
      <x:c r="U50" s="142" t="str">
        <x:f>IF(B50="","",IF(P50="Validé humainement","Oui","Non"))</x:f>
      </x:c>
    </x:row>
    <x:row r="51">
      <x:c r="A51" s="142" t="str">
        <x:f>IF(B51="","","PED-"&amp;TEXT(ROW()-4,"0000"))</x:f>
      </x:c>
      <x:c r="B51" s="142"/>
      <x:c r="C51" s="142"/>
      <x:c r="D51" s="142"/>
      <x:c r="E51" s="142"/>
      <x:c r="F51" s="142"/>
      <x:c r="G51" s="146"/>
      <x:c r="H51" s="143"/>
      <x:c r="I51" s="143"/>
      <x:c r="J51" s="143"/>
      <x:c r="K51" s="143"/>
      <x:c r="L51" s="143"/>
      <x:c r="M51" s="142"/>
      <x:c r="N51" s="142"/>
      <x:c r="O51" s="142"/>
      <x:c r="P51" s="142"/>
      <x:c r="Q51" s="142"/>
      <x:c r="R51" s="146" t="str">
        <x:f>IF(B51="","",TODAY())</x:f>
      </x:c>
      <x:c r="S51" s="142"/>
      <x:c r="T51" s="142" t="str">
        <x:f>IF(B51="","",IF(OR(D51="",N51="",O51="",P51&lt;&gt;"Validé humainement"),"ALERTE: localisation/source/validation à compléter","OK"))</x:f>
      </x:c>
      <x:c r="U51" s="142" t="str">
        <x:f>IF(B51="","",IF(P51="Validé humainement","Oui","Non"))</x:f>
      </x:c>
    </x:row>
    <x:row r="52">
      <x:c r="A52" s="142" t="str">
        <x:f>IF(B52="","","PED-"&amp;TEXT(ROW()-4,"0000"))</x:f>
      </x:c>
      <x:c r="B52" s="142"/>
      <x:c r="C52" s="142"/>
      <x:c r="D52" s="142"/>
      <x:c r="E52" s="142"/>
      <x:c r="F52" s="142"/>
      <x:c r="G52" s="146"/>
      <x:c r="H52" s="143"/>
      <x:c r="I52" s="143"/>
      <x:c r="J52" s="143"/>
      <x:c r="K52" s="143"/>
      <x:c r="L52" s="143"/>
      <x:c r="M52" s="142"/>
      <x:c r="N52" s="142"/>
      <x:c r="O52" s="142"/>
      <x:c r="P52" s="142"/>
      <x:c r="Q52" s="142"/>
      <x:c r="R52" s="146" t="str">
        <x:f>IF(B52="","",TODAY())</x:f>
      </x:c>
      <x:c r="S52" s="142"/>
      <x:c r="T52" s="142" t="str">
        <x:f>IF(B52="","",IF(OR(D52="",N52="",O52="",P52&lt;&gt;"Validé humainement"),"ALERTE: localisation/source/validation à compléter","OK"))</x:f>
      </x:c>
      <x:c r="U52" s="142" t="str">
        <x:f>IF(B52="","",IF(P52="Validé humainement","Oui","Non"))</x:f>
      </x:c>
    </x:row>
    <x:row r="53">
      <x:c r="A53" s="142" t="str">
        <x:f>IF(B53="","","PED-"&amp;TEXT(ROW()-4,"0000"))</x:f>
      </x:c>
      <x:c r="B53" s="142"/>
      <x:c r="C53" s="142"/>
      <x:c r="D53" s="142"/>
      <x:c r="E53" s="142"/>
      <x:c r="F53" s="142"/>
      <x:c r="G53" s="146"/>
      <x:c r="H53" s="143"/>
      <x:c r="I53" s="143"/>
      <x:c r="J53" s="143"/>
      <x:c r="K53" s="143"/>
      <x:c r="L53" s="143"/>
      <x:c r="M53" s="142"/>
      <x:c r="N53" s="142"/>
      <x:c r="O53" s="142"/>
      <x:c r="P53" s="142"/>
      <x:c r="Q53" s="142"/>
      <x:c r="R53" s="146" t="str">
        <x:f>IF(B53="","",TODAY())</x:f>
      </x:c>
      <x:c r="S53" s="142"/>
      <x:c r="T53" s="142" t="str">
        <x:f>IF(B53="","",IF(OR(D53="",N53="",O53="",P53&lt;&gt;"Validé humainement"),"ALERTE: localisation/source/validation à compléter","OK"))</x:f>
      </x:c>
      <x:c r="U53" s="142" t="str">
        <x:f>IF(B53="","",IF(P53="Validé humainement","Oui","Non"))</x:f>
      </x:c>
    </x:row>
    <x:row r="54">
      <x:c r="A54" s="142" t="str">
        <x:f>IF(B54="","","PED-"&amp;TEXT(ROW()-4,"0000"))</x:f>
      </x:c>
      <x:c r="B54" s="142"/>
      <x:c r="C54" s="142"/>
      <x:c r="D54" s="142"/>
      <x:c r="E54" s="142"/>
      <x:c r="F54" s="142"/>
      <x:c r="G54" s="146"/>
      <x:c r="H54" s="143"/>
      <x:c r="I54" s="143"/>
      <x:c r="J54" s="143"/>
      <x:c r="K54" s="143"/>
      <x:c r="L54" s="143"/>
      <x:c r="M54" s="142"/>
      <x:c r="N54" s="142"/>
      <x:c r="O54" s="142"/>
      <x:c r="P54" s="142"/>
      <x:c r="Q54" s="142"/>
      <x:c r="R54" s="146" t="str">
        <x:f>IF(B54="","",TODAY())</x:f>
      </x:c>
      <x:c r="S54" s="142"/>
      <x:c r="T54" s="142" t="str">
        <x:f>IF(B54="","",IF(OR(D54="",N54="",O54="",P54&lt;&gt;"Validé humainement"),"ALERTE: localisation/source/validation à compléter","OK"))</x:f>
      </x:c>
      <x:c r="U54" s="142" t="str">
        <x:f>IF(B54="","",IF(P54="Validé humainement","Oui","Non"))</x:f>
      </x:c>
    </x:row>
    <x:row r="55">
      <x:c r="A55" s="142" t="str">
        <x:f>IF(B55="","","PED-"&amp;TEXT(ROW()-4,"0000"))</x:f>
      </x:c>
      <x:c r="B55" s="142"/>
      <x:c r="C55" s="142"/>
      <x:c r="D55" s="142"/>
      <x:c r="E55" s="142"/>
      <x:c r="F55" s="142"/>
      <x:c r="G55" s="146"/>
      <x:c r="H55" s="143"/>
      <x:c r="I55" s="143"/>
      <x:c r="J55" s="143"/>
      <x:c r="K55" s="143"/>
      <x:c r="L55" s="143"/>
      <x:c r="M55" s="142"/>
      <x:c r="N55" s="142"/>
      <x:c r="O55" s="142"/>
      <x:c r="P55" s="142"/>
      <x:c r="Q55" s="142"/>
      <x:c r="R55" s="146" t="str">
        <x:f>IF(B55="","",TODAY())</x:f>
      </x:c>
      <x:c r="S55" s="142"/>
      <x:c r="T55" s="142" t="str">
        <x:f>IF(B55="","",IF(OR(D55="",N55="",O55="",P55&lt;&gt;"Validé humainement"),"ALERTE: localisation/source/validation à compléter","OK"))</x:f>
      </x:c>
      <x:c r="U55" s="142" t="str">
        <x:f>IF(B55="","",IF(P55="Validé humainement","Oui","Non"))</x:f>
      </x:c>
    </x:row>
    <x:row r="56">
      <x:c r="A56" s="142" t="str">
        <x:f>IF(B56="","","PED-"&amp;TEXT(ROW()-4,"0000"))</x:f>
      </x:c>
      <x:c r="B56" s="142"/>
      <x:c r="C56" s="142"/>
      <x:c r="D56" s="142"/>
      <x:c r="E56" s="142"/>
      <x:c r="F56" s="142"/>
      <x:c r="G56" s="146"/>
      <x:c r="H56" s="143"/>
      <x:c r="I56" s="143"/>
      <x:c r="J56" s="143"/>
      <x:c r="K56" s="143"/>
      <x:c r="L56" s="143"/>
      <x:c r="M56" s="142"/>
      <x:c r="N56" s="142"/>
      <x:c r="O56" s="142"/>
      <x:c r="P56" s="142"/>
      <x:c r="Q56" s="142"/>
      <x:c r="R56" s="146" t="str">
        <x:f>IF(B56="","",TODAY())</x:f>
      </x:c>
      <x:c r="S56" s="142"/>
      <x:c r="T56" s="142" t="str">
        <x:f>IF(B56="","",IF(OR(D56="",N56="",O56="",P56&lt;&gt;"Validé humainement"),"ALERTE: localisation/source/validation à compléter","OK"))</x:f>
      </x:c>
      <x:c r="U56" s="142" t="str">
        <x:f>IF(B56="","",IF(P56="Validé humainement","Oui","Non"))</x:f>
      </x:c>
    </x:row>
    <x:row r="57">
      <x:c r="A57" s="142" t="str">
        <x:f>IF(B57="","","PED-"&amp;TEXT(ROW()-4,"0000"))</x:f>
      </x:c>
      <x:c r="B57" s="142"/>
      <x:c r="C57" s="142"/>
      <x:c r="D57" s="142"/>
      <x:c r="E57" s="142"/>
      <x:c r="F57" s="142"/>
      <x:c r="G57" s="146"/>
      <x:c r="H57" s="143"/>
      <x:c r="I57" s="143"/>
      <x:c r="J57" s="143"/>
      <x:c r="K57" s="143"/>
      <x:c r="L57" s="143"/>
      <x:c r="M57" s="142"/>
      <x:c r="N57" s="142"/>
      <x:c r="O57" s="142"/>
      <x:c r="P57" s="142"/>
      <x:c r="Q57" s="142"/>
      <x:c r="R57" s="146" t="str">
        <x:f>IF(B57="","",TODAY())</x:f>
      </x:c>
      <x:c r="S57" s="142"/>
      <x:c r="T57" s="142" t="str">
        <x:f>IF(B57="","",IF(OR(D57="",N57="",O57="",P57&lt;&gt;"Validé humainement"),"ALERTE: localisation/source/validation à compléter","OK"))</x:f>
      </x:c>
      <x:c r="U57" s="142" t="str">
        <x:f>IF(B57="","",IF(P57="Validé humainement","Oui","Non"))</x:f>
      </x:c>
    </x:row>
    <x:row r="58">
      <x:c r="A58" s="142" t="str">
        <x:f>IF(B58="","","PED-"&amp;TEXT(ROW()-4,"0000"))</x:f>
      </x:c>
      <x:c r="B58" s="142"/>
      <x:c r="C58" s="142"/>
      <x:c r="D58" s="142"/>
      <x:c r="E58" s="142"/>
      <x:c r="F58" s="142"/>
      <x:c r="G58" s="146"/>
      <x:c r="H58" s="143"/>
      <x:c r="I58" s="143"/>
      <x:c r="J58" s="143"/>
      <x:c r="K58" s="143"/>
      <x:c r="L58" s="143"/>
      <x:c r="M58" s="142"/>
      <x:c r="N58" s="142"/>
      <x:c r="O58" s="142"/>
      <x:c r="P58" s="142"/>
      <x:c r="Q58" s="142"/>
      <x:c r="R58" s="146" t="str">
        <x:f>IF(B58="","",TODAY())</x:f>
      </x:c>
      <x:c r="S58" s="142"/>
      <x:c r="T58" s="142" t="str">
        <x:f>IF(B58="","",IF(OR(D58="",N58="",O58="",P58&lt;&gt;"Validé humainement"),"ALERTE: localisation/source/validation à compléter","OK"))</x:f>
      </x:c>
      <x:c r="U58" s="142" t="str">
        <x:f>IF(B58="","",IF(P58="Validé humainement","Oui","Non"))</x:f>
      </x:c>
    </x:row>
    <x:row r="59">
      <x:c r="A59" s="142" t="str">
        <x:f>IF(B59="","","PED-"&amp;TEXT(ROW()-4,"0000"))</x:f>
      </x:c>
      <x:c r="B59" s="142"/>
      <x:c r="C59" s="142"/>
      <x:c r="D59" s="142"/>
      <x:c r="E59" s="142"/>
      <x:c r="F59" s="142"/>
      <x:c r="G59" s="146"/>
      <x:c r="H59" s="143"/>
      <x:c r="I59" s="143"/>
      <x:c r="J59" s="143"/>
      <x:c r="K59" s="143"/>
      <x:c r="L59" s="143"/>
      <x:c r="M59" s="142"/>
      <x:c r="N59" s="142"/>
      <x:c r="O59" s="142"/>
      <x:c r="P59" s="142"/>
      <x:c r="Q59" s="142"/>
      <x:c r="R59" s="146" t="str">
        <x:f>IF(B59="","",TODAY())</x:f>
      </x:c>
      <x:c r="S59" s="142"/>
      <x:c r="T59" s="142" t="str">
        <x:f>IF(B59="","",IF(OR(D59="",N59="",O59="",P59&lt;&gt;"Validé humainement"),"ALERTE: localisation/source/validation à compléter","OK"))</x:f>
      </x:c>
      <x:c r="U59" s="142" t="str">
        <x:f>IF(B59="","",IF(P59="Validé humainement","Oui","Non"))</x:f>
      </x:c>
    </x:row>
    <x:row r="60">
      <x:c r="A60" s="142" t="str">
        <x:f>IF(B60="","","PED-"&amp;TEXT(ROW()-4,"0000"))</x:f>
      </x:c>
      <x:c r="B60" s="142"/>
      <x:c r="C60" s="142"/>
      <x:c r="D60" s="142"/>
      <x:c r="E60" s="142"/>
      <x:c r="F60" s="142"/>
      <x:c r="G60" s="146"/>
      <x:c r="H60" s="143"/>
      <x:c r="I60" s="143"/>
      <x:c r="J60" s="143"/>
      <x:c r="K60" s="143"/>
      <x:c r="L60" s="143"/>
      <x:c r="M60" s="142"/>
      <x:c r="N60" s="142"/>
      <x:c r="O60" s="142"/>
      <x:c r="P60" s="142"/>
      <x:c r="Q60" s="142"/>
      <x:c r="R60" s="146" t="str">
        <x:f>IF(B60="","",TODAY())</x:f>
      </x:c>
      <x:c r="S60" s="142"/>
      <x:c r="T60" s="142" t="str">
        <x:f>IF(B60="","",IF(OR(D60="",N60="",O60="",P60&lt;&gt;"Validé humainement"),"ALERTE: localisation/source/validation à compléter","OK"))</x:f>
      </x:c>
      <x:c r="U60" s="142" t="str">
        <x:f>IF(B60="","",IF(P60="Validé humainement","Oui","Non"))</x:f>
      </x:c>
    </x:row>
    <x:row r="61">
      <x:c r="A61" s="142" t="str">
        <x:f>IF(B61="","","PED-"&amp;TEXT(ROW()-4,"0000"))</x:f>
      </x:c>
      <x:c r="B61" s="142"/>
      <x:c r="C61" s="142"/>
      <x:c r="D61" s="142"/>
      <x:c r="E61" s="142"/>
      <x:c r="F61" s="142"/>
      <x:c r="G61" s="146"/>
      <x:c r="H61" s="143"/>
      <x:c r="I61" s="143"/>
      <x:c r="J61" s="143"/>
      <x:c r="K61" s="143"/>
      <x:c r="L61" s="143"/>
      <x:c r="M61" s="142"/>
      <x:c r="N61" s="142"/>
      <x:c r="O61" s="142"/>
      <x:c r="P61" s="142"/>
      <x:c r="Q61" s="142"/>
      <x:c r="R61" s="146" t="str">
        <x:f>IF(B61="","",TODAY())</x:f>
      </x:c>
      <x:c r="S61" s="142"/>
      <x:c r="T61" s="142" t="str">
        <x:f>IF(B61="","",IF(OR(D61="",N61="",O61="",P61&lt;&gt;"Validé humainement"),"ALERTE: localisation/source/validation à compléter","OK"))</x:f>
      </x:c>
      <x:c r="U61" s="142" t="str">
        <x:f>IF(B61="","",IF(P61="Validé humainement","Oui","Non"))</x:f>
      </x:c>
    </x:row>
    <x:row r="62">
      <x:c r="A62" s="142" t="str">
        <x:f>IF(B62="","","PED-"&amp;TEXT(ROW()-4,"0000"))</x:f>
      </x:c>
      <x:c r="B62" s="142"/>
      <x:c r="C62" s="142"/>
      <x:c r="D62" s="142"/>
      <x:c r="E62" s="142"/>
      <x:c r="F62" s="142"/>
      <x:c r="G62" s="146"/>
      <x:c r="H62" s="143"/>
      <x:c r="I62" s="143"/>
      <x:c r="J62" s="143"/>
      <x:c r="K62" s="143"/>
      <x:c r="L62" s="143"/>
      <x:c r="M62" s="142"/>
      <x:c r="N62" s="142"/>
      <x:c r="O62" s="142"/>
      <x:c r="P62" s="142"/>
      <x:c r="Q62" s="142"/>
      <x:c r="R62" s="146" t="str">
        <x:f>IF(B62="","",TODAY())</x:f>
      </x:c>
      <x:c r="S62" s="142"/>
      <x:c r="T62" s="142" t="str">
        <x:f>IF(B62="","",IF(OR(D62="",N62="",O62="",P62&lt;&gt;"Validé humainement"),"ALERTE: localisation/source/validation à compléter","OK"))</x:f>
      </x:c>
      <x:c r="U62" s="142" t="str">
        <x:f>IF(B62="","",IF(P62="Validé humainement","Oui","Non"))</x:f>
      </x:c>
    </x:row>
    <x:row r="63">
      <x:c r="A63" s="142" t="str">
        <x:f>IF(B63="","","PED-"&amp;TEXT(ROW()-4,"0000"))</x:f>
      </x:c>
      <x:c r="B63" s="142"/>
      <x:c r="C63" s="142"/>
      <x:c r="D63" s="142"/>
      <x:c r="E63" s="142"/>
      <x:c r="F63" s="142"/>
      <x:c r="G63" s="146"/>
      <x:c r="H63" s="143"/>
      <x:c r="I63" s="143"/>
      <x:c r="J63" s="143"/>
      <x:c r="K63" s="143"/>
      <x:c r="L63" s="143"/>
      <x:c r="M63" s="142"/>
      <x:c r="N63" s="142"/>
      <x:c r="O63" s="142"/>
      <x:c r="P63" s="142"/>
      <x:c r="Q63" s="142"/>
      <x:c r="R63" s="146" t="str">
        <x:f>IF(B63="","",TODAY())</x:f>
      </x:c>
      <x:c r="S63" s="142"/>
      <x:c r="T63" s="142" t="str">
        <x:f>IF(B63="","",IF(OR(D63="",N63="",O63="",P63&lt;&gt;"Validé humainement"),"ALERTE: localisation/source/validation à compléter","OK"))</x:f>
      </x:c>
      <x:c r="U63" s="142" t="str">
        <x:f>IF(B63="","",IF(P63="Validé humainement","Oui","Non"))</x:f>
      </x:c>
    </x:row>
    <x:row r="64">
      <x:c r="A64" s="142" t="str">
        <x:f>IF(B64="","","PED-"&amp;TEXT(ROW()-4,"0000"))</x:f>
      </x:c>
      <x:c r="B64" s="142"/>
      <x:c r="C64" s="142"/>
      <x:c r="D64" s="142"/>
      <x:c r="E64" s="142"/>
      <x:c r="F64" s="142"/>
      <x:c r="G64" s="146"/>
      <x:c r="H64" s="143"/>
      <x:c r="I64" s="143"/>
      <x:c r="J64" s="143"/>
      <x:c r="K64" s="143"/>
      <x:c r="L64" s="143"/>
      <x:c r="M64" s="142"/>
      <x:c r="N64" s="142"/>
      <x:c r="O64" s="142"/>
      <x:c r="P64" s="142"/>
      <x:c r="Q64" s="142"/>
      <x:c r="R64" s="146" t="str">
        <x:f>IF(B64="","",TODAY())</x:f>
      </x:c>
      <x:c r="S64" s="142"/>
      <x:c r="T64" s="142" t="str">
        <x:f>IF(B64="","",IF(OR(D64="",N64="",O64="",P64&lt;&gt;"Validé humainement"),"ALERTE: localisation/source/validation à compléter","OK"))</x:f>
      </x:c>
      <x:c r="U64" s="142" t="str">
        <x:f>IF(B64="","",IF(P64="Validé humainement","Oui","Non"))</x:f>
      </x:c>
    </x:row>
  </x:sheetData>
  <x:mergeCells>
    <x:mergeCell ref="A1:U1"/>
    <x:mergeCell ref="A2:U2"/>
  </x:mergeCells>
  <x:conditionalFormatting sqref="P5:P64">
    <x:cfRule type="containsText" dxfId="439" priority="1" operator="containsText" text="ALERTE"/>
    <x:cfRule type="containsText" dxfId="440" priority="2" operator="containsText" text="OK"/>
    <x:cfRule type="containsText" dxfId="441" priority="3" operator="containsText" text="Rouge"/>
    <x:cfRule type="containsText" dxfId="442" priority="4" operator="containsText" text="Orange"/>
    <x:cfRule type="containsText" dxfId="443" priority="5" operator="containsText" text="Jaune"/>
    <x:cfRule type="containsText" dxfId="444" priority="6" operator="containsText" text="Vert"/>
    <x:cfRule type="containsText" dxfId="445" priority="7" operator="containsText" text="Validé humainement"/>
    <x:cfRule type="containsText" dxfId="446" priority="8" operator="containsText" text="P0"/>
    <x:cfRule type="containsText" dxfId="447" priority="9" operator="containsText" text="Extrême"/>
    <x:cfRule type="containsText" dxfId="448" priority="10" operator="containsText" text="Élevé"/>
  </x:conditionalFormatting>
  <x:conditionalFormatting sqref="T5:T64">
    <x:cfRule type="containsText" dxfId="449" priority="11" operator="containsText" text="ALERTE"/>
    <x:cfRule type="containsText" dxfId="450" priority="12" operator="containsText" text="OK"/>
    <x:cfRule type="containsText" dxfId="451" priority="13" operator="containsText" text="Rouge"/>
    <x:cfRule type="containsText" dxfId="452" priority="14" operator="containsText" text="Orange"/>
    <x:cfRule type="containsText" dxfId="453" priority="15" operator="containsText" text="Jaune"/>
    <x:cfRule type="containsText" dxfId="454" priority="16" operator="containsText" text="Vert"/>
    <x:cfRule type="containsText" dxfId="455" priority="17" operator="containsText" text="Validé humainement"/>
    <x:cfRule type="containsText" dxfId="456" priority="18" operator="containsText" text="P0"/>
    <x:cfRule type="containsText" dxfId="457" priority="19" operator="containsText" text="Extrême"/>
    <x:cfRule type="containsText" dxfId="458" priority="20" operator="containsText" text="Élevé"/>
  </x:conditionalFormatting>
  <x:dataValidations count="9">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N5:N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P5:P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Q5:Q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F5:F64">
      <x:formula1>"Habitat,Infrastructure routière,Réseau eau/assainissement,Réseau électrique,Équipement public,Activité économique,Santé / vies humaines,Agriculture urbaine"</x:formula1>
    </x:dataValidation>
    <x:dataValidation type="list" errorStyle="warning" showInputMessage="1" showErrorMessage="1" errorTitle="Valeur inattendue" error="Veuillez choisir une valeur de la liste." promptTitle="Liste contrôlée" prompt="Choisir une valeur autorisée." sqref="M5:M64">
      <x:formula1>"Faible,Modéré,Élevé,Extrême"</x:formula1>
    </x:dataValidation>
  </x:dataValidations>
  <x:pageMargins left="0.7" right="0.7" top="0.75" bottom="0.75" header="0.3" footer="0.3"/>
  <x:tableParts count="1">
    <x:tablePart xmlns:r="http://schemas.openxmlformats.org/officeDocument/2006/relationships" r:id="Rd2d7ee9bade842a2"/>
  </x:tableParts>
</x:worksheet>
</file>

<file path=xl/worksheets/sheet103.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0" hidden="0" customWidth="1"/>
    <x:col min="6" max="6" width="22.5" hidden="0" customWidth="1"/>
    <x:col min="7" max="7" width="13.75" hidden="0" customWidth="1"/>
    <x:col min="8" max="8" width="16.25" hidden="0" customWidth="1"/>
    <x:col min="9" max="9" width="15" hidden="0" customWidth="1"/>
    <x:col min="10" max="10" width="16.25" hidden="0" customWidth="1"/>
    <x:col min="11" max="11" width="20" hidden="0" customWidth="1"/>
    <x:col min="12" max="12" width="20" hidden="0" customWidth="1"/>
    <x:col min="13" max="13" width="15" hidden="0" customWidth="1"/>
    <x:col min="14" max="14" width="20.6299991607666" hidden="0" customWidth="1"/>
    <x:col min="15" max="15" width="25" hidden="0" customWidth="1"/>
    <x:col min="16" max="16" width="20.6299991607666" hidden="0" customWidth="1"/>
    <x:col min="17" max="17" width="18.75" hidden="0" customWidth="1"/>
    <x:col min="18" max="18" width="15" hidden="0" customWidth="1"/>
    <x:col min="19" max="19" width="18.75" hidden="0" customWidth="1"/>
    <x:col min="20" max="20" width="28.75" hidden="0" customWidth="1"/>
    <x:col min="21" max="21" width="16.25" hidden="0" customWidth="1"/>
  </x:cols>
  <x:sheetData>
    <x:row r="1" ht="25.5" customHeight="1">
      <x:c r="A1" s="148" t="str">
        <x:v>Base validée — Pertes &amp; dommages</x:v>
      </x:c>
      <x:c r="B1" s="148"/>
      <x:c r="C1" s="148"/>
      <x:c r="D1" s="148"/>
      <x:c r="E1" s="148"/>
      <x:c r="F1" s="148"/>
      <x:c r="G1" s="148"/>
      <x:c r="H1" s="148"/>
      <x:c r="I1" s="148"/>
      <x:c r="J1" s="148"/>
      <x:c r="K1" s="148"/>
      <x:c r="L1" s="148"/>
      <x:c r="M1" s="148"/>
      <x:c r="N1" s="148"/>
      <x:c r="O1" s="148"/>
      <x:c r="P1" s="148"/>
      <x:c r="Q1" s="148"/>
      <x:c r="R1" s="148"/>
      <x:c r="S1" s="148"/>
      <x:c r="T1" s="148"/>
      <x:c r="U1" s="148"/>
    </x:row>
    <x:row r="2" ht="34.5" customHeight="1">
      <x:c r="A2" s="138" t="str">
        <x:v>Base consolidée alimentée automatiquement depuis 17_Form_Pertes_Dommages.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row>
    <x:row r="4">
      <x:c r="A4" s="150" t="str">
        <x:v>ID_Saisie</x:v>
      </x:c>
      <x:c r="B4" s="150" t="str">
        <x:v>Année</x:v>
      </x:c>
      <x:c r="C4" s="150" t="str">
        <x:v>Mois</x:v>
      </x:c>
      <x:c r="D4" s="150" t="str">
        <x:v>Commune / zone</x:v>
      </x:c>
      <x:c r="E4" s="150" t="str">
        <x:v>Aléa déclencheur</x:v>
      </x:c>
      <x:c r="F4" s="150" t="str">
        <x:v>Type de dommage</x:v>
      </x:c>
      <x:c r="G4" s="150" t="str">
        <x:v>Date</x:v>
      </x:c>
      <x:c r="H4" s="150" t="str">
        <x:v>Personnes affectées</x:v>
      </x:c>
      <x:c r="I4" s="150" t="str">
        <x:v>Décès / blessés</x:v>
      </x:c>
      <x:c r="J4" s="150" t="str">
        <x:v>Biens détruits (nombre)</x:v>
      </x:c>
      <x:c r="K4" s="150" t="str">
        <x:v>Pertes économiques (FCFA)</x:v>
      </x:c>
      <x:c r="L4" s="150" t="str">
        <x:v>Coût reconstruction (FCFA)</x:v>
      </x:c>
      <x:c r="M4" s="150" t="str">
        <x:v>Sévérité</x:v>
      </x:c>
      <x:c r="N4" s="150" t="str">
        <x:v>Institution source</x:v>
      </x:c>
      <x:c r="O4" s="150" t="str">
        <x:v>Document source</x:v>
      </x:c>
      <x:c r="P4" s="150" t="str">
        <x:v>Statut validation</x:v>
      </x:c>
      <x:c r="Q4" s="150" t="str">
        <x:v>Niveau d'incertitude</x:v>
      </x:c>
      <x:c r="R4" s="150" t="str">
        <x:v>Date de saisie</x:v>
      </x:c>
      <x:c r="S4" s="150" t="str">
        <x:v>Responsable</x:v>
      </x:c>
      <x:c r="T4" s="150" t="str">
        <x:v>Alerte_QC</x:v>
      </x:c>
      <x:c r="U4" s="150" t="str">
        <x:v>Alimente_Rapports</x:v>
      </x:c>
    </x:row>
    <x:row r="5">
      <x:c r="A5" s="142" t="str">
        <x:f>IF('17_Form_Pertes_Dommages'!$P5="Validé humainement",'17_Form_Pertes_Dommages'!A5,"")</x:f>
      </x:c>
      <x:c r="B5" s="142" t="str">
        <x:f>IF('17_Form_Pertes_Dommages'!$P5="Validé humainement",'17_Form_Pertes_Dommages'!B5,"")</x:f>
      </x:c>
      <x:c r="C5" s="142" t="str">
        <x:f>IF('17_Form_Pertes_Dommages'!$P5="Validé humainement",'17_Form_Pertes_Dommages'!C5,"")</x:f>
      </x:c>
      <x:c r="D5" s="142" t="str">
        <x:f>IF('17_Form_Pertes_Dommages'!$P5="Validé humainement",'17_Form_Pertes_Dommages'!D5,"")</x:f>
      </x:c>
      <x:c r="E5" s="142" t="str">
        <x:f>IF('17_Form_Pertes_Dommages'!$P5="Validé humainement",'17_Form_Pertes_Dommages'!E5,"")</x:f>
      </x:c>
      <x:c r="F5" s="142" t="str">
        <x:f>IF('17_Form_Pertes_Dommages'!$P5="Validé humainement",'17_Form_Pertes_Dommages'!F5,"")</x:f>
      </x:c>
      <x:c r="G5" s="142" t="str">
        <x:f>IF('17_Form_Pertes_Dommages'!$P5="Validé humainement",'17_Form_Pertes_Dommages'!G5,"")</x:f>
      </x:c>
      <x:c r="H5" s="142" t="str">
        <x:f>IF('17_Form_Pertes_Dommages'!$P5="Validé humainement",'17_Form_Pertes_Dommages'!H5,"")</x:f>
      </x:c>
      <x:c r="I5" s="142" t="str">
        <x:f>IF('17_Form_Pertes_Dommages'!$P5="Validé humainement",'17_Form_Pertes_Dommages'!I5,"")</x:f>
      </x:c>
      <x:c r="J5" s="142" t="str">
        <x:f>IF('17_Form_Pertes_Dommages'!$P5="Validé humainement",'17_Form_Pertes_Dommages'!J5,"")</x:f>
      </x:c>
      <x:c r="K5" s="142" t="str">
        <x:f>IF('17_Form_Pertes_Dommages'!$P5="Validé humainement",'17_Form_Pertes_Dommages'!K5,"")</x:f>
      </x:c>
      <x:c r="L5" s="142" t="str">
        <x:f>IF('17_Form_Pertes_Dommages'!$P5="Validé humainement",'17_Form_Pertes_Dommages'!L5,"")</x:f>
      </x:c>
      <x:c r="M5" s="142" t="str">
        <x:f>IF('17_Form_Pertes_Dommages'!$P5="Validé humainement",'17_Form_Pertes_Dommages'!M5,"")</x:f>
      </x:c>
      <x:c r="N5" s="142" t="str">
        <x:f>IF('17_Form_Pertes_Dommages'!$P5="Validé humainement",'17_Form_Pertes_Dommages'!N5,"")</x:f>
      </x:c>
      <x:c r="O5" s="142" t="str">
        <x:f>IF('17_Form_Pertes_Dommages'!$P5="Validé humainement",'17_Form_Pertes_Dommages'!O5,"")</x:f>
      </x:c>
      <x:c r="P5" s="142" t="str">
        <x:f>IF('17_Form_Pertes_Dommages'!$P5="Validé humainement",'17_Form_Pertes_Dommages'!P5,"")</x:f>
      </x:c>
      <x:c r="Q5" s="142" t="str">
        <x:f>IF('17_Form_Pertes_Dommages'!$P5="Validé humainement",'17_Form_Pertes_Dommages'!Q5,"")</x:f>
      </x:c>
      <x:c r="R5" s="142" t="str">
        <x:f>IF('17_Form_Pertes_Dommages'!$P5="Validé humainement",'17_Form_Pertes_Dommages'!R5,"")</x:f>
      </x:c>
      <x:c r="S5" s="142" t="str">
        <x:f>IF('17_Form_Pertes_Dommages'!$P5="Validé humainement",'17_Form_Pertes_Dommages'!S5,"")</x:f>
      </x:c>
      <x:c r="T5" s="142" t="str">
        <x:f>IF('17_Form_Pertes_Dommages'!$P5="Validé humainement",'17_Form_Pertes_Dommages'!T5,"")</x:f>
      </x:c>
      <x:c r="U5" s="142" t="str">
        <x:f>IF('17_Form_Pertes_Dommages'!$P5="Validé humainement",'17_Form_Pertes_Dommages'!U5,"")</x:f>
      </x:c>
    </x:row>
    <x:row r="6">
      <x:c r="A6" s="142" t="str">
        <x:f>IF('17_Form_Pertes_Dommages'!$P6="Validé humainement",'17_Form_Pertes_Dommages'!A6,"")</x:f>
      </x:c>
      <x:c r="B6" s="142" t="str">
        <x:f>IF('17_Form_Pertes_Dommages'!$P6="Validé humainement",'17_Form_Pertes_Dommages'!B6,"")</x:f>
      </x:c>
      <x:c r="C6" s="142" t="str">
        <x:f>IF('17_Form_Pertes_Dommages'!$P6="Validé humainement",'17_Form_Pertes_Dommages'!C6,"")</x:f>
      </x:c>
      <x:c r="D6" s="142" t="str">
        <x:f>IF('17_Form_Pertes_Dommages'!$P6="Validé humainement",'17_Form_Pertes_Dommages'!D6,"")</x:f>
      </x:c>
      <x:c r="E6" s="142" t="str">
        <x:f>IF('17_Form_Pertes_Dommages'!$P6="Validé humainement",'17_Form_Pertes_Dommages'!E6,"")</x:f>
      </x:c>
      <x:c r="F6" s="142" t="str">
        <x:f>IF('17_Form_Pertes_Dommages'!$P6="Validé humainement",'17_Form_Pertes_Dommages'!F6,"")</x:f>
      </x:c>
      <x:c r="G6" s="142" t="str">
        <x:f>IF('17_Form_Pertes_Dommages'!$P6="Validé humainement",'17_Form_Pertes_Dommages'!G6,"")</x:f>
      </x:c>
      <x:c r="H6" s="142" t="str">
        <x:f>IF('17_Form_Pertes_Dommages'!$P6="Validé humainement",'17_Form_Pertes_Dommages'!H6,"")</x:f>
      </x:c>
      <x:c r="I6" s="142" t="str">
        <x:f>IF('17_Form_Pertes_Dommages'!$P6="Validé humainement",'17_Form_Pertes_Dommages'!I6,"")</x:f>
      </x:c>
      <x:c r="J6" s="142" t="str">
        <x:f>IF('17_Form_Pertes_Dommages'!$P6="Validé humainement",'17_Form_Pertes_Dommages'!J6,"")</x:f>
      </x:c>
      <x:c r="K6" s="142" t="str">
        <x:f>IF('17_Form_Pertes_Dommages'!$P6="Validé humainement",'17_Form_Pertes_Dommages'!K6,"")</x:f>
      </x:c>
      <x:c r="L6" s="142" t="str">
        <x:f>IF('17_Form_Pertes_Dommages'!$P6="Validé humainement",'17_Form_Pertes_Dommages'!L6,"")</x:f>
      </x:c>
      <x:c r="M6" s="142" t="str">
        <x:f>IF('17_Form_Pertes_Dommages'!$P6="Validé humainement",'17_Form_Pertes_Dommages'!M6,"")</x:f>
      </x:c>
      <x:c r="N6" s="142" t="str">
        <x:f>IF('17_Form_Pertes_Dommages'!$P6="Validé humainement",'17_Form_Pertes_Dommages'!N6,"")</x:f>
      </x:c>
      <x:c r="O6" s="142" t="str">
        <x:f>IF('17_Form_Pertes_Dommages'!$P6="Validé humainement",'17_Form_Pertes_Dommages'!O6,"")</x:f>
      </x:c>
      <x:c r="P6" s="142" t="str">
        <x:f>IF('17_Form_Pertes_Dommages'!$P6="Validé humainement",'17_Form_Pertes_Dommages'!P6,"")</x:f>
      </x:c>
      <x:c r="Q6" s="142" t="str">
        <x:f>IF('17_Form_Pertes_Dommages'!$P6="Validé humainement",'17_Form_Pertes_Dommages'!Q6,"")</x:f>
      </x:c>
      <x:c r="R6" s="142" t="str">
        <x:f>IF('17_Form_Pertes_Dommages'!$P6="Validé humainement",'17_Form_Pertes_Dommages'!R6,"")</x:f>
      </x:c>
      <x:c r="S6" s="142" t="str">
        <x:f>IF('17_Form_Pertes_Dommages'!$P6="Validé humainement",'17_Form_Pertes_Dommages'!S6,"")</x:f>
      </x:c>
      <x:c r="T6" s="142" t="str">
        <x:f>IF('17_Form_Pertes_Dommages'!$P6="Validé humainement",'17_Form_Pertes_Dommages'!T6,"")</x:f>
      </x:c>
      <x:c r="U6" s="142" t="str">
        <x:f>IF('17_Form_Pertes_Dommages'!$P6="Validé humainement",'17_Form_Pertes_Dommages'!U6,"")</x:f>
      </x:c>
    </x:row>
    <x:row r="7">
      <x:c r="A7" s="142" t="str">
        <x:f>IF('17_Form_Pertes_Dommages'!$P7="Validé humainement",'17_Form_Pertes_Dommages'!A7,"")</x:f>
      </x:c>
      <x:c r="B7" s="142" t="str">
        <x:f>IF('17_Form_Pertes_Dommages'!$P7="Validé humainement",'17_Form_Pertes_Dommages'!B7,"")</x:f>
      </x:c>
      <x:c r="C7" s="142" t="str">
        <x:f>IF('17_Form_Pertes_Dommages'!$P7="Validé humainement",'17_Form_Pertes_Dommages'!C7,"")</x:f>
      </x:c>
      <x:c r="D7" s="142" t="str">
        <x:f>IF('17_Form_Pertes_Dommages'!$P7="Validé humainement",'17_Form_Pertes_Dommages'!D7,"")</x:f>
      </x:c>
      <x:c r="E7" s="142" t="str">
        <x:f>IF('17_Form_Pertes_Dommages'!$P7="Validé humainement",'17_Form_Pertes_Dommages'!E7,"")</x:f>
      </x:c>
      <x:c r="F7" s="142" t="str">
        <x:f>IF('17_Form_Pertes_Dommages'!$P7="Validé humainement",'17_Form_Pertes_Dommages'!F7,"")</x:f>
      </x:c>
      <x:c r="G7" s="142" t="str">
        <x:f>IF('17_Form_Pertes_Dommages'!$P7="Validé humainement",'17_Form_Pertes_Dommages'!G7,"")</x:f>
      </x:c>
      <x:c r="H7" s="142" t="str">
        <x:f>IF('17_Form_Pertes_Dommages'!$P7="Validé humainement",'17_Form_Pertes_Dommages'!H7,"")</x:f>
      </x:c>
      <x:c r="I7" s="142" t="str">
        <x:f>IF('17_Form_Pertes_Dommages'!$P7="Validé humainement",'17_Form_Pertes_Dommages'!I7,"")</x:f>
      </x:c>
      <x:c r="J7" s="142" t="str">
        <x:f>IF('17_Form_Pertes_Dommages'!$P7="Validé humainement",'17_Form_Pertes_Dommages'!J7,"")</x:f>
      </x:c>
      <x:c r="K7" s="142" t="str">
        <x:f>IF('17_Form_Pertes_Dommages'!$P7="Validé humainement",'17_Form_Pertes_Dommages'!K7,"")</x:f>
      </x:c>
      <x:c r="L7" s="142" t="str">
        <x:f>IF('17_Form_Pertes_Dommages'!$P7="Validé humainement",'17_Form_Pertes_Dommages'!L7,"")</x:f>
      </x:c>
      <x:c r="M7" s="142" t="str">
        <x:f>IF('17_Form_Pertes_Dommages'!$P7="Validé humainement",'17_Form_Pertes_Dommages'!M7,"")</x:f>
      </x:c>
      <x:c r="N7" s="142" t="str">
        <x:f>IF('17_Form_Pertes_Dommages'!$P7="Validé humainement",'17_Form_Pertes_Dommages'!N7,"")</x:f>
      </x:c>
      <x:c r="O7" s="142" t="str">
        <x:f>IF('17_Form_Pertes_Dommages'!$P7="Validé humainement",'17_Form_Pertes_Dommages'!O7,"")</x:f>
      </x:c>
      <x:c r="P7" s="142" t="str">
        <x:f>IF('17_Form_Pertes_Dommages'!$P7="Validé humainement",'17_Form_Pertes_Dommages'!P7,"")</x:f>
      </x:c>
      <x:c r="Q7" s="142" t="str">
        <x:f>IF('17_Form_Pertes_Dommages'!$P7="Validé humainement",'17_Form_Pertes_Dommages'!Q7,"")</x:f>
      </x:c>
      <x:c r="R7" s="142" t="str">
        <x:f>IF('17_Form_Pertes_Dommages'!$P7="Validé humainement",'17_Form_Pertes_Dommages'!R7,"")</x:f>
      </x:c>
      <x:c r="S7" s="142" t="str">
        <x:f>IF('17_Form_Pertes_Dommages'!$P7="Validé humainement",'17_Form_Pertes_Dommages'!S7,"")</x:f>
      </x:c>
      <x:c r="T7" s="142" t="str">
        <x:f>IF('17_Form_Pertes_Dommages'!$P7="Validé humainement",'17_Form_Pertes_Dommages'!T7,"")</x:f>
      </x:c>
      <x:c r="U7" s="142" t="str">
        <x:f>IF('17_Form_Pertes_Dommages'!$P7="Validé humainement",'17_Form_Pertes_Dommages'!U7,"")</x:f>
      </x:c>
    </x:row>
    <x:row r="8">
      <x:c r="A8" s="142" t="str">
        <x:f>IF('17_Form_Pertes_Dommages'!$P8="Validé humainement",'17_Form_Pertes_Dommages'!A8,"")</x:f>
      </x:c>
      <x:c r="B8" s="142" t="str">
        <x:f>IF('17_Form_Pertes_Dommages'!$P8="Validé humainement",'17_Form_Pertes_Dommages'!B8,"")</x:f>
      </x:c>
      <x:c r="C8" s="142" t="str">
        <x:f>IF('17_Form_Pertes_Dommages'!$P8="Validé humainement",'17_Form_Pertes_Dommages'!C8,"")</x:f>
      </x:c>
      <x:c r="D8" s="142" t="str">
        <x:f>IF('17_Form_Pertes_Dommages'!$P8="Validé humainement",'17_Form_Pertes_Dommages'!D8,"")</x:f>
      </x:c>
      <x:c r="E8" s="142" t="str">
        <x:f>IF('17_Form_Pertes_Dommages'!$P8="Validé humainement",'17_Form_Pertes_Dommages'!E8,"")</x:f>
      </x:c>
      <x:c r="F8" s="142" t="str">
        <x:f>IF('17_Form_Pertes_Dommages'!$P8="Validé humainement",'17_Form_Pertes_Dommages'!F8,"")</x:f>
      </x:c>
      <x:c r="G8" s="142" t="str">
        <x:f>IF('17_Form_Pertes_Dommages'!$P8="Validé humainement",'17_Form_Pertes_Dommages'!G8,"")</x:f>
      </x:c>
      <x:c r="H8" s="142" t="str">
        <x:f>IF('17_Form_Pertes_Dommages'!$P8="Validé humainement",'17_Form_Pertes_Dommages'!H8,"")</x:f>
      </x:c>
      <x:c r="I8" s="142" t="str">
        <x:f>IF('17_Form_Pertes_Dommages'!$P8="Validé humainement",'17_Form_Pertes_Dommages'!I8,"")</x:f>
      </x:c>
      <x:c r="J8" s="142" t="str">
        <x:f>IF('17_Form_Pertes_Dommages'!$P8="Validé humainement",'17_Form_Pertes_Dommages'!J8,"")</x:f>
      </x:c>
      <x:c r="K8" s="142" t="str">
        <x:f>IF('17_Form_Pertes_Dommages'!$P8="Validé humainement",'17_Form_Pertes_Dommages'!K8,"")</x:f>
      </x:c>
      <x:c r="L8" s="142" t="str">
        <x:f>IF('17_Form_Pertes_Dommages'!$P8="Validé humainement",'17_Form_Pertes_Dommages'!L8,"")</x:f>
      </x:c>
      <x:c r="M8" s="142" t="str">
        <x:f>IF('17_Form_Pertes_Dommages'!$P8="Validé humainement",'17_Form_Pertes_Dommages'!M8,"")</x:f>
      </x:c>
      <x:c r="N8" s="142" t="str">
        <x:f>IF('17_Form_Pertes_Dommages'!$P8="Validé humainement",'17_Form_Pertes_Dommages'!N8,"")</x:f>
      </x:c>
      <x:c r="O8" s="142" t="str">
        <x:f>IF('17_Form_Pertes_Dommages'!$P8="Validé humainement",'17_Form_Pertes_Dommages'!O8,"")</x:f>
      </x:c>
      <x:c r="P8" s="142" t="str">
        <x:f>IF('17_Form_Pertes_Dommages'!$P8="Validé humainement",'17_Form_Pertes_Dommages'!P8,"")</x:f>
      </x:c>
      <x:c r="Q8" s="142" t="str">
        <x:f>IF('17_Form_Pertes_Dommages'!$P8="Validé humainement",'17_Form_Pertes_Dommages'!Q8,"")</x:f>
      </x:c>
      <x:c r="R8" s="142" t="str">
        <x:f>IF('17_Form_Pertes_Dommages'!$P8="Validé humainement",'17_Form_Pertes_Dommages'!R8,"")</x:f>
      </x:c>
      <x:c r="S8" s="142" t="str">
        <x:f>IF('17_Form_Pertes_Dommages'!$P8="Validé humainement",'17_Form_Pertes_Dommages'!S8,"")</x:f>
      </x:c>
      <x:c r="T8" s="142" t="str">
        <x:f>IF('17_Form_Pertes_Dommages'!$P8="Validé humainement",'17_Form_Pertes_Dommages'!T8,"")</x:f>
      </x:c>
      <x:c r="U8" s="142" t="str">
        <x:f>IF('17_Form_Pertes_Dommages'!$P8="Validé humainement",'17_Form_Pertes_Dommages'!U8,"")</x:f>
      </x:c>
    </x:row>
    <x:row r="9">
      <x:c r="A9" s="142" t="str">
        <x:f>IF('17_Form_Pertes_Dommages'!$P9="Validé humainement",'17_Form_Pertes_Dommages'!A9,"")</x:f>
      </x:c>
      <x:c r="B9" s="142" t="str">
        <x:f>IF('17_Form_Pertes_Dommages'!$P9="Validé humainement",'17_Form_Pertes_Dommages'!B9,"")</x:f>
      </x:c>
      <x:c r="C9" s="142" t="str">
        <x:f>IF('17_Form_Pertes_Dommages'!$P9="Validé humainement",'17_Form_Pertes_Dommages'!C9,"")</x:f>
      </x:c>
      <x:c r="D9" s="142" t="str">
        <x:f>IF('17_Form_Pertes_Dommages'!$P9="Validé humainement",'17_Form_Pertes_Dommages'!D9,"")</x:f>
      </x:c>
      <x:c r="E9" s="142" t="str">
        <x:f>IF('17_Form_Pertes_Dommages'!$P9="Validé humainement",'17_Form_Pertes_Dommages'!E9,"")</x:f>
      </x:c>
      <x:c r="F9" s="142" t="str">
        <x:f>IF('17_Form_Pertes_Dommages'!$P9="Validé humainement",'17_Form_Pertes_Dommages'!F9,"")</x:f>
      </x:c>
      <x:c r="G9" s="142" t="str">
        <x:f>IF('17_Form_Pertes_Dommages'!$P9="Validé humainement",'17_Form_Pertes_Dommages'!G9,"")</x:f>
      </x:c>
      <x:c r="H9" s="142" t="str">
        <x:f>IF('17_Form_Pertes_Dommages'!$P9="Validé humainement",'17_Form_Pertes_Dommages'!H9,"")</x:f>
      </x:c>
      <x:c r="I9" s="142" t="str">
        <x:f>IF('17_Form_Pertes_Dommages'!$P9="Validé humainement",'17_Form_Pertes_Dommages'!I9,"")</x:f>
      </x:c>
      <x:c r="J9" s="142" t="str">
        <x:f>IF('17_Form_Pertes_Dommages'!$P9="Validé humainement",'17_Form_Pertes_Dommages'!J9,"")</x:f>
      </x:c>
      <x:c r="K9" s="142" t="str">
        <x:f>IF('17_Form_Pertes_Dommages'!$P9="Validé humainement",'17_Form_Pertes_Dommages'!K9,"")</x:f>
      </x:c>
      <x:c r="L9" s="142" t="str">
        <x:f>IF('17_Form_Pertes_Dommages'!$P9="Validé humainement",'17_Form_Pertes_Dommages'!L9,"")</x:f>
      </x:c>
      <x:c r="M9" s="142" t="str">
        <x:f>IF('17_Form_Pertes_Dommages'!$P9="Validé humainement",'17_Form_Pertes_Dommages'!M9,"")</x:f>
      </x:c>
      <x:c r="N9" s="142" t="str">
        <x:f>IF('17_Form_Pertes_Dommages'!$P9="Validé humainement",'17_Form_Pertes_Dommages'!N9,"")</x:f>
      </x:c>
      <x:c r="O9" s="142" t="str">
        <x:f>IF('17_Form_Pertes_Dommages'!$P9="Validé humainement",'17_Form_Pertes_Dommages'!O9,"")</x:f>
      </x:c>
      <x:c r="P9" s="142" t="str">
        <x:f>IF('17_Form_Pertes_Dommages'!$P9="Validé humainement",'17_Form_Pertes_Dommages'!P9,"")</x:f>
      </x:c>
      <x:c r="Q9" s="142" t="str">
        <x:f>IF('17_Form_Pertes_Dommages'!$P9="Validé humainement",'17_Form_Pertes_Dommages'!Q9,"")</x:f>
      </x:c>
      <x:c r="R9" s="142" t="str">
        <x:f>IF('17_Form_Pertes_Dommages'!$P9="Validé humainement",'17_Form_Pertes_Dommages'!R9,"")</x:f>
      </x:c>
      <x:c r="S9" s="142" t="str">
        <x:f>IF('17_Form_Pertes_Dommages'!$P9="Validé humainement",'17_Form_Pertes_Dommages'!S9,"")</x:f>
      </x:c>
      <x:c r="T9" s="142" t="str">
        <x:f>IF('17_Form_Pertes_Dommages'!$P9="Validé humainement",'17_Form_Pertes_Dommages'!T9,"")</x:f>
      </x:c>
      <x:c r="U9" s="142" t="str">
        <x:f>IF('17_Form_Pertes_Dommages'!$P9="Validé humainement",'17_Form_Pertes_Dommages'!U9,"")</x:f>
      </x:c>
    </x:row>
    <x:row r="10">
      <x:c r="A10" s="142" t="str">
        <x:f>IF('17_Form_Pertes_Dommages'!$P10="Validé humainement",'17_Form_Pertes_Dommages'!A10,"")</x:f>
      </x:c>
      <x:c r="B10" s="142" t="str">
        <x:f>IF('17_Form_Pertes_Dommages'!$P10="Validé humainement",'17_Form_Pertes_Dommages'!B10,"")</x:f>
      </x:c>
      <x:c r="C10" s="142" t="str">
        <x:f>IF('17_Form_Pertes_Dommages'!$P10="Validé humainement",'17_Form_Pertes_Dommages'!C10,"")</x:f>
      </x:c>
      <x:c r="D10" s="142" t="str">
        <x:f>IF('17_Form_Pertes_Dommages'!$P10="Validé humainement",'17_Form_Pertes_Dommages'!D10,"")</x:f>
      </x:c>
      <x:c r="E10" s="142" t="str">
        <x:f>IF('17_Form_Pertes_Dommages'!$P10="Validé humainement",'17_Form_Pertes_Dommages'!E10,"")</x:f>
      </x:c>
      <x:c r="F10" s="142" t="str">
        <x:f>IF('17_Form_Pertes_Dommages'!$P10="Validé humainement",'17_Form_Pertes_Dommages'!F10,"")</x:f>
      </x:c>
      <x:c r="G10" s="142" t="str">
        <x:f>IF('17_Form_Pertes_Dommages'!$P10="Validé humainement",'17_Form_Pertes_Dommages'!G10,"")</x:f>
      </x:c>
      <x:c r="H10" s="142" t="str">
        <x:f>IF('17_Form_Pertes_Dommages'!$P10="Validé humainement",'17_Form_Pertes_Dommages'!H10,"")</x:f>
      </x:c>
      <x:c r="I10" s="142" t="str">
        <x:f>IF('17_Form_Pertes_Dommages'!$P10="Validé humainement",'17_Form_Pertes_Dommages'!I10,"")</x:f>
      </x:c>
      <x:c r="J10" s="142" t="str">
        <x:f>IF('17_Form_Pertes_Dommages'!$P10="Validé humainement",'17_Form_Pertes_Dommages'!J10,"")</x:f>
      </x:c>
      <x:c r="K10" s="142" t="str">
        <x:f>IF('17_Form_Pertes_Dommages'!$P10="Validé humainement",'17_Form_Pertes_Dommages'!K10,"")</x:f>
      </x:c>
      <x:c r="L10" s="142" t="str">
        <x:f>IF('17_Form_Pertes_Dommages'!$P10="Validé humainement",'17_Form_Pertes_Dommages'!L10,"")</x:f>
      </x:c>
      <x:c r="M10" s="142" t="str">
        <x:f>IF('17_Form_Pertes_Dommages'!$P10="Validé humainement",'17_Form_Pertes_Dommages'!M10,"")</x:f>
      </x:c>
      <x:c r="N10" s="142" t="str">
        <x:f>IF('17_Form_Pertes_Dommages'!$P10="Validé humainement",'17_Form_Pertes_Dommages'!N10,"")</x:f>
      </x:c>
      <x:c r="O10" s="142" t="str">
        <x:f>IF('17_Form_Pertes_Dommages'!$P10="Validé humainement",'17_Form_Pertes_Dommages'!O10,"")</x:f>
      </x:c>
      <x:c r="P10" s="142" t="str">
        <x:f>IF('17_Form_Pertes_Dommages'!$P10="Validé humainement",'17_Form_Pertes_Dommages'!P10,"")</x:f>
      </x:c>
      <x:c r="Q10" s="142" t="str">
        <x:f>IF('17_Form_Pertes_Dommages'!$P10="Validé humainement",'17_Form_Pertes_Dommages'!Q10,"")</x:f>
      </x:c>
      <x:c r="R10" s="142" t="str">
        <x:f>IF('17_Form_Pertes_Dommages'!$P10="Validé humainement",'17_Form_Pertes_Dommages'!R10,"")</x:f>
      </x:c>
      <x:c r="S10" s="142" t="str">
        <x:f>IF('17_Form_Pertes_Dommages'!$P10="Validé humainement",'17_Form_Pertes_Dommages'!S10,"")</x:f>
      </x:c>
      <x:c r="T10" s="142" t="str">
        <x:f>IF('17_Form_Pertes_Dommages'!$P10="Validé humainement",'17_Form_Pertes_Dommages'!T10,"")</x:f>
      </x:c>
      <x:c r="U10" s="142" t="str">
        <x:f>IF('17_Form_Pertes_Dommages'!$P10="Validé humainement",'17_Form_Pertes_Dommages'!U10,"")</x:f>
      </x:c>
    </x:row>
    <x:row r="11">
      <x:c r="A11" s="142" t="str">
        <x:f>IF('17_Form_Pertes_Dommages'!$P11="Validé humainement",'17_Form_Pertes_Dommages'!A11,"")</x:f>
      </x:c>
      <x:c r="B11" s="142" t="str">
        <x:f>IF('17_Form_Pertes_Dommages'!$P11="Validé humainement",'17_Form_Pertes_Dommages'!B11,"")</x:f>
      </x:c>
      <x:c r="C11" s="142" t="str">
        <x:f>IF('17_Form_Pertes_Dommages'!$P11="Validé humainement",'17_Form_Pertes_Dommages'!C11,"")</x:f>
      </x:c>
      <x:c r="D11" s="142" t="str">
        <x:f>IF('17_Form_Pertes_Dommages'!$P11="Validé humainement",'17_Form_Pertes_Dommages'!D11,"")</x:f>
      </x:c>
      <x:c r="E11" s="142" t="str">
        <x:f>IF('17_Form_Pertes_Dommages'!$P11="Validé humainement",'17_Form_Pertes_Dommages'!E11,"")</x:f>
      </x:c>
      <x:c r="F11" s="142" t="str">
        <x:f>IF('17_Form_Pertes_Dommages'!$P11="Validé humainement",'17_Form_Pertes_Dommages'!F11,"")</x:f>
      </x:c>
      <x:c r="G11" s="142" t="str">
        <x:f>IF('17_Form_Pertes_Dommages'!$P11="Validé humainement",'17_Form_Pertes_Dommages'!G11,"")</x:f>
      </x:c>
      <x:c r="H11" s="142" t="str">
        <x:f>IF('17_Form_Pertes_Dommages'!$P11="Validé humainement",'17_Form_Pertes_Dommages'!H11,"")</x:f>
      </x:c>
      <x:c r="I11" s="142" t="str">
        <x:f>IF('17_Form_Pertes_Dommages'!$P11="Validé humainement",'17_Form_Pertes_Dommages'!I11,"")</x:f>
      </x:c>
      <x:c r="J11" s="142" t="str">
        <x:f>IF('17_Form_Pertes_Dommages'!$P11="Validé humainement",'17_Form_Pertes_Dommages'!J11,"")</x:f>
      </x:c>
      <x:c r="K11" s="142" t="str">
        <x:f>IF('17_Form_Pertes_Dommages'!$P11="Validé humainement",'17_Form_Pertes_Dommages'!K11,"")</x:f>
      </x:c>
      <x:c r="L11" s="142" t="str">
        <x:f>IF('17_Form_Pertes_Dommages'!$P11="Validé humainement",'17_Form_Pertes_Dommages'!L11,"")</x:f>
      </x:c>
      <x:c r="M11" s="142" t="str">
        <x:f>IF('17_Form_Pertes_Dommages'!$P11="Validé humainement",'17_Form_Pertes_Dommages'!M11,"")</x:f>
      </x:c>
      <x:c r="N11" s="142" t="str">
        <x:f>IF('17_Form_Pertes_Dommages'!$P11="Validé humainement",'17_Form_Pertes_Dommages'!N11,"")</x:f>
      </x:c>
      <x:c r="O11" s="142" t="str">
        <x:f>IF('17_Form_Pertes_Dommages'!$P11="Validé humainement",'17_Form_Pertes_Dommages'!O11,"")</x:f>
      </x:c>
      <x:c r="P11" s="142" t="str">
        <x:f>IF('17_Form_Pertes_Dommages'!$P11="Validé humainement",'17_Form_Pertes_Dommages'!P11,"")</x:f>
      </x:c>
      <x:c r="Q11" s="142" t="str">
        <x:f>IF('17_Form_Pertes_Dommages'!$P11="Validé humainement",'17_Form_Pertes_Dommages'!Q11,"")</x:f>
      </x:c>
      <x:c r="R11" s="142" t="str">
        <x:f>IF('17_Form_Pertes_Dommages'!$P11="Validé humainement",'17_Form_Pertes_Dommages'!R11,"")</x:f>
      </x:c>
      <x:c r="S11" s="142" t="str">
        <x:f>IF('17_Form_Pertes_Dommages'!$P11="Validé humainement",'17_Form_Pertes_Dommages'!S11,"")</x:f>
      </x:c>
      <x:c r="T11" s="142" t="str">
        <x:f>IF('17_Form_Pertes_Dommages'!$P11="Validé humainement",'17_Form_Pertes_Dommages'!T11,"")</x:f>
      </x:c>
      <x:c r="U11" s="142" t="str">
        <x:f>IF('17_Form_Pertes_Dommages'!$P11="Validé humainement",'17_Form_Pertes_Dommages'!U11,"")</x:f>
      </x:c>
    </x:row>
    <x:row r="12">
      <x:c r="A12" s="142" t="str">
        <x:f>IF('17_Form_Pertes_Dommages'!$P12="Validé humainement",'17_Form_Pertes_Dommages'!A12,"")</x:f>
      </x:c>
      <x:c r="B12" s="142" t="str">
        <x:f>IF('17_Form_Pertes_Dommages'!$P12="Validé humainement",'17_Form_Pertes_Dommages'!B12,"")</x:f>
      </x:c>
      <x:c r="C12" s="142" t="str">
        <x:f>IF('17_Form_Pertes_Dommages'!$P12="Validé humainement",'17_Form_Pertes_Dommages'!C12,"")</x:f>
      </x:c>
      <x:c r="D12" s="142" t="str">
        <x:f>IF('17_Form_Pertes_Dommages'!$P12="Validé humainement",'17_Form_Pertes_Dommages'!D12,"")</x:f>
      </x:c>
      <x:c r="E12" s="142" t="str">
        <x:f>IF('17_Form_Pertes_Dommages'!$P12="Validé humainement",'17_Form_Pertes_Dommages'!E12,"")</x:f>
      </x:c>
      <x:c r="F12" s="142" t="str">
        <x:f>IF('17_Form_Pertes_Dommages'!$P12="Validé humainement",'17_Form_Pertes_Dommages'!F12,"")</x:f>
      </x:c>
      <x:c r="G12" s="142" t="str">
        <x:f>IF('17_Form_Pertes_Dommages'!$P12="Validé humainement",'17_Form_Pertes_Dommages'!G12,"")</x:f>
      </x:c>
      <x:c r="H12" s="142" t="str">
        <x:f>IF('17_Form_Pertes_Dommages'!$P12="Validé humainement",'17_Form_Pertes_Dommages'!H12,"")</x:f>
      </x:c>
      <x:c r="I12" s="142" t="str">
        <x:f>IF('17_Form_Pertes_Dommages'!$P12="Validé humainement",'17_Form_Pertes_Dommages'!I12,"")</x:f>
      </x:c>
      <x:c r="J12" s="142" t="str">
        <x:f>IF('17_Form_Pertes_Dommages'!$P12="Validé humainement",'17_Form_Pertes_Dommages'!J12,"")</x:f>
      </x:c>
      <x:c r="K12" s="142" t="str">
        <x:f>IF('17_Form_Pertes_Dommages'!$P12="Validé humainement",'17_Form_Pertes_Dommages'!K12,"")</x:f>
      </x:c>
      <x:c r="L12" s="142" t="str">
        <x:f>IF('17_Form_Pertes_Dommages'!$P12="Validé humainement",'17_Form_Pertes_Dommages'!L12,"")</x:f>
      </x:c>
      <x:c r="M12" s="142" t="str">
        <x:f>IF('17_Form_Pertes_Dommages'!$P12="Validé humainement",'17_Form_Pertes_Dommages'!M12,"")</x:f>
      </x:c>
      <x:c r="N12" s="142" t="str">
        <x:f>IF('17_Form_Pertes_Dommages'!$P12="Validé humainement",'17_Form_Pertes_Dommages'!N12,"")</x:f>
      </x:c>
      <x:c r="O12" s="142" t="str">
        <x:f>IF('17_Form_Pertes_Dommages'!$P12="Validé humainement",'17_Form_Pertes_Dommages'!O12,"")</x:f>
      </x:c>
      <x:c r="P12" s="142" t="str">
        <x:f>IF('17_Form_Pertes_Dommages'!$P12="Validé humainement",'17_Form_Pertes_Dommages'!P12,"")</x:f>
      </x:c>
      <x:c r="Q12" s="142" t="str">
        <x:f>IF('17_Form_Pertes_Dommages'!$P12="Validé humainement",'17_Form_Pertes_Dommages'!Q12,"")</x:f>
      </x:c>
      <x:c r="R12" s="142" t="str">
        <x:f>IF('17_Form_Pertes_Dommages'!$P12="Validé humainement",'17_Form_Pertes_Dommages'!R12,"")</x:f>
      </x:c>
      <x:c r="S12" s="142" t="str">
        <x:f>IF('17_Form_Pertes_Dommages'!$P12="Validé humainement",'17_Form_Pertes_Dommages'!S12,"")</x:f>
      </x:c>
      <x:c r="T12" s="142" t="str">
        <x:f>IF('17_Form_Pertes_Dommages'!$P12="Validé humainement",'17_Form_Pertes_Dommages'!T12,"")</x:f>
      </x:c>
      <x:c r="U12" s="142" t="str">
        <x:f>IF('17_Form_Pertes_Dommages'!$P12="Validé humainement",'17_Form_Pertes_Dommages'!U12,"")</x:f>
      </x:c>
    </x:row>
    <x:row r="13">
      <x:c r="A13" s="142" t="str">
        <x:f>IF('17_Form_Pertes_Dommages'!$P13="Validé humainement",'17_Form_Pertes_Dommages'!A13,"")</x:f>
      </x:c>
      <x:c r="B13" s="142" t="str">
        <x:f>IF('17_Form_Pertes_Dommages'!$P13="Validé humainement",'17_Form_Pertes_Dommages'!B13,"")</x:f>
      </x:c>
      <x:c r="C13" s="142" t="str">
        <x:f>IF('17_Form_Pertes_Dommages'!$P13="Validé humainement",'17_Form_Pertes_Dommages'!C13,"")</x:f>
      </x:c>
      <x:c r="D13" s="142" t="str">
        <x:f>IF('17_Form_Pertes_Dommages'!$P13="Validé humainement",'17_Form_Pertes_Dommages'!D13,"")</x:f>
      </x:c>
      <x:c r="E13" s="142" t="str">
        <x:f>IF('17_Form_Pertes_Dommages'!$P13="Validé humainement",'17_Form_Pertes_Dommages'!E13,"")</x:f>
      </x:c>
      <x:c r="F13" s="142" t="str">
        <x:f>IF('17_Form_Pertes_Dommages'!$P13="Validé humainement",'17_Form_Pertes_Dommages'!F13,"")</x:f>
      </x:c>
      <x:c r="G13" s="142" t="str">
        <x:f>IF('17_Form_Pertes_Dommages'!$P13="Validé humainement",'17_Form_Pertes_Dommages'!G13,"")</x:f>
      </x:c>
      <x:c r="H13" s="142" t="str">
        <x:f>IF('17_Form_Pertes_Dommages'!$P13="Validé humainement",'17_Form_Pertes_Dommages'!H13,"")</x:f>
      </x:c>
      <x:c r="I13" s="142" t="str">
        <x:f>IF('17_Form_Pertes_Dommages'!$P13="Validé humainement",'17_Form_Pertes_Dommages'!I13,"")</x:f>
      </x:c>
      <x:c r="J13" s="142" t="str">
        <x:f>IF('17_Form_Pertes_Dommages'!$P13="Validé humainement",'17_Form_Pertes_Dommages'!J13,"")</x:f>
      </x:c>
      <x:c r="K13" s="142" t="str">
        <x:f>IF('17_Form_Pertes_Dommages'!$P13="Validé humainement",'17_Form_Pertes_Dommages'!K13,"")</x:f>
      </x:c>
      <x:c r="L13" s="142" t="str">
        <x:f>IF('17_Form_Pertes_Dommages'!$P13="Validé humainement",'17_Form_Pertes_Dommages'!L13,"")</x:f>
      </x:c>
      <x:c r="M13" s="142" t="str">
        <x:f>IF('17_Form_Pertes_Dommages'!$P13="Validé humainement",'17_Form_Pertes_Dommages'!M13,"")</x:f>
      </x:c>
      <x:c r="N13" s="142" t="str">
        <x:f>IF('17_Form_Pertes_Dommages'!$P13="Validé humainement",'17_Form_Pertes_Dommages'!N13,"")</x:f>
      </x:c>
      <x:c r="O13" s="142" t="str">
        <x:f>IF('17_Form_Pertes_Dommages'!$P13="Validé humainement",'17_Form_Pertes_Dommages'!O13,"")</x:f>
      </x:c>
      <x:c r="P13" s="142" t="str">
        <x:f>IF('17_Form_Pertes_Dommages'!$P13="Validé humainement",'17_Form_Pertes_Dommages'!P13,"")</x:f>
      </x:c>
      <x:c r="Q13" s="142" t="str">
        <x:f>IF('17_Form_Pertes_Dommages'!$P13="Validé humainement",'17_Form_Pertes_Dommages'!Q13,"")</x:f>
      </x:c>
      <x:c r="R13" s="142" t="str">
        <x:f>IF('17_Form_Pertes_Dommages'!$P13="Validé humainement",'17_Form_Pertes_Dommages'!R13,"")</x:f>
      </x:c>
      <x:c r="S13" s="142" t="str">
        <x:f>IF('17_Form_Pertes_Dommages'!$P13="Validé humainement",'17_Form_Pertes_Dommages'!S13,"")</x:f>
      </x:c>
      <x:c r="T13" s="142" t="str">
        <x:f>IF('17_Form_Pertes_Dommages'!$P13="Validé humainement",'17_Form_Pertes_Dommages'!T13,"")</x:f>
      </x:c>
      <x:c r="U13" s="142" t="str">
        <x:f>IF('17_Form_Pertes_Dommages'!$P13="Validé humainement",'17_Form_Pertes_Dommages'!U13,"")</x:f>
      </x:c>
    </x:row>
    <x:row r="14">
      <x:c r="A14" s="142" t="str">
        <x:f>IF('17_Form_Pertes_Dommages'!$P14="Validé humainement",'17_Form_Pertes_Dommages'!A14,"")</x:f>
      </x:c>
      <x:c r="B14" s="142" t="str">
        <x:f>IF('17_Form_Pertes_Dommages'!$P14="Validé humainement",'17_Form_Pertes_Dommages'!B14,"")</x:f>
      </x:c>
      <x:c r="C14" s="142" t="str">
        <x:f>IF('17_Form_Pertes_Dommages'!$P14="Validé humainement",'17_Form_Pertes_Dommages'!C14,"")</x:f>
      </x:c>
      <x:c r="D14" s="142" t="str">
        <x:f>IF('17_Form_Pertes_Dommages'!$P14="Validé humainement",'17_Form_Pertes_Dommages'!D14,"")</x:f>
      </x:c>
      <x:c r="E14" s="142" t="str">
        <x:f>IF('17_Form_Pertes_Dommages'!$P14="Validé humainement",'17_Form_Pertes_Dommages'!E14,"")</x:f>
      </x:c>
      <x:c r="F14" s="142" t="str">
        <x:f>IF('17_Form_Pertes_Dommages'!$P14="Validé humainement",'17_Form_Pertes_Dommages'!F14,"")</x:f>
      </x:c>
      <x:c r="G14" s="142" t="str">
        <x:f>IF('17_Form_Pertes_Dommages'!$P14="Validé humainement",'17_Form_Pertes_Dommages'!G14,"")</x:f>
      </x:c>
      <x:c r="H14" s="142" t="str">
        <x:f>IF('17_Form_Pertes_Dommages'!$P14="Validé humainement",'17_Form_Pertes_Dommages'!H14,"")</x:f>
      </x:c>
      <x:c r="I14" s="142" t="str">
        <x:f>IF('17_Form_Pertes_Dommages'!$P14="Validé humainement",'17_Form_Pertes_Dommages'!I14,"")</x:f>
      </x:c>
      <x:c r="J14" s="142" t="str">
        <x:f>IF('17_Form_Pertes_Dommages'!$P14="Validé humainement",'17_Form_Pertes_Dommages'!J14,"")</x:f>
      </x:c>
      <x:c r="K14" s="142" t="str">
        <x:f>IF('17_Form_Pertes_Dommages'!$P14="Validé humainement",'17_Form_Pertes_Dommages'!K14,"")</x:f>
      </x:c>
      <x:c r="L14" s="142" t="str">
        <x:f>IF('17_Form_Pertes_Dommages'!$P14="Validé humainement",'17_Form_Pertes_Dommages'!L14,"")</x:f>
      </x:c>
      <x:c r="M14" s="142" t="str">
        <x:f>IF('17_Form_Pertes_Dommages'!$P14="Validé humainement",'17_Form_Pertes_Dommages'!M14,"")</x:f>
      </x:c>
      <x:c r="N14" s="142" t="str">
        <x:f>IF('17_Form_Pertes_Dommages'!$P14="Validé humainement",'17_Form_Pertes_Dommages'!N14,"")</x:f>
      </x:c>
      <x:c r="O14" s="142" t="str">
        <x:f>IF('17_Form_Pertes_Dommages'!$P14="Validé humainement",'17_Form_Pertes_Dommages'!O14,"")</x:f>
      </x:c>
      <x:c r="P14" s="142" t="str">
        <x:f>IF('17_Form_Pertes_Dommages'!$P14="Validé humainement",'17_Form_Pertes_Dommages'!P14,"")</x:f>
      </x:c>
      <x:c r="Q14" s="142" t="str">
        <x:f>IF('17_Form_Pertes_Dommages'!$P14="Validé humainement",'17_Form_Pertes_Dommages'!Q14,"")</x:f>
      </x:c>
      <x:c r="R14" s="142" t="str">
        <x:f>IF('17_Form_Pertes_Dommages'!$P14="Validé humainement",'17_Form_Pertes_Dommages'!R14,"")</x:f>
      </x:c>
      <x:c r="S14" s="142" t="str">
        <x:f>IF('17_Form_Pertes_Dommages'!$P14="Validé humainement",'17_Form_Pertes_Dommages'!S14,"")</x:f>
      </x:c>
      <x:c r="T14" s="142" t="str">
        <x:f>IF('17_Form_Pertes_Dommages'!$P14="Validé humainement",'17_Form_Pertes_Dommages'!T14,"")</x:f>
      </x:c>
      <x:c r="U14" s="142" t="str">
        <x:f>IF('17_Form_Pertes_Dommages'!$P14="Validé humainement",'17_Form_Pertes_Dommages'!U14,"")</x:f>
      </x:c>
    </x:row>
    <x:row r="15">
      <x:c r="A15" s="142" t="str">
        <x:f>IF('17_Form_Pertes_Dommages'!$P15="Validé humainement",'17_Form_Pertes_Dommages'!A15,"")</x:f>
      </x:c>
      <x:c r="B15" s="142" t="str">
        <x:f>IF('17_Form_Pertes_Dommages'!$P15="Validé humainement",'17_Form_Pertes_Dommages'!B15,"")</x:f>
      </x:c>
      <x:c r="C15" s="142" t="str">
        <x:f>IF('17_Form_Pertes_Dommages'!$P15="Validé humainement",'17_Form_Pertes_Dommages'!C15,"")</x:f>
      </x:c>
      <x:c r="D15" s="142" t="str">
        <x:f>IF('17_Form_Pertes_Dommages'!$P15="Validé humainement",'17_Form_Pertes_Dommages'!D15,"")</x:f>
      </x:c>
      <x:c r="E15" s="142" t="str">
        <x:f>IF('17_Form_Pertes_Dommages'!$P15="Validé humainement",'17_Form_Pertes_Dommages'!E15,"")</x:f>
      </x:c>
      <x:c r="F15" s="142" t="str">
        <x:f>IF('17_Form_Pertes_Dommages'!$P15="Validé humainement",'17_Form_Pertes_Dommages'!F15,"")</x:f>
      </x:c>
      <x:c r="G15" s="142" t="str">
        <x:f>IF('17_Form_Pertes_Dommages'!$P15="Validé humainement",'17_Form_Pertes_Dommages'!G15,"")</x:f>
      </x:c>
      <x:c r="H15" s="142" t="str">
        <x:f>IF('17_Form_Pertes_Dommages'!$P15="Validé humainement",'17_Form_Pertes_Dommages'!H15,"")</x:f>
      </x:c>
      <x:c r="I15" s="142" t="str">
        <x:f>IF('17_Form_Pertes_Dommages'!$P15="Validé humainement",'17_Form_Pertes_Dommages'!I15,"")</x:f>
      </x:c>
      <x:c r="J15" s="142" t="str">
        <x:f>IF('17_Form_Pertes_Dommages'!$P15="Validé humainement",'17_Form_Pertes_Dommages'!J15,"")</x:f>
      </x:c>
      <x:c r="K15" s="142" t="str">
        <x:f>IF('17_Form_Pertes_Dommages'!$P15="Validé humainement",'17_Form_Pertes_Dommages'!K15,"")</x:f>
      </x:c>
      <x:c r="L15" s="142" t="str">
        <x:f>IF('17_Form_Pertes_Dommages'!$P15="Validé humainement",'17_Form_Pertes_Dommages'!L15,"")</x:f>
      </x:c>
      <x:c r="M15" s="142" t="str">
        <x:f>IF('17_Form_Pertes_Dommages'!$P15="Validé humainement",'17_Form_Pertes_Dommages'!M15,"")</x:f>
      </x:c>
      <x:c r="N15" s="142" t="str">
        <x:f>IF('17_Form_Pertes_Dommages'!$P15="Validé humainement",'17_Form_Pertes_Dommages'!N15,"")</x:f>
      </x:c>
      <x:c r="O15" s="142" t="str">
        <x:f>IF('17_Form_Pertes_Dommages'!$P15="Validé humainement",'17_Form_Pertes_Dommages'!O15,"")</x:f>
      </x:c>
      <x:c r="P15" s="142" t="str">
        <x:f>IF('17_Form_Pertes_Dommages'!$P15="Validé humainement",'17_Form_Pertes_Dommages'!P15,"")</x:f>
      </x:c>
      <x:c r="Q15" s="142" t="str">
        <x:f>IF('17_Form_Pertes_Dommages'!$P15="Validé humainement",'17_Form_Pertes_Dommages'!Q15,"")</x:f>
      </x:c>
      <x:c r="R15" s="142" t="str">
        <x:f>IF('17_Form_Pertes_Dommages'!$P15="Validé humainement",'17_Form_Pertes_Dommages'!R15,"")</x:f>
      </x:c>
      <x:c r="S15" s="142" t="str">
        <x:f>IF('17_Form_Pertes_Dommages'!$P15="Validé humainement",'17_Form_Pertes_Dommages'!S15,"")</x:f>
      </x:c>
      <x:c r="T15" s="142" t="str">
        <x:f>IF('17_Form_Pertes_Dommages'!$P15="Validé humainement",'17_Form_Pertes_Dommages'!T15,"")</x:f>
      </x:c>
      <x:c r="U15" s="142" t="str">
        <x:f>IF('17_Form_Pertes_Dommages'!$P15="Validé humainement",'17_Form_Pertes_Dommages'!U15,"")</x:f>
      </x:c>
    </x:row>
    <x:row r="16">
      <x:c r="A16" s="142" t="str">
        <x:f>IF('17_Form_Pertes_Dommages'!$P16="Validé humainement",'17_Form_Pertes_Dommages'!A16,"")</x:f>
      </x:c>
      <x:c r="B16" s="142" t="str">
        <x:f>IF('17_Form_Pertes_Dommages'!$P16="Validé humainement",'17_Form_Pertes_Dommages'!B16,"")</x:f>
      </x:c>
      <x:c r="C16" s="142" t="str">
        <x:f>IF('17_Form_Pertes_Dommages'!$P16="Validé humainement",'17_Form_Pertes_Dommages'!C16,"")</x:f>
      </x:c>
      <x:c r="D16" s="142" t="str">
        <x:f>IF('17_Form_Pertes_Dommages'!$P16="Validé humainement",'17_Form_Pertes_Dommages'!D16,"")</x:f>
      </x:c>
      <x:c r="E16" s="142" t="str">
        <x:f>IF('17_Form_Pertes_Dommages'!$P16="Validé humainement",'17_Form_Pertes_Dommages'!E16,"")</x:f>
      </x:c>
      <x:c r="F16" s="142" t="str">
        <x:f>IF('17_Form_Pertes_Dommages'!$P16="Validé humainement",'17_Form_Pertes_Dommages'!F16,"")</x:f>
      </x:c>
      <x:c r="G16" s="142" t="str">
        <x:f>IF('17_Form_Pertes_Dommages'!$P16="Validé humainement",'17_Form_Pertes_Dommages'!G16,"")</x:f>
      </x:c>
      <x:c r="H16" s="142" t="str">
        <x:f>IF('17_Form_Pertes_Dommages'!$P16="Validé humainement",'17_Form_Pertes_Dommages'!H16,"")</x:f>
      </x:c>
      <x:c r="I16" s="142" t="str">
        <x:f>IF('17_Form_Pertes_Dommages'!$P16="Validé humainement",'17_Form_Pertes_Dommages'!I16,"")</x:f>
      </x:c>
      <x:c r="J16" s="142" t="str">
        <x:f>IF('17_Form_Pertes_Dommages'!$P16="Validé humainement",'17_Form_Pertes_Dommages'!J16,"")</x:f>
      </x:c>
      <x:c r="K16" s="142" t="str">
        <x:f>IF('17_Form_Pertes_Dommages'!$P16="Validé humainement",'17_Form_Pertes_Dommages'!K16,"")</x:f>
      </x:c>
      <x:c r="L16" s="142" t="str">
        <x:f>IF('17_Form_Pertes_Dommages'!$P16="Validé humainement",'17_Form_Pertes_Dommages'!L16,"")</x:f>
      </x:c>
      <x:c r="M16" s="142" t="str">
        <x:f>IF('17_Form_Pertes_Dommages'!$P16="Validé humainement",'17_Form_Pertes_Dommages'!M16,"")</x:f>
      </x:c>
      <x:c r="N16" s="142" t="str">
        <x:f>IF('17_Form_Pertes_Dommages'!$P16="Validé humainement",'17_Form_Pertes_Dommages'!N16,"")</x:f>
      </x:c>
      <x:c r="O16" s="142" t="str">
        <x:f>IF('17_Form_Pertes_Dommages'!$P16="Validé humainement",'17_Form_Pertes_Dommages'!O16,"")</x:f>
      </x:c>
      <x:c r="P16" s="142" t="str">
        <x:f>IF('17_Form_Pertes_Dommages'!$P16="Validé humainement",'17_Form_Pertes_Dommages'!P16,"")</x:f>
      </x:c>
      <x:c r="Q16" s="142" t="str">
        <x:f>IF('17_Form_Pertes_Dommages'!$P16="Validé humainement",'17_Form_Pertes_Dommages'!Q16,"")</x:f>
      </x:c>
      <x:c r="R16" s="142" t="str">
        <x:f>IF('17_Form_Pertes_Dommages'!$P16="Validé humainement",'17_Form_Pertes_Dommages'!R16,"")</x:f>
      </x:c>
      <x:c r="S16" s="142" t="str">
        <x:f>IF('17_Form_Pertes_Dommages'!$P16="Validé humainement",'17_Form_Pertes_Dommages'!S16,"")</x:f>
      </x:c>
      <x:c r="T16" s="142" t="str">
        <x:f>IF('17_Form_Pertes_Dommages'!$P16="Validé humainement",'17_Form_Pertes_Dommages'!T16,"")</x:f>
      </x:c>
      <x:c r="U16" s="142" t="str">
        <x:f>IF('17_Form_Pertes_Dommages'!$P16="Validé humainement",'17_Form_Pertes_Dommages'!U16,"")</x:f>
      </x:c>
    </x:row>
    <x:row r="17">
      <x:c r="A17" s="142" t="str">
        <x:f>IF('17_Form_Pertes_Dommages'!$P17="Validé humainement",'17_Form_Pertes_Dommages'!A17,"")</x:f>
      </x:c>
      <x:c r="B17" s="142" t="str">
        <x:f>IF('17_Form_Pertes_Dommages'!$P17="Validé humainement",'17_Form_Pertes_Dommages'!B17,"")</x:f>
      </x:c>
      <x:c r="C17" s="142" t="str">
        <x:f>IF('17_Form_Pertes_Dommages'!$P17="Validé humainement",'17_Form_Pertes_Dommages'!C17,"")</x:f>
      </x:c>
      <x:c r="D17" s="142" t="str">
        <x:f>IF('17_Form_Pertes_Dommages'!$P17="Validé humainement",'17_Form_Pertes_Dommages'!D17,"")</x:f>
      </x:c>
      <x:c r="E17" s="142" t="str">
        <x:f>IF('17_Form_Pertes_Dommages'!$P17="Validé humainement",'17_Form_Pertes_Dommages'!E17,"")</x:f>
      </x:c>
      <x:c r="F17" s="142" t="str">
        <x:f>IF('17_Form_Pertes_Dommages'!$P17="Validé humainement",'17_Form_Pertes_Dommages'!F17,"")</x:f>
      </x:c>
      <x:c r="G17" s="142" t="str">
        <x:f>IF('17_Form_Pertes_Dommages'!$P17="Validé humainement",'17_Form_Pertes_Dommages'!G17,"")</x:f>
      </x:c>
      <x:c r="H17" s="142" t="str">
        <x:f>IF('17_Form_Pertes_Dommages'!$P17="Validé humainement",'17_Form_Pertes_Dommages'!H17,"")</x:f>
      </x:c>
      <x:c r="I17" s="142" t="str">
        <x:f>IF('17_Form_Pertes_Dommages'!$P17="Validé humainement",'17_Form_Pertes_Dommages'!I17,"")</x:f>
      </x:c>
      <x:c r="J17" s="142" t="str">
        <x:f>IF('17_Form_Pertes_Dommages'!$P17="Validé humainement",'17_Form_Pertes_Dommages'!J17,"")</x:f>
      </x:c>
      <x:c r="K17" s="142" t="str">
        <x:f>IF('17_Form_Pertes_Dommages'!$P17="Validé humainement",'17_Form_Pertes_Dommages'!K17,"")</x:f>
      </x:c>
      <x:c r="L17" s="142" t="str">
        <x:f>IF('17_Form_Pertes_Dommages'!$P17="Validé humainement",'17_Form_Pertes_Dommages'!L17,"")</x:f>
      </x:c>
      <x:c r="M17" s="142" t="str">
        <x:f>IF('17_Form_Pertes_Dommages'!$P17="Validé humainement",'17_Form_Pertes_Dommages'!M17,"")</x:f>
      </x:c>
      <x:c r="N17" s="142" t="str">
        <x:f>IF('17_Form_Pertes_Dommages'!$P17="Validé humainement",'17_Form_Pertes_Dommages'!N17,"")</x:f>
      </x:c>
      <x:c r="O17" s="142" t="str">
        <x:f>IF('17_Form_Pertes_Dommages'!$P17="Validé humainement",'17_Form_Pertes_Dommages'!O17,"")</x:f>
      </x:c>
      <x:c r="P17" s="142" t="str">
        <x:f>IF('17_Form_Pertes_Dommages'!$P17="Validé humainement",'17_Form_Pertes_Dommages'!P17,"")</x:f>
      </x:c>
      <x:c r="Q17" s="142" t="str">
        <x:f>IF('17_Form_Pertes_Dommages'!$P17="Validé humainement",'17_Form_Pertes_Dommages'!Q17,"")</x:f>
      </x:c>
      <x:c r="R17" s="142" t="str">
        <x:f>IF('17_Form_Pertes_Dommages'!$P17="Validé humainement",'17_Form_Pertes_Dommages'!R17,"")</x:f>
      </x:c>
      <x:c r="S17" s="142" t="str">
        <x:f>IF('17_Form_Pertes_Dommages'!$P17="Validé humainement",'17_Form_Pertes_Dommages'!S17,"")</x:f>
      </x:c>
      <x:c r="T17" s="142" t="str">
        <x:f>IF('17_Form_Pertes_Dommages'!$P17="Validé humainement",'17_Form_Pertes_Dommages'!T17,"")</x:f>
      </x:c>
      <x:c r="U17" s="142" t="str">
        <x:f>IF('17_Form_Pertes_Dommages'!$P17="Validé humainement",'17_Form_Pertes_Dommages'!U17,"")</x:f>
      </x:c>
    </x:row>
    <x:row r="18">
      <x:c r="A18" s="142" t="str">
        <x:f>IF('17_Form_Pertes_Dommages'!$P18="Validé humainement",'17_Form_Pertes_Dommages'!A18,"")</x:f>
      </x:c>
      <x:c r="B18" s="142" t="str">
        <x:f>IF('17_Form_Pertes_Dommages'!$P18="Validé humainement",'17_Form_Pertes_Dommages'!B18,"")</x:f>
      </x:c>
      <x:c r="C18" s="142" t="str">
        <x:f>IF('17_Form_Pertes_Dommages'!$P18="Validé humainement",'17_Form_Pertes_Dommages'!C18,"")</x:f>
      </x:c>
      <x:c r="D18" s="142" t="str">
        <x:f>IF('17_Form_Pertes_Dommages'!$P18="Validé humainement",'17_Form_Pertes_Dommages'!D18,"")</x:f>
      </x:c>
      <x:c r="E18" s="142" t="str">
        <x:f>IF('17_Form_Pertes_Dommages'!$P18="Validé humainement",'17_Form_Pertes_Dommages'!E18,"")</x:f>
      </x:c>
      <x:c r="F18" s="142" t="str">
        <x:f>IF('17_Form_Pertes_Dommages'!$P18="Validé humainement",'17_Form_Pertes_Dommages'!F18,"")</x:f>
      </x:c>
      <x:c r="G18" s="142" t="str">
        <x:f>IF('17_Form_Pertes_Dommages'!$P18="Validé humainement",'17_Form_Pertes_Dommages'!G18,"")</x:f>
      </x:c>
      <x:c r="H18" s="142" t="str">
        <x:f>IF('17_Form_Pertes_Dommages'!$P18="Validé humainement",'17_Form_Pertes_Dommages'!H18,"")</x:f>
      </x:c>
      <x:c r="I18" s="142" t="str">
        <x:f>IF('17_Form_Pertes_Dommages'!$P18="Validé humainement",'17_Form_Pertes_Dommages'!I18,"")</x:f>
      </x:c>
      <x:c r="J18" s="142" t="str">
        <x:f>IF('17_Form_Pertes_Dommages'!$P18="Validé humainement",'17_Form_Pertes_Dommages'!J18,"")</x:f>
      </x:c>
      <x:c r="K18" s="142" t="str">
        <x:f>IF('17_Form_Pertes_Dommages'!$P18="Validé humainement",'17_Form_Pertes_Dommages'!K18,"")</x:f>
      </x:c>
      <x:c r="L18" s="142" t="str">
        <x:f>IF('17_Form_Pertes_Dommages'!$P18="Validé humainement",'17_Form_Pertes_Dommages'!L18,"")</x:f>
      </x:c>
      <x:c r="M18" s="142" t="str">
        <x:f>IF('17_Form_Pertes_Dommages'!$P18="Validé humainement",'17_Form_Pertes_Dommages'!M18,"")</x:f>
      </x:c>
      <x:c r="N18" s="142" t="str">
        <x:f>IF('17_Form_Pertes_Dommages'!$P18="Validé humainement",'17_Form_Pertes_Dommages'!N18,"")</x:f>
      </x:c>
      <x:c r="O18" s="142" t="str">
        <x:f>IF('17_Form_Pertes_Dommages'!$P18="Validé humainement",'17_Form_Pertes_Dommages'!O18,"")</x:f>
      </x:c>
      <x:c r="P18" s="142" t="str">
        <x:f>IF('17_Form_Pertes_Dommages'!$P18="Validé humainement",'17_Form_Pertes_Dommages'!P18,"")</x:f>
      </x:c>
      <x:c r="Q18" s="142" t="str">
        <x:f>IF('17_Form_Pertes_Dommages'!$P18="Validé humainement",'17_Form_Pertes_Dommages'!Q18,"")</x:f>
      </x:c>
      <x:c r="R18" s="142" t="str">
        <x:f>IF('17_Form_Pertes_Dommages'!$P18="Validé humainement",'17_Form_Pertes_Dommages'!R18,"")</x:f>
      </x:c>
      <x:c r="S18" s="142" t="str">
        <x:f>IF('17_Form_Pertes_Dommages'!$P18="Validé humainement",'17_Form_Pertes_Dommages'!S18,"")</x:f>
      </x:c>
      <x:c r="T18" s="142" t="str">
        <x:f>IF('17_Form_Pertes_Dommages'!$P18="Validé humainement",'17_Form_Pertes_Dommages'!T18,"")</x:f>
      </x:c>
      <x:c r="U18" s="142" t="str">
        <x:f>IF('17_Form_Pertes_Dommages'!$P18="Validé humainement",'17_Form_Pertes_Dommages'!U18,"")</x:f>
      </x:c>
    </x:row>
    <x:row r="19">
      <x:c r="A19" s="142" t="str">
        <x:f>IF('17_Form_Pertes_Dommages'!$P19="Validé humainement",'17_Form_Pertes_Dommages'!A19,"")</x:f>
      </x:c>
      <x:c r="B19" s="142" t="str">
        <x:f>IF('17_Form_Pertes_Dommages'!$P19="Validé humainement",'17_Form_Pertes_Dommages'!B19,"")</x:f>
      </x:c>
      <x:c r="C19" s="142" t="str">
        <x:f>IF('17_Form_Pertes_Dommages'!$P19="Validé humainement",'17_Form_Pertes_Dommages'!C19,"")</x:f>
      </x:c>
      <x:c r="D19" s="142" t="str">
        <x:f>IF('17_Form_Pertes_Dommages'!$P19="Validé humainement",'17_Form_Pertes_Dommages'!D19,"")</x:f>
      </x:c>
      <x:c r="E19" s="142" t="str">
        <x:f>IF('17_Form_Pertes_Dommages'!$P19="Validé humainement",'17_Form_Pertes_Dommages'!E19,"")</x:f>
      </x:c>
      <x:c r="F19" s="142" t="str">
        <x:f>IF('17_Form_Pertes_Dommages'!$P19="Validé humainement",'17_Form_Pertes_Dommages'!F19,"")</x:f>
      </x:c>
      <x:c r="G19" s="142" t="str">
        <x:f>IF('17_Form_Pertes_Dommages'!$P19="Validé humainement",'17_Form_Pertes_Dommages'!G19,"")</x:f>
      </x:c>
      <x:c r="H19" s="142" t="str">
        <x:f>IF('17_Form_Pertes_Dommages'!$P19="Validé humainement",'17_Form_Pertes_Dommages'!H19,"")</x:f>
      </x:c>
      <x:c r="I19" s="142" t="str">
        <x:f>IF('17_Form_Pertes_Dommages'!$P19="Validé humainement",'17_Form_Pertes_Dommages'!I19,"")</x:f>
      </x:c>
      <x:c r="J19" s="142" t="str">
        <x:f>IF('17_Form_Pertes_Dommages'!$P19="Validé humainement",'17_Form_Pertes_Dommages'!J19,"")</x:f>
      </x:c>
      <x:c r="K19" s="142" t="str">
        <x:f>IF('17_Form_Pertes_Dommages'!$P19="Validé humainement",'17_Form_Pertes_Dommages'!K19,"")</x:f>
      </x:c>
      <x:c r="L19" s="142" t="str">
        <x:f>IF('17_Form_Pertes_Dommages'!$P19="Validé humainement",'17_Form_Pertes_Dommages'!L19,"")</x:f>
      </x:c>
      <x:c r="M19" s="142" t="str">
        <x:f>IF('17_Form_Pertes_Dommages'!$P19="Validé humainement",'17_Form_Pertes_Dommages'!M19,"")</x:f>
      </x:c>
      <x:c r="N19" s="142" t="str">
        <x:f>IF('17_Form_Pertes_Dommages'!$P19="Validé humainement",'17_Form_Pertes_Dommages'!N19,"")</x:f>
      </x:c>
      <x:c r="O19" s="142" t="str">
        <x:f>IF('17_Form_Pertes_Dommages'!$P19="Validé humainement",'17_Form_Pertes_Dommages'!O19,"")</x:f>
      </x:c>
      <x:c r="P19" s="142" t="str">
        <x:f>IF('17_Form_Pertes_Dommages'!$P19="Validé humainement",'17_Form_Pertes_Dommages'!P19,"")</x:f>
      </x:c>
      <x:c r="Q19" s="142" t="str">
        <x:f>IF('17_Form_Pertes_Dommages'!$P19="Validé humainement",'17_Form_Pertes_Dommages'!Q19,"")</x:f>
      </x:c>
      <x:c r="R19" s="142" t="str">
        <x:f>IF('17_Form_Pertes_Dommages'!$P19="Validé humainement",'17_Form_Pertes_Dommages'!R19,"")</x:f>
      </x:c>
      <x:c r="S19" s="142" t="str">
        <x:f>IF('17_Form_Pertes_Dommages'!$P19="Validé humainement",'17_Form_Pertes_Dommages'!S19,"")</x:f>
      </x:c>
      <x:c r="T19" s="142" t="str">
        <x:f>IF('17_Form_Pertes_Dommages'!$P19="Validé humainement",'17_Form_Pertes_Dommages'!T19,"")</x:f>
      </x:c>
      <x:c r="U19" s="142" t="str">
        <x:f>IF('17_Form_Pertes_Dommages'!$P19="Validé humainement",'17_Form_Pertes_Dommages'!U19,"")</x:f>
      </x:c>
    </x:row>
    <x:row r="20">
      <x:c r="A20" s="142" t="str">
        <x:f>IF('17_Form_Pertes_Dommages'!$P20="Validé humainement",'17_Form_Pertes_Dommages'!A20,"")</x:f>
      </x:c>
      <x:c r="B20" s="142" t="str">
        <x:f>IF('17_Form_Pertes_Dommages'!$P20="Validé humainement",'17_Form_Pertes_Dommages'!B20,"")</x:f>
      </x:c>
      <x:c r="C20" s="142" t="str">
        <x:f>IF('17_Form_Pertes_Dommages'!$P20="Validé humainement",'17_Form_Pertes_Dommages'!C20,"")</x:f>
      </x:c>
      <x:c r="D20" s="142" t="str">
        <x:f>IF('17_Form_Pertes_Dommages'!$P20="Validé humainement",'17_Form_Pertes_Dommages'!D20,"")</x:f>
      </x:c>
      <x:c r="E20" s="142" t="str">
        <x:f>IF('17_Form_Pertes_Dommages'!$P20="Validé humainement",'17_Form_Pertes_Dommages'!E20,"")</x:f>
      </x:c>
      <x:c r="F20" s="142" t="str">
        <x:f>IF('17_Form_Pertes_Dommages'!$P20="Validé humainement",'17_Form_Pertes_Dommages'!F20,"")</x:f>
      </x:c>
      <x:c r="G20" s="142" t="str">
        <x:f>IF('17_Form_Pertes_Dommages'!$P20="Validé humainement",'17_Form_Pertes_Dommages'!G20,"")</x:f>
      </x:c>
      <x:c r="H20" s="142" t="str">
        <x:f>IF('17_Form_Pertes_Dommages'!$P20="Validé humainement",'17_Form_Pertes_Dommages'!H20,"")</x:f>
      </x:c>
      <x:c r="I20" s="142" t="str">
        <x:f>IF('17_Form_Pertes_Dommages'!$P20="Validé humainement",'17_Form_Pertes_Dommages'!I20,"")</x:f>
      </x:c>
      <x:c r="J20" s="142" t="str">
        <x:f>IF('17_Form_Pertes_Dommages'!$P20="Validé humainement",'17_Form_Pertes_Dommages'!J20,"")</x:f>
      </x:c>
      <x:c r="K20" s="142" t="str">
        <x:f>IF('17_Form_Pertes_Dommages'!$P20="Validé humainement",'17_Form_Pertes_Dommages'!K20,"")</x:f>
      </x:c>
      <x:c r="L20" s="142" t="str">
        <x:f>IF('17_Form_Pertes_Dommages'!$P20="Validé humainement",'17_Form_Pertes_Dommages'!L20,"")</x:f>
      </x:c>
      <x:c r="M20" s="142" t="str">
        <x:f>IF('17_Form_Pertes_Dommages'!$P20="Validé humainement",'17_Form_Pertes_Dommages'!M20,"")</x:f>
      </x:c>
      <x:c r="N20" s="142" t="str">
        <x:f>IF('17_Form_Pertes_Dommages'!$P20="Validé humainement",'17_Form_Pertes_Dommages'!N20,"")</x:f>
      </x:c>
      <x:c r="O20" s="142" t="str">
        <x:f>IF('17_Form_Pertes_Dommages'!$P20="Validé humainement",'17_Form_Pertes_Dommages'!O20,"")</x:f>
      </x:c>
      <x:c r="P20" s="142" t="str">
        <x:f>IF('17_Form_Pertes_Dommages'!$P20="Validé humainement",'17_Form_Pertes_Dommages'!P20,"")</x:f>
      </x:c>
      <x:c r="Q20" s="142" t="str">
        <x:f>IF('17_Form_Pertes_Dommages'!$P20="Validé humainement",'17_Form_Pertes_Dommages'!Q20,"")</x:f>
      </x:c>
      <x:c r="R20" s="142" t="str">
        <x:f>IF('17_Form_Pertes_Dommages'!$P20="Validé humainement",'17_Form_Pertes_Dommages'!R20,"")</x:f>
      </x:c>
      <x:c r="S20" s="142" t="str">
        <x:f>IF('17_Form_Pertes_Dommages'!$P20="Validé humainement",'17_Form_Pertes_Dommages'!S20,"")</x:f>
      </x:c>
      <x:c r="T20" s="142" t="str">
        <x:f>IF('17_Form_Pertes_Dommages'!$P20="Validé humainement",'17_Form_Pertes_Dommages'!T20,"")</x:f>
      </x:c>
      <x:c r="U20" s="142" t="str">
        <x:f>IF('17_Form_Pertes_Dommages'!$P20="Validé humainement",'17_Form_Pertes_Dommages'!U20,"")</x:f>
      </x:c>
    </x:row>
    <x:row r="21">
      <x:c r="A21" s="142" t="str">
        <x:f>IF('17_Form_Pertes_Dommages'!$P21="Validé humainement",'17_Form_Pertes_Dommages'!A21,"")</x:f>
      </x:c>
      <x:c r="B21" s="142" t="str">
        <x:f>IF('17_Form_Pertes_Dommages'!$P21="Validé humainement",'17_Form_Pertes_Dommages'!B21,"")</x:f>
      </x:c>
      <x:c r="C21" s="142" t="str">
        <x:f>IF('17_Form_Pertes_Dommages'!$P21="Validé humainement",'17_Form_Pertes_Dommages'!C21,"")</x:f>
      </x:c>
      <x:c r="D21" s="142" t="str">
        <x:f>IF('17_Form_Pertes_Dommages'!$P21="Validé humainement",'17_Form_Pertes_Dommages'!D21,"")</x:f>
      </x:c>
      <x:c r="E21" s="142" t="str">
        <x:f>IF('17_Form_Pertes_Dommages'!$P21="Validé humainement",'17_Form_Pertes_Dommages'!E21,"")</x:f>
      </x:c>
      <x:c r="F21" s="142" t="str">
        <x:f>IF('17_Form_Pertes_Dommages'!$P21="Validé humainement",'17_Form_Pertes_Dommages'!F21,"")</x:f>
      </x:c>
      <x:c r="G21" s="142" t="str">
        <x:f>IF('17_Form_Pertes_Dommages'!$P21="Validé humainement",'17_Form_Pertes_Dommages'!G21,"")</x:f>
      </x:c>
      <x:c r="H21" s="142" t="str">
        <x:f>IF('17_Form_Pertes_Dommages'!$P21="Validé humainement",'17_Form_Pertes_Dommages'!H21,"")</x:f>
      </x:c>
      <x:c r="I21" s="142" t="str">
        <x:f>IF('17_Form_Pertes_Dommages'!$P21="Validé humainement",'17_Form_Pertes_Dommages'!I21,"")</x:f>
      </x:c>
      <x:c r="J21" s="142" t="str">
        <x:f>IF('17_Form_Pertes_Dommages'!$P21="Validé humainement",'17_Form_Pertes_Dommages'!J21,"")</x:f>
      </x:c>
      <x:c r="K21" s="142" t="str">
        <x:f>IF('17_Form_Pertes_Dommages'!$P21="Validé humainement",'17_Form_Pertes_Dommages'!K21,"")</x:f>
      </x:c>
      <x:c r="L21" s="142" t="str">
        <x:f>IF('17_Form_Pertes_Dommages'!$P21="Validé humainement",'17_Form_Pertes_Dommages'!L21,"")</x:f>
      </x:c>
      <x:c r="M21" s="142" t="str">
        <x:f>IF('17_Form_Pertes_Dommages'!$P21="Validé humainement",'17_Form_Pertes_Dommages'!M21,"")</x:f>
      </x:c>
      <x:c r="N21" s="142" t="str">
        <x:f>IF('17_Form_Pertes_Dommages'!$P21="Validé humainement",'17_Form_Pertes_Dommages'!N21,"")</x:f>
      </x:c>
      <x:c r="O21" s="142" t="str">
        <x:f>IF('17_Form_Pertes_Dommages'!$P21="Validé humainement",'17_Form_Pertes_Dommages'!O21,"")</x:f>
      </x:c>
      <x:c r="P21" s="142" t="str">
        <x:f>IF('17_Form_Pertes_Dommages'!$P21="Validé humainement",'17_Form_Pertes_Dommages'!P21,"")</x:f>
      </x:c>
      <x:c r="Q21" s="142" t="str">
        <x:f>IF('17_Form_Pertes_Dommages'!$P21="Validé humainement",'17_Form_Pertes_Dommages'!Q21,"")</x:f>
      </x:c>
      <x:c r="R21" s="142" t="str">
        <x:f>IF('17_Form_Pertes_Dommages'!$P21="Validé humainement",'17_Form_Pertes_Dommages'!R21,"")</x:f>
      </x:c>
      <x:c r="S21" s="142" t="str">
        <x:f>IF('17_Form_Pertes_Dommages'!$P21="Validé humainement",'17_Form_Pertes_Dommages'!S21,"")</x:f>
      </x:c>
      <x:c r="T21" s="142" t="str">
        <x:f>IF('17_Form_Pertes_Dommages'!$P21="Validé humainement",'17_Form_Pertes_Dommages'!T21,"")</x:f>
      </x:c>
      <x:c r="U21" s="142" t="str">
        <x:f>IF('17_Form_Pertes_Dommages'!$P21="Validé humainement",'17_Form_Pertes_Dommages'!U21,"")</x:f>
      </x:c>
    </x:row>
    <x:row r="22">
      <x:c r="A22" s="142" t="str">
        <x:f>IF('17_Form_Pertes_Dommages'!$P22="Validé humainement",'17_Form_Pertes_Dommages'!A22,"")</x:f>
      </x:c>
      <x:c r="B22" s="142" t="str">
        <x:f>IF('17_Form_Pertes_Dommages'!$P22="Validé humainement",'17_Form_Pertes_Dommages'!B22,"")</x:f>
      </x:c>
      <x:c r="C22" s="142" t="str">
        <x:f>IF('17_Form_Pertes_Dommages'!$P22="Validé humainement",'17_Form_Pertes_Dommages'!C22,"")</x:f>
      </x:c>
      <x:c r="D22" s="142" t="str">
        <x:f>IF('17_Form_Pertes_Dommages'!$P22="Validé humainement",'17_Form_Pertes_Dommages'!D22,"")</x:f>
      </x:c>
      <x:c r="E22" s="142" t="str">
        <x:f>IF('17_Form_Pertes_Dommages'!$P22="Validé humainement",'17_Form_Pertes_Dommages'!E22,"")</x:f>
      </x:c>
      <x:c r="F22" s="142" t="str">
        <x:f>IF('17_Form_Pertes_Dommages'!$P22="Validé humainement",'17_Form_Pertes_Dommages'!F22,"")</x:f>
      </x:c>
      <x:c r="G22" s="142" t="str">
        <x:f>IF('17_Form_Pertes_Dommages'!$P22="Validé humainement",'17_Form_Pertes_Dommages'!G22,"")</x:f>
      </x:c>
      <x:c r="H22" s="142" t="str">
        <x:f>IF('17_Form_Pertes_Dommages'!$P22="Validé humainement",'17_Form_Pertes_Dommages'!H22,"")</x:f>
      </x:c>
      <x:c r="I22" s="142" t="str">
        <x:f>IF('17_Form_Pertes_Dommages'!$P22="Validé humainement",'17_Form_Pertes_Dommages'!I22,"")</x:f>
      </x:c>
      <x:c r="J22" s="142" t="str">
        <x:f>IF('17_Form_Pertes_Dommages'!$P22="Validé humainement",'17_Form_Pertes_Dommages'!J22,"")</x:f>
      </x:c>
      <x:c r="K22" s="142" t="str">
        <x:f>IF('17_Form_Pertes_Dommages'!$P22="Validé humainement",'17_Form_Pertes_Dommages'!K22,"")</x:f>
      </x:c>
      <x:c r="L22" s="142" t="str">
        <x:f>IF('17_Form_Pertes_Dommages'!$P22="Validé humainement",'17_Form_Pertes_Dommages'!L22,"")</x:f>
      </x:c>
      <x:c r="M22" s="142" t="str">
        <x:f>IF('17_Form_Pertes_Dommages'!$P22="Validé humainement",'17_Form_Pertes_Dommages'!M22,"")</x:f>
      </x:c>
      <x:c r="N22" s="142" t="str">
        <x:f>IF('17_Form_Pertes_Dommages'!$P22="Validé humainement",'17_Form_Pertes_Dommages'!N22,"")</x:f>
      </x:c>
      <x:c r="O22" s="142" t="str">
        <x:f>IF('17_Form_Pertes_Dommages'!$P22="Validé humainement",'17_Form_Pertes_Dommages'!O22,"")</x:f>
      </x:c>
      <x:c r="P22" s="142" t="str">
        <x:f>IF('17_Form_Pertes_Dommages'!$P22="Validé humainement",'17_Form_Pertes_Dommages'!P22,"")</x:f>
      </x:c>
      <x:c r="Q22" s="142" t="str">
        <x:f>IF('17_Form_Pertes_Dommages'!$P22="Validé humainement",'17_Form_Pertes_Dommages'!Q22,"")</x:f>
      </x:c>
      <x:c r="R22" s="142" t="str">
        <x:f>IF('17_Form_Pertes_Dommages'!$P22="Validé humainement",'17_Form_Pertes_Dommages'!R22,"")</x:f>
      </x:c>
      <x:c r="S22" s="142" t="str">
        <x:f>IF('17_Form_Pertes_Dommages'!$P22="Validé humainement",'17_Form_Pertes_Dommages'!S22,"")</x:f>
      </x:c>
      <x:c r="T22" s="142" t="str">
        <x:f>IF('17_Form_Pertes_Dommages'!$P22="Validé humainement",'17_Form_Pertes_Dommages'!T22,"")</x:f>
      </x:c>
      <x:c r="U22" s="142" t="str">
        <x:f>IF('17_Form_Pertes_Dommages'!$P22="Validé humainement",'17_Form_Pertes_Dommages'!U22,"")</x:f>
      </x:c>
    </x:row>
    <x:row r="23">
      <x:c r="A23" s="142" t="str">
        <x:f>IF('17_Form_Pertes_Dommages'!$P23="Validé humainement",'17_Form_Pertes_Dommages'!A23,"")</x:f>
      </x:c>
      <x:c r="B23" s="142" t="str">
        <x:f>IF('17_Form_Pertes_Dommages'!$P23="Validé humainement",'17_Form_Pertes_Dommages'!B23,"")</x:f>
      </x:c>
      <x:c r="C23" s="142" t="str">
        <x:f>IF('17_Form_Pertes_Dommages'!$P23="Validé humainement",'17_Form_Pertes_Dommages'!C23,"")</x:f>
      </x:c>
      <x:c r="D23" s="142" t="str">
        <x:f>IF('17_Form_Pertes_Dommages'!$P23="Validé humainement",'17_Form_Pertes_Dommages'!D23,"")</x:f>
      </x:c>
      <x:c r="E23" s="142" t="str">
        <x:f>IF('17_Form_Pertes_Dommages'!$P23="Validé humainement",'17_Form_Pertes_Dommages'!E23,"")</x:f>
      </x:c>
      <x:c r="F23" s="142" t="str">
        <x:f>IF('17_Form_Pertes_Dommages'!$P23="Validé humainement",'17_Form_Pertes_Dommages'!F23,"")</x:f>
      </x:c>
      <x:c r="G23" s="142" t="str">
        <x:f>IF('17_Form_Pertes_Dommages'!$P23="Validé humainement",'17_Form_Pertes_Dommages'!G23,"")</x:f>
      </x:c>
      <x:c r="H23" s="142" t="str">
        <x:f>IF('17_Form_Pertes_Dommages'!$P23="Validé humainement",'17_Form_Pertes_Dommages'!H23,"")</x:f>
      </x:c>
      <x:c r="I23" s="142" t="str">
        <x:f>IF('17_Form_Pertes_Dommages'!$P23="Validé humainement",'17_Form_Pertes_Dommages'!I23,"")</x:f>
      </x:c>
      <x:c r="J23" s="142" t="str">
        <x:f>IF('17_Form_Pertes_Dommages'!$P23="Validé humainement",'17_Form_Pertes_Dommages'!J23,"")</x:f>
      </x:c>
      <x:c r="K23" s="142" t="str">
        <x:f>IF('17_Form_Pertes_Dommages'!$P23="Validé humainement",'17_Form_Pertes_Dommages'!K23,"")</x:f>
      </x:c>
      <x:c r="L23" s="142" t="str">
        <x:f>IF('17_Form_Pertes_Dommages'!$P23="Validé humainement",'17_Form_Pertes_Dommages'!L23,"")</x:f>
      </x:c>
      <x:c r="M23" s="142" t="str">
        <x:f>IF('17_Form_Pertes_Dommages'!$P23="Validé humainement",'17_Form_Pertes_Dommages'!M23,"")</x:f>
      </x:c>
      <x:c r="N23" s="142" t="str">
        <x:f>IF('17_Form_Pertes_Dommages'!$P23="Validé humainement",'17_Form_Pertes_Dommages'!N23,"")</x:f>
      </x:c>
      <x:c r="O23" s="142" t="str">
        <x:f>IF('17_Form_Pertes_Dommages'!$P23="Validé humainement",'17_Form_Pertes_Dommages'!O23,"")</x:f>
      </x:c>
      <x:c r="P23" s="142" t="str">
        <x:f>IF('17_Form_Pertes_Dommages'!$P23="Validé humainement",'17_Form_Pertes_Dommages'!P23,"")</x:f>
      </x:c>
      <x:c r="Q23" s="142" t="str">
        <x:f>IF('17_Form_Pertes_Dommages'!$P23="Validé humainement",'17_Form_Pertes_Dommages'!Q23,"")</x:f>
      </x:c>
      <x:c r="R23" s="142" t="str">
        <x:f>IF('17_Form_Pertes_Dommages'!$P23="Validé humainement",'17_Form_Pertes_Dommages'!R23,"")</x:f>
      </x:c>
      <x:c r="S23" s="142" t="str">
        <x:f>IF('17_Form_Pertes_Dommages'!$P23="Validé humainement",'17_Form_Pertes_Dommages'!S23,"")</x:f>
      </x:c>
      <x:c r="T23" s="142" t="str">
        <x:f>IF('17_Form_Pertes_Dommages'!$P23="Validé humainement",'17_Form_Pertes_Dommages'!T23,"")</x:f>
      </x:c>
      <x:c r="U23" s="142" t="str">
        <x:f>IF('17_Form_Pertes_Dommages'!$P23="Validé humainement",'17_Form_Pertes_Dommages'!U23,"")</x:f>
      </x:c>
    </x:row>
    <x:row r="24">
      <x:c r="A24" s="142" t="str">
        <x:f>IF('17_Form_Pertes_Dommages'!$P24="Validé humainement",'17_Form_Pertes_Dommages'!A24,"")</x:f>
      </x:c>
      <x:c r="B24" s="142" t="str">
        <x:f>IF('17_Form_Pertes_Dommages'!$P24="Validé humainement",'17_Form_Pertes_Dommages'!B24,"")</x:f>
      </x:c>
      <x:c r="C24" s="142" t="str">
        <x:f>IF('17_Form_Pertes_Dommages'!$P24="Validé humainement",'17_Form_Pertes_Dommages'!C24,"")</x:f>
      </x:c>
      <x:c r="D24" s="142" t="str">
        <x:f>IF('17_Form_Pertes_Dommages'!$P24="Validé humainement",'17_Form_Pertes_Dommages'!D24,"")</x:f>
      </x:c>
      <x:c r="E24" s="142" t="str">
        <x:f>IF('17_Form_Pertes_Dommages'!$P24="Validé humainement",'17_Form_Pertes_Dommages'!E24,"")</x:f>
      </x:c>
      <x:c r="F24" s="142" t="str">
        <x:f>IF('17_Form_Pertes_Dommages'!$P24="Validé humainement",'17_Form_Pertes_Dommages'!F24,"")</x:f>
      </x:c>
      <x:c r="G24" s="142" t="str">
        <x:f>IF('17_Form_Pertes_Dommages'!$P24="Validé humainement",'17_Form_Pertes_Dommages'!G24,"")</x:f>
      </x:c>
      <x:c r="H24" s="142" t="str">
        <x:f>IF('17_Form_Pertes_Dommages'!$P24="Validé humainement",'17_Form_Pertes_Dommages'!H24,"")</x:f>
      </x:c>
      <x:c r="I24" s="142" t="str">
        <x:f>IF('17_Form_Pertes_Dommages'!$P24="Validé humainement",'17_Form_Pertes_Dommages'!I24,"")</x:f>
      </x:c>
      <x:c r="J24" s="142" t="str">
        <x:f>IF('17_Form_Pertes_Dommages'!$P24="Validé humainement",'17_Form_Pertes_Dommages'!J24,"")</x:f>
      </x:c>
      <x:c r="K24" s="142" t="str">
        <x:f>IF('17_Form_Pertes_Dommages'!$P24="Validé humainement",'17_Form_Pertes_Dommages'!K24,"")</x:f>
      </x:c>
      <x:c r="L24" s="142" t="str">
        <x:f>IF('17_Form_Pertes_Dommages'!$P24="Validé humainement",'17_Form_Pertes_Dommages'!L24,"")</x:f>
      </x:c>
      <x:c r="M24" s="142" t="str">
        <x:f>IF('17_Form_Pertes_Dommages'!$P24="Validé humainement",'17_Form_Pertes_Dommages'!M24,"")</x:f>
      </x:c>
      <x:c r="N24" s="142" t="str">
        <x:f>IF('17_Form_Pertes_Dommages'!$P24="Validé humainement",'17_Form_Pertes_Dommages'!N24,"")</x:f>
      </x:c>
      <x:c r="O24" s="142" t="str">
        <x:f>IF('17_Form_Pertes_Dommages'!$P24="Validé humainement",'17_Form_Pertes_Dommages'!O24,"")</x:f>
      </x:c>
      <x:c r="P24" s="142" t="str">
        <x:f>IF('17_Form_Pertes_Dommages'!$P24="Validé humainement",'17_Form_Pertes_Dommages'!P24,"")</x:f>
      </x:c>
      <x:c r="Q24" s="142" t="str">
        <x:f>IF('17_Form_Pertes_Dommages'!$P24="Validé humainement",'17_Form_Pertes_Dommages'!Q24,"")</x:f>
      </x:c>
      <x:c r="R24" s="142" t="str">
        <x:f>IF('17_Form_Pertes_Dommages'!$P24="Validé humainement",'17_Form_Pertes_Dommages'!R24,"")</x:f>
      </x:c>
      <x:c r="S24" s="142" t="str">
        <x:f>IF('17_Form_Pertes_Dommages'!$P24="Validé humainement",'17_Form_Pertes_Dommages'!S24,"")</x:f>
      </x:c>
      <x:c r="T24" s="142" t="str">
        <x:f>IF('17_Form_Pertes_Dommages'!$P24="Validé humainement",'17_Form_Pertes_Dommages'!T24,"")</x:f>
      </x:c>
      <x:c r="U24" s="142" t="str">
        <x:f>IF('17_Form_Pertes_Dommages'!$P24="Validé humainement",'17_Form_Pertes_Dommages'!U24,"")</x:f>
      </x:c>
    </x:row>
    <x:row r="25">
      <x:c r="A25" s="142" t="str">
        <x:f>IF('17_Form_Pertes_Dommages'!$P25="Validé humainement",'17_Form_Pertes_Dommages'!A25,"")</x:f>
      </x:c>
      <x:c r="B25" s="142" t="str">
        <x:f>IF('17_Form_Pertes_Dommages'!$P25="Validé humainement",'17_Form_Pertes_Dommages'!B25,"")</x:f>
      </x:c>
      <x:c r="C25" s="142" t="str">
        <x:f>IF('17_Form_Pertes_Dommages'!$P25="Validé humainement",'17_Form_Pertes_Dommages'!C25,"")</x:f>
      </x:c>
      <x:c r="D25" s="142" t="str">
        <x:f>IF('17_Form_Pertes_Dommages'!$P25="Validé humainement",'17_Form_Pertes_Dommages'!D25,"")</x:f>
      </x:c>
      <x:c r="E25" s="142" t="str">
        <x:f>IF('17_Form_Pertes_Dommages'!$P25="Validé humainement",'17_Form_Pertes_Dommages'!E25,"")</x:f>
      </x:c>
      <x:c r="F25" s="142" t="str">
        <x:f>IF('17_Form_Pertes_Dommages'!$P25="Validé humainement",'17_Form_Pertes_Dommages'!F25,"")</x:f>
      </x:c>
      <x:c r="G25" s="142" t="str">
        <x:f>IF('17_Form_Pertes_Dommages'!$P25="Validé humainement",'17_Form_Pertes_Dommages'!G25,"")</x:f>
      </x:c>
      <x:c r="H25" s="142" t="str">
        <x:f>IF('17_Form_Pertes_Dommages'!$P25="Validé humainement",'17_Form_Pertes_Dommages'!H25,"")</x:f>
      </x:c>
      <x:c r="I25" s="142" t="str">
        <x:f>IF('17_Form_Pertes_Dommages'!$P25="Validé humainement",'17_Form_Pertes_Dommages'!I25,"")</x:f>
      </x:c>
      <x:c r="J25" s="142" t="str">
        <x:f>IF('17_Form_Pertes_Dommages'!$P25="Validé humainement",'17_Form_Pertes_Dommages'!J25,"")</x:f>
      </x:c>
      <x:c r="K25" s="142" t="str">
        <x:f>IF('17_Form_Pertes_Dommages'!$P25="Validé humainement",'17_Form_Pertes_Dommages'!K25,"")</x:f>
      </x:c>
      <x:c r="L25" s="142" t="str">
        <x:f>IF('17_Form_Pertes_Dommages'!$P25="Validé humainement",'17_Form_Pertes_Dommages'!L25,"")</x:f>
      </x:c>
      <x:c r="M25" s="142" t="str">
        <x:f>IF('17_Form_Pertes_Dommages'!$P25="Validé humainement",'17_Form_Pertes_Dommages'!M25,"")</x:f>
      </x:c>
      <x:c r="N25" s="142" t="str">
        <x:f>IF('17_Form_Pertes_Dommages'!$P25="Validé humainement",'17_Form_Pertes_Dommages'!N25,"")</x:f>
      </x:c>
      <x:c r="O25" s="142" t="str">
        <x:f>IF('17_Form_Pertes_Dommages'!$P25="Validé humainement",'17_Form_Pertes_Dommages'!O25,"")</x:f>
      </x:c>
      <x:c r="P25" s="142" t="str">
        <x:f>IF('17_Form_Pertes_Dommages'!$P25="Validé humainement",'17_Form_Pertes_Dommages'!P25,"")</x:f>
      </x:c>
      <x:c r="Q25" s="142" t="str">
        <x:f>IF('17_Form_Pertes_Dommages'!$P25="Validé humainement",'17_Form_Pertes_Dommages'!Q25,"")</x:f>
      </x:c>
      <x:c r="R25" s="142" t="str">
        <x:f>IF('17_Form_Pertes_Dommages'!$P25="Validé humainement",'17_Form_Pertes_Dommages'!R25,"")</x:f>
      </x:c>
      <x:c r="S25" s="142" t="str">
        <x:f>IF('17_Form_Pertes_Dommages'!$P25="Validé humainement",'17_Form_Pertes_Dommages'!S25,"")</x:f>
      </x:c>
      <x:c r="T25" s="142" t="str">
        <x:f>IF('17_Form_Pertes_Dommages'!$P25="Validé humainement",'17_Form_Pertes_Dommages'!T25,"")</x:f>
      </x:c>
      <x:c r="U25" s="142" t="str">
        <x:f>IF('17_Form_Pertes_Dommages'!$P25="Validé humainement",'17_Form_Pertes_Dommages'!U25,"")</x:f>
      </x:c>
    </x:row>
    <x:row r="26">
      <x:c r="A26" s="142" t="str">
        <x:f>IF('17_Form_Pertes_Dommages'!$P26="Validé humainement",'17_Form_Pertes_Dommages'!A26,"")</x:f>
      </x:c>
      <x:c r="B26" s="142" t="str">
        <x:f>IF('17_Form_Pertes_Dommages'!$P26="Validé humainement",'17_Form_Pertes_Dommages'!B26,"")</x:f>
      </x:c>
      <x:c r="C26" s="142" t="str">
        <x:f>IF('17_Form_Pertes_Dommages'!$P26="Validé humainement",'17_Form_Pertes_Dommages'!C26,"")</x:f>
      </x:c>
      <x:c r="D26" s="142" t="str">
        <x:f>IF('17_Form_Pertes_Dommages'!$P26="Validé humainement",'17_Form_Pertes_Dommages'!D26,"")</x:f>
      </x:c>
      <x:c r="E26" s="142" t="str">
        <x:f>IF('17_Form_Pertes_Dommages'!$P26="Validé humainement",'17_Form_Pertes_Dommages'!E26,"")</x:f>
      </x:c>
      <x:c r="F26" s="142" t="str">
        <x:f>IF('17_Form_Pertes_Dommages'!$P26="Validé humainement",'17_Form_Pertes_Dommages'!F26,"")</x:f>
      </x:c>
      <x:c r="G26" s="142" t="str">
        <x:f>IF('17_Form_Pertes_Dommages'!$P26="Validé humainement",'17_Form_Pertes_Dommages'!G26,"")</x:f>
      </x:c>
      <x:c r="H26" s="142" t="str">
        <x:f>IF('17_Form_Pertes_Dommages'!$P26="Validé humainement",'17_Form_Pertes_Dommages'!H26,"")</x:f>
      </x:c>
      <x:c r="I26" s="142" t="str">
        <x:f>IF('17_Form_Pertes_Dommages'!$P26="Validé humainement",'17_Form_Pertes_Dommages'!I26,"")</x:f>
      </x:c>
      <x:c r="J26" s="142" t="str">
        <x:f>IF('17_Form_Pertes_Dommages'!$P26="Validé humainement",'17_Form_Pertes_Dommages'!J26,"")</x:f>
      </x:c>
      <x:c r="K26" s="142" t="str">
        <x:f>IF('17_Form_Pertes_Dommages'!$P26="Validé humainement",'17_Form_Pertes_Dommages'!K26,"")</x:f>
      </x:c>
      <x:c r="L26" s="142" t="str">
        <x:f>IF('17_Form_Pertes_Dommages'!$P26="Validé humainement",'17_Form_Pertes_Dommages'!L26,"")</x:f>
      </x:c>
      <x:c r="M26" s="142" t="str">
        <x:f>IF('17_Form_Pertes_Dommages'!$P26="Validé humainement",'17_Form_Pertes_Dommages'!M26,"")</x:f>
      </x:c>
      <x:c r="N26" s="142" t="str">
        <x:f>IF('17_Form_Pertes_Dommages'!$P26="Validé humainement",'17_Form_Pertes_Dommages'!N26,"")</x:f>
      </x:c>
      <x:c r="O26" s="142" t="str">
        <x:f>IF('17_Form_Pertes_Dommages'!$P26="Validé humainement",'17_Form_Pertes_Dommages'!O26,"")</x:f>
      </x:c>
      <x:c r="P26" s="142" t="str">
        <x:f>IF('17_Form_Pertes_Dommages'!$P26="Validé humainement",'17_Form_Pertes_Dommages'!P26,"")</x:f>
      </x:c>
      <x:c r="Q26" s="142" t="str">
        <x:f>IF('17_Form_Pertes_Dommages'!$P26="Validé humainement",'17_Form_Pertes_Dommages'!Q26,"")</x:f>
      </x:c>
      <x:c r="R26" s="142" t="str">
        <x:f>IF('17_Form_Pertes_Dommages'!$P26="Validé humainement",'17_Form_Pertes_Dommages'!R26,"")</x:f>
      </x:c>
      <x:c r="S26" s="142" t="str">
        <x:f>IF('17_Form_Pertes_Dommages'!$P26="Validé humainement",'17_Form_Pertes_Dommages'!S26,"")</x:f>
      </x:c>
      <x:c r="T26" s="142" t="str">
        <x:f>IF('17_Form_Pertes_Dommages'!$P26="Validé humainement",'17_Form_Pertes_Dommages'!T26,"")</x:f>
      </x:c>
      <x:c r="U26" s="142" t="str">
        <x:f>IF('17_Form_Pertes_Dommages'!$P26="Validé humainement",'17_Form_Pertes_Dommages'!U26,"")</x:f>
      </x:c>
    </x:row>
    <x:row r="27">
      <x:c r="A27" s="142" t="str">
        <x:f>IF('17_Form_Pertes_Dommages'!$P27="Validé humainement",'17_Form_Pertes_Dommages'!A27,"")</x:f>
      </x:c>
      <x:c r="B27" s="142" t="str">
        <x:f>IF('17_Form_Pertes_Dommages'!$P27="Validé humainement",'17_Form_Pertes_Dommages'!B27,"")</x:f>
      </x:c>
      <x:c r="C27" s="142" t="str">
        <x:f>IF('17_Form_Pertes_Dommages'!$P27="Validé humainement",'17_Form_Pertes_Dommages'!C27,"")</x:f>
      </x:c>
      <x:c r="D27" s="142" t="str">
        <x:f>IF('17_Form_Pertes_Dommages'!$P27="Validé humainement",'17_Form_Pertes_Dommages'!D27,"")</x:f>
      </x:c>
      <x:c r="E27" s="142" t="str">
        <x:f>IF('17_Form_Pertes_Dommages'!$P27="Validé humainement",'17_Form_Pertes_Dommages'!E27,"")</x:f>
      </x:c>
      <x:c r="F27" s="142" t="str">
        <x:f>IF('17_Form_Pertes_Dommages'!$P27="Validé humainement",'17_Form_Pertes_Dommages'!F27,"")</x:f>
      </x:c>
      <x:c r="G27" s="142" t="str">
        <x:f>IF('17_Form_Pertes_Dommages'!$P27="Validé humainement",'17_Form_Pertes_Dommages'!G27,"")</x:f>
      </x:c>
      <x:c r="H27" s="142" t="str">
        <x:f>IF('17_Form_Pertes_Dommages'!$P27="Validé humainement",'17_Form_Pertes_Dommages'!H27,"")</x:f>
      </x:c>
      <x:c r="I27" s="142" t="str">
        <x:f>IF('17_Form_Pertes_Dommages'!$P27="Validé humainement",'17_Form_Pertes_Dommages'!I27,"")</x:f>
      </x:c>
      <x:c r="J27" s="142" t="str">
        <x:f>IF('17_Form_Pertes_Dommages'!$P27="Validé humainement",'17_Form_Pertes_Dommages'!J27,"")</x:f>
      </x:c>
      <x:c r="K27" s="142" t="str">
        <x:f>IF('17_Form_Pertes_Dommages'!$P27="Validé humainement",'17_Form_Pertes_Dommages'!K27,"")</x:f>
      </x:c>
      <x:c r="L27" s="142" t="str">
        <x:f>IF('17_Form_Pertes_Dommages'!$P27="Validé humainement",'17_Form_Pertes_Dommages'!L27,"")</x:f>
      </x:c>
      <x:c r="M27" s="142" t="str">
        <x:f>IF('17_Form_Pertes_Dommages'!$P27="Validé humainement",'17_Form_Pertes_Dommages'!M27,"")</x:f>
      </x:c>
      <x:c r="N27" s="142" t="str">
        <x:f>IF('17_Form_Pertes_Dommages'!$P27="Validé humainement",'17_Form_Pertes_Dommages'!N27,"")</x:f>
      </x:c>
      <x:c r="O27" s="142" t="str">
        <x:f>IF('17_Form_Pertes_Dommages'!$P27="Validé humainement",'17_Form_Pertes_Dommages'!O27,"")</x:f>
      </x:c>
      <x:c r="P27" s="142" t="str">
        <x:f>IF('17_Form_Pertes_Dommages'!$P27="Validé humainement",'17_Form_Pertes_Dommages'!P27,"")</x:f>
      </x:c>
      <x:c r="Q27" s="142" t="str">
        <x:f>IF('17_Form_Pertes_Dommages'!$P27="Validé humainement",'17_Form_Pertes_Dommages'!Q27,"")</x:f>
      </x:c>
      <x:c r="R27" s="142" t="str">
        <x:f>IF('17_Form_Pertes_Dommages'!$P27="Validé humainement",'17_Form_Pertes_Dommages'!R27,"")</x:f>
      </x:c>
      <x:c r="S27" s="142" t="str">
        <x:f>IF('17_Form_Pertes_Dommages'!$P27="Validé humainement",'17_Form_Pertes_Dommages'!S27,"")</x:f>
      </x:c>
      <x:c r="T27" s="142" t="str">
        <x:f>IF('17_Form_Pertes_Dommages'!$P27="Validé humainement",'17_Form_Pertes_Dommages'!T27,"")</x:f>
      </x:c>
      <x:c r="U27" s="142" t="str">
        <x:f>IF('17_Form_Pertes_Dommages'!$P27="Validé humainement",'17_Form_Pertes_Dommages'!U27,"")</x:f>
      </x:c>
    </x:row>
    <x:row r="28">
      <x:c r="A28" s="142" t="str">
        <x:f>IF('17_Form_Pertes_Dommages'!$P28="Validé humainement",'17_Form_Pertes_Dommages'!A28,"")</x:f>
      </x:c>
      <x:c r="B28" s="142" t="str">
        <x:f>IF('17_Form_Pertes_Dommages'!$P28="Validé humainement",'17_Form_Pertes_Dommages'!B28,"")</x:f>
      </x:c>
      <x:c r="C28" s="142" t="str">
        <x:f>IF('17_Form_Pertes_Dommages'!$P28="Validé humainement",'17_Form_Pertes_Dommages'!C28,"")</x:f>
      </x:c>
      <x:c r="D28" s="142" t="str">
        <x:f>IF('17_Form_Pertes_Dommages'!$P28="Validé humainement",'17_Form_Pertes_Dommages'!D28,"")</x:f>
      </x:c>
      <x:c r="E28" s="142" t="str">
        <x:f>IF('17_Form_Pertes_Dommages'!$P28="Validé humainement",'17_Form_Pertes_Dommages'!E28,"")</x:f>
      </x:c>
      <x:c r="F28" s="142" t="str">
        <x:f>IF('17_Form_Pertes_Dommages'!$P28="Validé humainement",'17_Form_Pertes_Dommages'!F28,"")</x:f>
      </x:c>
      <x:c r="G28" s="142" t="str">
        <x:f>IF('17_Form_Pertes_Dommages'!$P28="Validé humainement",'17_Form_Pertes_Dommages'!G28,"")</x:f>
      </x:c>
      <x:c r="H28" s="142" t="str">
        <x:f>IF('17_Form_Pertes_Dommages'!$P28="Validé humainement",'17_Form_Pertes_Dommages'!H28,"")</x:f>
      </x:c>
      <x:c r="I28" s="142" t="str">
        <x:f>IF('17_Form_Pertes_Dommages'!$P28="Validé humainement",'17_Form_Pertes_Dommages'!I28,"")</x:f>
      </x:c>
      <x:c r="J28" s="142" t="str">
        <x:f>IF('17_Form_Pertes_Dommages'!$P28="Validé humainement",'17_Form_Pertes_Dommages'!J28,"")</x:f>
      </x:c>
      <x:c r="K28" s="142" t="str">
        <x:f>IF('17_Form_Pertes_Dommages'!$P28="Validé humainement",'17_Form_Pertes_Dommages'!K28,"")</x:f>
      </x:c>
      <x:c r="L28" s="142" t="str">
        <x:f>IF('17_Form_Pertes_Dommages'!$P28="Validé humainement",'17_Form_Pertes_Dommages'!L28,"")</x:f>
      </x:c>
      <x:c r="M28" s="142" t="str">
        <x:f>IF('17_Form_Pertes_Dommages'!$P28="Validé humainement",'17_Form_Pertes_Dommages'!M28,"")</x:f>
      </x:c>
      <x:c r="N28" s="142" t="str">
        <x:f>IF('17_Form_Pertes_Dommages'!$P28="Validé humainement",'17_Form_Pertes_Dommages'!N28,"")</x:f>
      </x:c>
      <x:c r="O28" s="142" t="str">
        <x:f>IF('17_Form_Pertes_Dommages'!$P28="Validé humainement",'17_Form_Pertes_Dommages'!O28,"")</x:f>
      </x:c>
      <x:c r="P28" s="142" t="str">
        <x:f>IF('17_Form_Pertes_Dommages'!$P28="Validé humainement",'17_Form_Pertes_Dommages'!P28,"")</x:f>
      </x:c>
      <x:c r="Q28" s="142" t="str">
        <x:f>IF('17_Form_Pertes_Dommages'!$P28="Validé humainement",'17_Form_Pertes_Dommages'!Q28,"")</x:f>
      </x:c>
      <x:c r="R28" s="142" t="str">
        <x:f>IF('17_Form_Pertes_Dommages'!$P28="Validé humainement",'17_Form_Pertes_Dommages'!R28,"")</x:f>
      </x:c>
      <x:c r="S28" s="142" t="str">
        <x:f>IF('17_Form_Pertes_Dommages'!$P28="Validé humainement",'17_Form_Pertes_Dommages'!S28,"")</x:f>
      </x:c>
      <x:c r="T28" s="142" t="str">
        <x:f>IF('17_Form_Pertes_Dommages'!$P28="Validé humainement",'17_Form_Pertes_Dommages'!T28,"")</x:f>
      </x:c>
      <x:c r="U28" s="142" t="str">
        <x:f>IF('17_Form_Pertes_Dommages'!$P28="Validé humainement",'17_Form_Pertes_Dommages'!U28,"")</x:f>
      </x:c>
    </x:row>
    <x:row r="29">
      <x:c r="A29" s="142" t="str">
        <x:f>IF('17_Form_Pertes_Dommages'!$P29="Validé humainement",'17_Form_Pertes_Dommages'!A29,"")</x:f>
      </x:c>
      <x:c r="B29" s="142" t="str">
        <x:f>IF('17_Form_Pertes_Dommages'!$P29="Validé humainement",'17_Form_Pertes_Dommages'!B29,"")</x:f>
      </x:c>
      <x:c r="C29" s="142" t="str">
        <x:f>IF('17_Form_Pertes_Dommages'!$P29="Validé humainement",'17_Form_Pertes_Dommages'!C29,"")</x:f>
      </x:c>
      <x:c r="D29" s="142" t="str">
        <x:f>IF('17_Form_Pertes_Dommages'!$P29="Validé humainement",'17_Form_Pertes_Dommages'!D29,"")</x:f>
      </x:c>
      <x:c r="E29" s="142" t="str">
        <x:f>IF('17_Form_Pertes_Dommages'!$P29="Validé humainement",'17_Form_Pertes_Dommages'!E29,"")</x:f>
      </x:c>
      <x:c r="F29" s="142" t="str">
        <x:f>IF('17_Form_Pertes_Dommages'!$P29="Validé humainement",'17_Form_Pertes_Dommages'!F29,"")</x:f>
      </x:c>
      <x:c r="G29" s="142" t="str">
        <x:f>IF('17_Form_Pertes_Dommages'!$P29="Validé humainement",'17_Form_Pertes_Dommages'!G29,"")</x:f>
      </x:c>
      <x:c r="H29" s="142" t="str">
        <x:f>IF('17_Form_Pertes_Dommages'!$P29="Validé humainement",'17_Form_Pertes_Dommages'!H29,"")</x:f>
      </x:c>
      <x:c r="I29" s="142" t="str">
        <x:f>IF('17_Form_Pertes_Dommages'!$P29="Validé humainement",'17_Form_Pertes_Dommages'!I29,"")</x:f>
      </x:c>
      <x:c r="J29" s="142" t="str">
        <x:f>IF('17_Form_Pertes_Dommages'!$P29="Validé humainement",'17_Form_Pertes_Dommages'!J29,"")</x:f>
      </x:c>
      <x:c r="K29" s="142" t="str">
        <x:f>IF('17_Form_Pertes_Dommages'!$P29="Validé humainement",'17_Form_Pertes_Dommages'!K29,"")</x:f>
      </x:c>
      <x:c r="L29" s="142" t="str">
        <x:f>IF('17_Form_Pertes_Dommages'!$P29="Validé humainement",'17_Form_Pertes_Dommages'!L29,"")</x:f>
      </x:c>
      <x:c r="M29" s="142" t="str">
        <x:f>IF('17_Form_Pertes_Dommages'!$P29="Validé humainement",'17_Form_Pertes_Dommages'!M29,"")</x:f>
      </x:c>
      <x:c r="N29" s="142" t="str">
        <x:f>IF('17_Form_Pertes_Dommages'!$P29="Validé humainement",'17_Form_Pertes_Dommages'!N29,"")</x:f>
      </x:c>
      <x:c r="O29" s="142" t="str">
        <x:f>IF('17_Form_Pertes_Dommages'!$P29="Validé humainement",'17_Form_Pertes_Dommages'!O29,"")</x:f>
      </x:c>
      <x:c r="P29" s="142" t="str">
        <x:f>IF('17_Form_Pertes_Dommages'!$P29="Validé humainement",'17_Form_Pertes_Dommages'!P29,"")</x:f>
      </x:c>
      <x:c r="Q29" s="142" t="str">
        <x:f>IF('17_Form_Pertes_Dommages'!$P29="Validé humainement",'17_Form_Pertes_Dommages'!Q29,"")</x:f>
      </x:c>
      <x:c r="R29" s="142" t="str">
        <x:f>IF('17_Form_Pertes_Dommages'!$P29="Validé humainement",'17_Form_Pertes_Dommages'!R29,"")</x:f>
      </x:c>
      <x:c r="S29" s="142" t="str">
        <x:f>IF('17_Form_Pertes_Dommages'!$P29="Validé humainement",'17_Form_Pertes_Dommages'!S29,"")</x:f>
      </x:c>
      <x:c r="T29" s="142" t="str">
        <x:f>IF('17_Form_Pertes_Dommages'!$P29="Validé humainement",'17_Form_Pertes_Dommages'!T29,"")</x:f>
      </x:c>
      <x:c r="U29" s="142" t="str">
        <x:f>IF('17_Form_Pertes_Dommages'!$P29="Validé humainement",'17_Form_Pertes_Dommages'!U29,"")</x:f>
      </x:c>
    </x:row>
    <x:row r="30">
      <x:c r="A30" s="142" t="str">
        <x:f>IF('17_Form_Pertes_Dommages'!$P30="Validé humainement",'17_Form_Pertes_Dommages'!A30,"")</x:f>
      </x:c>
      <x:c r="B30" s="142" t="str">
        <x:f>IF('17_Form_Pertes_Dommages'!$P30="Validé humainement",'17_Form_Pertes_Dommages'!B30,"")</x:f>
      </x:c>
      <x:c r="C30" s="142" t="str">
        <x:f>IF('17_Form_Pertes_Dommages'!$P30="Validé humainement",'17_Form_Pertes_Dommages'!C30,"")</x:f>
      </x:c>
      <x:c r="D30" s="142" t="str">
        <x:f>IF('17_Form_Pertes_Dommages'!$P30="Validé humainement",'17_Form_Pertes_Dommages'!D30,"")</x:f>
      </x:c>
      <x:c r="E30" s="142" t="str">
        <x:f>IF('17_Form_Pertes_Dommages'!$P30="Validé humainement",'17_Form_Pertes_Dommages'!E30,"")</x:f>
      </x:c>
      <x:c r="F30" s="142" t="str">
        <x:f>IF('17_Form_Pertes_Dommages'!$P30="Validé humainement",'17_Form_Pertes_Dommages'!F30,"")</x:f>
      </x:c>
      <x:c r="G30" s="142" t="str">
        <x:f>IF('17_Form_Pertes_Dommages'!$P30="Validé humainement",'17_Form_Pertes_Dommages'!G30,"")</x:f>
      </x:c>
      <x:c r="H30" s="142" t="str">
        <x:f>IF('17_Form_Pertes_Dommages'!$P30="Validé humainement",'17_Form_Pertes_Dommages'!H30,"")</x:f>
      </x:c>
      <x:c r="I30" s="142" t="str">
        <x:f>IF('17_Form_Pertes_Dommages'!$P30="Validé humainement",'17_Form_Pertes_Dommages'!I30,"")</x:f>
      </x:c>
      <x:c r="J30" s="142" t="str">
        <x:f>IF('17_Form_Pertes_Dommages'!$P30="Validé humainement",'17_Form_Pertes_Dommages'!J30,"")</x:f>
      </x:c>
      <x:c r="K30" s="142" t="str">
        <x:f>IF('17_Form_Pertes_Dommages'!$P30="Validé humainement",'17_Form_Pertes_Dommages'!K30,"")</x:f>
      </x:c>
      <x:c r="L30" s="142" t="str">
        <x:f>IF('17_Form_Pertes_Dommages'!$P30="Validé humainement",'17_Form_Pertes_Dommages'!L30,"")</x:f>
      </x:c>
      <x:c r="M30" s="142" t="str">
        <x:f>IF('17_Form_Pertes_Dommages'!$P30="Validé humainement",'17_Form_Pertes_Dommages'!M30,"")</x:f>
      </x:c>
      <x:c r="N30" s="142" t="str">
        <x:f>IF('17_Form_Pertes_Dommages'!$P30="Validé humainement",'17_Form_Pertes_Dommages'!N30,"")</x:f>
      </x:c>
      <x:c r="O30" s="142" t="str">
        <x:f>IF('17_Form_Pertes_Dommages'!$P30="Validé humainement",'17_Form_Pertes_Dommages'!O30,"")</x:f>
      </x:c>
      <x:c r="P30" s="142" t="str">
        <x:f>IF('17_Form_Pertes_Dommages'!$P30="Validé humainement",'17_Form_Pertes_Dommages'!P30,"")</x:f>
      </x:c>
      <x:c r="Q30" s="142" t="str">
        <x:f>IF('17_Form_Pertes_Dommages'!$P30="Validé humainement",'17_Form_Pertes_Dommages'!Q30,"")</x:f>
      </x:c>
      <x:c r="R30" s="142" t="str">
        <x:f>IF('17_Form_Pertes_Dommages'!$P30="Validé humainement",'17_Form_Pertes_Dommages'!R30,"")</x:f>
      </x:c>
      <x:c r="S30" s="142" t="str">
        <x:f>IF('17_Form_Pertes_Dommages'!$P30="Validé humainement",'17_Form_Pertes_Dommages'!S30,"")</x:f>
      </x:c>
      <x:c r="T30" s="142" t="str">
        <x:f>IF('17_Form_Pertes_Dommages'!$P30="Validé humainement",'17_Form_Pertes_Dommages'!T30,"")</x:f>
      </x:c>
      <x:c r="U30" s="142" t="str">
        <x:f>IF('17_Form_Pertes_Dommages'!$P30="Validé humainement",'17_Form_Pertes_Dommages'!U30,"")</x:f>
      </x:c>
    </x:row>
    <x:row r="31">
      <x:c r="A31" s="142" t="str">
        <x:f>IF('17_Form_Pertes_Dommages'!$P31="Validé humainement",'17_Form_Pertes_Dommages'!A31,"")</x:f>
      </x:c>
      <x:c r="B31" s="142" t="str">
        <x:f>IF('17_Form_Pertes_Dommages'!$P31="Validé humainement",'17_Form_Pertes_Dommages'!B31,"")</x:f>
      </x:c>
      <x:c r="C31" s="142" t="str">
        <x:f>IF('17_Form_Pertes_Dommages'!$P31="Validé humainement",'17_Form_Pertes_Dommages'!C31,"")</x:f>
      </x:c>
      <x:c r="D31" s="142" t="str">
        <x:f>IF('17_Form_Pertes_Dommages'!$P31="Validé humainement",'17_Form_Pertes_Dommages'!D31,"")</x:f>
      </x:c>
      <x:c r="E31" s="142" t="str">
        <x:f>IF('17_Form_Pertes_Dommages'!$P31="Validé humainement",'17_Form_Pertes_Dommages'!E31,"")</x:f>
      </x:c>
      <x:c r="F31" s="142" t="str">
        <x:f>IF('17_Form_Pertes_Dommages'!$P31="Validé humainement",'17_Form_Pertes_Dommages'!F31,"")</x:f>
      </x:c>
      <x:c r="G31" s="142" t="str">
        <x:f>IF('17_Form_Pertes_Dommages'!$P31="Validé humainement",'17_Form_Pertes_Dommages'!G31,"")</x:f>
      </x:c>
      <x:c r="H31" s="142" t="str">
        <x:f>IF('17_Form_Pertes_Dommages'!$P31="Validé humainement",'17_Form_Pertes_Dommages'!H31,"")</x:f>
      </x:c>
      <x:c r="I31" s="142" t="str">
        <x:f>IF('17_Form_Pertes_Dommages'!$P31="Validé humainement",'17_Form_Pertes_Dommages'!I31,"")</x:f>
      </x:c>
      <x:c r="J31" s="142" t="str">
        <x:f>IF('17_Form_Pertes_Dommages'!$P31="Validé humainement",'17_Form_Pertes_Dommages'!J31,"")</x:f>
      </x:c>
      <x:c r="K31" s="142" t="str">
        <x:f>IF('17_Form_Pertes_Dommages'!$P31="Validé humainement",'17_Form_Pertes_Dommages'!K31,"")</x:f>
      </x:c>
      <x:c r="L31" s="142" t="str">
        <x:f>IF('17_Form_Pertes_Dommages'!$P31="Validé humainement",'17_Form_Pertes_Dommages'!L31,"")</x:f>
      </x:c>
      <x:c r="M31" s="142" t="str">
        <x:f>IF('17_Form_Pertes_Dommages'!$P31="Validé humainement",'17_Form_Pertes_Dommages'!M31,"")</x:f>
      </x:c>
      <x:c r="N31" s="142" t="str">
        <x:f>IF('17_Form_Pertes_Dommages'!$P31="Validé humainement",'17_Form_Pertes_Dommages'!N31,"")</x:f>
      </x:c>
      <x:c r="O31" s="142" t="str">
        <x:f>IF('17_Form_Pertes_Dommages'!$P31="Validé humainement",'17_Form_Pertes_Dommages'!O31,"")</x:f>
      </x:c>
      <x:c r="P31" s="142" t="str">
        <x:f>IF('17_Form_Pertes_Dommages'!$P31="Validé humainement",'17_Form_Pertes_Dommages'!P31,"")</x:f>
      </x:c>
      <x:c r="Q31" s="142" t="str">
        <x:f>IF('17_Form_Pertes_Dommages'!$P31="Validé humainement",'17_Form_Pertes_Dommages'!Q31,"")</x:f>
      </x:c>
      <x:c r="R31" s="142" t="str">
        <x:f>IF('17_Form_Pertes_Dommages'!$P31="Validé humainement",'17_Form_Pertes_Dommages'!R31,"")</x:f>
      </x:c>
      <x:c r="S31" s="142" t="str">
        <x:f>IF('17_Form_Pertes_Dommages'!$P31="Validé humainement",'17_Form_Pertes_Dommages'!S31,"")</x:f>
      </x:c>
      <x:c r="T31" s="142" t="str">
        <x:f>IF('17_Form_Pertes_Dommages'!$P31="Validé humainement",'17_Form_Pertes_Dommages'!T31,"")</x:f>
      </x:c>
      <x:c r="U31" s="142" t="str">
        <x:f>IF('17_Form_Pertes_Dommages'!$P31="Validé humainement",'17_Form_Pertes_Dommages'!U31,"")</x:f>
      </x:c>
    </x:row>
    <x:row r="32">
      <x:c r="A32" s="142" t="str">
        <x:f>IF('17_Form_Pertes_Dommages'!$P32="Validé humainement",'17_Form_Pertes_Dommages'!A32,"")</x:f>
      </x:c>
      <x:c r="B32" s="142" t="str">
        <x:f>IF('17_Form_Pertes_Dommages'!$P32="Validé humainement",'17_Form_Pertes_Dommages'!B32,"")</x:f>
      </x:c>
      <x:c r="C32" s="142" t="str">
        <x:f>IF('17_Form_Pertes_Dommages'!$P32="Validé humainement",'17_Form_Pertes_Dommages'!C32,"")</x:f>
      </x:c>
      <x:c r="D32" s="142" t="str">
        <x:f>IF('17_Form_Pertes_Dommages'!$P32="Validé humainement",'17_Form_Pertes_Dommages'!D32,"")</x:f>
      </x:c>
      <x:c r="E32" s="142" t="str">
        <x:f>IF('17_Form_Pertes_Dommages'!$P32="Validé humainement",'17_Form_Pertes_Dommages'!E32,"")</x:f>
      </x:c>
      <x:c r="F32" s="142" t="str">
        <x:f>IF('17_Form_Pertes_Dommages'!$P32="Validé humainement",'17_Form_Pertes_Dommages'!F32,"")</x:f>
      </x:c>
      <x:c r="G32" s="142" t="str">
        <x:f>IF('17_Form_Pertes_Dommages'!$P32="Validé humainement",'17_Form_Pertes_Dommages'!G32,"")</x:f>
      </x:c>
      <x:c r="H32" s="142" t="str">
        <x:f>IF('17_Form_Pertes_Dommages'!$P32="Validé humainement",'17_Form_Pertes_Dommages'!H32,"")</x:f>
      </x:c>
      <x:c r="I32" s="142" t="str">
        <x:f>IF('17_Form_Pertes_Dommages'!$P32="Validé humainement",'17_Form_Pertes_Dommages'!I32,"")</x:f>
      </x:c>
      <x:c r="J32" s="142" t="str">
        <x:f>IF('17_Form_Pertes_Dommages'!$P32="Validé humainement",'17_Form_Pertes_Dommages'!J32,"")</x:f>
      </x:c>
      <x:c r="K32" s="142" t="str">
        <x:f>IF('17_Form_Pertes_Dommages'!$P32="Validé humainement",'17_Form_Pertes_Dommages'!K32,"")</x:f>
      </x:c>
      <x:c r="L32" s="142" t="str">
        <x:f>IF('17_Form_Pertes_Dommages'!$P32="Validé humainement",'17_Form_Pertes_Dommages'!L32,"")</x:f>
      </x:c>
      <x:c r="M32" s="142" t="str">
        <x:f>IF('17_Form_Pertes_Dommages'!$P32="Validé humainement",'17_Form_Pertes_Dommages'!M32,"")</x:f>
      </x:c>
      <x:c r="N32" s="142" t="str">
        <x:f>IF('17_Form_Pertes_Dommages'!$P32="Validé humainement",'17_Form_Pertes_Dommages'!N32,"")</x:f>
      </x:c>
      <x:c r="O32" s="142" t="str">
        <x:f>IF('17_Form_Pertes_Dommages'!$P32="Validé humainement",'17_Form_Pertes_Dommages'!O32,"")</x:f>
      </x:c>
      <x:c r="P32" s="142" t="str">
        <x:f>IF('17_Form_Pertes_Dommages'!$P32="Validé humainement",'17_Form_Pertes_Dommages'!P32,"")</x:f>
      </x:c>
      <x:c r="Q32" s="142" t="str">
        <x:f>IF('17_Form_Pertes_Dommages'!$P32="Validé humainement",'17_Form_Pertes_Dommages'!Q32,"")</x:f>
      </x:c>
      <x:c r="R32" s="142" t="str">
        <x:f>IF('17_Form_Pertes_Dommages'!$P32="Validé humainement",'17_Form_Pertes_Dommages'!R32,"")</x:f>
      </x:c>
      <x:c r="S32" s="142" t="str">
        <x:f>IF('17_Form_Pertes_Dommages'!$P32="Validé humainement",'17_Form_Pertes_Dommages'!S32,"")</x:f>
      </x:c>
      <x:c r="T32" s="142" t="str">
        <x:f>IF('17_Form_Pertes_Dommages'!$P32="Validé humainement",'17_Form_Pertes_Dommages'!T32,"")</x:f>
      </x:c>
      <x:c r="U32" s="142" t="str">
        <x:f>IF('17_Form_Pertes_Dommages'!$P32="Validé humainement",'17_Form_Pertes_Dommages'!U32,"")</x:f>
      </x:c>
    </x:row>
    <x:row r="33">
      <x:c r="A33" s="142" t="str">
        <x:f>IF('17_Form_Pertes_Dommages'!$P33="Validé humainement",'17_Form_Pertes_Dommages'!A33,"")</x:f>
      </x:c>
      <x:c r="B33" s="142" t="str">
        <x:f>IF('17_Form_Pertes_Dommages'!$P33="Validé humainement",'17_Form_Pertes_Dommages'!B33,"")</x:f>
      </x:c>
      <x:c r="C33" s="142" t="str">
        <x:f>IF('17_Form_Pertes_Dommages'!$P33="Validé humainement",'17_Form_Pertes_Dommages'!C33,"")</x:f>
      </x:c>
      <x:c r="D33" s="142" t="str">
        <x:f>IF('17_Form_Pertes_Dommages'!$P33="Validé humainement",'17_Form_Pertes_Dommages'!D33,"")</x:f>
      </x:c>
      <x:c r="E33" s="142" t="str">
        <x:f>IF('17_Form_Pertes_Dommages'!$P33="Validé humainement",'17_Form_Pertes_Dommages'!E33,"")</x:f>
      </x:c>
      <x:c r="F33" s="142" t="str">
        <x:f>IF('17_Form_Pertes_Dommages'!$P33="Validé humainement",'17_Form_Pertes_Dommages'!F33,"")</x:f>
      </x:c>
      <x:c r="G33" s="142" t="str">
        <x:f>IF('17_Form_Pertes_Dommages'!$P33="Validé humainement",'17_Form_Pertes_Dommages'!G33,"")</x:f>
      </x:c>
      <x:c r="H33" s="142" t="str">
        <x:f>IF('17_Form_Pertes_Dommages'!$P33="Validé humainement",'17_Form_Pertes_Dommages'!H33,"")</x:f>
      </x:c>
      <x:c r="I33" s="142" t="str">
        <x:f>IF('17_Form_Pertes_Dommages'!$P33="Validé humainement",'17_Form_Pertes_Dommages'!I33,"")</x:f>
      </x:c>
      <x:c r="J33" s="142" t="str">
        <x:f>IF('17_Form_Pertes_Dommages'!$P33="Validé humainement",'17_Form_Pertes_Dommages'!J33,"")</x:f>
      </x:c>
      <x:c r="K33" s="142" t="str">
        <x:f>IF('17_Form_Pertes_Dommages'!$P33="Validé humainement",'17_Form_Pertes_Dommages'!K33,"")</x:f>
      </x:c>
      <x:c r="L33" s="142" t="str">
        <x:f>IF('17_Form_Pertes_Dommages'!$P33="Validé humainement",'17_Form_Pertes_Dommages'!L33,"")</x:f>
      </x:c>
      <x:c r="M33" s="142" t="str">
        <x:f>IF('17_Form_Pertes_Dommages'!$P33="Validé humainement",'17_Form_Pertes_Dommages'!M33,"")</x:f>
      </x:c>
      <x:c r="N33" s="142" t="str">
        <x:f>IF('17_Form_Pertes_Dommages'!$P33="Validé humainement",'17_Form_Pertes_Dommages'!N33,"")</x:f>
      </x:c>
      <x:c r="O33" s="142" t="str">
        <x:f>IF('17_Form_Pertes_Dommages'!$P33="Validé humainement",'17_Form_Pertes_Dommages'!O33,"")</x:f>
      </x:c>
      <x:c r="P33" s="142" t="str">
        <x:f>IF('17_Form_Pertes_Dommages'!$P33="Validé humainement",'17_Form_Pertes_Dommages'!P33,"")</x:f>
      </x:c>
      <x:c r="Q33" s="142" t="str">
        <x:f>IF('17_Form_Pertes_Dommages'!$P33="Validé humainement",'17_Form_Pertes_Dommages'!Q33,"")</x:f>
      </x:c>
      <x:c r="R33" s="142" t="str">
        <x:f>IF('17_Form_Pertes_Dommages'!$P33="Validé humainement",'17_Form_Pertes_Dommages'!R33,"")</x:f>
      </x:c>
      <x:c r="S33" s="142" t="str">
        <x:f>IF('17_Form_Pertes_Dommages'!$P33="Validé humainement",'17_Form_Pertes_Dommages'!S33,"")</x:f>
      </x:c>
      <x:c r="T33" s="142" t="str">
        <x:f>IF('17_Form_Pertes_Dommages'!$P33="Validé humainement",'17_Form_Pertes_Dommages'!T33,"")</x:f>
      </x:c>
      <x:c r="U33" s="142" t="str">
        <x:f>IF('17_Form_Pertes_Dommages'!$P33="Validé humainement",'17_Form_Pertes_Dommages'!U33,"")</x:f>
      </x:c>
    </x:row>
    <x:row r="34">
      <x:c r="A34" s="142" t="str">
        <x:f>IF('17_Form_Pertes_Dommages'!$P34="Validé humainement",'17_Form_Pertes_Dommages'!A34,"")</x:f>
      </x:c>
      <x:c r="B34" s="142" t="str">
        <x:f>IF('17_Form_Pertes_Dommages'!$P34="Validé humainement",'17_Form_Pertes_Dommages'!B34,"")</x:f>
      </x:c>
      <x:c r="C34" s="142" t="str">
        <x:f>IF('17_Form_Pertes_Dommages'!$P34="Validé humainement",'17_Form_Pertes_Dommages'!C34,"")</x:f>
      </x:c>
      <x:c r="D34" s="142" t="str">
        <x:f>IF('17_Form_Pertes_Dommages'!$P34="Validé humainement",'17_Form_Pertes_Dommages'!D34,"")</x:f>
      </x:c>
      <x:c r="E34" s="142" t="str">
        <x:f>IF('17_Form_Pertes_Dommages'!$P34="Validé humainement",'17_Form_Pertes_Dommages'!E34,"")</x:f>
      </x:c>
      <x:c r="F34" s="142" t="str">
        <x:f>IF('17_Form_Pertes_Dommages'!$P34="Validé humainement",'17_Form_Pertes_Dommages'!F34,"")</x:f>
      </x:c>
      <x:c r="G34" s="142" t="str">
        <x:f>IF('17_Form_Pertes_Dommages'!$P34="Validé humainement",'17_Form_Pertes_Dommages'!G34,"")</x:f>
      </x:c>
      <x:c r="H34" s="142" t="str">
        <x:f>IF('17_Form_Pertes_Dommages'!$P34="Validé humainement",'17_Form_Pertes_Dommages'!H34,"")</x:f>
      </x:c>
      <x:c r="I34" s="142" t="str">
        <x:f>IF('17_Form_Pertes_Dommages'!$P34="Validé humainement",'17_Form_Pertes_Dommages'!I34,"")</x:f>
      </x:c>
      <x:c r="J34" s="142" t="str">
        <x:f>IF('17_Form_Pertes_Dommages'!$P34="Validé humainement",'17_Form_Pertes_Dommages'!J34,"")</x:f>
      </x:c>
      <x:c r="K34" s="142" t="str">
        <x:f>IF('17_Form_Pertes_Dommages'!$P34="Validé humainement",'17_Form_Pertes_Dommages'!K34,"")</x:f>
      </x:c>
      <x:c r="L34" s="142" t="str">
        <x:f>IF('17_Form_Pertes_Dommages'!$P34="Validé humainement",'17_Form_Pertes_Dommages'!L34,"")</x:f>
      </x:c>
      <x:c r="M34" s="142" t="str">
        <x:f>IF('17_Form_Pertes_Dommages'!$P34="Validé humainement",'17_Form_Pertes_Dommages'!M34,"")</x:f>
      </x:c>
      <x:c r="N34" s="142" t="str">
        <x:f>IF('17_Form_Pertes_Dommages'!$P34="Validé humainement",'17_Form_Pertes_Dommages'!N34,"")</x:f>
      </x:c>
      <x:c r="O34" s="142" t="str">
        <x:f>IF('17_Form_Pertes_Dommages'!$P34="Validé humainement",'17_Form_Pertes_Dommages'!O34,"")</x:f>
      </x:c>
      <x:c r="P34" s="142" t="str">
        <x:f>IF('17_Form_Pertes_Dommages'!$P34="Validé humainement",'17_Form_Pertes_Dommages'!P34,"")</x:f>
      </x:c>
      <x:c r="Q34" s="142" t="str">
        <x:f>IF('17_Form_Pertes_Dommages'!$P34="Validé humainement",'17_Form_Pertes_Dommages'!Q34,"")</x:f>
      </x:c>
      <x:c r="R34" s="142" t="str">
        <x:f>IF('17_Form_Pertes_Dommages'!$P34="Validé humainement",'17_Form_Pertes_Dommages'!R34,"")</x:f>
      </x:c>
      <x:c r="S34" s="142" t="str">
        <x:f>IF('17_Form_Pertes_Dommages'!$P34="Validé humainement",'17_Form_Pertes_Dommages'!S34,"")</x:f>
      </x:c>
      <x:c r="T34" s="142" t="str">
        <x:f>IF('17_Form_Pertes_Dommages'!$P34="Validé humainement",'17_Form_Pertes_Dommages'!T34,"")</x:f>
      </x:c>
      <x:c r="U34" s="142" t="str">
        <x:f>IF('17_Form_Pertes_Dommages'!$P34="Validé humainement",'17_Form_Pertes_Dommages'!U34,"")</x:f>
      </x:c>
    </x:row>
    <x:row r="35">
      <x:c r="A35" s="142" t="str">
        <x:f>IF('17_Form_Pertes_Dommages'!$P35="Validé humainement",'17_Form_Pertes_Dommages'!A35,"")</x:f>
      </x:c>
      <x:c r="B35" s="142" t="str">
        <x:f>IF('17_Form_Pertes_Dommages'!$P35="Validé humainement",'17_Form_Pertes_Dommages'!B35,"")</x:f>
      </x:c>
      <x:c r="C35" s="142" t="str">
        <x:f>IF('17_Form_Pertes_Dommages'!$P35="Validé humainement",'17_Form_Pertes_Dommages'!C35,"")</x:f>
      </x:c>
      <x:c r="D35" s="142" t="str">
        <x:f>IF('17_Form_Pertes_Dommages'!$P35="Validé humainement",'17_Form_Pertes_Dommages'!D35,"")</x:f>
      </x:c>
      <x:c r="E35" s="142" t="str">
        <x:f>IF('17_Form_Pertes_Dommages'!$P35="Validé humainement",'17_Form_Pertes_Dommages'!E35,"")</x:f>
      </x:c>
      <x:c r="F35" s="142" t="str">
        <x:f>IF('17_Form_Pertes_Dommages'!$P35="Validé humainement",'17_Form_Pertes_Dommages'!F35,"")</x:f>
      </x:c>
      <x:c r="G35" s="142" t="str">
        <x:f>IF('17_Form_Pertes_Dommages'!$P35="Validé humainement",'17_Form_Pertes_Dommages'!G35,"")</x:f>
      </x:c>
      <x:c r="H35" s="142" t="str">
        <x:f>IF('17_Form_Pertes_Dommages'!$P35="Validé humainement",'17_Form_Pertes_Dommages'!H35,"")</x:f>
      </x:c>
      <x:c r="I35" s="142" t="str">
        <x:f>IF('17_Form_Pertes_Dommages'!$P35="Validé humainement",'17_Form_Pertes_Dommages'!I35,"")</x:f>
      </x:c>
      <x:c r="J35" s="142" t="str">
        <x:f>IF('17_Form_Pertes_Dommages'!$P35="Validé humainement",'17_Form_Pertes_Dommages'!J35,"")</x:f>
      </x:c>
      <x:c r="K35" s="142" t="str">
        <x:f>IF('17_Form_Pertes_Dommages'!$P35="Validé humainement",'17_Form_Pertes_Dommages'!K35,"")</x:f>
      </x:c>
      <x:c r="L35" s="142" t="str">
        <x:f>IF('17_Form_Pertes_Dommages'!$P35="Validé humainement",'17_Form_Pertes_Dommages'!L35,"")</x:f>
      </x:c>
      <x:c r="M35" s="142" t="str">
        <x:f>IF('17_Form_Pertes_Dommages'!$P35="Validé humainement",'17_Form_Pertes_Dommages'!M35,"")</x:f>
      </x:c>
      <x:c r="N35" s="142" t="str">
        <x:f>IF('17_Form_Pertes_Dommages'!$P35="Validé humainement",'17_Form_Pertes_Dommages'!N35,"")</x:f>
      </x:c>
      <x:c r="O35" s="142" t="str">
        <x:f>IF('17_Form_Pertes_Dommages'!$P35="Validé humainement",'17_Form_Pertes_Dommages'!O35,"")</x:f>
      </x:c>
      <x:c r="P35" s="142" t="str">
        <x:f>IF('17_Form_Pertes_Dommages'!$P35="Validé humainement",'17_Form_Pertes_Dommages'!P35,"")</x:f>
      </x:c>
      <x:c r="Q35" s="142" t="str">
        <x:f>IF('17_Form_Pertes_Dommages'!$P35="Validé humainement",'17_Form_Pertes_Dommages'!Q35,"")</x:f>
      </x:c>
      <x:c r="R35" s="142" t="str">
        <x:f>IF('17_Form_Pertes_Dommages'!$P35="Validé humainement",'17_Form_Pertes_Dommages'!R35,"")</x:f>
      </x:c>
      <x:c r="S35" s="142" t="str">
        <x:f>IF('17_Form_Pertes_Dommages'!$P35="Validé humainement",'17_Form_Pertes_Dommages'!S35,"")</x:f>
      </x:c>
      <x:c r="T35" s="142" t="str">
        <x:f>IF('17_Form_Pertes_Dommages'!$P35="Validé humainement",'17_Form_Pertes_Dommages'!T35,"")</x:f>
      </x:c>
      <x:c r="U35" s="142" t="str">
        <x:f>IF('17_Form_Pertes_Dommages'!$P35="Validé humainement",'17_Form_Pertes_Dommages'!U35,"")</x:f>
      </x:c>
    </x:row>
    <x:row r="36">
      <x:c r="A36" s="142" t="str">
        <x:f>IF('17_Form_Pertes_Dommages'!$P36="Validé humainement",'17_Form_Pertes_Dommages'!A36,"")</x:f>
      </x:c>
      <x:c r="B36" s="142" t="str">
        <x:f>IF('17_Form_Pertes_Dommages'!$P36="Validé humainement",'17_Form_Pertes_Dommages'!B36,"")</x:f>
      </x:c>
      <x:c r="C36" s="142" t="str">
        <x:f>IF('17_Form_Pertes_Dommages'!$P36="Validé humainement",'17_Form_Pertes_Dommages'!C36,"")</x:f>
      </x:c>
      <x:c r="D36" s="142" t="str">
        <x:f>IF('17_Form_Pertes_Dommages'!$P36="Validé humainement",'17_Form_Pertes_Dommages'!D36,"")</x:f>
      </x:c>
      <x:c r="E36" s="142" t="str">
        <x:f>IF('17_Form_Pertes_Dommages'!$P36="Validé humainement",'17_Form_Pertes_Dommages'!E36,"")</x:f>
      </x:c>
      <x:c r="F36" s="142" t="str">
        <x:f>IF('17_Form_Pertes_Dommages'!$P36="Validé humainement",'17_Form_Pertes_Dommages'!F36,"")</x:f>
      </x:c>
      <x:c r="G36" s="142" t="str">
        <x:f>IF('17_Form_Pertes_Dommages'!$P36="Validé humainement",'17_Form_Pertes_Dommages'!G36,"")</x:f>
      </x:c>
      <x:c r="H36" s="142" t="str">
        <x:f>IF('17_Form_Pertes_Dommages'!$P36="Validé humainement",'17_Form_Pertes_Dommages'!H36,"")</x:f>
      </x:c>
      <x:c r="I36" s="142" t="str">
        <x:f>IF('17_Form_Pertes_Dommages'!$P36="Validé humainement",'17_Form_Pertes_Dommages'!I36,"")</x:f>
      </x:c>
      <x:c r="J36" s="142" t="str">
        <x:f>IF('17_Form_Pertes_Dommages'!$P36="Validé humainement",'17_Form_Pertes_Dommages'!J36,"")</x:f>
      </x:c>
      <x:c r="K36" s="142" t="str">
        <x:f>IF('17_Form_Pertes_Dommages'!$P36="Validé humainement",'17_Form_Pertes_Dommages'!K36,"")</x:f>
      </x:c>
      <x:c r="L36" s="142" t="str">
        <x:f>IF('17_Form_Pertes_Dommages'!$P36="Validé humainement",'17_Form_Pertes_Dommages'!L36,"")</x:f>
      </x:c>
      <x:c r="M36" s="142" t="str">
        <x:f>IF('17_Form_Pertes_Dommages'!$P36="Validé humainement",'17_Form_Pertes_Dommages'!M36,"")</x:f>
      </x:c>
      <x:c r="N36" s="142" t="str">
        <x:f>IF('17_Form_Pertes_Dommages'!$P36="Validé humainement",'17_Form_Pertes_Dommages'!N36,"")</x:f>
      </x:c>
      <x:c r="O36" s="142" t="str">
        <x:f>IF('17_Form_Pertes_Dommages'!$P36="Validé humainement",'17_Form_Pertes_Dommages'!O36,"")</x:f>
      </x:c>
      <x:c r="P36" s="142" t="str">
        <x:f>IF('17_Form_Pertes_Dommages'!$P36="Validé humainement",'17_Form_Pertes_Dommages'!P36,"")</x:f>
      </x:c>
      <x:c r="Q36" s="142" t="str">
        <x:f>IF('17_Form_Pertes_Dommages'!$P36="Validé humainement",'17_Form_Pertes_Dommages'!Q36,"")</x:f>
      </x:c>
      <x:c r="R36" s="142" t="str">
        <x:f>IF('17_Form_Pertes_Dommages'!$P36="Validé humainement",'17_Form_Pertes_Dommages'!R36,"")</x:f>
      </x:c>
      <x:c r="S36" s="142" t="str">
        <x:f>IF('17_Form_Pertes_Dommages'!$P36="Validé humainement",'17_Form_Pertes_Dommages'!S36,"")</x:f>
      </x:c>
      <x:c r="T36" s="142" t="str">
        <x:f>IF('17_Form_Pertes_Dommages'!$P36="Validé humainement",'17_Form_Pertes_Dommages'!T36,"")</x:f>
      </x:c>
      <x:c r="U36" s="142" t="str">
        <x:f>IF('17_Form_Pertes_Dommages'!$P36="Validé humainement",'17_Form_Pertes_Dommages'!U36,"")</x:f>
      </x:c>
    </x:row>
    <x:row r="37">
      <x:c r="A37" s="142" t="str">
        <x:f>IF('17_Form_Pertes_Dommages'!$P37="Validé humainement",'17_Form_Pertes_Dommages'!A37,"")</x:f>
      </x:c>
      <x:c r="B37" s="142" t="str">
        <x:f>IF('17_Form_Pertes_Dommages'!$P37="Validé humainement",'17_Form_Pertes_Dommages'!B37,"")</x:f>
      </x:c>
      <x:c r="C37" s="142" t="str">
        <x:f>IF('17_Form_Pertes_Dommages'!$P37="Validé humainement",'17_Form_Pertes_Dommages'!C37,"")</x:f>
      </x:c>
      <x:c r="D37" s="142" t="str">
        <x:f>IF('17_Form_Pertes_Dommages'!$P37="Validé humainement",'17_Form_Pertes_Dommages'!D37,"")</x:f>
      </x:c>
      <x:c r="E37" s="142" t="str">
        <x:f>IF('17_Form_Pertes_Dommages'!$P37="Validé humainement",'17_Form_Pertes_Dommages'!E37,"")</x:f>
      </x:c>
      <x:c r="F37" s="142" t="str">
        <x:f>IF('17_Form_Pertes_Dommages'!$P37="Validé humainement",'17_Form_Pertes_Dommages'!F37,"")</x:f>
      </x:c>
      <x:c r="G37" s="142" t="str">
        <x:f>IF('17_Form_Pertes_Dommages'!$P37="Validé humainement",'17_Form_Pertes_Dommages'!G37,"")</x:f>
      </x:c>
      <x:c r="H37" s="142" t="str">
        <x:f>IF('17_Form_Pertes_Dommages'!$P37="Validé humainement",'17_Form_Pertes_Dommages'!H37,"")</x:f>
      </x:c>
      <x:c r="I37" s="142" t="str">
        <x:f>IF('17_Form_Pertes_Dommages'!$P37="Validé humainement",'17_Form_Pertes_Dommages'!I37,"")</x:f>
      </x:c>
      <x:c r="J37" s="142" t="str">
        <x:f>IF('17_Form_Pertes_Dommages'!$P37="Validé humainement",'17_Form_Pertes_Dommages'!J37,"")</x:f>
      </x:c>
      <x:c r="K37" s="142" t="str">
        <x:f>IF('17_Form_Pertes_Dommages'!$P37="Validé humainement",'17_Form_Pertes_Dommages'!K37,"")</x:f>
      </x:c>
      <x:c r="L37" s="142" t="str">
        <x:f>IF('17_Form_Pertes_Dommages'!$P37="Validé humainement",'17_Form_Pertes_Dommages'!L37,"")</x:f>
      </x:c>
      <x:c r="M37" s="142" t="str">
        <x:f>IF('17_Form_Pertes_Dommages'!$P37="Validé humainement",'17_Form_Pertes_Dommages'!M37,"")</x:f>
      </x:c>
      <x:c r="N37" s="142" t="str">
        <x:f>IF('17_Form_Pertes_Dommages'!$P37="Validé humainement",'17_Form_Pertes_Dommages'!N37,"")</x:f>
      </x:c>
      <x:c r="O37" s="142" t="str">
        <x:f>IF('17_Form_Pertes_Dommages'!$P37="Validé humainement",'17_Form_Pertes_Dommages'!O37,"")</x:f>
      </x:c>
      <x:c r="P37" s="142" t="str">
        <x:f>IF('17_Form_Pertes_Dommages'!$P37="Validé humainement",'17_Form_Pertes_Dommages'!P37,"")</x:f>
      </x:c>
      <x:c r="Q37" s="142" t="str">
        <x:f>IF('17_Form_Pertes_Dommages'!$P37="Validé humainement",'17_Form_Pertes_Dommages'!Q37,"")</x:f>
      </x:c>
      <x:c r="R37" s="142" t="str">
        <x:f>IF('17_Form_Pertes_Dommages'!$P37="Validé humainement",'17_Form_Pertes_Dommages'!R37,"")</x:f>
      </x:c>
      <x:c r="S37" s="142" t="str">
        <x:f>IF('17_Form_Pertes_Dommages'!$P37="Validé humainement",'17_Form_Pertes_Dommages'!S37,"")</x:f>
      </x:c>
      <x:c r="T37" s="142" t="str">
        <x:f>IF('17_Form_Pertes_Dommages'!$P37="Validé humainement",'17_Form_Pertes_Dommages'!T37,"")</x:f>
      </x:c>
      <x:c r="U37" s="142" t="str">
        <x:f>IF('17_Form_Pertes_Dommages'!$P37="Validé humainement",'17_Form_Pertes_Dommages'!U37,"")</x:f>
      </x:c>
    </x:row>
    <x:row r="38">
      <x:c r="A38" s="142" t="str">
        <x:f>IF('17_Form_Pertes_Dommages'!$P38="Validé humainement",'17_Form_Pertes_Dommages'!A38,"")</x:f>
      </x:c>
      <x:c r="B38" s="142" t="str">
        <x:f>IF('17_Form_Pertes_Dommages'!$P38="Validé humainement",'17_Form_Pertes_Dommages'!B38,"")</x:f>
      </x:c>
      <x:c r="C38" s="142" t="str">
        <x:f>IF('17_Form_Pertes_Dommages'!$P38="Validé humainement",'17_Form_Pertes_Dommages'!C38,"")</x:f>
      </x:c>
      <x:c r="D38" s="142" t="str">
        <x:f>IF('17_Form_Pertes_Dommages'!$P38="Validé humainement",'17_Form_Pertes_Dommages'!D38,"")</x:f>
      </x:c>
      <x:c r="E38" s="142" t="str">
        <x:f>IF('17_Form_Pertes_Dommages'!$P38="Validé humainement",'17_Form_Pertes_Dommages'!E38,"")</x:f>
      </x:c>
      <x:c r="F38" s="142" t="str">
        <x:f>IF('17_Form_Pertes_Dommages'!$P38="Validé humainement",'17_Form_Pertes_Dommages'!F38,"")</x:f>
      </x:c>
      <x:c r="G38" s="142" t="str">
        <x:f>IF('17_Form_Pertes_Dommages'!$P38="Validé humainement",'17_Form_Pertes_Dommages'!G38,"")</x:f>
      </x:c>
      <x:c r="H38" s="142" t="str">
        <x:f>IF('17_Form_Pertes_Dommages'!$P38="Validé humainement",'17_Form_Pertes_Dommages'!H38,"")</x:f>
      </x:c>
      <x:c r="I38" s="142" t="str">
        <x:f>IF('17_Form_Pertes_Dommages'!$P38="Validé humainement",'17_Form_Pertes_Dommages'!I38,"")</x:f>
      </x:c>
      <x:c r="J38" s="142" t="str">
        <x:f>IF('17_Form_Pertes_Dommages'!$P38="Validé humainement",'17_Form_Pertes_Dommages'!J38,"")</x:f>
      </x:c>
      <x:c r="K38" s="142" t="str">
        <x:f>IF('17_Form_Pertes_Dommages'!$P38="Validé humainement",'17_Form_Pertes_Dommages'!K38,"")</x:f>
      </x:c>
      <x:c r="L38" s="142" t="str">
        <x:f>IF('17_Form_Pertes_Dommages'!$P38="Validé humainement",'17_Form_Pertes_Dommages'!L38,"")</x:f>
      </x:c>
      <x:c r="M38" s="142" t="str">
        <x:f>IF('17_Form_Pertes_Dommages'!$P38="Validé humainement",'17_Form_Pertes_Dommages'!M38,"")</x:f>
      </x:c>
      <x:c r="N38" s="142" t="str">
        <x:f>IF('17_Form_Pertes_Dommages'!$P38="Validé humainement",'17_Form_Pertes_Dommages'!N38,"")</x:f>
      </x:c>
      <x:c r="O38" s="142" t="str">
        <x:f>IF('17_Form_Pertes_Dommages'!$P38="Validé humainement",'17_Form_Pertes_Dommages'!O38,"")</x:f>
      </x:c>
      <x:c r="P38" s="142" t="str">
        <x:f>IF('17_Form_Pertes_Dommages'!$P38="Validé humainement",'17_Form_Pertes_Dommages'!P38,"")</x:f>
      </x:c>
      <x:c r="Q38" s="142" t="str">
        <x:f>IF('17_Form_Pertes_Dommages'!$P38="Validé humainement",'17_Form_Pertes_Dommages'!Q38,"")</x:f>
      </x:c>
      <x:c r="R38" s="142" t="str">
        <x:f>IF('17_Form_Pertes_Dommages'!$P38="Validé humainement",'17_Form_Pertes_Dommages'!R38,"")</x:f>
      </x:c>
      <x:c r="S38" s="142" t="str">
        <x:f>IF('17_Form_Pertes_Dommages'!$P38="Validé humainement",'17_Form_Pertes_Dommages'!S38,"")</x:f>
      </x:c>
      <x:c r="T38" s="142" t="str">
        <x:f>IF('17_Form_Pertes_Dommages'!$P38="Validé humainement",'17_Form_Pertes_Dommages'!T38,"")</x:f>
      </x:c>
      <x:c r="U38" s="142" t="str">
        <x:f>IF('17_Form_Pertes_Dommages'!$P38="Validé humainement",'17_Form_Pertes_Dommages'!U38,"")</x:f>
      </x:c>
    </x:row>
    <x:row r="39">
      <x:c r="A39" s="142" t="str">
        <x:f>IF('17_Form_Pertes_Dommages'!$P39="Validé humainement",'17_Form_Pertes_Dommages'!A39,"")</x:f>
      </x:c>
      <x:c r="B39" s="142" t="str">
        <x:f>IF('17_Form_Pertes_Dommages'!$P39="Validé humainement",'17_Form_Pertes_Dommages'!B39,"")</x:f>
      </x:c>
      <x:c r="C39" s="142" t="str">
        <x:f>IF('17_Form_Pertes_Dommages'!$P39="Validé humainement",'17_Form_Pertes_Dommages'!C39,"")</x:f>
      </x:c>
      <x:c r="D39" s="142" t="str">
        <x:f>IF('17_Form_Pertes_Dommages'!$P39="Validé humainement",'17_Form_Pertes_Dommages'!D39,"")</x:f>
      </x:c>
      <x:c r="E39" s="142" t="str">
        <x:f>IF('17_Form_Pertes_Dommages'!$P39="Validé humainement",'17_Form_Pertes_Dommages'!E39,"")</x:f>
      </x:c>
      <x:c r="F39" s="142" t="str">
        <x:f>IF('17_Form_Pertes_Dommages'!$P39="Validé humainement",'17_Form_Pertes_Dommages'!F39,"")</x:f>
      </x:c>
      <x:c r="G39" s="142" t="str">
        <x:f>IF('17_Form_Pertes_Dommages'!$P39="Validé humainement",'17_Form_Pertes_Dommages'!G39,"")</x:f>
      </x:c>
      <x:c r="H39" s="142" t="str">
        <x:f>IF('17_Form_Pertes_Dommages'!$P39="Validé humainement",'17_Form_Pertes_Dommages'!H39,"")</x:f>
      </x:c>
      <x:c r="I39" s="142" t="str">
        <x:f>IF('17_Form_Pertes_Dommages'!$P39="Validé humainement",'17_Form_Pertes_Dommages'!I39,"")</x:f>
      </x:c>
      <x:c r="J39" s="142" t="str">
        <x:f>IF('17_Form_Pertes_Dommages'!$P39="Validé humainement",'17_Form_Pertes_Dommages'!J39,"")</x:f>
      </x:c>
      <x:c r="K39" s="142" t="str">
        <x:f>IF('17_Form_Pertes_Dommages'!$P39="Validé humainement",'17_Form_Pertes_Dommages'!K39,"")</x:f>
      </x:c>
      <x:c r="L39" s="142" t="str">
        <x:f>IF('17_Form_Pertes_Dommages'!$P39="Validé humainement",'17_Form_Pertes_Dommages'!L39,"")</x:f>
      </x:c>
      <x:c r="M39" s="142" t="str">
        <x:f>IF('17_Form_Pertes_Dommages'!$P39="Validé humainement",'17_Form_Pertes_Dommages'!M39,"")</x:f>
      </x:c>
      <x:c r="N39" s="142" t="str">
        <x:f>IF('17_Form_Pertes_Dommages'!$P39="Validé humainement",'17_Form_Pertes_Dommages'!N39,"")</x:f>
      </x:c>
      <x:c r="O39" s="142" t="str">
        <x:f>IF('17_Form_Pertes_Dommages'!$P39="Validé humainement",'17_Form_Pertes_Dommages'!O39,"")</x:f>
      </x:c>
      <x:c r="P39" s="142" t="str">
        <x:f>IF('17_Form_Pertes_Dommages'!$P39="Validé humainement",'17_Form_Pertes_Dommages'!P39,"")</x:f>
      </x:c>
      <x:c r="Q39" s="142" t="str">
        <x:f>IF('17_Form_Pertes_Dommages'!$P39="Validé humainement",'17_Form_Pertes_Dommages'!Q39,"")</x:f>
      </x:c>
      <x:c r="R39" s="142" t="str">
        <x:f>IF('17_Form_Pertes_Dommages'!$P39="Validé humainement",'17_Form_Pertes_Dommages'!R39,"")</x:f>
      </x:c>
      <x:c r="S39" s="142" t="str">
        <x:f>IF('17_Form_Pertes_Dommages'!$P39="Validé humainement",'17_Form_Pertes_Dommages'!S39,"")</x:f>
      </x:c>
      <x:c r="T39" s="142" t="str">
        <x:f>IF('17_Form_Pertes_Dommages'!$P39="Validé humainement",'17_Form_Pertes_Dommages'!T39,"")</x:f>
      </x:c>
      <x:c r="U39" s="142" t="str">
        <x:f>IF('17_Form_Pertes_Dommages'!$P39="Validé humainement",'17_Form_Pertes_Dommages'!U39,"")</x:f>
      </x:c>
    </x:row>
    <x:row r="40">
      <x:c r="A40" s="142" t="str">
        <x:f>IF('17_Form_Pertes_Dommages'!$P40="Validé humainement",'17_Form_Pertes_Dommages'!A40,"")</x:f>
      </x:c>
      <x:c r="B40" s="142" t="str">
        <x:f>IF('17_Form_Pertes_Dommages'!$P40="Validé humainement",'17_Form_Pertes_Dommages'!B40,"")</x:f>
      </x:c>
      <x:c r="C40" s="142" t="str">
        <x:f>IF('17_Form_Pertes_Dommages'!$P40="Validé humainement",'17_Form_Pertes_Dommages'!C40,"")</x:f>
      </x:c>
      <x:c r="D40" s="142" t="str">
        <x:f>IF('17_Form_Pertes_Dommages'!$P40="Validé humainement",'17_Form_Pertes_Dommages'!D40,"")</x:f>
      </x:c>
      <x:c r="E40" s="142" t="str">
        <x:f>IF('17_Form_Pertes_Dommages'!$P40="Validé humainement",'17_Form_Pertes_Dommages'!E40,"")</x:f>
      </x:c>
      <x:c r="F40" s="142" t="str">
        <x:f>IF('17_Form_Pertes_Dommages'!$P40="Validé humainement",'17_Form_Pertes_Dommages'!F40,"")</x:f>
      </x:c>
      <x:c r="G40" s="142" t="str">
        <x:f>IF('17_Form_Pertes_Dommages'!$P40="Validé humainement",'17_Form_Pertes_Dommages'!G40,"")</x:f>
      </x:c>
      <x:c r="H40" s="142" t="str">
        <x:f>IF('17_Form_Pertes_Dommages'!$P40="Validé humainement",'17_Form_Pertes_Dommages'!H40,"")</x:f>
      </x:c>
      <x:c r="I40" s="142" t="str">
        <x:f>IF('17_Form_Pertes_Dommages'!$P40="Validé humainement",'17_Form_Pertes_Dommages'!I40,"")</x:f>
      </x:c>
      <x:c r="J40" s="142" t="str">
        <x:f>IF('17_Form_Pertes_Dommages'!$P40="Validé humainement",'17_Form_Pertes_Dommages'!J40,"")</x:f>
      </x:c>
      <x:c r="K40" s="142" t="str">
        <x:f>IF('17_Form_Pertes_Dommages'!$P40="Validé humainement",'17_Form_Pertes_Dommages'!K40,"")</x:f>
      </x:c>
      <x:c r="L40" s="142" t="str">
        <x:f>IF('17_Form_Pertes_Dommages'!$P40="Validé humainement",'17_Form_Pertes_Dommages'!L40,"")</x:f>
      </x:c>
      <x:c r="M40" s="142" t="str">
        <x:f>IF('17_Form_Pertes_Dommages'!$P40="Validé humainement",'17_Form_Pertes_Dommages'!M40,"")</x:f>
      </x:c>
      <x:c r="N40" s="142" t="str">
        <x:f>IF('17_Form_Pertes_Dommages'!$P40="Validé humainement",'17_Form_Pertes_Dommages'!N40,"")</x:f>
      </x:c>
      <x:c r="O40" s="142" t="str">
        <x:f>IF('17_Form_Pertes_Dommages'!$P40="Validé humainement",'17_Form_Pertes_Dommages'!O40,"")</x:f>
      </x:c>
      <x:c r="P40" s="142" t="str">
        <x:f>IF('17_Form_Pertes_Dommages'!$P40="Validé humainement",'17_Form_Pertes_Dommages'!P40,"")</x:f>
      </x:c>
      <x:c r="Q40" s="142" t="str">
        <x:f>IF('17_Form_Pertes_Dommages'!$P40="Validé humainement",'17_Form_Pertes_Dommages'!Q40,"")</x:f>
      </x:c>
      <x:c r="R40" s="142" t="str">
        <x:f>IF('17_Form_Pertes_Dommages'!$P40="Validé humainement",'17_Form_Pertes_Dommages'!R40,"")</x:f>
      </x:c>
      <x:c r="S40" s="142" t="str">
        <x:f>IF('17_Form_Pertes_Dommages'!$P40="Validé humainement",'17_Form_Pertes_Dommages'!S40,"")</x:f>
      </x:c>
      <x:c r="T40" s="142" t="str">
        <x:f>IF('17_Form_Pertes_Dommages'!$P40="Validé humainement",'17_Form_Pertes_Dommages'!T40,"")</x:f>
      </x:c>
      <x:c r="U40" s="142" t="str">
        <x:f>IF('17_Form_Pertes_Dommages'!$P40="Validé humainement",'17_Form_Pertes_Dommages'!U40,"")</x:f>
      </x:c>
    </x:row>
    <x:row r="41">
      <x:c r="A41" s="142" t="str">
        <x:f>IF('17_Form_Pertes_Dommages'!$P41="Validé humainement",'17_Form_Pertes_Dommages'!A41,"")</x:f>
      </x:c>
      <x:c r="B41" s="142" t="str">
        <x:f>IF('17_Form_Pertes_Dommages'!$P41="Validé humainement",'17_Form_Pertes_Dommages'!B41,"")</x:f>
      </x:c>
      <x:c r="C41" s="142" t="str">
        <x:f>IF('17_Form_Pertes_Dommages'!$P41="Validé humainement",'17_Form_Pertes_Dommages'!C41,"")</x:f>
      </x:c>
      <x:c r="D41" s="142" t="str">
        <x:f>IF('17_Form_Pertes_Dommages'!$P41="Validé humainement",'17_Form_Pertes_Dommages'!D41,"")</x:f>
      </x:c>
      <x:c r="E41" s="142" t="str">
        <x:f>IF('17_Form_Pertes_Dommages'!$P41="Validé humainement",'17_Form_Pertes_Dommages'!E41,"")</x:f>
      </x:c>
      <x:c r="F41" s="142" t="str">
        <x:f>IF('17_Form_Pertes_Dommages'!$P41="Validé humainement",'17_Form_Pertes_Dommages'!F41,"")</x:f>
      </x:c>
      <x:c r="G41" s="142" t="str">
        <x:f>IF('17_Form_Pertes_Dommages'!$P41="Validé humainement",'17_Form_Pertes_Dommages'!G41,"")</x:f>
      </x:c>
      <x:c r="H41" s="142" t="str">
        <x:f>IF('17_Form_Pertes_Dommages'!$P41="Validé humainement",'17_Form_Pertes_Dommages'!H41,"")</x:f>
      </x:c>
      <x:c r="I41" s="142" t="str">
        <x:f>IF('17_Form_Pertes_Dommages'!$P41="Validé humainement",'17_Form_Pertes_Dommages'!I41,"")</x:f>
      </x:c>
      <x:c r="J41" s="142" t="str">
        <x:f>IF('17_Form_Pertes_Dommages'!$P41="Validé humainement",'17_Form_Pertes_Dommages'!J41,"")</x:f>
      </x:c>
      <x:c r="K41" s="142" t="str">
        <x:f>IF('17_Form_Pertes_Dommages'!$P41="Validé humainement",'17_Form_Pertes_Dommages'!K41,"")</x:f>
      </x:c>
      <x:c r="L41" s="142" t="str">
        <x:f>IF('17_Form_Pertes_Dommages'!$P41="Validé humainement",'17_Form_Pertes_Dommages'!L41,"")</x:f>
      </x:c>
      <x:c r="M41" s="142" t="str">
        <x:f>IF('17_Form_Pertes_Dommages'!$P41="Validé humainement",'17_Form_Pertes_Dommages'!M41,"")</x:f>
      </x:c>
      <x:c r="N41" s="142" t="str">
        <x:f>IF('17_Form_Pertes_Dommages'!$P41="Validé humainement",'17_Form_Pertes_Dommages'!N41,"")</x:f>
      </x:c>
      <x:c r="O41" s="142" t="str">
        <x:f>IF('17_Form_Pertes_Dommages'!$P41="Validé humainement",'17_Form_Pertes_Dommages'!O41,"")</x:f>
      </x:c>
      <x:c r="P41" s="142" t="str">
        <x:f>IF('17_Form_Pertes_Dommages'!$P41="Validé humainement",'17_Form_Pertes_Dommages'!P41,"")</x:f>
      </x:c>
      <x:c r="Q41" s="142" t="str">
        <x:f>IF('17_Form_Pertes_Dommages'!$P41="Validé humainement",'17_Form_Pertes_Dommages'!Q41,"")</x:f>
      </x:c>
      <x:c r="R41" s="142" t="str">
        <x:f>IF('17_Form_Pertes_Dommages'!$P41="Validé humainement",'17_Form_Pertes_Dommages'!R41,"")</x:f>
      </x:c>
      <x:c r="S41" s="142" t="str">
        <x:f>IF('17_Form_Pertes_Dommages'!$P41="Validé humainement",'17_Form_Pertes_Dommages'!S41,"")</x:f>
      </x:c>
      <x:c r="T41" s="142" t="str">
        <x:f>IF('17_Form_Pertes_Dommages'!$P41="Validé humainement",'17_Form_Pertes_Dommages'!T41,"")</x:f>
      </x:c>
      <x:c r="U41" s="142" t="str">
        <x:f>IF('17_Form_Pertes_Dommages'!$P41="Validé humainement",'17_Form_Pertes_Dommages'!U41,"")</x:f>
      </x:c>
    </x:row>
    <x:row r="42">
      <x:c r="A42" s="142" t="str">
        <x:f>IF('17_Form_Pertes_Dommages'!$P42="Validé humainement",'17_Form_Pertes_Dommages'!A42,"")</x:f>
      </x:c>
      <x:c r="B42" s="142" t="str">
        <x:f>IF('17_Form_Pertes_Dommages'!$P42="Validé humainement",'17_Form_Pertes_Dommages'!B42,"")</x:f>
      </x:c>
      <x:c r="C42" s="142" t="str">
        <x:f>IF('17_Form_Pertes_Dommages'!$P42="Validé humainement",'17_Form_Pertes_Dommages'!C42,"")</x:f>
      </x:c>
      <x:c r="D42" s="142" t="str">
        <x:f>IF('17_Form_Pertes_Dommages'!$P42="Validé humainement",'17_Form_Pertes_Dommages'!D42,"")</x:f>
      </x:c>
      <x:c r="E42" s="142" t="str">
        <x:f>IF('17_Form_Pertes_Dommages'!$P42="Validé humainement",'17_Form_Pertes_Dommages'!E42,"")</x:f>
      </x:c>
      <x:c r="F42" s="142" t="str">
        <x:f>IF('17_Form_Pertes_Dommages'!$P42="Validé humainement",'17_Form_Pertes_Dommages'!F42,"")</x:f>
      </x:c>
      <x:c r="G42" s="142" t="str">
        <x:f>IF('17_Form_Pertes_Dommages'!$P42="Validé humainement",'17_Form_Pertes_Dommages'!G42,"")</x:f>
      </x:c>
      <x:c r="H42" s="142" t="str">
        <x:f>IF('17_Form_Pertes_Dommages'!$P42="Validé humainement",'17_Form_Pertes_Dommages'!H42,"")</x:f>
      </x:c>
      <x:c r="I42" s="142" t="str">
        <x:f>IF('17_Form_Pertes_Dommages'!$P42="Validé humainement",'17_Form_Pertes_Dommages'!I42,"")</x:f>
      </x:c>
      <x:c r="J42" s="142" t="str">
        <x:f>IF('17_Form_Pertes_Dommages'!$P42="Validé humainement",'17_Form_Pertes_Dommages'!J42,"")</x:f>
      </x:c>
      <x:c r="K42" s="142" t="str">
        <x:f>IF('17_Form_Pertes_Dommages'!$P42="Validé humainement",'17_Form_Pertes_Dommages'!K42,"")</x:f>
      </x:c>
      <x:c r="L42" s="142" t="str">
        <x:f>IF('17_Form_Pertes_Dommages'!$P42="Validé humainement",'17_Form_Pertes_Dommages'!L42,"")</x:f>
      </x:c>
      <x:c r="M42" s="142" t="str">
        <x:f>IF('17_Form_Pertes_Dommages'!$P42="Validé humainement",'17_Form_Pertes_Dommages'!M42,"")</x:f>
      </x:c>
      <x:c r="N42" s="142" t="str">
        <x:f>IF('17_Form_Pertes_Dommages'!$P42="Validé humainement",'17_Form_Pertes_Dommages'!N42,"")</x:f>
      </x:c>
      <x:c r="O42" s="142" t="str">
        <x:f>IF('17_Form_Pertes_Dommages'!$P42="Validé humainement",'17_Form_Pertes_Dommages'!O42,"")</x:f>
      </x:c>
      <x:c r="P42" s="142" t="str">
        <x:f>IF('17_Form_Pertes_Dommages'!$P42="Validé humainement",'17_Form_Pertes_Dommages'!P42,"")</x:f>
      </x:c>
      <x:c r="Q42" s="142" t="str">
        <x:f>IF('17_Form_Pertes_Dommages'!$P42="Validé humainement",'17_Form_Pertes_Dommages'!Q42,"")</x:f>
      </x:c>
      <x:c r="R42" s="142" t="str">
        <x:f>IF('17_Form_Pertes_Dommages'!$P42="Validé humainement",'17_Form_Pertes_Dommages'!R42,"")</x:f>
      </x:c>
      <x:c r="S42" s="142" t="str">
        <x:f>IF('17_Form_Pertes_Dommages'!$P42="Validé humainement",'17_Form_Pertes_Dommages'!S42,"")</x:f>
      </x:c>
      <x:c r="T42" s="142" t="str">
        <x:f>IF('17_Form_Pertes_Dommages'!$P42="Validé humainement",'17_Form_Pertes_Dommages'!T42,"")</x:f>
      </x:c>
      <x:c r="U42" s="142" t="str">
        <x:f>IF('17_Form_Pertes_Dommages'!$P42="Validé humainement",'17_Form_Pertes_Dommages'!U42,"")</x:f>
      </x:c>
    </x:row>
    <x:row r="43">
      <x:c r="A43" s="142" t="str">
        <x:f>IF('17_Form_Pertes_Dommages'!$P43="Validé humainement",'17_Form_Pertes_Dommages'!A43,"")</x:f>
      </x:c>
      <x:c r="B43" s="142" t="str">
        <x:f>IF('17_Form_Pertes_Dommages'!$P43="Validé humainement",'17_Form_Pertes_Dommages'!B43,"")</x:f>
      </x:c>
      <x:c r="C43" s="142" t="str">
        <x:f>IF('17_Form_Pertes_Dommages'!$P43="Validé humainement",'17_Form_Pertes_Dommages'!C43,"")</x:f>
      </x:c>
      <x:c r="D43" s="142" t="str">
        <x:f>IF('17_Form_Pertes_Dommages'!$P43="Validé humainement",'17_Form_Pertes_Dommages'!D43,"")</x:f>
      </x:c>
      <x:c r="E43" s="142" t="str">
        <x:f>IF('17_Form_Pertes_Dommages'!$P43="Validé humainement",'17_Form_Pertes_Dommages'!E43,"")</x:f>
      </x:c>
      <x:c r="F43" s="142" t="str">
        <x:f>IF('17_Form_Pertes_Dommages'!$P43="Validé humainement",'17_Form_Pertes_Dommages'!F43,"")</x:f>
      </x:c>
      <x:c r="G43" s="142" t="str">
        <x:f>IF('17_Form_Pertes_Dommages'!$P43="Validé humainement",'17_Form_Pertes_Dommages'!G43,"")</x:f>
      </x:c>
      <x:c r="H43" s="142" t="str">
        <x:f>IF('17_Form_Pertes_Dommages'!$P43="Validé humainement",'17_Form_Pertes_Dommages'!H43,"")</x:f>
      </x:c>
      <x:c r="I43" s="142" t="str">
        <x:f>IF('17_Form_Pertes_Dommages'!$P43="Validé humainement",'17_Form_Pertes_Dommages'!I43,"")</x:f>
      </x:c>
      <x:c r="J43" s="142" t="str">
        <x:f>IF('17_Form_Pertes_Dommages'!$P43="Validé humainement",'17_Form_Pertes_Dommages'!J43,"")</x:f>
      </x:c>
      <x:c r="K43" s="142" t="str">
        <x:f>IF('17_Form_Pertes_Dommages'!$P43="Validé humainement",'17_Form_Pertes_Dommages'!K43,"")</x:f>
      </x:c>
      <x:c r="L43" s="142" t="str">
        <x:f>IF('17_Form_Pertes_Dommages'!$P43="Validé humainement",'17_Form_Pertes_Dommages'!L43,"")</x:f>
      </x:c>
      <x:c r="M43" s="142" t="str">
        <x:f>IF('17_Form_Pertes_Dommages'!$P43="Validé humainement",'17_Form_Pertes_Dommages'!M43,"")</x:f>
      </x:c>
      <x:c r="N43" s="142" t="str">
        <x:f>IF('17_Form_Pertes_Dommages'!$P43="Validé humainement",'17_Form_Pertes_Dommages'!N43,"")</x:f>
      </x:c>
      <x:c r="O43" s="142" t="str">
        <x:f>IF('17_Form_Pertes_Dommages'!$P43="Validé humainement",'17_Form_Pertes_Dommages'!O43,"")</x:f>
      </x:c>
      <x:c r="P43" s="142" t="str">
        <x:f>IF('17_Form_Pertes_Dommages'!$P43="Validé humainement",'17_Form_Pertes_Dommages'!P43,"")</x:f>
      </x:c>
      <x:c r="Q43" s="142" t="str">
        <x:f>IF('17_Form_Pertes_Dommages'!$P43="Validé humainement",'17_Form_Pertes_Dommages'!Q43,"")</x:f>
      </x:c>
      <x:c r="R43" s="142" t="str">
        <x:f>IF('17_Form_Pertes_Dommages'!$P43="Validé humainement",'17_Form_Pertes_Dommages'!R43,"")</x:f>
      </x:c>
      <x:c r="S43" s="142" t="str">
        <x:f>IF('17_Form_Pertes_Dommages'!$P43="Validé humainement",'17_Form_Pertes_Dommages'!S43,"")</x:f>
      </x:c>
      <x:c r="T43" s="142" t="str">
        <x:f>IF('17_Form_Pertes_Dommages'!$P43="Validé humainement",'17_Form_Pertes_Dommages'!T43,"")</x:f>
      </x:c>
      <x:c r="U43" s="142" t="str">
        <x:f>IF('17_Form_Pertes_Dommages'!$P43="Validé humainement",'17_Form_Pertes_Dommages'!U43,"")</x:f>
      </x:c>
    </x:row>
    <x:row r="44">
      <x:c r="A44" s="142" t="str">
        <x:f>IF('17_Form_Pertes_Dommages'!$P44="Validé humainement",'17_Form_Pertes_Dommages'!A44,"")</x:f>
      </x:c>
      <x:c r="B44" s="142" t="str">
        <x:f>IF('17_Form_Pertes_Dommages'!$P44="Validé humainement",'17_Form_Pertes_Dommages'!B44,"")</x:f>
      </x:c>
      <x:c r="C44" s="142" t="str">
        <x:f>IF('17_Form_Pertes_Dommages'!$P44="Validé humainement",'17_Form_Pertes_Dommages'!C44,"")</x:f>
      </x:c>
      <x:c r="D44" s="142" t="str">
        <x:f>IF('17_Form_Pertes_Dommages'!$P44="Validé humainement",'17_Form_Pertes_Dommages'!D44,"")</x:f>
      </x:c>
      <x:c r="E44" s="142" t="str">
        <x:f>IF('17_Form_Pertes_Dommages'!$P44="Validé humainement",'17_Form_Pertes_Dommages'!E44,"")</x:f>
      </x:c>
      <x:c r="F44" s="142" t="str">
        <x:f>IF('17_Form_Pertes_Dommages'!$P44="Validé humainement",'17_Form_Pertes_Dommages'!F44,"")</x:f>
      </x:c>
      <x:c r="G44" s="142" t="str">
        <x:f>IF('17_Form_Pertes_Dommages'!$P44="Validé humainement",'17_Form_Pertes_Dommages'!G44,"")</x:f>
      </x:c>
      <x:c r="H44" s="142" t="str">
        <x:f>IF('17_Form_Pertes_Dommages'!$P44="Validé humainement",'17_Form_Pertes_Dommages'!H44,"")</x:f>
      </x:c>
      <x:c r="I44" s="142" t="str">
        <x:f>IF('17_Form_Pertes_Dommages'!$P44="Validé humainement",'17_Form_Pertes_Dommages'!I44,"")</x:f>
      </x:c>
      <x:c r="J44" s="142" t="str">
        <x:f>IF('17_Form_Pertes_Dommages'!$P44="Validé humainement",'17_Form_Pertes_Dommages'!J44,"")</x:f>
      </x:c>
      <x:c r="K44" s="142" t="str">
        <x:f>IF('17_Form_Pertes_Dommages'!$P44="Validé humainement",'17_Form_Pertes_Dommages'!K44,"")</x:f>
      </x:c>
      <x:c r="L44" s="142" t="str">
        <x:f>IF('17_Form_Pertes_Dommages'!$P44="Validé humainement",'17_Form_Pertes_Dommages'!L44,"")</x:f>
      </x:c>
      <x:c r="M44" s="142" t="str">
        <x:f>IF('17_Form_Pertes_Dommages'!$P44="Validé humainement",'17_Form_Pertes_Dommages'!M44,"")</x:f>
      </x:c>
      <x:c r="N44" s="142" t="str">
        <x:f>IF('17_Form_Pertes_Dommages'!$P44="Validé humainement",'17_Form_Pertes_Dommages'!N44,"")</x:f>
      </x:c>
      <x:c r="O44" s="142" t="str">
        <x:f>IF('17_Form_Pertes_Dommages'!$P44="Validé humainement",'17_Form_Pertes_Dommages'!O44,"")</x:f>
      </x:c>
      <x:c r="P44" s="142" t="str">
        <x:f>IF('17_Form_Pertes_Dommages'!$P44="Validé humainement",'17_Form_Pertes_Dommages'!P44,"")</x:f>
      </x:c>
      <x:c r="Q44" s="142" t="str">
        <x:f>IF('17_Form_Pertes_Dommages'!$P44="Validé humainement",'17_Form_Pertes_Dommages'!Q44,"")</x:f>
      </x:c>
      <x:c r="R44" s="142" t="str">
        <x:f>IF('17_Form_Pertes_Dommages'!$P44="Validé humainement",'17_Form_Pertes_Dommages'!R44,"")</x:f>
      </x:c>
      <x:c r="S44" s="142" t="str">
        <x:f>IF('17_Form_Pertes_Dommages'!$P44="Validé humainement",'17_Form_Pertes_Dommages'!S44,"")</x:f>
      </x:c>
      <x:c r="T44" s="142" t="str">
        <x:f>IF('17_Form_Pertes_Dommages'!$P44="Validé humainement",'17_Form_Pertes_Dommages'!T44,"")</x:f>
      </x:c>
      <x:c r="U44" s="142" t="str">
        <x:f>IF('17_Form_Pertes_Dommages'!$P44="Validé humainement",'17_Form_Pertes_Dommages'!U44,"")</x:f>
      </x:c>
    </x:row>
    <x:row r="45">
      <x:c r="A45" s="142" t="str">
        <x:f>IF('17_Form_Pertes_Dommages'!$P45="Validé humainement",'17_Form_Pertes_Dommages'!A45,"")</x:f>
      </x:c>
      <x:c r="B45" s="142" t="str">
        <x:f>IF('17_Form_Pertes_Dommages'!$P45="Validé humainement",'17_Form_Pertes_Dommages'!B45,"")</x:f>
      </x:c>
      <x:c r="C45" s="142" t="str">
        <x:f>IF('17_Form_Pertes_Dommages'!$P45="Validé humainement",'17_Form_Pertes_Dommages'!C45,"")</x:f>
      </x:c>
      <x:c r="D45" s="142" t="str">
        <x:f>IF('17_Form_Pertes_Dommages'!$P45="Validé humainement",'17_Form_Pertes_Dommages'!D45,"")</x:f>
      </x:c>
      <x:c r="E45" s="142" t="str">
        <x:f>IF('17_Form_Pertes_Dommages'!$P45="Validé humainement",'17_Form_Pertes_Dommages'!E45,"")</x:f>
      </x:c>
      <x:c r="F45" s="142" t="str">
        <x:f>IF('17_Form_Pertes_Dommages'!$P45="Validé humainement",'17_Form_Pertes_Dommages'!F45,"")</x:f>
      </x:c>
      <x:c r="G45" s="142" t="str">
        <x:f>IF('17_Form_Pertes_Dommages'!$P45="Validé humainement",'17_Form_Pertes_Dommages'!G45,"")</x:f>
      </x:c>
      <x:c r="H45" s="142" t="str">
        <x:f>IF('17_Form_Pertes_Dommages'!$P45="Validé humainement",'17_Form_Pertes_Dommages'!H45,"")</x:f>
      </x:c>
      <x:c r="I45" s="142" t="str">
        <x:f>IF('17_Form_Pertes_Dommages'!$P45="Validé humainement",'17_Form_Pertes_Dommages'!I45,"")</x:f>
      </x:c>
      <x:c r="J45" s="142" t="str">
        <x:f>IF('17_Form_Pertes_Dommages'!$P45="Validé humainement",'17_Form_Pertes_Dommages'!J45,"")</x:f>
      </x:c>
      <x:c r="K45" s="142" t="str">
        <x:f>IF('17_Form_Pertes_Dommages'!$P45="Validé humainement",'17_Form_Pertes_Dommages'!K45,"")</x:f>
      </x:c>
      <x:c r="L45" s="142" t="str">
        <x:f>IF('17_Form_Pertes_Dommages'!$P45="Validé humainement",'17_Form_Pertes_Dommages'!L45,"")</x:f>
      </x:c>
      <x:c r="M45" s="142" t="str">
        <x:f>IF('17_Form_Pertes_Dommages'!$P45="Validé humainement",'17_Form_Pertes_Dommages'!M45,"")</x:f>
      </x:c>
      <x:c r="N45" s="142" t="str">
        <x:f>IF('17_Form_Pertes_Dommages'!$P45="Validé humainement",'17_Form_Pertes_Dommages'!N45,"")</x:f>
      </x:c>
      <x:c r="O45" s="142" t="str">
        <x:f>IF('17_Form_Pertes_Dommages'!$P45="Validé humainement",'17_Form_Pertes_Dommages'!O45,"")</x:f>
      </x:c>
      <x:c r="P45" s="142" t="str">
        <x:f>IF('17_Form_Pertes_Dommages'!$P45="Validé humainement",'17_Form_Pertes_Dommages'!P45,"")</x:f>
      </x:c>
      <x:c r="Q45" s="142" t="str">
        <x:f>IF('17_Form_Pertes_Dommages'!$P45="Validé humainement",'17_Form_Pertes_Dommages'!Q45,"")</x:f>
      </x:c>
      <x:c r="R45" s="142" t="str">
        <x:f>IF('17_Form_Pertes_Dommages'!$P45="Validé humainement",'17_Form_Pertes_Dommages'!R45,"")</x:f>
      </x:c>
      <x:c r="S45" s="142" t="str">
        <x:f>IF('17_Form_Pertes_Dommages'!$P45="Validé humainement",'17_Form_Pertes_Dommages'!S45,"")</x:f>
      </x:c>
      <x:c r="T45" s="142" t="str">
        <x:f>IF('17_Form_Pertes_Dommages'!$P45="Validé humainement",'17_Form_Pertes_Dommages'!T45,"")</x:f>
      </x:c>
      <x:c r="U45" s="142" t="str">
        <x:f>IF('17_Form_Pertes_Dommages'!$P45="Validé humainement",'17_Form_Pertes_Dommages'!U45,"")</x:f>
      </x:c>
    </x:row>
    <x:row r="46">
      <x:c r="A46" s="142" t="str">
        <x:f>IF('17_Form_Pertes_Dommages'!$P46="Validé humainement",'17_Form_Pertes_Dommages'!A46,"")</x:f>
      </x:c>
      <x:c r="B46" s="142" t="str">
        <x:f>IF('17_Form_Pertes_Dommages'!$P46="Validé humainement",'17_Form_Pertes_Dommages'!B46,"")</x:f>
      </x:c>
      <x:c r="C46" s="142" t="str">
        <x:f>IF('17_Form_Pertes_Dommages'!$P46="Validé humainement",'17_Form_Pertes_Dommages'!C46,"")</x:f>
      </x:c>
      <x:c r="D46" s="142" t="str">
        <x:f>IF('17_Form_Pertes_Dommages'!$P46="Validé humainement",'17_Form_Pertes_Dommages'!D46,"")</x:f>
      </x:c>
      <x:c r="E46" s="142" t="str">
        <x:f>IF('17_Form_Pertes_Dommages'!$P46="Validé humainement",'17_Form_Pertes_Dommages'!E46,"")</x:f>
      </x:c>
      <x:c r="F46" s="142" t="str">
        <x:f>IF('17_Form_Pertes_Dommages'!$P46="Validé humainement",'17_Form_Pertes_Dommages'!F46,"")</x:f>
      </x:c>
      <x:c r="G46" s="142" t="str">
        <x:f>IF('17_Form_Pertes_Dommages'!$P46="Validé humainement",'17_Form_Pertes_Dommages'!G46,"")</x:f>
      </x:c>
      <x:c r="H46" s="142" t="str">
        <x:f>IF('17_Form_Pertes_Dommages'!$P46="Validé humainement",'17_Form_Pertes_Dommages'!H46,"")</x:f>
      </x:c>
      <x:c r="I46" s="142" t="str">
        <x:f>IF('17_Form_Pertes_Dommages'!$P46="Validé humainement",'17_Form_Pertes_Dommages'!I46,"")</x:f>
      </x:c>
      <x:c r="J46" s="142" t="str">
        <x:f>IF('17_Form_Pertes_Dommages'!$P46="Validé humainement",'17_Form_Pertes_Dommages'!J46,"")</x:f>
      </x:c>
      <x:c r="K46" s="142" t="str">
        <x:f>IF('17_Form_Pertes_Dommages'!$P46="Validé humainement",'17_Form_Pertes_Dommages'!K46,"")</x:f>
      </x:c>
      <x:c r="L46" s="142" t="str">
        <x:f>IF('17_Form_Pertes_Dommages'!$P46="Validé humainement",'17_Form_Pertes_Dommages'!L46,"")</x:f>
      </x:c>
      <x:c r="M46" s="142" t="str">
        <x:f>IF('17_Form_Pertes_Dommages'!$P46="Validé humainement",'17_Form_Pertes_Dommages'!M46,"")</x:f>
      </x:c>
      <x:c r="N46" s="142" t="str">
        <x:f>IF('17_Form_Pertes_Dommages'!$P46="Validé humainement",'17_Form_Pertes_Dommages'!N46,"")</x:f>
      </x:c>
      <x:c r="O46" s="142" t="str">
        <x:f>IF('17_Form_Pertes_Dommages'!$P46="Validé humainement",'17_Form_Pertes_Dommages'!O46,"")</x:f>
      </x:c>
      <x:c r="P46" s="142" t="str">
        <x:f>IF('17_Form_Pertes_Dommages'!$P46="Validé humainement",'17_Form_Pertes_Dommages'!P46,"")</x:f>
      </x:c>
      <x:c r="Q46" s="142" t="str">
        <x:f>IF('17_Form_Pertes_Dommages'!$P46="Validé humainement",'17_Form_Pertes_Dommages'!Q46,"")</x:f>
      </x:c>
      <x:c r="R46" s="142" t="str">
        <x:f>IF('17_Form_Pertes_Dommages'!$P46="Validé humainement",'17_Form_Pertes_Dommages'!R46,"")</x:f>
      </x:c>
      <x:c r="S46" s="142" t="str">
        <x:f>IF('17_Form_Pertes_Dommages'!$P46="Validé humainement",'17_Form_Pertes_Dommages'!S46,"")</x:f>
      </x:c>
      <x:c r="T46" s="142" t="str">
        <x:f>IF('17_Form_Pertes_Dommages'!$P46="Validé humainement",'17_Form_Pertes_Dommages'!T46,"")</x:f>
      </x:c>
      <x:c r="U46" s="142" t="str">
        <x:f>IF('17_Form_Pertes_Dommages'!$P46="Validé humainement",'17_Form_Pertes_Dommages'!U46,"")</x:f>
      </x:c>
    </x:row>
    <x:row r="47">
      <x:c r="A47" s="142" t="str">
        <x:f>IF('17_Form_Pertes_Dommages'!$P47="Validé humainement",'17_Form_Pertes_Dommages'!A47,"")</x:f>
      </x:c>
      <x:c r="B47" s="142" t="str">
        <x:f>IF('17_Form_Pertes_Dommages'!$P47="Validé humainement",'17_Form_Pertes_Dommages'!B47,"")</x:f>
      </x:c>
      <x:c r="C47" s="142" t="str">
        <x:f>IF('17_Form_Pertes_Dommages'!$P47="Validé humainement",'17_Form_Pertes_Dommages'!C47,"")</x:f>
      </x:c>
      <x:c r="D47" s="142" t="str">
        <x:f>IF('17_Form_Pertes_Dommages'!$P47="Validé humainement",'17_Form_Pertes_Dommages'!D47,"")</x:f>
      </x:c>
      <x:c r="E47" s="142" t="str">
        <x:f>IF('17_Form_Pertes_Dommages'!$P47="Validé humainement",'17_Form_Pertes_Dommages'!E47,"")</x:f>
      </x:c>
      <x:c r="F47" s="142" t="str">
        <x:f>IF('17_Form_Pertes_Dommages'!$P47="Validé humainement",'17_Form_Pertes_Dommages'!F47,"")</x:f>
      </x:c>
      <x:c r="G47" s="142" t="str">
        <x:f>IF('17_Form_Pertes_Dommages'!$P47="Validé humainement",'17_Form_Pertes_Dommages'!G47,"")</x:f>
      </x:c>
      <x:c r="H47" s="142" t="str">
        <x:f>IF('17_Form_Pertes_Dommages'!$P47="Validé humainement",'17_Form_Pertes_Dommages'!H47,"")</x:f>
      </x:c>
      <x:c r="I47" s="142" t="str">
        <x:f>IF('17_Form_Pertes_Dommages'!$P47="Validé humainement",'17_Form_Pertes_Dommages'!I47,"")</x:f>
      </x:c>
      <x:c r="J47" s="142" t="str">
        <x:f>IF('17_Form_Pertes_Dommages'!$P47="Validé humainement",'17_Form_Pertes_Dommages'!J47,"")</x:f>
      </x:c>
      <x:c r="K47" s="142" t="str">
        <x:f>IF('17_Form_Pertes_Dommages'!$P47="Validé humainement",'17_Form_Pertes_Dommages'!K47,"")</x:f>
      </x:c>
      <x:c r="L47" s="142" t="str">
        <x:f>IF('17_Form_Pertes_Dommages'!$P47="Validé humainement",'17_Form_Pertes_Dommages'!L47,"")</x:f>
      </x:c>
      <x:c r="M47" s="142" t="str">
        <x:f>IF('17_Form_Pertes_Dommages'!$P47="Validé humainement",'17_Form_Pertes_Dommages'!M47,"")</x:f>
      </x:c>
      <x:c r="N47" s="142" t="str">
        <x:f>IF('17_Form_Pertes_Dommages'!$P47="Validé humainement",'17_Form_Pertes_Dommages'!N47,"")</x:f>
      </x:c>
      <x:c r="O47" s="142" t="str">
        <x:f>IF('17_Form_Pertes_Dommages'!$P47="Validé humainement",'17_Form_Pertes_Dommages'!O47,"")</x:f>
      </x:c>
      <x:c r="P47" s="142" t="str">
        <x:f>IF('17_Form_Pertes_Dommages'!$P47="Validé humainement",'17_Form_Pertes_Dommages'!P47,"")</x:f>
      </x:c>
      <x:c r="Q47" s="142" t="str">
        <x:f>IF('17_Form_Pertes_Dommages'!$P47="Validé humainement",'17_Form_Pertes_Dommages'!Q47,"")</x:f>
      </x:c>
      <x:c r="R47" s="142" t="str">
        <x:f>IF('17_Form_Pertes_Dommages'!$P47="Validé humainement",'17_Form_Pertes_Dommages'!R47,"")</x:f>
      </x:c>
      <x:c r="S47" s="142" t="str">
        <x:f>IF('17_Form_Pertes_Dommages'!$P47="Validé humainement",'17_Form_Pertes_Dommages'!S47,"")</x:f>
      </x:c>
      <x:c r="T47" s="142" t="str">
        <x:f>IF('17_Form_Pertes_Dommages'!$P47="Validé humainement",'17_Form_Pertes_Dommages'!T47,"")</x:f>
      </x:c>
      <x:c r="U47" s="142" t="str">
        <x:f>IF('17_Form_Pertes_Dommages'!$P47="Validé humainement",'17_Form_Pertes_Dommages'!U47,"")</x:f>
      </x:c>
    </x:row>
    <x:row r="48">
      <x:c r="A48" s="142" t="str">
        <x:f>IF('17_Form_Pertes_Dommages'!$P48="Validé humainement",'17_Form_Pertes_Dommages'!A48,"")</x:f>
      </x:c>
      <x:c r="B48" s="142" t="str">
        <x:f>IF('17_Form_Pertes_Dommages'!$P48="Validé humainement",'17_Form_Pertes_Dommages'!B48,"")</x:f>
      </x:c>
      <x:c r="C48" s="142" t="str">
        <x:f>IF('17_Form_Pertes_Dommages'!$P48="Validé humainement",'17_Form_Pertes_Dommages'!C48,"")</x:f>
      </x:c>
      <x:c r="D48" s="142" t="str">
        <x:f>IF('17_Form_Pertes_Dommages'!$P48="Validé humainement",'17_Form_Pertes_Dommages'!D48,"")</x:f>
      </x:c>
      <x:c r="E48" s="142" t="str">
        <x:f>IF('17_Form_Pertes_Dommages'!$P48="Validé humainement",'17_Form_Pertes_Dommages'!E48,"")</x:f>
      </x:c>
      <x:c r="F48" s="142" t="str">
        <x:f>IF('17_Form_Pertes_Dommages'!$P48="Validé humainement",'17_Form_Pertes_Dommages'!F48,"")</x:f>
      </x:c>
      <x:c r="G48" s="142" t="str">
        <x:f>IF('17_Form_Pertes_Dommages'!$P48="Validé humainement",'17_Form_Pertes_Dommages'!G48,"")</x:f>
      </x:c>
      <x:c r="H48" s="142" t="str">
        <x:f>IF('17_Form_Pertes_Dommages'!$P48="Validé humainement",'17_Form_Pertes_Dommages'!H48,"")</x:f>
      </x:c>
      <x:c r="I48" s="142" t="str">
        <x:f>IF('17_Form_Pertes_Dommages'!$P48="Validé humainement",'17_Form_Pertes_Dommages'!I48,"")</x:f>
      </x:c>
      <x:c r="J48" s="142" t="str">
        <x:f>IF('17_Form_Pertes_Dommages'!$P48="Validé humainement",'17_Form_Pertes_Dommages'!J48,"")</x:f>
      </x:c>
      <x:c r="K48" s="142" t="str">
        <x:f>IF('17_Form_Pertes_Dommages'!$P48="Validé humainement",'17_Form_Pertes_Dommages'!K48,"")</x:f>
      </x:c>
      <x:c r="L48" s="142" t="str">
        <x:f>IF('17_Form_Pertes_Dommages'!$P48="Validé humainement",'17_Form_Pertes_Dommages'!L48,"")</x:f>
      </x:c>
      <x:c r="M48" s="142" t="str">
        <x:f>IF('17_Form_Pertes_Dommages'!$P48="Validé humainement",'17_Form_Pertes_Dommages'!M48,"")</x:f>
      </x:c>
      <x:c r="N48" s="142" t="str">
        <x:f>IF('17_Form_Pertes_Dommages'!$P48="Validé humainement",'17_Form_Pertes_Dommages'!N48,"")</x:f>
      </x:c>
      <x:c r="O48" s="142" t="str">
        <x:f>IF('17_Form_Pertes_Dommages'!$P48="Validé humainement",'17_Form_Pertes_Dommages'!O48,"")</x:f>
      </x:c>
      <x:c r="P48" s="142" t="str">
        <x:f>IF('17_Form_Pertes_Dommages'!$P48="Validé humainement",'17_Form_Pertes_Dommages'!P48,"")</x:f>
      </x:c>
      <x:c r="Q48" s="142" t="str">
        <x:f>IF('17_Form_Pertes_Dommages'!$P48="Validé humainement",'17_Form_Pertes_Dommages'!Q48,"")</x:f>
      </x:c>
      <x:c r="R48" s="142" t="str">
        <x:f>IF('17_Form_Pertes_Dommages'!$P48="Validé humainement",'17_Form_Pertes_Dommages'!R48,"")</x:f>
      </x:c>
      <x:c r="S48" s="142" t="str">
        <x:f>IF('17_Form_Pertes_Dommages'!$P48="Validé humainement",'17_Form_Pertes_Dommages'!S48,"")</x:f>
      </x:c>
      <x:c r="T48" s="142" t="str">
        <x:f>IF('17_Form_Pertes_Dommages'!$P48="Validé humainement",'17_Form_Pertes_Dommages'!T48,"")</x:f>
      </x:c>
      <x:c r="U48" s="142" t="str">
        <x:f>IF('17_Form_Pertes_Dommages'!$P48="Validé humainement",'17_Form_Pertes_Dommages'!U48,"")</x:f>
      </x:c>
    </x:row>
    <x:row r="49">
      <x:c r="A49" s="142" t="str">
        <x:f>IF('17_Form_Pertes_Dommages'!$P49="Validé humainement",'17_Form_Pertes_Dommages'!A49,"")</x:f>
      </x:c>
      <x:c r="B49" s="142" t="str">
        <x:f>IF('17_Form_Pertes_Dommages'!$P49="Validé humainement",'17_Form_Pertes_Dommages'!B49,"")</x:f>
      </x:c>
      <x:c r="C49" s="142" t="str">
        <x:f>IF('17_Form_Pertes_Dommages'!$P49="Validé humainement",'17_Form_Pertes_Dommages'!C49,"")</x:f>
      </x:c>
      <x:c r="D49" s="142" t="str">
        <x:f>IF('17_Form_Pertes_Dommages'!$P49="Validé humainement",'17_Form_Pertes_Dommages'!D49,"")</x:f>
      </x:c>
      <x:c r="E49" s="142" t="str">
        <x:f>IF('17_Form_Pertes_Dommages'!$P49="Validé humainement",'17_Form_Pertes_Dommages'!E49,"")</x:f>
      </x:c>
      <x:c r="F49" s="142" t="str">
        <x:f>IF('17_Form_Pertes_Dommages'!$P49="Validé humainement",'17_Form_Pertes_Dommages'!F49,"")</x:f>
      </x:c>
      <x:c r="G49" s="142" t="str">
        <x:f>IF('17_Form_Pertes_Dommages'!$P49="Validé humainement",'17_Form_Pertes_Dommages'!G49,"")</x:f>
      </x:c>
      <x:c r="H49" s="142" t="str">
        <x:f>IF('17_Form_Pertes_Dommages'!$P49="Validé humainement",'17_Form_Pertes_Dommages'!H49,"")</x:f>
      </x:c>
      <x:c r="I49" s="142" t="str">
        <x:f>IF('17_Form_Pertes_Dommages'!$P49="Validé humainement",'17_Form_Pertes_Dommages'!I49,"")</x:f>
      </x:c>
      <x:c r="J49" s="142" t="str">
        <x:f>IF('17_Form_Pertes_Dommages'!$P49="Validé humainement",'17_Form_Pertes_Dommages'!J49,"")</x:f>
      </x:c>
      <x:c r="K49" s="142" t="str">
        <x:f>IF('17_Form_Pertes_Dommages'!$P49="Validé humainement",'17_Form_Pertes_Dommages'!K49,"")</x:f>
      </x:c>
      <x:c r="L49" s="142" t="str">
        <x:f>IF('17_Form_Pertes_Dommages'!$P49="Validé humainement",'17_Form_Pertes_Dommages'!L49,"")</x:f>
      </x:c>
      <x:c r="M49" s="142" t="str">
        <x:f>IF('17_Form_Pertes_Dommages'!$P49="Validé humainement",'17_Form_Pertes_Dommages'!M49,"")</x:f>
      </x:c>
      <x:c r="N49" s="142" t="str">
        <x:f>IF('17_Form_Pertes_Dommages'!$P49="Validé humainement",'17_Form_Pertes_Dommages'!N49,"")</x:f>
      </x:c>
      <x:c r="O49" s="142" t="str">
        <x:f>IF('17_Form_Pertes_Dommages'!$P49="Validé humainement",'17_Form_Pertes_Dommages'!O49,"")</x:f>
      </x:c>
      <x:c r="P49" s="142" t="str">
        <x:f>IF('17_Form_Pertes_Dommages'!$P49="Validé humainement",'17_Form_Pertes_Dommages'!P49,"")</x:f>
      </x:c>
      <x:c r="Q49" s="142" t="str">
        <x:f>IF('17_Form_Pertes_Dommages'!$P49="Validé humainement",'17_Form_Pertes_Dommages'!Q49,"")</x:f>
      </x:c>
      <x:c r="R49" s="142" t="str">
        <x:f>IF('17_Form_Pertes_Dommages'!$P49="Validé humainement",'17_Form_Pertes_Dommages'!R49,"")</x:f>
      </x:c>
      <x:c r="S49" s="142" t="str">
        <x:f>IF('17_Form_Pertes_Dommages'!$P49="Validé humainement",'17_Form_Pertes_Dommages'!S49,"")</x:f>
      </x:c>
      <x:c r="T49" s="142" t="str">
        <x:f>IF('17_Form_Pertes_Dommages'!$P49="Validé humainement",'17_Form_Pertes_Dommages'!T49,"")</x:f>
      </x:c>
      <x:c r="U49" s="142" t="str">
        <x:f>IF('17_Form_Pertes_Dommages'!$P49="Validé humainement",'17_Form_Pertes_Dommages'!U49,"")</x:f>
      </x:c>
    </x:row>
    <x:row r="50">
      <x:c r="A50" s="142" t="str">
        <x:f>IF('17_Form_Pertes_Dommages'!$P50="Validé humainement",'17_Form_Pertes_Dommages'!A50,"")</x:f>
      </x:c>
      <x:c r="B50" s="142" t="str">
        <x:f>IF('17_Form_Pertes_Dommages'!$P50="Validé humainement",'17_Form_Pertes_Dommages'!B50,"")</x:f>
      </x:c>
      <x:c r="C50" s="142" t="str">
        <x:f>IF('17_Form_Pertes_Dommages'!$P50="Validé humainement",'17_Form_Pertes_Dommages'!C50,"")</x:f>
      </x:c>
      <x:c r="D50" s="142" t="str">
        <x:f>IF('17_Form_Pertes_Dommages'!$P50="Validé humainement",'17_Form_Pertes_Dommages'!D50,"")</x:f>
      </x:c>
      <x:c r="E50" s="142" t="str">
        <x:f>IF('17_Form_Pertes_Dommages'!$P50="Validé humainement",'17_Form_Pertes_Dommages'!E50,"")</x:f>
      </x:c>
      <x:c r="F50" s="142" t="str">
        <x:f>IF('17_Form_Pertes_Dommages'!$P50="Validé humainement",'17_Form_Pertes_Dommages'!F50,"")</x:f>
      </x:c>
      <x:c r="G50" s="142" t="str">
        <x:f>IF('17_Form_Pertes_Dommages'!$P50="Validé humainement",'17_Form_Pertes_Dommages'!G50,"")</x:f>
      </x:c>
      <x:c r="H50" s="142" t="str">
        <x:f>IF('17_Form_Pertes_Dommages'!$P50="Validé humainement",'17_Form_Pertes_Dommages'!H50,"")</x:f>
      </x:c>
      <x:c r="I50" s="142" t="str">
        <x:f>IF('17_Form_Pertes_Dommages'!$P50="Validé humainement",'17_Form_Pertes_Dommages'!I50,"")</x:f>
      </x:c>
      <x:c r="J50" s="142" t="str">
        <x:f>IF('17_Form_Pertes_Dommages'!$P50="Validé humainement",'17_Form_Pertes_Dommages'!J50,"")</x:f>
      </x:c>
      <x:c r="K50" s="142" t="str">
        <x:f>IF('17_Form_Pertes_Dommages'!$P50="Validé humainement",'17_Form_Pertes_Dommages'!K50,"")</x:f>
      </x:c>
      <x:c r="L50" s="142" t="str">
        <x:f>IF('17_Form_Pertes_Dommages'!$P50="Validé humainement",'17_Form_Pertes_Dommages'!L50,"")</x:f>
      </x:c>
      <x:c r="M50" s="142" t="str">
        <x:f>IF('17_Form_Pertes_Dommages'!$P50="Validé humainement",'17_Form_Pertes_Dommages'!M50,"")</x:f>
      </x:c>
      <x:c r="N50" s="142" t="str">
        <x:f>IF('17_Form_Pertes_Dommages'!$P50="Validé humainement",'17_Form_Pertes_Dommages'!N50,"")</x:f>
      </x:c>
      <x:c r="O50" s="142" t="str">
        <x:f>IF('17_Form_Pertes_Dommages'!$P50="Validé humainement",'17_Form_Pertes_Dommages'!O50,"")</x:f>
      </x:c>
      <x:c r="P50" s="142" t="str">
        <x:f>IF('17_Form_Pertes_Dommages'!$P50="Validé humainement",'17_Form_Pertes_Dommages'!P50,"")</x:f>
      </x:c>
      <x:c r="Q50" s="142" t="str">
        <x:f>IF('17_Form_Pertes_Dommages'!$P50="Validé humainement",'17_Form_Pertes_Dommages'!Q50,"")</x:f>
      </x:c>
      <x:c r="R50" s="142" t="str">
        <x:f>IF('17_Form_Pertes_Dommages'!$P50="Validé humainement",'17_Form_Pertes_Dommages'!R50,"")</x:f>
      </x:c>
      <x:c r="S50" s="142" t="str">
        <x:f>IF('17_Form_Pertes_Dommages'!$P50="Validé humainement",'17_Form_Pertes_Dommages'!S50,"")</x:f>
      </x:c>
      <x:c r="T50" s="142" t="str">
        <x:f>IF('17_Form_Pertes_Dommages'!$P50="Validé humainement",'17_Form_Pertes_Dommages'!T50,"")</x:f>
      </x:c>
      <x:c r="U50" s="142" t="str">
        <x:f>IF('17_Form_Pertes_Dommages'!$P50="Validé humainement",'17_Form_Pertes_Dommages'!U50,"")</x:f>
      </x:c>
    </x:row>
    <x:row r="51">
      <x:c r="A51" s="142" t="str">
        <x:f>IF('17_Form_Pertes_Dommages'!$P51="Validé humainement",'17_Form_Pertes_Dommages'!A51,"")</x:f>
      </x:c>
      <x:c r="B51" s="142" t="str">
        <x:f>IF('17_Form_Pertes_Dommages'!$P51="Validé humainement",'17_Form_Pertes_Dommages'!B51,"")</x:f>
      </x:c>
      <x:c r="C51" s="142" t="str">
        <x:f>IF('17_Form_Pertes_Dommages'!$P51="Validé humainement",'17_Form_Pertes_Dommages'!C51,"")</x:f>
      </x:c>
      <x:c r="D51" s="142" t="str">
        <x:f>IF('17_Form_Pertes_Dommages'!$P51="Validé humainement",'17_Form_Pertes_Dommages'!D51,"")</x:f>
      </x:c>
      <x:c r="E51" s="142" t="str">
        <x:f>IF('17_Form_Pertes_Dommages'!$P51="Validé humainement",'17_Form_Pertes_Dommages'!E51,"")</x:f>
      </x:c>
      <x:c r="F51" s="142" t="str">
        <x:f>IF('17_Form_Pertes_Dommages'!$P51="Validé humainement",'17_Form_Pertes_Dommages'!F51,"")</x:f>
      </x:c>
      <x:c r="G51" s="142" t="str">
        <x:f>IF('17_Form_Pertes_Dommages'!$P51="Validé humainement",'17_Form_Pertes_Dommages'!G51,"")</x:f>
      </x:c>
      <x:c r="H51" s="142" t="str">
        <x:f>IF('17_Form_Pertes_Dommages'!$P51="Validé humainement",'17_Form_Pertes_Dommages'!H51,"")</x:f>
      </x:c>
      <x:c r="I51" s="142" t="str">
        <x:f>IF('17_Form_Pertes_Dommages'!$P51="Validé humainement",'17_Form_Pertes_Dommages'!I51,"")</x:f>
      </x:c>
      <x:c r="J51" s="142" t="str">
        <x:f>IF('17_Form_Pertes_Dommages'!$P51="Validé humainement",'17_Form_Pertes_Dommages'!J51,"")</x:f>
      </x:c>
      <x:c r="K51" s="142" t="str">
        <x:f>IF('17_Form_Pertes_Dommages'!$P51="Validé humainement",'17_Form_Pertes_Dommages'!K51,"")</x:f>
      </x:c>
      <x:c r="L51" s="142" t="str">
        <x:f>IF('17_Form_Pertes_Dommages'!$P51="Validé humainement",'17_Form_Pertes_Dommages'!L51,"")</x:f>
      </x:c>
      <x:c r="M51" s="142" t="str">
        <x:f>IF('17_Form_Pertes_Dommages'!$P51="Validé humainement",'17_Form_Pertes_Dommages'!M51,"")</x:f>
      </x:c>
      <x:c r="N51" s="142" t="str">
        <x:f>IF('17_Form_Pertes_Dommages'!$P51="Validé humainement",'17_Form_Pertes_Dommages'!N51,"")</x:f>
      </x:c>
      <x:c r="O51" s="142" t="str">
        <x:f>IF('17_Form_Pertes_Dommages'!$P51="Validé humainement",'17_Form_Pertes_Dommages'!O51,"")</x:f>
      </x:c>
      <x:c r="P51" s="142" t="str">
        <x:f>IF('17_Form_Pertes_Dommages'!$P51="Validé humainement",'17_Form_Pertes_Dommages'!P51,"")</x:f>
      </x:c>
      <x:c r="Q51" s="142" t="str">
        <x:f>IF('17_Form_Pertes_Dommages'!$P51="Validé humainement",'17_Form_Pertes_Dommages'!Q51,"")</x:f>
      </x:c>
      <x:c r="R51" s="142" t="str">
        <x:f>IF('17_Form_Pertes_Dommages'!$P51="Validé humainement",'17_Form_Pertes_Dommages'!R51,"")</x:f>
      </x:c>
      <x:c r="S51" s="142" t="str">
        <x:f>IF('17_Form_Pertes_Dommages'!$P51="Validé humainement",'17_Form_Pertes_Dommages'!S51,"")</x:f>
      </x:c>
      <x:c r="T51" s="142" t="str">
        <x:f>IF('17_Form_Pertes_Dommages'!$P51="Validé humainement",'17_Form_Pertes_Dommages'!T51,"")</x:f>
      </x:c>
      <x:c r="U51" s="142" t="str">
        <x:f>IF('17_Form_Pertes_Dommages'!$P51="Validé humainement",'17_Form_Pertes_Dommages'!U51,"")</x:f>
      </x:c>
    </x:row>
    <x:row r="52">
      <x:c r="A52" s="142" t="str">
        <x:f>IF('17_Form_Pertes_Dommages'!$P52="Validé humainement",'17_Form_Pertes_Dommages'!A52,"")</x:f>
      </x:c>
      <x:c r="B52" s="142" t="str">
        <x:f>IF('17_Form_Pertes_Dommages'!$P52="Validé humainement",'17_Form_Pertes_Dommages'!B52,"")</x:f>
      </x:c>
      <x:c r="C52" s="142" t="str">
        <x:f>IF('17_Form_Pertes_Dommages'!$P52="Validé humainement",'17_Form_Pertes_Dommages'!C52,"")</x:f>
      </x:c>
      <x:c r="D52" s="142" t="str">
        <x:f>IF('17_Form_Pertes_Dommages'!$P52="Validé humainement",'17_Form_Pertes_Dommages'!D52,"")</x:f>
      </x:c>
      <x:c r="E52" s="142" t="str">
        <x:f>IF('17_Form_Pertes_Dommages'!$P52="Validé humainement",'17_Form_Pertes_Dommages'!E52,"")</x:f>
      </x:c>
      <x:c r="F52" s="142" t="str">
        <x:f>IF('17_Form_Pertes_Dommages'!$P52="Validé humainement",'17_Form_Pertes_Dommages'!F52,"")</x:f>
      </x:c>
      <x:c r="G52" s="142" t="str">
        <x:f>IF('17_Form_Pertes_Dommages'!$P52="Validé humainement",'17_Form_Pertes_Dommages'!G52,"")</x:f>
      </x:c>
      <x:c r="H52" s="142" t="str">
        <x:f>IF('17_Form_Pertes_Dommages'!$P52="Validé humainement",'17_Form_Pertes_Dommages'!H52,"")</x:f>
      </x:c>
      <x:c r="I52" s="142" t="str">
        <x:f>IF('17_Form_Pertes_Dommages'!$P52="Validé humainement",'17_Form_Pertes_Dommages'!I52,"")</x:f>
      </x:c>
      <x:c r="J52" s="142" t="str">
        <x:f>IF('17_Form_Pertes_Dommages'!$P52="Validé humainement",'17_Form_Pertes_Dommages'!J52,"")</x:f>
      </x:c>
      <x:c r="K52" s="142" t="str">
        <x:f>IF('17_Form_Pertes_Dommages'!$P52="Validé humainement",'17_Form_Pertes_Dommages'!K52,"")</x:f>
      </x:c>
      <x:c r="L52" s="142" t="str">
        <x:f>IF('17_Form_Pertes_Dommages'!$P52="Validé humainement",'17_Form_Pertes_Dommages'!L52,"")</x:f>
      </x:c>
      <x:c r="M52" s="142" t="str">
        <x:f>IF('17_Form_Pertes_Dommages'!$P52="Validé humainement",'17_Form_Pertes_Dommages'!M52,"")</x:f>
      </x:c>
      <x:c r="N52" s="142" t="str">
        <x:f>IF('17_Form_Pertes_Dommages'!$P52="Validé humainement",'17_Form_Pertes_Dommages'!N52,"")</x:f>
      </x:c>
      <x:c r="O52" s="142" t="str">
        <x:f>IF('17_Form_Pertes_Dommages'!$P52="Validé humainement",'17_Form_Pertes_Dommages'!O52,"")</x:f>
      </x:c>
      <x:c r="P52" s="142" t="str">
        <x:f>IF('17_Form_Pertes_Dommages'!$P52="Validé humainement",'17_Form_Pertes_Dommages'!P52,"")</x:f>
      </x:c>
      <x:c r="Q52" s="142" t="str">
        <x:f>IF('17_Form_Pertes_Dommages'!$P52="Validé humainement",'17_Form_Pertes_Dommages'!Q52,"")</x:f>
      </x:c>
      <x:c r="R52" s="142" t="str">
        <x:f>IF('17_Form_Pertes_Dommages'!$P52="Validé humainement",'17_Form_Pertes_Dommages'!R52,"")</x:f>
      </x:c>
      <x:c r="S52" s="142" t="str">
        <x:f>IF('17_Form_Pertes_Dommages'!$P52="Validé humainement",'17_Form_Pertes_Dommages'!S52,"")</x:f>
      </x:c>
      <x:c r="T52" s="142" t="str">
        <x:f>IF('17_Form_Pertes_Dommages'!$P52="Validé humainement",'17_Form_Pertes_Dommages'!T52,"")</x:f>
      </x:c>
      <x:c r="U52" s="142" t="str">
        <x:f>IF('17_Form_Pertes_Dommages'!$P52="Validé humainement",'17_Form_Pertes_Dommages'!U52,"")</x:f>
      </x:c>
    </x:row>
    <x:row r="53">
      <x:c r="A53" s="142" t="str">
        <x:f>IF('17_Form_Pertes_Dommages'!$P53="Validé humainement",'17_Form_Pertes_Dommages'!A53,"")</x:f>
      </x:c>
      <x:c r="B53" s="142" t="str">
        <x:f>IF('17_Form_Pertes_Dommages'!$P53="Validé humainement",'17_Form_Pertes_Dommages'!B53,"")</x:f>
      </x:c>
      <x:c r="C53" s="142" t="str">
        <x:f>IF('17_Form_Pertes_Dommages'!$P53="Validé humainement",'17_Form_Pertes_Dommages'!C53,"")</x:f>
      </x:c>
      <x:c r="D53" s="142" t="str">
        <x:f>IF('17_Form_Pertes_Dommages'!$P53="Validé humainement",'17_Form_Pertes_Dommages'!D53,"")</x:f>
      </x:c>
      <x:c r="E53" s="142" t="str">
        <x:f>IF('17_Form_Pertes_Dommages'!$P53="Validé humainement",'17_Form_Pertes_Dommages'!E53,"")</x:f>
      </x:c>
      <x:c r="F53" s="142" t="str">
        <x:f>IF('17_Form_Pertes_Dommages'!$P53="Validé humainement",'17_Form_Pertes_Dommages'!F53,"")</x:f>
      </x:c>
      <x:c r="G53" s="142" t="str">
        <x:f>IF('17_Form_Pertes_Dommages'!$P53="Validé humainement",'17_Form_Pertes_Dommages'!G53,"")</x:f>
      </x:c>
      <x:c r="H53" s="142" t="str">
        <x:f>IF('17_Form_Pertes_Dommages'!$P53="Validé humainement",'17_Form_Pertes_Dommages'!H53,"")</x:f>
      </x:c>
      <x:c r="I53" s="142" t="str">
        <x:f>IF('17_Form_Pertes_Dommages'!$P53="Validé humainement",'17_Form_Pertes_Dommages'!I53,"")</x:f>
      </x:c>
      <x:c r="J53" s="142" t="str">
        <x:f>IF('17_Form_Pertes_Dommages'!$P53="Validé humainement",'17_Form_Pertes_Dommages'!J53,"")</x:f>
      </x:c>
      <x:c r="K53" s="142" t="str">
        <x:f>IF('17_Form_Pertes_Dommages'!$P53="Validé humainement",'17_Form_Pertes_Dommages'!K53,"")</x:f>
      </x:c>
      <x:c r="L53" s="142" t="str">
        <x:f>IF('17_Form_Pertes_Dommages'!$P53="Validé humainement",'17_Form_Pertes_Dommages'!L53,"")</x:f>
      </x:c>
      <x:c r="M53" s="142" t="str">
        <x:f>IF('17_Form_Pertes_Dommages'!$P53="Validé humainement",'17_Form_Pertes_Dommages'!M53,"")</x:f>
      </x:c>
      <x:c r="N53" s="142" t="str">
        <x:f>IF('17_Form_Pertes_Dommages'!$P53="Validé humainement",'17_Form_Pertes_Dommages'!N53,"")</x:f>
      </x:c>
      <x:c r="O53" s="142" t="str">
        <x:f>IF('17_Form_Pertes_Dommages'!$P53="Validé humainement",'17_Form_Pertes_Dommages'!O53,"")</x:f>
      </x:c>
      <x:c r="P53" s="142" t="str">
        <x:f>IF('17_Form_Pertes_Dommages'!$P53="Validé humainement",'17_Form_Pertes_Dommages'!P53,"")</x:f>
      </x:c>
      <x:c r="Q53" s="142" t="str">
        <x:f>IF('17_Form_Pertes_Dommages'!$P53="Validé humainement",'17_Form_Pertes_Dommages'!Q53,"")</x:f>
      </x:c>
      <x:c r="R53" s="142" t="str">
        <x:f>IF('17_Form_Pertes_Dommages'!$P53="Validé humainement",'17_Form_Pertes_Dommages'!R53,"")</x:f>
      </x:c>
      <x:c r="S53" s="142" t="str">
        <x:f>IF('17_Form_Pertes_Dommages'!$P53="Validé humainement",'17_Form_Pertes_Dommages'!S53,"")</x:f>
      </x:c>
      <x:c r="T53" s="142" t="str">
        <x:f>IF('17_Form_Pertes_Dommages'!$P53="Validé humainement",'17_Form_Pertes_Dommages'!T53,"")</x:f>
      </x:c>
      <x:c r="U53" s="142" t="str">
        <x:f>IF('17_Form_Pertes_Dommages'!$P53="Validé humainement",'17_Form_Pertes_Dommages'!U53,"")</x:f>
      </x:c>
    </x:row>
    <x:row r="54">
      <x:c r="A54" s="142" t="str">
        <x:f>IF('17_Form_Pertes_Dommages'!$P54="Validé humainement",'17_Form_Pertes_Dommages'!A54,"")</x:f>
      </x:c>
      <x:c r="B54" s="142" t="str">
        <x:f>IF('17_Form_Pertes_Dommages'!$P54="Validé humainement",'17_Form_Pertes_Dommages'!B54,"")</x:f>
      </x:c>
      <x:c r="C54" s="142" t="str">
        <x:f>IF('17_Form_Pertes_Dommages'!$P54="Validé humainement",'17_Form_Pertes_Dommages'!C54,"")</x:f>
      </x:c>
      <x:c r="D54" s="142" t="str">
        <x:f>IF('17_Form_Pertes_Dommages'!$P54="Validé humainement",'17_Form_Pertes_Dommages'!D54,"")</x:f>
      </x:c>
      <x:c r="E54" s="142" t="str">
        <x:f>IF('17_Form_Pertes_Dommages'!$P54="Validé humainement",'17_Form_Pertes_Dommages'!E54,"")</x:f>
      </x:c>
      <x:c r="F54" s="142" t="str">
        <x:f>IF('17_Form_Pertes_Dommages'!$P54="Validé humainement",'17_Form_Pertes_Dommages'!F54,"")</x:f>
      </x:c>
      <x:c r="G54" s="142" t="str">
        <x:f>IF('17_Form_Pertes_Dommages'!$P54="Validé humainement",'17_Form_Pertes_Dommages'!G54,"")</x:f>
      </x:c>
      <x:c r="H54" s="142" t="str">
        <x:f>IF('17_Form_Pertes_Dommages'!$P54="Validé humainement",'17_Form_Pertes_Dommages'!H54,"")</x:f>
      </x:c>
      <x:c r="I54" s="142" t="str">
        <x:f>IF('17_Form_Pertes_Dommages'!$P54="Validé humainement",'17_Form_Pertes_Dommages'!I54,"")</x:f>
      </x:c>
      <x:c r="J54" s="142" t="str">
        <x:f>IF('17_Form_Pertes_Dommages'!$P54="Validé humainement",'17_Form_Pertes_Dommages'!J54,"")</x:f>
      </x:c>
      <x:c r="K54" s="142" t="str">
        <x:f>IF('17_Form_Pertes_Dommages'!$P54="Validé humainement",'17_Form_Pertes_Dommages'!K54,"")</x:f>
      </x:c>
      <x:c r="L54" s="142" t="str">
        <x:f>IF('17_Form_Pertes_Dommages'!$P54="Validé humainement",'17_Form_Pertes_Dommages'!L54,"")</x:f>
      </x:c>
      <x:c r="M54" s="142" t="str">
        <x:f>IF('17_Form_Pertes_Dommages'!$P54="Validé humainement",'17_Form_Pertes_Dommages'!M54,"")</x:f>
      </x:c>
      <x:c r="N54" s="142" t="str">
        <x:f>IF('17_Form_Pertes_Dommages'!$P54="Validé humainement",'17_Form_Pertes_Dommages'!N54,"")</x:f>
      </x:c>
      <x:c r="O54" s="142" t="str">
        <x:f>IF('17_Form_Pertes_Dommages'!$P54="Validé humainement",'17_Form_Pertes_Dommages'!O54,"")</x:f>
      </x:c>
      <x:c r="P54" s="142" t="str">
        <x:f>IF('17_Form_Pertes_Dommages'!$P54="Validé humainement",'17_Form_Pertes_Dommages'!P54,"")</x:f>
      </x:c>
      <x:c r="Q54" s="142" t="str">
        <x:f>IF('17_Form_Pertes_Dommages'!$P54="Validé humainement",'17_Form_Pertes_Dommages'!Q54,"")</x:f>
      </x:c>
      <x:c r="R54" s="142" t="str">
        <x:f>IF('17_Form_Pertes_Dommages'!$P54="Validé humainement",'17_Form_Pertes_Dommages'!R54,"")</x:f>
      </x:c>
      <x:c r="S54" s="142" t="str">
        <x:f>IF('17_Form_Pertes_Dommages'!$P54="Validé humainement",'17_Form_Pertes_Dommages'!S54,"")</x:f>
      </x:c>
      <x:c r="T54" s="142" t="str">
        <x:f>IF('17_Form_Pertes_Dommages'!$P54="Validé humainement",'17_Form_Pertes_Dommages'!T54,"")</x:f>
      </x:c>
      <x:c r="U54" s="142" t="str">
        <x:f>IF('17_Form_Pertes_Dommages'!$P54="Validé humainement",'17_Form_Pertes_Dommages'!U54,"")</x:f>
      </x:c>
    </x:row>
    <x:row r="55">
      <x:c r="A55" s="142" t="str">
        <x:f>IF('17_Form_Pertes_Dommages'!$P55="Validé humainement",'17_Form_Pertes_Dommages'!A55,"")</x:f>
      </x:c>
      <x:c r="B55" s="142" t="str">
        <x:f>IF('17_Form_Pertes_Dommages'!$P55="Validé humainement",'17_Form_Pertes_Dommages'!B55,"")</x:f>
      </x:c>
      <x:c r="C55" s="142" t="str">
        <x:f>IF('17_Form_Pertes_Dommages'!$P55="Validé humainement",'17_Form_Pertes_Dommages'!C55,"")</x:f>
      </x:c>
      <x:c r="D55" s="142" t="str">
        <x:f>IF('17_Form_Pertes_Dommages'!$P55="Validé humainement",'17_Form_Pertes_Dommages'!D55,"")</x:f>
      </x:c>
      <x:c r="E55" s="142" t="str">
        <x:f>IF('17_Form_Pertes_Dommages'!$P55="Validé humainement",'17_Form_Pertes_Dommages'!E55,"")</x:f>
      </x:c>
      <x:c r="F55" s="142" t="str">
        <x:f>IF('17_Form_Pertes_Dommages'!$P55="Validé humainement",'17_Form_Pertes_Dommages'!F55,"")</x:f>
      </x:c>
      <x:c r="G55" s="142" t="str">
        <x:f>IF('17_Form_Pertes_Dommages'!$P55="Validé humainement",'17_Form_Pertes_Dommages'!G55,"")</x:f>
      </x:c>
      <x:c r="H55" s="142" t="str">
        <x:f>IF('17_Form_Pertes_Dommages'!$P55="Validé humainement",'17_Form_Pertes_Dommages'!H55,"")</x:f>
      </x:c>
      <x:c r="I55" s="142" t="str">
        <x:f>IF('17_Form_Pertes_Dommages'!$P55="Validé humainement",'17_Form_Pertes_Dommages'!I55,"")</x:f>
      </x:c>
      <x:c r="J55" s="142" t="str">
        <x:f>IF('17_Form_Pertes_Dommages'!$P55="Validé humainement",'17_Form_Pertes_Dommages'!J55,"")</x:f>
      </x:c>
      <x:c r="K55" s="142" t="str">
        <x:f>IF('17_Form_Pertes_Dommages'!$P55="Validé humainement",'17_Form_Pertes_Dommages'!K55,"")</x:f>
      </x:c>
      <x:c r="L55" s="142" t="str">
        <x:f>IF('17_Form_Pertes_Dommages'!$P55="Validé humainement",'17_Form_Pertes_Dommages'!L55,"")</x:f>
      </x:c>
      <x:c r="M55" s="142" t="str">
        <x:f>IF('17_Form_Pertes_Dommages'!$P55="Validé humainement",'17_Form_Pertes_Dommages'!M55,"")</x:f>
      </x:c>
      <x:c r="N55" s="142" t="str">
        <x:f>IF('17_Form_Pertes_Dommages'!$P55="Validé humainement",'17_Form_Pertes_Dommages'!N55,"")</x:f>
      </x:c>
      <x:c r="O55" s="142" t="str">
        <x:f>IF('17_Form_Pertes_Dommages'!$P55="Validé humainement",'17_Form_Pertes_Dommages'!O55,"")</x:f>
      </x:c>
      <x:c r="P55" s="142" t="str">
        <x:f>IF('17_Form_Pertes_Dommages'!$P55="Validé humainement",'17_Form_Pertes_Dommages'!P55,"")</x:f>
      </x:c>
      <x:c r="Q55" s="142" t="str">
        <x:f>IF('17_Form_Pertes_Dommages'!$P55="Validé humainement",'17_Form_Pertes_Dommages'!Q55,"")</x:f>
      </x:c>
      <x:c r="R55" s="142" t="str">
        <x:f>IF('17_Form_Pertes_Dommages'!$P55="Validé humainement",'17_Form_Pertes_Dommages'!R55,"")</x:f>
      </x:c>
      <x:c r="S55" s="142" t="str">
        <x:f>IF('17_Form_Pertes_Dommages'!$P55="Validé humainement",'17_Form_Pertes_Dommages'!S55,"")</x:f>
      </x:c>
      <x:c r="T55" s="142" t="str">
        <x:f>IF('17_Form_Pertes_Dommages'!$P55="Validé humainement",'17_Form_Pertes_Dommages'!T55,"")</x:f>
      </x:c>
      <x:c r="U55" s="142" t="str">
        <x:f>IF('17_Form_Pertes_Dommages'!$P55="Validé humainement",'17_Form_Pertes_Dommages'!U55,"")</x:f>
      </x:c>
    </x:row>
    <x:row r="56">
      <x:c r="A56" s="142" t="str">
        <x:f>IF('17_Form_Pertes_Dommages'!$P56="Validé humainement",'17_Form_Pertes_Dommages'!A56,"")</x:f>
      </x:c>
      <x:c r="B56" s="142" t="str">
        <x:f>IF('17_Form_Pertes_Dommages'!$P56="Validé humainement",'17_Form_Pertes_Dommages'!B56,"")</x:f>
      </x:c>
      <x:c r="C56" s="142" t="str">
        <x:f>IF('17_Form_Pertes_Dommages'!$P56="Validé humainement",'17_Form_Pertes_Dommages'!C56,"")</x:f>
      </x:c>
      <x:c r="D56" s="142" t="str">
        <x:f>IF('17_Form_Pertes_Dommages'!$P56="Validé humainement",'17_Form_Pertes_Dommages'!D56,"")</x:f>
      </x:c>
      <x:c r="E56" s="142" t="str">
        <x:f>IF('17_Form_Pertes_Dommages'!$P56="Validé humainement",'17_Form_Pertes_Dommages'!E56,"")</x:f>
      </x:c>
      <x:c r="F56" s="142" t="str">
        <x:f>IF('17_Form_Pertes_Dommages'!$P56="Validé humainement",'17_Form_Pertes_Dommages'!F56,"")</x:f>
      </x:c>
      <x:c r="G56" s="142" t="str">
        <x:f>IF('17_Form_Pertes_Dommages'!$P56="Validé humainement",'17_Form_Pertes_Dommages'!G56,"")</x:f>
      </x:c>
      <x:c r="H56" s="142" t="str">
        <x:f>IF('17_Form_Pertes_Dommages'!$P56="Validé humainement",'17_Form_Pertes_Dommages'!H56,"")</x:f>
      </x:c>
      <x:c r="I56" s="142" t="str">
        <x:f>IF('17_Form_Pertes_Dommages'!$P56="Validé humainement",'17_Form_Pertes_Dommages'!I56,"")</x:f>
      </x:c>
      <x:c r="J56" s="142" t="str">
        <x:f>IF('17_Form_Pertes_Dommages'!$P56="Validé humainement",'17_Form_Pertes_Dommages'!J56,"")</x:f>
      </x:c>
      <x:c r="K56" s="142" t="str">
        <x:f>IF('17_Form_Pertes_Dommages'!$P56="Validé humainement",'17_Form_Pertes_Dommages'!K56,"")</x:f>
      </x:c>
      <x:c r="L56" s="142" t="str">
        <x:f>IF('17_Form_Pertes_Dommages'!$P56="Validé humainement",'17_Form_Pertes_Dommages'!L56,"")</x:f>
      </x:c>
      <x:c r="M56" s="142" t="str">
        <x:f>IF('17_Form_Pertes_Dommages'!$P56="Validé humainement",'17_Form_Pertes_Dommages'!M56,"")</x:f>
      </x:c>
      <x:c r="N56" s="142" t="str">
        <x:f>IF('17_Form_Pertes_Dommages'!$P56="Validé humainement",'17_Form_Pertes_Dommages'!N56,"")</x:f>
      </x:c>
      <x:c r="O56" s="142" t="str">
        <x:f>IF('17_Form_Pertes_Dommages'!$P56="Validé humainement",'17_Form_Pertes_Dommages'!O56,"")</x:f>
      </x:c>
      <x:c r="P56" s="142" t="str">
        <x:f>IF('17_Form_Pertes_Dommages'!$P56="Validé humainement",'17_Form_Pertes_Dommages'!P56,"")</x:f>
      </x:c>
      <x:c r="Q56" s="142" t="str">
        <x:f>IF('17_Form_Pertes_Dommages'!$P56="Validé humainement",'17_Form_Pertes_Dommages'!Q56,"")</x:f>
      </x:c>
      <x:c r="R56" s="142" t="str">
        <x:f>IF('17_Form_Pertes_Dommages'!$P56="Validé humainement",'17_Form_Pertes_Dommages'!R56,"")</x:f>
      </x:c>
      <x:c r="S56" s="142" t="str">
        <x:f>IF('17_Form_Pertes_Dommages'!$P56="Validé humainement",'17_Form_Pertes_Dommages'!S56,"")</x:f>
      </x:c>
      <x:c r="T56" s="142" t="str">
        <x:f>IF('17_Form_Pertes_Dommages'!$P56="Validé humainement",'17_Form_Pertes_Dommages'!T56,"")</x:f>
      </x:c>
      <x:c r="U56" s="142" t="str">
        <x:f>IF('17_Form_Pertes_Dommages'!$P56="Validé humainement",'17_Form_Pertes_Dommages'!U56,"")</x:f>
      </x:c>
    </x:row>
    <x:row r="57">
      <x:c r="A57" s="142" t="str">
        <x:f>IF('17_Form_Pertes_Dommages'!$P57="Validé humainement",'17_Form_Pertes_Dommages'!A57,"")</x:f>
      </x:c>
      <x:c r="B57" s="142" t="str">
        <x:f>IF('17_Form_Pertes_Dommages'!$P57="Validé humainement",'17_Form_Pertes_Dommages'!B57,"")</x:f>
      </x:c>
      <x:c r="C57" s="142" t="str">
        <x:f>IF('17_Form_Pertes_Dommages'!$P57="Validé humainement",'17_Form_Pertes_Dommages'!C57,"")</x:f>
      </x:c>
      <x:c r="D57" s="142" t="str">
        <x:f>IF('17_Form_Pertes_Dommages'!$P57="Validé humainement",'17_Form_Pertes_Dommages'!D57,"")</x:f>
      </x:c>
      <x:c r="E57" s="142" t="str">
        <x:f>IF('17_Form_Pertes_Dommages'!$P57="Validé humainement",'17_Form_Pertes_Dommages'!E57,"")</x:f>
      </x:c>
      <x:c r="F57" s="142" t="str">
        <x:f>IF('17_Form_Pertes_Dommages'!$P57="Validé humainement",'17_Form_Pertes_Dommages'!F57,"")</x:f>
      </x:c>
      <x:c r="G57" s="142" t="str">
        <x:f>IF('17_Form_Pertes_Dommages'!$P57="Validé humainement",'17_Form_Pertes_Dommages'!G57,"")</x:f>
      </x:c>
      <x:c r="H57" s="142" t="str">
        <x:f>IF('17_Form_Pertes_Dommages'!$P57="Validé humainement",'17_Form_Pertes_Dommages'!H57,"")</x:f>
      </x:c>
      <x:c r="I57" s="142" t="str">
        <x:f>IF('17_Form_Pertes_Dommages'!$P57="Validé humainement",'17_Form_Pertes_Dommages'!I57,"")</x:f>
      </x:c>
      <x:c r="J57" s="142" t="str">
        <x:f>IF('17_Form_Pertes_Dommages'!$P57="Validé humainement",'17_Form_Pertes_Dommages'!J57,"")</x:f>
      </x:c>
      <x:c r="K57" s="142" t="str">
        <x:f>IF('17_Form_Pertes_Dommages'!$P57="Validé humainement",'17_Form_Pertes_Dommages'!K57,"")</x:f>
      </x:c>
      <x:c r="L57" s="142" t="str">
        <x:f>IF('17_Form_Pertes_Dommages'!$P57="Validé humainement",'17_Form_Pertes_Dommages'!L57,"")</x:f>
      </x:c>
      <x:c r="M57" s="142" t="str">
        <x:f>IF('17_Form_Pertes_Dommages'!$P57="Validé humainement",'17_Form_Pertes_Dommages'!M57,"")</x:f>
      </x:c>
      <x:c r="N57" s="142" t="str">
        <x:f>IF('17_Form_Pertes_Dommages'!$P57="Validé humainement",'17_Form_Pertes_Dommages'!N57,"")</x:f>
      </x:c>
      <x:c r="O57" s="142" t="str">
        <x:f>IF('17_Form_Pertes_Dommages'!$P57="Validé humainement",'17_Form_Pertes_Dommages'!O57,"")</x:f>
      </x:c>
      <x:c r="P57" s="142" t="str">
        <x:f>IF('17_Form_Pertes_Dommages'!$P57="Validé humainement",'17_Form_Pertes_Dommages'!P57,"")</x:f>
      </x:c>
      <x:c r="Q57" s="142" t="str">
        <x:f>IF('17_Form_Pertes_Dommages'!$P57="Validé humainement",'17_Form_Pertes_Dommages'!Q57,"")</x:f>
      </x:c>
      <x:c r="R57" s="142" t="str">
        <x:f>IF('17_Form_Pertes_Dommages'!$P57="Validé humainement",'17_Form_Pertes_Dommages'!R57,"")</x:f>
      </x:c>
      <x:c r="S57" s="142" t="str">
        <x:f>IF('17_Form_Pertes_Dommages'!$P57="Validé humainement",'17_Form_Pertes_Dommages'!S57,"")</x:f>
      </x:c>
      <x:c r="T57" s="142" t="str">
        <x:f>IF('17_Form_Pertes_Dommages'!$P57="Validé humainement",'17_Form_Pertes_Dommages'!T57,"")</x:f>
      </x:c>
      <x:c r="U57" s="142" t="str">
        <x:f>IF('17_Form_Pertes_Dommages'!$P57="Validé humainement",'17_Form_Pertes_Dommages'!U57,"")</x:f>
      </x:c>
    </x:row>
    <x:row r="58">
      <x:c r="A58" s="142" t="str">
        <x:f>IF('17_Form_Pertes_Dommages'!$P58="Validé humainement",'17_Form_Pertes_Dommages'!A58,"")</x:f>
      </x:c>
      <x:c r="B58" s="142" t="str">
        <x:f>IF('17_Form_Pertes_Dommages'!$P58="Validé humainement",'17_Form_Pertes_Dommages'!B58,"")</x:f>
      </x:c>
      <x:c r="C58" s="142" t="str">
        <x:f>IF('17_Form_Pertes_Dommages'!$P58="Validé humainement",'17_Form_Pertes_Dommages'!C58,"")</x:f>
      </x:c>
      <x:c r="D58" s="142" t="str">
        <x:f>IF('17_Form_Pertes_Dommages'!$P58="Validé humainement",'17_Form_Pertes_Dommages'!D58,"")</x:f>
      </x:c>
      <x:c r="E58" s="142" t="str">
        <x:f>IF('17_Form_Pertes_Dommages'!$P58="Validé humainement",'17_Form_Pertes_Dommages'!E58,"")</x:f>
      </x:c>
      <x:c r="F58" s="142" t="str">
        <x:f>IF('17_Form_Pertes_Dommages'!$P58="Validé humainement",'17_Form_Pertes_Dommages'!F58,"")</x:f>
      </x:c>
      <x:c r="G58" s="142" t="str">
        <x:f>IF('17_Form_Pertes_Dommages'!$P58="Validé humainement",'17_Form_Pertes_Dommages'!G58,"")</x:f>
      </x:c>
      <x:c r="H58" s="142" t="str">
        <x:f>IF('17_Form_Pertes_Dommages'!$P58="Validé humainement",'17_Form_Pertes_Dommages'!H58,"")</x:f>
      </x:c>
      <x:c r="I58" s="142" t="str">
        <x:f>IF('17_Form_Pertes_Dommages'!$P58="Validé humainement",'17_Form_Pertes_Dommages'!I58,"")</x:f>
      </x:c>
      <x:c r="J58" s="142" t="str">
        <x:f>IF('17_Form_Pertes_Dommages'!$P58="Validé humainement",'17_Form_Pertes_Dommages'!J58,"")</x:f>
      </x:c>
      <x:c r="K58" s="142" t="str">
        <x:f>IF('17_Form_Pertes_Dommages'!$P58="Validé humainement",'17_Form_Pertes_Dommages'!K58,"")</x:f>
      </x:c>
      <x:c r="L58" s="142" t="str">
        <x:f>IF('17_Form_Pertes_Dommages'!$P58="Validé humainement",'17_Form_Pertes_Dommages'!L58,"")</x:f>
      </x:c>
      <x:c r="M58" s="142" t="str">
        <x:f>IF('17_Form_Pertes_Dommages'!$P58="Validé humainement",'17_Form_Pertes_Dommages'!M58,"")</x:f>
      </x:c>
      <x:c r="N58" s="142" t="str">
        <x:f>IF('17_Form_Pertes_Dommages'!$P58="Validé humainement",'17_Form_Pertes_Dommages'!N58,"")</x:f>
      </x:c>
      <x:c r="O58" s="142" t="str">
        <x:f>IF('17_Form_Pertes_Dommages'!$P58="Validé humainement",'17_Form_Pertes_Dommages'!O58,"")</x:f>
      </x:c>
      <x:c r="P58" s="142" t="str">
        <x:f>IF('17_Form_Pertes_Dommages'!$P58="Validé humainement",'17_Form_Pertes_Dommages'!P58,"")</x:f>
      </x:c>
      <x:c r="Q58" s="142" t="str">
        <x:f>IF('17_Form_Pertes_Dommages'!$P58="Validé humainement",'17_Form_Pertes_Dommages'!Q58,"")</x:f>
      </x:c>
      <x:c r="R58" s="142" t="str">
        <x:f>IF('17_Form_Pertes_Dommages'!$P58="Validé humainement",'17_Form_Pertes_Dommages'!R58,"")</x:f>
      </x:c>
      <x:c r="S58" s="142" t="str">
        <x:f>IF('17_Form_Pertes_Dommages'!$P58="Validé humainement",'17_Form_Pertes_Dommages'!S58,"")</x:f>
      </x:c>
      <x:c r="T58" s="142" t="str">
        <x:f>IF('17_Form_Pertes_Dommages'!$P58="Validé humainement",'17_Form_Pertes_Dommages'!T58,"")</x:f>
      </x:c>
      <x:c r="U58" s="142" t="str">
        <x:f>IF('17_Form_Pertes_Dommages'!$P58="Validé humainement",'17_Form_Pertes_Dommages'!U58,"")</x:f>
      </x:c>
    </x:row>
    <x:row r="59">
      <x:c r="A59" s="142" t="str">
        <x:f>IF('17_Form_Pertes_Dommages'!$P59="Validé humainement",'17_Form_Pertes_Dommages'!A59,"")</x:f>
      </x:c>
      <x:c r="B59" s="142" t="str">
        <x:f>IF('17_Form_Pertes_Dommages'!$P59="Validé humainement",'17_Form_Pertes_Dommages'!B59,"")</x:f>
      </x:c>
      <x:c r="C59" s="142" t="str">
        <x:f>IF('17_Form_Pertes_Dommages'!$P59="Validé humainement",'17_Form_Pertes_Dommages'!C59,"")</x:f>
      </x:c>
      <x:c r="D59" s="142" t="str">
        <x:f>IF('17_Form_Pertes_Dommages'!$P59="Validé humainement",'17_Form_Pertes_Dommages'!D59,"")</x:f>
      </x:c>
      <x:c r="E59" s="142" t="str">
        <x:f>IF('17_Form_Pertes_Dommages'!$P59="Validé humainement",'17_Form_Pertes_Dommages'!E59,"")</x:f>
      </x:c>
      <x:c r="F59" s="142" t="str">
        <x:f>IF('17_Form_Pertes_Dommages'!$P59="Validé humainement",'17_Form_Pertes_Dommages'!F59,"")</x:f>
      </x:c>
      <x:c r="G59" s="142" t="str">
        <x:f>IF('17_Form_Pertes_Dommages'!$P59="Validé humainement",'17_Form_Pertes_Dommages'!G59,"")</x:f>
      </x:c>
      <x:c r="H59" s="142" t="str">
        <x:f>IF('17_Form_Pertes_Dommages'!$P59="Validé humainement",'17_Form_Pertes_Dommages'!H59,"")</x:f>
      </x:c>
      <x:c r="I59" s="142" t="str">
        <x:f>IF('17_Form_Pertes_Dommages'!$P59="Validé humainement",'17_Form_Pertes_Dommages'!I59,"")</x:f>
      </x:c>
      <x:c r="J59" s="142" t="str">
        <x:f>IF('17_Form_Pertes_Dommages'!$P59="Validé humainement",'17_Form_Pertes_Dommages'!J59,"")</x:f>
      </x:c>
      <x:c r="K59" s="142" t="str">
        <x:f>IF('17_Form_Pertes_Dommages'!$P59="Validé humainement",'17_Form_Pertes_Dommages'!K59,"")</x:f>
      </x:c>
      <x:c r="L59" s="142" t="str">
        <x:f>IF('17_Form_Pertes_Dommages'!$P59="Validé humainement",'17_Form_Pertes_Dommages'!L59,"")</x:f>
      </x:c>
      <x:c r="M59" s="142" t="str">
        <x:f>IF('17_Form_Pertes_Dommages'!$P59="Validé humainement",'17_Form_Pertes_Dommages'!M59,"")</x:f>
      </x:c>
      <x:c r="N59" s="142" t="str">
        <x:f>IF('17_Form_Pertes_Dommages'!$P59="Validé humainement",'17_Form_Pertes_Dommages'!N59,"")</x:f>
      </x:c>
      <x:c r="O59" s="142" t="str">
        <x:f>IF('17_Form_Pertes_Dommages'!$P59="Validé humainement",'17_Form_Pertes_Dommages'!O59,"")</x:f>
      </x:c>
      <x:c r="P59" s="142" t="str">
        <x:f>IF('17_Form_Pertes_Dommages'!$P59="Validé humainement",'17_Form_Pertes_Dommages'!P59,"")</x:f>
      </x:c>
      <x:c r="Q59" s="142" t="str">
        <x:f>IF('17_Form_Pertes_Dommages'!$P59="Validé humainement",'17_Form_Pertes_Dommages'!Q59,"")</x:f>
      </x:c>
      <x:c r="R59" s="142" t="str">
        <x:f>IF('17_Form_Pertes_Dommages'!$P59="Validé humainement",'17_Form_Pertes_Dommages'!R59,"")</x:f>
      </x:c>
      <x:c r="S59" s="142" t="str">
        <x:f>IF('17_Form_Pertes_Dommages'!$P59="Validé humainement",'17_Form_Pertes_Dommages'!S59,"")</x:f>
      </x:c>
      <x:c r="T59" s="142" t="str">
        <x:f>IF('17_Form_Pertes_Dommages'!$P59="Validé humainement",'17_Form_Pertes_Dommages'!T59,"")</x:f>
      </x:c>
      <x:c r="U59" s="142" t="str">
        <x:f>IF('17_Form_Pertes_Dommages'!$P59="Validé humainement",'17_Form_Pertes_Dommages'!U59,"")</x:f>
      </x:c>
    </x:row>
    <x:row r="60">
      <x:c r="A60" s="142" t="str">
        <x:f>IF('17_Form_Pertes_Dommages'!$P60="Validé humainement",'17_Form_Pertes_Dommages'!A60,"")</x:f>
      </x:c>
      <x:c r="B60" s="142" t="str">
        <x:f>IF('17_Form_Pertes_Dommages'!$P60="Validé humainement",'17_Form_Pertes_Dommages'!B60,"")</x:f>
      </x:c>
      <x:c r="C60" s="142" t="str">
        <x:f>IF('17_Form_Pertes_Dommages'!$P60="Validé humainement",'17_Form_Pertes_Dommages'!C60,"")</x:f>
      </x:c>
      <x:c r="D60" s="142" t="str">
        <x:f>IF('17_Form_Pertes_Dommages'!$P60="Validé humainement",'17_Form_Pertes_Dommages'!D60,"")</x:f>
      </x:c>
      <x:c r="E60" s="142" t="str">
        <x:f>IF('17_Form_Pertes_Dommages'!$P60="Validé humainement",'17_Form_Pertes_Dommages'!E60,"")</x:f>
      </x:c>
      <x:c r="F60" s="142" t="str">
        <x:f>IF('17_Form_Pertes_Dommages'!$P60="Validé humainement",'17_Form_Pertes_Dommages'!F60,"")</x:f>
      </x:c>
      <x:c r="G60" s="142" t="str">
        <x:f>IF('17_Form_Pertes_Dommages'!$P60="Validé humainement",'17_Form_Pertes_Dommages'!G60,"")</x:f>
      </x:c>
      <x:c r="H60" s="142" t="str">
        <x:f>IF('17_Form_Pertes_Dommages'!$P60="Validé humainement",'17_Form_Pertes_Dommages'!H60,"")</x:f>
      </x:c>
      <x:c r="I60" s="142" t="str">
        <x:f>IF('17_Form_Pertes_Dommages'!$P60="Validé humainement",'17_Form_Pertes_Dommages'!I60,"")</x:f>
      </x:c>
      <x:c r="J60" s="142" t="str">
        <x:f>IF('17_Form_Pertes_Dommages'!$P60="Validé humainement",'17_Form_Pertes_Dommages'!J60,"")</x:f>
      </x:c>
      <x:c r="K60" s="142" t="str">
        <x:f>IF('17_Form_Pertes_Dommages'!$P60="Validé humainement",'17_Form_Pertes_Dommages'!K60,"")</x:f>
      </x:c>
      <x:c r="L60" s="142" t="str">
        <x:f>IF('17_Form_Pertes_Dommages'!$P60="Validé humainement",'17_Form_Pertes_Dommages'!L60,"")</x:f>
      </x:c>
      <x:c r="M60" s="142" t="str">
        <x:f>IF('17_Form_Pertes_Dommages'!$P60="Validé humainement",'17_Form_Pertes_Dommages'!M60,"")</x:f>
      </x:c>
      <x:c r="N60" s="142" t="str">
        <x:f>IF('17_Form_Pertes_Dommages'!$P60="Validé humainement",'17_Form_Pertes_Dommages'!N60,"")</x:f>
      </x:c>
      <x:c r="O60" s="142" t="str">
        <x:f>IF('17_Form_Pertes_Dommages'!$P60="Validé humainement",'17_Form_Pertes_Dommages'!O60,"")</x:f>
      </x:c>
      <x:c r="P60" s="142" t="str">
        <x:f>IF('17_Form_Pertes_Dommages'!$P60="Validé humainement",'17_Form_Pertes_Dommages'!P60,"")</x:f>
      </x:c>
      <x:c r="Q60" s="142" t="str">
        <x:f>IF('17_Form_Pertes_Dommages'!$P60="Validé humainement",'17_Form_Pertes_Dommages'!Q60,"")</x:f>
      </x:c>
      <x:c r="R60" s="142" t="str">
        <x:f>IF('17_Form_Pertes_Dommages'!$P60="Validé humainement",'17_Form_Pertes_Dommages'!R60,"")</x:f>
      </x:c>
      <x:c r="S60" s="142" t="str">
        <x:f>IF('17_Form_Pertes_Dommages'!$P60="Validé humainement",'17_Form_Pertes_Dommages'!S60,"")</x:f>
      </x:c>
      <x:c r="T60" s="142" t="str">
        <x:f>IF('17_Form_Pertes_Dommages'!$P60="Validé humainement",'17_Form_Pertes_Dommages'!T60,"")</x:f>
      </x:c>
      <x:c r="U60" s="142" t="str">
        <x:f>IF('17_Form_Pertes_Dommages'!$P60="Validé humainement",'17_Form_Pertes_Dommages'!U60,"")</x:f>
      </x:c>
    </x:row>
    <x:row r="61">
      <x:c r="A61" s="142" t="str">
        <x:f>IF('17_Form_Pertes_Dommages'!$P61="Validé humainement",'17_Form_Pertes_Dommages'!A61,"")</x:f>
      </x:c>
      <x:c r="B61" s="142" t="str">
        <x:f>IF('17_Form_Pertes_Dommages'!$P61="Validé humainement",'17_Form_Pertes_Dommages'!B61,"")</x:f>
      </x:c>
      <x:c r="C61" s="142" t="str">
        <x:f>IF('17_Form_Pertes_Dommages'!$P61="Validé humainement",'17_Form_Pertes_Dommages'!C61,"")</x:f>
      </x:c>
      <x:c r="D61" s="142" t="str">
        <x:f>IF('17_Form_Pertes_Dommages'!$P61="Validé humainement",'17_Form_Pertes_Dommages'!D61,"")</x:f>
      </x:c>
      <x:c r="E61" s="142" t="str">
        <x:f>IF('17_Form_Pertes_Dommages'!$P61="Validé humainement",'17_Form_Pertes_Dommages'!E61,"")</x:f>
      </x:c>
      <x:c r="F61" s="142" t="str">
        <x:f>IF('17_Form_Pertes_Dommages'!$P61="Validé humainement",'17_Form_Pertes_Dommages'!F61,"")</x:f>
      </x:c>
      <x:c r="G61" s="142" t="str">
        <x:f>IF('17_Form_Pertes_Dommages'!$P61="Validé humainement",'17_Form_Pertes_Dommages'!G61,"")</x:f>
      </x:c>
      <x:c r="H61" s="142" t="str">
        <x:f>IF('17_Form_Pertes_Dommages'!$P61="Validé humainement",'17_Form_Pertes_Dommages'!H61,"")</x:f>
      </x:c>
      <x:c r="I61" s="142" t="str">
        <x:f>IF('17_Form_Pertes_Dommages'!$P61="Validé humainement",'17_Form_Pertes_Dommages'!I61,"")</x:f>
      </x:c>
      <x:c r="J61" s="142" t="str">
        <x:f>IF('17_Form_Pertes_Dommages'!$P61="Validé humainement",'17_Form_Pertes_Dommages'!J61,"")</x:f>
      </x:c>
      <x:c r="K61" s="142" t="str">
        <x:f>IF('17_Form_Pertes_Dommages'!$P61="Validé humainement",'17_Form_Pertes_Dommages'!K61,"")</x:f>
      </x:c>
      <x:c r="L61" s="142" t="str">
        <x:f>IF('17_Form_Pertes_Dommages'!$P61="Validé humainement",'17_Form_Pertes_Dommages'!L61,"")</x:f>
      </x:c>
      <x:c r="M61" s="142" t="str">
        <x:f>IF('17_Form_Pertes_Dommages'!$P61="Validé humainement",'17_Form_Pertes_Dommages'!M61,"")</x:f>
      </x:c>
      <x:c r="N61" s="142" t="str">
        <x:f>IF('17_Form_Pertes_Dommages'!$P61="Validé humainement",'17_Form_Pertes_Dommages'!N61,"")</x:f>
      </x:c>
      <x:c r="O61" s="142" t="str">
        <x:f>IF('17_Form_Pertes_Dommages'!$P61="Validé humainement",'17_Form_Pertes_Dommages'!O61,"")</x:f>
      </x:c>
      <x:c r="P61" s="142" t="str">
        <x:f>IF('17_Form_Pertes_Dommages'!$P61="Validé humainement",'17_Form_Pertes_Dommages'!P61,"")</x:f>
      </x:c>
      <x:c r="Q61" s="142" t="str">
        <x:f>IF('17_Form_Pertes_Dommages'!$P61="Validé humainement",'17_Form_Pertes_Dommages'!Q61,"")</x:f>
      </x:c>
      <x:c r="R61" s="142" t="str">
        <x:f>IF('17_Form_Pertes_Dommages'!$P61="Validé humainement",'17_Form_Pertes_Dommages'!R61,"")</x:f>
      </x:c>
      <x:c r="S61" s="142" t="str">
        <x:f>IF('17_Form_Pertes_Dommages'!$P61="Validé humainement",'17_Form_Pertes_Dommages'!S61,"")</x:f>
      </x:c>
      <x:c r="T61" s="142" t="str">
        <x:f>IF('17_Form_Pertes_Dommages'!$P61="Validé humainement",'17_Form_Pertes_Dommages'!T61,"")</x:f>
      </x:c>
      <x:c r="U61" s="142" t="str">
        <x:f>IF('17_Form_Pertes_Dommages'!$P61="Validé humainement",'17_Form_Pertes_Dommages'!U61,"")</x:f>
      </x:c>
    </x:row>
    <x:row r="62">
      <x:c r="A62" s="142" t="str">
        <x:f>IF('17_Form_Pertes_Dommages'!$P62="Validé humainement",'17_Form_Pertes_Dommages'!A62,"")</x:f>
      </x:c>
      <x:c r="B62" s="142" t="str">
        <x:f>IF('17_Form_Pertes_Dommages'!$P62="Validé humainement",'17_Form_Pertes_Dommages'!B62,"")</x:f>
      </x:c>
      <x:c r="C62" s="142" t="str">
        <x:f>IF('17_Form_Pertes_Dommages'!$P62="Validé humainement",'17_Form_Pertes_Dommages'!C62,"")</x:f>
      </x:c>
      <x:c r="D62" s="142" t="str">
        <x:f>IF('17_Form_Pertes_Dommages'!$P62="Validé humainement",'17_Form_Pertes_Dommages'!D62,"")</x:f>
      </x:c>
      <x:c r="E62" s="142" t="str">
        <x:f>IF('17_Form_Pertes_Dommages'!$P62="Validé humainement",'17_Form_Pertes_Dommages'!E62,"")</x:f>
      </x:c>
      <x:c r="F62" s="142" t="str">
        <x:f>IF('17_Form_Pertes_Dommages'!$P62="Validé humainement",'17_Form_Pertes_Dommages'!F62,"")</x:f>
      </x:c>
      <x:c r="G62" s="142" t="str">
        <x:f>IF('17_Form_Pertes_Dommages'!$P62="Validé humainement",'17_Form_Pertes_Dommages'!G62,"")</x:f>
      </x:c>
      <x:c r="H62" s="142" t="str">
        <x:f>IF('17_Form_Pertes_Dommages'!$P62="Validé humainement",'17_Form_Pertes_Dommages'!H62,"")</x:f>
      </x:c>
      <x:c r="I62" s="142" t="str">
        <x:f>IF('17_Form_Pertes_Dommages'!$P62="Validé humainement",'17_Form_Pertes_Dommages'!I62,"")</x:f>
      </x:c>
      <x:c r="J62" s="142" t="str">
        <x:f>IF('17_Form_Pertes_Dommages'!$P62="Validé humainement",'17_Form_Pertes_Dommages'!J62,"")</x:f>
      </x:c>
      <x:c r="K62" s="142" t="str">
        <x:f>IF('17_Form_Pertes_Dommages'!$P62="Validé humainement",'17_Form_Pertes_Dommages'!K62,"")</x:f>
      </x:c>
      <x:c r="L62" s="142" t="str">
        <x:f>IF('17_Form_Pertes_Dommages'!$P62="Validé humainement",'17_Form_Pertes_Dommages'!L62,"")</x:f>
      </x:c>
      <x:c r="M62" s="142" t="str">
        <x:f>IF('17_Form_Pertes_Dommages'!$P62="Validé humainement",'17_Form_Pertes_Dommages'!M62,"")</x:f>
      </x:c>
      <x:c r="N62" s="142" t="str">
        <x:f>IF('17_Form_Pertes_Dommages'!$P62="Validé humainement",'17_Form_Pertes_Dommages'!N62,"")</x:f>
      </x:c>
      <x:c r="O62" s="142" t="str">
        <x:f>IF('17_Form_Pertes_Dommages'!$P62="Validé humainement",'17_Form_Pertes_Dommages'!O62,"")</x:f>
      </x:c>
      <x:c r="P62" s="142" t="str">
        <x:f>IF('17_Form_Pertes_Dommages'!$P62="Validé humainement",'17_Form_Pertes_Dommages'!P62,"")</x:f>
      </x:c>
      <x:c r="Q62" s="142" t="str">
        <x:f>IF('17_Form_Pertes_Dommages'!$P62="Validé humainement",'17_Form_Pertes_Dommages'!Q62,"")</x:f>
      </x:c>
      <x:c r="R62" s="142" t="str">
        <x:f>IF('17_Form_Pertes_Dommages'!$P62="Validé humainement",'17_Form_Pertes_Dommages'!R62,"")</x:f>
      </x:c>
      <x:c r="S62" s="142" t="str">
        <x:f>IF('17_Form_Pertes_Dommages'!$P62="Validé humainement",'17_Form_Pertes_Dommages'!S62,"")</x:f>
      </x:c>
      <x:c r="T62" s="142" t="str">
        <x:f>IF('17_Form_Pertes_Dommages'!$P62="Validé humainement",'17_Form_Pertes_Dommages'!T62,"")</x:f>
      </x:c>
      <x:c r="U62" s="142" t="str">
        <x:f>IF('17_Form_Pertes_Dommages'!$P62="Validé humainement",'17_Form_Pertes_Dommages'!U62,"")</x:f>
      </x:c>
    </x:row>
    <x:row r="63">
      <x:c r="A63" s="142" t="str">
        <x:f>IF('17_Form_Pertes_Dommages'!$P63="Validé humainement",'17_Form_Pertes_Dommages'!A63,"")</x:f>
      </x:c>
      <x:c r="B63" s="142" t="str">
        <x:f>IF('17_Form_Pertes_Dommages'!$P63="Validé humainement",'17_Form_Pertes_Dommages'!B63,"")</x:f>
      </x:c>
      <x:c r="C63" s="142" t="str">
        <x:f>IF('17_Form_Pertes_Dommages'!$P63="Validé humainement",'17_Form_Pertes_Dommages'!C63,"")</x:f>
      </x:c>
      <x:c r="D63" s="142" t="str">
        <x:f>IF('17_Form_Pertes_Dommages'!$P63="Validé humainement",'17_Form_Pertes_Dommages'!D63,"")</x:f>
      </x:c>
      <x:c r="E63" s="142" t="str">
        <x:f>IF('17_Form_Pertes_Dommages'!$P63="Validé humainement",'17_Form_Pertes_Dommages'!E63,"")</x:f>
      </x:c>
      <x:c r="F63" s="142" t="str">
        <x:f>IF('17_Form_Pertes_Dommages'!$P63="Validé humainement",'17_Form_Pertes_Dommages'!F63,"")</x:f>
      </x:c>
      <x:c r="G63" s="142" t="str">
        <x:f>IF('17_Form_Pertes_Dommages'!$P63="Validé humainement",'17_Form_Pertes_Dommages'!G63,"")</x:f>
      </x:c>
      <x:c r="H63" s="142" t="str">
        <x:f>IF('17_Form_Pertes_Dommages'!$P63="Validé humainement",'17_Form_Pertes_Dommages'!H63,"")</x:f>
      </x:c>
      <x:c r="I63" s="142" t="str">
        <x:f>IF('17_Form_Pertes_Dommages'!$P63="Validé humainement",'17_Form_Pertes_Dommages'!I63,"")</x:f>
      </x:c>
      <x:c r="J63" s="142" t="str">
        <x:f>IF('17_Form_Pertes_Dommages'!$P63="Validé humainement",'17_Form_Pertes_Dommages'!J63,"")</x:f>
      </x:c>
      <x:c r="K63" s="142" t="str">
        <x:f>IF('17_Form_Pertes_Dommages'!$P63="Validé humainement",'17_Form_Pertes_Dommages'!K63,"")</x:f>
      </x:c>
      <x:c r="L63" s="142" t="str">
        <x:f>IF('17_Form_Pertes_Dommages'!$P63="Validé humainement",'17_Form_Pertes_Dommages'!L63,"")</x:f>
      </x:c>
      <x:c r="M63" s="142" t="str">
        <x:f>IF('17_Form_Pertes_Dommages'!$P63="Validé humainement",'17_Form_Pertes_Dommages'!M63,"")</x:f>
      </x:c>
      <x:c r="N63" s="142" t="str">
        <x:f>IF('17_Form_Pertes_Dommages'!$P63="Validé humainement",'17_Form_Pertes_Dommages'!N63,"")</x:f>
      </x:c>
      <x:c r="O63" s="142" t="str">
        <x:f>IF('17_Form_Pertes_Dommages'!$P63="Validé humainement",'17_Form_Pertes_Dommages'!O63,"")</x:f>
      </x:c>
      <x:c r="P63" s="142" t="str">
        <x:f>IF('17_Form_Pertes_Dommages'!$P63="Validé humainement",'17_Form_Pertes_Dommages'!P63,"")</x:f>
      </x:c>
      <x:c r="Q63" s="142" t="str">
        <x:f>IF('17_Form_Pertes_Dommages'!$P63="Validé humainement",'17_Form_Pertes_Dommages'!Q63,"")</x:f>
      </x:c>
      <x:c r="R63" s="142" t="str">
        <x:f>IF('17_Form_Pertes_Dommages'!$P63="Validé humainement",'17_Form_Pertes_Dommages'!R63,"")</x:f>
      </x:c>
      <x:c r="S63" s="142" t="str">
        <x:f>IF('17_Form_Pertes_Dommages'!$P63="Validé humainement",'17_Form_Pertes_Dommages'!S63,"")</x:f>
      </x:c>
      <x:c r="T63" s="142" t="str">
        <x:f>IF('17_Form_Pertes_Dommages'!$P63="Validé humainement",'17_Form_Pertes_Dommages'!T63,"")</x:f>
      </x:c>
      <x:c r="U63" s="142" t="str">
        <x:f>IF('17_Form_Pertes_Dommages'!$P63="Validé humainement",'17_Form_Pertes_Dommages'!U63,"")</x:f>
      </x:c>
    </x:row>
    <x:row r="64">
      <x:c r="A64" s="142" t="str">
        <x:f>IF('17_Form_Pertes_Dommages'!$P64="Validé humainement",'17_Form_Pertes_Dommages'!A64,"")</x:f>
      </x:c>
      <x:c r="B64" s="142" t="str">
        <x:f>IF('17_Form_Pertes_Dommages'!$P64="Validé humainement",'17_Form_Pertes_Dommages'!B64,"")</x:f>
      </x:c>
      <x:c r="C64" s="142" t="str">
        <x:f>IF('17_Form_Pertes_Dommages'!$P64="Validé humainement",'17_Form_Pertes_Dommages'!C64,"")</x:f>
      </x:c>
      <x:c r="D64" s="142" t="str">
        <x:f>IF('17_Form_Pertes_Dommages'!$P64="Validé humainement",'17_Form_Pertes_Dommages'!D64,"")</x:f>
      </x:c>
      <x:c r="E64" s="142" t="str">
        <x:f>IF('17_Form_Pertes_Dommages'!$P64="Validé humainement",'17_Form_Pertes_Dommages'!E64,"")</x:f>
      </x:c>
      <x:c r="F64" s="142" t="str">
        <x:f>IF('17_Form_Pertes_Dommages'!$P64="Validé humainement",'17_Form_Pertes_Dommages'!F64,"")</x:f>
      </x:c>
      <x:c r="G64" s="142" t="str">
        <x:f>IF('17_Form_Pertes_Dommages'!$P64="Validé humainement",'17_Form_Pertes_Dommages'!G64,"")</x:f>
      </x:c>
      <x:c r="H64" s="142" t="str">
        <x:f>IF('17_Form_Pertes_Dommages'!$P64="Validé humainement",'17_Form_Pertes_Dommages'!H64,"")</x:f>
      </x:c>
      <x:c r="I64" s="142" t="str">
        <x:f>IF('17_Form_Pertes_Dommages'!$P64="Validé humainement",'17_Form_Pertes_Dommages'!I64,"")</x:f>
      </x:c>
      <x:c r="J64" s="142" t="str">
        <x:f>IF('17_Form_Pertes_Dommages'!$P64="Validé humainement",'17_Form_Pertes_Dommages'!J64,"")</x:f>
      </x:c>
      <x:c r="K64" s="142" t="str">
        <x:f>IF('17_Form_Pertes_Dommages'!$P64="Validé humainement",'17_Form_Pertes_Dommages'!K64,"")</x:f>
      </x:c>
      <x:c r="L64" s="142" t="str">
        <x:f>IF('17_Form_Pertes_Dommages'!$P64="Validé humainement",'17_Form_Pertes_Dommages'!L64,"")</x:f>
      </x:c>
      <x:c r="M64" s="142" t="str">
        <x:f>IF('17_Form_Pertes_Dommages'!$P64="Validé humainement",'17_Form_Pertes_Dommages'!M64,"")</x:f>
      </x:c>
      <x:c r="N64" s="142" t="str">
        <x:f>IF('17_Form_Pertes_Dommages'!$P64="Validé humainement",'17_Form_Pertes_Dommages'!N64,"")</x:f>
      </x:c>
      <x:c r="O64" s="142" t="str">
        <x:f>IF('17_Form_Pertes_Dommages'!$P64="Validé humainement",'17_Form_Pertes_Dommages'!O64,"")</x:f>
      </x:c>
      <x:c r="P64" s="142" t="str">
        <x:f>IF('17_Form_Pertes_Dommages'!$P64="Validé humainement",'17_Form_Pertes_Dommages'!P64,"")</x:f>
      </x:c>
      <x:c r="Q64" s="142" t="str">
        <x:f>IF('17_Form_Pertes_Dommages'!$P64="Validé humainement",'17_Form_Pertes_Dommages'!Q64,"")</x:f>
      </x:c>
      <x:c r="R64" s="142" t="str">
        <x:f>IF('17_Form_Pertes_Dommages'!$P64="Validé humainement",'17_Form_Pertes_Dommages'!R64,"")</x:f>
      </x:c>
      <x:c r="S64" s="142" t="str">
        <x:f>IF('17_Form_Pertes_Dommages'!$P64="Validé humainement",'17_Form_Pertes_Dommages'!S64,"")</x:f>
      </x:c>
      <x:c r="T64" s="142" t="str">
        <x:f>IF('17_Form_Pertes_Dommages'!$P64="Validé humainement",'17_Form_Pertes_Dommages'!T64,"")</x:f>
      </x:c>
      <x:c r="U64" s="142" t="str">
        <x:f>IF('17_Form_Pertes_Dommages'!$P64="Validé humainement",'17_Form_Pertes_Dommages'!U64,"")</x:f>
      </x:c>
    </x:row>
  </x:sheetData>
  <x:mergeCells>
    <x:mergeCell ref="A1:U1"/>
    <x:mergeCell ref="A2:U2"/>
  </x:mergeCells>
  <x:pageMargins left="0.7" right="0.7" top="0.75" bottom="0.75" header="0.3" footer="0.3"/>
  <x:tableParts count="1">
    <x:tablePart xmlns:r="http://schemas.openxmlformats.org/officeDocument/2006/relationships" r:id="Rdc386e2042864e78"/>
  </x:tableParts>
</x:worksheet>
</file>

<file path=xl/worksheets/sheet104.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7.5" hidden="0" customWidth="1"/>
    <x:col min="8" max="8" width="16.25" hidden="0" customWidth="1"/>
    <x:col min="9" max="9" width="16.2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60" t="str">
        <x:v>Formulaire Eaux usées &amp; assainissement</x:v>
      </x:c>
      <x:c r="B1" s="160"/>
      <x:c r="C1" s="160"/>
      <x:c r="D1" s="160"/>
      <x:c r="E1" s="160"/>
      <x:c r="F1" s="160"/>
      <x:c r="G1" s="160"/>
      <x:c r="H1" s="160"/>
      <x:c r="I1" s="160"/>
      <x:c r="J1" s="160"/>
      <x:c r="K1" s="160"/>
      <x:c r="L1" s="160"/>
      <x:c r="M1" s="160"/>
      <x:c r="N1" s="160"/>
      <x:c r="O1" s="160"/>
      <x:c r="P1" s="160"/>
      <x:c r="Q1" s="160"/>
      <x:c r="R1" s="160"/>
      <x:c r="S1" s="160"/>
    </x:row>
    <x:row r="2" ht="34.5" customHeight="1">
      <x:c r="A2" s="138" t="str">
        <x:v>Infrastructures d'assainissement, volumes traités, taux de raccordement et émissions associées (CH4/N2O).</x:v>
      </x:c>
      <x:c r="B2" s="138"/>
      <x:c r="C2" s="138"/>
      <x:c r="D2" s="138"/>
      <x:c r="E2" s="138"/>
      <x:c r="F2" s="138"/>
      <x:c r="G2" s="138"/>
      <x:c r="H2" s="138"/>
      <x:c r="I2" s="138"/>
      <x:c r="J2" s="138"/>
      <x:c r="K2" s="138"/>
      <x:c r="L2" s="138"/>
      <x:c r="M2" s="138"/>
      <x:c r="N2" s="138"/>
      <x:c r="O2" s="138"/>
      <x:c r="P2" s="138"/>
      <x:c r="Q2" s="138"/>
      <x:c r="R2" s="138"/>
      <x:c r="S2" s="138"/>
    </x:row>
    <x:row r="4">
      <x:c r="A4" s="162" t="str">
        <x:v>ID_Saisie</x:v>
      </x:c>
      <x:c r="B4" s="162" t="str">
        <x:v>Année</x:v>
      </x:c>
      <x:c r="C4" s="162" t="str">
        <x:v>Mois</x:v>
      </x:c>
      <x:c r="D4" s="162" t="str">
        <x:v>Commune / zone</x:v>
      </x:c>
      <x:c r="E4" s="162" t="str">
        <x:v>Type d'ouvrage</x:v>
      </x:c>
      <x:c r="F4" s="162" t="str">
        <x:v>Volume eaux usées (m³/an)</x:v>
      </x:c>
      <x:c r="G4" s="162" t="str">
        <x:v>Volume traité (m³/an)</x:v>
      </x:c>
      <x:c r="H4" s="162" t="str">
        <x:v>Taux de raccordement (%)</x:v>
      </x:c>
      <x:c r="I4" s="162" t="str">
        <x:v>Population desservie</x:v>
      </x:c>
      <x:c r="J4" s="162" t="str">
        <x:v>Facteur émission (kgCO2e/m³)</x:v>
      </x:c>
      <x:c r="K4" s="162" t="str">
        <x:v>Émissions estimées (tCO2e)</x:v>
      </x:c>
      <x:c r="L4" s="162" t="str">
        <x:v>Institution source</x:v>
      </x:c>
      <x:c r="M4" s="162" t="str">
        <x:v>Document source</x:v>
      </x:c>
      <x:c r="N4" s="162" t="str">
        <x:v>Statut validation</x:v>
      </x:c>
      <x:c r="O4" s="162" t="str">
        <x:v>Niveau d'incertitude</x:v>
      </x:c>
      <x:c r="P4" s="162" t="str">
        <x:v>Date de saisie</x:v>
      </x:c>
      <x:c r="Q4" s="162" t="str">
        <x:v>Responsable</x:v>
      </x:c>
      <x:c r="R4" s="162" t="str">
        <x:v>Alerte_QC</x:v>
      </x:c>
      <x:c r="S4" s="162" t="str">
        <x:v>Alimente_Rapports</x:v>
      </x:c>
    </x:row>
    <x:row r="5">
      <x:c r="A5" s="142" t="str">
        <x:f>IF(B5="","","ASN-"&amp;TEXT(ROW()-4,"0000"))</x:f>
      </x:c>
      <x:c r="B5" s="142"/>
      <x:c r="C5" s="142"/>
      <x:c r="D5" s="142"/>
      <x:c r="E5" s="142"/>
      <x:c r="F5" s="143"/>
      <x:c r="G5" s="143"/>
      <x:c r="H5" s="167"/>
      <x:c r="I5" s="143"/>
      <x:c r="J5" s="144"/>
      <x:c r="K5" s="145" t="str">
        <x:f>IF(OR(F5="",J5=""),"",F5*J5/1000)</x:f>
      </x:c>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IF(B6="","","ASN-"&amp;TEXT(ROW()-4,"0000"))</x:f>
      </x:c>
      <x:c r="B6" s="142"/>
      <x:c r="C6" s="142"/>
      <x:c r="D6" s="142"/>
      <x:c r="E6" s="142"/>
      <x:c r="F6" s="143"/>
      <x:c r="G6" s="143"/>
      <x:c r="H6" s="167"/>
      <x:c r="I6" s="143"/>
      <x:c r="J6" s="144"/>
      <x:c r="K6" s="145" t="str">
        <x:f>IF(OR(F6="",J6=""),"",F6*J6/1000)</x:f>
      </x:c>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IF(B7="","","ASN-"&amp;TEXT(ROW()-4,"0000"))</x:f>
      </x:c>
      <x:c r="B7" s="142"/>
      <x:c r="C7" s="142"/>
      <x:c r="D7" s="142"/>
      <x:c r="E7" s="142"/>
      <x:c r="F7" s="143"/>
      <x:c r="G7" s="143"/>
      <x:c r="H7" s="167"/>
      <x:c r="I7" s="143"/>
      <x:c r="J7" s="144"/>
      <x:c r="K7" s="145" t="str">
        <x:f>IF(OR(F7="",J7=""),"",F7*J7/1000)</x:f>
      </x:c>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IF(B8="","","ASN-"&amp;TEXT(ROW()-4,"0000"))</x:f>
      </x:c>
      <x:c r="B8" s="142"/>
      <x:c r="C8" s="142"/>
      <x:c r="D8" s="142"/>
      <x:c r="E8" s="142"/>
      <x:c r="F8" s="143"/>
      <x:c r="G8" s="143"/>
      <x:c r="H8" s="167"/>
      <x:c r="I8" s="143"/>
      <x:c r="J8" s="144"/>
      <x:c r="K8" s="145" t="str">
        <x:f>IF(OR(F8="",J8=""),"",F8*J8/1000)</x:f>
      </x:c>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IF(B9="","","ASN-"&amp;TEXT(ROW()-4,"0000"))</x:f>
      </x:c>
      <x:c r="B9" s="142"/>
      <x:c r="C9" s="142"/>
      <x:c r="D9" s="142"/>
      <x:c r="E9" s="142"/>
      <x:c r="F9" s="143"/>
      <x:c r="G9" s="143"/>
      <x:c r="H9" s="167"/>
      <x:c r="I9" s="143"/>
      <x:c r="J9" s="144"/>
      <x:c r="K9" s="145" t="str">
        <x:f>IF(OR(F9="",J9=""),"",F9*J9/1000)</x:f>
      </x:c>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IF(B10="","","ASN-"&amp;TEXT(ROW()-4,"0000"))</x:f>
      </x:c>
      <x:c r="B10" s="142"/>
      <x:c r="C10" s="142"/>
      <x:c r="D10" s="142"/>
      <x:c r="E10" s="142"/>
      <x:c r="F10" s="143"/>
      <x:c r="G10" s="143"/>
      <x:c r="H10" s="167"/>
      <x:c r="I10" s="143"/>
      <x:c r="J10" s="144"/>
      <x:c r="K10" s="145" t="str">
        <x:f>IF(OR(F10="",J10=""),"",F10*J10/1000)</x:f>
      </x:c>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IF(B11="","","ASN-"&amp;TEXT(ROW()-4,"0000"))</x:f>
      </x:c>
      <x:c r="B11" s="142"/>
      <x:c r="C11" s="142"/>
      <x:c r="D11" s="142"/>
      <x:c r="E11" s="142"/>
      <x:c r="F11" s="143"/>
      <x:c r="G11" s="143"/>
      <x:c r="H11" s="167"/>
      <x:c r="I11" s="143"/>
      <x:c r="J11" s="144"/>
      <x:c r="K11" s="145" t="str">
        <x:f>IF(OR(F11="",J11=""),"",F11*J11/1000)</x:f>
      </x:c>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IF(B12="","","ASN-"&amp;TEXT(ROW()-4,"0000"))</x:f>
      </x:c>
      <x:c r="B12" s="142"/>
      <x:c r="C12" s="142"/>
      <x:c r="D12" s="142"/>
      <x:c r="E12" s="142"/>
      <x:c r="F12" s="143"/>
      <x:c r="G12" s="143"/>
      <x:c r="H12" s="167"/>
      <x:c r="I12" s="143"/>
      <x:c r="J12" s="144"/>
      <x:c r="K12" s="145" t="str">
        <x:f>IF(OR(F12="",J12=""),"",F12*J12/1000)</x:f>
      </x:c>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IF(B13="","","ASN-"&amp;TEXT(ROW()-4,"0000"))</x:f>
      </x:c>
      <x:c r="B13" s="142"/>
      <x:c r="C13" s="142"/>
      <x:c r="D13" s="142"/>
      <x:c r="E13" s="142"/>
      <x:c r="F13" s="143"/>
      <x:c r="G13" s="143"/>
      <x:c r="H13" s="167"/>
      <x:c r="I13" s="143"/>
      <x:c r="J13" s="144"/>
      <x:c r="K13" s="145" t="str">
        <x:f>IF(OR(F13="",J13=""),"",F13*J13/1000)</x:f>
      </x:c>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IF(B14="","","ASN-"&amp;TEXT(ROW()-4,"0000"))</x:f>
      </x:c>
      <x:c r="B14" s="142"/>
      <x:c r="C14" s="142"/>
      <x:c r="D14" s="142"/>
      <x:c r="E14" s="142"/>
      <x:c r="F14" s="143"/>
      <x:c r="G14" s="143"/>
      <x:c r="H14" s="167"/>
      <x:c r="I14" s="143"/>
      <x:c r="J14" s="144"/>
      <x:c r="K14" s="145" t="str">
        <x:f>IF(OR(F14="",J14=""),"",F14*J14/1000)</x:f>
      </x:c>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IF(B15="","","ASN-"&amp;TEXT(ROW()-4,"0000"))</x:f>
      </x:c>
      <x:c r="B15" s="142"/>
      <x:c r="C15" s="142"/>
      <x:c r="D15" s="142"/>
      <x:c r="E15" s="142"/>
      <x:c r="F15" s="143"/>
      <x:c r="G15" s="143"/>
      <x:c r="H15" s="167"/>
      <x:c r="I15" s="143"/>
      <x:c r="J15" s="144"/>
      <x:c r="K15" s="145" t="str">
        <x:f>IF(OR(F15="",J15=""),"",F15*J15/1000)</x:f>
      </x:c>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IF(B16="","","ASN-"&amp;TEXT(ROW()-4,"0000"))</x:f>
      </x:c>
      <x:c r="B16" s="142"/>
      <x:c r="C16" s="142"/>
      <x:c r="D16" s="142"/>
      <x:c r="E16" s="142"/>
      <x:c r="F16" s="143"/>
      <x:c r="G16" s="143"/>
      <x:c r="H16" s="167"/>
      <x:c r="I16" s="143"/>
      <x:c r="J16" s="144"/>
      <x:c r="K16" s="145" t="str">
        <x:f>IF(OR(F16="",J16=""),"",F16*J16/1000)</x:f>
      </x:c>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IF(B17="","","ASN-"&amp;TEXT(ROW()-4,"0000"))</x:f>
      </x:c>
      <x:c r="B17" s="142"/>
      <x:c r="C17" s="142"/>
      <x:c r="D17" s="142"/>
      <x:c r="E17" s="142"/>
      <x:c r="F17" s="143"/>
      <x:c r="G17" s="143"/>
      <x:c r="H17" s="167"/>
      <x:c r="I17" s="143"/>
      <x:c r="J17" s="144"/>
      <x:c r="K17" s="145" t="str">
        <x:f>IF(OR(F17="",J17=""),"",F17*J17/1000)</x:f>
      </x:c>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IF(B18="","","ASN-"&amp;TEXT(ROW()-4,"0000"))</x:f>
      </x:c>
      <x:c r="B18" s="142"/>
      <x:c r="C18" s="142"/>
      <x:c r="D18" s="142"/>
      <x:c r="E18" s="142"/>
      <x:c r="F18" s="143"/>
      <x:c r="G18" s="143"/>
      <x:c r="H18" s="167"/>
      <x:c r="I18" s="143"/>
      <x:c r="J18" s="144"/>
      <x:c r="K18" s="145" t="str">
        <x:f>IF(OR(F18="",J18=""),"",F18*J18/1000)</x:f>
      </x:c>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IF(B19="","","ASN-"&amp;TEXT(ROW()-4,"0000"))</x:f>
      </x:c>
      <x:c r="B19" s="142"/>
      <x:c r="C19" s="142"/>
      <x:c r="D19" s="142"/>
      <x:c r="E19" s="142"/>
      <x:c r="F19" s="143"/>
      <x:c r="G19" s="143"/>
      <x:c r="H19" s="167"/>
      <x:c r="I19" s="143"/>
      <x:c r="J19" s="144"/>
      <x:c r="K19" s="145" t="str">
        <x:f>IF(OR(F19="",J19=""),"",F19*J19/1000)</x:f>
      </x:c>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IF(B20="","","ASN-"&amp;TEXT(ROW()-4,"0000"))</x:f>
      </x:c>
      <x:c r="B20" s="142"/>
      <x:c r="C20" s="142"/>
      <x:c r="D20" s="142"/>
      <x:c r="E20" s="142"/>
      <x:c r="F20" s="143"/>
      <x:c r="G20" s="143"/>
      <x:c r="H20" s="167"/>
      <x:c r="I20" s="143"/>
      <x:c r="J20" s="144"/>
      <x:c r="K20" s="145" t="str">
        <x:f>IF(OR(F20="",J20=""),"",F20*J20/1000)</x:f>
      </x:c>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IF(B21="","","ASN-"&amp;TEXT(ROW()-4,"0000"))</x:f>
      </x:c>
      <x:c r="B21" s="142"/>
      <x:c r="C21" s="142"/>
      <x:c r="D21" s="142"/>
      <x:c r="E21" s="142"/>
      <x:c r="F21" s="143"/>
      <x:c r="G21" s="143"/>
      <x:c r="H21" s="167"/>
      <x:c r="I21" s="143"/>
      <x:c r="J21" s="144"/>
      <x:c r="K21" s="145" t="str">
        <x:f>IF(OR(F21="",J21=""),"",F21*J21/1000)</x:f>
      </x:c>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IF(B22="","","ASN-"&amp;TEXT(ROW()-4,"0000"))</x:f>
      </x:c>
      <x:c r="B22" s="142"/>
      <x:c r="C22" s="142"/>
      <x:c r="D22" s="142"/>
      <x:c r="E22" s="142"/>
      <x:c r="F22" s="143"/>
      <x:c r="G22" s="143"/>
      <x:c r="H22" s="167"/>
      <x:c r="I22" s="143"/>
      <x:c r="J22" s="144"/>
      <x:c r="K22" s="145" t="str">
        <x:f>IF(OR(F22="",J22=""),"",F22*J22/1000)</x:f>
      </x:c>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IF(B23="","","ASN-"&amp;TEXT(ROW()-4,"0000"))</x:f>
      </x:c>
      <x:c r="B23" s="142"/>
      <x:c r="C23" s="142"/>
      <x:c r="D23" s="142"/>
      <x:c r="E23" s="142"/>
      <x:c r="F23" s="143"/>
      <x:c r="G23" s="143"/>
      <x:c r="H23" s="167"/>
      <x:c r="I23" s="143"/>
      <x:c r="J23" s="144"/>
      <x:c r="K23" s="145" t="str">
        <x:f>IF(OR(F23="",J23=""),"",F23*J23/1000)</x:f>
      </x:c>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IF(B24="","","ASN-"&amp;TEXT(ROW()-4,"0000"))</x:f>
      </x:c>
      <x:c r="B24" s="142"/>
      <x:c r="C24" s="142"/>
      <x:c r="D24" s="142"/>
      <x:c r="E24" s="142"/>
      <x:c r="F24" s="143"/>
      <x:c r="G24" s="143"/>
      <x:c r="H24" s="167"/>
      <x:c r="I24" s="143"/>
      <x:c r="J24" s="144"/>
      <x:c r="K24" s="145" t="str">
        <x:f>IF(OR(F24="",J24=""),"",F24*J24/1000)</x:f>
      </x:c>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IF(B25="","","ASN-"&amp;TEXT(ROW()-4,"0000"))</x:f>
      </x:c>
      <x:c r="B25" s="142"/>
      <x:c r="C25" s="142"/>
      <x:c r="D25" s="142"/>
      <x:c r="E25" s="142"/>
      <x:c r="F25" s="143"/>
      <x:c r="G25" s="143"/>
      <x:c r="H25" s="167"/>
      <x:c r="I25" s="143"/>
      <x:c r="J25" s="144"/>
      <x:c r="K25" s="145" t="str">
        <x:f>IF(OR(F25="",J25=""),"",F25*J25/1000)</x:f>
      </x:c>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IF(B26="","","ASN-"&amp;TEXT(ROW()-4,"0000"))</x:f>
      </x:c>
      <x:c r="B26" s="142"/>
      <x:c r="C26" s="142"/>
      <x:c r="D26" s="142"/>
      <x:c r="E26" s="142"/>
      <x:c r="F26" s="143"/>
      <x:c r="G26" s="143"/>
      <x:c r="H26" s="167"/>
      <x:c r="I26" s="143"/>
      <x:c r="J26" s="144"/>
      <x:c r="K26" s="145" t="str">
        <x:f>IF(OR(F26="",J26=""),"",F26*J26/1000)</x:f>
      </x:c>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IF(B27="","","ASN-"&amp;TEXT(ROW()-4,"0000"))</x:f>
      </x:c>
      <x:c r="B27" s="142"/>
      <x:c r="C27" s="142"/>
      <x:c r="D27" s="142"/>
      <x:c r="E27" s="142"/>
      <x:c r="F27" s="143"/>
      <x:c r="G27" s="143"/>
      <x:c r="H27" s="167"/>
      <x:c r="I27" s="143"/>
      <x:c r="J27" s="144"/>
      <x:c r="K27" s="145" t="str">
        <x:f>IF(OR(F27="",J27=""),"",F27*J27/1000)</x:f>
      </x:c>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IF(B28="","","ASN-"&amp;TEXT(ROW()-4,"0000"))</x:f>
      </x:c>
      <x:c r="B28" s="142"/>
      <x:c r="C28" s="142"/>
      <x:c r="D28" s="142"/>
      <x:c r="E28" s="142"/>
      <x:c r="F28" s="143"/>
      <x:c r="G28" s="143"/>
      <x:c r="H28" s="167"/>
      <x:c r="I28" s="143"/>
      <x:c r="J28" s="144"/>
      <x:c r="K28" s="145" t="str">
        <x:f>IF(OR(F28="",J28=""),"",F28*J28/1000)</x:f>
      </x:c>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IF(B29="","","ASN-"&amp;TEXT(ROW()-4,"0000"))</x:f>
      </x:c>
      <x:c r="B29" s="142"/>
      <x:c r="C29" s="142"/>
      <x:c r="D29" s="142"/>
      <x:c r="E29" s="142"/>
      <x:c r="F29" s="143"/>
      <x:c r="G29" s="143"/>
      <x:c r="H29" s="167"/>
      <x:c r="I29" s="143"/>
      <x:c r="J29" s="144"/>
      <x:c r="K29" s="145" t="str">
        <x:f>IF(OR(F29="",J29=""),"",F29*J29/1000)</x:f>
      </x:c>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IF(B30="","","ASN-"&amp;TEXT(ROW()-4,"0000"))</x:f>
      </x:c>
      <x:c r="B30" s="142"/>
      <x:c r="C30" s="142"/>
      <x:c r="D30" s="142"/>
      <x:c r="E30" s="142"/>
      <x:c r="F30" s="143"/>
      <x:c r="G30" s="143"/>
      <x:c r="H30" s="167"/>
      <x:c r="I30" s="143"/>
      <x:c r="J30" s="144"/>
      <x:c r="K30" s="145" t="str">
        <x:f>IF(OR(F30="",J30=""),"",F30*J30/1000)</x:f>
      </x:c>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IF(B31="","","ASN-"&amp;TEXT(ROW()-4,"0000"))</x:f>
      </x:c>
      <x:c r="B31" s="142"/>
      <x:c r="C31" s="142"/>
      <x:c r="D31" s="142"/>
      <x:c r="E31" s="142"/>
      <x:c r="F31" s="143"/>
      <x:c r="G31" s="143"/>
      <x:c r="H31" s="167"/>
      <x:c r="I31" s="143"/>
      <x:c r="J31" s="144"/>
      <x:c r="K31" s="145" t="str">
        <x:f>IF(OR(F31="",J31=""),"",F31*J31/1000)</x:f>
      </x:c>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IF(B32="","","ASN-"&amp;TEXT(ROW()-4,"0000"))</x:f>
      </x:c>
      <x:c r="B32" s="142"/>
      <x:c r="C32" s="142"/>
      <x:c r="D32" s="142"/>
      <x:c r="E32" s="142"/>
      <x:c r="F32" s="143"/>
      <x:c r="G32" s="143"/>
      <x:c r="H32" s="167"/>
      <x:c r="I32" s="143"/>
      <x:c r="J32" s="144"/>
      <x:c r="K32" s="145" t="str">
        <x:f>IF(OR(F32="",J32=""),"",F32*J32/1000)</x:f>
      </x:c>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IF(B33="","","ASN-"&amp;TEXT(ROW()-4,"0000"))</x:f>
      </x:c>
      <x:c r="B33" s="142"/>
      <x:c r="C33" s="142"/>
      <x:c r="D33" s="142"/>
      <x:c r="E33" s="142"/>
      <x:c r="F33" s="143"/>
      <x:c r="G33" s="143"/>
      <x:c r="H33" s="167"/>
      <x:c r="I33" s="143"/>
      <x:c r="J33" s="144"/>
      <x:c r="K33" s="145" t="str">
        <x:f>IF(OR(F33="",J33=""),"",F33*J33/1000)</x:f>
      </x:c>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IF(B34="","","ASN-"&amp;TEXT(ROW()-4,"0000"))</x:f>
      </x:c>
      <x:c r="B34" s="142"/>
      <x:c r="C34" s="142"/>
      <x:c r="D34" s="142"/>
      <x:c r="E34" s="142"/>
      <x:c r="F34" s="143"/>
      <x:c r="G34" s="143"/>
      <x:c r="H34" s="167"/>
      <x:c r="I34" s="143"/>
      <x:c r="J34" s="144"/>
      <x:c r="K34" s="145" t="str">
        <x:f>IF(OR(F34="",J34=""),"",F34*J34/1000)</x:f>
      </x:c>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IF(B35="","","ASN-"&amp;TEXT(ROW()-4,"0000"))</x:f>
      </x:c>
      <x:c r="B35" s="142"/>
      <x:c r="C35" s="142"/>
      <x:c r="D35" s="142"/>
      <x:c r="E35" s="142"/>
      <x:c r="F35" s="143"/>
      <x:c r="G35" s="143"/>
      <x:c r="H35" s="167"/>
      <x:c r="I35" s="143"/>
      <x:c r="J35" s="144"/>
      <x:c r="K35" s="145" t="str">
        <x:f>IF(OR(F35="",J35=""),"",F35*J35/1000)</x:f>
      </x:c>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IF(B36="","","ASN-"&amp;TEXT(ROW()-4,"0000"))</x:f>
      </x:c>
      <x:c r="B36" s="142"/>
      <x:c r="C36" s="142"/>
      <x:c r="D36" s="142"/>
      <x:c r="E36" s="142"/>
      <x:c r="F36" s="143"/>
      <x:c r="G36" s="143"/>
      <x:c r="H36" s="167"/>
      <x:c r="I36" s="143"/>
      <x:c r="J36" s="144"/>
      <x:c r="K36" s="145" t="str">
        <x:f>IF(OR(F36="",J36=""),"",F36*J36/1000)</x:f>
      </x:c>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IF(B37="","","ASN-"&amp;TEXT(ROW()-4,"0000"))</x:f>
      </x:c>
      <x:c r="B37" s="142"/>
      <x:c r="C37" s="142"/>
      <x:c r="D37" s="142"/>
      <x:c r="E37" s="142"/>
      <x:c r="F37" s="143"/>
      <x:c r="G37" s="143"/>
      <x:c r="H37" s="167"/>
      <x:c r="I37" s="143"/>
      <x:c r="J37" s="144"/>
      <x:c r="K37" s="145" t="str">
        <x:f>IF(OR(F37="",J37=""),"",F37*J37/1000)</x:f>
      </x:c>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IF(B38="","","ASN-"&amp;TEXT(ROW()-4,"0000"))</x:f>
      </x:c>
      <x:c r="B38" s="142"/>
      <x:c r="C38" s="142"/>
      <x:c r="D38" s="142"/>
      <x:c r="E38" s="142"/>
      <x:c r="F38" s="143"/>
      <x:c r="G38" s="143"/>
      <x:c r="H38" s="167"/>
      <x:c r="I38" s="143"/>
      <x:c r="J38" s="144"/>
      <x:c r="K38" s="145" t="str">
        <x:f>IF(OR(F38="",J38=""),"",F38*J38/1000)</x:f>
      </x:c>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IF(B39="","","ASN-"&amp;TEXT(ROW()-4,"0000"))</x:f>
      </x:c>
      <x:c r="B39" s="142"/>
      <x:c r="C39" s="142"/>
      <x:c r="D39" s="142"/>
      <x:c r="E39" s="142"/>
      <x:c r="F39" s="143"/>
      <x:c r="G39" s="143"/>
      <x:c r="H39" s="167"/>
      <x:c r="I39" s="143"/>
      <x:c r="J39" s="144"/>
      <x:c r="K39" s="145" t="str">
        <x:f>IF(OR(F39="",J39=""),"",F39*J39/1000)</x:f>
      </x:c>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IF(B40="","","ASN-"&amp;TEXT(ROW()-4,"0000"))</x:f>
      </x:c>
      <x:c r="B40" s="142"/>
      <x:c r="C40" s="142"/>
      <x:c r="D40" s="142"/>
      <x:c r="E40" s="142"/>
      <x:c r="F40" s="143"/>
      <x:c r="G40" s="143"/>
      <x:c r="H40" s="167"/>
      <x:c r="I40" s="143"/>
      <x:c r="J40" s="144"/>
      <x:c r="K40" s="145" t="str">
        <x:f>IF(OR(F40="",J40=""),"",F40*J40/1000)</x:f>
      </x:c>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IF(B41="","","ASN-"&amp;TEXT(ROW()-4,"0000"))</x:f>
      </x:c>
      <x:c r="B41" s="142"/>
      <x:c r="C41" s="142"/>
      <x:c r="D41" s="142"/>
      <x:c r="E41" s="142"/>
      <x:c r="F41" s="143"/>
      <x:c r="G41" s="143"/>
      <x:c r="H41" s="167"/>
      <x:c r="I41" s="143"/>
      <x:c r="J41" s="144"/>
      <x:c r="K41" s="145" t="str">
        <x:f>IF(OR(F41="",J41=""),"",F41*J41/1000)</x:f>
      </x:c>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IF(B42="","","ASN-"&amp;TEXT(ROW()-4,"0000"))</x:f>
      </x:c>
      <x:c r="B42" s="142"/>
      <x:c r="C42" s="142"/>
      <x:c r="D42" s="142"/>
      <x:c r="E42" s="142"/>
      <x:c r="F42" s="143"/>
      <x:c r="G42" s="143"/>
      <x:c r="H42" s="167"/>
      <x:c r="I42" s="143"/>
      <x:c r="J42" s="144"/>
      <x:c r="K42" s="145" t="str">
        <x:f>IF(OR(F42="",J42=""),"",F42*J42/1000)</x:f>
      </x:c>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IF(B43="","","ASN-"&amp;TEXT(ROW()-4,"0000"))</x:f>
      </x:c>
      <x:c r="B43" s="142"/>
      <x:c r="C43" s="142"/>
      <x:c r="D43" s="142"/>
      <x:c r="E43" s="142"/>
      <x:c r="F43" s="143"/>
      <x:c r="G43" s="143"/>
      <x:c r="H43" s="167"/>
      <x:c r="I43" s="143"/>
      <x:c r="J43" s="144"/>
      <x:c r="K43" s="145" t="str">
        <x:f>IF(OR(F43="",J43=""),"",F43*J43/1000)</x:f>
      </x:c>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IF(B44="","","ASN-"&amp;TEXT(ROW()-4,"0000"))</x:f>
      </x:c>
      <x:c r="B44" s="142"/>
      <x:c r="C44" s="142"/>
      <x:c r="D44" s="142"/>
      <x:c r="E44" s="142"/>
      <x:c r="F44" s="143"/>
      <x:c r="G44" s="143"/>
      <x:c r="H44" s="167"/>
      <x:c r="I44" s="143"/>
      <x:c r="J44" s="144"/>
      <x:c r="K44" s="145" t="str">
        <x:f>IF(OR(F44="",J44=""),"",F44*J44/1000)</x:f>
      </x:c>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IF(B45="","","ASN-"&amp;TEXT(ROW()-4,"0000"))</x:f>
      </x:c>
      <x:c r="B45" s="142"/>
      <x:c r="C45" s="142"/>
      <x:c r="D45" s="142"/>
      <x:c r="E45" s="142"/>
      <x:c r="F45" s="143"/>
      <x:c r="G45" s="143"/>
      <x:c r="H45" s="167"/>
      <x:c r="I45" s="143"/>
      <x:c r="J45" s="144"/>
      <x:c r="K45" s="145" t="str">
        <x:f>IF(OR(F45="",J45=""),"",F45*J45/1000)</x:f>
      </x:c>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IF(B46="","","ASN-"&amp;TEXT(ROW()-4,"0000"))</x:f>
      </x:c>
      <x:c r="B46" s="142"/>
      <x:c r="C46" s="142"/>
      <x:c r="D46" s="142"/>
      <x:c r="E46" s="142"/>
      <x:c r="F46" s="143"/>
      <x:c r="G46" s="143"/>
      <x:c r="H46" s="167"/>
      <x:c r="I46" s="143"/>
      <x:c r="J46" s="144"/>
      <x:c r="K46" s="145" t="str">
        <x:f>IF(OR(F46="",J46=""),"",F46*J46/1000)</x:f>
      </x:c>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IF(B47="","","ASN-"&amp;TEXT(ROW()-4,"0000"))</x:f>
      </x:c>
      <x:c r="B47" s="142"/>
      <x:c r="C47" s="142"/>
      <x:c r="D47" s="142"/>
      <x:c r="E47" s="142"/>
      <x:c r="F47" s="143"/>
      <x:c r="G47" s="143"/>
      <x:c r="H47" s="167"/>
      <x:c r="I47" s="143"/>
      <x:c r="J47" s="144"/>
      <x:c r="K47" s="145" t="str">
        <x:f>IF(OR(F47="",J47=""),"",F47*J47/1000)</x:f>
      </x:c>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IF(B48="","","ASN-"&amp;TEXT(ROW()-4,"0000"))</x:f>
      </x:c>
      <x:c r="B48" s="142"/>
      <x:c r="C48" s="142"/>
      <x:c r="D48" s="142"/>
      <x:c r="E48" s="142"/>
      <x:c r="F48" s="143"/>
      <x:c r="G48" s="143"/>
      <x:c r="H48" s="167"/>
      <x:c r="I48" s="143"/>
      <x:c r="J48" s="144"/>
      <x:c r="K48" s="145" t="str">
        <x:f>IF(OR(F48="",J48=""),"",F48*J48/1000)</x:f>
      </x:c>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IF(B49="","","ASN-"&amp;TEXT(ROW()-4,"0000"))</x:f>
      </x:c>
      <x:c r="B49" s="142"/>
      <x:c r="C49" s="142"/>
      <x:c r="D49" s="142"/>
      <x:c r="E49" s="142"/>
      <x:c r="F49" s="143"/>
      <x:c r="G49" s="143"/>
      <x:c r="H49" s="167"/>
      <x:c r="I49" s="143"/>
      <x:c r="J49" s="144"/>
      <x:c r="K49" s="145" t="str">
        <x:f>IF(OR(F49="",J49=""),"",F49*J49/1000)</x:f>
      </x:c>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IF(B50="","","ASN-"&amp;TEXT(ROW()-4,"0000"))</x:f>
      </x:c>
      <x:c r="B50" s="142"/>
      <x:c r="C50" s="142"/>
      <x:c r="D50" s="142"/>
      <x:c r="E50" s="142"/>
      <x:c r="F50" s="143"/>
      <x:c r="G50" s="143"/>
      <x:c r="H50" s="167"/>
      <x:c r="I50" s="143"/>
      <x:c r="J50" s="144"/>
      <x:c r="K50" s="145" t="str">
        <x:f>IF(OR(F50="",J50=""),"",F50*J50/1000)</x:f>
      </x:c>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IF(B51="","","ASN-"&amp;TEXT(ROW()-4,"0000"))</x:f>
      </x:c>
      <x:c r="B51" s="142"/>
      <x:c r="C51" s="142"/>
      <x:c r="D51" s="142"/>
      <x:c r="E51" s="142"/>
      <x:c r="F51" s="143"/>
      <x:c r="G51" s="143"/>
      <x:c r="H51" s="167"/>
      <x:c r="I51" s="143"/>
      <x:c r="J51" s="144"/>
      <x:c r="K51" s="145" t="str">
        <x:f>IF(OR(F51="",J51=""),"",F51*J51/1000)</x:f>
      </x:c>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IF(B52="","","ASN-"&amp;TEXT(ROW()-4,"0000"))</x:f>
      </x:c>
      <x:c r="B52" s="142"/>
      <x:c r="C52" s="142"/>
      <x:c r="D52" s="142"/>
      <x:c r="E52" s="142"/>
      <x:c r="F52" s="143"/>
      <x:c r="G52" s="143"/>
      <x:c r="H52" s="167"/>
      <x:c r="I52" s="143"/>
      <x:c r="J52" s="144"/>
      <x:c r="K52" s="145" t="str">
        <x:f>IF(OR(F52="",J52=""),"",F52*J52/1000)</x:f>
      </x:c>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IF(B53="","","ASN-"&amp;TEXT(ROW()-4,"0000"))</x:f>
      </x:c>
      <x:c r="B53" s="142"/>
      <x:c r="C53" s="142"/>
      <x:c r="D53" s="142"/>
      <x:c r="E53" s="142"/>
      <x:c r="F53" s="143"/>
      <x:c r="G53" s="143"/>
      <x:c r="H53" s="167"/>
      <x:c r="I53" s="143"/>
      <x:c r="J53" s="144"/>
      <x:c r="K53" s="145" t="str">
        <x:f>IF(OR(F53="",J53=""),"",F53*J53/1000)</x:f>
      </x:c>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IF(B54="","","ASN-"&amp;TEXT(ROW()-4,"0000"))</x:f>
      </x:c>
      <x:c r="B54" s="142"/>
      <x:c r="C54" s="142"/>
      <x:c r="D54" s="142"/>
      <x:c r="E54" s="142"/>
      <x:c r="F54" s="143"/>
      <x:c r="G54" s="143"/>
      <x:c r="H54" s="167"/>
      <x:c r="I54" s="143"/>
      <x:c r="J54" s="144"/>
      <x:c r="K54" s="145" t="str">
        <x:f>IF(OR(F54="",J54=""),"",F54*J54/1000)</x:f>
      </x:c>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IF(B55="","","ASN-"&amp;TEXT(ROW()-4,"0000"))</x:f>
      </x:c>
      <x:c r="B55" s="142"/>
      <x:c r="C55" s="142"/>
      <x:c r="D55" s="142"/>
      <x:c r="E55" s="142"/>
      <x:c r="F55" s="143"/>
      <x:c r="G55" s="143"/>
      <x:c r="H55" s="167"/>
      <x:c r="I55" s="143"/>
      <x:c r="J55" s="144"/>
      <x:c r="K55" s="145" t="str">
        <x:f>IF(OR(F55="",J55=""),"",F55*J55/1000)</x:f>
      </x:c>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IF(B56="","","ASN-"&amp;TEXT(ROW()-4,"0000"))</x:f>
      </x:c>
      <x:c r="B56" s="142"/>
      <x:c r="C56" s="142"/>
      <x:c r="D56" s="142"/>
      <x:c r="E56" s="142"/>
      <x:c r="F56" s="143"/>
      <x:c r="G56" s="143"/>
      <x:c r="H56" s="167"/>
      <x:c r="I56" s="143"/>
      <x:c r="J56" s="144"/>
      <x:c r="K56" s="145" t="str">
        <x:f>IF(OR(F56="",J56=""),"",F56*J56/1000)</x:f>
      </x:c>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IF(B57="","","ASN-"&amp;TEXT(ROW()-4,"0000"))</x:f>
      </x:c>
      <x:c r="B57" s="142"/>
      <x:c r="C57" s="142"/>
      <x:c r="D57" s="142"/>
      <x:c r="E57" s="142"/>
      <x:c r="F57" s="143"/>
      <x:c r="G57" s="143"/>
      <x:c r="H57" s="167"/>
      <x:c r="I57" s="143"/>
      <x:c r="J57" s="144"/>
      <x:c r="K57" s="145" t="str">
        <x:f>IF(OR(F57="",J57=""),"",F57*J57/1000)</x:f>
      </x:c>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IF(B58="","","ASN-"&amp;TEXT(ROW()-4,"0000"))</x:f>
      </x:c>
      <x:c r="B58" s="142"/>
      <x:c r="C58" s="142"/>
      <x:c r="D58" s="142"/>
      <x:c r="E58" s="142"/>
      <x:c r="F58" s="143"/>
      <x:c r="G58" s="143"/>
      <x:c r="H58" s="167"/>
      <x:c r="I58" s="143"/>
      <x:c r="J58" s="144"/>
      <x:c r="K58" s="145" t="str">
        <x:f>IF(OR(F58="",J58=""),"",F58*J58/1000)</x:f>
      </x:c>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IF(B59="","","ASN-"&amp;TEXT(ROW()-4,"0000"))</x:f>
      </x:c>
      <x:c r="B59" s="142"/>
      <x:c r="C59" s="142"/>
      <x:c r="D59" s="142"/>
      <x:c r="E59" s="142"/>
      <x:c r="F59" s="143"/>
      <x:c r="G59" s="143"/>
      <x:c r="H59" s="167"/>
      <x:c r="I59" s="143"/>
      <x:c r="J59" s="144"/>
      <x:c r="K59" s="145" t="str">
        <x:f>IF(OR(F59="",J59=""),"",F59*J59/1000)</x:f>
      </x:c>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IF(B60="","","ASN-"&amp;TEXT(ROW()-4,"0000"))</x:f>
      </x:c>
      <x:c r="B60" s="142"/>
      <x:c r="C60" s="142"/>
      <x:c r="D60" s="142"/>
      <x:c r="E60" s="142"/>
      <x:c r="F60" s="143"/>
      <x:c r="G60" s="143"/>
      <x:c r="H60" s="167"/>
      <x:c r="I60" s="143"/>
      <x:c r="J60" s="144"/>
      <x:c r="K60" s="145" t="str">
        <x:f>IF(OR(F60="",J60=""),"",F60*J60/1000)</x:f>
      </x:c>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IF(B61="","","ASN-"&amp;TEXT(ROW()-4,"0000"))</x:f>
      </x:c>
      <x:c r="B61" s="142"/>
      <x:c r="C61" s="142"/>
      <x:c r="D61" s="142"/>
      <x:c r="E61" s="142"/>
      <x:c r="F61" s="143"/>
      <x:c r="G61" s="143"/>
      <x:c r="H61" s="167"/>
      <x:c r="I61" s="143"/>
      <x:c r="J61" s="144"/>
      <x:c r="K61" s="145" t="str">
        <x:f>IF(OR(F61="",J61=""),"",F61*J61/1000)</x:f>
      </x:c>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IF(B62="","","ASN-"&amp;TEXT(ROW()-4,"0000"))</x:f>
      </x:c>
      <x:c r="B62" s="142"/>
      <x:c r="C62" s="142"/>
      <x:c r="D62" s="142"/>
      <x:c r="E62" s="142"/>
      <x:c r="F62" s="143"/>
      <x:c r="G62" s="143"/>
      <x:c r="H62" s="167"/>
      <x:c r="I62" s="143"/>
      <x:c r="J62" s="144"/>
      <x:c r="K62" s="145" t="str">
        <x:f>IF(OR(F62="",J62=""),"",F62*J62/1000)</x:f>
      </x:c>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IF(B63="","","ASN-"&amp;TEXT(ROW()-4,"0000"))</x:f>
      </x:c>
      <x:c r="B63" s="142"/>
      <x:c r="C63" s="142"/>
      <x:c r="D63" s="142"/>
      <x:c r="E63" s="142"/>
      <x:c r="F63" s="143"/>
      <x:c r="G63" s="143"/>
      <x:c r="H63" s="167"/>
      <x:c r="I63" s="143"/>
      <x:c r="J63" s="144"/>
      <x:c r="K63" s="145" t="str">
        <x:f>IF(OR(F63="",J63=""),"",F63*J63/1000)</x:f>
      </x:c>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IF(B64="","","ASN-"&amp;TEXT(ROW()-4,"0000"))</x:f>
      </x:c>
      <x:c r="B64" s="142"/>
      <x:c r="C64" s="142"/>
      <x:c r="D64" s="142"/>
      <x:c r="E64" s="142"/>
      <x:c r="F64" s="143"/>
      <x:c r="G64" s="143"/>
      <x:c r="H64" s="167"/>
      <x:c r="I64" s="143"/>
      <x:c r="J64" s="144"/>
      <x:c r="K64" s="145" t="str">
        <x:f>IF(OR(F64="",J64=""),"",F64*J64/1000)</x:f>
      </x:c>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59" priority="1" operator="containsText" text="ALERTE"/>
    <x:cfRule type="containsText" dxfId="460" priority="2" operator="containsText" text="OK"/>
    <x:cfRule type="containsText" dxfId="461" priority="3" operator="containsText" text="Rouge"/>
    <x:cfRule type="containsText" dxfId="462" priority="4" operator="containsText" text="Orange"/>
    <x:cfRule type="containsText" dxfId="463" priority="5" operator="containsText" text="Jaune"/>
    <x:cfRule type="containsText" dxfId="464" priority="6" operator="containsText" text="Vert"/>
    <x:cfRule type="containsText" dxfId="465" priority="7" operator="containsText" text="Validé humainement"/>
    <x:cfRule type="containsText" dxfId="466" priority="8" operator="containsText" text="P0"/>
    <x:cfRule type="containsText" dxfId="467" priority="9" operator="containsText" text="Extrême"/>
    <x:cfRule type="containsText" dxfId="468" priority="10" operator="containsText" text="Élevé"/>
  </x:conditionalFormatting>
  <x:conditionalFormatting sqref="R5:R64">
    <x:cfRule type="containsText" dxfId="469" priority="11" operator="containsText" text="ALERTE"/>
    <x:cfRule type="containsText" dxfId="470" priority="12" operator="containsText" text="OK"/>
    <x:cfRule type="containsText" dxfId="471" priority="13" operator="containsText" text="Rouge"/>
    <x:cfRule type="containsText" dxfId="472" priority="14" operator="containsText" text="Orange"/>
    <x:cfRule type="containsText" dxfId="473" priority="15" operator="containsText" text="Jaune"/>
    <x:cfRule type="containsText" dxfId="474" priority="16" operator="containsText" text="Vert"/>
    <x:cfRule type="containsText" dxfId="475" priority="17" operator="containsText" text="Validé humainement"/>
    <x:cfRule type="containsText" dxfId="476" priority="18" operator="containsText" text="P0"/>
    <x:cfRule type="containsText" dxfId="477" priority="19" operator="containsText" text="Extrême"/>
    <x:cfRule type="containsText" dxfId="47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"Réseau d'égout,Assainissement autonome,Station d'épuration,Station de pompage,Bassin de rétention,Vidange mécanique"</x:formula1>
    </x:dataValidation>
  </x:dataValidations>
  <x:pageMargins left="0.7" right="0.7" top="0.75" bottom="0.75" header="0.3" footer="0.3"/>
  <x:tableParts count="1">
    <x:tablePart xmlns:r="http://schemas.openxmlformats.org/officeDocument/2006/relationships" r:id="R228229bca0fe4280"/>
  </x:tableParts>
</x:worksheet>
</file>

<file path=xl/worksheets/sheet105.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8.75" hidden="0" customWidth="1"/>
    <x:col min="7" max="7" width="17.5" hidden="0" customWidth="1"/>
    <x:col min="8" max="8" width="16.25" hidden="0" customWidth="1"/>
    <x:col min="9" max="9" width="16.25" hidden="0" customWidth="1"/>
    <x:col min="10" max="10" width="18.75" hidden="0" customWidth="1"/>
    <x:col min="11" max="11" width="18.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Eaux usées &amp; assainissement</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18_Form_Assainissement.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Type d'ouvrage</x:v>
      </x:c>
      <x:c r="F4" s="150" t="str">
        <x:v>Volume eaux usées (m³/an)</x:v>
      </x:c>
      <x:c r="G4" s="150" t="str">
        <x:v>Volume traité (m³/an)</x:v>
      </x:c>
      <x:c r="H4" s="150" t="str">
        <x:v>Taux de raccordement (%)</x:v>
      </x:c>
      <x:c r="I4" s="150" t="str">
        <x:v>Population desservie</x:v>
      </x:c>
      <x:c r="J4" s="150" t="str">
        <x:v>Facteur émission (kgCO2e/m³)</x:v>
      </x:c>
      <x:c r="K4" s="150" t="str">
        <x:v>Émissions estimées (tCO2e)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IF('18_Form_Assainissement'!$N5="Validé humainement",'18_Form_Assainissement'!A5,"")</x:f>
      </x:c>
      <x:c r="B5" s="142" t="str">
        <x:f>IF('18_Form_Assainissement'!$N5="Validé humainement",'18_Form_Assainissement'!B5,"")</x:f>
      </x:c>
      <x:c r="C5" s="142" t="str">
        <x:f>IF('18_Form_Assainissement'!$N5="Validé humainement",'18_Form_Assainissement'!C5,"")</x:f>
      </x:c>
      <x:c r="D5" s="142" t="str">
        <x:f>IF('18_Form_Assainissement'!$N5="Validé humainement",'18_Form_Assainissement'!D5,"")</x:f>
      </x:c>
      <x:c r="E5" s="142" t="str">
        <x:f>IF('18_Form_Assainissement'!$N5="Validé humainement",'18_Form_Assainissement'!E5,"")</x:f>
      </x:c>
      <x:c r="F5" s="142" t="str">
        <x:f>IF('18_Form_Assainissement'!$N5="Validé humainement",'18_Form_Assainissement'!F5,"")</x:f>
      </x:c>
      <x:c r="G5" s="142" t="str">
        <x:f>IF('18_Form_Assainissement'!$N5="Validé humainement",'18_Form_Assainissement'!G5,"")</x:f>
      </x:c>
      <x:c r="H5" s="142" t="str">
        <x:f>IF('18_Form_Assainissement'!$N5="Validé humainement",'18_Form_Assainissement'!H5,"")</x:f>
      </x:c>
      <x:c r="I5" s="142" t="str">
        <x:f>IF('18_Form_Assainissement'!$N5="Validé humainement",'18_Form_Assainissement'!I5,"")</x:f>
      </x:c>
      <x:c r="J5" s="142" t="str">
        <x:f>IF('18_Form_Assainissement'!$N5="Validé humainement",'18_Form_Assainissement'!J5,"")</x:f>
      </x:c>
      <x:c r="K5" s="142" t="str">
        <x:f>IF('18_Form_Assainissement'!$N5="Validé humainement",'18_Form_Assainissement'!K5,"")</x:f>
      </x:c>
      <x:c r="L5" s="142" t="str">
        <x:f>IF('18_Form_Assainissement'!$N5="Validé humainement",'18_Form_Assainissement'!L5,"")</x:f>
      </x:c>
      <x:c r="M5" s="142" t="str">
        <x:f>IF('18_Form_Assainissement'!$N5="Validé humainement",'18_Form_Assainissement'!M5,"")</x:f>
      </x:c>
      <x:c r="N5" s="142" t="str">
        <x:f>IF('18_Form_Assainissement'!$N5="Validé humainement",'18_Form_Assainissement'!N5,"")</x:f>
      </x:c>
      <x:c r="O5" s="142" t="str">
        <x:f>IF('18_Form_Assainissement'!$N5="Validé humainement",'18_Form_Assainissement'!O5,"")</x:f>
      </x:c>
      <x:c r="P5" s="142" t="str">
        <x:f>IF('18_Form_Assainissement'!$N5="Validé humainement",'18_Form_Assainissement'!P5,"")</x:f>
      </x:c>
      <x:c r="Q5" s="142" t="str">
        <x:f>IF('18_Form_Assainissement'!$N5="Validé humainement",'18_Form_Assainissement'!Q5,"")</x:f>
      </x:c>
      <x:c r="R5" s="142" t="str">
        <x:f>IF('18_Form_Assainissement'!$N5="Validé humainement",'18_Form_Assainissement'!R5,"")</x:f>
      </x:c>
      <x:c r="S5" s="142" t="str">
        <x:f>IF('18_Form_Assainissement'!$N5="Validé humainement",'18_Form_Assainissement'!S5,"")</x:f>
      </x:c>
    </x:row>
    <x:row r="6">
      <x:c r="A6" s="142" t="str">
        <x:f>IF('18_Form_Assainissement'!$N6="Validé humainement",'18_Form_Assainissement'!A6,"")</x:f>
      </x:c>
      <x:c r="B6" s="142" t="str">
        <x:f>IF('18_Form_Assainissement'!$N6="Validé humainement",'18_Form_Assainissement'!B6,"")</x:f>
      </x:c>
      <x:c r="C6" s="142" t="str">
        <x:f>IF('18_Form_Assainissement'!$N6="Validé humainement",'18_Form_Assainissement'!C6,"")</x:f>
      </x:c>
      <x:c r="D6" s="142" t="str">
        <x:f>IF('18_Form_Assainissement'!$N6="Validé humainement",'18_Form_Assainissement'!D6,"")</x:f>
      </x:c>
      <x:c r="E6" s="142" t="str">
        <x:f>IF('18_Form_Assainissement'!$N6="Validé humainement",'18_Form_Assainissement'!E6,"")</x:f>
      </x:c>
      <x:c r="F6" s="142" t="str">
        <x:f>IF('18_Form_Assainissement'!$N6="Validé humainement",'18_Form_Assainissement'!F6,"")</x:f>
      </x:c>
      <x:c r="G6" s="142" t="str">
        <x:f>IF('18_Form_Assainissement'!$N6="Validé humainement",'18_Form_Assainissement'!G6,"")</x:f>
      </x:c>
      <x:c r="H6" s="142" t="str">
        <x:f>IF('18_Form_Assainissement'!$N6="Validé humainement",'18_Form_Assainissement'!H6,"")</x:f>
      </x:c>
      <x:c r="I6" s="142" t="str">
        <x:f>IF('18_Form_Assainissement'!$N6="Validé humainement",'18_Form_Assainissement'!I6,"")</x:f>
      </x:c>
      <x:c r="J6" s="142" t="str">
        <x:f>IF('18_Form_Assainissement'!$N6="Validé humainement",'18_Form_Assainissement'!J6,"")</x:f>
      </x:c>
      <x:c r="K6" s="142" t="str">
        <x:f>IF('18_Form_Assainissement'!$N6="Validé humainement",'18_Form_Assainissement'!K6,"")</x:f>
      </x:c>
      <x:c r="L6" s="142" t="str">
        <x:f>IF('18_Form_Assainissement'!$N6="Validé humainement",'18_Form_Assainissement'!L6,"")</x:f>
      </x:c>
      <x:c r="M6" s="142" t="str">
        <x:f>IF('18_Form_Assainissement'!$N6="Validé humainement",'18_Form_Assainissement'!M6,"")</x:f>
      </x:c>
      <x:c r="N6" s="142" t="str">
        <x:f>IF('18_Form_Assainissement'!$N6="Validé humainement",'18_Form_Assainissement'!N6,"")</x:f>
      </x:c>
      <x:c r="O6" s="142" t="str">
        <x:f>IF('18_Form_Assainissement'!$N6="Validé humainement",'18_Form_Assainissement'!O6,"")</x:f>
      </x:c>
      <x:c r="P6" s="142" t="str">
        <x:f>IF('18_Form_Assainissement'!$N6="Validé humainement",'18_Form_Assainissement'!P6,"")</x:f>
      </x:c>
      <x:c r="Q6" s="142" t="str">
        <x:f>IF('18_Form_Assainissement'!$N6="Validé humainement",'18_Form_Assainissement'!Q6,"")</x:f>
      </x:c>
      <x:c r="R6" s="142" t="str">
        <x:f>IF('18_Form_Assainissement'!$N6="Validé humainement",'18_Form_Assainissement'!R6,"")</x:f>
      </x:c>
      <x:c r="S6" s="142" t="str">
        <x:f>IF('18_Form_Assainissement'!$N6="Validé humainement",'18_Form_Assainissement'!S6,"")</x:f>
      </x:c>
    </x:row>
    <x:row r="7">
      <x:c r="A7" s="142" t="str">
        <x:f>IF('18_Form_Assainissement'!$N7="Validé humainement",'18_Form_Assainissement'!A7,"")</x:f>
      </x:c>
      <x:c r="B7" s="142" t="str">
        <x:f>IF('18_Form_Assainissement'!$N7="Validé humainement",'18_Form_Assainissement'!B7,"")</x:f>
      </x:c>
      <x:c r="C7" s="142" t="str">
        <x:f>IF('18_Form_Assainissement'!$N7="Validé humainement",'18_Form_Assainissement'!C7,"")</x:f>
      </x:c>
      <x:c r="D7" s="142" t="str">
        <x:f>IF('18_Form_Assainissement'!$N7="Validé humainement",'18_Form_Assainissement'!D7,"")</x:f>
      </x:c>
      <x:c r="E7" s="142" t="str">
        <x:f>IF('18_Form_Assainissement'!$N7="Validé humainement",'18_Form_Assainissement'!E7,"")</x:f>
      </x:c>
      <x:c r="F7" s="142" t="str">
        <x:f>IF('18_Form_Assainissement'!$N7="Validé humainement",'18_Form_Assainissement'!F7,"")</x:f>
      </x:c>
      <x:c r="G7" s="142" t="str">
        <x:f>IF('18_Form_Assainissement'!$N7="Validé humainement",'18_Form_Assainissement'!G7,"")</x:f>
      </x:c>
      <x:c r="H7" s="142" t="str">
        <x:f>IF('18_Form_Assainissement'!$N7="Validé humainement",'18_Form_Assainissement'!H7,"")</x:f>
      </x:c>
      <x:c r="I7" s="142" t="str">
        <x:f>IF('18_Form_Assainissement'!$N7="Validé humainement",'18_Form_Assainissement'!I7,"")</x:f>
      </x:c>
      <x:c r="J7" s="142" t="str">
        <x:f>IF('18_Form_Assainissement'!$N7="Validé humainement",'18_Form_Assainissement'!J7,"")</x:f>
      </x:c>
      <x:c r="K7" s="142" t="str">
        <x:f>IF('18_Form_Assainissement'!$N7="Validé humainement",'18_Form_Assainissement'!K7,"")</x:f>
      </x:c>
      <x:c r="L7" s="142" t="str">
        <x:f>IF('18_Form_Assainissement'!$N7="Validé humainement",'18_Form_Assainissement'!L7,"")</x:f>
      </x:c>
      <x:c r="M7" s="142" t="str">
        <x:f>IF('18_Form_Assainissement'!$N7="Validé humainement",'18_Form_Assainissement'!M7,"")</x:f>
      </x:c>
      <x:c r="N7" s="142" t="str">
        <x:f>IF('18_Form_Assainissement'!$N7="Validé humainement",'18_Form_Assainissement'!N7,"")</x:f>
      </x:c>
      <x:c r="O7" s="142" t="str">
        <x:f>IF('18_Form_Assainissement'!$N7="Validé humainement",'18_Form_Assainissement'!O7,"")</x:f>
      </x:c>
      <x:c r="P7" s="142" t="str">
        <x:f>IF('18_Form_Assainissement'!$N7="Validé humainement",'18_Form_Assainissement'!P7,"")</x:f>
      </x:c>
      <x:c r="Q7" s="142" t="str">
        <x:f>IF('18_Form_Assainissement'!$N7="Validé humainement",'18_Form_Assainissement'!Q7,"")</x:f>
      </x:c>
      <x:c r="R7" s="142" t="str">
        <x:f>IF('18_Form_Assainissement'!$N7="Validé humainement",'18_Form_Assainissement'!R7,"")</x:f>
      </x:c>
      <x:c r="S7" s="142" t="str">
        <x:f>IF('18_Form_Assainissement'!$N7="Validé humainement",'18_Form_Assainissement'!S7,"")</x:f>
      </x:c>
    </x:row>
    <x:row r="8">
      <x:c r="A8" s="142" t="str">
        <x:f>IF('18_Form_Assainissement'!$N8="Validé humainement",'18_Form_Assainissement'!A8,"")</x:f>
      </x:c>
      <x:c r="B8" s="142" t="str">
        <x:f>IF('18_Form_Assainissement'!$N8="Validé humainement",'18_Form_Assainissement'!B8,"")</x:f>
      </x:c>
      <x:c r="C8" s="142" t="str">
        <x:f>IF('18_Form_Assainissement'!$N8="Validé humainement",'18_Form_Assainissement'!C8,"")</x:f>
      </x:c>
      <x:c r="D8" s="142" t="str">
        <x:f>IF('18_Form_Assainissement'!$N8="Validé humainement",'18_Form_Assainissement'!D8,"")</x:f>
      </x:c>
      <x:c r="E8" s="142" t="str">
        <x:f>IF('18_Form_Assainissement'!$N8="Validé humainement",'18_Form_Assainissement'!E8,"")</x:f>
      </x:c>
      <x:c r="F8" s="142" t="str">
        <x:f>IF('18_Form_Assainissement'!$N8="Validé humainement",'18_Form_Assainissement'!F8,"")</x:f>
      </x:c>
      <x:c r="G8" s="142" t="str">
        <x:f>IF('18_Form_Assainissement'!$N8="Validé humainement",'18_Form_Assainissement'!G8,"")</x:f>
      </x:c>
      <x:c r="H8" s="142" t="str">
        <x:f>IF('18_Form_Assainissement'!$N8="Validé humainement",'18_Form_Assainissement'!H8,"")</x:f>
      </x:c>
      <x:c r="I8" s="142" t="str">
        <x:f>IF('18_Form_Assainissement'!$N8="Validé humainement",'18_Form_Assainissement'!I8,"")</x:f>
      </x:c>
      <x:c r="J8" s="142" t="str">
        <x:f>IF('18_Form_Assainissement'!$N8="Validé humainement",'18_Form_Assainissement'!J8,"")</x:f>
      </x:c>
      <x:c r="K8" s="142" t="str">
        <x:f>IF('18_Form_Assainissement'!$N8="Validé humainement",'18_Form_Assainissement'!K8,"")</x:f>
      </x:c>
      <x:c r="L8" s="142" t="str">
        <x:f>IF('18_Form_Assainissement'!$N8="Validé humainement",'18_Form_Assainissement'!L8,"")</x:f>
      </x:c>
      <x:c r="M8" s="142" t="str">
        <x:f>IF('18_Form_Assainissement'!$N8="Validé humainement",'18_Form_Assainissement'!M8,"")</x:f>
      </x:c>
      <x:c r="N8" s="142" t="str">
        <x:f>IF('18_Form_Assainissement'!$N8="Validé humainement",'18_Form_Assainissement'!N8,"")</x:f>
      </x:c>
      <x:c r="O8" s="142" t="str">
        <x:f>IF('18_Form_Assainissement'!$N8="Validé humainement",'18_Form_Assainissement'!O8,"")</x:f>
      </x:c>
      <x:c r="P8" s="142" t="str">
        <x:f>IF('18_Form_Assainissement'!$N8="Validé humainement",'18_Form_Assainissement'!P8,"")</x:f>
      </x:c>
      <x:c r="Q8" s="142" t="str">
        <x:f>IF('18_Form_Assainissement'!$N8="Validé humainement",'18_Form_Assainissement'!Q8,"")</x:f>
      </x:c>
      <x:c r="R8" s="142" t="str">
        <x:f>IF('18_Form_Assainissement'!$N8="Validé humainement",'18_Form_Assainissement'!R8,"")</x:f>
      </x:c>
      <x:c r="S8" s="142" t="str">
        <x:f>IF('18_Form_Assainissement'!$N8="Validé humainement",'18_Form_Assainissement'!S8,"")</x:f>
      </x:c>
    </x:row>
    <x:row r="9">
      <x:c r="A9" s="142" t="str">
        <x:f>IF('18_Form_Assainissement'!$N9="Validé humainement",'18_Form_Assainissement'!A9,"")</x:f>
      </x:c>
      <x:c r="B9" s="142" t="str">
        <x:f>IF('18_Form_Assainissement'!$N9="Validé humainement",'18_Form_Assainissement'!B9,"")</x:f>
      </x:c>
      <x:c r="C9" s="142" t="str">
        <x:f>IF('18_Form_Assainissement'!$N9="Validé humainement",'18_Form_Assainissement'!C9,"")</x:f>
      </x:c>
      <x:c r="D9" s="142" t="str">
        <x:f>IF('18_Form_Assainissement'!$N9="Validé humainement",'18_Form_Assainissement'!D9,"")</x:f>
      </x:c>
      <x:c r="E9" s="142" t="str">
        <x:f>IF('18_Form_Assainissement'!$N9="Validé humainement",'18_Form_Assainissement'!E9,"")</x:f>
      </x:c>
      <x:c r="F9" s="142" t="str">
        <x:f>IF('18_Form_Assainissement'!$N9="Validé humainement",'18_Form_Assainissement'!F9,"")</x:f>
      </x:c>
      <x:c r="G9" s="142" t="str">
        <x:f>IF('18_Form_Assainissement'!$N9="Validé humainement",'18_Form_Assainissement'!G9,"")</x:f>
      </x:c>
      <x:c r="H9" s="142" t="str">
        <x:f>IF('18_Form_Assainissement'!$N9="Validé humainement",'18_Form_Assainissement'!H9,"")</x:f>
      </x:c>
      <x:c r="I9" s="142" t="str">
        <x:f>IF('18_Form_Assainissement'!$N9="Validé humainement",'18_Form_Assainissement'!I9,"")</x:f>
      </x:c>
      <x:c r="J9" s="142" t="str">
        <x:f>IF('18_Form_Assainissement'!$N9="Validé humainement",'18_Form_Assainissement'!J9,"")</x:f>
      </x:c>
      <x:c r="K9" s="142" t="str">
        <x:f>IF('18_Form_Assainissement'!$N9="Validé humainement",'18_Form_Assainissement'!K9,"")</x:f>
      </x:c>
      <x:c r="L9" s="142" t="str">
        <x:f>IF('18_Form_Assainissement'!$N9="Validé humainement",'18_Form_Assainissement'!L9,"")</x:f>
      </x:c>
      <x:c r="M9" s="142" t="str">
        <x:f>IF('18_Form_Assainissement'!$N9="Validé humainement",'18_Form_Assainissement'!M9,"")</x:f>
      </x:c>
      <x:c r="N9" s="142" t="str">
        <x:f>IF('18_Form_Assainissement'!$N9="Validé humainement",'18_Form_Assainissement'!N9,"")</x:f>
      </x:c>
      <x:c r="O9" s="142" t="str">
        <x:f>IF('18_Form_Assainissement'!$N9="Validé humainement",'18_Form_Assainissement'!O9,"")</x:f>
      </x:c>
      <x:c r="P9" s="142" t="str">
        <x:f>IF('18_Form_Assainissement'!$N9="Validé humainement",'18_Form_Assainissement'!P9,"")</x:f>
      </x:c>
      <x:c r="Q9" s="142" t="str">
        <x:f>IF('18_Form_Assainissement'!$N9="Validé humainement",'18_Form_Assainissement'!Q9,"")</x:f>
      </x:c>
      <x:c r="R9" s="142" t="str">
        <x:f>IF('18_Form_Assainissement'!$N9="Validé humainement",'18_Form_Assainissement'!R9,"")</x:f>
      </x:c>
      <x:c r="S9" s="142" t="str">
        <x:f>IF('18_Form_Assainissement'!$N9="Validé humainement",'18_Form_Assainissement'!S9,"")</x:f>
      </x:c>
    </x:row>
    <x:row r="10">
      <x:c r="A10" s="142" t="str">
        <x:f>IF('18_Form_Assainissement'!$N10="Validé humainement",'18_Form_Assainissement'!A10,"")</x:f>
      </x:c>
      <x:c r="B10" s="142" t="str">
        <x:f>IF('18_Form_Assainissement'!$N10="Validé humainement",'18_Form_Assainissement'!B10,"")</x:f>
      </x:c>
      <x:c r="C10" s="142" t="str">
        <x:f>IF('18_Form_Assainissement'!$N10="Validé humainement",'18_Form_Assainissement'!C10,"")</x:f>
      </x:c>
      <x:c r="D10" s="142" t="str">
        <x:f>IF('18_Form_Assainissement'!$N10="Validé humainement",'18_Form_Assainissement'!D10,"")</x:f>
      </x:c>
      <x:c r="E10" s="142" t="str">
        <x:f>IF('18_Form_Assainissement'!$N10="Validé humainement",'18_Form_Assainissement'!E10,"")</x:f>
      </x:c>
      <x:c r="F10" s="142" t="str">
        <x:f>IF('18_Form_Assainissement'!$N10="Validé humainement",'18_Form_Assainissement'!F10,"")</x:f>
      </x:c>
      <x:c r="G10" s="142" t="str">
        <x:f>IF('18_Form_Assainissement'!$N10="Validé humainement",'18_Form_Assainissement'!G10,"")</x:f>
      </x:c>
      <x:c r="H10" s="142" t="str">
        <x:f>IF('18_Form_Assainissement'!$N10="Validé humainement",'18_Form_Assainissement'!H10,"")</x:f>
      </x:c>
      <x:c r="I10" s="142" t="str">
        <x:f>IF('18_Form_Assainissement'!$N10="Validé humainement",'18_Form_Assainissement'!I10,"")</x:f>
      </x:c>
      <x:c r="J10" s="142" t="str">
        <x:f>IF('18_Form_Assainissement'!$N10="Validé humainement",'18_Form_Assainissement'!J10,"")</x:f>
      </x:c>
      <x:c r="K10" s="142" t="str">
        <x:f>IF('18_Form_Assainissement'!$N10="Validé humainement",'18_Form_Assainissement'!K10,"")</x:f>
      </x:c>
      <x:c r="L10" s="142" t="str">
        <x:f>IF('18_Form_Assainissement'!$N10="Validé humainement",'18_Form_Assainissement'!L10,"")</x:f>
      </x:c>
      <x:c r="M10" s="142" t="str">
        <x:f>IF('18_Form_Assainissement'!$N10="Validé humainement",'18_Form_Assainissement'!M10,"")</x:f>
      </x:c>
      <x:c r="N10" s="142" t="str">
        <x:f>IF('18_Form_Assainissement'!$N10="Validé humainement",'18_Form_Assainissement'!N10,"")</x:f>
      </x:c>
      <x:c r="O10" s="142" t="str">
        <x:f>IF('18_Form_Assainissement'!$N10="Validé humainement",'18_Form_Assainissement'!O10,"")</x:f>
      </x:c>
      <x:c r="P10" s="142" t="str">
        <x:f>IF('18_Form_Assainissement'!$N10="Validé humainement",'18_Form_Assainissement'!P10,"")</x:f>
      </x:c>
      <x:c r="Q10" s="142" t="str">
        <x:f>IF('18_Form_Assainissement'!$N10="Validé humainement",'18_Form_Assainissement'!Q10,"")</x:f>
      </x:c>
      <x:c r="R10" s="142" t="str">
        <x:f>IF('18_Form_Assainissement'!$N10="Validé humainement",'18_Form_Assainissement'!R10,"")</x:f>
      </x:c>
      <x:c r="S10" s="142" t="str">
        <x:f>IF('18_Form_Assainissement'!$N10="Validé humainement",'18_Form_Assainissement'!S10,"")</x:f>
      </x:c>
    </x:row>
    <x:row r="11">
      <x:c r="A11" s="142" t="str">
        <x:f>IF('18_Form_Assainissement'!$N11="Validé humainement",'18_Form_Assainissement'!A11,"")</x:f>
      </x:c>
      <x:c r="B11" s="142" t="str">
        <x:f>IF('18_Form_Assainissement'!$N11="Validé humainement",'18_Form_Assainissement'!B11,"")</x:f>
      </x:c>
      <x:c r="C11" s="142" t="str">
        <x:f>IF('18_Form_Assainissement'!$N11="Validé humainement",'18_Form_Assainissement'!C11,"")</x:f>
      </x:c>
      <x:c r="D11" s="142" t="str">
        <x:f>IF('18_Form_Assainissement'!$N11="Validé humainement",'18_Form_Assainissement'!D11,"")</x:f>
      </x:c>
      <x:c r="E11" s="142" t="str">
        <x:f>IF('18_Form_Assainissement'!$N11="Validé humainement",'18_Form_Assainissement'!E11,"")</x:f>
      </x:c>
      <x:c r="F11" s="142" t="str">
        <x:f>IF('18_Form_Assainissement'!$N11="Validé humainement",'18_Form_Assainissement'!F11,"")</x:f>
      </x:c>
      <x:c r="G11" s="142" t="str">
        <x:f>IF('18_Form_Assainissement'!$N11="Validé humainement",'18_Form_Assainissement'!G11,"")</x:f>
      </x:c>
      <x:c r="H11" s="142" t="str">
        <x:f>IF('18_Form_Assainissement'!$N11="Validé humainement",'18_Form_Assainissement'!H11,"")</x:f>
      </x:c>
      <x:c r="I11" s="142" t="str">
        <x:f>IF('18_Form_Assainissement'!$N11="Validé humainement",'18_Form_Assainissement'!I11,"")</x:f>
      </x:c>
      <x:c r="J11" s="142" t="str">
        <x:f>IF('18_Form_Assainissement'!$N11="Validé humainement",'18_Form_Assainissement'!J11,"")</x:f>
      </x:c>
      <x:c r="K11" s="142" t="str">
        <x:f>IF('18_Form_Assainissement'!$N11="Validé humainement",'18_Form_Assainissement'!K11,"")</x:f>
      </x:c>
      <x:c r="L11" s="142" t="str">
        <x:f>IF('18_Form_Assainissement'!$N11="Validé humainement",'18_Form_Assainissement'!L11,"")</x:f>
      </x:c>
      <x:c r="M11" s="142" t="str">
        <x:f>IF('18_Form_Assainissement'!$N11="Validé humainement",'18_Form_Assainissement'!M11,"")</x:f>
      </x:c>
      <x:c r="N11" s="142" t="str">
        <x:f>IF('18_Form_Assainissement'!$N11="Validé humainement",'18_Form_Assainissement'!N11,"")</x:f>
      </x:c>
      <x:c r="O11" s="142" t="str">
        <x:f>IF('18_Form_Assainissement'!$N11="Validé humainement",'18_Form_Assainissement'!O11,"")</x:f>
      </x:c>
      <x:c r="P11" s="142" t="str">
        <x:f>IF('18_Form_Assainissement'!$N11="Validé humainement",'18_Form_Assainissement'!P11,"")</x:f>
      </x:c>
      <x:c r="Q11" s="142" t="str">
        <x:f>IF('18_Form_Assainissement'!$N11="Validé humainement",'18_Form_Assainissement'!Q11,"")</x:f>
      </x:c>
      <x:c r="R11" s="142" t="str">
        <x:f>IF('18_Form_Assainissement'!$N11="Validé humainement",'18_Form_Assainissement'!R11,"")</x:f>
      </x:c>
      <x:c r="S11" s="142" t="str">
        <x:f>IF('18_Form_Assainissement'!$N11="Validé humainement",'18_Form_Assainissement'!S11,"")</x:f>
      </x:c>
    </x:row>
    <x:row r="12">
      <x:c r="A12" s="142" t="str">
        <x:f>IF('18_Form_Assainissement'!$N12="Validé humainement",'18_Form_Assainissement'!A12,"")</x:f>
      </x:c>
      <x:c r="B12" s="142" t="str">
        <x:f>IF('18_Form_Assainissement'!$N12="Validé humainement",'18_Form_Assainissement'!B12,"")</x:f>
      </x:c>
      <x:c r="C12" s="142" t="str">
        <x:f>IF('18_Form_Assainissement'!$N12="Validé humainement",'18_Form_Assainissement'!C12,"")</x:f>
      </x:c>
      <x:c r="D12" s="142" t="str">
        <x:f>IF('18_Form_Assainissement'!$N12="Validé humainement",'18_Form_Assainissement'!D12,"")</x:f>
      </x:c>
      <x:c r="E12" s="142" t="str">
        <x:f>IF('18_Form_Assainissement'!$N12="Validé humainement",'18_Form_Assainissement'!E12,"")</x:f>
      </x:c>
      <x:c r="F12" s="142" t="str">
        <x:f>IF('18_Form_Assainissement'!$N12="Validé humainement",'18_Form_Assainissement'!F12,"")</x:f>
      </x:c>
      <x:c r="G12" s="142" t="str">
        <x:f>IF('18_Form_Assainissement'!$N12="Validé humainement",'18_Form_Assainissement'!G12,"")</x:f>
      </x:c>
      <x:c r="H12" s="142" t="str">
        <x:f>IF('18_Form_Assainissement'!$N12="Validé humainement",'18_Form_Assainissement'!H12,"")</x:f>
      </x:c>
      <x:c r="I12" s="142" t="str">
        <x:f>IF('18_Form_Assainissement'!$N12="Validé humainement",'18_Form_Assainissement'!I12,"")</x:f>
      </x:c>
      <x:c r="J12" s="142" t="str">
        <x:f>IF('18_Form_Assainissement'!$N12="Validé humainement",'18_Form_Assainissement'!J12,"")</x:f>
      </x:c>
      <x:c r="K12" s="142" t="str">
        <x:f>IF('18_Form_Assainissement'!$N12="Validé humainement",'18_Form_Assainissement'!K12,"")</x:f>
      </x:c>
      <x:c r="L12" s="142" t="str">
        <x:f>IF('18_Form_Assainissement'!$N12="Validé humainement",'18_Form_Assainissement'!L12,"")</x:f>
      </x:c>
      <x:c r="M12" s="142" t="str">
        <x:f>IF('18_Form_Assainissement'!$N12="Validé humainement",'18_Form_Assainissement'!M12,"")</x:f>
      </x:c>
      <x:c r="N12" s="142" t="str">
        <x:f>IF('18_Form_Assainissement'!$N12="Validé humainement",'18_Form_Assainissement'!N12,"")</x:f>
      </x:c>
      <x:c r="O12" s="142" t="str">
        <x:f>IF('18_Form_Assainissement'!$N12="Validé humainement",'18_Form_Assainissement'!O12,"")</x:f>
      </x:c>
      <x:c r="P12" s="142" t="str">
        <x:f>IF('18_Form_Assainissement'!$N12="Validé humainement",'18_Form_Assainissement'!P12,"")</x:f>
      </x:c>
      <x:c r="Q12" s="142" t="str">
        <x:f>IF('18_Form_Assainissement'!$N12="Validé humainement",'18_Form_Assainissement'!Q12,"")</x:f>
      </x:c>
      <x:c r="R12" s="142" t="str">
        <x:f>IF('18_Form_Assainissement'!$N12="Validé humainement",'18_Form_Assainissement'!R12,"")</x:f>
      </x:c>
      <x:c r="S12" s="142" t="str">
        <x:f>IF('18_Form_Assainissement'!$N12="Validé humainement",'18_Form_Assainissement'!S12,"")</x:f>
      </x:c>
    </x:row>
    <x:row r="13">
      <x:c r="A13" s="142" t="str">
        <x:f>IF('18_Form_Assainissement'!$N13="Validé humainement",'18_Form_Assainissement'!A13,"")</x:f>
      </x:c>
      <x:c r="B13" s="142" t="str">
        <x:f>IF('18_Form_Assainissement'!$N13="Validé humainement",'18_Form_Assainissement'!B13,"")</x:f>
      </x:c>
      <x:c r="C13" s="142" t="str">
        <x:f>IF('18_Form_Assainissement'!$N13="Validé humainement",'18_Form_Assainissement'!C13,"")</x:f>
      </x:c>
      <x:c r="D13" s="142" t="str">
        <x:f>IF('18_Form_Assainissement'!$N13="Validé humainement",'18_Form_Assainissement'!D13,"")</x:f>
      </x:c>
      <x:c r="E13" s="142" t="str">
        <x:f>IF('18_Form_Assainissement'!$N13="Validé humainement",'18_Form_Assainissement'!E13,"")</x:f>
      </x:c>
      <x:c r="F13" s="142" t="str">
        <x:f>IF('18_Form_Assainissement'!$N13="Validé humainement",'18_Form_Assainissement'!F13,"")</x:f>
      </x:c>
      <x:c r="G13" s="142" t="str">
        <x:f>IF('18_Form_Assainissement'!$N13="Validé humainement",'18_Form_Assainissement'!G13,"")</x:f>
      </x:c>
      <x:c r="H13" s="142" t="str">
        <x:f>IF('18_Form_Assainissement'!$N13="Validé humainement",'18_Form_Assainissement'!H13,"")</x:f>
      </x:c>
      <x:c r="I13" s="142" t="str">
        <x:f>IF('18_Form_Assainissement'!$N13="Validé humainement",'18_Form_Assainissement'!I13,"")</x:f>
      </x:c>
      <x:c r="J13" s="142" t="str">
        <x:f>IF('18_Form_Assainissement'!$N13="Validé humainement",'18_Form_Assainissement'!J13,"")</x:f>
      </x:c>
      <x:c r="K13" s="142" t="str">
        <x:f>IF('18_Form_Assainissement'!$N13="Validé humainement",'18_Form_Assainissement'!K13,"")</x:f>
      </x:c>
      <x:c r="L13" s="142" t="str">
        <x:f>IF('18_Form_Assainissement'!$N13="Validé humainement",'18_Form_Assainissement'!L13,"")</x:f>
      </x:c>
      <x:c r="M13" s="142" t="str">
        <x:f>IF('18_Form_Assainissement'!$N13="Validé humainement",'18_Form_Assainissement'!M13,"")</x:f>
      </x:c>
      <x:c r="N13" s="142" t="str">
        <x:f>IF('18_Form_Assainissement'!$N13="Validé humainement",'18_Form_Assainissement'!N13,"")</x:f>
      </x:c>
      <x:c r="O13" s="142" t="str">
        <x:f>IF('18_Form_Assainissement'!$N13="Validé humainement",'18_Form_Assainissement'!O13,"")</x:f>
      </x:c>
      <x:c r="P13" s="142" t="str">
        <x:f>IF('18_Form_Assainissement'!$N13="Validé humainement",'18_Form_Assainissement'!P13,"")</x:f>
      </x:c>
      <x:c r="Q13" s="142" t="str">
        <x:f>IF('18_Form_Assainissement'!$N13="Validé humainement",'18_Form_Assainissement'!Q13,"")</x:f>
      </x:c>
      <x:c r="R13" s="142" t="str">
        <x:f>IF('18_Form_Assainissement'!$N13="Validé humainement",'18_Form_Assainissement'!R13,"")</x:f>
      </x:c>
      <x:c r="S13" s="142" t="str">
        <x:f>IF('18_Form_Assainissement'!$N13="Validé humainement",'18_Form_Assainissement'!S13,"")</x:f>
      </x:c>
    </x:row>
    <x:row r="14">
      <x:c r="A14" s="142" t="str">
        <x:f>IF('18_Form_Assainissement'!$N14="Validé humainement",'18_Form_Assainissement'!A14,"")</x:f>
      </x:c>
      <x:c r="B14" s="142" t="str">
        <x:f>IF('18_Form_Assainissement'!$N14="Validé humainement",'18_Form_Assainissement'!B14,"")</x:f>
      </x:c>
      <x:c r="C14" s="142" t="str">
        <x:f>IF('18_Form_Assainissement'!$N14="Validé humainement",'18_Form_Assainissement'!C14,"")</x:f>
      </x:c>
      <x:c r="D14" s="142" t="str">
        <x:f>IF('18_Form_Assainissement'!$N14="Validé humainement",'18_Form_Assainissement'!D14,"")</x:f>
      </x:c>
      <x:c r="E14" s="142" t="str">
        <x:f>IF('18_Form_Assainissement'!$N14="Validé humainement",'18_Form_Assainissement'!E14,"")</x:f>
      </x:c>
      <x:c r="F14" s="142" t="str">
        <x:f>IF('18_Form_Assainissement'!$N14="Validé humainement",'18_Form_Assainissement'!F14,"")</x:f>
      </x:c>
      <x:c r="G14" s="142" t="str">
        <x:f>IF('18_Form_Assainissement'!$N14="Validé humainement",'18_Form_Assainissement'!G14,"")</x:f>
      </x:c>
      <x:c r="H14" s="142" t="str">
        <x:f>IF('18_Form_Assainissement'!$N14="Validé humainement",'18_Form_Assainissement'!H14,"")</x:f>
      </x:c>
      <x:c r="I14" s="142" t="str">
        <x:f>IF('18_Form_Assainissement'!$N14="Validé humainement",'18_Form_Assainissement'!I14,"")</x:f>
      </x:c>
      <x:c r="J14" s="142" t="str">
        <x:f>IF('18_Form_Assainissement'!$N14="Validé humainement",'18_Form_Assainissement'!J14,"")</x:f>
      </x:c>
      <x:c r="K14" s="142" t="str">
        <x:f>IF('18_Form_Assainissement'!$N14="Validé humainement",'18_Form_Assainissement'!K14,"")</x:f>
      </x:c>
      <x:c r="L14" s="142" t="str">
        <x:f>IF('18_Form_Assainissement'!$N14="Validé humainement",'18_Form_Assainissement'!L14,"")</x:f>
      </x:c>
      <x:c r="M14" s="142" t="str">
        <x:f>IF('18_Form_Assainissement'!$N14="Validé humainement",'18_Form_Assainissement'!M14,"")</x:f>
      </x:c>
      <x:c r="N14" s="142" t="str">
        <x:f>IF('18_Form_Assainissement'!$N14="Validé humainement",'18_Form_Assainissement'!N14,"")</x:f>
      </x:c>
      <x:c r="O14" s="142" t="str">
        <x:f>IF('18_Form_Assainissement'!$N14="Validé humainement",'18_Form_Assainissement'!O14,"")</x:f>
      </x:c>
      <x:c r="P14" s="142" t="str">
        <x:f>IF('18_Form_Assainissement'!$N14="Validé humainement",'18_Form_Assainissement'!P14,"")</x:f>
      </x:c>
      <x:c r="Q14" s="142" t="str">
        <x:f>IF('18_Form_Assainissement'!$N14="Validé humainement",'18_Form_Assainissement'!Q14,"")</x:f>
      </x:c>
      <x:c r="R14" s="142" t="str">
        <x:f>IF('18_Form_Assainissement'!$N14="Validé humainement",'18_Form_Assainissement'!R14,"")</x:f>
      </x:c>
      <x:c r="S14" s="142" t="str">
        <x:f>IF('18_Form_Assainissement'!$N14="Validé humainement",'18_Form_Assainissement'!S14,"")</x:f>
      </x:c>
    </x:row>
    <x:row r="15">
      <x:c r="A15" s="142" t="str">
        <x:f>IF('18_Form_Assainissement'!$N15="Validé humainement",'18_Form_Assainissement'!A15,"")</x:f>
      </x:c>
      <x:c r="B15" s="142" t="str">
        <x:f>IF('18_Form_Assainissement'!$N15="Validé humainement",'18_Form_Assainissement'!B15,"")</x:f>
      </x:c>
      <x:c r="C15" s="142" t="str">
        <x:f>IF('18_Form_Assainissement'!$N15="Validé humainement",'18_Form_Assainissement'!C15,"")</x:f>
      </x:c>
      <x:c r="D15" s="142" t="str">
        <x:f>IF('18_Form_Assainissement'!$N15="Validé humainement",'18_Form_Assainissement'!D15,"")</x:f>
      </x:c>
      <x:c r="E15" s="142" t="str">
        <x:f>IF('18_Form_Assainissement'!$N15="Validé humainement",'18_Form_Assainissement'!E15,"")</x:f>
      </x:c>
      <x:c r="F15" s="142" t="str">
        <x:f>IF('18_Form_Assainissement'!$N15="Validé humainement",'18_Form_Assainissement'!F15,"")</x:f>
      </x:c>
      <x:c r="G15" s="142" t="str">
        <x:f>IF('18_Form_Assainissement'!$N15="Validé humainement",'18_Form_Assainissement'!G15,"")</x:f>
      </x:c>
      <x:c r="H15" s="142" t="str">
        <x:f>IF('18_Form_Assainissement'!$N15="Validé humainement",'18_Form_Assainissement'!H15,"")</x:f>
      </x:c>
      <x:c r="I15" s="142" t="str">
        <x:f>IF('18_Form_Assainissement'!$N15="Validé humainement",'18_Form_Assainissement'!I15,"")</x:f>
      </x:c>
      <x:c r="J15" s="142" t="str">
        <x:f>IF('18_Form_Assainissement'!$N15="Validé humainement",'18_Form_Assainissement'!J15,"")</x:f>
      </x:c>
      <x:c r="K15" s="142" t="str">
        <x:f>IF('18_Form_Assainissement'!$N15="Validé humainement",'18_Form_Assainissement'!K15,"")</x:f>
      </x:c>
      <x:c r="L15" s="142" t="str">
        <x:f>IF('18_Form_Assainissement'!$N15="Validé humainement",'18_Form_Assainissement'!L15,"")</x:f>
      </x:c>
      <x:c r="M15" s="142" t="str">
        <x:f>IF('18_Form_Assainissement'!$N15="Validé humainement",'18_Form_Assainissement'!M15,"")</x:f>
      </x:c>
      <x:c r="N15" s="142" t="str">
        <x:f>IF('18_Form_Assainissement'!$N15="Validé humainement",'18_Form_Assainissement'!N15,"")</x:f>
      </x:c>
      <x:c r="O15" s="142" t="str">
        <x:f>IF('18_Form_Assainissement'!$N15="Validé humainement",'18_Form_Assainissement'!O15,"")</x:f>
      </x:c>
      <x:c r="P15" s="142" t="str">
        <x:f>IF('18_Form_Assainissement'!$N15="Validé humainement",'18_Form_Assainissement'!P15,"")</x:f>
      </x:c>
      <x:c r="Q15" s="142" t="str">
        <x:f>IF('18_Form_Assainissement'!$N15="Validé humainement",'18_Form_Assainissement'!Q15,"")</x:f>
      </x:c>
      <x:c r="R15" s="142" t="str">
        <x:f>IF('18_Form_Assainissement'!$N15="Validé humainement",'18_Form_Assainissement'!R15,"")</x:f>
      </x:c>
      <x:c r="S15" s="142" t="str">
        <x:f>IF('18_Form_Assainissement'!$N15="Validé humainement",'18_Form_Assainissement'!S15,"")</x:f>
      </x:c>
    </x:row>
    <x:row r="16">
      <x:c r="A16" s="142" t="str">
        <x:f>IF('18_Form_Assainissement'!$N16="Validé humainement",'18_Form_Assainissement'!A16,"")</x:f>
      </x:c>
      <x:c r="B16" s="142" t="str">
        <x:f>IF('18_Form_Assainissement'!$N16="Validé humainement",'18_Form_Assainissement'!B16,"")</x:f>
      </x:c>
      <x:c r="C16" s="142" t="str">
        <x:f>IF('18_Form_Assainissement'!$N16="Validé humainement",'18_Form_Assainissement'!C16,"")</x:f>
      </x:c>
      <x:c r="D16" s="142" t="str">
        <x:f>IF('18_Form_Assainissement'!$N16="Validé humainement",'18_Form_Assainissement'!D16,"")</x:f>
      </x:c>
      <x:c r="E16" s="142" t="str">
        <x:f>IF('18_Form_Assainissement'!$N16="Validé humainement",'18_Form_Assainissement'!E16,"")</x:f>
      </x:c>
      <x:c r="F16" s="142" t="str">
        <x:f>IF('18_Form_Assainissement'!$N16="Validé humainement",'18_Form_Assainissement'!F16,"")</x:f>
      </x:c>
      <x:c r="G16" s="142" t="str">
        <x:f>IF('18_Form_Assainissement'!$N16="Validé humainement",'18_Form_Assainissement'!G16,"")</x:f>
      </x:c>
      <x:c r="H16" s="142" t="str">
        <x:f>IF('18_Form_Assainissement'!$N16="Validé humainement",'18_Form_Assainissement'!H16,"")</x:f>
      </x:c>
      <x:c r="I16" s="142" t="str">
        <x:f>IF('18_Form_Assainissement'!$N16="Validé humainement",'18_Form_Assainissement'!I16,"")</x:f>
      </x:c>
      <x:c r="J16" s="142" t="str">
        <x:f>IF('18_Form_Assainissement'!$N16="Validé humainement",'18_Form_Assainissement'!J16,"")</x:f>
      </x:c>
      <x:c r="K16" s="142" t="str">
        <x:f>IF('18_Form_Assainissement'!$N16="Validé humainement",'18_Form_Assainissement'!K16,"")</x:f>
      </x:c>
      <x:c r="L16" s="142" t="str">
        <x:f>IF('18_Form_Assainissement'!$N16="Validé humainement",'18_Form_Assainissement'!L16,"")</x:f>
      </x:c>
      <x:c r="M16" s="142" t="str">
        <x:f>IF('18_Form_Assainissement'!$N16="Validé humainement",'18_Form_Assainissement'!M16,"")</x:f>
      </x:c>
      <x:c r="N16" s="142" t="str">
        <x:f>IF('18_Form_Assainissement'!$N16="Validé humainement",'18_Form_Assainissement'!N16,"")</x:f>
      </x:c>
      <x:c r="O16" s="142" t="str">
        <x:f>IF('18_Form_Assainissement'!$N16="Validé humainement",'18_Form_Assainissement'!O16,"")</x:f>
      </x:c>
      <x:c r="P16" s="142" t="str">
        <x:f>IF('18_Form_Assainissement'!$N16="Validé humainement",'18_Form_Assainissement'!P16,"")</x:f>
      </x:c>
      <x:c r="Q16" s="142" t="str">
        <x:f>IF('18_Form_Assainissement'!$N16="Validé humainement",'18_Form_Assainissement'!Q16,"")</x:f>
      </x:c>
      <x:c r="R16" s="142" t="str">
        <x:f>IF('18_Form_Assainissement'!$N16="Validé humainement",'18_Form_Assainissement'!R16,"")</x:f>
      </x:c>
      <x:c r="S16" s="142" t="str">
        <x:f>IF('18_Form_Assainissement'!$N16="Validé humainement",'18_Form_Assainissement'!S16,"")</x:f>
      </x:c>
    </x:row>
    <x:row r="17">
      <x:c r="A17" s="142" t="str">
        <x:f>IF('18_Form_Assainissement'!$N17="Validé humainement",'18_Form_Assainissement'!A17,"")</x:f>
      </x:c>
      <x:c r="B17" s="142" t="str">
        <x:f>IF('18_Form_Assainissement'!$N17="Validé humainement",'18_Form_Assainissement'!B17,"")</x:f>
      </x:c>
      <x:c r="C17" s="142" t="str">
        <x:f>IF('18_Form_Assainissement'!$N17="Validé humainement",'18_Form_Assainissement'!C17,"")</x:f>
      </x:c>
      <x:c r="D17" s="142" t="str">
        <x:f>IF('18_Form_Assainissement'!$N17="Validé humainement",'18_Form_Assainissement'!D17,"")</x:f>
      </x:c>
      <x:c r="E17" s="142" t="str">
        <x:f>IF('18_Form_Assainissement'!$N17="Validé humainement",'18_Form_Assainissement'!E17,"")</x:f>
      </x:c>
      <x:c r="F17" s="142" t="str">
        <x:f>IF('18_Form_Assainissement'!$N17="Validé humainement",'18_Form_Assainissement'!F17,"")</x:f>
      </x:c>
      <x:c r="G17" s="142" t="str">
        <x:f>IF('18_Form_Assainissement'!$N17="Validé humainement",'18_Form_Assainissement'!G17,"")</x:f>
      </x:c>
      <x:c r="H17" s="142" t="str">
        <x:f>IF('18_Form_Assainissement'!$N17="Validé humainement",'18_Form_Assainissement'!H17,"")</x:f>
      </x:c>
      <x:c r="I17" s="142" t="str">
        <x:f>IF('18_Form_Assainissement'!$N17="Validé humainement",'18_Form_Assainissement'!I17,"")</x:f>
      </x:c>
      <x:c r="J17" s="142" t="str">
        <x:f>IF('18_Form_Assainissement'!$N17="Validé humainement",'18_Form_Assainissement'!J17,"")</x:f>
      </x:c>
      <x:c r="K17" s="142" t="str">
        <x:f>IF('18_Form_Assainissement'!$N17="Validé humainement",'18_Form_Assainissement'!K17,"")</x:f>
      </x:c>
      <x:c r="L17" s="142" t="str">
        <x:f>IF('18_Form_Assainissement'!$N17="Validé humainement",'18_Form_Assainissement'!L17,"")</x:f>
      </x:c>
      <x:c r="M17" s="142" t="str">
        <x:f>IF('18_Form_Assainissement'!$N17="Validé humainement",'18_Form_Assainissement'!M17,"")</x:f>
      </x:c>
      <x:c r="N17" s="142" t="str">
        <x:f>IF('18_Form_Assainissement'!$N17="Validé humainement",'18_Form_Assainissement'!N17,"")</x:f>
      </x:c>
      <x:c r="O17" s="142" t="str">
        <x:f>IF('18_Form_Assainissement'!$N17="Validé humainement",'18_Form_Assainissement'!O17,"")</x:f>
      </x:c>
      <x:c r="P17" s="142" t="str">
        <x:f>IF('18_Form_Assainissement'!$N17="Validé humainement",'18_Form_Assainissement'!P17,"")</x:f>
      </x:c>
      <x:c r="Q17" s="142" t="str">
        <x:f>IF('18_Form_Assainissement'!$N17="Validé humainement",'18_Form_Assainissement'!Q17,"")</x:f>
      </x:c>
      <x:c r="R17" s="142" t="str">
        <x:f>IF('18_Form_Assainissement'!$N17="Validé humainement",'18_Form_Assainissement'!R17,"")</x:f>
      </x:c>
      <x:c r="S17" s="142" t="str">
        <x:f>IF('18_Form_Assainissement'!$N17="Validé humainement",'18_Form_Assainissement'!S17,"")</x:f>
      </x:c>
    </x:row>
    <x:row r="18">
      <x:c r="A18" s="142" t="str">
        <x:f>IF('18_Form_Assainissement'!$N18="Validé humainement",'18_Form_Assainissement'!A18,"")</x:f>
      </x:c>
      <x:c r="B18" s="142" t="str">
        <x:f>IF('18_Form_Assainissement'!$N18="Validé humainement",'18_Form_Assainissement'!B18,"")</x:f>
      </x:c>
      <x:c r="C18" s="142" t="str">
        <x:f>IF('18_Form_Assainissement'!$N18="Validé humainement",'18_Form_Assainissement'!C18,"")</x:f>
      </x:c>
      <x:c r="D18" s="142" t="str">
        <x:f>IF('18_Form_Assainissement'!$N18="Validé humainement",'18_Form_Assainissement'!D18,"")</x:f>
      </x:c>
      <x:c r="E18" s="142" t="str">
        <x:f>IF('18_Form_Assainissement'!$N18="Validé humainement",'18_Form_Assainissement'!E18,"")</x:f>
      </x:c>
      <x:c r="F18" s="142" t="str">
        <x:f>IF('18_Form_Assainissement'!$N18="Validé humainement",'18_Form_Assainissement'!F18,"")</x:f>
      </x:c>
      <x:c r="G18" s="142" t="str">
        <x:f>IF('18_Form_Assainissement'!$N18="Validé humainement",'18_Form_Assainissement'!G18,"")</x:f>
      </x:c>
      <x:c r="H18" s="142" t="str">
        <x:f>IF('18_Form_Assainissement'!$N18="Validé humainement",'18_Form_Assainissement'!H18,"")</x:f>
      </x:c>
      <x:c r="I18" s="142" t="str">
        <x:f>IF('18_Form_Assainissement'!$N18="Validé humainement",'18_Form_Assainissement'!I18,"")</x:f>
      </x:c>
      <x:c r="J18" s="142" t="str">
        <x:f>IF('18_Form_Assainissement'!$N18="Validé humainement",'18_Form_Assainissement'!J18,"")</x:f>
      </x:c>
      <x:c r="K18" s="142" t="str">
        <x:f>IF('18_Form_Assainissement'!$N18="Validé humainement",'18_Form_Assainissement'!K18,"")</x:f>
      </x:c>
      <x:c r="L18" s="142" t="str">
        <x:f>IF('18_Form_Assainissement'!$N18="Validé humainement",'18_Form_Assainissement'!L18,"")</x:f>
      </x:c>
      <x:c r="M18" s="142" t="str">
        <x:f>IF('18_Form_Assainissement'!$N18="Validé humainement",'18_Form_Assainissement'!M18,"")</x:f>
      </x:c>
      <x:c r="N18" s="142" t="str">
        <x:f>IF('18_Form_Assainissement'!$N18="Validé humainement",'18_Form_Assainissement'!N18,"")</x:f>
      </x:c>
      <x:c r="O18" s="142" t="str">
        <x:f>IF('18_Form_Assainissement'!$N18="Validé humainement",'18_Form_Assainissement'!O18,"")</x:f>
      </x:c>
      <x:c r="P18" s="142" t="str">
        <x:f>IF('18_Form_Assainissement'!$N18="Validé humainement",'18_Form_Assainissement'!P18,"")</x:f>
      </x:c>
      <x:c r="Q18" s="142" t="str">
        <x:f>IF('18_Form_Assainissement'!$N18="Validé humainement",'18_Form_Assainissement'!Q18,"")</x:f>
      </x:c>
      <x:c r="R18" s="142" t="str">
        <x:f>IF('18_Form_Assainissement'!$N18="Validé humainement",'18_Form_Assainissement'!R18,"")</x:f>
      </x:c>
      <x:c r="S18" s="142" t="str">
        <x:f>IF('18_Form_Assainissement'!$N18="Validé humainement",'18_Form_Assainissement'!S18,"")</x:f>
      </x:c>
    </x:row>
    <x:row r="19">
      <x:c r="A19" s="142" t="str">
        <x:f>IF('18_Form_Assainissement'!$N19="Validé humainement",'18_Form_Assainissement'!A19,"")</x:f>
      </x:c>
      <x:c r="B19" s="142" t="str">
        <x:f>IF('18_Form_Assainissement'!$N19="Validé humainement",'18_Form_Assainissement'!B19,"")</x:f>
      </x:c>
      <x:c r="C19" s="142" t="str">
        <x:f>IF('18_Form_Assainissement'!$N19="Validé humainement",'18_Form_Assainissement'!C19,"")</x:f>
      </x:c>
      <x:c r="D19" s="142" t="str">
        <x:f>IF('18_Form_Assainissement'!$N19="Validé humainement",'18_Form_Assainissement'!D19,"")</x:f>
      </x:c>
      <x:c r="E19" s="142" t="str">
        <x:f>IF('18_Form_Assainissement'!$N19="Validé humainement",'18_Form_Assainissement'!E19,"")</x:f>
      </x:c>
      <x:c r="F19" s="142" t="str">
        <x:f>IF('18_Form_Assainissement'!$N19="Validé humainement",'18_Form_Assainissement'!F19,"")</x:f>
      </x:c>
      <x:c r="G19" s="142" t="str">
        <x:f>IF('18_Form_Assainissement'!$N19="Validé humainement",'18_Form_Assainissement'!G19,"")</x:f>
      </x:c>
      <x:c r="H19" s="142" t="str">
        <x:f>IF('18_Form_Assainissement'!$N19="Validé humainement",'18_Form_Assainissement'!H19,"")</x:f>
      </x:c>
      <x:c r="I19" s="142" t="str">
        <x:f>IF('18_Form_Assainissement'!$N19="Validé humainement",'18_Form_Assainissement'!I19,"")</x:f>
      </x:c>
      <x:c r="J19" s="142" t="str">
        <x:f>IF('18_Form_Assainissement'!$N19="Validé humainement",'18_Form_Assainissement'!J19,"")</x:f>
      </x:c>
      <x:c r="K19" s="142" t="str">
        <x:f>IF('18_Form_Assainissement'!$N19="Validé humainement",'18_Form_Assainissement'!K19,"")</x:f>
      </x:c>
      <x:c r="L19" s="142" t="str">
        <x:f>IF('18_Form_Assainissement'!$N19="Validé humainement",'18_Form_Assainissement'!L19,"")</x:f>
      </x:c>
      <x:c r="M19" s="142" t="str">
        <x:f>IF('18_Form_Assainissement'!$N19="Validé humainement",'18_Form_Assainissement'!M19,"")</x:f>
      </x:c>
      <x:c r="N19" s="142" t="str">
        <x:f>IF('18_Form_Assainissement'!$N19="Validé humainement",'18_Form_Assainissement'!N19,"")</x:f>
      </x:c>
      <x:c r="O19" s="142" t="str">
        <x:f>IF('18_Form_Assainissement'!$N19="Validé humainement",'18_Form_Assainissement'!O19,"")</x:f>
      </x:c>
      <x:c r="P19" s="142" t="str">
        <x:f>IF('18_Form_Assainissement'!$N19="Validé humainement",'18_Form_Assainissement'!P19,"")</x:f>
      </x:c>
      <x:c r="Q19" s="142" t="str">
        <x:f>IF('18_Form_Assainissement'!$N19="Validé humainement",'18_Form_Assainissement'!Q19,"")</x:f>
      </x:c>
      <x:c r="R19" s="142" t="str">
        <x:f>IF('18_Form_Assainissement'!$N19="Validé humainement",'18_Form_Assainissement'!R19,"")</x:f>
      </x:c>
      <x:c r="S19" s="142" t="str">
        <x:f>IF('18_Form_Assainissement'!$N19="Validé humainement",'18_Form_Assainissement'!S19,"")</x:f>
      </x:c>
    </x:row>
    <x:row r="20">
      <x:c r="A20" s="142" t="str">
        <x:f>IF('18_Form_Assainissement'!$N20="Validé humainement",'18_Form_Assainissement'!A20,"")</x:f>
      </x:c>
      <x:c r="B20" s="142" t="str">
        <x:f>IF('18_Form_Assainissement'!$N20="Validé humainement",'18_Form_Assainissement'!B20,"")</x:f>
      </x:c>
      <x:c r="C20" s="142" t="str">
        <x:f>IF('18_Form_Assainissement'!$N20="Validé humainement",'18_Form_Assainissement'!C20,"")</x:f>
      </x:c>
      <x:c r="D20" s="142" t="str">
        <x:f>IF('18_Form_Assainissement'!$N20="Validé humainement",'18_Form_Assainissement'!D20,"")</x:f>
      </x:c>
      <x:c r="E20" s="142" t="str">
        <x:f>IF('18_Form_Assainissement'!$N20="Validé humainement",'18_Form_Assainissement'!E20,"")</x:f>
      </x:c>
      <x:c r="F20" s="142" t="str">
        <x:f>IF('18_Form_Assainissement'!$N20="Validé humainement",'18_Form_Assainissement'!F20,"")</x:f>
      </x:c>
      <x:c r="G20" s="142" t="str">
        <x:f>IF('18_Form_Assainissement'!$N20="Validé humainement",'18_Form_Assainissement'!G20,"")</x:f>
      </x:c>
      <x:c r="H20" s="142" t="str">
        <x:f>IF('18_Form_Assainissement'!$N20="Validé humainement",'18_Form_Assainissement'!H20,"")</x:f>
      </x:c>
      <x:c r="I20" s="142" t="str">
        <x:f>IF('18_Form_Assainissement'!$N20="Validé humainement",'18_Form_Assainissement'!I20,"")</x:f>
      </x:c>
      <x:c r="J20" s="142" t="str">
        <x:f>IF('18_Form_Assainissement'!$N20="Validé humainement",'18_Form_Assainissement'!J20,"")</x:f>
      </x:c>
      <x:c r="K20" s="142" t="str">
        <x:f>IF('18_Form_Assainissement'!$N20="Validé humainement",'18_Form_Assainissement'!K20,"")</x:f>
      </x:c>
      <x:c r="L20" s="142" t="str">
        <x:f>IF('18_Form_Assainissement'!$N20="Validé humainement",'18_Form_Assainissement'!L20,"")</x:f>
      </x:c>
      <x:c r="M20" s="142" t="str">
        <x:f>IF('18_Form_Assainissement'!$N20="Validé humainement",'18_Form_Assainissement'!M20,"")</x:f>
      </x:c>
      <x:c r="N20" s="142" t="str">
        <x:f>IF('18_Form_Assainissement'!$N20="Validé humainement",'18_Form_Assainissement'!N20,"")</x:f>
      </x:c>
      <x:c r="O20" s="142" t="str">
        <x:f>IF('18_Form_Assainissement'!$N20="Validé humainement",'18_Form_Assainissement'!O20,"")</x:f>
      </x:c>
      <x:c r="P20" s="142" t="str">
        <x:f>IF('18_Form_Assainissement'!$N20="Validé humainement",'18_Form_Assainissement'!P20,"")</x:f>
      </x:c>
      <x:c r="Q20" s="142" t="str">
        <x:f>IF('18_Form_Assainissement'!$N20="Validé humainement",'18_Form_Assainissement'!Q20,"")</x:f>
      </x:c>
      <x:c r="R20" s="142" t="str">
        <x:f>IF('18_Form_Assainissement'!$N20="Validé humainement",'18_Form_Assainissement'!R20,"")</x:f>
      </x:c>
      <x:c r="S20" s="142" t="str">
        <x:f>IF('18_Form_Assainissement'!$N20="Validé humainement",'18_Form_Assainissement'!S20,"")</x:f>
      </x:c>
    </x:row>
    <x:row r="21">
      <x:c r="A21" s="142" t="str">
        <x:f>IF('18_Form_Assainissement'!$N21="Validé humainement",'18_Form_Assainissement'!A21,"")</x:f>
      </x:c>
      <x:c r="B21" s="142" t="str">
        <x:f>IF('18_Form_Assainissement'!$N21="Validé humainement",'18_Form_Assainissement'!B21,"")</x:f>
      </x:c>
      <x:c r="C21" s="142" t="str">
        <x:f>IF('18_Form_Assainissement'!$N21="Validé humainement",'18_Form_Assainissement'!C21,"")</x:f>
      </x:c>
      <x:c r="D21" s="142" t="str">
        <x:f>IF('18_Form_Assainissement'!$N21="Validé humainement",'18_Form_Assainissement'!D21,"")</x:f>
      </x:c>
      <x:c r="E21" s="142" t="str">
        <x:f>IF('18_Form_Assainissement'!$N21="Validé humainement",'18_Form_Assainissement'!E21,"")</x:f>
      </x:c>
      <x:c r="F21" s="142" t="str">
        <x:f>IF('18_Form_Assainissement'!$N21="Validé humainement",'18_Form_Assainissement'!F21,"")</x:f>
      </x:c>
      <x:c r="G21" s="142" t="str">
        <x:f>IF('18_Form_Assainissement'!$N21="Validé humainement",'18_Form_Assainissement'!G21,"")</x:f>
      </x:c>
      <x:c r="H21" s="142" t="str">
        <x:f>IF('18_Form_Assainissement'!$N21="Validé humainement",'18_Form_Assainissement'!H21,"")</x:f>
      </x:c>
      <x:c r="I21" s="142" t="str">
        <x:f>IF('18_Form_Assainissement'!$N21="Validé humainement",'18_Form_Assainissement'!I21,"")</x:f>
      </x:c>
      <x:c r="J21" s="142" t="str">
        <x:f>IF('18_Form_Assainissement'!$N21="Validé humainement",'18_Form_Assainissement'!J21,"")</x:f>
      </x:c>
      <x:c r="K21" s="142" t="str">
        <x:f>IF('18_Form_Assainissement'!$N21="Validé humainement",'18_Form_Assainissement'!K21,"")</x:f>
      </x:c>
      <x:c r="L21" s="142" t="str">
        <x:f>IF('18_Form_Assainissement'!$N21="Validé humainement",'18_Form_Assainissement'!L21,"")</x:f>
      </x:c>
      <x:c r="M21" s="142" t="str">
        <x:f>IF('18_Form_Assainissement'!$N21="Validé humainement",'18_Form_Assainissement'!M21,"")</x:f>
      </x:c>
      <x:c r="N21" s="142" t="str">
        <x:f>IF('18_Form_Assainissement'!$N21="Validé humainement",'18_Form_Assainissement'!N21,"")</x:f>
      </x:c>
      <x:c r="O21" s="142" t="str">
        <x:f>IF('18_Form_Assainissement'!$N21="Validé humainement",'18_Form_Assainissement'!O21,"")</x:f>
      </x:c>
      <x:c r="P21" s="142" t="str">
        <x:f>IF('18_Form_Assainissement'!$N21="Validé humainement",'18_Form_Assainissement'!P21,"")</x:f>
      </x:c>
      <x:c r="Q21" s="142" t="str">
        <x:f>IF('18_Form_Assainissement'!$N21="Validé humainement",'18_Form_Assainissement'!Q21,"")</x:f>
      </x:c>
      <x:c r="R21" s="142" t="str">
        <x:f>IF('18_Form_Assainissement'!$N21="Validé humainement",'18_Form_Assainissement'!R21,"")</x:f>
      </x:c>
      <x:c r="S21" s="142" t="str">
        <x:f>IF('18_Form_Assainissement'!$N21="Validé humainement",'18_Form_Assainissement'!S21,"")</x:f>
      </x:c>
    </x:row>
    <x:row r="22">
      <x:c r="A22" s="142" t="str">
        <x:f>IF('18_Form_Assainissement'!$N22="Validé humainement",'18_Form_Assainissement'!A22,"")</x:f>
      </x:c>
      <x:c r="B22" s="142" t="str">
        <x:f>IF('18_Form_Assainissement'!$N22="Validé humainement",'18_Form_Assainissement'!B22,"")</x:f>
      </x:c>
      <x:c r="C22" s="142" t="str">
        <x:f>IF('18_Form_Assainissement'!$N22="Validé humainement",'18_Form_Assainissement'!C22,"")</x:f>
      </x:c>
      <x:c r="D22" s="142" t="str">
        <x:f>IF('18_Form_Assainissement'!$N22="Validé humainement",'18_Form_Assainissement'!D22,"")</x:f>
      </x:c>
      <x:c r="E22" s="142" t="str">
        <x:f>IF('18_Form_Assainissement'!$N22="Validé humainement",'18_Form_Assainissement'!E22,"")</x:f>
      </x:c>
      <x:c r="F22" s="142" t="str">
        <x:f>IF('18_Form_Assainissement'!$N22="Validé humainement",'18_Form_Assainissement'!F22,"")</x:f>
      </x:c>
      <x:c r="G22" s="142" t="str">
        <x:f>IF('18_Form_Assainissement'!$N22="Validé humainement",'18_Form_Assainissement'!G22,"")</x:f>
      </x:c>
      <x:c r="H22" s="142" t="str">
        <x:f>IF('18_Form_Assainissement'!$N22="Validé humainement",'18_Form_Assainissement'!H22,"")</x:f>
      </x:c>
      <x:c r="I22" s="142" t="str">
        <x:f>IF('18_Form_Assainissement'!$N22="Validé humainement",'18_Form_Assainissement'!I22,"")</x:f>
      </x:c>
      <x:c r="J22" s="142" t="str">
        <x:f>IF('18_Form_Assainissement'!$N22="Validé humainement",'18_Form_Assainissement'!J22,"")</x:f>
      </x:c>
      <x:c r="K22" s="142" t="str">
        <x:f>IF('18_Form_Assainissement'!$N22="Validé humainement",'18_Form_Assainissement'!K22,"")</x:f>
      </x:c>
      <x:c r="L22" s="142" t="str">
        <x:f>IF('18_Form_Assainissement'!$N22="Validé humainement",'18_Form_Assainissement'!L22,"")</x:f>
      </x:c>
      <x:c r="M22" s="142" t="str">
        <x:f>IF('18_Form_Assainissement'!$N22="Validé humainement",'18_Form_Assainissement'!M22,"")</x:f>
      </x:c>
      <x:c r="N22" s="142" t="str">
        <x:f>IF('18_Form_Assainissement'!$N22="Validé humainement",'18_Form_Assainissement'!N22,"")</x:f>
      </x:c>
      <x:c r="O22" s="142" t="str">
        <x:f>IF('18_Form_Assainissement'!$N22="Validé humainement",'18_Form_Assainissement'!O22,"")</x:f>
      </x:c>
      <x:c r="P22" s="142" t="str">
        <x:f>IF('18_Form_Assainissement'!$N22="Validé humainement",'18_Form_Assainissement'!P22,"")</x:f>
      </x:c>
      <x:c r="Q22" s="142" t="str">
        <x:f>IF('18_Form_Assainissement'!$N22="Validé humainement",'18_Form_Assainissement'!Q22,"")</x:f>
      </x:c>
      <x:c r="R22" s="142" t="str">
        <x:f>IF('18_Form_Assainissement'!$N22="Validé humainement",'18_Form_Assainissement'!R22,"")</x:f>
      </x:c>
      <x:c r="S22" s="142" t="str">
        <x:f>IF('18_Form_Assainissement'!$N22="Validé humainement",'18_Form_Assainissement'!S22,"")</x:f>
      </x:c>
    </x:row>
    <x:row r="23">
      <x:c r="A23" s="142" t="str">
        <x:f>IF('18_Form_Assainissement'!$N23="Validé humainement",'18_Form_Assainissement'!A23,"")</x:f>
      </x:c>
      <x:c r="B23" s="142" t="str">
        <x:f>IF('18_Form_Assainissement'!$N23="Validé humainement",'18_Form_Assainissement'!B23,"")</x:f>
      </x:c>
      <x:c r="C23" s="142" t="str">
        <x:f>IF('18_Form_Assainissement'!$N23="Validé humainement",'18_Form_Assainissement'!C23,"")</x:f>
      </x:c>
      <x:c r="D23" s="142" t="str">
        <x:f>IF('18_Form_Assainissement'!$N23="Validé humainement",'18_Form_Assainissement'!D23,"")</x:f>
      </x:c>
      <x:c r="E23" s="142" t="str">
        <x:f>IF('18_Form_Assainissement'!$N23="Validé humainement",'18_Form_Assainissement'!E23,"")</x:f>
      </x:c>
      <x:c r="F23" s="142" t="str">
        <x:f>IF('18_Form_Assainissement'!$N23="Validé humainement",'18_Form_Assainissement'!F23,"")</x:f>
      </x:c>
      <x:c r="G23" s="142" t="str">
        <x:f>IF('18_Form_Assainissement'!$N23="Validé humainement",'18_Form_Assainissement'!G23,"")</x:f>
      </x:c>
      <x:c r="H23" s="142" t="str">
        <x:f>IF('18_Form_Assainissement'!$N23="Validé humainement",'18_Form_Assainissement'!H23,"")</x:f>
      </x:c>
      <x:c r="I23" s="142" t="str">
        <x:f>IF('18_Form_Assainissement'!$N23="Validé humainement",'18_Form_Assainissement'!I23,"")</x:f>
      </x:c>
      <x:c r="J23" s="142" t="str">
        <x:f>IF('18_Form_Assainissement'!$N23="Validé humainement",'18_Form_Assainissement'!J23,"")</x:f>
      </x:c>
      <x:c r="K23" s="142" t="str">
        <x:f>IF('18_Form_Assainissement'!$N23="Validé humainement",'18_Form_Assainissement'!K23,"")</x:f>
      </x:c>
      <x:c r="L23" s="142" t="str">
        <x:f>IF('18_Form_Assainissement'!$N23="Validé humainement",'18_Form_Assainissement'!L23,"")</x:f>
      </x:c>
      <x:c r="M23" s="142" t="str">
        <x:f>IF('18_Form_Assainissement'!$N23="Validé humainement",'18_Form_Assainissement'!M23,"")</x:f>
      </x:c>
      <x:c r="N23" s="142" t="str">
        <x:f>IF('18_Form_Assainissement'!$N23="Validé humainement",'18_Form_Assainissement'!N23,"")</x:f>
      </x:c>
      <x:c r="O23" s="142" t="str">
        <x:f>IF('18_Form_Assainissement'!$N23="Validé humainement",'18_Form_Assainissement'!O23,"")</x:f>
      </x:c>
      <x:c r="P23" s="142" t="str">
        <x:f>IF('18_Form_Assainissement'!$N23="Validé humainement",'18_Form_Assainissement'!P23,"")</x:f>
      </x:c>
      <x:c r="Q23" s="142" t="str">
        <x:f>IF('18_Form_Assainissement'!$N23="Validé humainement",'18_Form_Assainissement'!Q23,"")</x:f>
      </x:c>
      <x:c r="R23" s="142" t="str">
        <x:f>IF('18_Form_Assainissement'!$N23="Validé humainement",'18_Form_Assainissement'!R23,"")</x:f>
      </x:c>
      <x:c r="S23" s="142" t="str">
        <x:f>IF('18_Form_Assainissement'!$N23="Validé humainement",'18_Form_Assainissement'!S23,"")</x:f>
      </x:c>
    </x:row>
    <x:row r="24">
      <x:c r="A24" s="142" t="str">
        <x:f>IF('18_Form_Assainissement'!$N24="Validé humainement",'18_Form_Assainissement'!A24,"")</x:f>
      </x:c>
      <x:c r="B24" s="142" t="str">
        <x:f>IF('18_Form_Assainissement'!$N24="Validé humainement",'18_Form_Assainissement'!B24,"")</x:f>
      </x:c>
      <x:c r="C24" s="142" t="str">
        <x:f>IF('18_Form_Assainissement'!$N24="Validé humainement",'18_Form_Assainissement'!C24,"")</x:f>
      </x:c>
      <x:c r="D24" s="142" t="str">
        <x:f>IF('18_Form_Assainissement'!$N24="Validé humainement",'18_Form_Assainissement'!D24,"")</x:f>
      </x:c>
      <x:c r="E24" s="142" t="str">
        <x:f>IF('18_Form_Assainissement'!$N24="Validé humainement",'18_Form_Assainissement'!E24,"")</x:f>
      </x:c>
      <x:c r="F24" s="142" t="str">
        <x:f>IF('18_Form_Assainissement'!$N24="Validé humainement",'18_Form_Assainissement'!F24,"")</x:f>
      </x:c>
      <x:c r="G24" s="142" t="str">
        <x:f>IF('18_Form_Assainissement'!$N24="Validé humainement",'18_Form_Assainissement'!G24,"")</x:f>
      </x:c>
      <x:c r="H24" s="142" t="str">
        <x:f>IF('18_Form_Assainissement'!$N24="Validé humainement",'18_Form_Assainissement'!H24,"")</x:f>
      </x:c>
      <x:c r="I24" s="142" t="str">
        <x:f>IF('18_Form_Assainissement'!$N24="Validé humainement",'18_Form_Assainissement'!I24,"")</x:f>
      </x:c>
      <x:c r="J24" s="142" t="str">
        <x:f>IF('18_Form_Assainissement'!$N24="Validé humainement",'18_Form_Assainissement'!J24,"")</x:f>
      </x:c>
      <x:c r="K24" s="142" t="str">
        <x:f>IF('18_Form_Assainissement'!$N24="Validé humainement",'18_Form_Assainissement'!K24,"")</x:f>
      </x:c>
      <x:c r="L24" s="142" t="str">
        <x:f>IF('18_Form_Assainissement'!$N24="Validé humainement",'18_Form_Assainissement'!L24,"")</x:f>
      </x:c>
      <x:c r="M24" s="142" t="str">
        <x:f>IF('18_Form_Assainissement'!$N24="Validé humainement",'18_Form_Assainissement'!M24,"")</x:f>
      </x:c>
      <x:c r="N24" s="142" t="str">
        <x:f>IF('18_Form_Assainissement'!$N24="Validé humainement",'18_Form_Assainissement'!N24,"")</x:f>
      </x:c>
      <x:c r="O24" s="142" t="str">
        <x:f>IF('18_Form_Assainissement'!$N24="Validé humainement",'18_Form_Assainissement'!O24,"")</x:f>
      </x:c>
      <x:c r="P24" s="142" t="str">
        <x:f>IF('18_Form_Assainissement'!$N24="Validé humainement",'18_Form_Assainissement'!P24,"")</x:f>
      </x:c>
      <x:c r="Q24" s="142" t="str">
        <x:f>IF('18_Form_Assainissement'!$N24="Validé humainement",'18_Form_Assainissement'!Q24,"")</x:f>
      </x:c>
      <x:c r="R24" s="142" t="str">
        <x:f>IF('18_Form_Assainissement'!$N24="Validé humainement",'18_Form_Assainissement'!R24,"")</x:f>
      </x:c>
      <x:c r="S24" s="142" t="str">
        <x:f>IF('18_Form_Assainissement'!$N24="Validé humainement",'18_Form_Assainissement'!S24,"")</x:f>
      </x:c>
    </x:row>
    <x:row r="25">
      <x:c r="A25" s="142" t="str">
        <x:f>IF('18_Form_Assainissement'!$N25="Validé humainement",'18_Form_Assainissement'!A25,"")</x:f>
      </x:c>
      <x:c r="B25" s="142" t="str">
        <x:f>IF('18_Form_Assainissement'!$N25="Validé humainement",'18_Form_Assainissement'!B25,"")</x:f>
      </x:c>
      <x:c r="C25" s="142" t="str">
        <x:f>IF('18_Form_Assainissement'!$N25="Validé humainement",'18_Form_Assainissement'!C25,"")</x:f>
      </x:c>
      <x:c r="D25" s="142" t="str">
        <x:f>IF('18_Form_Assainissement'!$N25="Validé humainement",'18_Form_Assainissement'!D25,"")</x:f>
      </x:c>
      <x:c r="E25" s="142" t="str">
        <x:f>IF('18_Form_Assainissement'!$N25="Validé humainement",'18_Form_Assainissement'!E25,"")</x:f>
      </x:c>
      <x:c r="F25" s="142" t="str">
        <x:f>IF('18_Form_Assainissement'!$N25="Validé humainement",'18_Form_Assainissement'!F25,"")</x:f>
      </x:c>
      <x:c r="G25" s="142" t="str">
        <x:f>IF('18_Form_Assainissement'!$N25="Validé humainement",'18_Form_Assainissement'!G25,"")</x:f>
      </x:c>
      <x:c r="H25" s="142" t="str">
        <x:f>IF('18_Form_Assainissement'!$N25="Validé humainement",'18_Form_Assainissement'!H25,"")</x:f>
      </x:c>
      <x:c r="I25" s="142" t="str">
        <x:f>IF('18_Form_Assainissement'!$N25="Validé humainement",'18_Form_Assainissement'!I25,"")</x:f>
      </x:c>
      <x:c r="J25" s="142" t="str">
        <x:f>IF('18_Form_Assainissement'!$N25="Validé humainement",'18_Form_Assainissement'!J25,"")</x:f>
      </x:c>
      <x:c r="K25" s="142" t="str">
        <x:f>IF('18_Form_Assainissement'!$N25="Validé humainement",'18_Form_Assainissement'!K25,"")</x:f>
      </x:c>
      <x:c r="L25" s="142" t="str">
        <x:f>IF('18_Form_Assainissement'!$N25="Validé humainement",'18_Form_Assainissement'!L25,"")</x:f>
      </x:c>
      <x:c r="M25" s="142" t="str">
        <x:f>IF('18_Form_Assainissement'!$N25="Validé humainement",'18_Form_Assainissement'!M25,"")</x:f>
      </x:c>
      <x:c r="N25" s="142" t="str">
        <x:f>IF('18_Form_Assainissement'!$N25="Validé humainement",'18_Form_Assainissement'!N25,"")</x:f>
      </x:c>
      <x:c r="O25" s="142" t="str">
        <x:f>IF('18_Form_Assainissement'!$N25="Validé humainement",'18_Form_Assainissement'!O25,"")</x:f>
      </x:c>
      <x:c r="P25" s="142" t="str">
        <x:f>IF('18_Form_Assainissement'!$N25="Validé humainement",'18_Form_Assainissement'!P25,"")</x:f>
      </x:c>
      <x:c r="Q25" s="142" t="str">
        <x:f>IF('18_Form_Assainissement'!$N25="Validé humainement",'18_Form_Assainissement'!Q25,"")</x:f>
      </x:c>
      <x:c r="R25" s="142" t="str">
        <x:f>IF('18_Form_Assainissement'!$N25="Validé humainement",'18_Form_Assainissement'!R25,"")</x:f>
      </x:c>
      <x:c r="S25" s="142" t="str">
        <x:f>IF('18_Form_Assainissement'!$N25="Validé humainement",'18_Form_Assainissement'!S25,"")</x:f>
      </x:c>
    </x:row>
    <x:row r="26">
      <x:c r="A26" s="142" t="str">
        <x:f>IF('18_Form_Assainissement'!$N26="Validé humainement",'18_Form_Assainissement'!A26,"")</x:f>
      </x:c>
      <x:c r="B26" s="142" t="str">
        <x:f>IF('18_Form_Assainissement'!$N26="Validé humainement",'18_Form_Assainissement'!B26,"")</x:f>
      </x:c>
      <x:c r="C26" s="142" t="str">
        <x:f>IF('18_Form_Assainissement'!$N26="Validé humainement",'18_Form_Assainissement'!C26,"")</x:f>
      </x:c>
      <x:c r="D26" s="142" t="str">
        <x:f>IF('18_Form_Assainissement'!$N26="Validé humainement",'18_Form_Assainissement'!D26,"")</x:f>
      </x:c>
      <x:c r="E26" s="142" t="str">
        <x:f>IF('18_Form_Assainissement'!$N26="Validé humainement",'18_Form_Assainissement'!E26,"")</x:f>
      </x:c>
      <x:c r="F26" s="142" t="str">
        <x:f>IF('18_Form_Assainissement'!$N26="Validé humainement",'18_Form_Assainissement'!F26,"")</x:f>
      </x:c>
      <x:c r="G26" s="142" t="str">
        <x:f>IF('18_Form_Assainissement'!$N26="Validé humainement",'18_Form_Assainissement'!G26,"")</x:f>
      </x:c>
      <x:c r="H26" s="142" t="str">
        <x:f>IF('18_Form_Assainissement'!$N26="Validé humainement",'18_Form_Assainissement'!H26,"")</x:f>
      </x:c>
      <x:c r="I26" s="142" t="str">
        <x:f>IF('18_Form_Assainissement'!$N26="Validé humainement",'18_Form_Assainissement'!I26,"")</x:f>
      </x:c>
      <x:c r="J26" s="142" t="str">
        <x:f>IF('18_Form_Assainissement'!$N26="Validé humainement",'18_Form_Assainissement'!J26,"")</x:f>
      </x:c>
      <x:c r="K26" s="142" t="str">
        <x:f>IF('18_Form_Assainissement'!$N26="Validé humainement",'18_Form_Assainissement'!K26,"")</x:f>
      </x:c>
      <x:c r="L26" s="142" t="str">
        <x:f>IF('18_Form_Assainissement'!$N26="Validé humainement",'18_Form_Assainissement'!L26,"")</x:f>
      </x:c>
      <x:c r="M26" s="142" t="str">
        <x:f>IF('18_Form_Assainissement'!$N26="Validé humainement",'18_Form_Assainissement'!M26,"")</x:f>
      </x:c>
      <x:c r="N26" s="142" t="str">
        <x:f>IF('18_Form_Assainissement'!$N26="Validé humainement",'18_Form_Assainissement'!N26,"")</x:f>
      </x:c>
      <x:c r="O26" s="142" t="str">
        <x:f>IF('18_Form_Assainissement'!$N26="Validé humainement",'18_Form_Assainissement'!O26,"")</x:f>
      </x:c>
      <x:c r="P26" s="142" t="str">
        <x:f>IF('18_Form_Assainissement'!$N26="Validé humainement",'18_Form_Assainissement'!P26,"")</x:f>
      </x:c>
      <x:c r="Q26" s="142" t="str">
        <x:f>IF('18_Form_Assainissement'!$N26="Validé humainement",'18_Form_Assainissement'!Q26,"")</x:f>
      </x:c>
      <x:c r="R26" s="142" t="str">
        <x:f>IF('18_Form_Assainissement'!$N26="Validé humainement",'18_Form_Assainissement'!R26,"")</x:f>
      </x:c>
      <x:c r="S26" s="142" t="str">
        <x:f>IF('18_Form_Assainissement'!$N26="Validé humainement",'18_Form_Assainissement'!S26,"")</x:f>
      </x:c>
    </x:row>
    <x:row r="27">
      <x:c r="A27" s="142" t="str">
        <x:f>IF('18_Form_Assainissement'!$N27="Validé humainement",'18_Form_Assainissement'!A27,"")</x:f>
      </x:c>
      <x:c r="B27" s="142" t="str">
        <x:f>IF('18_Form_Assainissement'!$N27="Validé humainement",'18_Form_Assainissement'!B27,"")</x:f>
      </x:c>
      <x:c r="C27" s="142" t="str">
        <x:f>IF('18_Form_Assainissement'!$N27="Validé humainement",'18_Form_Assainissement'!C27,"")</x:f>
      </x:c>
      <x:c r="D27" s="142" t="str">
        <x:f>IF('18_Form_Assainissement'!$N27="Validé humainement",'18_Form_Assainissement'!D27,"")</x:f>
      </x:c>
      <x:c r="E27" s="142" t="str">
        <x:f>IF('18_Form_Assainissement'!$N27="Validé humainement",'18_Form_Assainissement'!E27,"")</x:f>
      </x:c>
      <x:c r="F27" s="142" t="str">
        <x:f>IF('18_Form_Assainissement'!$N27="Validé humainement",'18_Form_Assainissement'!F27,"")</x:f>
      </x:c>
      <x:c r="G27" s="142" t="str">
        <x:f>IF('18_Form_Assainissement'!$N27="Validé humainement",'18_Form_Assainissement'!G27,"")</x:f>
      </x:c>
      <x:c r="H27" s="142" t="str">
        <x:f>IF('18_Form_Assainissement'!$N27="Validé humainement",'18_Form_Assainissement'!H27,"")</x:f>
      </x:c>
      <x:c r="I27" s="142" t="str">
        <x:f>IF('18_Form_Assainissement'!$N27="Validé humainement",'18_Form_Assainissement'!I27,"")</x:f>
      </x:c>
      <x:c r="J27" s="142" t="str">
        <x:f>IF('18_Form_Assainissement'!$N27="Validé humainement",'18_Form_Assainissement'!J27,"")</x:f>
      </x:c>
      <x:c r="K27" s="142" t="str">
        <x:f>IF('18_Form_Assainissement'!$N27="Validé humainement",'18_Form_Assainissement'!K27,"")</x:f>
      </x:c>
      <x:c r="L27" s="142" t="str">
        <x:f>IF('18_Form_Assainissement'!$N27="Validé humainement",'18_Form_Assainissement'!L27,"")</x:f>
      </x:c>
      <x:c r="M27" s="142" t="str">
        <x:f>IF('18_Form_Assainissement'!$N27="Validé humainement",'18_Form_Assainissement'!M27,"")</x:f>
      </x:c>
      <x:c r="N27" s="142" t="str">
        <x:f>IF('18_Form_Assainissement'!$N27="Validé humainement",'18_Form_Assainissement'!N27,"")</x:f>
      </x:c>
      <x:c r="O27" s="142" t="str">
        <x:f>IF('18_Form_Assainissement'!$N27="Validé humainement",'18_Form_Assainissement'!O27,"")</x:f>
      </x:c>
      <x:c r="P27" s="142" t="str">
        <x:f>IF('18_Form_Assainissement'!$N27="Validé humainement",'18_Form_Assainissement'!P27,"")</x:f>
      </x:c>
      <x:c r="Q27" s="142" t="str">
        <x:f>IF('18_Form_Assainissement'!$N27="Validé humainement",'18_Form_Assainissement'!Q27,"")</x:f>
      </x:c>
      <x:c r="R27" s="142" t="str">
        <x:f>IF('18_Form_Assainissement'!$N27="Validé humainement",'18_Form_Assainissement'!R27,"")</x:f>
      </x:c>
      <x:c r="S27" s="142" t="str">
        <x:f>IF('18_Form_Assainissement'!$N27="Validé humainement",'18_Form_Assainissement'!S27,"")</x:f>
      </x:c>
    </x:row>
    <x:row r="28">
      <x:c r="A28" s="142" t="str">
        <x:f>IF('18_Form_Assainissement'!$N28="Validé humainement",'18_Form_Assainissement'!A28,"")</x:f>
      </x:c>
      <x:c r="B28" s="142" t="str">
        <x:f>IF('18_Form_Assainissement'!$N28="Validé humainement",'18_Form_Assainissement'!B28,"")</x:f>
      </x:c>
      <x:c r="C28" s="142" t="str">
        <x:f>IF('18_Form_Assainissement'!$N28="Validé humainement",'18_Form_Assainissement'!C28,"")</x:f>
      </x:c>
      <x:c r="D28" s="142" t="str">
        <x:f>IF('18_Form_Assainissement'!$N28="Validé humainement",'18_Form_Assainissement'!D28,"")</x:f>
      </x:c>
      <x:c r="E28" s="142" t="str">
        <x:f>IF('18_Form_Assainissement'!$N28="Validé humainement",'18_Form_Assainissement'!E28,"")</x:f>
      </x:c>
      <x:c r="F28" s="142" t="str">
        <x:f>IF('18_Form_Assainissement'!$N28="Validé humainement",'18_Form_Assainissement'!F28,"")</x:f>
      </x:c>
      <x:c r="G28" s="142" t="str">
        <x:f>IF('18_Form_Assainissement'!$N28="Validé humainement",'18_Form_Assainissement'!G28,"")</x:f>
      </x:c>
      <x:c r="H28" s="142" t="str">
        <x:f>IF('18_Form_Assainissement'!$N28="Validé humainement",'18_Form_Assainissement'!H28,"")</x:f>
      </x:c>
      <x:c r="I28" s="142" t="str">
        <x:f>IF('18_Form_Assainissement'!$N28="Validé humainement",'18_Form_Assainissement'!I28,"")</x:f>
      </x:c>
      <x:c r="J28" s="142" t="str">
        <x:f>IF('18_Form_Assainissement'!$N28="Validé humainement",'18_Form_Assainissement'!J28,"")</x:f>
      </x:c>
      <x:c r="K28" s="142" t="str">
        <x:f>IF('18_Form_Assainissement'!$N28="Validé humainement",'18_Form_Assainissement'!K28,"")</x:f>
      </x:c>
      <x:c r="L28" s="142" t="str">
        <x:f>IF('18_Form_Assainissement'!$N28="Validé humainement",'18_Form_Assainissement'!L28,"")</x:f>
      </x:c>
      <x:c r="M28" s="142" t="str">
        <x:f>IF('18_Form_Assainissement'!$N28="Validé humainement",'18_Form_Assainissement'!M28,"")</x:f>
      </x:c>
      <x:c r="N28" s="142" t="str">
        <x:f>IF('18_Form_Assainissement'!$N28="Validé humainement",'18_Form_Assainissement'!N28,"")</x:f>
      </x:c>
      <x:c r="O28" s="142" t="str">
        <x:f>IF('18_Form_Assainissement'!$N28="Validé humainement",'18_Form_Assainissement'!O28,"")</x:f>
      </x:c>
      <x:c r="P28" s="142" t="str">
        <x:f>IF('18_Form_Assainissement'!$N28="Validé humainement",'18_Form_Assainissement'!P28,"")</x:f>
      </x:c>
      <x:c r="Q28" s="142" t="str">
        <x:f>IF('18_Form_Assainissement'!$N28="Validé humainement",'18_Form_Assainissement'!Q28,"")</x:f>
      </x:c>
      <x:c r="R28" s="142" t="str">
        <x:f>IF('18_Form_Assainissement'!$N28="Validé humainement",'18_Form_Assainissement'!R28,"")</x:f>
      </x:c>
      <x:c r="S28" s="142" t="str">
        <x:f>IF('18_Form_Assainissement'!$N28="Validé humainement",'18_Form_Assainissement'!S28,"")</x:f>
      </x:c>
    </x:row>
    <x:row r="29">
      <x:c r="A29" s="142" t="str">
        <x:f>IF('18_Form_Assainissement'!$N29="Validé humainement",'18_Form_Assainissement'!A29,"")</x:f>
      </x:c>
      <x:c r="B29" s="142" t="str">
        <x:f>IF('18_Form_Assainissement'!$N29="Validé humainement",'18_Form_Assainissement'!B29,"")</x:f>
      </x:c>
      <x:c r="C29" s="142" t="str">
        <x:f>IF('18_Form_Assainissement'!$N29="Validé humainement",'18_Form_Assainissement'!C29,"")</x:f>
      </x:c>
      <x:c r="D29" s="142" t="str">
        <x:f>IF('18_Form_Assainissement'!$N29="Validé humainement",'18_Form_Assainissement'!D29,"")</x:f>
      </x:c>
      <x:c r="E29" s="142" t="str">
        <x:f>IF('18_Form_Assainissement'!$N29="Validé humainement",'18_Form_Assainissement'!E29,"")</x:f>
      </x:c>
      <x:c r="F29" s="142" t="str">
        <x:f>IF('18_Form_Assainissement'!$N29="Validé humainement",'18_Form_Assainissement'!F29,"")</x:f>
      </x:c>
      <x:c r="G29" s="142" t="str">
        <x:f>IF('18_Form_Assainissement'!$N29="Validé humainement",'18_Form_Assainissement'!G29,"")</x:f>
      </x:c>
      <x:c r="H29" s="142" t="str">
        <x:f>IF('18_Form_Assainissement'!$N29="Validé humainement",'18_Form_Assainissement'!H29,"")</x:f>
      </x:c>
      <x:c r="I29" s="142" t="str">
        <x:f>IF('18_Form_Assainissement'!$N29="Validé humainement",'18_Form_Assainissement'!I29,"")</x:f>
      </x:c>
      <x:c r="J29" s="142" t="str">
        <x:f>IF('18_Form_Assainissement'!$N29="Validé humainement",'18_Form_Assainissement'!J29,"")</x:f>
      </x:c>
      <x:c r="K29" s="142" t="str">
        <x:f>IF('18_Form_Assainissement'!$N29="Validé humainement",'18_Form_Assainissement'!K29,"")</x:f>
      </x:c>
      <x:c r="L29" s="142" t="str">
        <x:f>IF('18_Form_Assainissement'!$N29="Validé humainement",'18_Form_Assainissement'!L29,"")</x:f>
      </x:c>
      <x:c r="M29" s="142" t="str">
        <x:f>IF('18_Form_Assainissement'!$N29="Validé humainement",'18_Form_Assainissement'!M29,"")</x:f>
      </x:c>
      <x:c r="N29" s="142" t="str">
        <x:f>IF('18_Form_Assainissement'!$N29="Validé humainement",'18_Form_Assainissement'!N29,"")</x:f>
      </x:c>
      <x:c r="O29" s="142" t="str">
        <x:f>IF('18_Form_Assainissement'!$N29="Validé humainement",'18_Form_Assainissement'!O29,"")</x:f>
      </x:c>
      <x:c r="P29" s="142" t="str">
        <x:f>IF('18_Form_Assainissement'!$N29="Validé humainement",'18_Form_Assainissement'!P29,"")</x:f>
      </x:c>
      <x:c r="Q29" s="142" t="str">
        <x:f>IF('18_Form_Assainissement'!$N29="Validé humainement",'18_Form_Assainissement'!Q29,"")</x:f>
      </x:c>
      <x:c r="R29" s="142" t="str">
        <x:f>IF('18_Form_Assainissement'!$N29="Validé humainement",'18_Form_Assainissement'!R29,"")</x:f>
      </x:c>
      <x:c r="S29" s="142" t="str">
        <x:f>IF('18_Form_Assainissement'!$N29="Validé humainement",'18_Form_Assainissement'!S29,"")</x:f>
      </x:c>
    </x:row>
    <x:row r="30">
      <x:c r="A30" s="142" t="str">
        <x:f>IF('18_Form_Assainissement'!$N30="Validé humainement",'18_Form_Assainissement'!A30,"")</x:f>
      </x:c>
      <x:c r="B30" s="142" t="str">
        <x:f>IF('18_Form_Assainissement'!$N30="Validé humainement",'18_Form_Assainissement'!B30,"")</x:f>
      </x:c>
      <x:c r="C30" s="142" t="str">
        <x:f>IF('18_Form_Assainissement'!$N30="Validé humainement",'18_Form_Assainissement'!C30,"")</x:f>
      </x:c>
      <x:c r="D30" s="142" t="str">
        <x:f>IF('18_Form_Assainissement'!$N30="Validé humainement",'18_Form_Assainissement'!D30,"")</x:f>
      </x:c>
      <x:c r="E30" s="142" t="str">
        <x:f>IF('18_Form_Assainissement'!$N30="Validé humainement",'18_Form_Assainissement'!E30,"")</x:f>
      </x:c>
      <x:c r="F30" s="142" t="str">
        <x:f>IF('18_Form_Assainissement'!$N30="Validé humainement",'18_Form_Assainissement'!F30,"")</x:f>
      </x:c>
      <x:c r="G30" s="142" t="str">
        <x:f>IF('18_Form_Assainissement'!$N30="Validé humainement",'18_Form_Assainissement'!G30,"")</x:f>
      </x:c>
      <x:c r="H30" s="142" t="str">
        <x:f>IF('18_Form_Assainissement'!$N30="Validé humainement",'18_Form_Assainissement'!H30,"")</x:f>
      </x:c>
      <x:c r="I30" s="142" t="str">
        <x:f>IF('18_Form_Assainissement'!$N30="Validé humainement",'18_Form_Assainissement'!I30,"")</x:f>
      </x:c>
      <x:c r="J30" s="142" t="str">
        <x:f>IF('18_Form_Assainissement'!$N30="Validé humainement",'18_Form_Assainissement'!J30,"")</x:f>
      </x:c>
      <x:c r="K30" s="142" t="str">
        <x:f>IF('18_Form_Assainissement'!$N30="Validé humainement",'18_Form_Assainissement'!K30,"")</x:f>
      </x:c>
      <x:c r="L30" s="142" t="str">
        <x:f>IF('18_Form_Assainissement'!$N30="Validé humainement",'18_Form_Assainissement'!L30,"")</x:f>
      </x:c>
      <x:c r="M30" s="142" t="str">
        <x:f>IF('18_Form_Assainissement'!$N30="Validé humainement",'18_Form_Assainissement'!M30,"")</x:f>
      </x:c>
      <x:c r="N30" s="142" t="str">
        <x:f>IF('18_Form_Assainissement'!$N30="Validé humainement",'18_Form_Assainissement'!N30,"")</x:f>
      </x:c>
      <x:c r="O30" s="142" t="str">
        <x:f>IF('18_Form_Assainissement'!$N30="Validé humainement",'18_Form_Assainissement'!O30,"")</x:f>
      </x:c>
      <x:c r="P30" s="142" t="str">
        <x:f>IF('18_Form_Assainissement'!$N30="Validé humainement",'18_Form_Assainissement'!P30,"")</x:f>
      </x:c>
      <x:c r="Q30" s="142" t="str">
        <x:f>IF('18_Form_Assainissement'!$N30="Validé humainement",'18_Form_Assainissement'!Q30,"")</x:f>
      </x:c>
      <x:c r="R30" s="142" t="str">
        <x:f>IF('18_Form_Assainissement'!$N30="Validé humainement",'18_Form_Assainissement'!R30,"")</x:f>
      </x:c>
      <x:c r="S30" s="142" t="str">
        <x:f>IF('18_Form_Assainissement'!$N30="Validé humainement",'18_Form_Assainissement'!S30,"")</x:f>
      </x:c>
    </x:row>
    <x:row r="31">
      <x:c r="A31" s="142" t="str">
        <x:f>IF('18_Form_Assainissement'!$N31="Validé humainement",'18_Form_Assainissement'!A31,"")</x:f>
      </x:c>
      <x:c r="B31" s="142" t="str">
        <x:f>IF('18_Form_Assainissement'!$N31="Validé humainement",'18_Form_Assainissement'!B31,"")</x:f>
      </x:c>
      <x:c r="C31" s="142" t="str">
        <x:f>IF('18_Form_Assainissement'!$N31="Validé humainement",'18_Form_Assainissement'!C31,"")</x:f>
      </x:c>
      <x:c r="D31" s="142" t="str">
        <x:f>IF('18_Form_Assainissement'!$N31="Validé humainement",'18_Form_Assainissement'!D31,"")</x:f>
      </x:c>
      <x:c r="E31" s="142" t="str">
        <x:f>IF('18_Form_Assainissement'!$N31="Validé humainement",'18_Form_Assainissement'!E31,"")</x:f>
      </x:c>
      <x:c r="F31" s="142" t="str">
        <x:f>IF('18_Form_Assainissement'!$N31="Validé humainement",'18_Form_Assainissement'!F31,"")</x:f>
      </x:c>
      <x:c r="G31" s="142" t="str">
        <x:f>IF('18_Form_Assainissement'!$N31="Validé humainement",'18_Form_Assainissement'!G31,"")</x:f>
      </x:c>
      <x:c r="H31" s="142" t="str">
        <x:f>IF('18_Form_Assainissement'!$N31="Validé humainement",'18_Form_Assainissement'!H31,"")</x:f>
      </x:c>
      <x:c r="I31" s="142" t="str">
        <x:f>IF('18_Form_Assainissement'!$N31="Validé humainement",'18_Form_Assainissement'!I31,"")</x:f>
      </x:c>
      <x:c r="J31" s="142" t="str">
        <x:f>IF('18_Form_Assainissement'!$N31="Validé humainement",'18_Form_Assainissement'!J31,"")</x:f>
      </x:c>
      <x:c r="K31" s="142" t="str">
        <x:f>IF('18_Form_Assainissement'!$N31="Validé humainement",'18_Form_Assainissement'!K31,"")</x:f>
      </x:c>
      <x:c r="L31" s="142" t="str">
        <x:f>IF('18_Form_Assainissement'!$N31="Validé humainement",'18_Form_Assainissement'!L31,"")</x:f>
      </x:c>
      <x:c r="M31" s="142" t="str">
        <x:f>IF('18_Form_Assainissement'!$N31="Validé humainement",'18_Form_Assainissement'!M31,"")</x:f>
      </x:c>
      <x:c r="N31" s="142" t="str">
        <x:f>IF('18_Form_Assainissement'!$N31="Validé humainement",'18_Form_Assainissement'!N31,"")</x:f>
      </x:c>
      <x:c r="O31" s="142" t="str">
        <x:f>IF('18_Form_Assainissement'!$N31="Validé humainement",'18_Form_Assainissement'!O31,"")</x:f>
      </x:c>
      <x:c r="P31" s="142" t="str">
        <x:f>IF('18_Form_Assainissement'!$N31="Validé humainement",'18_Form_Assainissement'!P31,"")</x:f>
      </x:c>
      <x:c r="Q31" s="142" t="str">
        <x:f>IF('18_Form_Assainissement'!$N31="Validé humainement",'18_Form_Assainissement'!Q31,"")</x:f>
      </x:c>
      <x:c r="R31" s="142" t="str">
        <x:f>IF('18_Form_Assainissement'!$N31="Validé humainement",'18_Form_Assainissement'!R31,"")</x:f>
      </x:c>
      <x:c r="S31" s="142" t="str">
        <x:f>IF('18_Form_Assainissement'!$N31="Validé humainement",'18_Form_Assainissement'!S31,"")</x:f>
      </x:c>
    </x:row>
    <x:row r="32">
      <x:c r="A32" s="142" t="str">
        <x:f>IF('18_Form_Assainissement'!$N32="Validé humainement",'18_Form_Assainissement'!A32,"")</x:f>
      </x:c>
      <x:c r="B32" s="142" t="str">
        <x:f>IF('18_Form_Assainissement'!$N32="Validé humainement",'18_Form_Assainissement'!B32,"")</x:f>
      </x:c>
      <x:c r="C32" s="142" t="str">
        <x:f>IF('18_Form_Assainissement'!$N32="Validé humainement",'18_Form_Assainissement'!C32,"")</x:f>
      </x:c>
      <x:c r="D32" s="142" t="str">
        <x:f>IF('18_Form_Assainissement'!$N32="Validé humainement",'18_Form_Assainissement'!D32,"")</x:f>
      </x:c>
      <x:c r="E32" s="142" t="str">
        <x:f>IF('18_Form_Assainissement'!$N32="Validé humainement",'18_Form_Assainissement'!E32,"")</x:f>
      </x:c>
      <x:c r="F32" s="142" t="str">
        <x:f>IF('18_Form_Assainissement'!$N32="Validé humainement",'18_Form_Assainissement'!F32,"")</x:f>
      </x:c>
      <x:c r="G32" s="142" t="str">
        <x:f>IF('18_Form_Assainissement'!$N32="Validé humainement",'18_Form_Assainissement'!G32,"")</x:f>
      </x:c>
      <x:c r="H32" s="142" t="str">
        <x:f>IF('18_Form_Assainissement'!$N32="Validé humainement",'18_Form_Assainissement'!H32,"")</x:f>
      </x:c>
      <x:c r="I32" s="142" t="str">
        <x:f>IF('18_Form_Assainissement'!$N32="Validé humainement",'18_Form_Assainissement'!I32,"")</x:f>
      </x:c>
      <x:c r="J32" s="142" t="str">
        <x:f>IF('18_Form_Assainissement'!$N32="Validé humainement",'18_Form_Assainissement'!J32,"")</x:f>
      </x:c>
      <x:c r="K32" s="142" t="str">
        <x:f>IF('18_Form_Assainissement'!$N32="Validé humainement",'18_Form_Assainissement'!K32,"")</x:f>
      </x:c>
      <x:c r="L32" s="142" t="str">
        <x:f>IF('18_Form_Assainissement'!$N32="Validé humainement",'18_Form_Assainissement'!L32,"")</x:f>
      </x:c>
      <x:c r="M32" s="142" t="str">
        <x:f>IF('18_Form_Assainissement'!$N32="Validé humainement",'18_Form_Assainissement'!M32,"")</x:f>
      </x:c>
      <x:c r="N32" s="142" t="str">
        <x:f>IF('18_Form_Assainissement'!$N32="Validé humainement",'18_Form_Assainissement'!N32,"")</x:f>
      </x:c>
      <x:c r="O32" s="142" t="str">
        <x:f>IF('18_Form_Assainissement'!$N32="Validé humainement",'18_Form_Assainissement'!O32,"")</x:f>
      </x:c>
      <x:c r="P32" s="142" t="str">
        <x:f>IF('18_Form_Assainissement'!$N32="Validé humainement",'18_Form_Assainissement'!P32,"")</x:f>
      </x:c>
      <x:c r="Q32" s="142" t="str">
        <x:f>IF('18_Form_Assainissement'!$N32="Validé humainement",'18_Form_Assainissement'!Q32,"")</x:f>
      </x:c>
      <x:c r="R32" s="142" t="str">
        <x:f>IF('18_Form_Assainissement'!$N32="Validé humainement",'18_Form_Assainissement'!R32,"")</x:f>
      </x:c>
      <x:c r="S32" s="142" t="str">
        <x:f>IF('18_Form_Assainissement'!$N32="Validé humainement",'18_Form_Assainissement'!S32,"")</x:f>
      </x:c>
    </x:row>
    <x:row r="33">
      <x:c r="A33" s="142" t="str">
        <x:f>IF('18_Form_Assainissement'!$N33="Validé humainement",'18_Form_Assainissement'!A33,"")</x:f>
      </x:c>
      <x:c r="B33" s="142" t="str">
        <x:f>IF('18_Form_Assainissement'!$N33="Validé humainement",'18_Form_Assainissement'!B33,"")</x:f>
      </x:c>
      <x:c r="C33" s="142" t="str">
        <x:f>IF('18_Form_Assainissement'!$N33="Validé humainement",'18_Form_Assainissement'!C33,"")</x:f>
      </x:c>
      <x:c r="D33" s="142" t="str">
        <x:f>IF('18_Form_Assainissement'!$N33="Validé humainement",'18_Form_Assainissement'!D33,"")</x:f>
      </x:c>
      <x:c r="E33" s="142" t="str">
        <x:f>IF('18_Form_Assainissement'!$N33="Validé humainement",'18_Form_Assainissement'!E33,"")</x:f>
      </x:c>
      <x:c r="F33" s="142" t="str">
        <x:f>IF('18_Form_Assainissement'!$N33="Validé humainement",'18_Form_Assainissement'!F33,"")</x:f>
      </x:c>
      <x:c r="G33" s="142" t="str">
        <x:f>IF('18_Form_Assainissement'!$N33="Validé humainement",'18_Form_Assainissement'!G33,"")</x:f>
      </x:c>
      <x:c r="H33" s="142" t="str">
        <x:f>IF('18_Form_Assainissement'!$N33="Validé humainement",'18_Form_Assainissement'!H33,"")</x:f>
      </x:c>
      <x:c r="I33" s="142" t="str">
        <x:f>IF('18_Form_Assainissement'!$N33="Validé humainement",'18_Form_Assainissement'!I33,"")</x:f>
      </x:c>
      <x:c r="J33" s="142" t="str">
        <x:f>IF('18_Form_Assainissement'!$N33="Validé humainement",'18_Form_Assainissement'!J33,"")</x:f>
      </x:c>
      <x:c r="K33" s="142" t="str">
        <x:f>IF('18_Form_Assainissement'!$N33="Validé humainement",'18_Form_Assainissement'!K33,"")</x:f>
      </x:c>
      <x:c r="L33" s="142" t="str">
        <x:f>IF('18_Form_Assainissement'!$N33="Validé humainement",'18_Form_Assainissement'!L33,"")</x:f>
      </x:c>
      <x:c r="M33" s="142" t="str">
        <x:f>IF('18_Form_Assainissement'!$N33="Validé humainement",'18_Form_Assainissement'!M33,"")</x:f>
      </x:c>
      <x:c r="N33" s="142" t="str">
        <x:f>IF('18_Form_Assainissement'!$N33="Validé humainement",'18_Form_Assainissement'!N33,"")</x:f>
      </x:c>
      <x:c r="O33" s="142" t="str">
        <x:f>IF('18_Form_Assainissement'!$N33="Validé humainement",'18_Form_Assainissement'!O33,"")</x:f>
      </x:c>
      <x:c r="P33" s="142" t="str">
        <x:f>IF('18_Form_Assainissement'!$N33="Validé humainement",'18_Form_Assainissement'!P33,"")</x:f>
      </x:c>
      <x:c r="Q33" s="142" t="str">
        <x:f>IF('18_Form_Assainissement'!$N33="Validé humainement",'18_Form_Assainissement'!Q33,"")</x:f>
      </x:c>
      <x:c r="R33" s="142" t="str">
        <x:f>IF('18_Form_Assainissement'!$N33="Validé humainement",'18_Form_Assainissement'!R33,"")</x:f>
      </x:c>
      <x:c r="S33" s="142" t="str">
        <x:f>IF('18_Form_Assainissement'!$N33="Validé humainement",'18_Form_Assainissement'!S33,"")</x:f>
      </x:c>
    </x:row>
    <x:row r="34">
      <x:c r="A34" s="142" t="str">
        <x:f>IF('18_Form_Assainissement'!$N34="Validé humainement",'18_Form_Assainissement'!A34,"")</x:f>
      </x:c>
      <x:c r="B34" s="142" t="str">
        <x:f>IF('18_Form_Assainissement'!$N34="Validé humainement",'18_Form_Assainissement'!B34,"")</x:f>
      </x:c>
      <x:c r="C34" s="142" t="str">
        <x:f>IF('18_Form_Assainissement'!$N34="Validé humainement",'18_Form_Assainissement'!C34,"")</x:f>
      </x:c>
      <x:c r="D34" s="142" t="str">
        <x:f>IF('18_Form_Assainissement'!$N34="Validé humainement",'18_Form_Assainissement'!D34,"")</x:f>
      </x:c>
      <x:c r="E34" s="142" t="str">
        <x:f>IF('18_Form_Assainissement'!$N34="Validé humainement",'18_Form_Assainissement'!E34,"")</x:f>
      </x:c>
      <x:c r="F34" s="142" t="str">
        <x:f>IF('18_Form_Assainissement'!$N34="Validé humainement",'18_Form_Assainissement'!F34,"")</x:f>
      </x:c>
      <x:c r="G34" s="142" t="str">
        <x:f>IF('18_Form_Assainissement'!$N34="Validé humainement",'18_Form_Assainissement'!G34,"")</x:f>
      </x:c>
      <x:c r="H34" s="142" t="str">
        <x:f>IF('18_Form_Assainissement'!$N34="Validé humainement",'18_Form_Assainissement'!H34,"")</x:f>
      </x:c>
      <x:c r="I34" s="142" t="str">
        <x:f>IF('18_Form_Assainissement'!$N34="Validé humainement",'18_Form_Assainissement'!I34,"")</x:f>
      </x:c>
      <x:c r="J34" s="142" t="str">
        <x:f>IF('18_Form_Assainissement'!$N34="Validé humainement",'18_Form_Assainissement'!J34,"")</x:f>
      </x:c>
      <x:c r="K34" s="142" t="str">
        <x:f>IF('18_Form_Assainissement'!$N34="Validé humainement",'18_Form_Assainissement'!K34,"")</x:f>
      </x:c>
      <x:c r="L34" s="142" t="str">
        <x:f>IF('18_Form_Assainissement'!$N34="Validé humainement",'18_Form_Assainissement'!L34,"")</x:f>
      </x:c>
      <x:c r="M34" s="142" t="str">
        <x:f>IF('18_Form_Assainissement'!$N34="Validé humainement",'18_Form_Assainissement'!M34,"")</x:f>
      </x:c>
      <x:c r="N34" s="142" t="str">
        <x:f>IF('18_Form_Assainissement'!$N34="Validé humainement",'18_Form_Assainissement'!N34,"")</x:f>
      </x:c>
      <x:c r="O34" s="142" t="str">
        <x:f>IF('18_Form_Assainissement'!$N34="Validé humainement",'18_Form_Assainissement'!O34,"")</x:f>
      </x:c>
      <x:c r="P34" s="142" t="str">
        <x:f>IF('18_Form_Assainissement'!$N34="Validé humainement",'18_Form_Assainissement'!P34,"")</x:f>
      </x:c>
      <x:c r="Q34" s="142" t="str">
        <x:f>IF('18_Form_Assainissement'!$N34="Validé humainement",'18_Form_Assainissement'!Q34,"")</x:f>
      </x:c>
      <x:c r="R34" s="142" t="str">
        <x:f>IF('18_Form_Assainissement'!$N34="Validé humainement",'18_Form_Assainissement'!R34,"")</x:f>
      </x:c>
      <x:c r="S34" s="142" t="str">
        <x:f>IF('18_Form_Assainissement'!$N34="Validé humainement",'18_Form_Assainissement'!S34,"")</x:f>
      </x:c>
    </x:row>
    <x:row r="35">
      <x:c r="A35" s="142" t="str">
        <x:f>IF('18_Form_Assainissement'!$N35="Validé humainement",'18_Form_Assainissement'!A35,"")</x:f>
      </x:c>
      <x:c r="B35" s="142" t="str">
        <x:f>IF('18_Form_Assainissement'!$N35="Validé humainement",'18_Form_Assainissement'!B35,"")</x:f>
      </x:c>
      <x:c r="C35" s="142" t="str">
        <x:f>IF('18_Form_Assainissement'!$N35="Validé humainement",'18_Form_Assainissement'!C35,"")</x:f>
      </x:c>
      <x:c r="D35" s="142" t="str">
        <x:f>IF('18_Form_Assainissement'!$N35="Validé humainement",'18_Form_Assainissement'!D35,"")</x:f>
      </x:c>
      <x:c r="E35" s="142" t="str">
        <x:f>IF('18_Form_Assainissement'!$N35="Validé humainement",'18_Form_Assainissement'!E35,"")</x:f>
      </x:c>
      <x:c r="F35" s="142" t="str">
        <x:f>IF('18_Form_Assainissement'!$N35="Validé humainement",'18_Form_Assainissement'!F35,"")</x:f>
      </x:c>
      <x:c r="G35" s="142" t="str">
        <x:f>IF('18_Form_Assainissement'!$N35="Validé humainement",'18_Form_Assainissement'!G35,"")</x:f>
      </x:c>
      <x:c r="H35" s="142" t="str">
        <x:f>IF('18_Form_Assainissement'!$N35="Validé humainement",'18_Form_Assainissement'!H35,"")</x:f>
      </x:c>
      <x:c r="I35" s="142" t="str">
        <x:f>IF('18_Form_Assainissement'!$N35="Validé humainement",'18_Form_Assainissement'!I35,"")</x:f>
      </x:c>
      <x:c r="J35" s="142" t="str">
        <x:f>IF('18_Form_Assainissement'!$N35="Validé humainement",'18_Form_Assainissement'!J35,"")</x:f>
      </x:c>
      <x:c r="K35" s="142" t="str">
        <x:f>IF('18_Form_Assainissement'!$N35="Validé humainement",'18_Form_Assainissement'!K35,"")</x:f>
      </x:c>
      <x:c r="L35" s="142" t="str">
        <x:f>IF('18_Form_Assainissement'!$N35="Validé humainement",'18_Form_Assainissement'!L35,"")</x:f>
      </x:c>
      <x:c r="M35" s="142" t="str">
        <x:f>IF('18_Form_Assainissement'!$N35="Validé humainement",'18_Form_Assainissement'!M35,"")</x:f>
      </x:c>
      <x:c r="N35" s="142" t="str">
        <x:f>IF('18_Form_Assainissement'!$N35="Validé humainement",'18_Form_Assainissement'!N35,"")</x:f>
      </x:c>
      <x:c r="O35" s="142" t="str">
        <x:f>IF('18_Form_Assainissement'!$N35="Validé humainement",'18_Form_Assainissement'!O35,"")</x:f>
      </x:c>
      <x:c r="P35" s="142" t="str">
        <x:f>IF('18_Form_Assainissement'!$N35="Validé humainement",'18_Form_Assainissement'!P35,"")</x:f>
      </x:c>
      <x:c r="Q35" s="142" t="str">
        <x:f>IF('18_Form_Assainissement'!$N35="Validé humainement",'18_Form_Assainissement'!Q35,"")</x:f>
      </x:c>
      <x:c r="R35" s="142" t="str">
        <x:f>IF('18_Form_Assainissement'!$N35="Validé humainement",'18_Form_Assainissement'!R35,"")</x:f>
      </x:c>
      <x:c r="S35" s="142" t="str">
        <x:f>IF('18_Form_Assainissement'!$N35="Validé humainement",'18_Form_Assainissement'!S35,"")</x:f>
      </x:c>
    </x:row>
    <x:row r="36">
      <x:c r="A36" s="142" t="str">
        <x:f>IF('18_Form_Assainissement'!$N36="Validé humainement",'18_Form_Assainissement'!A36,"")</x:f>
      </x:c>
      <x:c r="B36" s="142" t="str">
        <x:f>IF('18_Form_Assainissement'!$N36="Validé humainement",'18_Form_Assainissement'!B36,"")</x:f>
      </x:c>
      <x:c r="C36" s="142" t="str">
        <x:f>IF('18_Form_Assainissement'!$N36="Validé humainement",'18_Form_Assainissement'!C36,"")</x:f>
      </x:c>
      <x:c r="D36" s="142" t="str">
        <x:f>IF('18_Form_Assainissement'!$N36="Validé humainement",'18_Form_Assainissement'!D36,"")</x:f>
      </x:c>
      <x:c r="E36" s="142" t="str">
        <x:f>IF('18_Form_Assainissement'!$N36="Validé humainement",'18_Form_Assainissement'!E36,"")</x:f>
      </x:c>
      <x:c r="F36" s="142" t="str">
        <x:f>IF('18_Form_Assainissement'!$N36="Validé humainement",'18_Form_Assainissement'!F36,"")</x:f>
      </x:c>
      <x:c r="G36" s="142" t="str">
        <x:f>IF('18_Form_Assainissement'!$N36="Validé humainement",'18_Form_Assainissement'!G36,"")</x:f>
      </x:c>
      <x:c r="H36" s="142" t="str">
        <x:f>IF('18_Form_Assainissement'!$N36="Validé humainement",'18_Form_Assainissement'!H36,"")</x:f>
      </x:c>
      <x:c r="I36" s="142" t="str">
        <x:f>IF('18_Form_Assainissement'!$N36="Validé humainement",'18_Form_Assainissement'!I36,"")</x:f>
      </x:c>
      <x:c r="J36" s="142" t="str">
        <x:f>IF('18_Form_Assainissement'!$N36="Validé humainement",'18_Form_Assainissement'!J36,"")</x:f>
      </x:c>
      <x:c r="K36" s="142" t="str">
        <x:f>IF('18_Form_Assainissement'!$N36="Validé humainement",'18_Form_Assainissement'!K36,"")</x:f>
      </x:c>
      <x:c r="L36" s="142" t="str">
        <x:f>IF('18_Form_Assainissement'!$N36="Validé humainement",'18_Form_Assainissement'!L36,"")</x:f>
      </x:c>
      <x:c r="M36" s="142" t="str">
        <x:f>IF('18_Form_Assainissement'!$N36="Validé humainement",'18_Form_Assainissement'!M36,"")</x:f>
      </x:c>
      <x:c r="N36" s="142" t="str">
        <x:f>IF('18_Form_Assainissement'!$N36="Validé humainement",'18_Form_Assainissement'!N36,"")</x:f>
      </x:c>
      <x:c r="O36" s="142" t="str">
        <x:f>IF('18_Form_Assainissement'!$N36="Validé humainement",'18_Form_Assainissement'!O36,"")</x:f>
      </x:c>
      <x:c r="P36" s="142" t="str">
        <x:f>IF('18_Form_Assainissement'!$N36="Validé humainement",'18_Form_Assainissement'!P36,"")</x:f>
      </x:c>
      <x:c r="Q36" s="142" t="str">
        <x:f>IF('18_Form_Assainissement'!$N36="Validé humainement",'18_Form_Assainissement'!Q36,"")</x:f>
      </x:c>
      <x:c r="R36" s="142" t="str">
        <x:f>IF('18_Form_Assainissement'!$N36="Validé humainement",'18_Form_Assainissement'!R36,"")</x:f>
      </x:c>
      <x:c r="S36" s="142" t="str">
        <x:f>IF('18_Form_Assainissement'!$N36="Validé humainement",'18_Form_Assainissement'!S36,"")</x:f>
      </x:c>
    </x:row>
    <x:row r="37">
      <x:c r="A37" s="142" t="str">
        <x:f>IF('18_Form_Assainissement'!$N37="Validé humainement",'18_Form_Assainissement'!A37,"")</x:f>
      </x:c>
      <x:c r="B37" s="142" t="str">
        <x:f>IF('18_Form_Assainissement'!$N37="Validé humainement",'18_Form_Assainissement'!B37,"")</x:f>
      </x:c>
      <x:c r="C37" s="142" t="str">
        <x:f>IF('18_Form_Assainissement'!$N37="Validé humainement",'18_Form_Assainissement'!C37,"")</x:f>
      </x:c>
      <x:c r="D37" s="142" t="str">
        <x:f>IF('18_Form_Assainissement'!$N37="Validé humainement",'18_Form_Assainissement'!D37,"")</x:f>
      </x:c>
      <x:c r="E37" s="142" t="str">
        <x:f>IF('18_Form_Assainissement'!$N37="Validé humainement",'18_Form_Assainissement'!E37,"")</x:f>
      </x:c>
      <x:c r="F37" s="142" t="str">
        <x:f>IF('18_Form_Assainissement'!$N37="Validé humainement",'18_Form_Assainissement'!F37,"")</x:f>
      </x:c>
      <x:c r="G37" s="142" t="str">
        <x:f>IF('18_Form_Assainissement'!$N37="Validé humainement",'18_Form_Assainissement'!G37,"")</x:f>
      </x:c>
      <x:c r="H37" s="142" t="str">
        <x:f>IF('18_Form_Assainissement'!$N37="Validé humainement",'18_Form_Assainissement'!H37,"")</x:f>
      </x:c>
      <x:c r="I37" s="142" t="str">
        <x:f>IF('18_Form_Assainissement'!$N37="Validé humainement",'18_Form_Assainissement'!I37,"")</x:f>
      </x:c>
      <x:c r="J37" s="142" t="str">
        <x:f>IF('18_Form_Assainissement'!$N37="Validé humainement",'18_Form_Assainissement'!J37,"")</x:f>
      </x:c>
      <x:c r="K37" s="142" t="str">
        <x:f>IF('18_Form_Assainissement'!$N37="Validé humainement",'18_Form_Assainissement'!K37,"")</x:f>
      </x:c>
      <x:c r="L37" s="142" t="str">
        <x:f>IF('18_Form_Assainissement'!$N37="Validé humainement",'18_Form_Assainissement'!L37,"")</x:f>
      </x:c>
      <x:c r="M37" s="142" t="str">
        <x:f>IF('18_Form_Assainissement'!$N37="Validé humainement",'18_Form_Assainissement'!M37,"")</x:f>
      </x:c>
      <x:c r="N37" s="142" t="str">
        <x:f>IF('18_Form_Assainissement'!$N37="Validé humainement",'18_Form_Assainissement'!N37,"")</x:f>
      </x:c>
      <x:c r="O37" s="142" t="str">
        <x:f>IF('18_Form_Assainissement'!$N37="Validé humainement",'18_Form_Assainissement'!O37,"")</x:f>
      </x:c>
      <x:c r="P37" s="142" t="str">
        <x:f>IF('18_Form_Assainissement'!$N37="Validé humainement",'18_Form_Assainissement'!P37,"")</x:f>
      </x:c>
      <x:c r="Q37" s="142" t="str">
        <x:f>IF('18_Form_Assainissement'!$N37="Validé humainement",'18_Form_Assainissement'!Q37,"")</x:f>
      </x:c>
      <x:c r="R37" s="142" t="str">
        <x:f>IF('18_Form_Assainissement'!$N37="Validé humainement",'18_Form_Assainissement'!R37,"")</x:f>
      </x:c>
      <x:c r="S37" s="142" t="str">
        <x:f>IF('18_Form_Assainissement'!$N37="Validé humainement",'18_Form_Assainissement'!S37,"")</x:f>
      </x:c>
    </x:row>
    <x:row r="38">
      <x:c r="A38" s="142" t="str">
        <x:f>IF('18_Form_Assainissement'!$N38="Validé humainement",'18_Form_Assainissement'!A38,"")</x:f>
      </x:c>
      <x:c r="B38" s="142" t="str">
        <x:f>IF('18_Form_Assainissement'!$N38="Validé humainement",'18_Form_Assainissement'!B38,"")</x:f>
      </x:c>
      <x:c r="C38" s="142" t="str">
        <x:f>IF('18_Form_Assainissement'!$N38="Validé humainement",'18_Form_Assainissement'!C38,"")</x:f>
      </x:c>
      <x:c r="D38" s="142" t="str">
        <x:f>IF('18_Form_Assainissement'!$N38="Validé humainement",'18_Form_Assainissement'!D38,"")</x:f>
      </x:c>
      <x:c r="E38" s="142" t="str">
        <x:f>IF('18_Form_Assainissement'!$N38="Validé humainement",'18_Form_Assainissement'!E38,"")</x:f>
      </x:c>
      <x:c r="F38" s="142" t="str">
        <x:f>IF('18_Form_Assainissement'!$N38="Validé humainement",'18_Form_Assainissement'!F38,"")</x:f>
      </x:c>
      <x:c r="G38" s="142" t="str">
        <x:f>IF('18_Form_Assainissement'!$N38="Validé humainement",'18_Form_Assainissement'!G38,"")</x:f>
      </x:c>
      <x:c r="H38" s="142" t="str">
        <x:f>IF('18_Form_Assainissement'!$N38="Validé humainement",'18_Form_Assainissement'!H38,"")</x:f>
      </x:c>
      <x:c r="I38" s="142" t="str">
        <x:f>IF('18_Form_Assainissement'!$N38="Validé humainement",'18_Form_Assainissement'!I38,"")</x:f>
      </x:c>
      <x:c r="J38" s="142" t="str">
        <x:f>IF('18_Form_Assainissement'!$N38="Validé humainement",'18_Form_Assainissement'!J38,"")</x:f>
      </x:c>
      <x:c r="K38" s="142" t="str">
        <x:f>IF('18_Form_Assainissement'!$N38="Validé humainement",'18_Form_Assainissement'!K38,"")</x:f>
      </x:c>
      <x:c r="L38" s="142" t="str">
        <x:f>IF('18_Form_Assainissement'!$N38="Validé humainement",'18_Form_Assainissement'!L38,"")</x:f>
      </x:c>
      <x:c r="M38" s="142" t="str">
        <x:f>IF('18_Form_Assainissement'!$N38="Validé humainement",'18_Form_Assainissement'!M38,"")</x:f>
      </x:c>
      <x:c r="N38" s="142" t="str">
        <x:f>IF('18_Form_Assainissement'!$N38="Validé humainement",'18_Form_Assainissement'!N38,"")</x:f>
      </x:c>
      <x:c r="O38" s="142" t="str">
        <x:f>IF('18_Form_Assainissement'!$N38="Validé humainement",'18_Form_Assainissement'!O38,"")</x:f>
      </x:c>
      <x:c r="P38" s="142" t="str">
        <x:f>IF('18_Form_Assainissement'!$N38="Validé humainement",'18_Form_Assainissement'!P38,"")</x:f>
      </x:c>
      <x:c r="Q38" s="142" t="str">
        <x:f>IF('18_Form_Assainissement'!$N38="Validé humainement",'18_Form_Assainissement'!Q38,"")</x:f>
      </x:c>
      <x:c r="R38" s="142" t="str">
        <x:f>IF('18_Form_Assainissement'!$N38="Validé humainement",'18_Form_Assainissement'!R38,"")</x:f>
      </x:c>
      <x:c r="S38" s="142" t="str">
        <x:f>IF('18_Form_Assainissement'!$N38="Validé humainement",'18_Form_Assainissement'!S38,"")</x:f>
      </x:c>
    </x:row>
    <x:row r="39">
      <x:c r="A39" s="142" t="str">
        <x:f>IF('18_Form_Assainissement'!$N39="Validé humainement",'18_Form_Assainissement'!A39,"")</x:f>
      </x:c>
      <x:c r="B39" s="142" t="str">
        <x:f>IF('18_Form_Assainissement'!$N39="Validé humainement",'18_Form_Assainissement'!B39,"")</x:f>
      </x:c>
      <x:c r="C39" s="142" t="str">
        <x:f>IF('18_Form_Assainissement'!$N39="Validé humainement",'18_Form_Assainissement'!C39,"")</x:f>
      </x:c>
      <x:c r="D39" s="142" t="str">
        <x:f>IF('18_Form_Assainissement'!$N39="Validé humainement",'18_Form_Assainissement'!D39,"")</x:f>
      </x:c>
      <x:c r="E39" s="142" t="str">
        <x:f>IF('18_Form_Assainissement'!$N39="Validé humainement",'18_Form_Assainissement'!E39,"")</x:f>
      </x:c>
      <x:c r="F39" s="142" t="str">
        <x:f>IF('18_Form_Assainissement'!$N39="Validé humainement",'18_Form_Assainissement'!F39,"")</x:f>
      </x:c>
      <x:c r="G39" s="142" t="str">
        <x:f>IF('18_Form_Assainissement'!$N39="Validé humainement",'18_Form_Assainissement'!G39,"")</x:f>
      </x:c>
      <x:c r="H39" s="142" t="str">
        <x:f>IF('18_Form_Assainissement'!$N39="Validé humainement",'18_Form_Assainissement'!H39,"")</x:f>
      </x:c>
      <x:c r="I39" s="142" t="str">
        <x:f>IF('18_Form_Assainissement'!$N39="Validé humainement",'18_Form_Assainissement'!I39,"")</x:f>
      </x:c>
      <x:c r="J39" s="142" t="str">
        <x:f>IF('18_Form_Assainissement'!$N39="Validé humainement",'18_Form_Assainissement'!J39,"")</x:f>
      </x:c>
      <x:c r="K39" s="142" t="str">
        <x:f>IF('18_Form_Assainissement'!$N39="Validé humainement",'18_Form_Assainissement'!K39,"")</x:f>
      </x:c>
      <x:c r="L39" s="142" t="str">
        <x:f>IF('18_Form_Assainissement'!$N39="Validé humainement",'18_Form_Assainissement'!L39,"")</x:f>
      </x:c>
      <x:c r="M39" s="142" t="str">
        <x:f>IF('18_Form_Assainissement'!$N39="Validé humainement",'18_Form_Assainissement'!M39,"")</x:f>
      </x:c>
      <x:c r="N39" s="142" t="str">
        <x:f>IF('18_Form_Assainissement'!$N39="Validé humainement",'18_Form_Assainissement'!N39,"")</x:f>
      </x:c>
      <x:c r="O39" s="142" t="str">
        <x:f>IF('18_Form_Assainissement'!$N39="Validé humainement",'18_Form_Assainissement'!O39,"")</x:f>
      </x:c>
      <x:c r="P39" s="142" t="str">
        <x:f>IF('18_Form_Assainissement'!$N39="Validé humainement",'18_Form_Assainissement'!P39,"")</x:f>
      </x:c>
      <x:c r="Q39" s="142" t="str">
        <x:f>IF('18_Form_Assainissement'!$N39="Validé humainement",'18_Form_Assainissement'!Q39,"")</x:f>
      </x:c>
      <x:c r="R39" s="142" t="str">
        <x:f>IF('18_Form_Assainissement'!$N39="Validé humainement",'18_Form_Assainissement'!R39,"")</x:f>
      </x:c>
      <x:c r="S39" s="142" t="str">
        <x:f>IF('18_Form_Assainissement'!$N39="Validé humainement",'18_Form_Assainissement'!S39,"")</x:f>
      </x:c>
    </x:row>
    <x:row r="40">
      <x:c r="A40" s="142" t="str">
        <x:f>IF('18_Form_Assainissement'!$N40="Validé humainement",'18_Form_Assainissement'!A40,"")</x:f>
      </x:c>
      <x:c r="B40" s="142" t="str">
        <x:f>IF('18_Form_Assainissement'!$N40="Validé humainement",'18_Form_Assainissement'!B40,"")</x:f>
      </x:c>
      <x:c r="C40" s="142" t="str">
        <x:f>IF('18_Form_Assainissement'!$N40="Validé humainement",'18_Form_Assainissement'!C40,"")</x:f>
      </x:c>
      <x:c r="D40" s="142" t="str">
        <x:f>IF('18_Form_Assainissement'!$N40="Validé humainement",'18_Form_Assainissement'!D40,"")</x:f>
      </x:c>
      <x:c r="E40" s="142" t="str">
        <x:f>IF('18_Form_Assainissement'!$N40="Validé humainement",'18_Form_Assainissement'!E40,"")</x:f>
      </x:c>
      <x:c r="F40" s="142" t="str">
        <x:f>IF('18_Form_Assainissement'!$N40="Validé humainement",'18_Form_Assainissement'!F40,"")</x:f>
      </x:c>
      <x:c r="G40" s="142" t="str">
        <x:f>IF('18_Form_Assainissement'!$N40="Validé humainement",'18_Form_Assainissement'!G40,"")</x:f>
      </x:c>
      <x:c r="H40" s="142" t="str">
        <x:f>IF('18_Form_Assainissement'!$N40="Validé humainement",'18_Form_Assainissement'!H40,"")</x:f>
      </x:c>
      <x:c r="I40" s="142" t="str">
        <x:f>IF('18_Form_Assainissement'!$N40="Validé humainement",'18_Form_Assainissement'!I40,"")</x:f>
      </x:c>
      <x:c r="J40" s="142" t="str">
        <x:f>IF('18_Form_Assainissement'!$N40="Validé humainement",'18_Form_Assainissement'!J40,"")</x:f>
      </x:c>
      <x:c r="K40" s="142" t="str">
        <x:f>IF('18_Form_Assainissement'!$N40="Validé humainement",'18_Form_Assainissement'!K40,"")</x:f>
      </x:c>
      <x:c r="L40" s="142" t="str">
        <x:f>IF('18_Form_Assainissement'!$N40="Validé humainement",'18_Form_Assainissement'!L40,"")</x:f>
      </x:c>
      <x:c r="M40" s="142" t="str">
        <x:f>IF('18_Form_Assainissement'!$N40="Validé humainement",'18_Form_Assainissement'!M40,"")</x:f>
      </x:c>
      <x:c r="N40" s="142" t="str">
        <x:f>IF('18_Form_Assainissement'!$N40="Validé humainement",'18_Form_Assainissement'!N40,"")</x:f>
      </x:c>
      <x:c r="O40" s="142" t="str">
        <x:f>IF('18_Form_Assainissement'!$N40="Validé humainement",'18_Form_Assainissement'!O40,"")</x:f>
      </x:c>
      <x:c r="P40" s="142" t="str">
        <x:f>IF('18_Form_Assainissement'!$N40="Validé humainement",'18_Form_Assainissement'!P40,"")</x:f>
      </x:c>
      <x:c r="Q40" s="142" t="str">
        <x:f>IF('18_Form_Assainissement'!$N40="Validé humainement",'18_Form_Assainissement'!Q40,"")</x:f>
      </x:c>
      <x:c r="R40" s="142" t="str">
        <x:f>IF('18_Form_Assainissement'!$N40="Validé humainement",'18_Form_Assainissement'!R40,"")</x:f>
      </x:c>
      <x:c r="S40" s="142" t="str">
        <x:f>IF('18_Form_Assainissement'!$N40="Validé humainement",'18_Form_Assainissement'!S40,"")</x:f>
      </x:c>
    </x:row>
    <x:row r="41">
      <x:c r="A41" s="142" t="str">
        <x:f>IF('18_Form_Assainissement'!$N41="Validé humainement",'18_Form_Assainissement'!A41,"")</x:f>
      </x:c>
      <x:c r="B41" s="142" t="str">
        <x:f>IF('18_Form_Assainissement'!$N41="Validé humainement",'18_Form_Assainissement'!B41,"")</x:f>
      </x:c>
      <x:c r="C41" s="142" t="str">
        <x:f>IF('18_Form_Assainissement'!$N41="Validé humainement",'18_Form_Assainissement'!C41,"")</x:f>
      </x:c>
      <x:c r="D41" s="142" t="str">
        <x:f>IF('18_Form_Assainissement'!$N41="Validé humainement",'18_Form_Assainissement'!D41,"")</x:f>
      </x:c>
      <x:c r="E41" s="142" t="str">
        <x:f>IF('18_Form_Assainissement'!$N41="Validé humainement",'18_Form_Assainissement'!E41,"")</x:f>
      </x:c>
      <x:c r="F41" s="142" t="str">
        <x:f>IF('18_Form_Assainissement'!$N41="Validé humainement",'18_Form_Assainissement'!F41,"")</x:f>
      </x:c>
      <x:c r="G41" s="142" t="str">
        <x:f>IF('18_Form_Assainissement'!$N41="Validé humainement",'18_Form_Assainissement'!G41,"")</x:f>
      </x:c>
      <x:c r="H41" s="142" t="str">
        <x:f>IF('18_Form_Assainissement'!$N41="Validé humainement",'18_Form_Assainissement'!H41,"")</x:f>
      </x:c>
      <x:c r="I41" s="142" t="str">
        <x:f>IF('18_Form_Assainissement'!$N41="Validé humainement",'18_Form_Assainissement'!I41,"")</x:f>
      </x:c>
      <x:c r="J41" s="142" t="str">
        <x:f>IF('18_Form_Assainissement'!$N41="Validé humainement",'18_Form_Assainissement'!J41,"")</x:f>
      </x:c>
      <x:c r="K41" s="142" t="str">
        <x:f>IF('18_Form_Assainissement'!$N41="Validé humainement",'18_Form_Assainissement'!K41,"")</x:f>
      </x:c>
      <x:c r="L41" s="142" t="str">
        <x:f>IF('18_Form_Assainissement'!$N41="Validé humainement",'18_Form_Assainissement'!L41,"")</x:f>
      </x:c>
      <x:c r="M41" s="142" t="str">
        <x:f>IF('18_Form_Assainissement'!$N41="Validé humainement",'18_Form_Assainissement'!M41,"")</x:f>
      </x:c>
      <x:c r="N41" s="142" t="str">
        <x:f>IF('18_Form_Assainissement'!$N41="Validé humainement",'18_Form_Assainissement'!N41,"")</x:f>
      </x:c>
      <x:c r="O41" s="142" t="str">
        <x:f>IF('18_Form_Assainissement'!$N41="Validé humainement",'18_Form_Assainissement'!O41,"")</x:f>
      </x:c>
      <x:c r="P41" s="142" t="str">
        <x:f>IF('18_Form_Assainissement'!$N41="Validé humainement",'18_Form_Assainissement'!P41,"")</x:f>
      </x:c>
      <x:c r="Q41" s="142" t="str">
        <x:f>IF('18_Form_Assainissement'!$N41="Validé humainement",'18_Form_Assainissement'!Q41,"")</x:f>
      </x:c>
      <x:c r="R41" s="142" t="str">
        <x:f>IF('18_Form_Assainissement'!$N41="Validé humainement",'18_Form_Assainissement'!R41,"")</x:f>
      </x:c>
      <x:c r="S41" s="142" t="str">
        <x:f>IF('18_Form_Assainissement'!$N41="Validé humainement",'18_Form_Assainissement'!S41,"")</x:f>
      </x:c>
    </x:row>
    <x:row r="42">
      <x:c r="A42" s="142" t="str">
        <x:f>IF('18_Form_Assainissement'!$N42="Validé humainement",'18_Form_Assainissement'!A42,"")</x:f>
      </x:c>
      <x:c r="B42" s="142" t="str">
        <x:f>IF('18_Form_Assainissement'!$N42="Validé humainement",'18_Form_Assainissement'!B42,"")</x:f>
      </x:c>
      <x:c r="C42" s="142" t="str">
        <x:f>IF('18_Form_Assainissement'!$N42="Validé humainement",'18_Form_Assainissement'!C42,"")</x:f>
      </x:c>
      <x:c r="D42" s="142" t="str">
        <x:f>IF('18_Form_Assainissement'!$N42="Validé humainement",'18_Form_Assainissement'!D42,"")</x:f>
      </x:c>
      <x:c r="E42" s="142" t="str">
        <x:f>IF('18_Form_Assainissement'!$N42="Validé humainement",'18_Form_Assainissement'!E42,"")</x:f>
      </x:c>
      <x:c r="F42" s="142" t="str">
        <x:f>IF('18_Form_Assainissement'!$N42="Validé humainement",'18_Form_Assainissement'!F42,"")</x:f>
      </x:c>
      <x:c r="G42" s="142" t="str">
        <x:f>IF('18_Form_Assainissement'!$N42="Validé humainement",'18_Form_Assainissement'!G42,"")</x:f>
      </x:c>
      <x:c r="H42" s="142" t="str">
        <x:f>IF('18_Form_Assainissement'!$N42="Validé humainement",'18_Form_Assainissement'!H42,"")</x:f>
      </x:c>
      <x:c r="I42" s="142" t="str">
        <x:f>IF('18_Form_Assainissement'!$N42="Validé humainement",'18_Form_Assainissement'!I42,"")</x:f>
      </x:c>
      <x:c r="J42" s="142" t="str">
        <x:f>IF('18_Form_Assainissement'!$N42="Validé humainement",'18_Form_Assainissement'!J42,"")</x:f>
      </x:c>
      <x:c r="K42" s="142" t="str">
        <x:f>IF('18_Form_Assainissement'!$N42="Validé humainement",'18_Form_Assainissement'!K42,"")</x:f>
      </x:c>
      <x:c r="L42" s="142" t="str">
        <x:f>IF('18_Form_Assainissement'!$N42="Validé humainement",'18_Form_Assainissement'!L42,"")</x:f>
      </x:c>
      <x:c r="M42" s="142" t="str">
        <x:f>IF('18_Form_Assainissement'!$N42="Validé humainement",'18_Form_Assainissement'!M42,"")</x:f>
      </x:c>
      <x:c r="N42" s="142" t="str">
        <x:f>IF('18_Form_Assainissement'!$N42="Validé humainement",'18_Form_Assainissement'!N42,"")</x:f>
      </x:c>
      <x:c r="O42" s="142" t="str">
        <x:f>IF('18_Form_Assainissement'!$N42="Validé humainement",'18_Form_Assainissement'!O42,"")</x:f>
      </x:c>
      <x:c r="P42" s="142" t="str">
        <x:f>IF('18_Form_Assainissement'!$N42="Validé humainement",'18_Form_Assainissement'!P42,"")</x:f>
      </x:c>
      <x:c r="Q42" s="142" t="str">
        <x:f>IF('18_Form_Assainissement'!$N42="Validé humainement",'18_Form_Assainissement'!Q42,"")</x:f>
      </x:c>
      <x:c r="R42" s="142" t="str">
        <x:f>IF('18_Form_Assainissement'!$N42="Validé humainement",'18_Form_Assainissement'!R42,"")</x:f>
      </x:c>
      <x:c r="S42" s="142" t="str">
        <x:f>IF('18_Form_Assainissement'!$N42="Validé humainement",'18_Form_Assainissement'!S42,"")</x:f>
      </x:c>
    </x:row>
    <x:row r="43">
      <x:c r="A43" s="142" t="str">
        <x:f>IF('18_Form_Assainissement'!$N43="Validé humainement",'18_Form_Assainissement'!A43,"")</x:f>
      </x:c>
      <x:c r="B43" s="142" t="str">
        <x:f>IF('18_Form_Assainissement'!$N43="Validé humainement",'18_Form_Assainissement'!B43,"")</x:f>
      </x:c>
      <x:c r="C43" s="142" t="str">
        <x:f>IF('18_Form_Assainissement'!$N43="Validé humainement",'18_Form_Assainissement'!C43,"")</x:f>
      </x:c>
      <x:c r="D43" s="142" t="str">
        <x:f>IF('18_Form_Assainissement'!$N43="Validé humainement",'18_Form_Assainissement'!D43,"")</x:f>
      </x:c>
      <x:c r="E43" s="142" t="str">
        <x:f>IF('18_Form_Assainissement'!$N43="Validé humainement",'18_Form_Assainissement'!E43,"")</x:f>
      </x:c>
      <x:c r="F43" s="142" t="str">
        <x:f>IF('18_Form_Assainissement'!$N43="Validé humainement",'18_Form_Assainissement'!F43,"")</x:f>
      </x:c>
      <x:c r="G43" s="142" t="str">
        <x:f>IF('18_Form_Assainissement'!$N43="Validé humainement",'18_Form_Assainissement'!G43,"")</x:f>
      </x:c>
      <x:c r="H43" s="142" t="str">
        <x:f>IF('18_Form_Assainissement'!$N43="Validé humainement",'18_Form_Assainissement'!H43,"")</x:f>
      </x:c>
      <x:c r="I43" s="142" t="str">
        <x:f>IF('18_Form_Assainissement'!$N43="Validé humainement",'18_Form_Assainissement'!I43,"")</x:f>
      </x:c>
      <x:c r="J43" s="142" t="str">
        <x:f>IF('18_Form_Assainissement'!$N43="Validé humainement",'18_Form_Assainissement'!J43,"")</x:f>
      </x:c>
      <x:c r="K43" s="142" t="str">
        <x:f>IF('18_Form_Assainissement'!$N43="Validé humainement",'18_Form_Assainissement'!K43,"")</x:f>
      </x:c>
      <x:c r="L43" s="142" t="str">
        <x:f>IF('18_Form_Assainissement'!$N43="Validé humainement",'18_Form_Assainissement'!L43,"")</x:f>
      </x:c>
      <x:c r="M43" s="142" t="str">
        <x:f>IF('18_Form_Assainissement'!$N43="Validé humainement",'18_Form_Assainissement'!M43,"")</x:f>
      </x:c>
      <x:c r="N43" s="142" t="str">
        <x:f>IF('18_Form_Assainissement'!$N43="Validé humainement",'18_Form_Assainissement'!N43,"")</x:f>
      </x:c>
      <x:c r="O43" s="142" t="str">
        <x:f>IF('18_Form_Assainissement'!$N43="Validé humainement",'18_Form_Assainissement'!O43,"")</x:f>
      </x:c>
      <x:c r="P43" s="142" t="str">
        <x:f>IF('18_Form_Assainissement'!$N43="Validé humainement",'18_Form_Assainissement'!P43,"")</x:f>
      </x:c>
      <x:c r="Q43" s="142" t="str">
        <x:f>IF('18_Form_Assainissement'!$N43="Validé humainement",'18_Form_Assainissement'!Q43,"")</x:f>
      </x:c>
      <x:c r="R43" s="142" t="str">
        <x:f>IF('18_Form_Assainissement'!$N43="Validé humainement",'18_Form_Assainissement'!R43,"")</x:f>
      </x:c>
      <x:c r="S43" s="142" t="str">
        <x:f>IF('18_Form_Assainissement'!$N43="Validé humainement",'18_Form_Assainissement'!S43,"")</x:f>
      </x:c>
    </x:row>
    <x:row r="44">
      <x:c r="A44" s="142" t="str">
        <x:f>IF('18_Form_Assainissement'!$N44="Validé humainement",'18_Form_Assainissement'!A44,"")</x:f>
      </x:c>
      <x:c r="B44" s="142" t="str">
        <x:f>IF('18_Form_Assainissement'!$N44="Validé humainement",'18_Form_Assainissement'!B44,"")</x:f>
      </x:c>
      <x:c r="C44" s="142" t="str">
        <x:f>IF('18_Form_Assainissement'!$N44="Validé humainement",'18_Form_Assainissement'!C44,"")</x:f>
      </x:c>
      <x:c r="D44" s="142" t="str">
        <x:f>IF('18_Form_Assainissement'!$N44="Validé humainement",'18_Form_Assainissement'!D44,"")</x:f>
      </x:c>
      <x:c r="E44" s="142" t="str">
        <x:f>IF('18_Form_Assainissement'!$N44="Validé humainement",'18_Form_Assainissement'!E44,"")</x:f>
      </x:c>
      <x:c r="F44" s="142" t="str">
        <x:f>IF('18_Form_Assainissement'!$N44="Validé humainement",'18_Form_Assainissement'!F44,"")</x:f>
      </x:c>
      <x:c r="G44" s="142" t="str">
        <x:f>IF('18_Form_Assainissement'!$N44="Validé humainement",'18_Form_Assainissement'!G44,"")</x:f>
      </x:c>
      <x:c r="H44" s="142" t="str">
        <x:f>IF('18_Form_Assainissement'!$N44="Validé humainement",'18_Form_Assainissement'!H44,"")</x:f>
      </x:c>
      <x:c r="I44" s="142" t="str">
        <x:f>IF('18_Form_Assainissement'!$N44="Validé humainement",'18_Form_Assainissement'!I44,"")</x:f>
      </x:c>
      <x:c r="J44" s="142" t="str">
        <x:f>IF('18_Form_Assainissement'!$N44="Validé humainement",'18_Form_Assainissement'!J44,"")</x:f>
      </x:c>
      <x:c r="K44" s="142" t="str">
        <x:f>IF('18_Form_Assainissement'!$N44="Validé humainement",'18_Form_Assainissement'!K44,"")</x:f>
      </x:c>
      <x:c r="L44" s="142" t="str">
        <x:f>IF('18_Form_Assainissement'!$N44="Validé humainement",'18_Form_Assainissement'!L44,"")</x:f>
      </x:c>
      <x:c r="M44" s="142" t="str">
        <x:f>IF('18_Form_Assainissement'!$N44="Validé humainement",'18_Form_Assainissement'!M44,"")</x:f>
      </x:c>
      <x:c r="N44" s="142" t="str">
        <x:f>IF('18_Form_Assainissement'!$N44="Validé humainement",'18_Form_Assainissement'!N44,"")</x:f>
      </x:c>
      <x:c r="O44" s="142" t="str">
        <x:f>IF('18_Form_Assainissement'!$N44="Validé humainement",'18_Form_Assainissement'!O44,"")</x:f>
      </x:c>
      <x:c r="P44" s="142" t="str">
        <x:f>IF('18_Form_Assainissement'!$N44="Validé humainement",'18_Form_Assainissement'!P44,"")</x:f>
      </x:c>
      <x:c r="Q44" s="142" t="str">
        <x:f>IF('18_Form_Assainissement'!$N44="Validé humainement",'18_Form_Assainissement'!Q44,"")</x:f>
      </x:c>
      <x:c r="R44" s="142" t="str">
        <x:f>IF('18_Form_Assainissement'!$N44="Validé humainement",'18_Form_Assainissement'!R44,"")</x:f>
      </x:c>
      <x:c r="S44" s="142" t="str">
        <x:f>IF('18_Form_Assainissement'!$N44="Validé humainement",'18_Form_Assainissement'!S44,"")</x:f>
      </x:c>
    </x:row>
    <x:row r="45">
      <x:c r="A45" s="142" t="str">
        <x:f>IF('18_Form_Assainissement'!$N45="Validé humainement",'18_Form_Assainissement'!A45,"")</x:f>
      </x:c>
      <x:c r="B45" s="142" t="str">
        <x:f>IF('18_Form_Assainissement'!$N45="Validé humainement",'18_Form_Assainissement'!B45,"")</x:f>
      </x:c>
      <x:c r="C45" s="142" t="str">
        <x:f>IF('18_Form_Assainissement'!$N45="Validé humainement",'18_Form_Assainissement'!C45,"")</x:f>
      </x:c>
      <x:c r="D45" s="142" t="str">
        <x:f>IF('18_Form_Assainissement'!$N45="Validé humainement",'18_Form_Assainissement'!D45,"")</x:f>
      </x:c>
      <x:c r="E45" s="142" t="str">
        <x:f>IF('18_Form_Assainissement'!$N45="Validé humainement",'18_Form_Assainissement'!E45,"")</x:f>
      </x:c>
      <x:c r="F45" s="142" t="str">
        <x:f>IF('18_Form_Assainissement'!$N45="Validé humainement",'18_Form_Assainissement'!F45,"")</x:f>
      </x:c>
      <x:c r="G45" s="142" t="str">
        <x:f>IF('18_Form_Assainissement'!$N45="Validé humainement",'18_Form_Assainissement'!G45,"")</x:f>
      </x:c>
      <x:c r="H45" s="142" t="str">
        <x:f>IF('18_Form_Assainissement'!$N45="Validé humainement",'18_Form_Assainissement'!H45,"")</x:f>
      </x:c>
      <x:c r="I45" s="142" t="str">
        <x:f>IF('18_Form_Assainissement'!$N45="Validé humainement",'18_Form_Assainissement'!I45,"")</x:f>
      </x:c>
      <x:c r="J45" s="142" t="str">
        <x:f>IF('18_Form_Assainissement'!$N45="Validé humainement",'18_Form_Assainissement'!J45,"")</x:f>
      </x:c>
      <x:c r="K45" s="142" t="str">
        <x:f>IF('18_Form_Assainissement'!$N45="Validé humainement",'18_Form_Assainissement'!K45,"")</x:f>
      </x:c>
      <x:c r="L45" s="142" t="str">
        <x:f>IF('18_Form_Assainissement'!$N45="Validé humainement",'18_Form_Assainissement'!L45,"")</x:f>
      </x:c>
      <x:c r="M45" s="142" t="str">
        <x:f>IF('18_Form_Assainissement'!$N45="Validé humainement",'18_Form_Assainissement'!M45,"")</x:f>
      </x:c>
      <x:c r="N45" s="142" t="str">
        <x:f>IF('18_Form_Assainissement'!$N45="Validé humainement",'18_Form_Assainissement'!N45,"")</x:f>
      </x:c>
      <x:c r="O45" s="142" t="str">
        <x:f>IF('18_Form_Assainissement'!$N45="Validé humainement",'18_Form_Assainissement'!O45,"")</x:f>
      </x:c>
      <x:c r="P45" s="142" t="str">
        <x:f>IF('18_Form_Assainissement'!$N45="Validé humainement",'18_Form_Assainissement'!P45,"")</x:f>
      </x:c>
      <x:c r="Q45" s="142" t="str">
        <x:f>IF('18_Form_Assainissement'!$N45="Validé humainement",'18_Form_Assainissement'!Q45,"")</x:f>
      </x:c>
      <x:c r="R45" s="142" t="str">
        <x:f>IF('18_Form_Assainissement'!$N45="Validé humainement",'18_Form_Assainissement'!R45,"")</x:f>
      </x:c>
      <x:c r="S45" s="142" t="str">
        <x:f>IF('18_Form_Assainissement'!$N45="Validé humainement",'18_Form_Assainissement'!S45,"")</x:f>
      </x:c>
    </x:row>
    <x:row r="46">
      <x:c r="A46" s="142" t="str">
        <x:f>IF('18_Form_Assainissement'!$N46="Validé humainement",'18_Form_Assainissement'!A46,"")</x:f>
      </x:c>
      <x:c r="B46" s="142" t="str">
        <x:f>IF('18_Form_Assainissement'!$N46="Validé humainement",'18_Form_Assainissement'!B46,"")</x:f>
      </x:c>
      <x:c r="C46" s="142" t="str">
        <x:f>IF('18_Form_Assainissement'!$N46="Validé humainement",'18_Form_Assainissement'!C46,"")</x:f>
      </x:c>
      <x:c r="D46" s="142" t="str">
        <x:f>IF('18_Form_Assainissement'!$N46="Validé humainement",'18_Form_Assainissement'!D46,"")</x:f>
      </x:c>
      <x:c r="E46" s="142" t="str">
        <x:f>IF('18_Form_Assainissement'!$N46="Validé humainement",'18_Form_Assainissement'!E46,"")</x:f>
      </x:c>
      <x:c r="F46" s="142" t="str">
        <x:f>IF('18_Form_Assainissement'!$N46="Validé humainement",'18_Form_Assainissement'!F46,"")</x:f>
      </x:c>
      <x:c r="G46" s="142" t="str">
        <x:f>IF('18_Form_Assainissement'!$N46="Validé humainement",'18_Form_Assainissement'!G46,"")</x:f>
      </x:c>
      <x:c r="H46" s="142" t="str">
        <x:f>IF('18_Form_Assainissement'!$N46="Validé humainement",'18_Form_Assainissement'!H46,"")</x:f>
      </x:c>
      <x:c r="I46" s="142" t="str">
        <x:f>IF('18_Form_Assainissement'!$N46="Validé humainement",'18_Form_Assainissement'!I46,"")</x:f>
      </x:c>
      <x:c r="J46" s="142" t="str">
        <x:f>IF('18_Form_Assainissement'!$N46="Validé humainement",'18_Form_Assainissement'!J46,"")</x:f>
      </x:c>
      <x:c r="K46" s="142" t="str">
        <x:f>IF('18_Form_Assainissement'!$N46="Validé humainement",'18_Form_Assainissement'!K46,"")</x:f>
      </x:c>
      <x:c r="L46" s="142" t="str">
        <x:f>IF('18_Form_Assainissement'!$N46="Validé humainement",'18_Form_Assainissement'!L46,"")</x:f>
      </x:c>
      <x:c r="M46" s="142" t="str">
        <x:f>IF('18_Form_Assainissement'!$N46="Validé humainement",'18_Form_Assainissement'!M46,"")</x:f>
      </x:c>
      <x:c r="N46" s="142" t="str">
        <x:f>IF('18_Form_Assainissement'!$N46="Validé humainement",'18_Form_Assainissement'!N46,"")</x:f>
      </x:c>
      <x:c r="O46" s="142" t="str">
        <x:f>IF('18_Form_Assainissement'!$N46="Validé humainement",'18_Form_Assainissement'!O46,"")</x:f>
      </x:c>
      <x:c r="P46" s="142" t="str">
        <x:f>IF('18_Form_Assainissement'!$N46="Validé humainement",'18_Form_Assainissement'!P46,"")</x:f>
      </x:c>
      <x:c r="Q46" s="142" t="str">
        <x:f>IF('18_Form_Assainissement'!$N46="Validé humainement",'18_Form_Assainissement'!Q46,"")</x:f>
      </x:c>
      <x:c r="R46" s="142" t="str">
        <x:f>IF('18_Form_Assainissement'!$N46="Validé humainement",'18_Form_Assainissement'!R46,"")</x:f>
      </x:c>
      <x:c r="S46" s="142" t="str">
        <x:f>IF('18_Form_Assainissement'!$N46="Validé humainement",'18_Form_Assainissement'!S46,"")</x:f>
      </x:c>
    </x:row>
    <x:row r="47">
      <x:c r="A47" s="142" t="str">
        <x:f>IF('18_Form_Assainissement'!$N47="Validé humainement",'18_Form_Assainissement'!A47,"")</x:f>
      </x:c>
      <x:c r="B47" s="142" t="str">
        <x:f>IF('18_Form_Assainissement'!$N47="Validé humainement",'18_Form_Assainissement'!B47,"")</x:f>
      </x:c>
      <x:c r="C47" s="142" t="str">
        <x:f>IF('18_Form_Assainissement'!$N47="Validé humainement",'18_Form_Assainissement'!C47,"")</x:f>
      </x:c>
      <x:c r="D47" s="142" t="str">
        <x:f>IF('18_Form_Assainissement'!$N47="Validé humainement",'18_Form_Assainissement'!D47,"")</x:f>
      </x:c>
      <x:c r="E47" s="142" t="str">
        <x:f>IF('18_Form_Assainissement'!$N47="Validé humainement",'18_Form_Assainissement'!E47,"")</x:f>
      </x:c>
      <x:c r="F47" s="142" t="str">
        <x:f>IF('18_Form_Assainissement'!$N47="Validé humainement",'18_Form_Assainissement'!F47,"")</x:f>
      </x:c>
      <x:c r="G47" s="142" t="str">
        <x:f>IF('18_Form_Assainissement'!$N47="Validé humainement",'18_Form_Assainissement'!G47,"")</x:f>
      </x:c>
      <x:c r="H47" s="142" t="str">
        <x:f>IF('18_Form_Assainissement'!$N47="Validé humainement",'18_Form_Assainissement'!H47,"")</x:f>
      </x:c>
      <x:c r="I47" s="142" t="str">
        <x:f>IF('18_Form_Assainissement'!$N47="Validé humainement",'18_Form_Assainissement'!I47,"")</x:f>
      </x:c>
      <x:c r="J47" s="142" t="str">
        <x:f>IF('18_Form_Assainissement'!$N47="Validé humainement",'18_Form_Assainissement'!J47,"")</x:f>
      </x:c>
      <x:c r="K47" s="142" t="str">
        <x:f>IF('18_Form_Assainissement'!$N47="Validé humainement",'18_Form_Assainissement'!K47,"")</x:f>
      </x:c>
      <x:c r="L47" s="142" t="str">
        <x:f>IF('18_Form_Assainissement'!$N47="Validé humainement",'18_Form_Assainissement'!L47,"")</x:f>
      </x:c>
      <x:c r="M47" s="142" t="str">
        <x:f>IF('18_Form_Assainissement'!$N47="Validé humainement",'18_Form_Assainissement'!M47,"")</x:f>
      </x:c>
      <x:c r="N47" s="142" t="str">
        <x:f>IF('18_Form_Assainissement'!$N47="Validé humainement",'18_Form_Assainissement'!N47,"")</x:f>
      </x:c>
      <x:c r="O47" s="142" t="str">
        <x:f>IF('18_Form_Assainissement'!$N47="Validé humainement",'18_Form_Assainissement'!O47,"")</x:f>
      </x:c>
      <x:c r="P47" s="142" t="str">
        <x:f>IF('18_Form_Assainissement'!$N47="Validé humainement",'18_Form_Assainissement'!P47,"")</x:f>
      </x:c>
      <x:c r="Q47" s="142" t="str">
        <x:f>IF('18_Form_Assainissement'!$N47="Validé humainement",'18_Form_Assainissement'!Q47,"")</x:f>
      </x:c>
      <x:c r="R47" s="142" t="str">
        <x:f>IF('18_Form_Assainissement'!$N47="Validé humainement",'18_Form_Assainissement'!R47,"")</x:f>
      </x:c>
      <x:c r="S47" s="142" t="str">
        <x:f>IF('18_Form_Assainissement'!$N47="Validé humainement",'18_Form_Assainissement'!S47,"")</x:f>
      </x:c>
    </x:row>
    <x:row r="48">
      <x:c r="A48" s="142" t="str">
        <x:f>IF('18_Form_Assainissement'!$N48="Validé humainement",'18_Form_Assainissement'!A48,"")</x:f>
      </x:c>
      <x:c r="B48" s="142" t="str">
        <x:f>IF('18_Form_Assainissement'!$N48="Validé humainement",'18_Form_Assainissement'!B48,"")</x:f>
      </x:c>
      <x:c r="C48" s="142" t="str">
        <x:f>IF('18_Form_Assainissement'!$N48="Validé humainement",'18_Form_Assainissement'!C48,"")</x:f>
      </x:c>
      <x:c r="D48" s="142" t="str">
        <x:f>IF('18_Form_Assainissement'!$N48="Validé humainement",'18_Form_Assainissement'!D48,"")</x:f>
      </x:c>
      <x:c r="E48" s="142" t="str">
        <x:f>IF('18_Form_Assainissement'!$N48="Validé humainement",'18_Form_Assainissement'!E48,"")</x:f>
      </x:c>
      <x:c r="F48" s="142" t="str">
        <x:f>IF('18_Form_Assainissement'!$N48="Validé humainement",'18_Form_Assainissement'!F48,"")</x:f>
      </x:c>
      <x:c r="G48" s="142" t="str">
        <x:f>IF('18_Form_Assainissement'!$N48="Validé humainement",'18_Form_Assainissement'!G48,"")</x:f>
      </x:c>
      <x:c r="H48" s="142" t="str">
        <x:f>IF('18_Form_Assainissement'!$N48="Validé humainement",'18_Form_Assainissement'!H48,"")</x:f>
      </x:c>
      <x:c r="I48" s="142" t="str">
        <x:f>IF('18_Form_Assainissement'!$N48="Validé humainement",'18_Form_Assainissement'!I48,"")</x:f>
      </x:c>
      <x:c r="J48" s="142" t="str">
        <x:f>IF('18_Form_Assainissement'!$N48="Validé humainement",'18_Form_Assainissement'!J48,"")</x:f>
      </x:c>
      <x:c r="K48" s="142" t="str">
        <x:f>IF('18_Form_Assainissement'!$N48="Validé humainement",'18_Form_Assainissement'!K48,"")</x:f>
      </x:c>
      <x:c r="L48" s="142" t="str">
        <x:f>IF('18_Form_Assainissement'!$N48="Validé humainement",'18_Form_Assainissement'!L48,"")</x:f>
      </x:c>
      <x:c r="M48" s="142" t="str">
        <x:f>IF('18_Form_Assainissement'!$N48="Validé humainement",'18_Form_Assainissement'!M48,"")</x:f>
      </x:c>
      <x:c r="N48" s="142" t="str">
        <x:f>IF('18_Form_Assainissement'!$N48="Validé humainement",'18_Form_Assainissement'!N48,"")</x:f>
      </x:c>
      <x:c r="O48" s="142" t="str">
        <x:f>IF('18_Form_Assainissement'!$N48="Validé humainement",'18_Form_Assainissement'!O48,"")</x:f>
      </x:c>
      <x:c r="P48" s="142" t="str">
        <x:f>IF('18_Form_Assainissement'!$N48="Validé humainement",'18_Form_Assainissement'!P48,"")</x:f>
      </x:c>
      <x:c r="Q48" s="142" t="str">
        <x:f>IF('18_Form_Assainissement'!$N48="Validé humainement",'18_Form_Assainissement'!Q48,"")</x:f>
      </x:c>
      <x:c r="R48" s="142" t="str">
        <x:f>IF('18_Form_Assainissement'!$N48="Validé humainement",'18_Form_Assainissement'!R48,"")</x:f>
      </x:c>
      <x:c r="S48" s="142" t="str">
        <x:f>IF('18_Form_Assainissement'!$N48="Validé humainement",'18_Form_Assainissement'!S48,"")</x:f>
      </x:c>
    </x:row>
    <x:row r="49">
      <x:c r="A49" s="142" t="str">
        <x:f>IF('18_Form_Assainissement'!$N49="Validé humainement",'18_Form_Assainissement'!A49,"")</x:f>
      </x:c>
      <x:c r="B49" s="142" t="str">
        <x:f>IF('18_Form_Assainissement'!$N49="Validé humainement",'18_Form_Assainissement'!B49,"")</x:f>
      </x:c>
      <x:c r="C49" s="142" t="str">
        <x:f>IF('18_Form_Assainissement'!$N49="Validé humainement",'18_Form_Assainissement'!C49,"")</x:f>
      </x:c>
      <x:c r="D49" s="142" t="str">
        <x:f>IF('18_Form_Assainissement'!$N49="Validé humainement",'18_Form_Assainissement'!D49,"")</x:f>
      </x:c>
      <x:c r="E49" s="142" t="str">
        <x:f>IF('18_Form_Assainissement'!$N49="Validé humainement",'18_Form_Assainissement'!E49,"")</x:f>
      </x:c>
      <x:c r="F49" s="142" t="str">
        <x:f>IF('18_Form_Assainissement'!$N49="Validé humainement",'18_Form_Assainissement'!F49,"")</x:f>
      </x:c>
      <x:c r="G49" s="142" t="str">
        <x:f>IF('18_Form_Assainissement'!$N49="Validé humainement",'18_Form_Assainissement'!G49,"")</x:f>
      </x:c>
      <x:c r="H49" s="142" t="str">
        <x:f>IF('18_Form_Assainissement'!$N49="Validé humainement",'18_Form_Assainissement'!H49,"")</x:f>
      </x:c>
      <x:c r="I49" s="142" t="str">
        <x:f>IF('18_Form_Assainissement'!$N49="Validé humainement",'18_Form_Assainissement'!I49,"")</x:f>
      </x:c>
      <x:c r="J49" s="142" t="str">
        <x:f>IF('18_Form_Assainissement'!$N49="Validé humainement",'18_Form_Assainissement'!J49,"")</x:f>
      </x:c>
      <x:c r="K49" s="142" t="str">
        <x:f>IF('18_Form_Assainissement'!$N49="Validé humainement",'18_Form_Assainissement'!K49,"")</x:f>
      </x:c>
      <x:c r="L49" s="142" t="str">
        <x:f>IF('18_Form_Assainissement'!$N49="Validé humainement",'18_Form_Assainissement'!L49,"")</x:f>
      </x:c>
      <x:c r="M49" s="142" t="str">
        <x:f>IF('18_Form_Assainissement'!$N49="Validé humainement",'18_Form_Assainissement'!M49,"")</x:f>
      </x:c>
      <x:c r="N49" s="142" t="str">
        <x:f>IF('18_Form_Assainissement'!$N49="Validé humainement",'18_Form_Assainissement'!N49,"")</x:f>
      </x:c>
      <x:c r="O49" s="142" t="str">
        <x:f>IF('18_Form_Assainissement'!$N49="Validé humainement",'18_Form_Assainissement'!O49,"")</x:f>
      </x:c>
      <x:c r="P49" s="142" t="str">
        <x:f>IF('18_Form_Assainissement'!$N49="Validé humainement",'18_Form_Assainissement'!P49,"")</x:f>
      </x:c>
      <x:c r="Q49" s="142" t="str">
        <x:f>IF('18_Form_Assainissement'!$N49="Validé humainement",'18_Form_Assainissement'!Q49,"")</x:f>
      </x:c>
      <x:c r="R49" s="142" t="str">
        <x:f>IF('18_Form_Assainissement'!$N49="Validé humainement",'18_Form_Assainissement'!R49,"")</x:f>
      </x:c>
      <x:c r="S49" s="142" t="str">
        <x:f>IF('18_Form_Assainissement'!$N49="Validé humainement",'18_Form_Assainissement'!S49,"")</x:f>
      </x:c>
    </x:row>
    <x:row r="50">
      <x:c r="A50" s="142" t="str">
        <x:f>IF('18_Form_Assainissement'!$N50="Validé humainement",'18_Form_Assainissement'!A50,"")</x:f>
      </x:c>
      <x:c r="B50" s="142" t="str">
        <x:f>IF('18_Form_Assainissement'!$N50="Validé humainement",'18_Form_Assainissement'!B50,"")</x:f>
      </x:c>
      <x:c r="C50" s="142" t="str">
        <x:f>IF('18_Form_Assainissement'!$N50="Validé humainement",'18_Form_Assainissement'!C50,"")</x:f>
      </x:c>
      <x:c r="D50" s="142" t="str">
        <x:f>IF('18_Form_Assainissement'!$N50="Validé humainement",'18_Form_Assainissement'!D50,"")</x:f>
      </x:c>
      <x:c r="E50" s="142" t="str">
        <x:f>IF('18_Form_Assainissement'!$N50="Validé humainement",'18_Form_Assainissement'!E50,"")</x:f>
      </x:c>
      <x:c r="F50" s="142" t="str">
        <x:f>IF('18_Form_Assainissement'!$N50="Validé humainement",'18_Form_Assainissement'!F50,"")</x:f>
      </x:c>
      <x:c r="G50" s="142" t="str">
        <x:f>IF('18_Form_Assainissement'!$N50="Validé humainement",'18_Form_Assainissement'!G50,"")</x:f>
      </x:c>
      <x:c r="H50" s="142" t="str">
        <x:f>IF('18_Form_Assainissement'!$N50="Validé humainement",'18_Form_Assainissement'!H50,"")</x:f>
      </x:c>
      <x:c r="I50" s="142" t="str">
        <x:f>IF('18_Form_Assainissement'!$N50="Validé humainement",'18_Form_Assainissement'!I50,"")</x:f>
      </x:c>
      <x:c r="J50" s="142" t="str">
        <x:f>IF('18_Form_Assainissement'!$N50="Validé humainement",'18_Form_Assainissement'!J50,"")</x:f>
      </x:c>
      <x:c r="K50" s="142" t="str">
        <x:f>IF('18_Form_Assainissement'!$N50="Validé humainement",'18_Form_Assainissement'!K50,"")</x:f>
      </x:c>
      <x:c r="L50" s="142" t="str">
        <x:f>IF('18_Form_Assainissement'!$N50="Validé humainement",'18_Form_Assainissement'!L50,"")</x:f>
      </x:c>
      <x:c r="M50" s="142" t="str">
        <x:f>IF('18_Form_Assainissement'!$N50="Validé humainement",'18_Form_Assainissement'!M50,"")</x:f>
      </x:c>
      <x:c r="N50" s="142" t="str">
        <x:f>IF('18_Form_Assainissement'!$N50="Validé humainement",'18_Form_Assainissement'!N50,"")</x:f>
      </x:c>
      <x:c r="O50" s="142" t="str">
        <x:f>IF('18_Form_Assainissement'!$N50="Validé humainement",'18_Form_Assainissement'!O50,"")</x:f>
      </x:c>
      <x:c r="P50" s="142" t="str">
        <x:f>IF('18_Form_Assainissement'!$N50="Validé humainement",'18_Form_Assainissement'!P50,"")</x:f>
      </x:c>
      <x:c r="Q50" s="142" t="str">
        <x:f>IF('18_Form_Assainissement'!$N50="Validé humainement",'18_Form_Assainissement'!Q50,"")</x:f>
      </x:c>
      <x:c r="R50" s="142" t="str">
        <x:f>IF('18_Form_Assainissement'!$N50="Validé humainement",'18_Form_Assainissement'!R50,"")</x:f>
      </x:c>
      <x:c r="S50" s="142" t="str">
        <x:f>IF('18_Form_Assainissement'!$N50="Validé humainement",'18_Form_Assainissement'!S50,"")</x:f>
      </x:c>
    </x:row>
    <x:row r="51">
      <x:c r="A51" s="142" t="str">
        <x:f>IF('18_Form_Assainissement'!$N51="Validé humainement",'18_Form_Assainissement'!A51,"")</x:f>
      </x:c>
      <x:c r="B51" s="142" t="str">
        <x:f>IF('18_Form_Assainissement'!$N51="Validé humainement",'18_Form_Assainissement'!B51,"")</x:f>
      </x:c>
      <x:c r="C51" s="142" t="str">
        <x:f>IF('18_Form_Assainissement'!$N51="Validé humainement",'18_Form_Assainissement'!C51,"")</x:f>
      </x:c>
      <x:c r="D51" s="142" t="str">
        <x:f>IF('18_Form_Assainissement'!$N51="Validé humainement",'18_Form_Assainissement'!D51,"")</x:f>
      </x:c>
      <x:c r="E51" s="142" t="str">
        <x:f>IF('18_Form_Assainissement'!$N51="Validé humainement",'18_Form_Assainissement'!E51,"")</x:f>
      </x:c>
      <x:c r="F51" s="142" t="str">
        <x:f>IF('18_Form_Assainissement'!$N51="Validé humainement",'18_Form_Assainissement'!F51,"")</x:f>
      </x:c>
      <x:c r="G51" s="142" t="str">
        <x:f>IF('18_Form_Assainissement'!$N51="Validé humainement",'18_Form_Assainissement'!G51,"")</x:f>
      </x:c>
      <x:c r="H51" s="142" t="str">
        <x:f>IF('18_Form_Assainissement'!$N51="Validé humainement",'18_Form_Assainissement'!H51,"")</x:f>
      </x:c>
      <x:c r="I51" s="142" t="str">
        <x:f>IF('18_Form_Assainissement'!$N51="Validé humainement",'18_Form_Assainissement'!I51,"")</x:f>
      </x:c>
      <x:c r="J51" s="142" t="str">
        <x:f>IF('18_Form_Assainissement'!$N51="Validé humainement",'18_Form_Assainissement'!J51,"")</x:f>
      </x:c>
      <x:c r="K51" s="142" t="str">
        <x:f>IF('18_Form_Assainissement'!$N51="Validé humainement",'18_Form_Assainissement'!K51,"")</x:f>
      </x:c>
      <x:c r="L51" s="142" t="str">
        <x:f>IF('18_Form_Assainissement'!$N51="Validé humainement",'18_Form_Assainissement'!L51,"")</x:f>
      </x:c>
      <x:c r="M51" s="142" t="str">
        <x:f>IF('18_Form_Assainissement'!$N51="Validé humainement",'18_Form_Assainissement'!M51,"")</x:f>
      </x:c>
      <x:c r="N51" s="142" t="str">
        <x:f>IF('18_Form_Assainissement'!$N51="Validé humainement",'18_Form_Assainissement'!N51,"")</x:f>
      </x:c>
      <x:c r="O51" s="142" t="str">
        <x:f>IF('18_Form_Assainissement'!$N51="Validé humainement",'18_Form_Assainissement'!O51,"")</x:f>
      </x:c>
      <x:c r="P51" s="142" t="str">
        <x:f>IF('18_Form_Assainissement'!$N51="Validé humainement",'18_Form_Assainissement'!P51,"")</x:f>
      </x:c>
      <x:c r="Q51" s="142" t="str">
        <x:f>IF('18_Form_Assainissement'!$N51="Validé humainement",'18_Form_Assainissement'!Q51,"")</x:f>
      </x:c>
      <x:c r="R51" s="142" t="str">
        <x:f>IF('18_Form_Assainissement'!$N51="Validé humainement",'18_Form_Assainissement'!R51,"")</x:f>
      </x:c>
      <x:c r="S51" s="142" t="str">
        <x:f>IF('18_Form_Assainissement'!$N51="Validé humainement",'18_Form_Assainissement'!S51,"")</x:f>
      </x:c>
    </x:row>
    <x:row r="52">
      <x:c r="A52" s="142" t="str">
        <x:f>IF('18_Form_Assainissement'!$N52="Validé humainement",'18_Form_Assainissement'!A52,"")</x:f>
      </x:c>
      <x:c r="B52" s="142" t="str">
        <x:f>IF('18_Form_Assainissement'!$N52="Validé humainement",'18_Form_Assainissement'!B52,"")</x:f>
      </x:c>
      <x:c r="C52" s="142" t="str">
        <x:f>IF('18_Form_Assainissement'!$N52="Validé humainement",'18_Form_Assainissement'!C52,"")</x:f>
      </x:c>
      <x:c r="D52" s="142" t="str">
        <x:f>IF('18_Form_Assainissement'!$N52="Validé humainement",'18_Form_Assainissement'!D52,"")</x:f>
      </x:c>
      <x:c r="E52" s="142" t="str">
        <x:f>IF('18_Form_Assainissement'!$N52="Validé humainement",'18_Form_Assainissement'!E52,"")</x:f>
      </x:c>
      <x:c r="F52" s="142" t="str">
        <x:f>IF('18_Form_Assainissement'!$N52="Validé humainement",'18_Form_Assainissement'!F52,"")</x:f>
      </x:c>
      <x:c r="G52" s="142" t="str">
        <x:f>IF('18_Form_Assainissement'!$N52="Validé humainement",'18_Form_Assainissement'!G52,"")</x:f>
      </x:c>
      <x:c r="H52" s="142" t="str">
        <x:f>IF('18_Form_Assainissement'!$N52="Validé humainement",'18_Form_Assainissement'!H52,"")</x:f>
      </x:c>
      <x:c r="I52" s="142" t="str">
        <x:f>IF('18_Form_Assainissement'!$N52="Validé humainement",'18_Form_Assainissement'!I52,"")</x:f>
      </x:c>
      <x:c r="J52" s="142" t="str">
        <x:f>IF('18_Form_Assainissement'!$N52="Validé humainement",'18_Form_Assainissement'!J52,"")</x:f>
      </x:c>
      <x:c r="K52" s="142" t="str">
        <x:f>IF('18_Form_Assainissement'!$N52="Validé humainement",'18_Form_Assainissement'!K52,"")</x:f>
      </x:c>
      <x:c r="L52" s="142" t="str">
        <x:f>IF('18_Form_Assainissement'!$N52="Validé humainement",'18_Form_Assainissement'!L52,"")</x:f>
      </x:c>
      <x:c r="M52" s="142" t="str">
        <x:f>IF('18_Form_Assainissement'!$N52="Validé humainement",'18_Form_Assainissement'!M52,"")</x:f>
      </x:c>
      <x:c r="N52" s="142" t="str">
        <x:f>IF('18_Form_Assainissement'!$N52="Validé humainement",'18_Form_Assainissement'!N52,"")</x:f>
      </x:c>
      <x:c r="O52" s="142" t="str">
        <x:f>IF('18_Form_Assainissement'!$N52="Validé humainement",'18_Form_Assainissement'!O52,"")</x:f>
      </x:c>
      <x:c r="P52" s="142" t="str">
        <x:f>IF('18_Form_Assainissement'!$N52="Validé humainement",'18_Form_Assainissement'!P52,"")</x:f>
      </x:c>
      <x:c r="Q52" s="142" t="str">
        <x:f>IF('18_Form_Assainissement'!$N52="Validé humainement",'18_Form_Assainissement'!Q52,"")</x:f>
      </x:c>
      <x:c r="R52" s="142" t="str">
        <x:f>IF('18_Form_Assainissement'!$N52="Validé humainement",'18_Form_Assainissement'!R52,"")</x:f>
      </x:c>
      <x:c r="S52" s="142" t="str">
        <x:f>IF('18_Form_Assainissement'!$N52="Validé humainement",'18_Form_Assainissement'!S52,"")</x:f>
      </x:c>
    </x:row>
    <x:row r="53">
      <x:c r="A53" s="142" t="str">
        <x:f>IF('18_Form_Assainissement'!$N53="Validé humainement",'18_Form_Assainissement'!A53,"")</x:f>
      </x:c>
      <x:c r="B53" s="142" t="str">
        <x:f>IF('18_Form_Assainissement'!$N53="Validé humainement",'18_Form_Assainissement'!B53,"")</x:f>
      </x:c>
      <x:c r="C53" s="142" t="str">
        <x:f>IF('18_Form_Assainissement'!$N53="Validé humainement",'18_Form_Assainissement'!C53,"")</x:f>
      </x:c>
      <x:c r="D53" s="142" t="str">
        <x:f>IF('18_Form_Assainissement'!$N53="Validé humainement",'18_Form_Assainissement'!D53,"")</x:f>
      </x:c>
      <x:c r="E53" s="142" t="str">
        <x:f>IF('18_Form_Assainissement'!$N53="Validé humainement",'18_Form_Assainissement'!E53,"")</x:f>
      </x:c>
      <x:c r="F53" s="142" t="str">
        <x:f>IF('18_Form_Assainissement'!$N53="Validé humainement",'18_Form_Assainissement'!F53,"")</x:f>
      </x:c>
      <x:c r="G53" s="142" t="str">
        <x:f>IF('18_Form_Assainissement'!$N53="Validé humainement",'18_Form_Assainissement'!G53,"")</x:f>
      </x:c>
      <x:c r="H53" s="142" t="str">
        <x:f>IF('18_Form_Assainissement'!$N53="Validé humainement",'18_Form_Assainissement'!H53,"")</x:f>
      </x:c>
      <x:c r="I53" s="142" t="str">
        <x:f>IF('18_Form_Assainissement'!$N53="Validé humainement",'18_Form_Assainissement'!I53,"")</x:f>
      </x:c>
      <x:c r="J53" s="142" t="str">
        <x:f>IF('18_Form_Assainissement'!$N53="Validé humainement",'18_Form_Assainissement'!J53,"")</x:f>
      </x:c>
      <x:c r="K53" s="142" t="str">
        <x:f>IF('18_Form_Assainissement'!$N53="Validé humainement",'18_Form_Assainissement'!K53,"")</x:f>
      </x:c>
      <x:c r="L53" s="142" t="str">
        <x:f>IF('18_Form_Assainissement'!$N53="Validé humainement",'18_Form_Assainissement'!L53,"")</x:f>
      </x:c>
      <x:c r="M53" s="142" t="str">
        <x:f>IF('18_Form_Assainissement'!$N53="Validé humainement",'18_Form_Assainissement'!M53,"")</x:f>
      </x:c>
      <x:c r="N53" s="142" t="str">
        <x:f>IF('18_Form_Assainissement'!$N53="Validé humainement",'18_Form_Assainissement'!N53,"")</x:f>
      </x:c>
      <x:c r="O53" s="142" t="str">
        <x:f>IF('18_Form_Assainissement'!$N53="Validé humainement",'18_Form_Assainissement'!O53,"")</x:f>
      </x:c>
      <x:c r="P53" s="142" t="str">
        <x:f>IF('18_Form_Assainissement'!$N53="Validé humainement",'18_Form_Assainissement'!P53,"")</x:f>
      </x:c>
      <x:c r="Q53" s="142" t="str">
        <x:f>IF('18_Form_Assainissement'!$N53="Validé humainement",'18_Form_Assainissement'!Q53,"")</x:f>
      </x:c>
      <x:c r="R53" s="142" t="str">
        <x:f>IF('18_Form_Assainissement'!$N53="Validé humainement",'18_Form_Assainissement'!R53,"")</x:f>
      </x:c>
      <x:c r="S53" s="142" t="str">
        <x:f>IF('18_Form_Assainissement'!$N53="Validé humainement",'18_Form_Assainissement'!S53,"")</x:f>
      </x:c>
    </x:row>
    <x:row r="54">
      <x:c r="A54" s="142" t="str">
        <x:f>IF('18_Form_Assainissement'!$N54="Validé humainement",'18_Form_Assainissement'!A54,"")</x:f>
      </x:c>
      <x:c r="B54" s="142" t="str">
        <x:f>IF('18_Form_Assainissement'!$N54="Validé humainement",'18_Form_Assainissement'!B54,"")</x:f>
      </x:c>
      <x:c r="C54" s="142" t="str">
        <x:f>IF('18_Form_Assainissement'!$N54="Validé humainement",'18_Form_Assainissement'!C54,"")</x:f>
      </x:c>
      <x:c r="D54" s="142" t="str">
        <x:f>IF('18_Form_Assainissement'!$N54="Validé humainement",'18_Form_Assainissement'!D54,"")</x:f>
      </x:c>
      <x:c r="E54" s="142" t="str">
        <x:f>IF('18_Form_Assainissement'!$N54="Validé humainement",'18_Form_Assainissement'!E54,"")</x:f>
      </x:c>
      <x:c r="F54" s="142" t="str">
        <x:f>IF('18_Form_Assainissement'!$N54="Validé humainement",'18_Form_Assainissement'!F54,"")</x:f>
      </x:c>
      <x:c r="G54" s="142" t="str">
        <x:f>IF('18_Form_Assainissement'!$N54="Validé humainement",'18_Form_Assainissement'!G54,"")</x:f>
      </x:c>
      <x:c r="H54" s="142" t="str">
        <x:f>IF('18_Form_Assainissement'!$N54="Validé humainement",'18_Form_Assainissement'!H54,"")</x:f>
      </x:c>
      <x:c r="I54" s="142" t="str">
        <x:f>IF('18_Form_Assainissement'!$N54="Validé humainement",'18_Form_Assainissement'!I54,"")</x:f>
      </x:c>
      <x:c r="J54" s="142" t="str">
        <x:f>IF('18_Form_Assainissement'!$N54="Validé humainement",'18_Form_Assainissement'!J54,"")</x:f>
      </x:c>
      <x:c r="K54" s="142" t="str">
        <x:f>IF('18_Form_Assainissement'!$N54="Validé humainement",'18_Form_Assainissement'!K54,"")</x:f>
      </x:c>
      <x:c r="L54" s="142" t="str">
        <x:f>IF('18_Form_Assainissement'!$N54="Validé humainement",'18_Form_Assainissement'!L54,"")</x:f>
      </x:c>
      <x:c r="M54" s="142" t="str">
        <x:f>IF('18_Form_Assainissement'!$N54="Validé humainement",'18_Form_Assainissement'!M54,"")</x:f>
      </x:c>
      <x:c r="N54" s="142" t="str">
        <x:f>IF('18_Form_Assainissement'!$N54="Validé humainement",'18_Form_Assainissement'!N54,"")</x:f>
      </x:c>
      <x:c r="O54" s="142" t="str">
        <x:f>IF('18_Form_Assainissement'!$N54="Validé humainement",'18_Form_Assainissement'!O54,"")</x:f>
      </x:c>
      <x:c r="P54" s="142" t="str">
        <x:f>IF('18_Form_Assainissement'!$N54="Validé humainement",'18_Form_Assainissement'!P54,"")</x:f>
      </x:c>
      <x:c r="Q54" s="142" t="str">
        <x:f>IF('18_Form_Assainissement'!$N54="Validé humainement",'18_Form_Assainissement'!Q54,"")</x:f>
      </x:c>
      <x:c r="R54" s="142" t="str">
        <x:f>IF('18_Form_Assainissement'!$N54="Validé humainement",'18_Form_Assainissement'!R54,"")</x:f>
      </x:c>
      <x:c r="S54" s="142" t="str">
        <x:f>IF('18_Form_Assainissement'!$N54="Validé humainement",'18_Form_Assainissement'!S54,"")</x:f>
      </x:c>
    </x:row>
    <x:row r="55">
      <x:c r="A55" s="142" t="str">
        <x:f>IF('18_Form_Assainissement'!$N55="Validé humainement",'18_Form_Assainissement'!A55,"")</x:f>
      </x:c>
      <x:c r="B55" s="142" t="str">
        <x:f>IF('18_Form_Assainissement'!$N55="Validé humainement",'18_Form_Assainissement'!B55,"")</x:f>
      </x:c>
      <x:c r="C55" s="142" t="str">
        <x:f>IF('18_Form_Assainissement'!$N55="Validé humainement",'18_Form_Assainissement'!C55,"")</x:f>
      </x:c>
      <x:c r="D55" s="142" t="str">
        <x:f>IF('18_Form_Assainissement'!$N55="Validé humainement",'18_Form_Assainissement'!D55,"")</x:f>
      </x:c>
      <x:c r="E55" s="142" t="str">
        <x:f>IF('18_Form_Assainissement'!$N55="Validé humainement",'18_Form_Assainissement'!E55,"")</x:f>
      </x:c>
      <x:c r="F55" s="142" t="str">
        <x:f>IF('18_Form_Assainissement'!$N55="Validé humainement",'18_Form_Assainissement'!F55,"")</x:f>
      </x:c>
      <x:c r="G55" s="142" t="str">
        <x:f>IF('18_Form_Assainissement'!$N55="Validé humainement",'18_Form_Assainissement'!G55,"")</x:f>
      </x:c>
      <x:c r="H55" s="142" t="str">
        <x:f>IF('18_Form_Assainissement'!$N55="Validé humainement",'18_Form_Assainissement'!H55,"")</x:f>
      </x:c>
      <x:c r="I55" s="142" t="str">
        <x:f>IF('18_Form_Assainissement'!$N55="Validé humainement",'18_Form_Assainissement'!I55,"")</x:f>
      </x:c>
      <x:c r="J55" s="142" t="str">
        <x:f>IF('18_Form_Assainissement'!$N55="Validé humainement",'18_Form_Assainissement'!J55,"")</x:f>
      </x:c>
      <x:c r="K55" s="142" t="str">
        <x:f>IF('18_Form_Assainissement'!$N55="Validé humainement",'18_Form_Assainissement'!K55,"")</x:f>
      </x:c>
      <x:c r="L55" s="142" t="str">
        <x:f>IF('18_Form_Assainissement'!$N55="Validé humainement",'18_Form_Assainissement'!L55,"")</x:f>
      </x:c>
      <x:c r="M55" s="142" t="str">
        <x:f>IF('18_Form_Assainissement'!$N55="Validé humainement",'18_Form_Assainissement'!M55,"")</x:f>
      </x:c>
      <x:c r="N55" s="142" t="str">
        <x:f>IF('18_Form_Assainissement'!$N55="Validé humainement",'18_Form_Assainissement'!N55,"")</x:f>
      </x:c>
      <x:c r="O55" s="142" t="str">
        <x:f>IF('18_Form_Assainissement'!$N55="Validé humainement",'18_Form_Assainissement'!O55,"")</x:f>
      </x:c>
      <x:c r="P55" s="142" t="str">
        <x:f>IF('18_Form_Assainissement'!$N55="Validé humainement",'18_Form_Assainissement'!P55,"")</x:f>
      </x:c>
      <x:c r="Q55" s="142" t="str">
        <x:f>IF('18_Form_Assainissement'!$N55="Validé humainement",'18_Form_Assainissement'!Q55,"")</x:f>
      </x:c>
      <x:c r="R55" s="142" t="str">
        <x:f>IF('18_Form_Assainissement'!$N55="Validé humainement",'18_Form_Assainissement'!R55,"")</x:f>
      </x:c>
      <x:c r="S55" s="142" t="str">
        <x:f>IF('18_Form_Assainissement'!$N55="Validé humainement",'18_Form_Assainissement'!S55,"")</x:f>
      </x:c>
    </x:row>
    <x:row r="56">
      <x:c r="A56" s="142" t="str">
        <x:f>IF('18_Form_Assainissement'!$N56="Validé humainement",'18_Form_Assainissement'!A56,"")</x:f>
      </x:c>
      <x:c r="B56" s="142" t="str">
        <x:f>IF('18_Form_Assainissement'!$N56="Validé humainement",'18_Form_Assainissement'!B56,"")</x:f>
      </x:c>
      <x:c r="C56" s="142" t="str">
        <x:f>IF('18_Form_Assainissement'!$N56="Validé humainement",'18_Form_Assainissement'!C56,"")</x:f>
      </x:c>
      <x:c r="D56" s="142" t="str">
        <x:f>IF('18_Form_Assainissement'!$N56="Validé humainement",'18_Form_Assainissement'!D56,"")</x:f>
      </x:c>
      <x:c r="E56" s="142" t="str">
        <x:f>IF('18_Form_Assainissement'!$N56="Validé humainement",'18_Form_Assainissement'!E56,"")</x:f>
      </x:c>
      <x:c r="F56" s="142" t="str">
        <x:f>IF('18_Form_Assainissement'!$N56="Validé humainement",'18_Form_Assainissement'!F56,"")</x:f>
      </x:c>
      <x:c r="G56" s="142" t="str">
        <x:f>IF('18_Form_Assainissement'!$N56="Validé humainement",'18_Form_Assainissement'!G56,"")</x:f>
      </x:c>
      <x:c r="H56" s="142" t="str">
        <x:f>IF('18_Form_Assainissement'!$N56="Validé humainement",'18_Form_Assainissement'!H56,"")</x:f>
      </x:c>
      <x:c r="I56" s="142" t="str">
        <x:f>IF('18_Form_Assainissement'!$N56="Validé humainement",'18_Form_Assainissement'!I56,"")</x:f>
      </x:c>
      <x:c r="J56" s="142" t="str">
        <x:f>IF('18_Form_Assainissement'!$N56="Validé humainement",'18_Form_Assainissement'!J56,"")</x:f>
      </x:c>
      <x:c r="K56" s="142" t="str">
        <x:f>IF('18_Form_Assainissement'!$N56="Validé humainement",'18_Form_Assainissement'!K56,"")</x:f>
      </x:c>
      <x:c r="L56" s="142" t="str">
        <x:f>IF('18_Form_Assainissement'!$N56="Validé humainement",'18_Form_Assainissement'!L56,"")</x:f>
      </x:c>
      <x:c r="M56" s="142" t="str">
        <x:f>IF('18_Form_Assainissement'!$N56="Validé humainement",'18_Form_Assainissement'!M56,"")</x:f>
      </x:c>
      <x:c r="N56" s="142" t="str">
        <x:f>IF('18_Form_Assainissement'!$N56="Validé humainement",'18_Form_Assainissement'!N56,"")</x:f>
      </x:c>
      <x:c r="O56" s="142" t="str">
        <x:f>IF('18_Form_Assainissement'!$N56="Validé humainement",'18_Form_Assainissement'!O56,"")</x:f>
      </x:c>
      <x:c r="P56" s="142" t="str">
        <x:f>IF('18_Form_Assainissement'!$N56="Validé humainement",'18_Form_Assainissement'!P56,"")</x:f>
      </x:c>
      <x:c r="Q56" s="142" t="str">
        <x:f>IF('18_Form_Assainissement'!$N56="Validé humainement",'18_Form_Assainissement'!Q56,"")</x:f>
      </x:c>
      <x:c r="R56" s="142" t="str">
        <x:f>IF('18_Form_Assainissement'!$N56="Validé humainement",'18_Form_Assainissement'!R56,"")</x:f>
      </x:c>
      <x:c r="S56" s="142" t="str">
        <x:f>IF('18_Form_Assainissement'!$N56="Validé humainement",'18_Form_Assainissement'!S56,"")</x:f>
      </x:c>
    </x:row>
    <x:row r="57">
      <x:c r="A57" s="142" t="str">
        <x:f>IF('18_Form_Assainissement'!$N57="Validé humainement",'18_Form_Assainissement'!A57,"")</x:f>
      </x:c>
      <x:c r="B57" s="142" t="str">
        <x:f>IF('18_Form_Assainissement'!$N57="Validé humainement",'18_Form_Assainissement'!B57,"")</x:f>
      </x:c>
      <x:c r="C57" s="142" t="str">
        <x:f>IF('18_Form_Assainissement'!$N57="Validé humainement",'18_Form_Assainissement'!C57,"")</x:f>
      </x:c>
      <x:c r="D57" s="142" t="str">
        <x:f>IF('18_Form_Assainissement'!$N57="Validé humainement",'18_Form_Assainissement'!D57,"")</x:f>
      </x:c>
      <x:c r="E57" s="142" t="str">
        <x:f>IF('18_Form_Assainissement'!$N57="Validé humainement",'18_Form_Assainissement'!E57,"")</x:f>
      </x:c>
      <x:c r="F57" s="142" t="str">
        <x:f>IF('18_Form_Assainissement'!$N57="Validé humainement",'18_Form_Assainissement'!F57,"")</x:f>
      </x:c>
      <x:c r="G57" s="142" t="str">
        <x:f>IF('18_Form_Assainissement'!$N57="Validé humainement",'18_Form_Assainissement'!G57,"")</x:f>
      </x:c>
      <x:c r="H57" s="142" t="str">
        <x:f>IF('18_Form_Assainissement'!$N57="Validé humainement",'18_Form_Assainissement'!H57,"")</x:f>
      </x:c>
      <x:c r="I57" s="142" t="str">
        <x:f>IF('18_Form_Assainissement'!$N57="Validé humainement",'18_Form_Assainissement'!I57,"")</x:f>
      </x:c>
      <x:c r="J57" s="142" t="str">
        <x:f>IF('18_Form_Assainissement'!$N57="Validé humainement",'18_Form_Assainissement'!J57,"")</x:f>
      </x:c>
      <x:c r="K57" s="142" t="str">
        <x:f>IF('18_Form_Assainissement'!$N57="Validé humainement",'18_Form_Assainissement'!K57,"")</x:f>
      </x:c>
      <x:c r="L57" s="142" t="str">
        <x:f>IF('18_Form_Assainissement'!$N57="Validé humainement",'18_Form_Assainissement'!L57,"")</x:f>
      </x:c>
      <x:c r="M57" s="142" t="str">
        <x:f>IF('18_Form_Assainissement'!$N57="Validé humainement",'18_Form_Assainissement'!M57,"")</x:f>
      </x:c>
      <x:c r="N57" s="142" t="str">
        <x:f>IF('18_Form_Assainissement'!$N57="Validé humainement",'18_Form_Assainissement'!N57,"")</x:f>
      </x:c>
      <x:c r="O57" s="142" t="str">
        <x:f>IF('18_Form_Assainissement'!$N57="Validé humainement",'18_Form_Assainissement'!O57,"")</x:f>
      </x:c>
      <x:c r="P57" s="142" t="str">
        <x:f>IF('18_Form_Assainissement'!$N57="Validé humainement",'18_Form_Assainissement'!P57,"")</x:f>
      </x:c>
      <x:c r="Q57" s="142" t="str">
        <x:f>IF('18_Form_Assainissement'!$N57="Validé humainement",'18_Form_Assainissement'!Q57,"")</x:f>
      </x:c>
      <x:c r="R57" s="142" t="str">
        <x:f>IF('18_Form_Assainissement'!$N57="Validé humainement",'18_Form_Assainissement'!R57,"")</x:f>
      </x:c>
      <x:c r="S57" s="142" t="str">
        <x:f>IF('18_Form_Assainissement'!$N57="Validé humainement",'18_Form_Assainissement'!S57,"")</x:f>
      </x:c>
    </x:row>
    <x:row r="58">
      <x:c r="A58" s="142" t="str">
        <x:f>IF('18_Form_Assainissement'!$N58="Validé humainement",'18_Form_Assainissement'!A58,"")</x:f>
      </x:c>
      <x:c r="B58" s="142" t="str">
        <x:f>IF('18_Form_Assainissement'!$N58="Validé humainement",'18_Form_Assainissement'!B58,"")</x:f>
      </x:c>
      <x:c r="C58" s="142" t="str">
        <x:f>IF('18_Form_Assainissement'!$N58="Validé humainement",'18_Form_Assainissement'!C58,"")</x:f>
      </x:c>
      <x:c r="D58" s="142" t="str">
        <x:f>IF('18_Form_Assainissement'!$N58="Validé humainement",'18_Form_Assainissement'!D58,"")</x:f>
      </x:c>
      <x:c r="E58" s="142" t="str">
        <x:f>IF('18_Form_Assainissement'!$N58="Validé humainement",'18_Form_Assainissement'!E58,"")</x:f>
      </x:c>
      <x:c r="F58" s="142" t="str">
        <x:f>IF('18_Form_Assainissement'!$N58="Validé humainement",'18_Form_Assainissement'!F58,"")</x:f>
      </x:c>
      <x:c r="G58" s="142" t="str">
        <x:f>IF('18_Form_Assainissement'!$N58="Validé humainement",'18_Form_Assainissement'!G58,"")</x:f>
      </x:c>
      <x:c r="H58" s="142" t="str">
        <x:f>IF('18_Form_Assainissement'!$N58="Validé humainement",'18_Form_Assainissement'!H58,"")</x:f>
      </x:c>
      <x:c r="I58" s="142" t="str">
        <x:f>IF('18_Form_Assainissement'!$N58="Validé humainement",'18_Form_Assainissement'!I58,"")</x:f>
      </x:c>
      <x:c r="J58" s="142" t="str">
        <x:f>IF('18_Form_Assainissement'!$N58="Validé humainement",'18_Form_Assainissement'!J58,"")</x:f>
      </x:c>
      <x:c r="K58" s="142" t="str">
        <x:f>IF('18_Form_Assainissement'!$N58="Validé humainement",'18_Form_Assainissement'!K58,"")</x:f>
      </x:c>
      <x:c r="L58" s="142" t="str">
        <x:f>IF('18_Form_Assainissement'!$N58="Validé humainement",'18_Form_Assainissement'!L58,"")</x:f>
      </x:c>
      <x:c r="M58" s="142" t="str">
        <x:f>IF('18_Form_Assainissement'!$N58="Validé humainement",'18_Form_Assainissement'!M58,"")</x:f>
      </x:c>
      <x:c r="N58" s="142" t="str">
        <x:f>IF('18_Form_Assainissement'!$N58="Validé humainement",'18_Form_Assainissement'!N58,"")</x:f>
      </x:c>
      <x:c r="O58" s="142" t="str">
        <x:f>IF('18_Form_Assainissement'!$N58="Validé humainement",'18_Form_Assainissement'!O58,"")</x:f>
      </x:c>
      <x:c r="P58" s="142" t="str">
        <x:f>IF('18_Form_Assainissement'!$N58="Validé humainement",'18_Form_Assainissement'!P58,"")</x:f>
      </x:c>
      <x:c r="Q58" s="142" t="str">
        <x:f>IF('18_Form_Assainissement'!$N58="Validé humainement",'18_Form_Assainissement'!Q58,"")</x:f>
      </x:c>
      <x:c r="R58" s="142" t="str">
        <x:f>IF('18_Form_Assainissement'!$N58="Validé humainement",'18_Form_Assainissement'!R58,"")</x:f>
      </x:c>
      <x:c r="S58" s="142" t="str">
        <x:f>IF('18_Form_Assainissement'!$N58="Validé humainement",'18_Form_Assainissement'!S58,"")</x:f>
      </x:c>
    </x:row>
    <x:row r="59">
      <x:c r="A59" s="142" t="str">
        <x:f>IF('18_Form_Assainissement'!$N59="Validé humainement",'18_Form_Assainissement'!A59,"")</x:f>
      </x:c>
      <x:c r="B59" s="142" t="str">
        <x:f>IF('18_Form_Assainissement'!$N59="Validé humainement",'18_Form_Assainissement'!B59,"")</x:f>
      </x:c>
      <x:c r="C59" s="142" t="str">
        <x:f>IF('18_Form_Assainissement'!$N59="Validé humainement",'18_Form_Assainissement'!C59,"")</x:f>
      </x:c>
      <x:c r="D59" s="142" t="str">
        <x:f>IF('18_Form_Assainissement'!$N59="Validé humainement",'18_Form_Assainissement'!D59,"")</x:f>
      </x:c>
      <x:c r="E59" s="142" t="str">
        <x:f>IF('18_Form_Assainissement'!$N59="Validé humainement",'18_Form_Assainissement'!E59,"")</x:f>
      </x:c>
      <x:c r="F59" s="142" t="str">
        <x:f>IF('18_Form_Assainissement'!$N59="Validé humainement",'18_Form_Assainissement'!F59,"")</x:f>
      </x:c>
      <x:c r="G59" s="142" t="str">
        <x:f>IF('18_Form_Assainissement'!$N59="Validé humainement",'18_Form_Assainissement'!G59,"")</x:f>
      </x:c>
      <x:c r="H59" s="142" t="str">
        <x:f>IF('18_Form_Assainissement'!$N59="Validé humainement",'18_Form_Assainissement'!H59,"")</x:f>
      </x:c>
      <x:c r="I59" s="142" t="str">
        <x:f>IF('18_Form_Assainissement'!$N59="Validé humainement",'18_Form_Assainissement'!I59,"")</x:f>
      </x:c>
      <x:c r="J59" s="142" t="str">
        <x:f>IF('18_Form_Assainissement'!$N59="Validé humainement",'18_Form_Assainissement'!J59,"")</x:f>
      </x:c>
      <x:c r="K59" s="142" t="str">
        <x:f>IF('18_Form_Assainissement'!$N59="Validé humainement",'18_Form_Assainissement'!K59,"")</x:f>
      </x:c>
      <x:c r="L59" s="142" t="str">
        <x:f>IF('18_Form_Assainissement'!$N59="Validé humainement",'18_Form_Assainissement'!L59,"")</x:f>
      </x:c>
      <x:c r="M59" s="142" t="str">
        <x:f>IF('18_Form_Assainissement'!$N59="Validé humainement",'18_Form_Assainissement'!M59,"")</x:f>
      </x:c>
      <x:c r="N59" s="142" t="str">
        <x:f>IF('18_Form_Assainissement'!$N59="Validé humainement",'18_Form_Assainissement'!N59,"")</x:f>
      </x:c>
      <x:c r="O59" s="142" t="str">
        <x:f>IF('18_Form_Assainissement'!$N59="Validé humainement",'18_Form_Assainissement'!O59,"")</x:f>
      </x:c>
      <x:c r="P59" s="142" t="str">
        <x:f>IF('18_Form_Assainissement'!$N59="Validé humainement",'18_Form_Assainissement'!P59,"")</x:f>
      </x:c>
      <x:c r="Q59" s="142" t="str">
        <x:f>IF('18_Form_Assainissement'!$N59="Validé humainement",'18_Form_Assainissement'!Q59,"")</x:f>
      </x:c>
      <x:c r="R59" s="142" t="str">
        <x:f>IF('18_Form_Assainissement'!$N59="Validé humainement",'18_Form_Assainissement'!R59,"")</x:f>
      </x:c>
      <x:c r="S59" s="142" t="str">
        <x:f>IF('18_Form_Assainissement'!$N59="Validé humainement",'18_Form_Assainissement'!S59,"")</x:f>
      </x:c>
    </x:row>
    <x:row r="60">
      <x:c r="A60" s="142" t="str">
        <x:f>IF('18_Form_Assainissement'!$N60="Validé humainement",'18_Form_Assainissement'!A60,"")</x:f>
      </x:c>
      <x:c r="B60" s="142" t="str">
        <x:f>IF('18_Form_Assainissement'!$N60="Validé humainement",'18_Form_Assainissement'!B60,"")</x:f>
      </x:c>
      <x:c r="C60" s="142" t="str">
        <x:f>IF('18_Form_Assainissement'!$N60="Validé humainement",'18_Form_Assainissement'!C60,"")</x:f>
      </x:c>
      <x:c r="D60" s="142" t="str">
        <x:f>IF('18_Form_Assainissement'!$N60="Validé humainement",'18_Form_Assainissement'!D60,"")</x:f>
      </x:c>
      <x:c r="E60" s="142" t="str">
        <x:f>IF('18_Form_Assainissement'!$N60="Validé humainement",'18_Form_Assainissement'!E60,"")</x:f>
      </x:c>
      <x:c r="F60" s="142" t="str">
        <x:f>IF('18_Form_Assainissement'!$N60="Validé humainement",'18_Form_Assainissement'!F60,"")</x:f>
      </x:c>
      <x:c r="G60" s="142" t="str">
        <x:f>IF('18_Form_Assainissement'!$N60="Validé humainement",'18_Form_Assainissement'!G60,"")</x:f>
      </x:c>
      <x:c r="H60" s="142" t="str">
        <x:f>IF('18_Form_Assainissement'!$N60="Validé humainement",'18_Form_Assainissement'!H60,"")</x:f>
      </x:c>
      <x:c r="I60" s="142" t="str">
        <x:f>IF('18_Form_Assainissement'!$N60="Validé humainement",'18_Form_Assainissement'!I60,"")</x:f>
      </x:c>
      <x:c r="J60" s="142" t="str">
        <x:f>IF('18_Form_Assainissement'!$N60="Validé humainement",'18_Form_Assainissement'!J60,"")</x:f>
      </x:c>
      <x:c r="K60" s="142" t="str">
        <x:f>IF('18_Form_Assainissement'!$N60="Validé humainement",'18_Form_Assainissement'!K60,"")</x:f>
      </x:c>
      <x:c r="L60" s="142" t="str">
        <x:f>IF('18_Form_Assainissement'!$N60="Validé humainement",'18_Form_Assainissement'!L60,"")</x:f>
      </x:c>
      <x:c r="M60" s="142" t="str">
        <x:f>IF('18_Form_Assainissement'!$N60="Validé humainement",'18_Form_Assainissement'!M60,"")</x:f>
      </x:c>
      <x:c r="N60" s="142" t="str">
        <x:f>IF('18_Form_Assainissement'!$N60="Validé humainement",'18_Form_Assainissement'!N60,"")</x:f>
      </x:c>
      <x:c r="O60" s="142" t="str">
        <x:f>IF('18_Form_Assainissement'!$N60="Validé humainement",'18_Form_Assainissement'!O60,"")</x:f>
      </x:c>
      <x:c r="P60" s="142" t="str">
        <x:f>IF('18_Form_Assainissement'!$N60="Validé humainement",'18_Form_Assainissement'!P60,"")</x:f>
      </x:c>
      <x:c r="Q60" s="142" t="str">
        <x:f>IF('18_Form_Assainissement'!$N60="Validé humainement",'18_Form_Assainissement'!Q60,"")</x:f>
      </x:c>
      <x:c r="R60" s="142" t="str">
        <x:f>IF('18_Form_Assainissement'!$N60="Validé humainement",'18_Form_Assainissement'!R60,"")</x:f>
      </x:c>
      <x:c r="S60" s="142" t="str">
        <x:f>IF('18_Form_Assainissement'!$N60="Validé humainement",'18_Form_Assainissement'!S60,"")</x:f>
      </x:c>
    </x:row>
    <x:row r="61">
      <x:c r="A61" s="142" t="str">
        <x:f>IF('18_Form_Assainissement'!$N61="Validé humainement",'18_Form_Assainissement'!A61,"")</x:f>
      </x:c>
      <x:c r="B61" s="142" t="str">
        <x:f>IF('18_Form_Assainissement'!$N61="Validé humainement",'18_Form_Assainissement'!B61,"")</x:f>
      </x:c>
      <x:c r="C61" s="142" t="str">
        <x:f>IF('18_Form_Assainissement'!$N61="Validé humainement",'18_Form_Assainissement'!C61,"")</x:f>
      </x:c>
      <x:c r="D61" s="142" t="str">
        <x:f>IF('18_Form_Assainissement'!$N61="Validé humainement",'18_Form_Assainissement'!D61,"")</x:f>
      </x:c>
      <x:c r="E61" s="142" t="str">
        <x:f>IF('18_Form_Assainissement'!$N61="Validé humainement",'18_Form_Assainissement'!E61,"")</x:f>
      </x:c>
      <x:c r="F61" s="142" t="str">
        <x:f>IF('18_Form_Assainissement'!$N61="Validé humainement",'18_Form_Assainissement'!F61,"")</x:f>
      </x:c>
      <x:c r="G61" s="142" t="str">
        <x:f>IF('18_Form_Assainissement'!$N61="Validé humainement",'18_Form_Assainissement'!G61,"")</x:f>
      </x:c>
      <x:c r="H61" s="142" t="str">
        <x:f>IF('18_Form_Assainissement'!$N61="Validé humainement",'18_Form_Assainissement'!H61,"")</x:f>
      </x:c>
      <x:c r="I61" s="142" t="str">
        <x:f>IF('18_Form_Assainissement'!$N61="Validé humainement",'18_Form_Assainissement'!I61,"")</x:f>
      </x:c>
      <x:c r="J61" s="142" t="str">
        <x:f>IF('18_Form_Assainissement'!$N61="Validé humainement",'18_Form_Assainissement'!J61,"")</x:f>
      </x:c>
      <x:c r="K61" s="142" t="str">
        <x:f>IF('18_Form_Assainissement'!$N61="Validé humainement",'18_Form_Assainissement'!K61,"")</x:f>
      </x:c>
      <x:c r="L61" s="142" t="str">
        <x:f>IF('18_Form_Assainissement'!$N61="Validé humainement",'18_Form_Assainissement'!L61,"")</x:f>
      </x:c>
      <x:c r="M61" s="142" t="str">
        <x:f>IF('18_Form_Assainissement'!$N61="Validé humainement",'18_Form_Assainissement'!M61,"")</x:f>
      </x:c>
      <x:c r="N61" s="142" t="str">
        <x:f>IF('18_Form_Assainissement'!$N61="Validé humainement",'18_Form_Assainissement'!N61,"")</x:f>
      </x:c>
      <x:c r="O61" s="142" t="str">
        <x:f>IF('18_Form_Assainissement'!$N61="Validé humainement",'18_Form_Assainissement'!O61,"")</x:f>
      </x:c>
      <x:c r="P61" s="142" t="str">
        <x:f>IF('18_Form_Assainissement'!$N61="Validé humainement",'18_Form_Assainissement'!P61,"")</x:f>
      </x:c>
      <x:c r="Q61" s="142" t="str">
        <x:f>IF('18_Form_Assainissement'!$N61="Validé humainement",'18_Form_Assainissement'!Q61,"")</x:f>
      </x:c>
      <x:c r="R61" s="142" t="str">
        <x:f>IF('18_Form_Assainissement'!$N61="Validé humainement",'18_Form_Assainissement'!R61,"")</x:f>
      </x:c>
      <x:c r="S61" s="142" t="str">
        <x:f>IF('18_Form_Assainissement'!$N61="Validé humainement",'18_Form_Assainissement'!S61,"")</x:f>
      </x:c>
    </x:row>
    <x:row r="62">
      <x:c r="A62" s="142" t="str">
        <x:f>IF('18_Form_Assainissement'!$N62="Validé humainement",'18_Form_Assainissement'!A62,"")</x:f>
      </x:c>
      <x:c r="B62" s="142" t="str">
        <x:f>IF('18_Form_Assainissement'!$N62="Validé humainement",'18_Form_Assainissement'!B62,"")</x:f>
      </x:c>
      <x:c r="C62" s="142" t="str">
        <x:f>IF('18_Form_Assainissement'!$N62="Validé humainement",'18_Form_Assainissement'!C62,"")</x:f>
      </x:c>
      <x:c r="D62" s="142" t="str">
        <x:f>IF('18_Form_Assainissement'!$N62="Validé humainement",'18_Form_Assainissement'!D62,"")</x:f>
      </x:c>
      <x:c r="E62" s="142" t="str">
        <x:f>IF('18_Form_Assainissement'!$N62="Validé humainement",'18_Form_Assainissement'!E62,"")</x:f>
      </x:c>
      <x:c r="F62" s="142" t="str">
        <x:f>IF('18_Form_Assainissement'!$N62="Validé humainement",'18_Form_Assainissement'!F62,"")</x:f>
      </x:c>
      <x:c r="G62" s="142" t="str">
        <x:f>IF('18_Form_Assainissement'!$N62="Validé humainement",'18_Form_Assainissement'!G62,"")</x:f>
      </x:c>
      <x:c r="H62" s="142" t="str">
        <x:f>IF('18_Form_Assainissement'!$N62="Validé humainement",'18_Form_Assainissement'!H62,"")</x:f>
      </x:c>
      <x:c r="I62" s="142" t="str">
        <x:f>IF('18_Form_Assainissement'!$N62="Validé humainement",'18_Form_Assainissement'!I62,"")</x:f>
      </x:c>
      <x:c r="J62" s="142" t="str">
        <x:f>IF('18_Form_Assainissement'!$N62="Validé humainement",'18_Form_Assainissement'!J62,"")</x:f>
      </x:c>
      <x:c r="K62" s="142" t="str">
        <x:f>IF('18_Form_Assainissement'!$N62="Validé humainement",'18_Form_Assainissement'!K62,"")</x:f>
      </x:c>
      <x:c r="L62" s="142" t="str">
        <x:f>IF('18_Form_Assainissement'!$N62="Validé humainement",'18_Form_Assainissement'!L62,"")</x:f>
      </x:c>
      <x:c r="M62" s="142" t="str">
        <x:f>IF('18_Form_Assainissement'!$N62="Validé humainement",'18_Form_Assainissement'!M62,"")</x:f>
      </x:c>
      <x:c r="N62" s="142" t="str">
        <x:f>IF('18_Form_Assainissement'!$N62="Validé humainement",'18_Form_Assainissement'!N62,"")</x:f>
      </x:c>
      <x:c r="O62" s="142" t="str">
        <x:f>IF('18_Form_Assainissement'!$N62="Validé humainement",'18_Form_Assainissement'!O62,"")</x:f>
      </x:c>
      <x:c r="P62" s="142" t="str">
        <x:f>IF('18_Form_Assainissement'!$N62="Validé humainement",'18_Form_Assainissement'!P62,"")</x:f>
      </x:c>
      <x:c r="Q62" s="142" t="str">
        <x:f>IF('18_Form_Assainissement'!$N62="Validé humainement",'18_Form_Assainissement'!Q62,"")</x:f>
      </x:c>
      <x:c r="R62" s="142" t="str">
        <x:f>IF('18_Form_Assainissement'!$N62="Validé humainement",'18_Form_Assainissement'!R62,"")</x:f>
      </x:c>
      <x:c r="S62" s="142" t="str">
        <x:f>IF('18_Form_Assainissement'!$N62="Validé humainement",'18_Form_Assainissement'!S62,"")</x:f>
      </x:c>
    </x:row>
    <x:row r="63">
      <x:c r="A63" s="142" t="str">
        <x:f>IF('18_Form_Assainissement'!$N63="Validé humainement",'18_Form_Assainissement'!A63,"")</x:f>
      </x:c>
      <x:c r="B63" s="142" t="str">
        <x:f>IF('18_Form_Assainissement'!$N63="Validé humainement",'18_Form_Assainissement'!B63,"")</x:f>
      </x:c>
      <x:c r="C63" s="142" t="str">
        <x:f>IF('18_Form_Assainissement'!$N63="Validé humainement",'18_Form_Assainissement'!C63,"")</x:f>
      </x:c>
      <x:c r="D63" s="142" t="str">
        <x:f>IF('18_Form_Assainissement'!$N63="Validé humainement",'18_Form_Assainissement'!D63,"")</x:f>
      </x:c>
      <x:c r="E63" s="142" t="str">
        <x:f>IF('18_Form_Assainissement'!$N63="Validé humainement",'18_Form_Assainissement'!E63,"")</x:f>
      </x:c>
      <x:c r="F63" s="142" t="str">
        <x:f>IF('18_Form_Assainissement'!$N63="Validé humainement",'18_Form_Assainissement'!F63,"")</x:f>
      </x:c>
      <x:c r="G63" s="142" t="str">
        <x:f>IF('18_Form_Assainissement'!$N63="Validé humainement",'18_Form_Assainissement'!G63,"")</x:f>
      </x:c>
      <x:c r="H63" s="142" t="str">
        <x:f>IF('18_Form_Assainissement'!$N63="Validé humainement",'18_Form_Assainissement'!H63,"")</x:f>
      </x:c>
      <x:c r="I63" s="142" t="str">
        <x:f>IF('18_Form_Assainissement'!$N63="Validé humainement",'18_Form_Assainissement'!I63,"")</x:f>
      </x:c>
      <x:c r="J63" s="142" t="str">
        <x:f>IF('18_Form_Assainissement'!$N63="Validé humainement",'18_Form_Assainissement'!J63,"")</x:f>
      </x:c>
      <x:c r="K63" s="142" t="str">
        <x:f>IF('18_Form_Assainissement'!$N63="Validé humainement",'18_Form_Assainissement'!K63,"")</x:f>
      </x:c>
      <x:c r="L63" s="142" t="str">
        <x:f>IF('18_Form_Assainissement'!$N63="Validé humainement",'18_Form_Assainissement'!L63,"")</x:f>
      </x:c>
      <x:c r="M63" s="142" t="str">
        <x:f>IF('18_Form_Assainissement'!$N63="Validé humainement",'18_Form_Assainissement'!M63,"")</x:f>
      </x:c>
      <x:c r="N63" s="142" t="str">
        <x:f>IF('18_Form_Assainissement'!$N63="Validé humainement",'18_Form_Assainissement'!N63,"")</x:f>
      </x:c>
      <x:c r="O63" s="142" t="str">
        <x:f>IF('18_Form_Assainissement'!$N63="Validé humainement",'18_Form_Assainissement'!O63,"")</x:f>
      </x:c>
      <x:c r="P63" s="142" t="str">
        <x:f>IF('18_Form_Assainissement'!$N63="Validé humainement",'18_Form_Assainissement'!P63,"")</x:f>
      </x:c>
      <x:c r="Q63" s="142" t="str">
        <x:f>IF('18_Form_Assainissement'!$N63="Validé humainement",'18_Form_Assainissement'!Q63,"")</x:f>
      </x:c>
      <x:c r="R63" s="142" t="str">
        <x:f>IF('18_Form_Assainissement'!$N63="Validé humainement",'18_Form_Assainissement'!R63,"")</x:f>
      </x:c>
      <x:c r="S63" s="142" t="str">
        <x:f>IF('18_Form_Assainissement'!$N63="Validé humainement",'18_Form_Assainissement'!S63,"")</x:f>
      </x:c>
    </x:row>
    <x:row r="64">
      <x:c r="A64" s="142" t="str">
        <x:f>IF('18_Form_Assainissement'!$N64="Validé humainement",'18_Form_Assainissement'!A64,"")</x:f>
      </x:c>
      <x:c r="B64" s="142" t="str">
        <x:f>IF('18_Form_Assainissement'!$N64="Validé humainement",'18_Form_Assainissement'!B64,"")</x:f>
      </x:c>
      <x:c r="C64" s="142" t="str">
        <x:f>IF('18_Form_Assainissement'!$N64="Validé humainement",'18_Form_Assainissement'!C64,"")</x:f>
      </x:c>
      <x:c r="D64" s="142" t="str">
        <x:f>IF('18_Form_Assainissement'!$N64="Validé humainement",'18_Form_Assainissement'!D64,"")</x:f>
      </x:c>
      <x:c r="E64" s="142" t="str">
        <x:f>IF('18_Form_Assainissement'!$N64="Validé humainement",'18_Form_Assainissement'!E64,"")</x:f>
      </x:c>
      <x:c r="F64" s="142" t="str">
        <x:f>IF('18_Form_Assainissement'!$N64="Validé humainement",'18_Form_Assainissement'!F64,"")</x:f>
      </x:c>
      <x:c r="G64" s="142" t="str">
        <x:f>IF('18_Form_Assainissement'!$N64="Validé humainement",'18_Form_Assainissement'!G64,"")</x:f>
      </x:c>
      <x:c r="H64" s="142" t="str">
        <x:f>IF('18_Form_Assainissement'!$N64="Validé humainement",'18_Form_Assainissement'!H64,"")</x:f>
      </x:c>
      <x:c r="I64" s="142" t="str">
        <x:f>IF('18_Form_Assainissement'!$N64="Validé humainement",'18_Form_Assainissement'!I64,"")</x:f>
      </x:c>
      <x:c r="J64" s="142" t="str">
        <x:f>IF('18_Form_Assainissement'!$N64="Validé humainement",'18_Form_Assainissement'!J64,"")</x:f>
      </x:c>
      <x:c r="K64" s="142" t="str">
        <x:f>IF('18_Form_Assainissement'!$N64="Validé humainement",'18_Form_Assainissement'!K64,"")</x:f>
      </x:c>
      <x:c r="L64" s="142" t="str">
        <x:f>IF('18_Form_Assainissement'!$N64="Validé humainement",'18_Form_Assainissement'!L64,"")</x:f>
      </x:c>
      <x:c r="M64" s="142" t="str">
        <x:f>IF('18_Form_Assainissement'!$N64="Validé humainement",'18_Form_Assainissement'!M64,"")</x:f>
      </x:c>
      <x:c r="N64" s="142" t="str">
        <x:f>IF('18_Form_Assainissement'!$N64="Validé humainement",'18_Form_Assainissement'!N64,"")</x:f>
      </x:c>
      <x:c r="O64" s="142" t="str">
        <x:f>IF('18_Form_Assainissement'!$N64="Validé humainement",'18_Form_Assainissement'!O64,"")</x:f>
      </x:c>
      <x:c r="P64" s="142" t="str">
        <x:f>IF('18_Form_Assainissement'!$N64="Validé humainement",'18_Form_Assainissement'!P64,"")</x:f>
      </x:c>
      <x:c r="Q64" s="142" t="str">
        <x:f>IF('18_Form_Assainissement'!$N64="Validé humainement",'18_Form_Assainissement'!Q64,"")</x:f>
      </x:c>
      <x:c r="R64" s="142" t="str">
        <x:f>IF('18_Form_Assainissement'!$N64="Validé humainement",'18_Form_Assainissement'!R64,"")</x:f>
      </x:c>
      <x:c r="S64" s="142" t="str">
        <x:f>IF('18_Form_Assainissement'!$N64="Validé humainement",'18_Form_Assainissement'!S64,"")</x:f>
      </x:c>
    </x:row>
  </x:sheetData>
  <x:mergeCells>
    <x:mergeCell ref="A1:S1"/>
    <x:mergeCell ref="A2:S2"/>
  </x:mergeCells>
  <x:pageMargins left="0.7" right="0.7" top="0.75" bottom="0.75" header="0.3" footer="0.3"/>
  <x:tableParts count="1">
    <x:tablePart xmlns:r="http://schemas.openxmlformats.org/officeDocument/2006/relationships" r:id="Rf6f120381d1d43c7"/>
  </x:tableParts>
</x:worksheet>
</file>

<file path=xl/worksheets/sheet106.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1.25" hidden="0" customWidth="1"/>
    <x:col min="6" max="6" width="20" hidden="0" customWidth="1"/>
    <x:col min="7" max="7" width="16.25" hidden="0" customWidth="1"/>
    <x:col min="8" max="8" width="16.25" hidden="0" customWidth="1"/>
    <x:col min="9" max="9" width="15" hidden="0" customWidth="1"/>
    <x:col min="10" max="10" width="15" hidden="0" customWidth="1"/>
    <x:col min="11" max="11" width="16.2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69" t="str">
        <x:v>Formulaire Pollution sonore</x:v>
      </x:c>
      <x:c r="B1" s="169"/>
      <x:c r="C1" s="169"/>
      <x:c r="D1" s="169"/>
      <x:c r="E1" s="169"/>
      <x:c r="F1" s="169"/>
      <x:c r="G1" s="169"/>
      <x:c r="H1" s="169"/>
      <x:c r="I1" s="169"/>
      <x:c r="J1" s="169"/>
      <x:c r="K1" s="169"/>
      <x:c r="L1" s="169"/>
      <x:c r="M1" s="169"/>
      <x:c r="N1" s="169"/>
      <x:c r="O1" s="169"/>
      <x:c r="P1" s="169"/>
      <x:c r="Q1" s="169"/>
      <x:c r="R1" s="169"/>
      <x:c r="S1" s="169"/>
    </x:row>
    <x:row r="2" ht="34.5" customHeight="1">
      <x:c r="A2" s="138" t="str">
        <x:v>Mesures acoustiques par point et source : niveau jour/nuit, dépassement des seuils OMS, population exposée.</x:v>
      </x:c>
      <x:c r="B2" s="138"/>
      <x:c r="C2" s="138"/>
      <x:c r="D2" s="138"/>
      <x:c r="E2" s="138"/>
      <x:c r="F2" s="138"/>
      <x:c r="G2" s="138"/>
      <x:c r="H2" s="138"/>
      <x:c r="I2" s="138"/>
      <x:c r="J2" s="138"/>
      <x:c r="K2" s="138"/>
      <x:c r="L2" s="138"/>
      <x:c r="M2" s="138"/>
      <x:c r="N2" s="138"/>
      <x:c r="O2" s="138"/>
      <x:c r="P2" s="138"/>
      <x:c r="Q2" s="138"/>
      <x:c r="R2" s="138"/>
      <x:c r="S2" s="138"/>
    </x:row>
    <x:row r="4">
      <x:c r="A4" s="171" t="str">
        <x:v>ID_Saisie</x:v>
      </x:c>
      <x:c r="B4" s="171" t="str">
        <x:v>Année</x:v>
      </x:c>
      <x:c r="C4" s="171" t="str">
        <x:v>Mois</x:v>
      </x:c>
      <x:c r="D4" s="171" t="str">
        <x:v>Commune / zone</x:v>
      </x:c>
      <x:c r="E4" s="171" t="str">
        <x:v>Point de mesure</x:v>
      </x:c>
      <x:c r="F4" s="171" t="str">
        <x:v>Source de bruit</x:v>
      </x:c>
      <x:c r="G4" s="171" t="str">
        <x:v>Niveau jour Lden (dB)</x:v>
      </x:c>
      <x:c r="H4" s="171" t="str">
        <x:v>Niveau nuit Lnight (dB)</x:v>
      </x:c>
      <x:c r="I4" s="171" t="str">
        <x:v>Seuil OMS jour (dB)</x:v>
      </x:c>
      <x:c r="J4" s="171" t="str">
        <x:v>Dépassement (dB)</x:v>
      </x:c>
      <x:c r="K4" s="171" t="str">
        <x:v>Population exposée</x:v>
      </x:c>
      <x:c r="L4" s="171" t="str">
        <x:v>Institution source</x:v>
      </x:c>
      <x:c r="M4" s="171" t="str">
        <x:v>Document source</x:v>
      </x:c>
      <x:c r="N4" s="171" t="str">
        <x:v>Statut validation</x:v>
      </x:c>
      <x:c r="O4" s="171" t="str">
        <x:v>Niveau d'incertitude</x:v>
      </x:c>
      <x:c r="P4" s="171" t="str">
        <x:v>Date de saisie</x:v>
      </x:c>
      <x:c r="Q4" s="171" t="str">
        <x:v>Responsable</x:v>
      </x:c>
      <x:c r="R4" s="171" t="str">
        <x:v>Alerte_QC</x:v>
      </x:c>
      <x:c r="S4" s="171" t="str">
        <x:v>Alimente_Rapports</x:v>
      </x:c>
    </x:row>
    <x:row r="5">
      <x:c r="A5" s="142" t="str">
        <x:f>IF(B5="","","BRU-"&amp;TEXT(ROW()-4,"0000"))</x:f>
      </x:c>
      <x:c r="B5" s="142"/>
      <x:c r="C5" s="142"/>
      <x:c r="D5" s="142"/>
      <x:c r="E5" s="142"/>
      <x:c r="F5" s="142"/>
      <x:c r="G5" s="145"/>
      <x:c r="H5" s="145"/>
      <x:c r="I5" s="143">
        <x:f>IF(OR(G5="",I5=""),"",G5-I5)</x:f>
      </x:c>
      <x:c r="J5" s="145"/>
      <x:c r="K5" s="143"/>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IF(B6="","","BRU-"&amp;TEXT(ROW()-4,"0000"))</x:f>
      </x:c>
      <x:c r="B6" s="142"/>
      <x:c r="C6" s="142"/>
      <x:c r="D6" s="142"/>
      <x:c r="E6" s="142"/>
      <x:c r="F6" s="142"/>
      <x:c r="G6" s="145"/>
      <x:c r="H6" s="145"/>
      <x:c r="I6" s="143">
        <x:f>IF(OR(G6="",I6=""),"",G6-I6)</x:f>
      </x:c>
      <x:c r="J6" s="145"/>
      <x:c r="K6" s="143"/>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IF(B7="","","BRU-"&amp;TEXT(ROW()-4,"0000"))</x:f>
      </x:c>
      <x:c r="B7" s="142"/>
      <x:c r="C7" s="142"/>
      <x:c r="D7" s="142"/>
      <x:c r="E7" s="142"/>
      <x:c r="F7" s="142"/>
      <x:c r="G7" s="145"/>
      <x:c r="H7" s="145"/>
      <x:c r="I7" s="143">
        <x:f>IF(OR(G7="",I7=""),"",G7-I7)</x:f>
      </x:c>
      <x:c r="J7" s="145"/>
      <x:c r="K7" s="143"/>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IF(B8="","","BRU-"&amp;TEXT(ROW()-4,"0000"))</x:f>
      </x:c>
      <x:c r="B8" s="142"/>
      <x:c r="C8" s="142"/>
      <x:c r="D8" s="142"/>
      <x:c r="E8" s="142"/>
      <x:c r="F8" s="142"/>
      <x:c r="G8" s="145"/>
      <x:c r="H8" s="145"/>
      <x:c r="I8" s="143">
        <x:f>IF(OR(G8="",I8=""),"",G8-I8)</x:f>
      </x:c>
      <x:c r="J8" s="145"/>
      <x:c r="K8" s="143"/>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IF(B9="","","BRU-"&amp;TEXT(ROW()-4,"0000"))</x:f>
      </x:c>
      <x:c r="B9" s="142"/>
      <x:c r="C9" s="142"/>
      <x:c r="D9" s="142"/>
      <x:c r="E9" s="142"/>
      <x:c r="F9" s="142"/>
      <x:c r="G9" s="145"/>
      <x:c r="H9" s="145"/>
      <x:c r="I9" s="143">
        <x:f>IF(OR(G9="",I9=""),"",G9-I9)</x:f>
      </x:c>
      <x:c r="J9" s="145"/>
      <x:c r="K9" s="143"/>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IF(B10="","","BRU-"&amp;TEXT(ROW()-4,"0000"))</x:f>
      </x:c>
      <x:c r="B10" s="142"/>
      <x:c r="C10" s="142"/>
      <x:c r="D10" s="142"/>
      <x:c r="E10" s="142"/>
      <x:c r="F10" s="142"/>
      <x:c r="G10" s="145"/>
      <x:c r="H10" s="145"/>
      <x:c r="I10" s="143">
        <x:f>IF(OR(G10="",I10=""),"",G10-I10)</x:f>
      </x:c>
      <x:c r="J10" s="145"/>
      <x:c r="K10" s="143"/>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IF(B11="","","BRU-"&amp;TEXT(ROW()-4,"0000"))</x:f>
      </x:c>
      <x:c r="B11" s="142"/>
      <x:c r="C11" s="142"/>
      <x:c r="D11" s="142"/>
      <x:c r="E11" s="142"/>
      <x:c r="F11" s="142"/>
      <x:c r="G11" s="145"/>
      <x:c r="H11" s="145"/>
      <x:c r="I11" s="143">
        <x:f>IF(OR(G11="",I11=""),"",G11-I11)</x:f>
      </x:c>
      <x:c r="J11" s="145"/>
      <x:c r="K11" s="143"/>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IF(B12="","","BRU-"&amp;TEXT(ROW()-4,"0000"))</x:f>
      </x:c>
      <x:c r="B12" s="142"/>
      <x:c r="C12" s="142"/>
      <x:c r="D12" s="142"/>
      <x:c r="E12" s="142"/>
      <x:c r="F12" s="142"/>
      <x:c r="G12" s="145"/>
      <x:c r="H12" s="145"/>
      <x:c r="I12" s="143">
        <x:f>IF(OR(G12="",I12=""),"",G12-I12)</x:f>
      </x:c>
      <x:c r="J12" s="145"/>
      <x:c r="K12" s="143"/>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IF(B13="","","BRU-"&amp;TEXT(ROW()-4,"0000"))</x:f>
      </x:c>
      <x:c r="B13" s="142"/>
      <x:c r="C13" s="142"/>
      <x:c r="D13" s="142"/>
      <x:c r="E13" s="142"/>
      <x:c r="F13" s="142"/>
      <x:c r="G13" s="145"/>
      <x:c r="H13" s="145"/>
      <x:c r="I13" s="143">
        <x:f>IF(OR(G13="",I13=""),"",G13-I13)</x:f>
      </x:c>
      <x:c r="J13" s="145"/>
      <x:c r="K13" s="143"/>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IF(B14="","","BRU-"&amp;TEXT(ROW()-4,"0000"))</x:f>
      </x:c>
      <x:c r="B14" s="142"/>
      <x:c r="C14" s="142"/>
      <x:c r="D14" s="142"/>
      <x:c r="E14" s="142"/>
      <x:c r="F14" s="142"/>
      <x:c r="G14" s="145"/>
      <x:c r="H14" s="145"/>
      <x:c r="I14" s="143">
        <x:f>IF(OR(G14="",I14=""),"",G14-I14)</x:f>
      </x:c>
      <x:c r="J14" s="145"/>
      <x:c r="K14" s="143"/>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IF(B15="","","BRU-"&amp;TEXT(ROW()-4,"0000"))</x:f>
      </x:c>
      <x:c r="B15" s="142"/>
      <x:c r="C15" s="142"/>
      <x:c r="D15" s="142"/>
      <x:c r="E15" s="142"/>
      <x:c r="F15" s="142"/>
      <x:c r="G15" s="145"/>
      <x:c r="H15" s="145"/>
      <x:c r="I15" s="143">
        <x:f>IF(OR(G15="",I15=""),"",G15-I15)</x:f>
      </x:c>
      <x:c r="J15" s="145"/>
      <x:c r="K15" s="143"/>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IF(B16="","","BRU-"&amp;TEXT(ROW()-4,"0000"))</x:f>
      </x:c>
      <x:c r="B16" s="142"/>
      <x:c r="C16" s="142"/>
      <x:c r="D16" s="142"/>
      <x:c r="E16" s="142"/>
      <x:c r="F16" s="142"/>
      <x:c r="G16" s="145"/>
      <x:c r="H16" s="145"/>
      <x:c r="I16" s="143">
        <x:f>IF(OR(G16="",I16=""),"",G16-I16)</x:f>
      </x:c>
      <x:c r="J16" s="145"/>
      <x:c r="K16" s="143"/>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IF(B17="","","BRU-"&amp;TEXT(ROW()-4,"0000"))</x:f>
      </x:c>
      <x:c r="B17" s="142"/>
      <x:c r="C17" s="142"/>
      <x:c r="D17" s="142"/>
      <x:c r="E17" s="142"/>
      <x:c r="F17" s="142"/>
      <x:c r="G17" s="145"/>
      <x:c r="H17" s="145"/>
      <x:c r="I17" s="143">
        <x:f>IF(OR(G17="",I17=""),"",G17-I17)</x:f>
      </x:c>
      <x:c r="J17" s="145"/>
      <x:c r="K17" s="143"/>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IF(B18="","","BRU-"&amp;TEXT(ROW()-4,"0000"))</x:f>
      </x:c>
      <x:c r="B18" s="142"/>
      <x:c r="C18" s="142"/>
      <x:c r="D18" s="142"/>
      <x:c r="E18" s="142"/>
      <x:c r="F18" s="142"/>
      <x:c r="G18" s="145"/>
      <x:c r="H18" s="145"/>
      <x:c r="I18" s="143">
        <x:f>IF(OR(G18="",I18=""),"",G18-I18)</x:f>
      </x:c>
      <x:c r="J18" s="145"/>
      <x:c r="K18" s="143"/>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IF(B19="","","BRU-"&amp;TEXT(ROW()-4,"0000"))</x:f>
      </x:c>
      <x:c r="B19" s="142"/>
      <x:c r="C19" s="142"/>
      <x:c r="D19" s="142"/>
      <x:c r="E19" s="142"/>
      <x:c r="F19" s="142"/>
      <x:c r="G19" s="145"/>
      <x:c r="H19" s="145"/>
      <x:c r="I19" s="143">
        <x:f>IF(OR(G19="",I19=""),"",G19-I19)</x:f>
      </x:c>
      <x:c r="J19" s="145"/>
      <x:c r="K19" s="143"/>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IF(B20="","","BRU-"&amp;TEXT(ROW()-4,"0000"))</x:f>
      </x:c>
      <x:c r="B20" s="142"/>
      <x:c r="C20" s="142"/>
      <x:c r="D20" s="142"/>
      <x:c r="E20" s="142"/>
      <x:c r="F20" s="142"/>
      <x:c r="G20" s="145"/>
      <x:c r="H20" s="145"/>
      <x:c r="I20" s="143">
        <x:f>IF(OR(G20="",I20=""),"",G20-I20)</x:f>
      </x:c>
      <x:c r="J20" s="145"/>
      <x:c r="K20" s="143"/>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IF(B21="","","BRU-"&amp;TEXT(ROW()-4,"0000"))</x:f>
      </x:c>
      <x:c r="B21" s="142"/>
      <x:c r="C21" s="142"/>
      <x:c r="D21" s="142"/>
      <x:c r="E21" s="142"/>
      <x:c r="F21" s="142"/>
      <x:c r="G21" s="145"/>
      <x:c r="H21" s="145"/>
      <x:c r="I21" s="143">
        <x:f>IF(OR(G21="",I21=""),"",G21-I21)</x:f>
      </x:c>
      <x:c r="J21" s="145"/>
      <x:c r="K21" s="143"/>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IF(B22="","","BRU-"&amp;TEXT(ROW()-4,"0000"))</x:f>
      </x:c>
      <x:c r="B22" s="142"/>
      <x:c r="C22" s="142"/>
      <x:c r="D22" s="142"/>
      <x:c r="E22" s="142"/>
      <x:c r="F22" s="142"/>
      <x:c r="G22" s="145"/>
      <x:c r="H22" s="145"/>
      <x:c r="I22" s="143">
        <x:f>IF(OR(G22="",I22=""),"",G22-I22)</x:f>
      </x:c>
      <x:c r="J22" s="145"/>
      <x:c r="K22" s="143"/>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IF(B23="","","BRU-"&amp;TEXT(ROW()-4,"0000"))</x:f>
      </x:c>
      <x:c r="B23" s="142"/>
      <x:c r="C23" s="142"/>
      <x:c r="D23" s="142"/>
      <x:c r="E23" s="142"/>
      <x:c r="F23" s="142"/>
      <x:c r="G23" s="145"/>
      <x:c r="H23" s="145"/>
      <x:c r="I23" s="143">
        <x:f>IF(OR(G23="",I23=""),"",G23-I23)</x:f>
      </x:c>
      <x:c r="J23" s="145"/>
      <x:c r="K23" s="143"/>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IF(B24="","","BRU-"&amp;TEXT(ROW()-4,"0000"))</x:f>
      </x:c>
      <x:c r="B24" s="142"/>
      <x:c r="C24" s="142"/>
      <x:c r="D24" s="142"/>
      <x:c r="E24" s="142"/>
      <x:c r="F24" s="142"/>
      <x:c r="G24" s="145"/>
      <x:c r="H24" s="145"/>
      <x:c r="I24" s="143">
        <x:f>IF(OR(G24="",I24=""),"",G24-I24)</x:f>
      </x:c>
      <x:c r="J24" s="145"/>
      <x:c r="K24" s="143"/>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IF(B25="","","BRU-"&amp;TEXT(ROW()-4,"0000"))</x:f>
      </x:c>
      <x:c r="B25" s="142"/>
      <x:c r="C25" s="142"/>
      <x:c r="D25" s="142"/>
      <x:c r="E25" s="142"/>
      <x:c r="F25" s="142"/>
      <x:c r="G25" s="145"/>
      <x:c r="H25" s="145"/>
      <x:c r="I25" s="143">
        <x:f>IF(OR(G25="",I25=""),"",G25-I25)</x:f>
      </x:c>
      <x:c r="J25" s="145"/>
      <x:c r="K25" s="143"/>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IF(B26="","","BRU-"&amp;TEXT(ROW()-4,"0000"))</x:f>
      </x:c>
      <x:c r="B26" s="142"/>
      <x:c r="C26" s="142"/>
      <x:c r="D26" s="142"/>
      <x:c r="E26" s="142"/>
      <x:c r="F26" s="142"/>
      <x:c r="G26" s="145"/>
      <x:c r="H26" s="145"/>
      <x:c r="I26" s="143">
        <x:f>IF(OR(G26="",I26=""),"",G26-I26)</x:f>
      </x:c>
      <x:c r="J26" s="145"/>
      <x:c r="K26" s="143"/>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IF(B27="","","BRU-"&amp;TEXT(ROW()-4,"0000"))</x:f>
      </x:c>
      <x:c r="B27" s="142"/>
      <x:c r="C27" s="142"/>
      <x:c r="D27" s="142"/>
      <x:c r="E27" s="142"/>
      <x:c r="F27" s="142"/>
      <x:c r="G27" s="145"/>
      <x:c r="H27" s="145"/>
      <x:c r="I27" s="143">
        <x:f>IF(OR(G27="",I27=""),"",G27-I27)</x:f>
      </x:c>
      <x:c r="J27" s="145"/>
      <x:c r="K27" s="143"/>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IF(B28="","","BRU-"&amp;TEXT(ROW()-4,"0000"))</x:f>
      </x:c>
      <x:c r="B28" s="142"/>
      <x:c r="C28" s="142"/>
      <x:c r="D28" s="142"/>
      <x:c r="E28" s="142"/>
      <x:c r="F28" s="142"/>
      <x:c r="G28" s="145"/>
      <x:c r="H28" s="145"/>
      <x:c r="I28" s="143">
        <x:f>IF(OR(G28="",I28=""),"",G28-I28)</x:f>
      </x:c>
      <x:c r="J28" s="145"/>
      <x:c r="K28" s="143"/>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IF(B29="","","BRU-"&amp;TEXT(ROW()-4,"0000"))</x:f>
      </x:c>
      <x:c r="B29" s="142"/>
      <x:c r="C29" s="142"/>
      <x:c r="D29" s="142"/>
      <x:c r="E29" s="142"/>
      <x:c r="F29" s="142"/>
      <x:c r="G29" s="145"/>
      <x:c r="H29" s="145"/>
      <x:c r="I29" s="143">
        <x:f>IF(OR(G29="",I29=""),"",G29-I29)</x:f>
      </x:c>
      <x:c r="J29" s="145"/>
      <x:c r="K29" s="143"/>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IF(B30="","","BRU-"&amp;TEXT(ROW()-4,"0000"))</x:f>
      </x:c>
      <x:c r="B30" s="142"/>
      <x:c r="C30" s="142"/>
      <x:c r="D30" s="142"/>
      <x:c r="E30" s="142"/>
      <x:c r="F30" s="142"/>
      <x:c r="G30" s="145"/>
      <x:c r="H30" s="145"/>
      <x:c r="I30" s="143">
        <x:f>IF(OR(G30="",I30=""),"",G30-I30)</x:f>
      </x:c>
      <x:c r="J30" s="145"/>
      <x:c r="K30" s="143"/>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IF(B31="","","BRU-"&amp;TEXT(ROW()-4,"0000"))</x:f>
      </x:c>
      <x:c r="B31" s="142"/>
      <x:c r="C31" s="142"/>
      <x:c r="D31" s="142"/>
      <x:c r="E31" s="142"/>
      <x:c r="F31" s="142"/>
      <x:c r="G31" s="145"/>
      <x:c r="H31" s="145"/>
      <x:c r="I31" s="143">
        <x:f>IF(OR(G31="",I31=""),"",G31-I31)</x:f>
      </x:c>
      <x:c r="J31" s="145"/>
      <x:c r="K31" s="143"/>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IF(B32="","","BRU-"&amp;TEXT(ROW()-4,"0000"))</x:f>
      </x:c>
      <x:c r="B32" s="142"/>
      <x:c r="C32" s="142"/>
      <x:c r="D32" s="142"/>
      <x:c r="E32" s="142"/>
      <x:c r="F32" s="142"/>
      <x:c r="G32" s="145"/>
      <x:c r="H32" s="145"/>
      <x:c r="I32" s="143">
        <x:f>IF(OR(G32="",I32=""),"",G32-I32)</x:f>
      </x:c>
      <x:c r="J32" s="145"/>
      <x:c r="K32" s="143"/>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IF(B33="","","BRU-"&amp;TEXT(ROW()-4,"0000"))</x:f>
      </x:c>
      <x:c r="B33" s="142"/>
      <x:c r="C33" s="142"/>
      <x:c r="D33" s="142"/>
      <x:c r="E33" s="142"/>
      <x:c r="F33" s="142"/>
      <x:c r="G33" s="145"/>
      <x:c r="H33" s="145"/>
      <x:c r="I33" s="143">
        <x:f>IF(OR(G33="",I33=""),"",G33-I33)</x:f>
      </x:c>
      <x:c r="J33" s="145"/>
      <x:c r="K33" s="143"/>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IF(B34="","","BRU-"&amp;TEXT(ROW()-4,"0000"))</x:f>
      </x:c>
      <x:c r="B34" s="142"/>
      <x:c r="C34" s="142"/>
      <x:c r="D34" s="142"/>
      <x:c r="E34" s="142"/>
      <x:c r="F34" s="142"/>
      <x:c r="G34" s="145"/>
      <x:c r="H34" s="145"/>
      <x:c r="I34" s="143">
        <x:f>IF(OR(G34="",I34=""),"",G34-I34)</x:f>
      </x:c>
      <x:c r="J34" s="145"/>
      <x:c r="K34" s="143"/>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IF(B35="","","BRU-"&amp;TEXT(ROW()-4,"0000"))</x:f>
      </x:c>
      <x:c r="B35" s="142"/>
      <x:c r="C35" s="142"/>
      <x:c r="D35" s="142"/>
      <x:c r="E35" s="142"/>
      <x:c r="F35" s="142"/>
      <x:c r="G35" s="145"/>
      <x:c r="H35" s="145"/>
      <x:c r="I35" s="143">
        <x:f>IF(OR(G35="",I35=""),"",G35-I35)</x:f>
      </x:c>
      <x:c r="J35" s="145"/>
      <x:c r="K35" s="143"/>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IF(B36="","","BRU-"&amp;TEXT(ROW()-4,"0000"))</x:f>
      </x:c>
      <x:c r="B36" s="142"/>
      <x:c r="C36" s="142"/>
      <x:c r="D36" s="142"/>
      <x:c r="E36" s="142"/>
      <x:c r="F36" s="142"/>
      <x:c r="G36" s="145"/>
      <x:c r="H36" s="145"/>
      <x:c r="I36" s="143">
        <x:f>IF(OR(G36="",I36=""),"",G36-I36)</x:f>
      </x:c>
      <x:c r="J36" s="145"/>
      <x:c r="K36" s="143"/>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IF(B37="","","BRU-"&amp;TEXT(ROW()-4,"0000"))</x:f>
      </x:c>
      <x:c r="B37" s="142"/>
      <x:c r="C37" s="142"/>
      <x:c r="D37" s="142"/>
      <x:c r="E37" s="142"/>
      <x:c r="F37" s="142"/>
      <x:c r="G37" s="145"/>
      <x:c r="H37" s="145"/>
      <x:c r="I37" s="143">
        <x:f>IF(OR(G37="",I37=""),"",G37-I37)</x:f>
      </x:c>
      <x:c r="J37" s="145"/>
      <x:c r="K37" s="143"/>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IF(B38="","","BRU-"&amp;TEXT(ROW()-4,"0000"))</x:f>
      </x:c>
      <x:c r="B38" s="142"/>
      <x:c r="C38" s="142"/>
      <x:c r="D38" s="142"/>
      <x:c r="E38" s="142"/>
      <x:c r="F38" s="142"/>
      <x:c r="G38" s="145"/>
      <x:c r="H38" s="145"/>
      <x:c r="I38" s="143">
        <x:f>IF(OR(G38="",I38=""),"",G38-I38)</x:f>
      </x:c>
      <x:c r="J38" s="145"/>
      <x:c r="K38" s="143"/>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IF(B39="","","BRU-"&amp;TEXT(ROW()-4,"0000"))</x:f>
      </x:c>
      <x:c r="B39" s="142"/>
      <x:c r="C39" s="142"/>
      <x:c r="D39" s="142"/>
      <x:c r="E39" s="142"/>
      <x:c r="F39" s="142"/>
      <x:c r="G39" s="145"/>
      <x:c r="H39" s="145"/>
      <x:c r="I39" s="143">
        <x:f>IF(OR(G39="",I39=""),"",G39-I39)</x:f>
      </x:c>
      <x:c r="J39" s="145"/>
      <x:c r="K39" s="143"/>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IF(B40="","","BRU-"&amp;TEXT(ROW()-4,"0000"))</x:f>
      </x:c>
      <x:c r="B40" s="142"/>
      <x:c r="C40" s="142"/>
      <x:c r="D40" s="142"/>
      <x:c r="E40" s="142"/>
      <x:c r="F40" s="142"/>
      <x:c r="G40" s="145"/>
      <x:c r="H40" s="145"/>
      <x:c r="I40" s="143">
        <x:f>IF(OR(G40="",I40=""),"",G40-I40)</x:f>
      </x:c>
      <x:c r="J40" s="145"/>
      <x:c r="K40" s="143"/>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IF(B41="","","BRU-"&amp;TEXT(ROW()-4,"0000"))</x:f>
      </x:c>
      <x:c r="B41" s="142"/>
      <x:c r="C41" s="142"/>
      <x:c r="D41" s="142"/>
      <x:c r="E41" s="142"/>
      <x:c r="F41" s="142"/>
      <x:c r="G41" s="145"/>
      <x:c r="H41" s="145"/>
      <x:c r="I41" s="143">
        <x:f>IF(OR(G41="",I41=""),"",G41-I41)</x:f>
      </x:c>
      <x:c r="J41" s="145"/>
      <x:c r="K41" s="143"/>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IF(B42="","","BRU-"&amp;TEXT(ROW()-4,"0000"))</x:f>
      </x:c>
      <x:c r="B42" s="142"/>
      <x:c r="C42" s="142"/>
      <x:c r="D42" s="142"/>
      <x:c r="E42" s="142"/>
      <x:c r="F42" s="142"/>
      <x:c r="G42" s="145"/>
      <x:c r="H42" s="145"/>
      <x:c r="I42" s="143">
        <x:f>IF(OR(G42="",I42=""),"",G42-I42)</x:f>
      </x:c>
      <x:c r="J42" s="145"/>
      <x:c r="K42" s="143"/>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IF(B43="","","BRU-"&amp;TEXT(ROW()-4,"0000"))</x:f>
      </x:c>
      <x:c r="B43" s="142"/>
      <x:c r="C43" s="142"/>
      <x:c r="D43" s="142"/>
      <x:c r="E43" s="142"/>
      <x:c r="F43" s="142"/>
      <x:c r="G43" s="145"/>
      <x:c r="H43" s="145"/>
      <x:c r="I43" s="143">
        <x:f>IF(OR(G43="",I43=""),"",G43-I43)</x:f>
      </x:c>
      <x:c r="J43" s="145"/>
      <x:c r="K43" s="143"/>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IF(B44="","","BRU-"&amp;TEXT(ROW()-4,"0000"))</x:f>
      </x:c>
      <x:c r="B44" s="142"/>
      <x:c r="C44" s="142"/>
      <x:c r="D44" s="142"/>
      <x:c r="E44" s="142"/>
      <x:c r="F44" s="142"/>
      <x:c r="G44" s="145"/>
      <x:c r="H44" s="145"/>
      <x:c r="I44" s="143">
        <x:f>IF(OR(G44="",I44=""),"",G44-I44)</x:f>
      </x:c>
      <x:c r="J44" s="145"/>
      <x:c r="K44" s="143"/>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IF(B45="","","BRU-"&amp;TEXT(ROW()-4,"0000"))</x:f>
      </x:c>
      <x:c r="B45" s="142"/>
      <x:c r="C45" s="142"/>
      <x:c r="D45" s="142"/>
      <x:c r="E45" s="142"/>
      <x:c r="F45" s="142"/>
      <x:c r="G45" s="145"/>
      <x:c r="H45" s="145"/>
      <x:c r="I45" s="143">
        <x:f>IF(OR(G45="",I45=""),"",G45-I45)</x:f>
      </x:c>
      <x:c r="J45" s="145"/>
      <x:c r="K45" s="143"/>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IF(B46="","","BRU-"&amp;TEXT(ROW()-4,"0000"))</x:f>
      </x:c>
      <x:c r="B46" s="142"/>
      <x:c r="C46" s="142"/>
      <x:c r="D46" s="142"/>
      <x:c r="E46" s="142"/>
      <x:c r="F46" s="142"/>
      <x:c r="G46" s="145"/>
      <x:c r="H46" s="145"/>
      <x:c r="I46" s="143">
        <x:f>IF(OR(G46="",I46=""),"",G46-I46)</x:f>
      </x:c>
      <x:c r="J46" s="145"/>
      <x:c r="K46" s="143"/>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IF(B47="","","BRU-"&amp;TEXT(ROW()-4,"0000"))</x:f>
      </x:c>
      <x:c r="B47" s="142"/>
      <x:c r="C47" s="142"/>
      <x:c r="D47" s="142"/>
      <x:c r="E47" s="142"/>
      <x:c r="F47" s="142"/>
      <x:c r="G47" s="145"/>
      <x:c r="H47" s="145"/>
      <x:c r="I47" s="143">
        <x:f>IF(OR(G47="",I47=""),"",G47-I47)</x:f>
      </x:c>
      <x:c r="J47" s="145"/>
      <x:c r="K47" s="143"/>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IF(B48="","","BRU-"&amp;TEXT(ROW()-4,"0000"))</x:f>
      </x:c>
      <x:c r="B48" s="142"/>
      <x:c r="C48" s="142"/>
      <x:c r="D48" s="142"/>
      <x:c r="E48" s="142"/>
      <x:c r="F48" s="142"/>
      <x:c r="G48" s="145"/>
      <x:c r="H48" s="145"/>
      <x:c r="I48" s="143">
        <x:f>IF(OR(G48="",I48=""),"",G48-I48)</x:f>
      </x:c>
      <x:c r="J48" s="145"/>
      <x:c r="K48" s="143"/>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IF(B49="","","BRU-"&amp;TEXT(ROW()-4,"0000"))</x:f>
      </x:c>
      <x:c r="B49" s="142"/>
      <x:c r="C49" s="142"/>
      <x:c r="D49" s="142"/>
      <x:c r="E49" s="142"/>
      <x:c r="F49" s="142"/>
      <x:c r="G49" s="145"/>
      <x:c r="H49" s="145"/>
      <x:c r="I49" s="143">
        <x:f>IF(OR(G49="",I49=""),"",G49-I49)</x:f>
      </x:c>
      <x:c r="J49" s="145"/>
      <x:c r="K49" s="143"/>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IF(B50="","","BRU-"&amp;TEXT(ROW()-4,"0000"))</x:f>
      </x:c>
      <x:c r="B50" s="142"/>
      <x:c r="C50" s="142"/>
      <x:c r="D50" s="142"/>
      <x:c r="E50" s="142"/>
      <x:c r="F50" s="142"/>
      <x:c r="G50" s="145"/>
      <x:c r="H50" s="145"/>
      <x:c r="I50" s="143">
        <x:f>IF(OR(G50="",I50=""),"",G50-I50)</x:f>
      </x:c>
      <x:c r="J50" s="145"/>
      <x:c r="K50" s="143"/>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IF(B51="","","BRU-"&amp;TEXT(ROW()-4,"0000"))</x:f>
      </x:c>
      <x:c r="B51" s="142"/>
      <x:c r="C51" s="142"/>
      <x:c r="D51" s="142"/>
      <x:c r="E51" s="142"/>
      <x:c r="F51" s="142"/>
      <x:c r="G51" s="145"/>
      <x:c r="H51" s="145"/>
      <x:c r="I51" s="143">
        <x:f>IF(OR(G51="",I51=""),"",G51-I51)</x:f>
      </x:c>
      <x:c r="J51" s="145"/>
      <x:c r="K51" s="143"/>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IF(B52="","","BRU-"&amp;TEXT(ROW()-4,"0000"))</x:f>
      </x:c>
      <x:c r="B52" s="142"/>
      <x:c r="C52" s="142"/>
      <x:c r="D52" s="142"/>
      <x:c r="E52" s="142"/>
      <x:c r="F52" s="142"/>
      <x:c r="G52" s="145"/>
      <x:c r="H52" s="145"/>
      <x:c r="I52" s="143">
        <x:f>IF(OR(G52="",I52=""),"",G52-I52)</x:f>
      </x:c>
      <x:c r="J52" s="145"/>
      <x:c r="K52" s="143"/>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IF(B53="","","BRU-"&amp;TEXT(ROW()-4,"0000"))</x:f>
      </x:c>
      <x:c r="B53" s="142"/>
      <x:c r="C53" s="142"/>
      <x:c r="D53" s="142"/>
      <x:c r="E53" s="142"/>
      <x:c r="F53" s="142"/>
      <x:c r="G53" s="145"/>
      <x:c r="H53" s="145"/>
      <x:c r="I53" s="143">
        <x:f>IF(OR(G53="",I53=""),"",G53-I53)</x:f>
      </x:c>
      <x:c r="J53" s="145"/>
      <x:c r="K53" s="143"/>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IF(B54="","","BRU-"&amp;TEXT(ROW()-4,"0000"))</x:f>
      </x:c>
      <x:c r="B54" s="142"/>
      <x:c r="C54" s="142"/>
      <x:c r="D54" s="142"/>
      <x:c r="E54" s="142"/>
      <x:c r="F54" s="142"/>
      <x:c r="G54" s="145"/>
      <x:c r="H54" s="145"/>
      <x:c r="I54" s="143">
        <x:f>IF(OR(G54="",I54=""),"",G54-I54)</x:f>
      </x:c>
      <x:c r="J54" s="145"/>
      <x:c r="K54" s="143"/>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IF(B55="","","BRU-"&amp;TEXT(ROW()-4,"0000"))</x:f>
      </x:c>
      <x:c r="B55" s="142"/>
      <x:c r="C55" s="142"/>
      <x:c r="D55" s="142"/>
      <x:c r="E55" s="142"/>
      <x:c r="F55" s="142"/>
      <x:c r="G55" s="145"/>
      <x:c r="H55" s="145"/>
      <x:c r="I55" s="143">
        <x:f>IF(OR(G55="",I55=""),"",G55-I55)</x:f>
      </x:c>
      <x:c r="J55" s="145"/>
      <x:c r="K55" s="143"/>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IF(B56="","","BRU-"&amp;TEXT(ROW()-4,"0000"))</x:f>
      </x:c>
      <x:c r="B56" s="142"/>
      <x:c r="C56" s="142"/>
      <x:c r="D56" s="142"/>
      <x:c r="E56" s="142"/>
      <x:c r="F56" s="142"/>
      <x:c r="G56" s="145"/>
      <x:c r="H56" s="145"/>
      <x:c r="I56" s="143">
        <x:f>IF(OR(G56="",I56=""),"",G56-I56)</x:f>
      </x:c>
      <x:c r="J56" s="145"/>
      <x:c r="K56" s="143"/>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IF(B57="","","BRU-"&amp;TEXT(ROW()-4,"0000"))</x:f>
      </x:c>
      <x:c r="B57" s="142"/>
      <x:c r="C57" s="142"/>
      <x:c r="D57" s="142"/>
      <x:c r="E57" s="142"/>
      <x:c r="F57" s="142"/>
      <x:c r="G57" s="145"/>
      <x:c r="H57" s="145"/>
      <x:c r="I57" s="143">
        <x:f>IF(OR(G57="",I57=""),"",G57-I57)</x:f>
      </x:c>
      <x:c r="J57" s="145"/>
      <x:c r="K57" s="143"/>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IF(B58="","","BRU-"&amp;TEXT(ROW()-4,"0000"))</x:f>
      </x:c>
      <x:c r="B58" s="142"/>
      <x:c r="C58" s="142"/>
      <x:c r="D58" s="142"/>
      <x:c r="E58" s="142"/>
      <x:c r="F58" s="142"/>
      <x:c r="G58" s="145"/>
      <x:c r="H58" s="145"/>
      <x:c r="I58" s="143">
        <x:f>IF(OR(G58="",I58=""),"",G58-I58)</x:f>
      </x:c>
      <x:c r="J58" s="145"/>
      <x:c r="K58" s="143"/>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IF(B59="","","BRU-"&amp;TEXT(ROW()-4,"0000"))</x:f>
      </x:c>
      <x:c r="B59" s="142"/>
      <x:c r="C59" s="142"/>
      <x:c r="D59" s="142"/>
      <x:c r="E59" s="142"/>
      <x:c r="F59" s="142"/>
      <x:c r="G59" s="145"/>
      <x:c r="H59" s="145"/>
      <x:c r="I59" s="143">
        <x:f>IF(OR(G59="",I59=""),"",G59-I59)</x:f>
      </x:c>
      <x:c r="J59" s="145"/>
      <x:c r="K59" s="143"/>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IF(B60="","","BRU-"&amp;TEXT(ROW()-4,"0000"))</x:f>
      </x:c>
      <x:c r="B60" s="142"/>
      <x:c r="C60" s="142"/>
      <x:c r="D60" s="142"/>
      <x:c r="E60" s="142"/>
      <x:c r="F60" s="142"/>
      <x:c r="G60" s="145"/>
      <x:c r="H60" s="145"/>
      <x:c r="I60" s="143">
        <x:f>IF(OR(G60="",I60=""),"",G60-I60)</x:f>
      </x:c>
      <x:c r="J60" s="145"/>
      <x:c r="K60" s="143"/>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IF(B61="","","BRU-"&amp;TEXT(ROW()-4,"0000"))</x:f>
      </x:c>
      <x:c r="B61" s="142"/>
      <x:c r="C61" s="142"/>
      <x:c r="D61" s="142"/>
      <x:c r="E61" s="142"/>
      <x:c r="F61" s="142"/>
      <x:c r="G61" s="145"/>
      <x:c r="H61" s="145"/>
      <x:c r="I61" s="143">
        <x:f>IF(OR(G61="",I61=""),"",G61-I61)</x:f>
      </x:c>
      <x:c r="J61" s="145"/>
      <x:c r="K61" s="143"/>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IF(B62="","","BRU-"&amp;TEXT(ROW()-4,"0000"))</x:f>
      </x:c>
      <x:c r="B62" s="142"/>
      <x:c r="C62" s="142"/>
      <x:c r="D62" s="142"/>
      <x:c r="E62" s="142"/>
      <x:c r="F62" s="142"/>
      <x:c r="G62" s="145"/>
      <x:c r="H62" s="145"/>
      <x:c r="I62" s="143">
        <x:f>IF(OR(G62="",I62=""),"",G62-I62)</x:f>
      </x:c>
      <x:c r="J62" s="145"/>
      <x:c r="K62" s="143"/>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IF(B63="","","BRU-"&amp;TEXT(ROW()-4,"0000"))</x:f>
      </x:c>
      <x:c r="B63" s="142"/>
      <x:c r="C63" s="142"/>
      <x:c r="D63" s="142"/>
      <x:c r="E63" s="142"/>
      <x:c r="F63" s="142"/>
      <x:c r="G63" s="145"/>
      <x:c r="H63" s="145"/>
      <x:c r="I63" s="143">
        <x:f>IF(OR(G63="",I63=""),"",G63-I63)</x:f>
      </x:c>
      <x:c r="J63" s="145"/>
      <x:c r="K63" s="143"/>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IF(B64="","","BRU-"&amp;TEXT(ROW()-4,"0000"))</x:f>
      </x:c>
      <x:c r="B64" s="142"/>
      <x:c r="C64" s="142"/>
      <x:c r="D64" s="142"/>
      <x:c r="E64" s="142"/>
      <x:c r="F64" s="142"/>
      <x:c r="G64" s="145"/>
      <x:c r="H64" s="145"/>
      <x:c r="I64" s="143">
        <x:f>IF(OR(G64="",I64=""),"",G64-I64)</x:f>
      </x:c>
      <x:c r="J64" s="145"/>
      <x:c r="K64" s="143"/>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79" priority="1" operator="containsText" text="ALERTE"/>
    <x:cfRule type="containsText" dxfId="480" priority="2" operator="containsText" text="OK"/>
    <x:cfRule type="containsText" dxfId="481" priority="3" operator="containsText" text="Rouge"/>
    <x:cfRule type="containsText" dxfId="482" priority="4" operator="containsText" text="Orange"/>
    <x:cfRule type="containsText" dxfId="483" priority="5" operator="containsText" text="Jaune"/>
    <x:cfRule type="containsText" dxfId="484" priority="6" operator="containsText" text="Vert"/>
    <x:cfRule type="containsText" dxfId="485" priority="7" operator="containsText" text="Validé humainement"/>
    <x:cfRule type="containsText" dxfId="486" priority="8" operator="containsText" text="P0"/>
    <x:cfRule type="containsText" dxfId="487" priority="9" operator="containsText" text="Extrême"/>
    <x:cfRule type="containsText" dxfId="488" priority="10" operator="containsText" text="Élevé"/>
  </x:conditionalFormatting>
  <x:conditionalFormatting sqref="R5:R64">
    <x:cfRule type="containsText" dxfId="489" priority="11" operator="containsText" text="ALERTE"/>
    <x:cfRule type="containsText" dxfId="490" priority="12" operator="containsText" text="OK"/>
    <x:cfRule type="containsText" dxfId="491" priority="13" operator="containsText" text="Rouge"/>
    <x:cfRule type="containsText" dxfId="492" priority="14" operator="containsText" text="Orange"/>
    <x:cfRule type="containsText" dxfId="493" priority="15" operator="containsText" text="Jaune"/>
    <x:cfRule type="containsText" dxfId="494" priority="16" operator="containsText" text="Vert"/>
    <x:cfRule type="containsText" dxfId="495" priority="17" operator="containsText" text="Validé humainement"/>
    <x:cfRule type="containsText" dxfId="496" priority="18" operator="containsText" text="P0"/>
    <x:cfRule type="containsText" dxfId="497" priority="19" operator="containsText" text="Extrême"/>
    <x:cfRule type="containsText" dxfId="49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F5:F64">
      <x:formula1>"Trafic routier,Marché,Industrie,Chantier,Lieu de culte / événement,Aéroport / port,Groupe électrogène"</x:formula1>
    </x:dataValidation>
  </x:dataValidations>
  <x:pageMargins left="0.7" right="0.7" top="0.75" bottom="0.75" header="0.3" footer="0.3"/>
  <x:tableParts count="1">
    <x:tablePart xmlns:r="http://schemas.openxmlformats.org/officeDocument/2006/relationships" r:id="Rde903a3f1c9545c3"/>
  </x:tableParts>
</x:worksheet>
</file>

<file path=xl/worksheets/sheet107.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1.25" hidden="0" customWidth="1"/>
    <x:col min="6" max="6" width="20" hidden="0" customWidth="1"/>
    <x:col min="7" max="7" width="16.25" hidden="0" customWidth="1"/>
    <x:col min="8" max="8" width="16.25" hidden="0" customWidth="1"/>
    <x:col min="9" max="9" width="15" hidden="0" customWidth="1"/>
    <x:col min="10" max="10" width="15" hidden="0" customWidth="1"/>
    <x:col min="11" max="11" width="16.2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Pollution sonore</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19_Form_Pollution_Sonore.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Point de mesure</x:v>
      </x:c>
      <x:c r="F4" s="150" t="str">
        <x:v>Source de bruit</x:v>
      </x:c>
      <x:c r="G4" s="150" t="str">
        <x:v>Niveau jour Lden (dB)</x:v>
      </x:c>
      <x:c r="H4" s="150" t="str">
        <x:v>Niveau nuit Lnight (dB)</x:v>
      </x:c>
      <x:c r="I4" s="150" t="str">
        <x:v>Seuil OMS jour (dB)</x:v>
      </x:c>
      <x:c r="J4" s="150" t="str">
        <x:v>Dépassement (dB)</x:v>
      </x:c>
      <x:c r="K4" s="150" t="str">
        <x:v>Population exposée</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IF('19_Form_Pollution_Sonore'!$N5="Validé humainement",'19_Form_Pollution_Sonore'!A5,"")</x:f>
      </x:c>
      <x:c r="B5" s="142" t="str">
        <x:f>IF('19_Form_Pollution_Sonore'!$N5="Validé humainement",'19_Form_Pollution_Sonore'!B5,"")</x:f>
      </x:c>
      <x:c r="C5" s="142" t="str">
        <x:f>IF('19_Form_Pollution_Sonore'!$N5="Validé humainement",'19_Form_Pollution_Sonore'!C5,"")</x:f>
      </x:c>
      <x:c r="D5" s="142" t="str">
        <x:f>IF('19_Form_Pollution_Sonore'!$N5="Validé humainement",'19_Form_Pollution_Sonore'!D5,"")</x:f>
      </x:c>
      <x:c r="E5" s="142" t="str">
        <x:f>IF('19_Form_Pollution_Sonore'!$N5="Validé humainement",'19_Form_Pollution_Sonore'!E5,"")</x:f>
      </x:c>
      <x:c r="F5" s="142" t="str">
        <x:f>IF('19_Form_Pollution_Sonore'!$N5="Validé humainement",'19_Form_Pollution_Sonore'!F5,"")</x:f>
      </x:c>
      <x:c r="G5" s="142" t="str">
        <x:f>IF('19_Form_Pollution_Sonore'!$N5="Validé humainement",'19_Form_Pollution_Sonore'!G5,"")</x:f>
      </x:c>
      <x:c r="H5" s="142" t="str">
        <x:f>IF('19_Form_Pollution_Sonore'!$N5="Validé humainement",'19_Form_Pollution_Sonore'!H5,"")</x:f>
      </x:c>
      <x:c r="I5" s="142" t="str">
        <x:f>IF('19_Form_Pollution_Sonore'!$N5="Validé humainement",'19_Form_Pollution_Sonore'!I5,"")</x:f>
      </x:c>
      <x:c r="J5" s="142" t="str">
        <x:f>IF('19_Form_Pollution_Sonore'!$N5="Validé humainement",'19_Form_Pollution_Sonore'!J5,"")</x:f>
      </x:c>
      <x:c r="K5" s="142" t="str">
        <x:f>IF('19_Form_Pollution_Sonore'!$N5="Validé humainement",'19_Form_Pollution_Sonore'!K5,"")</x:f>
      </x:c>
      <x:c r="L5" s="142" t="str">
        <x:f>IF('19_Form_Pollution_Sonore'!$N5="Validé humainement",'19_Form_Pollution_Sonore'!L5,"")</x:f>
      </x:c>
      <x:c r="M5" s="142" t="str">
        <x:f>IF('19_Form_Pollution_Sonore'!$N5="Validé humainement",'19_Form_Pollution_Sonore'!M5,"")</x:f>
      </x:c>
      <x:c r="N5" s="142" t="str">
        <x:f>IF('19_Form_Pollution_Sonore'!$N5="Validé humainement",'19_Form_Pollution_Sonore'!N5,"")</x:f>
      </x:c>
      <x:c r="O5" s="142" t="str">
        <x:f>IF('19_Form_Pollution_Sonore'!$N5="Validé humainement",'19_Form_Pollution_Sonore'!O5,"")</x:f>
      </x:c>
      <x:c r="P5" s="142" t="str">
        <x:f>IF('19_Form_Pollution_Sonore'!$N5="Validé humainement",'19_Form_Pollution_Sonore'!P5,"")</x:f>
      </x:c>
      <x:c r="Q5" s="142" t="str">
        <x:f>IF('19_Form_Pollution_Sonore'!$N5="Validé humainement",'19_Form_Pollution_Sonore'!Q5,"")</x:f>
      </x:c>
      <x:c r="R5" s="142" t="str">
        <x:f>IF('19_Form_Pollution_Sonore'!$N5="Validé humainement",'19_Form_Pollution_Sonore'!R5,"")</x:f>
      </x:c>
      <x:c r="S5" s="142" t="str">
        <x:f>IF('19_Form_Pollution_Sonore'!$N5="Validé humainement",'19_Form_Pollution_Sonore'!S5,"")</x:f>
      </x:c>
    </x:row>
    <x:row r="6">
      <x:c r="A6" s="142" t="str">
        <x:f>IF('19_Form_Pollution_Sonore'!$N6="Validé humainement",'19_Form_Pollution_Sonore'!A6,"")</x:f>
      </x:c>
      <x:c r="B6" s="142" t="str">
        <x:f>IF('19_Form_Pollution_Sonore'!$N6="Validé humainement",'19_Form_Pollution_Sonore'!B6,"")</x:f>
      </x:c>
      <x:c r="C6" s="142" t="str">
        <x:f>IF('19_Form_Pollution_Sonore'!$N6="Validé humainement",'19_Form_Pollution_Sonore'!C6,"")</x:f>
      </x:c>
      <x:c r="D6" s="142" t="str">
        <x:f>IF('19_Form_Pollution_Sonore'!$N6="Validé humainement",'19_Form_Pollution_Sonore'!D6,"")</x:f>
      </x:c>
      <x:c r="E6" s="142" t="str">
        <x:f>IF('19_Form_Pollution_Sonore'!$N6="Validé humainement",'19_Form_Pollution_Sonore'!E6,"")</x:f>
      </x:c>
      <x:c r="F6" s="142" t="str">
        <x:f>IF('19_Form_Pollution_Sonore'!$N6="Validé humainement",'19_Form_Pollution_Sonore'!F6,"")</x:f>
      </x:c>
      <x:c r="G6" s="142" t="str">
        <x:f>IF('19_Form_Pollution_Sonore'!$N6="Validé humainement",'19_Form_Pollution_Sonore'!G6,"")</x:f>
      </x:c>
      <x:c r="H6" s="142" t="str">
        <x:f>IF('19_Form_Pollution_Sonore'!$N6="Validé humainement",'19_Form_Pollution_Sonore'!H6,"")</x:f>
      </x:c>
      <x:c r="I6" s="142" t="str">
        <x:f>IF('19_Form_Pollution_Sonore'!$N6="Validé humainement",'19_Form_Pollution_Sonore'!I6,"")</x:f>
      </x:c>
      <x:c r="J6" s="142" t="str">
        <x:f>IF('19_Form_Pollution_Sonore'!$N6="Validé humainement",'19_Form_Pollution_Sonore'!J6,"")</x:f>
      </x:c>
      <x:c r="K6" s="142" t="str">
        <x:f>IF('19_Form_Pollution_Sonore'!$N6="Validé humainement",'19_Form_Pollution_Sonore'!K6,"")</x:f>
      </x:c>
      <x:c r="L6" s="142" t="str">
        <x:f>IF('19_Form_Pollution_Sonore'!$N6="Validé humainement",'19_Form_Pollution_Sonore'!L6,"")</x:f>
      </x:c>
      <x:c r="M6" s="142" t="str">
        <x:f>IF('19_Form_Pollution_Sonore'!$N6="Validé humainement",'19_Form_Pollution_Sonore'!M6,"")</x:f>
      </x:c>
      <x:c r="N6" s="142" t="str">
        <x:f>IF('19_Form_Pollution_Sonore'!$N6="Validé humainement",'19_Form_Pollution_Sonore'!N6,"")</x:f>
      </x:c>
      <x:c r="O6" s="142" t="str">
        <x:f>IF('19_Form_Pollution_Sonore'!$N6="Validé humainement",'19_Form_Pollution_Sonore'!O6,"")</x:f>
      </x:c>
      <x:c r="P6" s="142" t="str">
        <x:f>IF('19_Form_Pollution_Sonore'!$N6="Validé humainement",'19_Form_Pollution_Sonore'!P6,"")</x:f>
      </x:c>
      <x:c r="Q6" s="142" t="str">
        <x:f>IF('19_Form_Pollution_Sonore'!$N6="Validé humainement",'19_Form_Pollution_Sonore'!Q6,"")</x:f>
      </x:c>
      <x:c r="R6" s="142" t="str">
        <x:f>IF('19_Form_Pollution_Sonore'!$N6="Validé humainement",'19_Form_Pollution_Sonore'!R6,"")</x:f>
      </x:c>
      <x:c r="S6" s="142" t="str">
        <x:f>IF('19_Form_Pollution_Sonore'!$N6="Validé humainement",'19_Form_Pollution_Sonore'!S6,"")</x:f>
      </x:c>
    </x:row>
    <x:row r="7">
      <x:c r="A7" s="142" t="str">
        <x:f>IF('19_Form_Pollution_Sonore'!$N7="Validé humainement",'19_Form_Pollution_Sonore'!A7,"")</x:f>
      </x:c>
      <x:c r="B7" s="142" t="str">
        <x:f>IF('19_Form_Pollution_Sonore'!$N7="Validé humainement",'19_Form_Pollution_Sonore'!B7,"")</x:f>
      </x:c>
      <x:c r="C7" s="142" t="str">
        <x:f>IF('19_Form_Pollution_Sonore'!$N7="Validé humainement",'19_Form_Pollution_Sonore'!C7,"")</x:f>
      </x:c>
      <x:c r="D7" s="142" t="str">
        <x:f>IF('19_Form_Pollution_Sonore'!$N7="Validé humainement",'19_Form_Pollution_Sonore'!D7,"")</x:f>
      </x:c>
      <x:c r="E7" s="142" t="str">
        <x:f>IF('19_Form_Pollution_Sonore'!$N7="Validé humainement",'19_Form_Pollution_Sonore'!E7,"")</x:f>
      </x:c>
      <x:c r="F7" s="142" t="str">
        <x:f>IF('19_Form_Pollution_Sonore'!$N7="Validé humainement",'19_Form_Pollution_Sonore'!F7,"")</x:f>
      </x:c>
      <x:c r="G7" s="142" t="str">
        <x:f>IF('19_Form_Pollution_Sonore'!$N7="Validé humainement",'19_Form_Pollution_Sonore'!G7,"")</x:f>
      </x:c>
      <x:c r="H7" s="142" t="str">
        <x:f>IF('19_Form_Pollution_Sonore'!$N7="Validé humainement",'19_Form_Pollution_Sonore'!H7,"")</x:f>
      </x:c>
      <x:c r="I7" s="142" t="str">
        <x:f>IF('19_Form_Pollution_Sonore'!$N7="Validé humainement",'19_Form_Pollution_Sonore'!I7,"")</x:f>
      </x:c>
      <x:c r="J7" s="142" t="str">
        <x:f>IF('19_Form_Pollution_Sonore'!$N7="Validé humainement",'19_Form_Pollution_Sonore'!J7,"")</x:f>
      </x:c>
      <x:c r="K7" s="142" t="str">
        <x:f>IF('19_Form_Pollution_Sonore'!$N7="Validé humainement",'19_Form_Pollution_Sonore'!K7,"")</x:f>
      </x:c>
      <x:c r="L7" s="142" t="str">
        <x:f>IF('19_Form_Pollution_Sonore'!$N7="Validé humainement",'19_Form_Pollution_Sonore'!L7,"")</x:f>
      </x:c>
      <x:c r="M7" s="142" t="str">
        <x:f>IF('19_Form_Pollution_Sonore'!$N7="Validé humainement",'19_Form_Pollution_Sonore'!M7,"")</x:f>
      </x:c>
      <x:c r="N7" s="142" t="str">
        <x:f>IF('19_Form_Pollution_Sonore'!$N7="Validé humainement",'19_Form_Pollution_Sonore'!N7,"")</x:f>
      </x:c>
      <x:c r="O7" s="142" t="str">
        <x:f>IF('19_Form_Pollution_Sonore'!$N7="Validé humainement",'19_Form_Pollution_Sonore'!O7,"")</x:f>
      </x:c>
      <x:c r="P7" s="142" t="str">
        <x:f>IF('19_Form_Pollution_Sonore'!$N7="Validé humainement",'19_Form_Pollution_Sonore'!P7,"")</x:f>
      </x:c>
      <x:c r="Q7" s="142" t="str">
        <x:f>IF('19_Form_Pollution_Sonore'!$N7="Validé humainement",'19_Form_Pollution_Sonore'!Q7,"")</x:f>
      </x:c>
      <x:c r="R7" s="142" t="str">
        <x:f>IF('19_Form_Pollution_Sonore'!$N7="Validé humainement",'19_Form_Pollution_Sonore'!R7,"")</x:f>
      </x:c>
      <x:c r="S7" s="142" t="str">
        <x:f>IF('19_Form_Pollution_Sonore'!$N7="Validé humainement",'19_Form_Pollution_Sonore'!S7,"")</x:f>
      </x:c>
    </x:row>
    <x:row r="8">
      <x:c r="A8" s="142" t="str">
        <x:f>IF('19_Form_Pollution_Sonore'!$N8="Validé humainement",'19_Form_Pollution_Sonore'!A8,"")</x:f>
      </x:c>
      <x:c r="B8" s="142" t="str">
        <x:f>IF('19_Form_Pollution_Sonore'!$N8="Validé humainement",'19_Form_Pollution_Sonore'!B8,"")</x:f>
      </x:c>
      <x:c r="C8" s="142" t="str">
        <x:f>IF('19_Form_Pollution_Sonore'!$N8="Validé humainement",'19_Form_Pollution_Sonore'!C8,"")</x:f>
      </x:c>
      <x:c r="D8" s="142" t="str">
        <x:f>IF('19_Form_Pollution_Sonore'!$N8="Validé humainement",'19_Form_Pollution_Sonore'!D8,"")</x:f>
      </x:c>
      <x:c r="E8" s="142" t="str">
        <x:f>IF('19_Form_Pollution_Sonore'!$N8="Validé humainement",'19_Form_Pollution_Sonore'!E8,"")</x:f>
      </x:c>
      <x:c r="F8" s="142" t="str">
        <x:f>IF('19_Form_Pollution_Sonore'!$N8="Validé humainement",'19_Form_Pollution_Sonore'!F8,"")</x:f>
      </x:c>
      <x:c r="G8" s="142" t="str">
        <x:f>IF('19_Form_Pollution_Sonore'!$N8="Validé humainement",'19_Form_Pollution_Sonore'!G8,"")</x:f>
      </x:c>
      <x:c r="H8" s="142" t="str">
        <x:f>IF('19_Form_Pollution_Sonore'!$N8="Validé humainement",'19_Form_Pollution_Sonore'!H8,"")</x:f>
      </x:c>
      <x:c r="I8" s="142" t="str">
        <x:f>IF('19_Form_Pollution_Sonore'!$N8="Validé humainement",'19_Form_Pollution_Sonore'!I8,"")</x:f>
      </x:c>
      <x:c r="J8" s="142" t="str">
        <x:f>IF('19_Form_Pollution_Sonore'!$N8="Validé humainement",'19_Form_Pollution_Sonore'!J8,"")</x:f>
      </x:c>
      <x:c r="K8" s="142" t="str">
        <x:f>IF('19_Form_Pollution_Sonore'!$N8="Validé humainement",'19_Form_Pollution_Sonore'!K8,"")</x:f>
      </x:c>
      <x:c r="L8" s="142" t="str">
        <x:f>IF('19_Form_Pollution_Sonore'!$N8="Validé humainement",'19_Form_Pollution_Sonore'!L8,"")</x:f>
      </x:c>
      <x:c r="M8" s="142" t="str">
        <x:f>IF('19_Form_Pollution_Sonore'!$N8="Validé humainement",'19_Form_Pollution_Sonore'!M8,"")</x:f>
      </x:c>
      <x:c r="N8" s="142" t="str">
        <x:f>IF('19_Form_Pollution_Sonore'!$N8="Validé humainement",'19_Form_Pollution_Sonore'!N8,"")</x:f>
      </x:c>
      <x:c r="O8" s="142" t="str">
        <x:f>IF('19_Form_Pollution_Sonore'!$N8="Validé humainement",'19_Form_Pollution_Sonore'!O8,"")</x:f>
      </x:c>
      <x:c r="P8" s="142" t="str">
        <x:f>IF('19_Form_Pollution_Sonore'!$N8="Validé humainement",'19_Form_Pollution_Sonore'!P8,"")</x:f>
      </x:c>
      <x:c r="Q8" s="142" t="str">
        <x:f>IF('19_Form_Pollution_Sonore'!$N8="Validé humainement",'19_Form_Pollution_Sonore'!Q8,"")</x:f>
      </x:c>
      <x:c r="R8" s="142" t="str">
        <x:f>IF('19_Form_Pollution_Sonore'!$N8="Validé humainement",'19_Form_Pollution_Sonore'!R8,"")</x:f>
      </x:c>
      <x:c r="S8" s="142" t="str">
        <x:f>IF('19_Form_Pollution_Sonore'!$N8="Validé humainement",'19_Form_Pollution_Sonore'!S8,"")</x:f>
      </x:c>
    </x:row>
    <x:row r="9">
      <x:c r="A9" s="142" t="str">
        <x:f>IF('19_Form_Pollution_Sonore'!$N9="Validé humainement",'19_Form_Pollution_Sonore'!A9,"")</x:f>
      </x:c>
      <x:c r="B9" s="142" t="str">
        <x:f>IF('19_Form_Pollution_Sonore'!$N9="Validé humainement",'19_Form_Pollution_Sonore'!B9,"")</x:f>
      </x:c>
      <x:c r="C9" s="142" t="str">
        <x:f>IF('19_Form_Pollution_Sonore'!$N9="Validé humainement",'19_Form_Pollution_Sonore'!C9,"")</x:f>
      </x:c>
      <x:c r="D9" s="142" t="str">
        <x:f>IF('19_Form_Pollution_Sonore'!$N9="Validé humainement",'19_Form_Pollution_Sonore'!D9,"")</x:f>
      </x:c>
      <x:c r="E9" s="142" t="str">
        <x:f>IF('19_Form_Pollution_Sonore'!$N9="Validé humainement",'19_Form_Pollution_Sonore'!E9,"")</x:f>
      </x:c>
      <x:c r="F9" s="142" t="str">
        <x:f>IF('19_Form_Pollution_Sonore'!$N9="Validé humainement",'19_Form_Pollution_Sonore'!F9,"")</x:f>
      </x:c>
      <x:c r="G9" s="142" t="str">
        <x:f>IF('19_Form_Pollution_Sonore'!$N9="Validé humainement",'19_Form_Pollution_Sonore'!G9,"")</x:f>
      </x:c>
      <x:c r="H9" s="142" t="str">
        <x:f>IF('19_Form_Pollution_Sonore'!$N9="Validé humainement",'19_Form_Pollution_Sonore'!H9,"")</x:f>
      </x:c>
      <x:c r="I9" s="142" t="str">
        <x:f>IF('19_Form_Pollution_Sonore'!$N9="Validé humainement",'19_Form_Pollution_Sonore'!I9,"")</x:f>
      </x:c>
      <x:c r="J9" s="142" t="str">
        <x:f>IF('19_Form_Pollution_Sonore'!$N9="Validé humainement",'19_Form_Pollution_Sonore'!J9,"")</x:f>
      </x:c>
      <x:c r="K9" s="142" t="str">
        <x:f>IF('19_Form_Pollution_Sonore'!$N9="Validé humainement",'19_Form_Pollution_Sonore'!K9,"")</x:f>
      </x:c>
      <x:c r="L9" s="142" t="str">
        <x:f>IF('19_Form_Pollution_Sonore'!$N9="Validé humainement",'19_Form_Pollution_Sonore'!L9,"")</x:f>
      </x:c>
      <x:c r="M9" s="142" t="str">
        <x:f>IF('19_Form_Pollution_Sonore'!$N9="Validé humainement",'19_Form_Pollution_Sonore'!M9,"")</x:f>
      </x:c>
      <x:c r="N9" s="142" t="str">
        <x:f>IF('19_Form_Pollution_Sonore'!$N9="Validé humainement",'19_Form_Pollution_Sonore'!N9,"")</x:f>
      </x:c>
      <x:c r="O9" s="142" t="str">
        <x:f>IF('19_Form_Pollution_Sonore'!$N9="Validé humainement",'19_Form_Pollution_Sonore'!O9,"")</x:f>
      </x:c>
      <x:c r="P9" s="142" t="str">
        <x:f>IF('19_Form_Pollution_Sonore'!$N9="Validé humainement",'19_Form_Pollution_Sonore'!P9,"")</x:f>
      </x:c>
      <x:c r="Q9" s="142" t="str">
        <x:f>IF('19_Form_Pollution_Sonore'!$N9="Validé humainement",'19_Form_Pollution_Sonore'!Q9,"")</x:f>
      </x:c>
      <x:c r="R9" s="142" t="str">
        <x:f>IF('19_Form_Pollution_Sonore'!$N9="Validé humainement",'19_Form_Pollution_Sonore'!R9,"")</x:f>
      </x:c>
      <x:c r="S9" s="142" t="str">
        <x:f>IF('19_Form_Pollution_Sonore'!$N9="Validé humainement",'19_Form_Pollution_Sonore'!S9,"")</x:f>
      </x:c>
    </x:row>
    <x:row r="10">
      <x:c r="A10" s="142" t="str">
        <x:f>IF('19_Form_Pollution_Sonore'!$N10="Validé humainement",'19_Form_Pollution_Sonore'!A10,"")</x:f>
      </x:c>
      <x:c r="B10" s="142" t="str">
        <x:f>IF('19_Form_Pollution_Sonore'!$N10="Validé humainement",'19_Form_Pollution_Sonore'!B10,"")</x:f>
      </x:c>
      <x:c r="C10" s="142" t="str">
        <x:f>IF('19_Form_Pollution_Sonore'!$N10="Validé humainement",'19_Form_Pollution_Sonore'!C10,"")</x:f>
      </x:c>
      <x:c r="D10" s="142" t="str">
        <x:f>IF('19_Form_Pollution_Sonore'!$N10="Validé humainement",'19_Form_Pollution_Sonore'!D10,"")</x:f>
      </x:c>
      <x:c r="E10" s="142" t="str">
        <x:f>IF('19_Form_Pollution_Sonore'!$N10="Validé humainement",'19_Form_Pollution_Sonore'!E10,"")</x:f>
      </x:c>
      <x:c r="F10" s="142" t="str">
        <x:f>IF('19_Form_Pollution_Sonore'!$N10="Validé humainement",'19_Form_Pollution_Sonore'!F10,"")</x:f>
      </x:c>
      <x:c r="G10" s="142" t="str">
        <x:f>IF('19_Form_Pollution_Sonore'!$N10="Validé humainement",'19_Form_Pollution_Sonore'!G10,"")</x:f>
      </x:c>
      <x:c r="H10" s="142" t="str">
        <x:f>IF('19_Form_Pollution_Sonore'!$N10="Validé humainement",'19_Form_Pollution_Sonore'!H10,"")</x:f>
      </x:c>
      <x:c r="I10" s="142" t="str">
        <x:f>IF('19_Form_Pollution_Sonore'!$N10="Validé humainement",'19_Form_Pollution_Sonore'!I10,"")</x:f>
      </x:c>
      <x:c r="J10" s="142" t="str">
        <x:f>IF('19_Form_Pollution_Sonore'!$N10="Validé humainement",'19_Form_Pollution_Sonore'!J10,"")</x:f>
      </x:c>
      <x:c r="K10" s="142" t="str">
        <x:f>IF('19_Form_Pollution_Sonore'!$N10="Validé humainement",'19_Form_Pollution_Sonore'!K10,"")</x:f>
      </x:c>
      <x:c r="L10" s="142" t="str">
        <x:f>IF('19_Form_Pollution_Sonore'!$N10="Validé humainement",'19_Form_Pollution_Sonore'!L10,"")</x:f>
      </x:c>
      <x:c r="M10" s="142" t="str">
        <x:f>IF('19_Form_Pollution_Sonore'!$N10="Validé humainement",'19_Form_Pollution_Sonore'!M10,"")</x:f>
      </x:c>
      <x:c r="N10" s="142" t="str">
        <x:f>IF('19_Form_Pollution_Sonore'!$N10="Validé humainement",'19_Form_Pollution_Sonore'!N10,"")</x:f>
      </x:c>
      <x:c r="O10" s="142" t="str">
        <x:f>IF('19_Form_Pollution_Sonore'!$N10="Validé humainement",'19_Form_Pollution_Sonore'!O10,"")</x:f>
      </x:c>
      <x:c r="P10" s="142" t="str">
        <x:f>IF('19_Form_Pollution_Sonore'!$N10="Validé humainement",'19_Form_Pollution_Sonore'!P10,"")</x:f>
      </x:c>
      <x:c r="Q10" s="142" t="str">
        <x:f>IF('19_Form_Pollution_Sonore'!$N10="Validé humainement",'19_Form_Pollution_Sonore'!Q10,"")</x:f>
      </x:c>
      <x:c r="R10" s="142" t="str">
        <x:f>IF('19_Form_Pollution_Sonore'!$N10="Validé humainement",'19_Form_Pollution_Sonore'!R10,"")</x:f>
      </x:c>
      <x:c r="S10" s="142" t="str">
        <x:f>IF('19_Form_Pollution_Sonore'!$N10="Validé humainement",'19_Form_Pollution_Sonore'!S10,"")</x:f>
      </x:c>
    </x:row>
    <x:row r="11">
      <x:c r="A11" s="142" t="str">
        <x:f>IF('19_Form_Pollution_Sonore'!$N11="Validé humainement",'19_Form_Pollution_Sonore'!A11,"")</x:f>
      </x:c>
      <x:c r="B11" s="142" t="str">
        <x:f>IF('19_Form_Pollution_Sonore'!$N11="Validé humainement",'19_Form_Pollution_Sonore'!B11,"")</x:f>
      </x:c>
      <x:c r="C11" s="142" t="str">
        <x:f>IF('19_Form_Pollution_Sonore'!$N11="Validé humainement",'19_Form_Pollution_Sonore'!C11,"")</x:f>
      </x:c>
      <x:c r="D11" s="142" t="str">
        <x:f>IF('19_Form_Pollution_Sonore'!$N11="Validé humainement",'19_Form_Pollution_Sonore'!D11,"")</x:f>
      </x:c>
      <x:c r="E11" s="142" t="str">
        <x:f>IF('19_Form_Pollution_Sonore'!$N11="Validé humainement",'19_Form_Pollution_Sonore'!E11,"")</x:f>
      </x:c>
      <x:c r="F11" s="142" t="str">
        <x:f>IF('19_Form_Pollution_Sonore'!$N11="Validé humainement",'19_Form_Pollution_Sonore'!F11,"")</x:f>
      </x:c>
      <x:c r="G11" s="142" t="str">
        <x:f>IF('19_Form_Pollution_Sonore'!$N11="Validé humainement",'19_Form_Pollution_Sonore'!G11,"")</x:f>
      </x:c>
      <x:c r="H11" s="142" t="str">
        <x:f>IF('19_Form_Pollution_Sonore'!$N11="Validé humainement",'19_Form_Pollution_Sonore'!H11,"")</x:f>
      </x:c>
      <x:c r="I11" s="142" t="str">
        <x:f>IF('19_Form_Pollution_Sonore'!$N11="Validé humainement",'19_Form_Pollution_Sonore'!I11,"")</x:f>
      </x:c>
      <x:c r="J11" s="142" t="str">
        <x:f>IF('19_Form_Pollution_Sonore'!$N11="Validé humainement",'19_Form_Pollution_Sonore'!J11,"")</x:f>
      </x:c>
      <x:c r="K11" s="142" t="str">
        <x:f>IF('19_Form_Pollution_Sonore'!$N11="Validé humainement",'19_Form_Pollution_Sonore'!K11,"")</x:f>
      </x:c>
      <x:c r="L11" s="142" t="str">
        <x:f>IF('19_Form_Pollution_Sonore'!$N11="Validé humainement",'19_Form_Pollution_Sonore'!L11,"")</x:f>
      </x:c>
      <x:c r="M11" s="142" t="str">
        <x:f>IF('19_Form_Pollution_Sonore'!$N11="Validé humainement",'19_Form_Pollution_Sonore'!M11,"")</x:f>
      </x:c>
      <x:c r="N11" s="142" t="str">
        <x:f>IF('19_Form_Pollution_Sonore'!$N11="Validé humainement",'19_Form_Pollution_Sonore'!N11,"")</x:f>
      </x:c>
      <x:c r="O11" s="142" t="str">
        <x:f>IF('19_Form_Pollution_Sonore'!$N11="Validé humainement",'19_Form_Pollution_Sonore'!O11,"")</x:f>
      </x:c>
      <x:c r="P11" s="142" t="str">
        <x:f>IF('19_Form_Pollution_Sonore'!$N11="Validé humainement",'19_Form_Pollution_Sonore'!P11,"")</x:f>
      </x:c>
      <x:c r="Q11" s="142" t="str">
        <x:f>IF('19_Form_Pollution_Sonore'!$N11="Validé humainement",'19_Form_Pollution_Sonore'!Q11,"")</x:f>
      </x:c>
      <x:c r="R11" s="142" t="str">
        <x:f>IF('19_Form_Pollution_Sonore'!$N11="Validé humainement",'19_Form_Pollution_Sonore'!R11,"")</x:f>
      </x:c>
      <x:c r="S11" s="142" t="str">
        <x:f>IF('19_Form_Pollution_Sonore'!$N11="Validé humainement",'19_Form_Pollution_Sonore'!S11,"")</x:f>
      </x:c>
    </x:row>
    <x:row r="12">
      <x:c r="A12" s="142" t="str">
        <x:f>IF('19_Form_Pollution_Sonore'!$N12="Validé humainement",'19_Form_Pollution_Sonore'!A12,"")</x:f>
      </x:c>
      <x:c r="B12" s="142" t="str">
        <x:f>IF('19_Form_Pollution_Sonore'!$N12="Validé humainement",'19_Form_Pollution_Sonore'!B12,"")</x:f>
      </x:c>
      <x:c r="C12" s="142" t="str">
        <x:f>IF('19_Form_Pollution_Sonore'!$N12="Validé humainement",'19_Form_Pollution_Sonore'!C12,"")</x:f>
      </x:c>
      <x:c r="D12" s="142" t="str">
        <x:f>IF('19_Form_Pollution_Sonore'!$N12="Validé humainement",'19_Form_Pollution_Sonore'!D12,"")</x:f>
      </x:c>
      <x:c r="E12" s="142" t="str">
        <x:f>IF('19_Form_Pollution_Sonore'!$N12="Validé humainement",'19_Form_Pollution_Sonore'!E12,"")</x:f>
      </x:c>
      <x:c r="F12" s="142" t="str">
        <x:f>IF('19_Form_Pollution_Sonore'!$N12="Validé humainement",'19_Form_Pollution_Sonore'!F12,"")</x:f>
      </x:c>
      <x:c r="G12" s="142" t="str">
        <x:f>IF('19_Form_Pollution_Sonore'!$N12="Validé humainement",'19_Form_Pollution_Sonore'!G12,"")</x:f>
      </x:c>
      <x:c r="H12" s="142" t="str">
        <x:f>IF('19_Form_Pollution_Sonore'!$N12="Validé humainement",'19_Form_Pollution_Sonore'!H12,"")</x:f>
      </x:c>
      <x:c r="I12" s="142" t="str">
        <x:f>IF('19_Form_Pollution_Sonore'!$N12="Validé humainement",'19_Form_Pollution_Sonore'!I12,"")</x:f>
      </x:c>
      <x:c r="J12" s="142" t="str">
        <x:f>IF('19_Form_Pollution_Sonore'!$N12="Validé humainement",'19_Form_Pollution_Sonore'!J12,"")</x:f>
      </x:c>
      <x:c r="K12" s="142" t="str">
        <x:f>IF('19_Form_Pollution_Sonore'!$N12="Validé humainement",'19_Form_Pollution_Sonore'!K12,"")</x:f>
      </x:c>
      <x:c r="L12" s="142" t="str">
        <x:f>IF('19_Form_Pollution_Sonore'!$N12="Validé humainement",'19_Form_Pollution_Sonore'!L12,"")</x:f>
      </x:c>
      <x:c r="M12" s="142" t="str">
        <x:f>IF('19_Form_Pollution_Sonore'!$N12="Validé humainement",'19_Form_Pollution_Sonore'!M12,"")</x:f>
      </x:c>
      <x:c r="N12" s="142" t="str">
        <x:f>IF('19_Form_Pollution_Sonore'!$N12="Validé humainement",'19_Form_Pollution_Sonore'!N12,"")</x:f>
      </x:c>
      <x:c r="O12" s="142" t="str">
        <x:f>IF('19_Form_Pollution_Sonore'!$N12="Validé humainement",'19_Form_Pollution_Sonore'!O12,"")</x:f>
      </x:c>
      <x:c r="P12" s="142" t="str">
        <x:f>IF('19_Form_Pollution_Sonore'!$N12="Validé humainement",'19_Form_Pollution_Sonore'!P12,"")</x:f>
      </x:c>
      <x:c r="Q12" s="142" t="str">
        <x:f>IF('19_Form_Pollution_Sonore'!$N12="Validé humainement",'19_Form_Pollution_Sonore'!Q12,"")</x:f>
      </x:c>
      <x:c r="R12" s="142" t="str">
        <x:f>IF('19_Form_Pollution_Sonore'!$N12="Validé humainement",'19_Form_Pollution_Sonore'!R12,"")</x:f>
      </x:c>
      <x:c r="S12" s="142" t="str">
        <x:f>IF('19_Form_Pollution_Sonore'!$N12="Validé humainement",'19_Form_Pollution_Sonore'!S12,"")</x:f>
      </x:c>
    </x:row>
    <x:row r="13">
      <x:c r="A13" s="142" t="str">
        <x:f>IF('19_Form_Pollution_Sonore'!$N13="Validé humainement",'19_Form_Pollution_Sonore'!A13,"")</x:f>
      </x:c>
      <x:c r="B13" s="142" t="str">
        <x:f>IF('19_Form_Pollution_Sonore'!$N13="Validé humainement",'19_Form_Pollution_Sonore'!B13,"")</x:f>
      </x:c>
      <x:c r="C13" s="142" t="str">
        <x:f>IF('19_Form_Pollution_Sonore'!$N13="Validé humainement",'19_Form_Pollution_Sonore'!C13,"")</x:f>
      </x:c>
      <x:c r="D13" s="142" t="str">
        <x:f>IF('19_Form_Pollution_Sonore'!$N13="Validé humainement",'19_Form_Pollution_Sonore'!D13,"")</x:f>
      </x:c>
      <x:c r="E13" s="142" t="str">
        <x:f>IF('19_Form_Pollution_Sonore'!$N13="Validé humainement",'19_Form_Pollution_Sonore'!E13,"")</x:f>
      </x:c>
      <x:c r="F13" s="142" t="str">
        <x:f>IF('19_Form_Pollution_Sonore'!$N13="Validé humainement",'19_Form_Pollution_Sonore'!F13,"")</x:f>
      </x:c>
      <x:c r="G13" s="142" t="str">
        <x:f>IF('19_Form_Pollution_Sonore'!$N13="Validé humainement",'19_Form_Pollution_Sonore'!G13,"")</x:f>
      </x:c>
      <x:c r="H13" s="142" t="str">
        <x:f>IF('19_Form_Pollution_Sonore'!$N13="Validé humainement",'19_Form_Pollution_Sonore'!H13,"")</x:f>
      </x:c>
      <x:c r="I13" s="142" t="str">
        <x:f>IF('19_Form_Pollution_Sonore'!$N13="Validé humainement",'19_Form_Pollution_Sonore'!I13,"")</x:f>
      </x:c>
      <x:c r="J13" s="142" t="str">
        <x:f>IF('19_Form_Pollution_Sonore'!$N13="Validé humainement",'19_Form_Pollution_Sonore'!J13,"")</x:f>
      </x:c>
      <x:c r="K13" s="142" t="str">
        <x:f>IF('19_Form_Pollution_Sonore'!$N13="Validé humainement",'19_Form_Pollution_Sonore'!K13,"")</x:f>
      </x:c>
      <x:c r="L13" s="142" t="str">
        <x:f>IF('19_Form_Pollution_Sonore'!$N13="Validé humainement",'19_Form_Pollution_Sonore'!L13,"")</x:f>
      </x:c>
      <x:c r="M13" s="142" t="str">
        <x:f>IF('19_Form_Pollution_Sonore'!$N13="Validé humainement",'19_Form_Pollution_Sonore'!M13,"")</x:f>
      </x:c>
      <x:c r="N13" s="142" t="str">
        <x:f>IF('19_Form_Pollution_Sonore'!$N13="Validé humainement",'19_Form_Pollution_Sonore'!N13,"")</x:f>
      </x:c>
      <x:c r="O13" s="142" t="str">
        <x:f>IF('19_Form_Pollution_Sonore'!$N13="Validé humainement",'19_Form_Pollution_Sonore'!O13,"")</x:f>
      </x:c>
      <x:c r="P13" s="142" t="str">
        <x:f>IF('19_Form_Pollution_Sonore'!$N13="Validé humainement",'19_Form_Pollution_Sonore'!P13,"")</x:f>
      </x:c>
      <x:c r="Q13" s="142" t="str">
        <x:f>IF('19_Form_Pollution_Sonore'!$N13="Validé humainement",'19_Form_Pollution_Sonore'!Q13,"")</x:f>
      </x:c>
      <x:c r="R13" s="142" t="str">
        <x:f>IF('19_Form_Pollution_Sonore'!$N13="Validé humainement",'19_Form_Pollution_Sonore'!R13,"")</x:f>
      </x:c>
      <x:c r="S13" s="142" t="str">
        <x:f>IF('19_Form_Pollution_Sonore'!$N13="Validé humainement",'19_Form_Pollution_Sonore'!S13,"")</x:f>
      </x:c>
    </x:row>
    <x:row r="14">
      <x:c r="A14" s="142" t="str">
        <x:f>IF('19_Form_Pollution_Sonore'!$N14="Validé humainement",'19_Form_Pollution_Sonore'!A14,"")</x:f>
      </x:c>
      <x:c r="B14" s="142" t="str">
        <x:f>IF('19_Form_Pollution_Sonore'!$N14="Validé humainement",'19_Form_Pollution_Sonore'!B14,"")</x:f>
      </x:c>
      <x:c r="C14" s="142" t="str">
        <x:f>IF('19_Form_Pollution_Sonore'!$N14="Validé humainement",'19_Form_Pollution_Sonore'!C14,"")</x:f>
      </x:c>
      <x:c r="D14" s="142" t="str">
        <x:f>IF('19_Form_Pollution_Sonore'!$N14="Validé humainement",'19_Form_Pollution_Sonore'!D14,"")</x:f>
      </x:c>
      <x:c r="E14" s="142" t="str">
        <x:f>IF('19_Form_Pollution_Sonore'!$N14="Validé humainement",'19_Form_Pollution_Sonore'!E14,"")</x:f>
      </x:c>
      <x:c r="F14" s="142" t="str">
        <x:f>IF('19_Form_Pollution_Sonore'!$N14="Validé humainement",'19_Form_Pollution_Sonore'!F14,"")</x:f>
      </x:c>
      <x:c r="G14" s="142" t="str">
        <x:f>IF('19_Form_Pollution_Sonore'!$N14="Validé humainement",'19_Form_Pollution_Sonore'!G14,"")</x:f>
      </x:c>
      <x:c r="H14" s="142" t="str">
        <x:f>IF('19_Form_Pollution_Sonore'!$N14="Validé humainement",'19_Form_Pollution_Sonore'!H14,"")</x:f>
      </x:c>
      <x:c r="I14" s="142" t="str">
        <x:f>IF('19_Form_Pollution_Sonore'!$N14="Validé humainement",'19_Form_Pollution_Sonore'!I14,"")</x:f>
      </x:c>
      <x:c r="J14" s="142" t="str">
        <x:f>IF('19_Form_Pollution_Sonore'!$N14="Validé humainement",'19_Form_Pollution_Sonore'!J14,"")</x:f>
      </x:c>
      <x:c r="K14" s="142" t="str">
        <x:f>IF('19_Form_Pollution_Sonore'!$N14="Validé humainement",'19_Form_Pollution_Sonore'!K14,"")</x:f>
      </x:c>
      <x:c r="L14" s="142" t="str">
        <x:f>IF('19_Form_Pollution_Sonore'!$N14="Validé humainement",'19_Form_Pollution_Sonore'!L14,"")</x:f>
      </x:c>
      <x:c r="M14" s="142" t="str">
        <x:f>IF('19_Form_Pollution_Sonore'!$N14="Validé humainement",'19_Form_Pollution_Sonore'!M14,"")</x:f>
      </x:c>
      <x:c r="N14" s="142" t="str">
        <x:f>IF('19_Form_Pollution_Sonore'!$N14="Validé humainement",'19_Form_Pollution_Sonore'!N14,"")</x:f>
      </x:c>
      <x:c r="O14" s="142" t="str">
        <x:f>IF('19_Form_Pollution_Sonore'!$N14="Validé humainement",'19_Form_Pollution_Sonore'!O14,"")</x:f>
      </x:c>
      <x:c r="P14" s="142" t="str">
        <x:f>IF('19_Form_Pollution_Sonore'!$N14="Validé humainement",'19_Form_Pollution_Sonore'!P14,"")</x:f>
      </x:c>
      <x:c r="Q14" s="142" t="str">
        <x:f>IF('19_Form_Pollution_Sonore'!$N14="Validé humainement",'19_Form_Pollution_Sonore'!Q14,"")</x:f>
      </x:c>
      <x:c r="R14" s="142" t="str">
        <x:f>IF('19_Form_Pollution_Sonore'!$N14="Validé humainement",'19_Form_Pollution_Sonore'!R14,"")</x:f>
      </x:c>
      <x:c r="S14" s="142" t="str">
        <x:f>IF('19_Form_Pollution_Sonore'!$N14="Validé humainement",'19_Form_Pollution_Sonore'!S14,"")</x:f>
      </x:c>
    </x:row>
    <x:row r="15">
      <x:c r="A15" s="142" t="str">
        <x:f>IF('19_Form_Pollution_Sonore'!$N15="Validé humainement",'19_Form_Pollution_Sonore'!A15,"")</x:f>
      </x:c>
      <x:c r="B15" s="142" t="str">
        <x:f>IF('19_Form_Pollution_Sonore'!$N15="Validé humainement",'19_Form_Pollution_Sonore'!B15,"")</x:f>
      </x:c>
      <x:c r="C15" s="142" t="str">
        <x:f>IF('19_Form_Pollution_Sonore'!$N15="Validé humainement",'19_Form_Pollution_Sonore'!C15,"")</x:f>
      </x:c>
      <x:c r="D15" s="142" t="str">
        <x:f>IF('19_Form_Pollution_Sonore'!$N15="Validé humainement",'19_Form_Pollution_Sonore'!D15,"")</x:f>
      </x:c>
      <x:c r="E15" s="142" t="str">
        <x:f>IF('19_Form_Pollution_Sonore'!$N15="Validé humainement",'19_Form_Pollution_Sonore'!E15,"")</x:f>
      </x:c>
      <x:c r="F15" s="142" t="str">
        <x:f>IF('19_Form_Pollution_Sonore'!$N15="Validé humainement",'19_Form_Pollution_Sonore'!F15,"")</x:f>
      </x:c>
      <x:c r="G15" s="142" t="str">
        <x:f>IF('19_Form_Pollution_Sonore'!$N15="Validé humainement",'19_Form_Pollution_Sonore'!G15,"")</x:f>
      </x:c>
      <x:c r="H15" s="142" t="str">
        <x:f>IF('19_Form_Pollution_Sonore'!$N15="Validé humainement",'19_Form_Pollution_Sonore'!H15,"")</x:f>
      </x:c>
      <x:c r="I15" s="142" t="str">
        <x:f>IF('19_Form_Pollution_Sonore'!$N15="Validé humainement",'19_Form_Pollution_Sonore'!I15,"")</x:f>
      </x:c>
      <x:c r="J15" s="142" t="str">
        <x:f>IF('19_Form_Pollution_Sonore'!$N15="Validé humainement",'19_Form_Pollution_Sonore'!J15,"")</x:f>
      </x:c>
      <x:c r="K15" s="142" t="str">
        <x:f>IF('19_Form_Pollution_Sonore'!$N15="Validé humainement",'19_Form_Pollution_Sonore'!K15,"")</x:f>
      </x:c>
      <x:c r="L15" s="142" t="str">
        <x:f>IF('19_Form_Pollution_Sonore'!$N15="Validé humainement",'19_Form_Pollution_Sonore'!L15,"")</x:f>
      </x:c>
      <x:c r="M15" s="142" t="str">
        <x:f>IF('19_Form_Pollution_Sonore'!$N15="Validé humainement",'19_Form_Pollution_Sonore'!M15,"")</x:f>
      </x:c>
      <x:c r="N15" s="142" t="str">
        <x:f>IF('19_Form_Pollution_Sonore'!$N15="Validé humainement",'19_Form_Pollution_Sonore'!N15,"")</x:f>
      </x:c>
      <x:c r="O15" s="142" t="str">
        <x:f>IF('19_Form_Pollution_Sonore'!$N15="Validé humainement",'19_Form_Pollution_Sonore'!O15,"")</x:f>
      </x:c>
      <x:c r="P15" s="142" t="str">
        <x:f>IF('19_Form_Pollution_Sonore'!$N15="Validé humainement",'19_Form_Pollution_Sonore'!P15,"")</x:f>
      </x:c>
      <x:c r="Q15" s="142" t="str">
        <x:f>IF('19_Form_Pollution_Sonore'!$N15="Validé humainement",'19_Form_Pollution_Sonore'!Q15,"")</x:f>
      </x:c>
      <x:c r="R15" s="142" t="str">
        <x:f>IF('19_Form_Pollution_Sonore'!$N15="Validé humainement",'19_Form_Pollution_Sonore'!R15,"")</x:f>
      </x:c>
      <x:c r="S15" s="142" t="str">
        <x:f>IF('19_Form_Pollution_Sonore'!$N15="Validé humainement",'19_Form_Pollution_Sonore'!S15,"")</x:f>
      </x:c>
    </x:row>
    <x:row r="16">
      <x:c r="A16" s="142" t="str">
        <x:f>IF('19_Form_Pollution_Sonore'!$N16="Validé humainement",'19_Form_Pollution_Sonore'!A16,"")</x:f>
      </x:c>
      <x:c r="B16" s="142" t="str">
        <x:f>IF('19_Form_Pollution_Sonore'!$N16="Validé humainement",'19_Form_Pollution_Sonore'!B16,"")</x:f>
      </x:c>
      <x:c r="C16" s="142" t="str">
        <x:f>IF('19_Form_Pollution_Sonore'!$N16="Validé humainement",'19_Form_Pollution_Sonore'!C16,"")</x:f>
      </x:c>
      <x:c r="D16" s="142" t="str">
        <x:f>IF('19_Form_Pollution_Sonore'!$N16="Validé humainement",'19_Form_Pollution_Sonore'!D16,"")</x:f>
      </x:c>
      <x:c r="E16" s="142" t="str">
        <x:f>IF('19_Form_Pollution_Sonore'!$N16="Validé humainement",'19_Form_Pollution_Sonore'!E16,"")</x:f>
      </x:c>
      <x:c r="F16" s="142" t="str">
        <x:f>IF('19_Form_Pollution_Sonore'!$N16="Validé humainement",'19_Form_Pollution_Sonore'!F16,"")</x:f>
      </x:c>
      <x:c r="G16" s="142" t="str">
        <x:f>IF('19_Form_Pollution_Sonore'!$N16="Validé humainement",'19_Form_Pollution_Sonore'!G16,"")</x:f>
      </x:c>
      <x:c r="H16" s="142" t="str">
        <x:f>IF('19_Form_Pollution_Sonore'!$N16="Validé humainement",'19_Form_Pollution_Sonore'!H16,"")</x:f>
      </x:c>
      <x:c r="I16" s="142" t="str">
        <x:f>IF('19_Form_Pollution_Sonore'!$N16="Validé humainement",'19_Form_Pollution_Sonore'!I16,"")</x:f>
      </x:c>
      <x:c r="J16" s="142" t="str">
        <x:f>IF('19_Form_Pollution_Sonore'!$N16="Validé humainement",'19_Form_Pollution_Sonore'!J16,"")</x:f>
      </x:c>
      <x:c r="K16" s="142" t="str">
        <x:f>IF('19_Form_Pollution_Sonore'!$N16="Validé humainement",'19_Form_Pollution_Sonore'!K16,"")</x:f>
      </x:c>
      <x:c r="L16" s="142" t="str">
        <x:f>IF('19_Form_Pollution_Sonore'!$N16="Validé humainement",'19_Form_Pollution_Sonore'!L16,"")</x:f>
      </x:c>
      <x:c r="M16" s="142" t="str">
        <x:f>IF('19_Form_Pollution_Sonore'!$N16="Validé humainement",'19_Form_Pollution_Sonore'!M16,"")</x:f>
      </x:c>
      <x:c r="N16" s="142" t="str">
        <x:f>IF('19_Form_Pollution_Sonore'!$N16="Validé humainement",'19_Form_Pollution_Sonore'!N16,"")</x:f>
      </x:c>
      <x:c r="O16" s="142" t="str">
        <x:f>IF('19_Form_Pollution_Sonore'!$N16="Validé humainement",'19_Form_Pollution_Sonore'!O16,"")</x:f>
      </x:c>
      <x:c r="P16" s="142" t="str">
        <x:f>IF('19_Form_Pollution_Sonore'!$N16="Validé humainement",'19_Form_Pollution_Sonore'!P16,"")</x:f>
      </x:c>
      <x:c r="Q16" s="142" t="str">
        <x:f>IF('19_Form_Pollution_Sonore'!$N16="Validé humainement",'19_Form_Pollution_Sonore'!Q16,"")</x:f>
      </x:c>
      <x:c r="R16" s="142" t="str">
        <x:f>IF('19_Form_Pollution_Sonore'!$N16="Validé humainement",'19_Form_Pollution_Sonore'!R16,"")</x:f>
      </x:c>
      <x:c r="S16" s="142" t="str">
        <x:f>IF('19_Form_Pollution_Sonore'!$N16="Validé humainement",'19_Form_Pollution_Sonore'!S16,"")</x:f>
      </x:c>
    </x:row>
    <x:row r="17">
      <x:c r="A17" s="142" t="str">
        <x:f>IF('19_Form_Pollution_Sonore'!$N17="Validé humainement",'19_Form_Pollution_Sonore'!A17,"")</x:f>
      </x:c>
      <x:c r="B17" s="142" t="str">
        <x:f>IF('19_Form_Pollution_Sonore'!$N17="Validé humainement",'19_Form_Pollution_Sonore'!B17,"")</x:f>
      </x:c>
      <x:c r="C17" s="142" t="str">
        <x:f>IF('19_Form_Pollution_Sonore'!$N17="Validé humainement",'19_Form_Pollution_Sonore'!C17,"")</x:f>
      </x:c>
      <x:c r="D17" s="142" t="str">
        <x:f>IF('19_Form_Pollution_Sonore'!$N17="Validé humainement",'19_Form_Pollution_Sonore'!D17,"")</x:f>
      </x:c>
      <x:c r="E17" s="142" t="str">
        <x:f>IF('19_Form_Pollution_Sonore'!$N17="Validé humainement",'19_Form_Pollution_Sonore'!E17,"")</x:f>
      </x:c>
      <x:c r="F17" s="142" t="str">
        <x:f>IF('19_Form_Pollution_Sonore'!$N17="Validé humainement",'19_Form_Pollution_Sonore'!F17,"")</x:f>
      </x:c>
      <x:c r="G17" s="142" t="str">
        <x:f>IF('19_Form_Pollution_Sonore'!$N17="Validé humainement",'19_Form_Pollution_Sonore'!G17,"")</x:f>
      </x:c>
      <x:c r="H17" s="142" t="str">
        <x:f>IF('19_Form_Pollution_Sonore'!$N17="Validé humainement",'19_Form_Pollution_Sonore'!H17,"")</x:f>
      </x:c>
      <x:c r="I17" s="142" t="str">
        <x:f>IF('19_Form_Pollution_Sonore'!$N17="Validé humainement",'19_Form_Pollution_Sonore'!I17,"")</x:f>
      </x:c>
      <x:c r="J17" s="142" t="str">
        <x:f>IF('19_Form_Pollution_Sonore'!$N17="Validé humainement",'19_Form_Pollution_Sonore'!J17,"")</x:f>
      </x:c>
      <x:c r="K17" s="142" t="str">
        <x:f>IF('19_Form_Pollution_Sonore'!$N17="Validé humainement",'19_Form_Pollution_Sonore'!K17,"")</x:f>
      </x:c>
      <x:c r="L17" s="142" t="str">
        <x:f>IF('19_Form_Pollution_Sonore'!$N17="Validé humainement",'19_Form_Pollution_Sonore'!L17,"")</x:f>
      </x:c>
      <x:c r="M17" s="142" t="str">
        <x:f>IF('19_Form_Pollution_Sonore'!$N17="Validé humainement",'19_Form_Pollution_Sonore'!M17,"")</x:f>
      </x:c>
      <x:c r="N17" s="142" t="str">
        <x:f>IF('19_Form_Pollution_Sonore'!$N17="Validé humainement",'19_Form_Pollution_Sonore'!N17,"")</x:f>
      </x:c>
      <x:c r="O17" s="142" t="str">
        <x:f>IF('19_Form_Pollution_Sonore'!$N17="Validé humainement",'19_Form_Pollution_Sonore'!O17,"")</x:f>
      </x:c>
      <x:c r="P17" s="142" t="str">
        <x:f>IF('19_Form_Pollution_Sonore'!$N17="Validé humainement",'19_Form_Pollution_Sonore'!P17,"")</x:f>
      </x:c>
      <x:c r="Q17" s="142" t="str">
        <x:f>IF('19_Form_Pollution_Sonore'!$N17="Validé humainement",'19_Form_Pollution_Sonore'!Q17,"")</x:f>
      </x:c>
      <x:c r="R17" s="142" t="str">
        <x:f>IF('19_Form_Pollution_Sonore'!$N17="Validé humainement",'19_Form_Pollution_Sonore'!R17,"")</x:f>
      </x:c>
      <x:c r="S17" s="142" t="str">
        <x:f>IF('19_Form_Pollution_Sonore'!$N17="Validé humainement",'19_Form_Pollution_Sonore'!S17,"")</x:f>
      </x:c>
    </x:row>
    <x:row r="18">
      <x:c r="A18" s="142" t="str">
        <x:f>IF('19_Form_Pollution_Sonore'!$N18="Validé humainement",'19_Form_Pollution_Sonore'!A18,"")</x:f>
      </x:c>
      <x:c r="B18" s="142" t="str">
        <x:f>IF('19_Form_Pollution_Sonore'!$N18="Validé humainement",'19_Form_Pollution_Sonore'!B18,"")</x:f>
      </x:c>
      <x:c r="C18" s="142" t="str">
        <x:f>IF('19_Form_Pollution_Sonore'!$N18="Validé humainement",'19_Form_Pollution_Sonore'!C18,"")</x:f>
      </x:c>
      <x:c r="D18" s="142" t="str">
        <x:f>IF('19_Form_Pollution_Sonore'!$N18="Validé humainement",'19_Form_Pollution_Sonore'!D18,"")</x:f>
      </x:c>
      <x:c r="E18" s="142" t="str">
        <x:f>IF('19_Form_Pollution_Sonore'!$N18="Validé humainement",'19_Form_Pollution_Sonore'!E18,"")</x:f>
      </x:c>
      <x:c r="F18" s="142" t="str">
        <x:f>IF('19_Form_Pollution_Sonore'!$N18="Validé humainement",'19_Form_Pollution_Sonore'!F18,"")</x:f>
      </x:c>
      <x:c r="G18" s="142" t="str">
        <x:f>IF('19_Form_Pollution_Sonore'!$N18="Validé humainement",'19_Form_Pollution_Sonore'!G18,"")</x:f>
      </x:c>
      <x:c r="H18" s="142" t="str">
        <x:f>IF('19_Form_Pollution_Sonore'!$N18="Validé humainement",'19_Form_Pollution_Sonore'!H18,"")</x:f>
      </x:c>
      <x:c r="I18" s="142" t="str">
        <x:f>IF('19_Form_Pollution_Sonore'!$N18="Validé humainement",'19_Form_Pollution_Sonore'!I18,"")</x:f>
      </x:c>
      <x:c r="J18" s="142" t="str">
        <x:f>IF('19_Form_Pollution_Sonore'!$N18="Validé humainement",'19_Form_Pollution_Sonore'!J18,"")</x:f>
      </x:c>
      <x:c r="K18" s="142" t="str">
        <x:f>IF('19_Form_Pollution_Sonore'!$N18="Validé humainement",'19_Form_Pollution_Sonore'!K18,"")</x:f>
      </x:c>
      <x:c r="L18" s="142" t="str">
        <x:f>IF('19_Form_Pollution_Sonore'!$N18="Validé humainement",'19_Form_Pollution_Sonore'!L18,"")</x:f>
      </x:c>
      <x:c r="M18" s="142" t="str">
        <x:f>IF('19_Form_Pollution_Sonore'!$N18="Validé humainement",'19_Form_Pollution_Sonore'!M18,"")</x:f>
      </x:c>
      <x:c r="N18" s="142" t="str">
        <x:f>IF('19_Form_Pollution_Sonore'!$N18="Validé humainement",'19_Form_Pollution_Sonore'!N18,"")</x:f>
      </x:c>
      <x:c r="O18" s="142" t="str">
        <x:f>IF('19_Form_Pollution_Sonore'!$N18="Validé humainement",'19_Form_Pollution_Sonore'!O18,"")</x:f>
      </x:c>
      <x:c r="P18" s="142" t="str">
        <x:f>IF('19_Form_Pollution_Sonore'!$N18="Validé humainement",'19_Form_Pollution_Sonore'!P18,"")</x:f>
      </x:c>
      <x:c r="Q18" s="142" t="str">
        <x:f>IF('19_Form_Pollution_Sonore'!$N18="Validé humainement",'19_Form_Pollution_Sonore'!Q18,"")</x:f>
      </x:c>
      <x:c r="R18" s="142" t="str">
        <x:f>IF('19_Form_Pollution_Sonore'!$N18="Validé humainement",'19_Form_Pollution_Sonore'!R18,"")</x:f>
      </x:c>
      <x:c r="S18" s="142" t="str">
        <x:f>IF('19_Form_Pollution_Sonore'!$N18="Validé humainement",'19_Form_Pollution_Sonore'!S18,"")</x:f>
      </x:c>
    </x:row>
    <x:row r="19">
      <x:c r="A19" s="142" t="str">
        <x:f>IF('19_Form_Pollution_Sonore'!$N19="Validé humainement",'19_Form_Pollution_Sonore'!A19,"")</x:f>
      </x:c>
      <x:c r="B19" s="142" t="str">
        <x:f>IF('19_Form_Pollution_Sonore'!$N19="Validé humainement",'19_Form_Pollution_Sonore'!B19,"")</x:f>
      </x:c>
      <x:c r="C19" s="142" t="str">
        <x:f>IF('19_Form_Pollution_Sonore'!$N19="Validé humainement",'19_Form_Pollution_Sonore'!C19,"")</x:f>
      </x:c>
      <x:c r="D19" s="142" t="str">
        <x:f>IF('19_Form_Pollution_Sonore'!$N19="Validé humainement",'19_Form_Pollution_Sonore'!D19,"")</x:f>
      </x:c>
      <x:c r="E19" s="142" t="str">
        <x:f>IF('19_Form_Pollution_Sonore'!$N19="Validé humainement",'19_Form_Pollution_Sonore'!E19,"")</x:f>
      </x:c>
      <x:c r="F19" s="142" t="str">
        <x:f>IF('19_Form_Pollution_Sonore'!$N19="Validé humainement",'19_Form_Pollution_Sonore'!F19,"")</x:f>
      </x:c>
      <x:c r="G19" s="142" t="str">
        <x:f>IF('19_Form_Pollution_Sonore'!$N19="Validé humainement",'19_Form_Pollution_Sonore'!G19,"")</x:f>
      </x:c>
      <x:c r="H19" s="142" t="str">
        <x:f>IF('19_Form_Pollution_Sonore'!$N19="Validé humainement",'19_Form_Pollution_Sonore'!H19,"")</x:f>
      </x:c>
      <x:c r="I19" s="142" t="str">
        <x:f>IF('19_Form_Pollution_Sonore'!$N19="Validé humainement",'19_Form_Pollution_Sonore'!I19,"")</x:f>
      </x:c>
      <x:c r="J19" s="142" t="str">
        <x:f>IF('19_Form_Pollution_Sonore'!$N19="Validé humainement",'19_Form_Pollution_Sonore'!J19,"")</x:f>
      </x:c>
      <x:c r="K19" s="142" t="str">
        <x:f>IF('19_Form_Pollution_Sonore'!$N19="Validé humainement",'19_Form_Pollution_Sonore'!K19,"")</x:f>
      </x:c>
      <x:c r="L19" s="142" t="str">
        <x:f>IF('19_Form_Pollution_Sonore'!$N19="Validé humainement",'19_Form_Pollution_Sonore'!L19,"")</x:f>
      </x:c>
      <x:c r="M19" s="142" t="str">
        <x:f>IF('19_Form_Pollution_Sonore'!$N19="Validé humainement",'19_Form_Pollution_Sonore'!M19,"")</x:f>
      </x:c>
      <x:c r="N19" s="142" t="str">
        <x:f>IF('19_Form_Pollution_Sonore'!$N19="Validé humainement",'19_Form_Pollution_Sonore'!N19,"")</x:f>
      </x:c>
      <x:c r="O19" s="142" t="str">
        <x:f>IF('19_Form_Pollution_Sonore'!$N19="Validé humainement",'19_Form_Pollution_Sonore'!O19,"")</x:f>
      </x:c>
      <x:c r="P19" s="142" t="str">
        <x:f>IF('19_Form_Pollution_Sonore'!$N19="Validé humainement",'19_Form_Pollution_Sonore'!P19,"")</x:f>
      </x:c>
      <x:c r="Q19" s="142" t="str">
        <x:f>IF('19_Form_Pollution_Sonore'!$N19="Validé humainement",'19_Form_Pollution_Sonore'!Q19,"")</x:f>
      </x:c>
      <x:c r="R19" s="142" t="str">
        <x:f>IF('19_Form_Pollution_Sonore'!$N19="Validé humainement",'19_Form_Pollution_Sonore'!R19,"")</x:f>
      </x:c>
      <x:c r="S19" s="142" t="str">
        <x:f>IF('19_Form_Pollution_Sonore'!$N19="Validé humainement",'19_Form_Pollution_Sonore'!S19,"")</x:f>
      </x:c>
    </x:row>
    <x:row r="20">
      <x:c r="A20" s="142" t="str">
        <x:f>IF('19_Form_Pollution_Sonore'!$N20="Validé humainement",'19_Form_Pollution_Sonore'!A20,"")</x:f>
      </x:c>
      <x:c r="B20" s="142" t="str">
        <x:f>IF('19_Form_Pollution_Sonore'!$N20="Validé humainement",'19_Form_Pollution_Sonore'!B20,"")</x:f>
      </x:c>
      <x:c r="C20" s="142" t="str">
        <x:f>IF('19_Form_Pollution_Sonore'!$N20="Validé humainement",'19_Form_Pollution_Sonore'!C20,"")</x:f>
      </x:c>
      <x:c r="D20" s="142" t="str">
        <x:f>IF('19_Form_Pollution_Sonore'!$N20="Validé humainement",'19_Form_Pollution_Sonore'!D20,"")</x:f>
      </x:c>
      <x:c r="E20" s="142" t="str">
        <x:f>IF('19_Form_Pollution_Sonore'!$N20="Validé humainement",'19_Form_Pollution_Sonore'!E20,"")</x:f>
      </x:c>
      <x:c r="F20" s="142" t="str">
        <x:f>IF('19_Form_Pollution_Sonore'!$N20="Validé humainement",'19_Form_Pollution_Sonore'!F20,"")</x:f>
      </x:c>
      <x:c r="G20" s="142" t="str">
        <x:f>IF('19_Form_Pollution_Sonore'!$N20="Validé humainement",'19_Form_Pollution_Sonore'!G20,"")</x:f>
      </x:c>
      <x:c r="H20" s="142" t="str">
        <x:f>IF('19_Form_Pollution_Sonore'!$N20="Validé humainement",'19_Form_Pollution_Sonore'!H20,"")</x:f>
      </x:c>
      <x:c r="I20" s="142" t="str">
        <x:f>IF('19_Form_Pollution_Sonore'!$N20="Validé humainement",'19_Form_Pollution_Sonore'!I20,"")</x:f>
      </x:c>
      <x:c r="J20" s="142" t="str">
        <x:f>IF('19_Form_Pollution_Sonore'!$N20="Validé humainement",'19_Form_Pollution_Sonore'!J20,"")</x:f>
      </x:c>
      <x:c r="K20" s="142" t="str">
        <x:f>IF('19_Form_Pollution_Sonore'!$N20="Validé humainement",'19_Form_Pollution_Sonore'!K20,"")</x:f>
      </x:c>
      <x:c r="L20" s="142" t="str">
        <x:f>IF('19_Form_Pollution_Sonore'!$N20="Validé humainement",'19_Form_Pollution_Sonore'!L20,"")</x:f>
      </x:c>
      <x:c r="M20" s="142" t="str">
        <x:f>IF('19_Form_Pollution_Sonore'!$N20="Validé humainement",'19_Form_Pollution_Sonore'!M20,"")</x:f>
      </x:c>
      <x:c r="N20" s="142" t="str">
        <x:f>IF('19_Form_Pollution_Sonore'!$N20="Validé humainement",'19_Form_Pollution_Sonore'!N20,"")</x:f>
      </x:c>
      <x:c r="O20" s="142" t="str">
        <x:f>IF('19_Form_Pollution_Sonore'!$N20="Validé humainement",'19_Form_Pollution_Sonore'!O20,"")</x:f>
      </x:c>
      <x:c r="P20" s="142" t="str">
        <x:f>IF('19_Form_Pollution_Sonore'!$N20="Validé humainement",'19_Form_Pollution_Sonore'!P20,"")</x:f>
      </x:c>
      <x:c r="Q20" s="142" t="str">
        <x:f>IF('19_Form_Pollution_Sonore'!$N20="Validé humainement",'19_Form_Pollution_Sonore'!Q20,"")</x:f>
      </x:c>
      <x:c r="R20" s="142" t="str">
        <x:f>IF('19_Form_Pollution_Sonore'!$N20="Validé humainement",'19_Form_Pollution_Sonore'!R20,"")</x:f>
      </x:c>
      <x:c r="S20" s="142" t="str">
        <x:f>IF('19_Form_Pollution_Sonore'!$N20="Validé humainement",'19_Form_Pollution_Sonore'!S20,"")</x:f>
      </x:c>
    </x:row>
    <x:row r="21">
      <x:c r="A21" s="142" t="str">
        <x:f>IF('19_Form_Pollution_Sonore'!$N21="Validé humainement",'19_Form_Pollution_Sonore'!A21,"")</x:f>
      </x:c>
      <x:c r="B21" s="142" t="str">
        <x:f>IF('19_Form_Pollution_Sonore'!$N21="Validé humainement",'19_Form_Pollution_Sonore'!B21,"")</x:f>
      </x:c>
      <x:c r="C21" s="142" t="str">
        <x:f>IF('19_Form_Pollution_Sonore'!$N21="Validé humainement",'19_Form_Pollution_Sonore'!C21,"")</x:f>
      </x:c>
      <x:c r="D21" s="142" t="str">
        <x:f>IF('19_Form_Pollution_Sonore'!$N21="Validé humainement",'19_Form_Pollution_Sonore'!D21,"")</x:f>
      </x:c>
      <x:c r="E21" s="142" t="str">
        <x:f>IF('19_Form_Pollution_Sonore'!$N21="Validé humainement",'19_Form_Pollution_Sonore'!E21,"")</x:f>
      </x:c>
      <x:c r="F21" s="142" t="str">
        <x:f>IF('19_Form_Pollution_Sonore'!$N21="Validé humainement",'19_Form_Pollution_Sonore'!F21,"")</x:f>
      </x:c>
      <x:c r="G21" s="142" t="str">
        <x:f>IF('19_Form_Pollution_Sonore'!$N21="Validé humainement",'19_Form_Pollution_Sonore'!G21,"")</x:f>
      </x:c>
      <x:c r="H21" s="142" t="str">
        <x:f>IF('19_Form_Pollution_Sonore'!$N21="Validé humainement",'19_Form_Pollution_Sonore'!H21,"")</x:f>
      </x:c>
      <x:c r="I21" s="142" t="str">
        <x:f>IF('19_Form_Pollution_Sonore'!$N21="Validé humainement",'19_Form_Pollution_Sonore'!I21,"")</x:f>
      </x:c>
      <x:c r="J21" s="142" t="str">
        <x:f>IF('19_Form_Pollution_Sonore'!$N21="Validé humainement",'19_Form_Pollution_Sonore'!J21,"")</x:f>
      </x:c>
      <x:c r="K21" s="142" t="str">
        <x:f>IF('19_Form_Pollution_Sonore'!$N21="Validé humainement",'19_Form_Pollution_Sonore'!K21,"")</x:f>
      </x:c>
      <x:c r="L21" s="142" t="str">
        <x:f>IF('19_Form_Pollution_Sonore'!$N21="Validé humainement",'19_Form_Pollution_Sonore'!L21,"")</x:f>
      </x:c>
      <x:c r="M21" s="142" t="str">
        <x:f>IF('19_Form_Pollution_Sonore'!$N21="Validé humainement",'19_Form_Pollution_Sonore'!M21,"")</x:f>
      </x:c>
      <x:c r="N21" s="142" t="str">
        <x:f>IF('19_Form_Pollution_Sonore'!$N21="Validé humainement",'19_Form_Pollution_Sonore'!N21,"")</x:f>
      </x:c>
      <x:c r="O21" s="142" t="str">
        <x:f>IF('19_Form_Pollution_Sonore'!$N21="Validé humainement",'19_Form_Pollution_Sonore'!O21,"")</x:f>
      </x:c>
      <x:c r="P21" s="142" t="str">
        <x:f>IF('19_Form_Pollution_Sonore'!$N21="Validé humainement",'19_Form_Pollution_Sonore'!P21,"")</x:f>
      </x:c>
      <x:c r="Q21" s="142" t="str">
        <x:f>IF('19_Form_Pollution_Sonore'!$N21="Validé humainement",'19_Form_Pollution_Sonore'!Q21,"")</x:f>
      </x:c>
      <x:c r="R21" s="142" t="str">
        <x:f>IF('19_Form_Pollution_Sonore'!$N21="Validé humainement",'19_Form_Pollution_Sonore'!R21,"")</x:f>
      </x:c>
      <x:c r="S21" s="142" t="str">
        <x:f>IF('19_Form_Pollution_Sonore'!$N21="Validé humainement",'19_Form_Pollution_Sonore'!S21,"")</x:f>
      </x:c>
    </x:row>
    <x:row r="22">
      <x:c r="A22" s="142" t="str">
        <x:f>IF('19_Form_Pollution_Sonore'!$N22="Validé humainement",'19_Form_Pollution_Sonore'!A22,"")</x:f>
      </x:c>
      <x:c r="B22" s="142" t="str">
        <x:f>IF('19_Form_Pollution_Sonore'!$N22="Validé humainement",'19_Form_Pollution_Sonore'!B22,"")</x:f>
      </x:c>
      <x:c r="C22" s="142" t="str">
        <x:f>IF('19_Form_Pollution_Sonore'!$N22="Validé humainement",'19_Form_Pollution_Sonore'!C22,"")</x:f>
      </x:c>
      <x:c r="D22" s="142" t="str">
        <x:f>IF('19_Form_Pollution_Sonore'!$N22="Validé humainement",'19_Form_Pollution_Sonore'!D22,"")</x:f>
      </x:c>
      <x:c r="E22" s="142" t="str">
        <x:f>IF('19_Form_Pollution_Sonore'!$N22="Validé humainement",'19_Form_Pollution_Sonore'!E22,"")</x:f>
      </x:c>
      <x:c r="F22" s="142" t="str">
        <x:f>IF('19_Form_Pollution_Sonore'!$N22="Validé humainement",'19_Form_Pollution_Sonore'!F22,"")</x:f>
      </x:c>
      <x:c r="G22" s="142" t="str">
        <x:f>IF('19_Form_Pollution_Sonore'!$N22="Validé humainement",'19_Form_Pollution_Sonore'!G22,"")</x:f>
      </x:c>
      <x:c r="H22" s="142" t="str">
        <x:f>IF('19_Form_Pollution_Sonore'!$N22="Validé humainement",'19_Form_Pollution_Sonore'!H22,"")</x:f>
      </x:c>
      <x:c r="I22" s="142" t="str">
        <x:f>IF('19_Form_Pollution_Sonore'!$N22="Validé humainement",'19_Form_Pollution_Sonore'!I22,"")</x:f>
      </x:c>
      <x:c r="J22" s="142" t="str">
        <x:f>IF('19_Form_Pollution_Sonore'!$N22="Validé humainement",'19_Form_Pollution_Sonore'!J22,"")</x:f>
      </x:c>
      <x:c r="K22" s="142" t="str">
        <x:f>IF('19_Form_Pollution_Sonore'!$N22="Validé humainement",'19_Form_Pollution_Sonore'!K22,"")</x:f>
      </x:c>
      <x:c r="L22" s="142" t="str">
        <x:f>IF('19_Form_Pollution_Sonore'!$N22="Validé humainement",'19_Form_Pollution_Sonore'!L22,"")</x:f>
      </x:c>
      <x:c r="M22" s="142" t="str">
        <x:f>IF('19_Form_Pollution_Sonore'!$N22="Validé humainement",'19_Form_Pollution_Sonore'!M22,"")</x:f>
      </x:c>
      <x:c r="N22" s="142" t="str">
        <x:f>IF('19_Form_Pollution_Sonore'!$N22="Validé humainement",'19_Form_Pollution_Sonore'!N22,"")</x:f>
      </x:c>
      <x:c r="O22" s="142" t="str">
        <x:f>IF('19_Form_Pollution_Sonore'!$N22="Validé humainement",'19_Form_Pollution_Sonore'!O22,"")</x:f>
      </x:c>
      <x:c r="P22" s="142" t="str">
        <x:f>IF('19_Form_Pollution_Sonore'!$N22="Validé humainement",'19_Form_Pollution_Sonore'!P22,"")</x:f>
      </x:c>
      <x:c r="Q22" s="142" t="str">
        <x:f>IF('19_Form_Pollution_Sonore'!$N22="Validé humainement",'19_Form_Pollution_Sonore'!Q22,"")</x:f>
      </x:c>
      <x:c r="R22" s="142" t="str">
        <x:f>IF('19_Form_Pollution_Sonore'!$N22="Validé humainement",'19_Form_Pollution_Sonore'!R22,"")</x:f>
      </x:c>
      <x:c r="S22" s="142" t="str">
        <x:f>IF('19_Form_Pollution_Sonore'!$N22="Validé humainement",'19_Form_Pollution_Sonore'!S22,"")</x:f>
      </x:c>
    </x:row>
    <x:row r="23">
      <x:c r="A23" s="142" t="str">
        <x:f>IF('19_Form_Pollution_Sonore'!$N23="Validé humainement",'19_Form_Pollution_Sonore'!A23,"")</x:f>
      </x:c>
      <x:c r="B23" s="142" t="str">
        <x:f>IF('19_Form_Pollution_Sonore'!$N23="Validé humainement",'19_Form_Pollution_Sonore'!B23,"")</x:f>
      </x:c>
      <x:c r="C23" s="142" t="str">
        <x:f>IF('19_Form_Pollution_Sonore'!$N23="Validé humainement",'19_Form_Pollution_Sonore'!C23,"")</x:f>
      </x:c>
      <x:c r="D23" s="142" t="str">
        <x:f>IF('19_Form_Pollution_Sonore'!$N23="Validé humainement",'19_Form_Pollution_Sonore'!D23,"")</x:f>
      </x:c>
      <x:c r="E23" s="142" t="str">
        <x:f>IF('19_Form_Pollution_Sonore'!$N23="Validé humainement",'19_Form_Pollution_Sonore'!E23,"")</x:f>
      </x:c>
      <x:c r="F23" s="142" t="str">
        <x:f>IF('19_Form_Pollution_Sonore'!$N23="Validé humainement",'19_Form_Pollution_Sonore'!F23,"")</x:f>
      </x:c>
      <x:c r="G23" s="142" t="str">
        <x:f>IF('19_Form_Pollution_Sonore'!$N23="Validé humainement",'19_Form_Pollution_Sonore'!G23,"")</x:f>
      </x:c>
      <x:c r="H23" s="142" t="str">
        <x:f>IF('19_Form_Pollution_Sonore'!$N23="Validé humainement",'19_Form_Pollution_Sonore'!H23,"")</x:f>
      </x:c>
      <x:c r="I23" s="142" t="str">
        <x:f>IF('19_Form_Pollution_Sonore'!$N23="Validé humainement",'19_Form_Pollution_Sonore'!I23,"")</x:f>
      </x:c>
      <x:c r="J23" s="142" t="str">
        <x:f>IF('19_Form_Pollution_Sonore'!$N23="Validé humainement",'19_Form_Pollution_Sonore'!J23,"")</x:f>
      </x:c>
      <x:c r="K23" s="142" t="str">
        <x:f>IF('19_Form_Pollution_Sonore'!$N23="Validé humainement",'19_Form_Pollution_Sonore'!K23,"")</x:f>
      </x:c>
      <x:c r="L23" s="142" t="str">
        <x:f>IF('19_Form_Pollution_Sonore'!$N23="Validé humainement",'19_Form_Pollution_Sonore'!L23,"")</x:f>
      </x:c>
      <x:c r="M23" s="142" t="str">
        <x:f>IF('19_Form_Pollution_Sonore'!$N23="Validé humainement",'19_Form_Pollution_Sonore'!M23,"")</x:f>
      </x:c>
      <x:c r="N23" s="142" t="str">
        <x:f>IF('19_Form_Pollution_Sonore'!$N23="Validé humainement",'19_Form_Pollution_Sonore'!N23,"")</x:f>
      </x:c>
      <x:c r="O23" s="142" t="str">
        <x:f>IF('19_Form_Pollution_Sonore'!$N23="Validé humainement",'19_Form_Pollution_Sonore'!O23,"")</x:f>
      </x:c>
      <x:c r="P23" s="142" t="str">
        <x:f>IF('19_Form_Pollution_Sonore'!$N23="Validé humainement",'19_Form_Pollution_Sonore'!P23,"")</x:f>
      </x:c>
      <x:c r="Q23" s="142" t="str">
        <x:f>IF('19_Form_Pollution_Sonore'!$N23="Validé humainement",'19_Form_Pollution_Sonore'!Q23,"")</x:f>
      </x:c>
      <x:c r="R23" s="142" t="str">
        <x:f>IF('19_Form_Pollution_Sonore'!$N23="Validé humainement",'19_Form_Pollution_Sonore'!R23,"")</x:f>
      </x:c>
      <x:c r="S23" s="142" t="str">
        <x:f>IF('19_Form_Pollution_Sonore'!$N23="Validé humainement",'19_Form_Pollution_Sonore'!S23,"")</x:f>
      </x:c>
    </x:row>
    <x:row r="24">
      <x:c r="A24" s="142" t="str">
        <x:f>IF('19_Form_Pollution_Sonore'!$N24="Validé humainement",'19_Form_Pollution_Sonore'!A24,"")</x:f>
      </x:c>
      <x:c r="B24" s="142" t="str">
        <x:f>IF('19_Form_Pollution_Sonore'!$N24="Validé humainement",'19_Form_Pollution_Sonore'!B24,"")</x:f>
      </x:c>
      <x:c r="C24" s="142" t="str">
        <x:f>IF('19_Form_Pollution_Sonore'!$N24="Validé humainement",'19_Form_Pollution_Sonore'!C24,"")</x:f>
      </x:c>
      <x:c r="D24" s="142" t="str">
        <x:f>IF('19_Form_Pollution_Sonore'!$N24="Validé humainement",'19_Form_Pollution_Sonore'!D24,"")</x:f>
      </x:c>
      <x:c r="E24" s="142" t="str">
        <x:f>IF('19_Form_Pollution_Sonore'!$N24="Validé humainement",'19_Form_Pollution_Sonore'!E24,"")</x:f>
      </x:c>
      <x:c r="F24" s="142" t="str">
        <x:f>IF('19_Form_Pollution_Sonore'!$N24="Validé humainement",'19_Form_Pollution_Sonore'!F24,"")</x:f>
      </x:c>
      <x:c r="G24" s="142" t="str">
        <x:f>IF('19_Form_Pollution_Sonore'!$N24="Validé humainement",'19_Form_Pollution_Sonore'!G24,"")</x:f>
      </x:c>
      <x:c r="H24" s="142" t="str">
        <x:f>IF('19_Form_Pollution_Sonore'!$N24="Validé humainement",'19_Form_Pollution_Sonore'!H24,"")</x:f>
      </x:c>
      <x:c r="I24" s="142" t="str">
        <x:f>IF('19_Form_Pollution_Sonore'!$N24="Validé humainement",'19_Form_Pollution_Sonore'!I24,"")</x:f>
      </x:c>
      <x:c r="J24" s="142" t="str">
        <x:f>IF('19_Form_Pollution_Sonore'!$N24="Validé humainement",'19_Form_Pollution_Sonore'!J24,"")</x:f>
      </x:c>
      <x:c r="K24" s="142" t="str">
        <x:f>IF('19_Form_Pollution_Sonore'!$N24="Validé humainement",'19_Form_Pollution_Sonore'!K24,"")</x:f>
      </x:c>
      <x:c r="L24" s="142" t="str">
        <x:f>IF('19_Form_Pollution_Sonore'!$N24="Validé humainement",'19_Form_Pollution_Sonore'!L24,"")</x:f>
      </x:c>
      <x:c r="M24" s="142" t="str">
        <x:f>IF('19_Form_Pollution_Sonore'!$N24="Validé humainement",'19_Form_Pollution_Sonore'!M24,"")</x:f>
      </x:c>
      <x:c r="N24" s="142" t="str">
        <x:f>IF('19_Form_Pollution_Sonore'!$N24="Validé humainement",'19_Form_Pollution_Sonore'!N24,"")</x:f>
      </x:c>
      <x:c r="O24" s="142" t="str">
        <x:f>IF('19_Form_Pollution_Sonore'!$N24="Validé humainement",'19_Form_Pollution_Sonore'!O24,"")</x:f>
      </x:c>
      <x:c r="P24" s="142" t="str">
        <x:f>IF('19_Form_Pollution_Sonore'!$N24="Validé humainement",'19_Form_Pollution_Sonore'!P24,"")</x:f>
      </x:c>
      <x:c r="Q24" s="142" t="str">
        <x:f>IF('19_Form_Pollution_Sonore'!$N24="Validé humainement",'19_Form_Pollution_Sonore'!Q24,"")</x:f>
      </x:c>
      <x:c r="R24" s="142" t="str">
        <x:f>IF('19_Form_Pollution_Sonore'!$N24="Validé humainement",'19_Form_Pollution_Sonore'!R24,"")</x:f>
      </x:c>
      <x:c r="S24" s="142" t="str">
        <x:f>IF('19_Form_Pollution_Sonore'!$N24="Validé humainement",'19_Form_Pollution_Sonore'!S24,"")</x:f>
      </x:c>
    </x:row>
    <x:row r="25">
      <x:c r="A25" s="142" t="str">
        <x:f>IF('19_Form_Pollution_Sonore'!$N25="Validé humainement",'19_Form_Pollution_Sonore'!A25,"")</x:f>
      </x:c>
      <x:c r="B25" s="142" t="str">
        <x:f>IF('19_Form_Pollution_Sonore'!$N25="Validé humainement",'19_Form_Pollution_Sonore'!B25,"")</x:f>
      </x:c>
      <x:c r="C25" s="142" t="str">
        <x:f>IF('19_Form_Pollution_Sonore'!$N25="Validé humainement",'19_Form_Pollution_Sonore'!C25,"")</x:f>
      </x:c>
      <x:c r="D25" s="142" t="str">
        <x:f>IF('19_Form_Pollution_Sonore'!$N25="Validé humainement",'19_Form_Pollution_Sonore'!D25,"")</x:f>
      </x:c>
      <x:c r="E25" s="142" t="str">
        <x:f>IF('19_Form_Pollution_Sonore'!$N25="Validé humainement",'19_Form_Pollution_Sonore'!E25,"")</x:f>
      </x:c>
      <x:c r="F25" s="142" t="str">
        <x:f>IF('19_Form_Pollution_Sonore'!$N25="Validé humainement",'19_Form_Pollution_Sonore'!F25,"")</x:f>
      </x:c>
      <x:c r="G25" s="142" t="str">
        <x:f>IF('19_Form_Pollution_Sonore'!$N25="Validé humainement",'19_Form_Pollution_Sonore'!G25,"")</x:f>
      </x:c>
      <x:c r="H25" s="142" t="str">
        <x:f>IF('19_Form_Pollution_Sonore'!$N25="Validé humainement",'19_Form_Pollution_Sonore'!H25,"")</x:f>
      </x:c>
      <x:c r="I25" s="142" t="str">
        <x:f>IF('19_Form_Pollution_Sonore'!$N25="Validé humainement",'19_Form_Pollution_Sonore'!I25,"")</x:f>
      </x:c>
      <x:c r="J25" s="142" t="str">
        <x:f>IF('19_Form_Pollution_Sonore'!$N25="Validé humainement",'19_Form_Pollution_Sonore'!J25,"")</x:f>
      </x:c>
      <x:c r="K25" s="142" t="str">
        <x:f>IF('19_Form_Pollution_Sonore'!$N25="Validé humainement",'19_Form_Pollution_Sonore'!K25,"")</x:f>
      </x:c>
      <x:c r="L25" s="142" t="str">
        <x:f>IF('19_Form_Pollution_Sonore'!$N25="Validé humainement",'19_Form_Pollution_Sonore'!L25,"")</x:f>
      </x:c>
      <x:c r="M25" s="142" t="str">
        <x:f>IF('19_Form_Pollution_Sonore'!$N25="Validé humainement",'19_Form_Pollution_Sonore'!M25,"")</x:f>
      </x:c>
      <x:c r="N25" s="142" t="str">
        <x:f>IF('19_Form_Pollution_Sonore'!$N25="Validé humainement",'19_Form_Pollution_Sonore'!N25,"")</x:f>
      </x:c>
      <x:c r="O25" s="142" t="str">
        <x:f>IF('19_Form_Pollution_Sonore'!$N25="Validé humainement",'19_Form_Pollution_Sonore'!O25,"")</x:f>
      </x:c>
      <x:c r="P25" s="142" t="str">
        <x:f>IF('19_Form_Pollution_Sonore'!$N25="Validé humainement",'19_Form_Pollution_Sonore'!P25,"")</x:f>
      </x:c>
      <x:c r="Q25" s="142" t="str">
        <x:f>IF('19_Form_Pollution_Sonore'!$N25="Validé humainement",'19_Form_Pollution_Sonore'!Q25,"")</x:f>
      </x:c>
      <x:c r="R25" s="142" t="str">
        <x:f>IF('19_Form_Pollution_Sonore'!$N25="Validé humainement",'19_Form_Pollution_Sonore'!R25,"")</x:f>
      </x:c>
      <x:c r="S25" s="142" t="str">
        <x:f>IF('19_Form_Pollution_Sonore'!$N25="Validé humainement",'19_Form_Pollution_Sonore'!S25,"")</x:f>
      </x:c>
    </x:row>
    <x:row r="26">
      <x:c r="A26" s="142" t="str">
        <x:f>IF('19_Form_Pollution_Sonore'!$N26="Validé humainement",'19_Form_Pollution_Sonore'!A26,"")</x:f>
      </x:c>
      <x:c r="B26" s="142" t="str">
        <x:f>IF('19_Form_Pollution_Sonore'!$N26="Validé humainement",'19_Form_Pollution_Sonore'!B26,"")</x:f>
      </x:c>
      <x:c r="C26" s="142" t="str">
        <x:f>IF('19_Form_Pollution_Sonore'!$N26="Validé humainement",'19_Form_Pollution_Sonore'!C26,"")</x:f>
      </x:c>
      <x:c r="D26" s="142" t="str">
        <x:f>IF('19_Form_Pollution_Sonore'!$N26="Validé humainement",'19_Form_Pollution_Sonore'!D26,"")</x:f>
      </x:c>
      <x:c r="E26" s="142" t="str">
        <x:f>IF('19_Form_Pollution_Sonore'!$N26="Validé humainement",'19_Form_Pollution_Sonore'!E26,"")</x:f>
      </x:c>
      <x:c r="F26" s="142" t="str">
        <x:f>IF('19_Form_Pollution_Sonore'!$N26="Validé humainement",'19_Form_Pollution_Sonore'!F26,"")</x:f>
      </x:c>
      <x:c r="G26" s="142" t="str">
        <x:f>IF('19_Form_Pollution_Sonore'!$N26="Validé humainement",'19_Form_Pollution_Sonore'!G26,"")</x:f>
      </x:c>
      <x:c r="H26" s="142" t="str">
        <x:f>IF('19_Form_Pollution_Sonore'!$N26="Validé humainement",'19_Form_Pollution_Sonore'!H26,"")</x:f>
      </x:c>
      <x:c r="I26" s="142" t="str">
        <x:f>IF('19_Form_Pollution_Sonore'!$N26="Validé humainement",'19_Form_Pollution_Sonore'!I26,"")</x:f>
      </x:c>
      <x:c r="J26" s="142" t="str">
        <x:f>IF('19_Form_Pollution_Sonore'!$N26="Validé humainement",'19_Form_Pollution_Sonore'!J26,"")</x:f>
      </x:c>
      <x:c r="K26" s="142" t="str">
        <x:f>IF('19_Form_Pollution_Sonore'!$N26="Validé humainement",'19_Form_Pollution_Sonore'!K26,"")</x:f>
      </x:c>
      <x:c r="L26" s="142" t="str">
        <x:f>IF('19_Form_Pollution_Sonore'!$N26="Validé humainement",'19_Form_Pollution_Sonore'!L26,"")</x:f>
      </x:c>
      <x:c r="M26" s="142" t="str">
        <x:f>IF('19_Form_Pollution_Sonore'!$N26="Validé humainement",'19_Form_Pollution_Sonore'!M26,"")</x:f>
      </x:c>
      <x:c r="N26" s="142" t="str">
        <x:f>IF('19_Form_Pollution_Sonore'!$N26="Validé humainement",'19_Form_Pollution_Sonore'!N26,"")</x:f>
      </x:c>
      <x:c r="O26" s="142" t="str">
        <x:f>IF('19_Form_Pollution_Sonore'!$N26="Validé humainement",'19_Form_Pollution_Sonore'!O26,"")</x:f>
      </x:c>
      <x:c r="P26" s="142" t="str">
        <x:f>IF('19_Form_Pollution_Sonore'!$N26="Validé humainement",'19_Form_Pollution_Sonore'!P26,"")</x:f>
      </x:c>
      <x:c r="Q26" s="142" t="str">
        <x:f>IF('19_Form_Pollution_Sonore'!$N26="Validé humainement",'19_Form_Pollution_Sonore'!Q26,"")</x:f>
      </x:c>
      <x:c r="R26" s="142" t="str">
        <x:f>IF('19_Form_Pollution_Sonore'!$N26="Validé humainement",'19_Form_Pollution_Sonore'!R26,"")</x:f>
      </x:c>
      <x:c r="S26" s="142" t="str">
        <x:f>IF('19_Form_Pollution_Sonore'!$N26="Validé humainement",'19_Form_Pollution_Sonore'!S26,"")</x:f>
      </x:c>
    </x:row>
    <x:row r="27">
      <x:c r="A27" s="142" t="str">
        <x:f>IF('19_Form_Pollution_Sonore'!$N27="Validé humainement",'19_Form_Pollution_Sonore'!A27,"")</x:f>
      </x:c>
      <x:c r="B27" s="142" t="str">
        <x:f>IF('19_Form_Pollution_Sonore'!$N27="Validé humainement",'19_Form_Pollution_Sonore'!B27,"")</x:f>
      </x:c>
      <x:c r="C27" s="142" t="str">
        <x:f>IF('19_Form_Pollution_Sonore'!$N27="Validé humainement",'19_Form_Pollution_Sonore'!C27,"")</x:f>
      </x:c>
      <x:c r="D27" s="142" t="str">
        <x:f>IF('19_Form_Pollution_Sonore'!$N27="Validé humainement",'19_Form_Pollution_Sonore'!D27,"")</x:f>
      </x:c>
      <x:c r="E27" s="142" t="str">
        <x:f>IF('19_Form_Pollution_Sonore'!$N27="Validé humainement",'19_Form_Pollution_Sonore'!E27,"")</x:f>
      </x:c>
      <x:c r="F27" s="142" t="str">
        <x:f>IF('19_Form_Pollution_Sonore'!$N27="Validé humainement",'19_Form_Pollution_Sonore'!F27,"")</x:f>
      </x:c>
      <x:c r="G27" s="142" t="str">
        <x:f>IF('19_Form_Pollution_Sonore'!$N27="Validé humainement",'19_Form_Pollution_Sonore'!G27,"")</x:f>
      </x:c>
      <x:c r="H27" s="142" t="str">
        <x:f>IF('19_Form_Pollution_Sonore'!$N27="Validé humainement",'19_Form_Pollution_Sonore'!H27,"")</x:f>
      </x:c>
      <x:c r="I27" s="142" t="str">
        <x:f>IF('19_Form_Pollution_Sonore'!$N27="Validé humainement",'19_Form_Pollution_Sonore'!I27,"")</x:f>
      </x:c>
      <x:c r="J27" s="142" t="str">
        <x:f>IF('19_Form_Pollution_Sonore'!$N27="Validé humainement",'19_Form_Pollution_Sonore'!J27,"")</x:f>
      </x:c>
      <x:c r="K27" s="142" t="str">
        <x:f>IF('19_Form_Pollution_Sonore'!$N27="Validé humainement",'19_Form_Pollution_Sonore'!K27,"")</x:f>
      </x:c>
      <x:c r="L27" s="142" t="str">
        <x:f>IF('19_Form_Pollution_Sonore'!$N27="Validé humainement",'19_Form_Pollution_Sonore'!L27,"")</x:f>
      </x:c>
      <x:c r="M27" s="142" t="str">
        <x:f>IF('19_Form_Pollution_Sonore'!$N27="Validé humainement",'19_Form_Pollution_Sonore'!M27,"")</x:f>
      </x:c>
      <x:c r="N27" s="142" t="str">
        <x:f>IF('19_Form_Pollution_Sonore'!$N27="Validé humainement",'19_Form_Pollution_Sonore'!N27,"")</x:f>
      </x:c>
      <x:c r="O27" s="142" t="str">
        <x:f>IF('19_Form_Pollution_Sonore'!$N27="Validé humainement",'19_Form_Pollution_Sonore'!O27,"")</x:f>
      </x:c>
      <x:c r="P27" s="142" t="str">
        <x:f>IF('19_Form_Pollution_Sonore'!$N27="Validé humainement",'19_Form_Pollution_Sonore'!P27,"")</x:f>
      </x:c>
      <x:c r="Q27" s="142" t="str">
        <x:f>IF('19_Form_Pollution_Sonore'!$N27="Validé humainement",'19_Form_Pollution_Sonore'!Q27,"")</x:f>
      </x:c>
      <x:c r="R27" s="142" t="str">
        <x:f>IF('19_Form_Pollution_Sonore'!$N27="Validé humainement",'19_Form_Pollution_Sonore'!R27,"")</x:f>
      </x:c>
      <x:c r="S27" s="142" t="str">
        <x:f>IF('19_Form_Pollution_Sonore'!$N27="Validé humainement",'19_Form_Pollution_Sonore'!S27,"")</x:f>
      </x:c>
    </x:row>
    <x:row r="28">
      <x:c r="A28" s="142" t="str">
        <x:f>IF('19_Form_Pollution_Sonore'!$N28="Validé humainement",'19_Form_Pollution_Sonore'!A28,"")</x:f>
      </x:c>
      <x:c r="B28" s="142" t="str">
        <x:f>IF('19_Form_Pollution_Sonore'!$N28="Validé humainement",'19_Form_Pollution_Sonore'!B28,"")</x:f>
      </x:c>
      <x:c r="C28" s="142" t="str">
        <x:f>IF('19_Form_Pollution_Sonore'!$N28="Validé humainement",'19_Form_Pollution_Sonore'!C28,"")</x:f>
      </x:c>
      <x:c r="D28" s="142" t="str">
        <x:f>IF('19_Form_Pollution_Sonore'!$N28="Validé humainement",'19_Form_Pollution_Sonore'!D28,"")</x:f>
      </x:c>
      <x:c r="E28" s="142" t="str">
        <x:f>IF('19_Form_Pollution_Sonore'!$N28="Validé humainement",'19_Form_Pollution_Sonore'!E28,"")</x:f>
      </x:c>
      <x:c r="F28" s="142" t="str">
        <x:f>IF('19_Form_Pollution_Sonore'!$N28="Validé humainement",'19_Form_Pollution_Sonore'!F28,"")</x:f>
      </x:c>
      <x:c r="G28" s="142" t="str">
        <x:f>IF('19_Form_Pollution_Sonore'!$N28="Validé humainement",'19_Form_Pollution_Sonore'!G28,"")</x:f>
      </x:c>
      <x:c r="H28" s="142" t="str">
        <x:f>IF('19_Form_Pollution_Sonore'!$N28="Validé humainement",'19_Form_Pollution_Sonore'!H28,"")</x:f>
      </x:c>
      <x:c r="I28" s="142" t="str">
        <x:f>IF('19_Form_Pollution_Sonore'!$N28="Validé humainement",'19_Form_Pollution_Sonore'!I28,"")</x:f>
      </x:c>
      <x:c r="J28" s="142" t="str">
        <x:f>IF('19_Form_Pollution_Sonore'!$N28="Validé humainement",'19_Form_Pollution_Sonore'!J28,"")</x:f>
      </x:c>
      <x:c r="K28" s="142" t="str">
        <x:f>IF('19_Form_Pollution_Sonore'!$N28="Validé humainement",'19_Form_Pollution_Sonore'!K28,"")</x:f>
      </x:c>
      <x:c r="L28" s="142" t="str">
        <x:f>IF('19_Form_Pollution_Sonore'!$N28="Validé humainement",'19_Form_Pollution_Sonore'!L28,"")</x:f>
      </x:c>
      <x:c r="M28" s="142" t="str">
        <x:f>IF('19_Form_Pollution_Sonore'!$N28="Validé humainement",'19_Form_Pollution_Sonore'!M28,"")</x:f>
      </x:c>
      <x:c r="N28" s="142" t="str">
        <x:f>IF('19_Form_Pollution_Sonore'!$N28="Validé humainement",'19_Form_Pollution_Sonore'!N28,"")</x:f>
      </x:c>
      <x:c r="O28" s="142" t="str">
        <x:f>IF('19_Form_Pollution_Sonore'!$N28="Validé humainement",'19_Form_Pollution_Sonore'!O28,"")</x:f>
      </x:c>
      <x:c r="P28" s="142" t="str">
        <x:f>IF('19_Form_Pollution_Sonore'!$N28="Validé humainement",'19_Form_Pollution_Sonore'!P28,"")</x:f>
      </x:c>
      <x:c r="Q28" s="142" t="str">
        <x:f>IF('19_Form_Pollution_Sonore'!$N28="Validé humainement",'19_Form_Pollution_Sonore'!Q28,"")</x:f>
      </x:c>
      <x:c r="R28" s="142" t="str">
        <x:f>IF('19_Form_Pollution_Sonore'!$N28="Validé humainement",'19_Form_Pollution_Sonore'!R28,"")</x:f>
      </x:c>
      <x:c r="S28" s="142" t="str">
        <x:f>IF('19_Form_Pollution_Sonore'!$N28="Validé humainement",'19_Form_Pollution_Sonore'!S28,"")</x:f>
      </x:c>
    </x:row>
    <x:row r="29">
      <x:c r="A29" s="142" t="str">
        <x:f>IF('19_Form_Pollution_Sonore'!$N29="Validé humainement",'19_Form_Pollution_Sonore'!A29,"")</x:f>
      </x:c>
      <x:c r="B29" s="142" t="str">
        <x:f>IF('19_Form_Pollution_Sonore'!$N29="Validé humainement",'19_Form_Pollution_Sonore'!B29,"")</x:f>
      </x:c>
      <x:c r="C29" s="142" t="str">
        <x:f>IF('19_Form_Pollution_Sonore'!$N29="Validé humainement",'19_Form_Pollution_Sonore'!C29,"")</x:f>
      </x:c>
      <x:c r="D29" s="142" t="str">
        <x:f>IF('19_Form_Pollution_Sonore'!$N29="Validé humainement",'19_Form_Pollution_Sonore'!D29,"")</x:f>
      </x:c>
      <x:c r="E29" s="142" t="str">
        <x:f>IF('19_Form_Pollution_Sonore'!$N29="Validé humainement",'19_Form_Pollution_Sonore'!E29,"")</x:f>
      </x:c>
      <x:c r="F29" s="142" t="str">
        <x:f>IF('19_Form_Pollution_Sonore'!$N29="Validé humainement",'19_Form_Pollution_Sonore'!F29,"")</x:f>
      </x:c>
      <x:c r="G29" s="142" t="str">
        <x:f>IF('19_Form_Pollution_Sonore'!$N29="Validé humainement",'19_Form_Pollution_Sonore'!G29,"")</x:f>
      </x:c>
      <x:c r="H29" s="142" t="str">
        <x:f>IF('19_Form_Pollution_Sonore'!$N29="Validé humainement",'19_Form_Pollution_Sonore'!H29,"")</x:f>
      </x:c>
      <x:c r="I29" s="142" t="str">
        <x:f>IF('19_Form_Pollution_Sonore'!$N29="Validé humainement",'19_Form_Pollution_Sonore'!I29,"")</x:f>
      </x:c>
      <x:c r="J29" s="142" t="str">
        <x:f>IF('19_Form_Pollution_Sonore'!$N29="Validé humainement",'19_Form_Pollution_Sonore'!J29,"")</x:f>
      </x:c>
      <x:c r="K29" s="142" t="str">
        <x:f>IF('19_Form_Pollution_Sonore'!$N29="Validé humainement",'19_Form_Pollution_Sonore'!K29,"")</x:f>
      </x:c>
      <x:c r="L29" s="142" t="str">
        <x:f>IF('19_Form_Pollution_Sonore'!$N29="Validé humainement",'19_Form_Pollution_Sonore'!L29,"")</x:f>
      </x:c>
      <x:c r="M29" s="142" t="str">
        <x:f>IF('19_Form_Pollution_Sonore'!$N29="Validé humainement",'19_Form_Pollution_Sonore'!M29,"")</x:f>
      </x:c>
      <x:c r="N29" s="142" t="str">
        <x:f>IF('19_Form_Pollution_Sonore'!$N29="Validé humainement",'19_Form_Pollution_Sonore'!N29,"")</x:f>
      </x:c>
      <x:c r="O29" s="142" t="str">
        <x:f>IF('19_Form_Pollution_Sonore'!$N29="Validé humainement",'19_Form_Pollution_Sonore'!O29,"")</x:f>
      </x:c>
      <x:c r="P29" s="142" t="str">
        <x:f>IF('19_Form_Pollution_Sonore'!$N29="Validé humainement",'19_Form_Pollution_Sonore'!P29,"")</x:f>
      </x:c>
      <x:c r="Q29" s="142" t="str">
        <x:f>IF('19_Form_Pollution_Sonore'!$N29="Validé humainement",'19_Form_Pollution_Sonore'!Q29,"")</x:f>
      </x:c>
      <x:c r="R29" s="142" t="str">
        <x:f>IF('19_Form_Pollution_Sonore'!$N29="Validé humainement",'19_Form_Pollution_Sonore'!R29,"")</x:f>
      </x:c>
      <x:c r="S29" s="142" t="str">
        <x:f>IF('19_Form_Pollution_Sonore'!$N29="Validé humainement",'19_Form_Pollution_Sonore'!S29,"")</x:f>
      </x:c>
    </x:row>
    <x:row r="30">
      <x:c r="A30" s="142" t="str">
        <x:f>IF('19_Form_Pollution_Sonore'!$N30="Validé humainement",'19_Form_Pollution_Sonore'!A30,"")</x:f>
      </x:c>
      <x:c r="B30" s="142" t="str">
        <x:f>IF('19_Form_Pollution_Sonore'!$N30="Validé humainement",'19_Form_Pollution_Sonore'!B30,"")</x:f>
      </x:c>
      <x:c r="C30" s="142" t="str">
        <x:f>IF('19_Form_Pollution_Sonore'!$N30="Validé humainement",'19_Form_Pollution_Sonore'!C30,"")</x:f>
      </x:c>
      <x:c r="D30" s="142" t="str">
        <x:f>IF('19_Form_Pollution_Sonore'!$N30="Validé humainement",'19_Form_Pollution_Sonore'!D30,"")</x:f>
      </x:c>
      <x:c r="E30" s="142" t="str">
        <x:f>IF('19_Form_Pollution_Sonore'!$N30="Validé humainement",'19_Form_Pollution_Sonore'!E30,"")</x:f>
      </x:c>
      <x:c r="F30" s="142" t="str">
        <x:f>IF('19_Form_Pollution_Sonore'!$N30="Validé humainement",'19_Form_Pollution_Sonore'!F30,"")</x:f>
      </x:c>
      <x:c r="G30" s="142" t="str">
        <x:f>IF('19_Form_Pollution_Sonore'!$N30="Validé humainement",'19_Form_Pollution_Sonore'!G30,"")</x:f>
      </x:c>
      <x:c r="H30" s="142" t="str">
        <x:f>IF('19_Form_Pollution_Sonore'!$N30="Validé humainement",'19_Form_Pollution_Sonore'!H30,"")</x:f>
      </x:c>
      <x:c r="I30" s="142" t="str">
        <x:f>IF('19_Form_Pollution_Sonore'!$N30="Validé humainement",'19_Form_Pollution_Sonore'!I30,"")</x:f>
      </x:c>
      <x:c r="J30" s="142" t="str">
        <x:f>IF('19_Form_Pollution_Sonore'!$N30="Validé humainement",'19_Form_Pollution_Sonore'!J30,"")</x:f>
      </x:c>
      <x:c r="K30" s="142" t="str">
        <x:f>IF('19_Form_Pollution_Sonore'!$N30="Validé humainement",'19_Form_Pollution_Sonore'!K30,"")</x:f>
      </x:c>
      <x:c r="L30" s="142" t="str">
        <x:f>IF('19_Form_Pollution_Sonore'!$N30="Validé humainement",'19_Form_Pollution_Sonore'!L30,"")</x:f>
      </x:c>
      <x:c r="M30" s="142" t="str">
        <x:f>IF('19_Form_Pollution_Sonore'!$N30="Validé humainement",'19_Form_Pollution_Sonore'!M30,"")</x:f>
      </x:c>
      <x:c r="N30" s="142" t="str">
        <x:f>IF('19_Form_Pollution_Sonore'!$N30="Validé humainement",'19_Form_Pollution_Sonore'!N30,"")</x:f>
      </x:c>
      <x:c r="O30" s="142" t="str">
        <x:f>IF('19_Form_Pollution_Sonore'!$N30="Validé humainement",'19_Form_Pollution_Sonore'!O30,"")</x:f>
      </x:c>
      <x:c r="P30" s="142" t="str">
        <x:f>IF('19_Form_Pollution_Sonore'!$N30="Validé humainement",'19_Form_Pollution_Sonore'!P30,"")</x:f>
      </x:c>
      <x:c r="Q30" s="142" t="str">
        <x:f>IF('19_Form_Pollution_Sonore'!$N30="Validé humainement",'19_Form_Pollution_Sonore'!Q30,"")</x:f>
      </x:c>
      <x:c r="R30" s="142" t="str">
        <x:f>IF('19_Form_Pollution_Sonore'!$N30="Validé humainement",'19_Form_Pollution_Sonore'!R30,"")</x:f>
      </x:c>
      <x:c r="S30" s="142" t="str">
        <x:f>IF('19_Form_Pollution_Sonore'!$N30="Validé humainement",'19_Form_Pollution_Sonore'!S30,"")</x:f>
      </x:c>
    </x:row>
    <x:row r="31">
      <x:c r="A31" s="142" t="str">
        <x:f>IF('19_Form_Pollution_Sonore'!$N31="Validé humainement",'19_Form_Pollution_Sonore'!A31,"")</x:f>
      </x:c>
      <x:c r="B31" s="142" t="str">
        <x:f>IF('19_Form_Pollution_Sonore'!$N31="Validé humainement",'19_Form_Pollution_Sonore'!B31,"")</x:f>
      </x:c>
      <x:c r="C31" s="142" t="str">
        <x:f>IF('19_Form_Pollution_Sonore'!$N31="Validé humainement",'19_Form_Pollution_Sonore'!C31,"")</x:f>
      </x:c>
      <x:c r="D31" s="142" t="str">
        <x:f>IF('19_Form_Pollution_Sonore'!$N31="Validé humainement",'19_Form_Pollution_Sonore'!D31,"")</x:f>
      </x:c>
      <x:c r="E31" s="142" t="str">
        <x:f>IF('19_Form_Pollution_Sonore'!$N31="Validé humainement",'19_Form_Pollution_Sonore'!E31,"")</x:f>
      </x:c>
      <x:c r="F31" s="142" t="str">
        <x:f>IF('19_Form_Pollution_Sonore'!$N31="Validé humainement",'19_Form_Pollution_Sonore'!F31,"")</x:f>
      </x:c>
      <x:c r="G31" s="142" t="str">
        <x:f>IF('19_Form_Pollution_Sonore'!$N31="Validé humainement",'19_Form_Pollution_Sonore'!G31,"")</x:f>
      </x:c>
      <x:c r="H31" s="142" t="str">
        <x:f>IF('19_Form_Pollution_Sonore'!$N31="Validé humainement",'19_Form_Pollution_Sonore'!H31,"")</x:f>
      </x:c>
      <x:c r="I31" s="142" t="str">
        <x:f>IF('19_Form_Pollution_Sonore'!$N31="Validé humainement",'19_Form_Pollution_Sonore'!I31,"")</x:f>
      </x:c>
      <x:c r="J31" s="142" t="str">
        <x:f>IF('19_Form_Pollution_Sonore'!$N31="Validé humainement",'19_Form_Pollution_Sonore'!J31,"")</x:f>
      </x:c>
      <x:c r="K31" s="142" t="str">
        <x:f>IF('19_Form_Pollution_Sonore'!$N31="Validé humainement",'19_Form_Pollution_Sonore'!K31,"")</x:f>
      </x:c>
      <x:c r="L31" s="142" t="str">
        <x:f>IF('19_Form_Pollution_Sonore'!$N31="Validé humainement",'19_Form_Pollution_Sonore'!L31,"")</x:f>
      </x:c>
      <x:c r="M31" s="142" t="str">
        <x:f>IF('19_Form_Pollution_Sonore'!$N31="Validé humainement",'19_Form_Pollution_Sonore'!M31,"")</x:f>
      </x:c>
      <x:c r="N31" s="142" t="str">
        <x:f>IF('19_Form_Pollution_Sonore'!$N31="Validé humainement",'19_Form_Pollution_Sonore'!N31,"")</x:f>
      </x:c>
      <x:c r="O31" s="142" t="str">
        <x:f>IF('19_Form_Pollution_Sonore'!$N31="Validé humainement",'19_Form_Pollution_Sonore'!O31,"")</x:f>
      </x:c>
      <x:c r="P31" s="142" t="str">
        <x:f>IF('19_Form_Pollution_Sonore'!$N31="Validé humainement",'19_Form_Pollution_Sonore'!P31,"")</x:f>
      </x:c>
      <x:c r="Q31" s="142" t="str">
        <x:f>IF('19_Form_Pollution_Sonore'!$N31="Validé humainement",'19_Form_Pollution_Sonore'!Q31,"")</x:f>
      </x:c>
      <x:c r="R31" s="142" t="str">
        <x:f>IF('19_Form_Pollution_Sonore'!$N31="Validé humainement",'19_Form_Pollution_Sonore'!R31,"")</x:f>
      </x:c>
      <x:c r="S31" s="142" t="str">
        <x:f>IF('19_Form_Pollution_Sonore'!$N31="Validé humainement",'19_Form_Pollution_Sonore'!S31,"")</x:f>
      </x:c>
    </x:row>
    <x:row r="32">
      <x:c r="A32" s="142" t="str">
        <x:f>IF('19_Form_Pollution_Sonore'!$N32="Validé humainement",'19_Form_Pollution_Sonore'!A32,"")</x:f>
      </x:c>
      <x:c r="B32" s="142" t="str">
        <x:f>IF('19_Form_Pollution_Sonore'!$N32="Validé humainement",'19_Form_Pollution_Sonore'!B32,"")</x:f>
      </x:c>
      <x:c r="C32" s="142" t="str">
        <x:f>IF('19_Form_Pollution_Sonore'!$N32="Validé humainement",'19_Form_Pollution_Sonore'!C32,"")</x:f>
      </x:c>
      <x:c r="D32" s="142" t="str">
        <x:f>IF('19_Form_Pollution_Sonore'!$N32="Validé humainement",'19_Form_Pollution_Sonore'!D32,"")</x:f>
      </x:c>
      <x:c r="E32" s="142" t="str">
        <x:f>IF('19_Form_Pollution_Sonore'!$N32="Validé humainement",'19_Form_Pollution_Sonore'!E32,"")</x:f>
      </x:c>
      <x:c r="F32" s="142" t="str">
        <x:f>IF('19_Form_Pollution_Sonore'!$N32="Validé humainement",'19_Form_Pollution_Sonore'!F32,"")</x:f>
      </x:c>
      <x:c r="G32" s="142" t="str">
        <x:f>IF('19_Form_Pollution_Sonore'!$N32="Validé humainement",'19_Form_Pollution_Sonore'!G32,"")</x:f>
      </x:c>
      <x:c r="H32" s="142" t="str">
        <x:f>IF('19_Form_Pollution_Sonore'!$N32="Validé humainement",'19_Form_Pollution_Sonore'!H32,"")</x:f>
      </x:c>
      <x:c r="I32" s="142" t="str">
        <x:f>IF('19_Form_Pollution_Sonore'!$N32="Validé humainement",'19_Form_Pollution_Sonore'!I32,"")</x:f>
      </x:c>
      <x:c r="J32" s="142" t="str">
        <x:f>IF('19_Form_Pollution_Sonore'!$N32="Validé humainement",'19_Form_Pollution_Sonore'!J32,"")</x:f>
      </x:c>
      <x:c r="K32" s="142" t="str">
        <x:f>IF('19_Form_Pollution_Sonore'!$N32="Validé humainement",'19_Form_Pollution_Sonore'!K32,"")</x:f>
      </x:c>
      <x:c r="L32" s="142" t="str">
        <x:f>IF('19_Form_Pollution_Sonore'!$N32="Validé humainement",'19_Form_Pollution_Sonore'!L32,"")</x:f>
      </x:c>
      <x:c r="M32" s="142" t="str">
        <x:f>IF('19_Form_Pollution_Sonore'!$N32="Validé humainement",'19_Form_Pollution_Sonore'!M32,"")</x:f>
      </x:c>
      <x:c r="N32" s="142" t="str">
        <x:f>IF('19_Form_Pollution_Sonore'!$N32="Validé humainement",'19_Form_Pollution_Sonore'!N32,"")</x:f>
      </x:c>
      <x:c r="O32" s="142" t="str">
        <x:f>IF('19_Form_Pollution_Sonore'!$N32="Validé humainement",'19_Form_Pollution_Sonore'!O32,"")</x:f>
      </x:c>
      <x:c r="P32" s="142" t="str">
        <x:f>IF('19_Form_Pollution_Sonore'!$N32="Validé humainement",'19_Form_Pollution_Sonore'!P32,"")</x:f>
      </x:c>
      <x:c r="Q32" s="142" t="str">
        <x:f>IF('19_Form_Pollution_Sonore'!$N32="Validé humainement",'19_Form_Pollution_Sonore'!Q32,"")</x:f>
      </x:c>
      <x:c r="R32" s="142" t="str">
        <x:f>IF('19_Form_Pollution_Sonore'!$N32="Validé humainement",'19_Form_Pollution_Sonore'!R32,"")</x:f>
      </x:c>
      <x:c r="S32" s="142" t="str">
        <x:f>IF('19_Form_Pollution_Sonore'!$N32="Validé humainement",'19_Form_Pollution_Sonore'!S32,"")</x:f>
      </x:c>
    </x:row>
    <x:row r="33">
      <x:c r="A33" s="142" t="str">
        <x:f>IF('19_Form_Pollution_Sonore'!$N33="Validé humainement",'19_Form_Pollution_Sonore'!A33,"")</x:f>
      </x:c>
      <x:c r="B33" s="142" t="str">
        <x:f>IF('19_Form_Pollution_Sonore'!$N33="Validé humainement",'19_Form_Pollution_Sonore'!B33,"")</x:f>
      </x:c>
      <x:c r="C33" s="142" t="str">
        <x:f>IF('19_Form_Pollution_Sonore'!$N33="Validé humainement",'19_Form_Pollution_Sonore'!C33,"")</x:f>
      </x:c>
      <x:c r="D33" s="142" t="str">
        <x:f>IF('19_Form_Pollution_Sonore'!$N33="Validé humainement",'19_Form_Pollution_Sonore'!D33,"")</x:f>
      </x:c>
      <x:c r="E33" s="142" t="str">
        <x:f>IF('19_Form_Pollution_Sonore'!$N33="Validé humainement",'19_Form_Pollution_Sonore'!E33,"")</x:f>
      </x:c>
      <x:c r="F33" s="142" t="str">
        <x:f>IF('19_Form_Pollution_Sonore'!$N33="Validé humainement",'19_Form_Pollution_Sonore'!F33,"")</x:f>
      </x:c>
      <x:c r="G33" s="142" t="str">
        <x:f>IF('19_Form_Pollution_Sonore'!$N33="Validé humainement",'19_Form_Pollution_Sonore'!G33,"")</x:f>
      </x:c>
      <x:c r="H33" s="142" t="str">
        <x:f>IF('19_Form_Pollution_Sonore'!$N33="Validé humainement",'19_Form_Pollution_Sonore'!H33,"")</x:f>
      </x:c>
      <x:c r="I33" s="142" t="str">
        <x:f>IF('19_Form_Pollution_Sonore'!$N33="Validé humainement",'19_Form_Pollution_Sonore'!I33,"")</x:f>
      </x:c>
      <x:c r="J33" s="142" t="str">
        <x:f>IF('19_Form_Pollution_Sonore'!$N33="Validé humainement",'19_Form_Pollution_Sonore'!J33,"")</x:f>
      </x:c>
      <x:c r="K33" s="142" t="str">
        <x:f>IF('19_Form_Pollution_Sonore'!$N33="Validé humainement",'19_Form_Pollution_Sonore'!K33,"")</x:f>
      </x:c>
      <x:c r="L33" s="142" t="str">
        <x:f>IF('19_Form_Pollution_Sonore'!$N33="Validé humainement",'19_Form_Pollution_Sonore'!L33,"")</x:f>
      </x:c>
      <x:c r="M33" s="142" t="str">
        <x:f>IF('19_Form_Pollution_Sonore'!$N33="Validé humainement",'19_Form_Pollution_Sonore'!M33,"")</x:f>
      </x:c>
      <x:c r="N33" s="142" t="str">
        <x:f>IF('19_Form_Pollution_Sonore'!$N33="Validé humainement",'19_Form_Pollution_Sonore'!N33,"")</x:f>
      </x:c>
      <x:c r="O33" s="142" t="str">
        <x:f>IF('19_Form_Pollution_Sonore'!$N33="Validé humainement",'19_Form_Pollution_Sonore'!O33,"")</x:f>
      </x:c>
      <x:c r="P33" s="142" t="str">
        <x:f>IF('19_Form_Pollution_Sonore'!$N33="Validé humainement",'19_Form_Pollution_Sonore'!P33,"")</x:f>
      </x:c>
      <x:c r="Q33" s="142" t="str">
        <x:f>IF('19_Form_Pollution_Sonore'!$N33="Validé humainement",'19_Form_Pollution_Sonore'!Q33,"")</x:f>
      </x:c>
      <x:c r="R33" s="142" t="str">
        <x:f>IF('19_Form_Pollution_Sonore'!$N33="Validé humainement",'19_Form_Pollution_Sonore'!R33,"")</x:f>
      </x:c>
      <x:c r="S33" s="142" t="str">
        <x:f>IF('19_Form_Pollution_Sonore'!$N33="Validé humainement",'19_Form_Pollution_Sonore'!S33,"")</x:f>
      </x:c>
    </x:row>
    <x:row r="34">
      <x:c r="A34" s="142" t="str">
        <x:f>IF('19_Form_Pollution_Sonore'!$N34="Validé humainement",'19_Form_Pollution_Sonore'!A34,"")</x:f>
      </x:c>
      <x:c r="B34" s="142" t="str">
        <x:f>IF('19_Form_Pollution_Sonore'!$N34="Validé humainement",'19_Form_Pollution_Sonore'!B34,"")</x:f>
      </x:c>
      <x:c r="C34" s="142" t="str">
        <x:f>IF('19_Form_Pollution_Sonore'!$N34="Validé humainement",'19_Form_Pollution_Sonore'!C34,"")</x:f>
      </x:c>
      <x:c r="D34" s="142" t="str">
        <x:f>IF('19_Form_Pollution_Sonore'!$N34="Validé humainement",'19_Form_Pollution_Sonore'!D34,"")</x:f>
      </x:c>
      <x:c r="E34" s="142" t="str">
        <x:f>IF('19_Form_Pollution_Sonore'!$N34="Validé humainement",'19_Form_Pollution_Sonore'!E34,"")</x:f>
      </x:c>
      <x:c r="F34" s="142" t="str">
        <x:f>IF('19_Form_Pollution_Sonore'!$N34="Validé humainement",'19_Form_Pollution_Sonore'!F34,"")</x:f>
      </x:c>
      <x:c r="G34" s="142" t="str">
        <x:f>IF('19_Form_Pollution_Sonore'!$N34="Validé humainement",'19_Form_Pollution_Sonore'!G34,"")</x:f>
      </x:c>
      <x:c r="H34" s="142" t="str">
        <x:f>IF('19_Form_Pollution_Sonore'!$N34="Validé humainement",'19_Form_Pollution_Sonore'!H34,"")</x:f>
      </x:c>
      <x:c r="I34" s="142" t="str">
        <x:f>IF('19_Form_Pollution_Sonore'!$N34="Validé humainement",'19_Form_Pollution_Sonore'!I34,"")</x:f>
      </x:c>
      <x:c r="J34" s="142" t="str">
        <x:f>IF('19_Form_Pollution_Sonore'!$N34="Validé humainement",'19_Form_Pollution_Sonore'!J34,"")</x:f>
      </x:c>
      <x:c r="K34" s="142" t="str">
        <x:f>IF('19_Form_Pollution_Sonore'!$N34="Validé humainement",'19_Form_Pollution_Sonore'!K34,"")</x:f>
      </x:c>
      <x:c r="L34" s="142" t="str">
        <x:f>IF('19_Form_Pollution_Sonore'!$N34="Validé humainement",'19_Form_Pollution_Sonore'!L34,"")</x:f>
      </x:c>
      <x:c r="M34" s="142" t="str">
        <x:f>IF('19_Form_Pollution_Sonore'!$N34="Validé humainement",'19_Form_Pollution_Sonore'!M34,"")</x:f>
      </x:c>
      <x:c r="N34" s="142" t="str">
        <x:f>IF('19_Form_Pollution_Sonore'!$N34="Validé humainement",'19_Form_Pollution_Sonore'!N34,"")</x:f>
      </x:c>
      <x:c r="O34" s="142" t="str">
        <x:f>IF('19_Form_Pollution_Sonore'!$N34="Validé humainement",'19_Form_Pollution_Sonore'!O34,"")</x:f>
      </x:c>
      <x:c r="P34" s="142" t="str">
        <x:f>IF('19_Form_Pollution_Sonore'!$N34="Validé humainement",'19_Form_Pollution_Sonore'!P34,"")</x:f>
      </x:c>
      <x:c r="Q34" s="142" t="str">
        <x:f>IF('19_Form_Pollution_Sonore'!$N34="Validé humainement",'19_Form_Pollution_Sonore'!Q34,"")</x:f>
      </x:c>
      <x:c r="R34" s="142" t="str">
        <x:f>IF('19_Form_Pollution_Sonore'!$N34="Validé humainement",'19_Form_Pollution_Sonore'!R34,"")</x:f>
      </x:c>
      <x:c r="S34" s="142" t="str">
        <x:f>IF('19_Form_Pollution_Sonore'!$N34="Validé humainement",'19_Form_Pollution_Sonore'!S34,"")</x:f>
      </x:c>
    </x:row>
    <x:row r="35">
      <x:c r="A35" s="142" t="str">
        <x:f>IF('19_Form_Pollution_Sonore'!$N35="Validé humainement",'19_Form_Pollution_Sonore'!A35,"")</x:f>
      </x:c>
      <x:c r="B35" s="142" t="str">
        <x:f>IF('19_Form_Pollution_Sonore'!$N35="Validé humainement",'19_Form_Pollution_Sonore'!B35,"")</x:f>
      </x:c>
      <x:c r="C35" s="142" t="str">
        <x:f>IF('19_Form_Pollution_Sonore'!$N35="Validé humainement",'19_Form_Pollution_Sonore'!C35,"")</x:f>
      </x:c>
      <x:c r="D35" s="142" t="str">
        <x:f>IF('19_Form_Pollution_Sonore'!$N35="Validé humainement",'19_Form_Pollution_Sonore'!D35,"")</x:f>
      </x:c>
      <x:c r="E35" s="142" t="str">
        <x:f>IF('19_Form_Pollution_Sonore'!$N35="Validé humainement",'19_Form_Pollution_Sonore'!E35,"")</x:f>
      </x:c>
      <x:c r="F35" s="142" t="str">
        <x:f>IF('19_Form_Pollution_Sonore'!$N35="Validé humainement",'19_Form_Pollution_Sonore'!F35,"")</x:f>
      </x:c>
      <x:c r="G35" s="142" t="str">
        <x:f>IF('19_Form_Pollution_Sonore'!$N35="Validé humainement",'19_Form_Pollution_Sonore'!G35,"")</x:f>
      </x:c>
      <x:c r="H35" s="142" t="str">
        <x:f>IF('19_Form_Pollution_Sonore'!$N35="Validé humainement",'19_Form_Pollution_Sonore'!H35,"")</x:f>
      </x:c>
      <x:c r="I35" s="142" t="str">
        <x:f>IF('19_Form_Pollution_Sonore'!$N35="Validé humainement",'19_Form_Pollution_Sonore'!I35,"")</x:f>
      </x:c>
      <x:c r="J35" s="142" t="str">
        <x:f>IF('19_Form_Pollution_Sonore'!$N35="Validé humainement",'19_Form_Pollution_Sonore'!J35,"")</x:f>
      </x:c>
      <x:c r="K35" s="142" t="str">
        <x:f>IF('19_Form_Pollution_Sonore'!$N35="Validé humainement",'19_Form_Pollution_Sonore'!K35,"")</x:f>
      </x:c>
      <x:c r="L35" s="142" t="str">
        <x:f>IF('19_Form_Pollution_Sonore'!$N35="Validé humainement",'19_Form_Pollution_Sonore'!L35,"")</x:f>
      </x:c>
      <x:c r="M35" s="142" t="str">
        <x:f>IF('19_Form_Pollution_Sonore'!$N35="Validé humainement",'19_Form_Pollution_Sonore'!M35,"")</x:f>
      </x:c>
      <x:c r="N35" s="142" t="str">
        <x:f>IF('19_Form_Pollution_Sonore'!$N35="Validé humainement",'19_Form_Pollution_Sonore'!N35,"")</x:f>
      </x:c>
      <x:c r="O35" s="142" t="str">
        <x:f>IF('19_Form_Pollution_Sonore'!$N35="Validé humainement",'19_Form_Pollution_Sonore'!O35,"")</x:f>
      </x:c>
      <x:c r="P35" s="142" t="str">
        <x:f>IF('19_Form_Pollution_Sonore'!$N35="Validé humainement",'19_Form_Pollution_Sonore'!P35,"")</x:f>
      </x:c>
      <x:c r="Q35" s="142" t="str">
        <x:f>IF('19_Form_Pollution_Sonore'!$N35="Validé humainement",'19_Form_Pollution_Sonore'!Q35,"")</x:f>
      </x:c>
      <x:c r="R35" s="142" t="str">
        <x:f>IF('19_Form_Pollution_Sonore'!$N35="Validé humainement",'19_Form_Pollution_Sonore'!R35,"")</x:f>
      </x:c>
      <x:c r="S35" s="142" t="str">
        <x:f>IF('19_Form_Pollution_Sonore'!$N35="Validé humainement",'19_Form_Pollution_Sonore'!S35,"")</x:f>
      </x:c>
    </x:row>
    <x:row r="36">
      <x:c r="A36" s="142" t="str">
        <x:f>IF('19_Form_Pollution_Sonore'!$N36="Validé humainement",'19_Form_Pollution_Sonore'!A36,"")</x:f>
      </x:c>
      <x:c r="B36" s="142" t="str">
        <x:f>IF('19_Form_Pollution_Sonore'!$N36="Validé humainement",'19_Form_Pollution_Sonore'!B36,"")</x:f>
      </x:c>
      <x:c r="C36" s="142" t="str">
        <x:f>IF('19_Form_Pollution_Sonore'!$N36="Validé humainement",'19_Form_Pollution_Sonore'!C36,"")</x:f>
      </x:c>
      <x:c r="D36" s="142" t="str">
        <x:f>IF('19_Form_Pollution_Sonore'!$N36="Validé humainement",'19_Form_Pollution_Sonore'!D36,"")</x:f>
      </x:c>
      <x:c r="E36" s="142" t="str">
        <x:f>IF('19_Form_Pollution_Sonore'!$N36="Validé humainement",'19_Form_Pollution_Sonore'!E36,"")</x:f>
      </x:c>
      <x:c r="F36" s="142" t="str">
        <x:f>IF('19_Form_Pollution_Sonore'!$N36="Validé humainement",'19_Form_Pollution_Sonore'!F36,"")</x:f>
      </x:c>
      <x:c r="G36" s="142" t="str">
        <x:f>IF('19_Form_Pollution_Sonore'!$N36="Validé humainement",'19_Form_Pollution_Sonore'!G36,"")</x:f>
      </x:c>
      <x:c r="H36" s="142" t="str">
        <x:f>IF('19_Form_Pollution_Sonore'!$N36="Validé humainement",'19_Form_Pollution_Sonore'!H36,"")</x:f>
      </x:c>
      <x:c r="I36" s="142" t="str">
        <x:f>IF('19_Form_Pollution_Sonore'!$N36="Validé humainement",'19_Form_Pollution_Sonore'!I36,"")</x:f>
      </x:c>
      <x:c r="J36" s="142" t="str">
        <x:f>IF('19_Form_Pollution_Sonore'!$N36="Validé humainement",'19_Form_Pollution_Sonore'!J36,"")</x:f>
      </x:c>
      <x:c r="K36" s="142" t="str">
        <x:f>IF('19_Form_Pollution_Sonore'!$N36="Validé humainement",'19_Form_Pollution_Sonore'!K36,"")</x:f>
      </x:c>
      <x:c r="L36" s="142" t="str">
        <x:f>IF('19_Form_Pollution_Sonore'!$N36="Validé humainement",'19_Form_Pollution_Sonore'!L36,"")</x:f>
      </x:c>
      <x:c r="M36" s="142" t="str">
        <x:f>IF('19_Form_Pollution_Sonore'!$N36="Validé humainement",'19_Form_Pollution_Sonore'!M36,"")</x:f>
      </x:c>
      <x:c r="N36" s="142" t="str">
        <x:f>IF('19_Form_Pollution_Sonore'!$N36="Validé humainement",'19_Form_Pollution_Sonore'!N36,"")</x:f>
      </x:c>
      <x:c r="O36" s="142" t="str">
        <x:f>IF('19_Form_Pollution_Sonore'!$N36="Validé humainement",'19_Form_Pollution_Sonore'!O36,"")</x:f>
      </x:c>
      <x:c r="P36" s="142" t="str">
        <x:f>IF('19_Form_Pollution_Sonore'!$N36="Validé humainement",'19_Form_Pollution_Sonore'!P36,"")</x:f>
      </x:c>
      <x:c r="Q36" s="142" t="str">
        <x:f>IF('19_Form_Pollution_Sonore'!$N36="Validé humainement",'19_Form_Pollution_Sonore'!Q36,"")</x:f>
      </x:c>
      <x:c r="R36" s="142" t="str">
        <x:f>IF('19_Form_Pollution_Sonore'!$N36="Validé humainement",'19_Form_Pollution_Sonore'!R36,"")</x:f>
      </x:c>
      <x:c r="S36" s="142" t="str">
        <x:f>IF('19_Form_Pollution_Sonore'!$N36="Validé humainement",'19_Form_Pollution_Sonore'!S36,"")</x:f>
      </x:c>
    </x:row>
    <x:row r="37">
      <x:c r="A37" s="142" t="str">
        <x:f>IF('19_Form_Pollution_Sonore'!$N37="Validé humainement",'19_Form_Pollution_Sonore'!A37,"")</x:f>
      </x:c>
      <x:c r="B37" s="142" t="str">
        <x:f>IF('19_Form_Pollution_Sonore'!$N37="Validé humainement",'19_Form_Pollution_Sonore'!B37,"")</x:f>
      </x:c>
      <x:c r="C37" s="142" t="str">
        <x:f>IF('19_Form_Pollution_Sonore'!$N37="Validé humainement",'19_Form_Pollution_Sonore'!C37,"")</x:f>
      </x:c>
      <x:c r="D37" s="142" t="str">
        <x:f>IF('19_Form_Pollution_Sonore'!$N37="Validé humainement",'19_Form_Pollution_Sonore'!D37,"")</x:f>
      </x:c>
      <x:c r="E37" s="142" t="str">
        <x:f>IF('19_Form_Pollution_Sonore'!$N37="Validé humainement",'19_Form_Pollution_Sonore'!E37,"")</x:f>
      </x:c>
      <x:c r="F37" s="142" t="str">
        <x:f>IF('19_Form_Pollution_Sonore'!$N37="Validé humainement",'19_Form_Pollution_Sonore'!F37,"")</x:f>
      </x:c>
      <x:c r="G37" s="142" t="str">
        <x:f>IF('19_Form_Pollution_Sonore'!$N37="Validé humainement",'19_Form_Pollution_Sonore'!G37,"")</x:f>
      </x:c>
      <x:c r="H37" s="142" t="str">
        <x:f>IF('19_Form_Pollution_Sonore'!$N37="Validé humainement",'19_Form_Pollution_Sonore'!H37,"")</x:f>
      </x:c>
      <x:c r="I37" s="142" t="str">
        <x:f>IF('19_Form_Pollution_Sonore'!$N37="Validé humainement",'19_Form_Pollution_Sonore'!I37,"")</x:f>
      </x:c>
      <x:c r="J37" s="142" t="str">
        <x:f>IF('19_Form_Pollution_Sonore'!$N37="Validé humainement",'19_Form_Pollution_Sonore'!J37,"")</x:f>
      </x:c>
      <x:c r="K37" s="142" t="str">
        <x:f>IF('19_Form_Pollution_Sonore'!$N37="Validé humainement",'19_Form_Pollution_Sonore'!K37,"")</x:f>
      </x:c>
      <x:c r="L37" s="142" t="str">
        <x:f>IF('19_Form_Pollution_Sonore'!$N37="Validé humainement",'19_Form_Pollution_Sonore'!L37,"")</x:f>
      </x:c>
      <x:c r="M37" s="142" t="str">
        <x:f>IF('19_Form_Pollution_Sonore'!$N37="Validé humainement",'19_Form_Pollution_Sonore'!M37,"")</x:f>
      </x:c>
      <x:c r="N37" s="142" t="str">
        <x:f>IF('19_Form_Pollution_Sonore'!$N37="Validé humainement",'19_Form_Pollution_Sonore'!N37,"")</x:f>
      </x:c>
      <x:c r="O37" s="142" t="str">
        <x:f>IF('19_Form_Pollution_Sonore'!$N37="Validé humainement",'19_Form_Pollution_Sonore'!O37,"")</x:f>
      </x:c>
      <x:c r="P37" s="142" t="str">
        <x:f>IF('19_Form_Pollution_Sonore'!$N37="Validé humainement",'19_Form_Pollution_Sonore'!P37,"")</x:f>
      </x:c>
      <x:c r="Q37" s="142" t="str">
        <x:f>IF('19_Form_Pollution_Sonore'!$N37="Validé humainement",'19_Form_Pollution_Sonore'!Q37,"")</x:f>
      </x:c>
      <x:c r="R37" s="142" t="str">
        <x:f>IF('19_Form_Pollution_Sonore'!$N37="Validé humainement",'19_Form_Pollution_Sonore'!R37,"")</x:f>
      </x:c>
      <x:c r="S37" s="142" t="str">
        <x:f>IF('19_Form_Pollution_Sonore'!$N37="Validé humainement",'19_Form_Pollution_Sonore'!S37,"")</x:f>
      </x:c>
    </x:row>
    <x:row r="38">
      <x:c r="A38" s="142" t="str">
        <x:f>IF('19_Form_Pollution_Sonore'!$N38="Validé humainement",'19_Form_Pollution_Sonore'!A38,"")</x:f>
      </x:c>
      <x:c r="B38" s="142" t="str">
        <x:f>IF('19_Form_Pollution_Sonore'!$N38="Validé humainement",'19_Form_Pollution_Sonore'!B38,"")</x:f>
      </x:c>
      <x:c r="C38" s="142" t="str">
        <x:f>IF('19_Form_Pollution_Sonore'!$N38="Validé humainement",'19_Form_Pollution_Sonore'!C38,"")</x:f>
      </x:c>
      <x:c r="D38" s="142" t="str">
        <x:f>IF('19_Form_Pollution_Sonore'!$N38="Validé humainement",'19_Form_Pollution_Sonore'!D38,"")</x:f>
      </x:c>
      <x:c r="E38" s="142" t="str">
        <x:f>IF('19_Form_Pollution_Sonore'!$N38="Validé humainement",'19_Form_Pollution_Sonore'!E38,"")</x:f>
      </x:c>
      <x:c r="F38" s="142" t="str">
        <x:f>IF('19_Form_Pollution_Sonore'!$N38="Validé humainement",'19_Form_Pollution_Sonore'!F38,"")</x:f>
      </x:c>
      <x:c r="G38" s="142" t="str">
        <x:f>IF('19_Form_Pollution_Sonore'!$N38="Validé humainement",'19_Form_Pollution_Sonore'!G38,"")</x:f>
      </x:c>
      <x:c r="H38" s="142" t="str">
        <x:f>IF('19_Form_Pollution_Sonore'!$N38="Validé humainement",'19_Form_Pollution_Sonore'!H38,"")</x:f>
      </x:c>
      <x:c r="I38" s="142" t="str">
        <x:f>IF('19_Form_Pollution_Sonore'!$N38="Validé humainement",'19_Form_Pollution_Sonore'!I38,"")</x:f>
      </x:c>
      <x:c r="J38" s="142" t="str">
        <x:f>IF('19_Form_Pollution_Sonore'!$N38="Validé humainement",'19_Form_Pollution_Sonore'!J38,"")</x:f>
      </x:c>
      <x:c r="K38" s="142" t="str">
        <x:f>IF('19_Form_Pollution_Sonore'!$N38="Validé humainement",'19_Form_Pollution_Sonore'!K38,"")</x:f>
      </x:c>
      <x:c r="L38" s="142" t="str">
        <x:f>IF('19_Form_Pollution_Sonore'!$N38="Validé humainement",'19_Form_Pollution_Sonore'!L38,"")</x:f>
      </x:c>
      <x:c r="M38" s="142" t="str">
        <x:f>IF('19_Form_Pollution_Sonore'!$N38="Validé humainement",'19_Form_Pollution_Sonore'!M38,"")</x:f>
      </x:c>
      <x:c r="N38" s="142" t="str">
        <x:f>IF('19_Form_Pollution_Sonore'!$N38="Validé humainement",'19_Form_Pollution_Sonore'!N38,"")</x:f>
      </x:c>
      <x:c r="O38" s="142" t="str">
        <x:f>IF('19_Form_Pollution_Sonore'!$N38="Validé humainement",'19_Form_Pollution_Sonore'!O38,"")</x:f>
      </x:c>
      <x:c r="P38" s="142" t="str">
        <x:f>IF('19_Form_Pollution_Sonore'!$N38="Validé humainement",'19_Form_Pollution_Sonore'!P38,"")</x:f>
      </x:c>
      <x:c r="Q38" s="142" t="str">
        <x:f>IF('19_Form_Pollution_Sonore'!$N38="Validé humainement",'19_Form_Pollution_Sonore'!Q38,"")</x:f>
      </x:c>
      <x:c r="R38" s="142" t="str">
        <x:f>IF('19_Form_Pollution_Sonore'!$N38="Validé humainement",'19_Form_Pollution_Sonore'!R38,"")</x:f>
      </x:c>
      <x:c r="S38" s="142" t="str">
        <x:f>IF('19_Form_Pollution_Sonore'!$N38="Validé humainement",'19_Form_Pollution_Sonore'!S38,"")</x:f>
      </x:c>
    </x:row>
    <x:row r="39">
      <x:c r="A39" s="142" t="str">
        <x:f>IF('19_Form_Pollution_Sonore'!$N39="Validé humainement",'19_Form_Pollution_Sonore'!A39,"")</x:f>
      </x:c>
      <x:c r="B39" s="142" t="str">
        <x:f>IF('19_Form_Pollution_Sonore'!$N39="Validé humainement",'19_Form_Pollution_Sonore'!B39,"")</x:f>
      </x:c>
      <x:c r="C39" s="142" t="str">
        <x:f>IF('19_Form_Pollution_Sonore'!$N39="Validé humainement",'19_Form_Pollution_Sonore'!C39,"")</x:f>
      </x:c>
      <x:c r="D39" s="142" t="str">
        <x:f>IF('19_Form_Pollution_Sonore'!$N39="Validé humainement",'19_Form_Pollution_Sonore'!D39,"")</x:f>
      </x:c>
      <x:c r="E39" s="142" t="str">
        <x:f>IF('19_Form_Pollution_Sonore'!$N39="Validé humainement",'19_Form_Pollution_Sonore'!E39,"")</x:f>
      </x:c>
      <x:c r="F39" s="142" t="str">
        <x:f>IF('19_Form_Pollution_Sonore'!$N39="Validé humainement",'19_Form_Pollution_Sonore'!F39,"")</x:f>
      </x:c>
      <x:c r="G39" s="142" t="str">
        <x:f>IF('19_Form_Pollution_Sonore'!$N39="Validé humainement",'19_Form_Pollution_Sonore'!G39,"")</x:f>
      </x:c>
      <x:c r="H39" s="142" t="str">
        <x:f>IF('19_Form_Pollution_Sonore'!$N39="Validé humainement",'19_Form_Pollution_Sonore'!H39,"")</x:f>
      </x:c>
      <x:c r="I39" s="142" t="str">
        <x:f>IF('19_Form_Pollution_Sonore'!$N39="Validé humainement",'19_Form_Pollution_Sonore'!I39,"")</x:f>
      </x:c>
      <x:c r="J39" s="142" t="str">
        <x:f>IF('19_Form_Pollution_Sonore'!$N39="Validé humainement",'19_Form_Pollution_Sonore'!J39,"")</x:f>
      </x:c>
      <x:c r="K39" s="142" t="str">
        <x:f>IF('19_Form_Pollution_Sonore'!$N39="Validé humainement",'19_Form_Pollution_Sonore'!K39,"")</x:f>
      </x:c>
      <x:c r="L39" s="142" t="str">
        <x:f>IF('19_Form_Pollution_Sonore'!$N39="Validé humainement",'19_Form_Pollution_Sonore'!L39,"")</x:f>
      </x:c>
      <x:c r="M39" s="142" t="str">
        <x:f>IF('19_Form_Pollution_Sonore'!$N39="Validé humainement",'19_Form_Pollution_Sonore'!M39,"")</x:f>
      </x:c>
      <x:c r="N39" s="142" t="str">
        <x:f>IF('19_Form_Pollution_Sonore'!$N39="Validé humainement",'19_Form_Pollution_Sonore'!N39,"")</x:f>
      </x:c>
      <x:c r="O39" s="142" t="str">
        <x:f>IF('19_Form_Pollution_Sonore'!$N39="Validé humainement",'19_Form_Pollution_Sonore'!O39,"")</x:f>
      </x:c>
      <x:c r="P39" s="142" t="str">
        <x:f>IF('19_Form_Pollution_Sonore'!$N39="Validé humainement",'19_Form_Pollution_Sonore'!P39,"")</x:f>
      </x:c>
      <x:c r="Q39" s="142" t="str">
        <x:f>IF('19_Form_Pollution_Sonore'!$N39="Validé humainement",'19_Form_Pollution_Sonore'!Q39,"")</x:f>
      </x:c>
      <x:c r="R39" s="142" t="str">
        <x:f>IF('19_Form_Pollution_Sonore'!$N39="Validé humainement",'19_Form_Pollution_Sonore'!R39,"")</x:f>
      </x:c>
      <x:c r="S39" s="142" t="str">
        <x:f>IF('19_Form_Pollution_Sonore'!$N39="Validé humainement",'19_Form_Pollution_Sonore'!S39,"")</x:f>
      </x:c>
    </x:row>
    <x:row r="40">
      <x:c r="A40" s="142" t="str">
        <x:f>IF('19_Form_Pollution_Sonore'!$N40="Validé humainement",'19_Form_Pollution_Sonore'!A40,"")</x:f>
      </x:c>
      <x:c r="B40" s="142" t="str">
        <x:f>IF('19_Form_Pollution_Sonore'!$N40="Validé humainement",'19_Form_Pollution_Sonore'!B40,"")</x:f>
      </x:c>
      <x:c r="C40" s="142" t="str">
        <x:f>IF('19_Form_Pollution_Sonore'!$N40="Validé humainement",'19_Form_Pollution_Sonore'!C40,"")</x:f>
      </x:c>
      <x:c r="D40" s="142" t="str">
        <x:f>IF('19_Form_Pollution_Sonore'!$N40="Validé humainement",'19_Form_Pollution_Sonore'!D40,"")</x:f>
      </x:c>
      <x:c r="E40" s="142" t="str">
        <x:f>IF('19_Form_Pollution_Sonore'!$N40="Validé humainement",'19_Form_Pollution_Sonore'!E40,"")</x:f>
      </x:c>
      <x:c r="F40" s="142" t="str">
        <x:f>IF('19_Form_Pollution_Sonore'!$N40="Validé humainement",'19_Form_Pollution_Sonore'!F40,"")</x:f>
      </x:c>
      <x:c r="G40" s="142" t="str">
        <x:f>IF('19_Form_Pollution_Sonore'!$N40="Validé humainement",'19_Form_Pollution_Sonore'!G40,"")</x:f>
      </x:c>
      <x:c r="H40" s="142" t="str">
        <x:f>IF('19_Form_Pollution_Sonore'!$N40="Validé humainement",'19_Form_Pollution_Sonore'!H40,"")</x:f>
      </x:c>
      <x:c r="I40" s="142" t="str">
        <x:f>IF('19_Form_Pollution_Sonore'!$N40="Validé humainement",'19_Form_Pollution_Sonore'!I40,"")</x:f>
      </x:c>
      <x:c r="J40" s="142" t="str">
        <x:f>IF('19_Form_Pollution_Sonore'!$N40="Validé humainement",'19_Form_Pollution_Sonore'!J40,"")</x:f>
      </x:c>
      <x:c r="K40" s="142" t="str">
        <x:f>IF('19_Form_Pollution_Sonore'!$N40="Validé humainement",'19_Form_Pollution_Sonore'!K40,"")</x:f>
      </x:c>
      <x:c r="L40" s="142" t="str">
        <x:f>IF('19_Form_Pollution_Sonore'!$N40="Validé humainement",'19_Form_Pollution_Sonore'!L40,"")</x:f>
      </x:c>
      <x:c r="M40" s="142" t="str">
        <x:f>IF('19_Form_Pollution_Sonore'!$N40="Validé humainement",'19_Form_Pollution_Sonore'!M40,"")</x:f>
      </x:c>
      <x:c r="N40" s="142" t="str">
        <x:f>IF('19_Form_Pollution_Sonore'!$N40="Validé humainement",'19_Form_Pollution_Sonore'!N40,"")</x:f>
      </x:c>
      <x:c r="O40" s="142" t="str">
        <x:f>IF('19_Form_Pollution_Sonore'!$N40="Validé humainement",'19_Form_Pollution_Sonore'!O40,"")</x:f>
      </x:c>
      <x:c r="P40" s="142" t="str">
        <x:f>IF('19_Form_Pollution_Sonore'!$N40="Validé humainement",'19_Form_Pollution_Sonore'!P40,"")</x:f>
      </x:c>
      <x:c r="Q40" s="142" t="str">
        <x:f>IF('19_Form_Pollution_Sonore'!$N40="Validé humainement",'19_Form_Pollution_Sonore'!Q40,"")</x:f>
      </x:c>
      <x:c r="R40" s="142" t="str">
        <x:f>IF('19_Form_Pollution_Sonore'!$N40="Validé humainement",'19_Form_Pollution_Sonore'!R40,"")</x:f>
      </x:c>
      <x:c r="S40" s="142" t="str">
        <x:f>IF('19_Form_Pollution_Sonore'!$N40="Validé humainement",'19_Form_Pollution_Sonore'!S40,"")</x:f>
      </x:c>
    </x:row>
    <x:row r="41">
      <x:c r="A41" s="142" t="str">
        <x:f>IF('19_Form_Pollution_Sonore'!$N41="Validé humainement",'19_Form_Pollution_Sonore'!A41,"")</x:f>
      </x:c>
      <x:c r="B41" s="142" t="str">
        <x:f>IF('19_Form_Pollution_Sonore'!$N41="Validé humainement",'19_Form_Pollution_Sonore'!B41,"")</x:f>
      </x:c>
      <x:c r="C41" s="142" t="str">
        <x:f>IF('19_Form_Pollution_Sonore'!$N41="Validé humainement",'19_Form_Pollution_Sonore'!C41,"")</x:f>
      </x:c>
      <x:c r="D41" s="142" t="str">
        <x:f>IF('19_Form_Pollution_Sonore'!$N41="Validé humainement",'19_Form_Pollution_Sonore'!D41,"")</x:f>
      </x:c>
      <x:c r="E41" s="142" t="str">
        <x:f>IF('19_Form_Pollution_Sonore'!$N41="Validé humainement",'19_Form_Pollution_Sonore'!E41,"")</x:f>
      </x:c>
      <x:c r="F41" s="142" t="str">
        <x:f>IF('19_Form_Pollution_Sonore'!$N41="Validé humainement",'19_Form_Pollution_Sonore'!F41,"")</x:f>
      </x:c>
      <x:c r="G41" s="142" t="str">
        <x:f>IF('19_Form_Pollution_Sonore'!$N41="Validé humainement",'19_Form_Pollution_Sonore'!G41,"")</x:f>
      </x:c>
      <x:c r="H41" s="142" t="str">
        <x:f>IF('19_Form_Pollution_Sonore'!$N41="Validé humainement",'19_Form_Pollution_Sonore'!H41,"")</x:f>
      </x:c>
      <x:c r="I41" s="142" t="str">
        <x:f>IF('19_Form_Pollution_Sonore'!$N41="Validé humainement",'19_Form_Pollution_Sonore'!I41,"")</x:f>
      </x:c>
      <x:c r="J41" s="142" t="str">
        <x:f>IF('19_Form_Pollution_Sonore'!$N41="Validé humainement",'19_Form_Pollution_Sonore'!J41,"")</x:f>
      </x:c>
      <x:c r="K41" s="142" t="str">
        <x:f>IF('19_Form_Pollution_Sonore'!$N41="Validé humainement",'19_Form_Pollution_Sonore'!K41,"")</x:f>
      </x:c>
      <x:c r="L41" s="142" t="str">
        <x:f>IF('19_Form_Pollution_Sonore'!$N41="Validé humainement",'19_Form_Pollution_Sonore'!L41,"")</x:f>
      </x:c>
      <x:c r="M41" s="142" t="str">
        <x:f>IF('19_Form_Pollution_Sonore'!$N41="Validé humainement",'19_Form_Pollution_Sonore'!M41,"")</x:f>
      </x:c>
      <x:c r="N41" s="142" t="str">
        <x:f>IF('19_Form_Pollution_Sonore'!$N41="Validé humainement",'19_Form_Pollution_Sonore'!N41,"")</x:f>
      </x:c>
      <x:c r="O41" s="142" t="str">
        <x:f>IF('19_Form_Pollution_Sonore'!$N41="Validé humainement",'19_Form_Pollution_Sonore'!O41,"")</x:f>
      </x:c>
      <x:c r="P41" s="142" t="str">
        <x:f>IF('19_Form_Pollution_Sonore'!$N41="Validé humainement",'19_Form_Pollution_Sonore'!P41,"")</x:f>
      </x:c>
      <x:c r="Q41" s="142" t="str">
        <x:f>IF('19_Form_Pollution_Sonore'!$N41="Validé humainement",'19_Form_Pollution_Sonore'!Q41,"")</x:f>
      </x:c>
      <x:c r="R41" s="142" t="str">
        <x:f>IF('19_Form_Pollution_Sonore'!$N41="Validé humainement",'19_Form_Pollution_Sonore'!R41,"")</x:f>
      </x:c>
      <x:c r="S41" s="142" t="str">
        <x:f>IF('19_Form_Pollution_Sonore'!$N41="Validé humainement",'19_Form_Pollution_Sonore'!S41,"")</x:f>
      </x:c>
    </x:row>
    <x:row r="42">
      <x:c r="A42" s="142" t="str">
        <x:f>IF('19_Form_Pollution_Sonore'!$N42="Validé humainement",'19_Form_Pollution_Sonore'!A42,"")</x:f>
      </x:c>
      <x:c r="B42" s="142" t="str">
        <x:f>IF('19_Form_Pollution_Sonore'!$N42="Validé humainement",'19_Form_Pollution_Sonore'!B42,"")</x:f>
      </x:c>
      <x:c r="C42" s="142" t="str">
        <x:f>IF('19_Form_Pollution_Sonore'!$N42="Validé humainement",'19_Form_Pollution_Sonore'!C42,"")</x:f>
      </x:c>
      <x:c r="D42" s="142" t="str">
        <x:f>IF('19_Form_Pollution_Sonore'!$N42="Validé humainement",'19_Form_Pollution_Sonore'!D42,"")</x:f>
      </x:c>
      <x:c r="E42" s="142" t="str">
        <x:f>IF('19_Form_Pollution_Sonore'!$N42="Validé humainement",'19_Form_Pollution_Sonore'!E42,"")</x:f>
      </x:c>
      <x:c r="F42" s="142" t="str">
        <x:f>IF('19_Form_Pollution_Sonore'!$N42="Validé humainement",'19_Form_Pollution_Sonore'!F42,"")</x:f>
      </x:c>
      <x:c r="G42" s="142" t="str">
        <x:f>IF('19_Form_Pollution_Sonore'!$N42="Validé humainement",'19_Form_Pollution_Sonore'!G42,"")</x:f>
      </x:c>
      <x:c r="H42" s="142" t="str">
        <x:f>IF('19_Form_Pollution_Sonore'!$N42="Validé humainement",'19_Form_Pollution_Sonore'!H42,"")</x:f>
      </x:c>
      <x:c r="I42" s="142" t="str">
        <x:f>IF('19_Form_Pollution_Sonore'!$N42="Validé humainement",'19_Form_Pollution_Sonore'!I42,"")</x:f>
      </x:c>
      <x:c r="J42" s="142" t="str">
        <x:f>IF('19_Form_Pollution_Sonore'!$N42="Validé humainement",'19_Form_Pollution_Sonore'!J42,"")</x:f>
      </x:c>
      <x:c r="K42" s="142" t="str">
        <x:f>IF('19_Form_Pollution_Sonore'!$N42="Validé humainement",'19_Form_Pollution_Sonore'!K42,"")</x:f>
      </x:c>
      <x:c r="L42" s="142" t="str">
        <x:f>IF('19_Form_Pollution_Sonore'!$N42="Validé humainement",'19_Form_Pollution_Sonore'!L42,"")</x:f>
      </x:c>
      <x:c r="M42" s="142" t="str">
        <x:f>IF('19_Form_Pollution_Sonore'!$N42="Validé humainement",'19_Form_Pollution_Sonore'!M42,"")</x:f>
      </x:c>
      <x:c r="N42" s="142" t="str">
        <x:f>IF('19_Form_Pollution_Sonore'!$N42="Validé humainement",'19_Form_Pollution_Sonore'!N42,"")</x:f>
      </x:c>
      <x:c r="O42" s="142" t="str">
        <x:f>IF('19_Form_Pollution_Sonore'!$N42="Validé humainement",'19_Form_Pollution_Sonore'!O42,"")</x:f>
      </x:c>
      <x:c r="P42" s="142" t="str">
        <x:f>IF('19_Form_Pollution_Sonore'!$N42="Validé humainement",'19_Form_Pollution_Sonore'!P42,"")</x:f>
      </x:c>
      <x:c r="Q42" s="142" t="str">
        <x:f>IF('19_Form_Pollution_Sonore'!$N42="Validé humainement",'19_Form_Pollution_Sonore'!Q42,"")</x:f>
      </x:c>
      <x:c r="R42" s="142" t="str">
        <x:f>IF('19_Form_Pollution_Sonore'!$N42="Validé humainement",'19_Form_Pollution_Sonore'!R42,"")</x:f>
      </x:c>
      <x:c r="S42" s="142" t="str">
        <x:f>IF('19_Form_Pollution_Sonore'!$N42="Validé humainement",'19_Form_Pollution_Sonore'!S42,"")</x:f>
      </x:c>
    </x:row>
    <x:row r="43">
      <x:c r="A43" s="142" t="str">
        <x:f>IF('19_Form_Pollution_Sonore'!$N43="Validé humainement",'19_Form_Pollution_Sonore'!A43,"")</x:f>
      </x:c>
      <x:c r="B43" s="142" t="str">
        <x:f>IF('19_Form_Pollution_Sonore'!$N43="Validé humainement",'19_Form_Pollution_Sonore'!B43,"")</x:f>
      </x:c>
      <x:c r="C43" s="142" t="str">
        <x:f>IF('19_Form_Pollution_Sonore'!$N43="Validé humainement",'19_Form_Pollution_Sonore'!C43,"")</x:f>
      </x:c>
      <x:c r="D43" s="142" t="str">
        <x:f>IF('19_Form_Pollution_Sonore'!$N43="Validé humainement",'19_Form_Pollution_Sonore'!D43,"")</x:f>
      </x:c>
      <x:c r="E43" s="142" t="str">
        <x:f>IF('19_Form_Pollution_Sonore'!$N43="Validé humainement",'19_Form_Pollution_Sonore'!E43,"")</x:f>
      </x:c>
      <x:c r="F43" s="142" t="str">
        <x:f>IF('19_Form_Pollution_Sonore'!$N43="Validé humainement",'19_Form_Pollution_Sonore'!F43,"")</x:f>
      </x:c>
      <x:c r="G43" s="142" t="str">
        <x:f>IF('19_Form_Pollution_Sonore'!$N43="Validé humainement",'19_Form_Pollution_Sonore'!G43,"")</x:f>
      </x:c>
      <x:c r="H43" s="142" t="str">
        <x:f>IF('19_Form_Pollution_Sonore'!$N43="Validé humainement",'19_Form_Pollution_Sonore'!H43,"")</x:f>
      </x:c>
      <x:c r="I43" s="142" t="str">
        <x:f>IF('19_Form_Pollution_Sonore'!$N43="Validé humainement",'19_Form_Pollution_Sonore'!I43,"")</x:f>
      </x:c>
      <x:c r="J43" s="142" t="str">
        <x:f>IF('19_Form_Pollution_Sonore'!$N43="Validé humainement",'19_Form_Pollution_Sonore'!J43,"")</x:f>
      </x:c>
      <x:c r="K43" s="142" t="str">
        <x:f>IF('19_Form_Pollution_Sonore'!$N43="Validé humainement",'19_Form_Pollution_Sonore'!K43,"")</x:f>
      </x:c>
      <x:c r="L43" s="142" t="str">
        <x:f>IF('19_Form_Pollution_Sonore'!$N43="Validé humainement",'19_Form_Pollution_Sonore'!L43,"")</x:f>
      </x:c>
      <x:c r="M43" s="142" t="str">
        <x:f>IF('19_Form_Pollution_Sonore'!$N43="Validé humainement",'19_Form_Pollution_Sonore'!M43,"")</x:f>
      </x:c>
      <x:c r="N43" s="142" t="str">
        <x:f>IF('19_Form_Pollution_Sonore'!$N43="Validé humainement",'19_Form_Pollution_Sonore'!N43,"")</x:f>
      </x:c>
      <x:c r="O43" s="142" t="str">
        <x:f>IF('19_Form_Pollution_Sonore'!$N43="Validé humainement",'19_Form_Pollution_Sonore'!O43,"")</x:f>
      </x:c>
      <x:c r="P43" s="142" t="str">
        <x:f>IF('19_Form_Pollution_Sonore'!$N43="Validé humainement",'19_Form_Pollution_Sonore'!P43,"")</x:f>
      </x:c>
      <x:c r="Q43" s="142" t="str">
        <x:f>IF('19_Form_Pollution_Sonore'!$N43="Validé humainement",'19_Form_Pollution_Sonore'!Q43,"")</x:f>
      </x:c>
      <x:c r="R43" s="142" t="str">
        <x:f>IF('19_Form_Pollution_Sonore'!$N43="Validé humainement",'19_Form_Pollution_Sonore'!R43,"")</x:f>
      </x:c>
      <x:c r="S43" s="142" t="str">
        <x:f>IF('19_Form_Pollution_Sonore'!$N43="Validé humainement",'19_Form_Pollution_Sonore'!S43,"")</x:f>
      </x:c>
    </x:row>
    <x:row r="44">
      <x:c r="A44" s="142" t="str">
        <x:f>IF('19_Form_Pollution_Sonore'!$N44="Validé humainement",'19_Form_Pollution_Sonore'!A44,"")</x:f>
      </x:c>
      <x:c r="B44" s="142" t="str">
        <x:f>IF('19_Form_Pollution_Sonore'!$N44="Validé humainement",'19_Form_Pollution_Sonore'!B44,"")</x:f>
      </x:c>
      <x:c r="C44" s="142" t="str">
        <x:f>IF('19_Form_Pollution_Sonore'!$N44="Validé humainement",'19_Form_Pollution_Sonore'!C44,"")</x:f>
      </x:c>
      <x:c r="D44" s="142" t="str">
        <x:f>IF('19_Form_Pollution_Sonore'!$N44="Validé humainement",'19_Form_Pollution_Sonore'!D44,"")</x:f>
      </x:c>
      <x:c r="E44" s="142" t="str">
        <x:f>IF('19_Form_Pollution_Sonore'!$N44="Validé humainement",'19_Form_Pollution_Sonore'!E44,"")</x:f>
      </x:c>
      <x:c r="F44" s="142" t="str">
        <x:f>IF('19_Form_Pollution_Sonore'!$N44="Validé humainement",'19_Form_Pollution_Sonore'!F44,"")</x:f>
      </x:c>
      <x:c r="G44" s="142" t="str">
        <x:f>IF('19_Form_Pollution_Sonore'!$N44="Validé humainement",'19_Form_Pollution_Sonore'!G44,"")</x:f>
      </x:c>
      <x:c r="H44" s="142" t="str">
        <x:f>IF('19_Form_Pollution_Sonore'!$N44="Validé humainement",'19_Form_Pollution_Sonore'!H44,"")</x:f>
      </x:c>
      <x:c r="I44" s="142" t="str">
        <x:f>IF('19_Form_Pollution_Sonore'!$N44="Validé humainement",'19_Form_Pollution_Sonore'!I44,"")</x:f>
      </x:c>
      <x:c r="J44" s="142" t="str">
        <x:f>IF('19_Form_Pollution_Sonore'!$N44="Validé humainement",'19_Form_Pollution_Sonore'!J44,"")</x:f>
      </x:c>
      <x:c r="K44" s="142" t="str">
        <x:f>IF('19_Form_Pollution_Sonore'!$N44="Validé humainement",'19_Form_Pollution_Sonore'!K44,"")</x:f>
      </x:c>
      <x:c r="L44" s="142" t="str">
        <x:f>IF('19_Form_Pollution_Sonore'!$N44="Validé humainement",'19_Form_Pollution_Sonore'!L44,"")</x:f>
      </x:c>
      <x:c r="M44" s="142" t="str">
        <x:f>IF('19_Form_Pollution_Sonore'!$N44="Validé humainement",'19_Form_Pollution_Sonore'!M44,"")</x:f>
      </x:c>
      <x:c r="N44" s="142" t="str">
        <x:f>IF('19_Form_Pollution_Sonore'!$N44="Validé humainement",'19_Form_Pollution_Sonore'!N44,"")</x:f>
      </x:c>
      <x:c r="O44" s="142" t="str">
        <x:f>IF('19_Form_Pollution_Sonore'!$N44="Validé humainement",'19_Form_Pollution_Sonore'!O44,"")</x:f>
      </x:c>
      <x:c r="P44" s="142" t="str">
        <x:f>IF('19_Form_Pollution_Sonore'!$N44="Validé humainement",'19_Form_Pollution_Sonore'!P44,"")</x:f>
      </x:c>
      <x:c r="Q44" s="142" t="str">
        <x:f>IF('19_Form_Pollution_Sonore'!$N44="Validé humainement",'19_Form_Pollution_Sonore'!Q44,"")</x:f>
      </x:c>
      <x:c r="R44" s="142" t="str">
        <x:f>IF('19_Form_Pollution_Sonore'!$N44="Validé humainement",'19_Form_Pollution_Sonore'!R44,"")</x:f>
      </x:c>
      <x:c r="S44" s="142" t="str">
        <x:f>IF('19_Form_Pollution_Sonore'!$N44="Validé humainement",'19_Form_Pollution_Sonore'!S44,"")</x:f>
      </x:c>
    </x:row>
    <x:row r="45">
      <x:c r="A45" s="142" t="str">
        <x:f>IF('19_Form_Pollution_Sonore'!$N45="Validé humainement",'19_Form_Pollution_Sonore'!A45,"")</x:f>
      </x:c>
      <x:c r="B45" s="142" t="str">
        <x:f>IF('19_Form_Pollution_Sonore'!$N45="Validé humainement",'19_Form_Pollution_Sonore'!B45,"")</x:f>
      </x:c>
      <x:c r="C45" s="142" t="str">
        <x:f>IF('19_Form_Pollution_Sonore'!$N45="Validé humainement",'19_Form_Pollution_Sonore'!C45,"")</x:f>
      </x:c>
      <x:c r="D45" s="142" t="str">
        <x:f>IF('19_Form_Pollution_Sonore'!$N45="Validé humainement",'19_Form_Pollution_Sonore'!D45,"")</x:f>
      </x:c>
      <x:c r="E45" s="142" t="str">
        <x:f>IF('19_Form_Pollution_Sonore'!$N45="Validé humainement",'19_Form_Pollution_Sonore'!E45,"")</x:f>
      </x:c>
      <x:c r="F45" s="142" t="str">
        <x:f>IF('19_Form_Pollution_Sonore'!$N45="Validé humainement",'19_Form_Pollution_Sonore'!F45,"")</x:f>
      </x:c>
      <x:c r="G45" s="142" t="str">
        <x:f>IF('19_Form_Pollution_Sonore'!$N45="Validé humainement",'19_Form_Pollution_Sonore'!G45,"")</x:f>
      </x:c>
      <x:c r="H45" s="142" t="str">
        <x:f>IF('19_Form_Pollution_Sonore'!$N45="Validé humainement",'19_Form_Pollution_Sonore'!H45,"")</x:f>
      </x:c>
      <x:c r="I45" s="142" t="str">
        <x:f>IF('19_Form_Pollution_Sonore'!$N45="Validé humainement",'19_Form_Pollution_Sonore'!I45,"")</x:f>
      </x:c>
      <x:c r="J45" s="142" t="str">
        <x:f>IF('19_Form_Pollution_Sonore'!$N45="Validé humainement",'19_Form_Pollution_Sonore'!J45,"")</x:f>
      </x:c>
      <x:c r="K45" s="142" t="str">
        <x:f>IF('19_Form_Pollution_Sonore'!$N45="Validé humainement",'19_Form_Pollution_Sonore'!K45,"")</x:f>
      </x:c>
      <x:c r="L45" s="142" t="str">
        <x:f>IF('19_Form_Pollution_Sonore'!$N45="Validé humainement",'19_Form_Pollution_Sonore'!L45,"")</x:f>
      </x:c>
      <x:c r="M45" s="142" t="str">
        <x:f>IF('19_Form_Pollution_Sonore'!$N45="Validé humainement",'19_Form_Pollution_Sonore'!M45,"")</x:f>
      </x:c>
      <x:c r="N45" s="142" t="str">
        <x:f>IF('19_Form_Pollution_Sonore'!$N45="Validé humainement",'19_Form_Pollution_Sonore'!N45,"")</x:f>
      </x:c>
      <x:c r="O45" s="142" t="str">
        <x:f>IF('19_Form_Pollution_Sonore'!$N45="Validé humainement",'19_Form_Pollution_Sonore'!O45,"")</x:f>
      </x:c>
      <x:c r="P45" s="142" t="str">
        <x:f>IF('19_Form_Pollution_Sonore'!$N45="Validé humainement",'19_Form_Pollution_Sonore'!P45,"")</x:f>
      </x:c>
      <x:c r="Q45" s="142" t="str">
        <x:f>IF('19_Form_Pollution_Sonore'!$N45="Validé humainement",'19_Form_Pollution_Sonore'!Q45,"")</x:f>
      </x:c>
      <x:c r="R45" s="142" t="str">
        <x:f>IF('19_Form_Pollution_Sonore'!$N45="Validé humainement",'19_Form_Pollution_Sonore'!R45,"")</x:f>
      </x:c>
      <x:c r="S45" s="142" t="str">
        <x:f>IF('19_Form_Pollution_Sonore'!$N45="Validé humainement",'19_Form_Pollution_Sonore'!S45,"")</x:f>
      </x:c>
    </x:row>
    <x:row r="46">
      <x:c r="A46" s="142" t="str">
        <x:f>IF('19_Form_Pollution_Sonore'!$N46="Validé humainement",'19_Form_Pollution_Sonore'!A46,"")</x:f>
      </x:c>
      <x:c r="B46" s="142" t="str">
        <x:f>IF('19_Form_Pollution_Sonore'!$N46="Validé humainement",'19_Form_Pollution_Sonore'!B46,"")</x:f>
      </x:c>
      <x:c r="C46" s="142" t="str">
        <x:f>IF('19_Form_Pollution_Sonore'!$N46="Validé humainement",'19_Form_Pollution_Sonore'!C46,"")</x:f>
      </x:c>
      <x:c r="D46" s="142" t="str">
        <x:f>IF('19_Form_Pollution_Sonore'!$N46="Validé humainement",'19_Form_Pollution_Sonore'!D46,"")</x:f>
      </x:c>
      <x:c r="E46" s="142" t="str">
        <x:f>IF('19_Form_Pollution_Sonore'!$N46="Validé humainement",'19_Form_Pollution_Sonore'!E46,"")</x:f>
      </x:c>
      <x:c r="F46" s="142" t="str">
        <x:f>IF('19_Form_Pollution_Sonore'!$N46="Validé humainement",'19_Form_Pollution_Sonore'!F46,"")</x:f>
      </x:c>
      <x:c r="G46" s="142" t="str">
        <x:f>IF('19_Form_Pollution_Sonore'!$N46="Validé humainement",'19_Form_Pollution_Sonore'!G46,"")</x:f>
      </x:c>
      <x:c r="H46" s="142" t="str">
        <x:f>IF('19_Form_Pollution_Sonore'!$N46="Validé humainement",'19_Form_Pollution_Sonore'!H46,"")</x:f>
      </x:c>
      <x:c r="I46" s="142" t="str">
        <x:f>IF('19_Form_Pollution_Sonore'!$N46="Validé humainement",'19_Form_Pollution_Sonore'!I46,"")</x:f>
      </x:c>
      <x:c r="J46" s="142" t="str">
        <x:f>IF('19_Form_Pollution_Sonore'!$N46="Validé humainement",'19_Form_Pollution_Sonore'!J46,"")</x:f>
      </x:c>
      <x:c r="K46" s="142" t="str">
        <x:f>IF('19_Form_Pollution_Sonore'!$N46="Validé humainement",'19_Form_Pollution_Sonore'!K46,"")</x:f>
      </x:c>
      <x:c r="L46" s="142" t="str">
        <x:f>IF('19_Form_Pollution_Sonore'!$N46="Validé humainement",'19_Form_Pollution_Sonore'!L46,"")</x:f>
      </x:c>
      <x:c r="M46" s="142" t="str">
        <x:f>IF('19_Form_Pollution_Sonore'!$N46="Validé humainement",'19_Form_Pollution_Sonore'!M46,"")</x:f>
      </x:c>
      <x:c r="N46" s="142" t="str">
        <x:f>IF('19_Form_Pollution_Sonore'!$N46="Validé humainement",'19_Form_Pollution_Sonore'!N46,"")</x:f>
      </x:c>
      <x:c r="O46" s="142" t="str">
        <x:f>IF('19_Form_Pollution_Sonore'!$N46="Validé humainement",'19_Form_Pollution_Sonore'!O46,"")</x:f>
      </x:c>
      <x:c r="P46" s="142" t="str">
        <x:f>IF('19_Form_Pollution_Sonore'!$N46="Validé humainement",'19_Form_Pollution_Sonore'!P46,"")</x:f>
      </x:c>
      <x:c r="Q46" s="142" t="str">
        <x:f>IF('19_Form_Pollution_Sonore'!$N46="Validé humainement",'19_Form_Pollution_Sonore'!Q46,"")</x:f>
      </x:c>
      <x:c r="R46" s="142" t="str">
        <x:f>IF('19_Form_Pollution_Sonore'!$N46="Validé humainement",'19_Form_Pollution_Sonore'!R46,"")</x:f>
      </x:c>
      <x:c r="S46" s="142" t="str">
        <x:f>IF('19_Form_Pollution_Sonore'!$N46="Validé humainement",'19_Form_Pollution_Sonore'!S46,"")</x:f>
      </x:c>
    </x:row>
    <x:row r="47">
      <x:c r="A47" s="142" t="str">
        <x:f>IF('19_Form_Pollution_Sonore'!$N47="Validé humainement",'19_Form_Pollution_Sonore'!A47,"")</x:f>
      </x:c>
      <x:c r="B47" s="142" t="str">
        <x:f>IF('19_Form_Pollution_Sonore'!$N47="Validé humainement",'19_Form_Pollution_Sonore'!B47,"")</x:f>
      </x:c>
      <x:c r="C47" s="142" t="str">
        <x:f>IF('19_Form_Pollution_Sonore'!$N47="Validé humainement",'19_Form_Pollution_Sonore'!C47,"")</x:f>
      </x:c>
      <x:c r="D47" s="142" t="str">
        <x:f>IF('19_Form_Pollution_Sonore'!$N47="Validé humainement",'19_Form_Pollution_Sonore'!D47,"")</x:f>
      </x:c>
      <x:c r="E47" s="142" t="str">
        <x:f>IF('19_Form_Pollution_Sonore'!$N47="Validé humainement",'19_Form_Pollution_Sonore'!E47,"")</x:f>
      </x:c>
      <x:c r="F47" s="142" t="str">
        <x:f>IF('19_Form_Pollution_Sonore'!$N47="Validé humainement",'19_Form_Pollution_Sonore'!F47,"")</x:f>
      </x:c>
      <x:c r="G47" s="142" t="str">
        <x:f>IF('19_Form_Pollution_Sonore'!$N47="Validé humainement",'19_Form_Pollution_Sonore'!G47,"")</x:f>
      </x:c>
      <x:c r="H47" s="142" t="str">
        <x:f>IF('19_Form_Pollution_Sonore'!$N47="Validé humainement",'19_Form_Pollution_Sonore'!H47,"")</x:f>
      </x:c>
      <x:c r="I47" s="142" t="str">
        <x:f>IF('19_Form_Pollution_Sonore'!$N47="Validé humainement",'19_Form_Pollution_Sonore'!I47,"")</x:f>
      </x:c>
      <x:c r="J47" s="142" t="str">
        <x:f>IF('19_Form_Pollution_Sonore'!$N47="Validé humainement",'19_Form_Pollution_Sonore'!J47,"")</x:f>
      </x:c>
      <x:c r="K47" s="142" t="str">
        <x:f>IF('19_Form_Pollution_Sonore'!$N47="Validé humainement",'19_Form_Pollution_Sonore'!K47,"")</x:f>
      </x:c>
      <x:c r="L47" s="142" t="str">
        <x:f>IF('19_Form_Pollution_Sonore'!$N47="Validé humainement",'19_Form_Pollution_Sonore'!L47,"")</x:f>
      </x:c>
      <x:c r="M47" s="142" t="str">
        <x:f>IF('19_Form_Pollution_Sonore'!$N47="Validé humainement",'19_Form_Pollution_Sonore'!M47,"")</x:f>
      </x:c>
      <x:c r="N47" s="142" t="str">
        <x:f>IF('19_Form_Pollution_Sonore'!$N47="Validé humainement",'19_Form_Pollution_Sonore'!N47,"")</x:f>
      </x:c>
      <x:c r="O47" s="142" t="str">
        <x:f>IF('19_Form_Pollution_Sonore'!$N47="Validé humainement",'19_Form_Pollution_Sonore'!O47,"")</x:f>
      </x:c>
      <x:c r="P47" s="142" t="str">
        <x:f>IF('19_Form_Pollution_Sonore'!$N47="Validé humainement",'19_Form_Pollution_Sonore'!P47,"")</x:f>
      </x:c>
      <x:c r="Q47" s="142" t="str">
        <x:f>IF('19_Form_Pollution_Sonore'!$N47="Validé humainement",'19_Form_Pollution_Sonore'!Q47,"")</x:f>
      </x:c>
      <x:c r="R47" s="142" t="str">
        <x:f>IF('19_Form_Pollution_Sonore'!$N47="Validé humainement",'19_Form_Pollution_Sonore'!R47,"")</x:f>
      </x:c>
      <x:c r="S47" s="142" t="str">
        <x:f>IF('19_Form_Pollution_Sonore'!$N47="Validé humainement",'19_Form_Pollution_Sonore'!S47,"")</x:f>
      </x:c>
    </x:row>
    <x:row r="48">
      <x:c r="A48" s="142" t="str">
        <x:f>IF('19_Form_Pollution_Sonore'!$N48="Validé humainement",'19_Form_Pollution_Sonore'!A48,"")</x:f>
      </x:c>
      <x:c r="B48" s="142" t="str">
        <x:f>IF('19_Form_Pollution_Sonore'!$N48="Validé humainement",'19_Form_Pollution_Sonore'!B48,"")</x:f>
      </x:c>
      <x:c r="C48" s="142" t="str">
        <x:f>IF('19_Form_Pollution_Sonore'!$N48="Validé humainement",'19_Form_Pollution_Sonore'!C48,"")</x:f>
      </x:c>
      <x:c r="D48" s="142" t="str">
        <x:f>IF('19_Form_Pollution_Sonore'!$N48="Validé humainement",'19_Form_Pollution_Sonore'!D48,"")</x:f>
      </x:c>
      <x:c r="E48" s="142" t="str">
        <x:f>IF('19_Form_Pollution_Sonore'!$N48="Validé humainement",'19_Form_Pollution_Sonore'!E48,"")</x:f>
      </x:c>
      <x:c r="F48" s="142" t="str">
        <x:f>IF('19_Form_Pollution_Sonore'!$N48="Validé humainement",'19_Form_Pollution_Sonore'!F48,"")</x:f>
      </x:c>
      <x:c r="G48" s="142" t="str">
        <x:f>IF('19_Form_Pollution_Sonore'!$N48="Validé humainement",'19_Form_Pollution_Sonore'!G48,"")</x:f>
      </x:c>
      <x:c r="H48" s="142" t="str">
        <x:f>IF('19_Form_Pollution_Sonore'!$N48="Validé humainement",'19_Form_Pollution_Sonore'!H48,"")</x:f>
      </x:c>
      <x:c r="I48" s="142" t="str">
        <x:f>IF('19_Form_Pollution_Sonore'!$N48="Validé humainement",'19_Form_Pollution_Sonore'!I48,"")</x:f>
      </x:c>
      <x:c r="J48" s="142" t="str">
        <x:f>IF('19_Form_Pollution_Sonore'!$N48="Validé humainement",'19_Form_Pollution_Sonore'!J48,"")</x:f>
      </x:c>
      <x:c r="K48" s="142" t="str">
        <x:f>IF('19_Form_Pollution_Sonore'!$N48="Validé humainement",'19_Form_Pollution_Sonore'!K48,"")</x:f>
      </x:c>
      <x:c r="L48" s="142" t="str">
        <x:f>IF('19_Form_Pollution_Sonore'!$N48="Validé humainement",'19_Form_Pollution_Sonore'!L48,"")</x:f>
      </x:c>
      <x:c r="M48" s="142" t="str">
        <x:f>IF('19_Form_Pollution_Sonore'!$N48="Validé humainement",'19_Form_Pollution_Sonore'!M48,"")</x:f>
      </x:c>
      <x:c r="N48" s="142" t="str">
        <x:f>IF('19_Form_Pollution_Sonore'!$N48="Validé humainement",'19_Form_Pollution_Sonore'!N48,"")</x:f>
      </x:c>
      <x:c r="O48" s="142" t="str">
        <x:f>IF('19_Form_Pollution_Sonore'!$N48="Validé humainement",'19_Form_Pollution_Sonore'!O48,"")</x:f>
      </x:c>
      <x:c r="P48" s="142" t="str">
        <x:f>IF('19_Form_Pollution_Sonore'!$N48="Validé humainement",'19_Form_Pollution_Sonore'!P48,"")</x:f>
      </x:c>
      <x:c r="Q48" s="142" t="str">
        <x:f>IF('19_Form_Pollution_Sonore'!$N48="Validé humainement",'19_Form_Pollution_Sonore'!Q48,"")</x:f>
      </x:c>
      <x:c r="R48" s="142" t="str">
        <x:f>IF('19_Form_Pollution_Sonore'!$N48="Validé humainement",'19_Form_Pollution_Sonore'!R48,"")</x:f>
      </x:c>
      <x:c r="S48" s="142" t="str">
        <x:f>IF('19_Form_Pollution_Sonore'!$N48="Validé humainement",'19_Form_Pollution_Sonore'!S48,"")</x:f>
      </x:c>
    </x:row>
    <x:row r="49">
      <x:c r="A49" s="142" t="str">
        <x:f>IF('19_Form_Pollution_Sonore'!$N49="Validé humainement",'19_Form_Pollution_Sonore'!A49,"")</x:f>
      </x:c>
      <x:c r="B49" s="142" t="str">
        <x:f>IF('19_Form_Pollution_Sonore'!$N49="Validé humainement",'19_Form_Pollution_Sonore'!B49,"")</x:f>
      </x:c>
      <x:c r="C49" s="142" t="str">
        <x:f>IF('19_Form_Pollution_Sonore'!$N49="Validé humainement",'19_Form_Pollution_Sonore'!C49,"")</x:f>
      </x:c>
      <x:c r="D49" s="142" t="str">
        <x:f>IF('19_Form_Pollution_Sonore'!$N49="Validé humainement",'19_Form_Pollution_Sonore'!D49,"")</x:f>
      </x:c>
      <x:c r="E49" s="142" t="str">
        <x:f>IF('19_Form_Pollution_Sonore'!$N49="Validé humainement",'19_Form_Pollution_Sonore'!E49,"")</x:f>
      </x:c>
      <x:c r="F49" s="142" t="str">
        <x:f>IF('19_Form_Pollution_Sonore'!$N49="Validé humainement",'19_Form_Pollution_Sonore'!F49,"")</x:f>
      </x:c>
      <x:c r="G49" s="142" t="str">
        <x:f>IF('19_Form_Pollution_Sonore'!$N49="Validé humainement",'19_Form_Pollution_Sonore'!G49,"")</x:f>
      </x:c>
      <x:c r="H49" s="142" t="str">
        <x:f>IF('19_Form_Pollution_Sonore'!$N49="Validé humainement",'19_Form_Pollution_Sonore'!H49,"")</x:f>
      </x:c>
      <x:c r="I49" s="142" t="str">
        <x:f>IF('19_Form_Pollution_Sonore'!$N49="Validé humainement",'19_Form_Pollution_Sonore'!I49,"")</x:f>
      </x:c>
      <x:c r="J49" s="142" t="str">
        <x:f>IF('19_Form_Pollution_Sonore'!$N49="Validé humainement",'19_Form_Pollution_Sonore'!J49,"")</x:f>
      </x:c>
      <x:c r="K49" s="142" t="str">
        <x:f>IF('19_Form_Pollution_Sonore'!$N49="Validé humainement",'19_Form_Pollution_Sonore'!K49,"")</x:f>
      </x:c>
      <x:c r="L49" s="142" t="str">
        <x:f>IF('19_Form_Pollution_Sonore'!$N49="Validé humainement",'19_Form_Pollution_Sonore'!L49,"")</x:f>
      </x:c>
      <x:c r="M49" s="142" t="str">
        <x:f>IF('19_Form_Pollution_Sonore'!$N49="Validé humainement",'19_Form_Pollution_Sonore'!M49,"")</x:f>
      </x:c>
      <x:c r="N49" s="142" t="str">
        <x:f>IF('19_Form_Pollution_Sonore'!$N49="Validé humainement",'19_Form_Pollution_Sonore'!N49,"")</x:f>
      </x:c>
      <x:c r="O49" s="142" t="str">
        <x:f>IF('19_Form_Pollution_Sonore'!$N49="Validé humainement",'19_Form_Pollution_Sonore'!O49,"")</x:f>
      </x:c>
      <x:c r="P49" s="142" t="str">
        <x:f>IF('19_Form_Pollution_Sonore'!$N49="Validé humainement",'19_Form_Pollution_Sonore'!P49,"")</x:f>
      </x:c>
      <x:c r="Q49" s="142" t="str">
        <x:f>IF('19_Form_Pollution_Sonore'!$N49="Validé humainement",'19_Form_Pollution_Sonore'!Q49,"")</x:f>
      </x:c>
      <x:c r="R49" s="142" t="str">
        <x:f>IF('19_Form_Pollution_Sonore'!$N49="Validé humainement",'19_Form_Pollution_Sonore'!R49,"")</x:f>
      </x:c>
      <x:c r="S49" s="142" t="str">
        <x:f>IF('19_Form_Pollution_Sonore'!$N49="Validé humainement",'19_Form_Pollution_Sonore'!S49,"")</x:f>
      </x:c>
    </x:row>
    <x:row r="50">
      <x:c r="A50" s="142" t="str">
        <x:f>IF('19_Form_Pollution_Sonore'!$N50="Validé humainement",'19_Form_Pollution_Sonore'!A50,"")</x:f>
      </x:c>
      <x:c r="B50" s="142" t="str">
        <x:f>IF('19_Form_Pollution_Sonore'!$N50="Validé humainement",'19_Form_Pollution_Sonore'!B50,"")</x:f>
      </x:c>
      <x:c r="C50" s="142" t="str">
        <x:f>IF('19_Form_Pollution_Sonore'!$N50="Validé humainement",'19_Form_Pollution_Sonore'!C50,"")</x:f>
      </x:c>
      <x:c r="D50" s="142" t="str">
        <x:f>IF('19_Form_Pollution_Sonore'!$N50="Validé humainement",'19_Form_Pollution_Sonore'!D50,"")</x:f>
      </x:c>
      <x:c r="E50" s="142" t="str">
        <x:f>IF('19_Form_Pollution_Sonore'!$N50="Validé humainement",'19_Form_Pollution_Sonore'!E50,"")</x:f>
      </x:c>
      <x:c r="F50" s="142" t="str">
        <x:f>IF('19_Form_Pollution_Sonore'!$N50="Validé humainement",'19_Form_Pollution_Sonore'!F50,"")</x:f>
      </x:c>
      <x:c r="G50" s="142" t="str">
        <x:f>IF('19_Form_Pollution_Sonore'!$N50="Validé humainement",'19_Form_Pollution_Sonore'!G50,"")</x:f>
      </x:c>
      <x:c r="H50" s="142" t="str">
        <x:f>IF('19_Form_Pollution_Sonore'!$N50="Validé humainement",'19_Form_Pollution_Sonore'!H50,"")</x:f>
      </x:c>
      <x:c r="I50" s="142" t="str">
        <x:f>IF('19_Form_Pollution_Sonore'!$N50="Validé humainement",'19_Form_Pollution_Sonore'!I50,"")</x:f>
      </x:c>
      <x:c r="J50" s="142" t="str">
        <x:f>IF('19_Form_Pollution_Sonore'!$N50="Validé humainement",'19_Form_Pollution_Sonore'!J50,"")</x:f>
      </x:c>
      <x:c r="K50" s="142" t="str">
        <x:f>IF('19_Form_Pollution_Sonore'!$N50="Validé humainement",'19_Form_Pollution_Sonore'!K50,"")</x:f>
      </x:c>
      <x:c r="L50" s="142" t="str">
        <x:f>IF('19_Form_Pollution_Sonore'!$N50="Validé humainement",'19_Form_Pollution_Sonore'!L50,"")</x:f>
      </x:c>
      <x:c r="M50" s="142" t="str">
        <x:f>IF('19_Form_Pollution_Sonore'!$N50="Validé humainement",'19_Form_Pollution_Sonore'!M50,"")</x:f>
      </x:c>
      <x:c r="N50" s="142" t="str">
        <x:f>IF('19_Form_Pollution_Sonore'!$N50="Validé humainement",'19_Form_Pollution_Sonore'!N50,"")</x:f>
      </x:c>
      <x:c r="O50" s="142" t="str">
        <x:f>IF('19_Form_Pollution_Sonore'!$N50="Validé humainement",'19_Form_Pollution_Sonore'!O50,"")</x:f>
      </x:c>
      <x:c r="P50" s="142" t="str">
        <x:f>IF('19_Form_Pollution_Sonore'!$N50="Validé humainement",'19_Form_Pollution_Sonore'!P50,"")</x:f>
      </x:c>
      <x:c r="Q50" s="142" t="str">
        <x:f>IF('19_Form_Pollution_Sonore'!$N50="Validé humainement",'19_Form_Pollution_Sonore'!Q50,"")</x:f>
      </x:c>
      <x:c r="R50" s="142" t="str">
        <x:f>IF('19_Form_Pollution_Sonore'!$N50="Validé humainement",'19_Form_Pollution_Sonore'!R50,"")</x:f>
      </x:c>
      <x:c r="S50" s="142" t="str">
        <x:f>IF('19_Form_Pollution_Sonore'!$N50="Validé humainement",'19_Form_Pollution_Sonore'!S50,"")</x:f>
      </x:c>
    </x:row>
    <x:row r="51">
      <x:c r="A51" s="142" t="str">
        <x:f>IF('19_Form_Pollution_Sonore'!$N51="Validé humainement",'19_Form_Pollution_Sonore'!A51,"")</x:f>
      </x:c>
      <x:c r="B51" s="142" t="str">
        <x:f>IF('19_Form_Pollution_Sonore'!$N51="Validé humainement",'19_Form_Pollution_Sonore'!B51,"")</x:f>
      </x:c>
      <x:c r="C51" s="142" t="str">
        <x:f>IF('19_Form_Pollution_Sonore'!$N51="Validé humainement",'19_Form_Pollution_Sonore'!C51,"")</x:f>
      </x:c>
      <x:c r="D51" s="142" t="str">
        <x:f>IF('19_Form_Pollution_Sonore'!$N51="Validé humainement",'19_Form_Pollution_Sonore'!D51,"")</x:f>
      </x:c>
      <x:c r="E51" s="142" t="str">
        <x:f>IF('19_Form_Pollution_Sonore'!$N51="Validé humainement",'19_Form_Pollution_Sonore'!E51,"")</x:f>
      </x:c>
      <x:c r="F51" s="142" t="str">
        <x:f>IF('19_Form_Pollution_Sonore'!$N51="Validé humainement",'19_Form_Pollution_Sonore'!F51,"")</x:f>
      </x:c>
      <x:c r="G51" s="142" t="str">
        <x:f>IF('19_Form_Pollution_Sonore'!$N51="Validé humainement",'19_Form_Pollution_Sonore'!G51,"")</x:f>
      </x:c>
      <x:c r="H51" s="142" t="str">
        <x:f>IF('19_Form_Pollution_Sonore'!$N51="Validé humainement",'19_Form_Pollution_Sonore'!H51,"")</x:f>
      </x:c>
      <x:c r="I51" s="142" t="str">
        <x:f>IF('19_Form_Pollution_Sonore'!$N51="Validé humainement",'19_Form_Pollution_Sonore'!I51,"")</x:f>
      </x:c>
      <x:c r="J51" s="142" t="str">
        <x:f>IF('19_Form_Pollution_Sonore'!$N51="Validé humainement",'19_Form_Pollution_Sonore'!J51,"")</x:f>
      </x:c>
      <x:c r="K51" s="142" t="str">
        <x:f>IF('19_Form_Pollution_Sonore'!$N51="Validé humainement",'19_Form_Pollution_Sonore'!K51,"")</x:f>
      </x:c>
      <x:c r="L51" s="142" t="str">
        <x:f>IF('19_Form_Pollution_Sonore'!$N51="Validé humainement",'19_Form_Pollution_Sonore'!L51,"")</x:f>
      </x:c>
      <x:c r="M51" s="142" t="str">
        <x:f>IF('19_Form_Pollution_Sonore'!$N51="Validé humainement",'19_Form_Pollution_Sonore'!M51,"")</x:f>
      </x:c>
      <x:c r="N51" s="142" t="str">
        <x:f>IF('19_Form_Pollution_Sonore'!$N51="Validé humainement",'19_Form_Pollution_Sonore'!N51,"")</x:f>
      </x:c>
      <x:c r="O51" s="142" t="str">
        <x:f>IF('19_Form_Pollution_Sonore'!$N51="Validé humainement",'19_Form_Pollution_Sonore'!O51,"")</x:f>
      </x:c>
      <x:c r="P51" s="142" t="str">
        <x:f>IF('19_Form_Pollution_Sonore'!$N51="Validé humainement",'19_Form_Pollution_Sonore'!P51,"")</x:f>
      </x:c>
      <x:c r="Q51" s="142" t="str">
        <x:f>IF('19_Form_Pollution_Sonore'!$N51="Validé humainement",'19_Form_Pollution_Sonore'!Q51,"")</x:f>
      </x:c>
      <x:c r="R51" s="142" t="str">
        <x:f>IF('19_Form_Pollution_Sonore'!$N51="Validé humainement",'19_Form_Pollution_Sonore'!R51,"")</x:f>
      </x:c>
      <x:c r="S51" s="142" t="str">
        <x:f>IF('19_Form_Pollution_Sonore'!$N51="Validé humainement",'19_Form_Pollution_Sonore'!S51,"")</x:f>
      </x:c>
    </x:row>
    <x:row r="52">
      <x:c r="A52" s="142" t="str">
        <x:f>IF('19_Form_Pollution_Sonore'!$N52="Validé humainement",'19_Form_Pollution_Sonore'!A52,"")</x:f>
      </x:c>
      <x:c r="B52" s="142" t="str">
        <x:f>IF('19_Form_Pollution_Sonore'!$N52="Validé humainement",'19_Form_Pollution_Sonore'!B52,"")</x:f>
      </x:c>
      <x:c r="C52" s="142" t="str">
        <x:f>IF('19_Form_Pollution_Sonore'!$N52="Validé humainement",'19_Form_Pollution_Sonore'!C52,"")</x:f>
      </x:c>
      <x:c r="D52" s="142" t="str">
        <x:f>IF('19_Form_Pollution_Sonore'!$N52="Validé humainement",'19_Form_Pollution_Sonore'!D52,"")</x:f>
      </x:c>
      <x:c r="E52" s="142" t="str">
        <x:f>IF('19_Form_Pollution_Sonore'!$N52="Validé humainement",'19_Form_Pollution_Sonore'!E52,"")</x:f>
      </x:c>
      <x:c r="F52" s="142" t="str">
        <x:f>IF('19_Form_Pollution_Sonore'!$N52="Validé humainement",'19_Form_Pollution_Sonore'!F52,"")</x:f>
      </x:c>
      <x:c r="G52" s="142" t="str">
        <x:f>IF('19_Form_Pollution_Sonore'!$N52="Validé humainement",'19_Form_Pollution_Sonore'!G52,"")</x:f>
      </x:c>
      <x:c r="H52" s="142" t="str">
        <x:f>IF('19_Form_Pollution_Sonore'!$N52="Validé humainement",'19_Form_Pollution_Sonore'!H52,"")</x:f>
      </x:c>
      <x:c r="I52" s="142" t="str">
        <x:f>IF('19_Form_Pollution_Sonore'!$N52="Validé humainement",'19_Form_Pollution_Sonore'!I52,"")</x:f>
      </x:c>
      <x:c r="J52" s="142" t="str">
        <x:f>IF('19_Form_Pollution_Sonore'!$N52="Validé humainement",'19_Form_Pollution_Sonore'!J52,"")</x:f>
      </x:c>
      <x:c r="K52" s="142" t="str">
        <x:f>IF('19_Form_Pollution_Sonore'!$N52="Validé humainement",'19_Form_Pollution_Sonore'!K52,"")</x:f>
      </x:c>
      <x:c r="L52" s="142" t="str">
        <x:f>IF('19_Form_Pollution_Sonore'!$N52="Validé humainement",'19_Form_Pollution_Sonore'!L52,"")</x:f>
      </x:c>
      <x:c r="M52" s="142" t="str">
        <x:f>IF('19_Form_Pollution_Sonore'!$N52="Validé humainement",'19_Form_Pollution_Sonore'!M52,"")</x:f>
      </x:c>
      <x:c r="N52" s="142" t="str">
        <x:f>IF('19_Form_Pollution_Sonore'!$N52="Validé humainement",'19_Form_Pollution_Sonore'!N52,"")</x:f>
      </x:c>
      <x:c r="O52" s="142" t="str">
        <x:f>IF('19_Form_Pollution_Sonore'!$N52="Validé humainement",'19_Form_Pollution_Sonore'!O52,"")</x:f>
      </x:c>
      <x:c r="P52" s="142" t="str">
        <x:f>IF('19_Form_Pollution_Sonore'!$N52="Validé humainement",'19_Form_Pollution_Sonore'!P52,"")</x:f>
      </x:c>
      <x:c r="Q52" s="142" t="str">
        <x:f>IF('19_Form_Pollution_Sonore'!$N52="Validé humainement",'19_Form_Pollution_Sonore'!Q52,"")</x:f>
      </x:c>
      <x:c r="R52" s="142" t="str">
        <x:f>IF('19_Form_Pollution_Sonore'!$N52="Validé humainement",'19_Form_Pollution_Sonore'!R52,"")</x:f>
      </x:c>
      <x:c r="S52" s="142" t="str">
        <x:f>IF('19_Form_Pollution_Sonore'!$N52="Validé humainement",'19_Form_Pollution_Sonore'!S52,"")</x:f>
      </x:c>
    </x:row>
    <x:row r="53">
      <x:c r="A53" s="142" t="str">
        <x:f>IF('19_Form_Pollution_Sonore'!$N53="Validé humainement",'19_Form_Pollution_Sonore'!A53,"")</x:f>
      </x:c>
      <x:c r="B53" s="142" t="str">
        <x:f>IF('19_Form_Pollution_Sonore'!$N53="Validé humainement",'19_Form_Pollution_Sonore'!B53,"")</x:f>
      </x:c>
      <x:c r="C53" s="142" t="str">
        <x:f>IF('19_Form_Pollution_Sonore'!$N53="Validé humainement",'19_Form_Pollution_Sonore'!C53,"")</x:f>
      </x:c>
      <x:c r="D53" s="142" t="str">
        <x:f>IF('19_Form_Pollution_Sonore'!$N53="Validé humainement",'19_Form_Pollution_Sonore'!D53,"")</x:f>
      </x:c>
      <x:c r="E53" s="142" t="str">
        <x:f>IF('19_Form_Pollution_Sonore'!$N53="Validé humainement",'19_Form_Pollution_Sonore'!E53,"")</x:f>
      </x:c>
      <x:c r="F53" s="142" t="str">
        <x:f>IF('19_Form_Pollution_Sonore'!$N53="Validé humainement",'19_Form_Pollution_Sonore'!F53,"")</x:f>
      </x:c>
      <x:c r="G53" s="142" t="str">
        <x:f>IF('19_Form_Pollution_Sonore'!$N53="Validé humainement",'19_Form_Pollution_Sonore'!G53,"")</x:f>
      </x:c>
      <x:c r="H53" s="142" t="str">
        <x:f>IF('19_Form_Pollution_Sonore'!$N53="Validé humainement",'19_Form_Pollution_Sonore'!H53,"")</x:f>
      </x:c>
      <x:c r="I53" s="142" t="str">
        <x:f>IF('19_Form_Pollution_Sonore'!$N53="Validé humainement",'19_Form_Pollution_Sonore'!I53,"")</x:f>
      </x:c>
      <x:c r="J53" s="142" t="str">
        <x:f>IF('19_Form_Pollution_Sonore'!$N53="Validé humainement",'19_Form_Pollution_Sonore'!J53,"")</x:f>
      </x:c>
      <x:c r="K53" s="142" t="str">
        <x:f>IF('19_Form_Pollution_Sonore'!$N53="Validé humainement",'19_Form_Pollution_Sonore'!K53,"")</x:f>
      </x:c>
      <x:c r="L53" s="142" t="str">
        <x:f>IF('19_Form_Pollution_Sonore'!$N53="Validé humainement",'19_Form_Pollution_Sonore'!L53,"")</x:f>
      </x:c>
      <x:c r="M53" s="142" t="str">
        <x:f>IF('19_Form_Pollution_Sonore'!$N53="Validé humainement",'19_Form_Pollution_Sonore'!M53,"")</x:f>
      </x:c>
      <x:c r="N53" s="142" t="str">
        <x:f>IF('19_Form_Pollution_Sonore'!$N53="Validé humainement",'19_Form_Pollution_Sonore'!N53,"")</x:f>
      </x:c>
      <x:c r="O53" s="142" t="str">
        <x:f>IF('19_Form_Pollution_Sonore'!$N53="Validé humainement",'19_Form_Pollution_Sonore'!O53,"")</x:f>
      </x:c>
      <x:c r="P53" s="142" t="str">
        <x:f>IF('19_Form_Pollution_Sonore'!$N53="Validé humainement",'19_Form_Pollution_Sonore'!P53,"")</x:f>
      </x:c>
      <x:c r="Q53" s="142" t="str">
        <x:f>IF('19_Form_Pollution_Sonore'!$N53="Validé humainement",'19_Form_Pollution_Sonore'!Q53,"")</x:f>
      </x:c>
      <x:c r="R53" s="142" t="str">
        <x:f>IF('19_Form_Pollution_Sonore'!$N53="Validé humainement",'19_Form_Pollution_Sonore'!R53,"")</x:f>
      </x:c>
      <x:c r="S53" s="142" t="str">
        <x:f>IF('19_Form_Pollution_Sonore'!$N53="Validé humainement",'19_Form_Pollution_Sonore'!S53,"")</x:f>
      </x:c>
    </x:row>
    <x:row r="54">
      <x:c r="A54" s="142" t="str">
        <x:f>IF('19_Form_Pollution_Sonore'!$N54="Validé humainement",'19_Form_Pollution_Sonore'!A54,"")</x:f>
      </x:c>
      <x:c r="B54" s="142" t="str">
        <x:f>IF('19_Form_Pollution_Sonore'!$N54="Validé humainement",'19_Form_Pollution_Sonore'!B54,"")</x:f>
      </x:c>
      <x:c r="C54" s="142" t="str">
        <x:f>IF('19_Form_Pollution_Sonore'!$N54="Validé humainement",'19_Form_Pollution_Sonore'!C54,"")</x:f>
      </x:c>
      <x:c r="D54" s="142" t="str">
        <x:f>IF('19_Form_Pollution_Sonore'!$N54="Validé humainement",'19_Form_Pollution_Sonore'!D54,"")</x:f>
      </x:c>
      <x:c r="E54" s="142" t="str">
        <x:f>IF('19_Form_Pollution_Sonore'!$N54="Validé humainement",'19_Form_Pollution_Sonore'!E54,"")</x:f>
      </x:c>
      <x:c r="F54" s="142" t="str">
        <x:f>IF('19_Form_Pollution_Sonore'!$N54="Validé humainement",'19_Form_Pollution_Sonore'!F54,"")</x:f>
      </x:c>
      <x:c r="G54" s="142" t="str">
        <x:f>IF('19_Form_Pollution_Sonore'!$N54="Validé humainement",'19_Form_Pollution_Sonore'!G54,"")</x:f>
      </x:c>
      <x:c r="H54" s="142" t="str">
        <x:f>IF('19_Form_Pollution_Sonore'!$N54="Validé humainement",'19_Form_Pollution_Sonore'!H54,"")</x:f>
      </x:c>
      <x:c r="I54" s="142" t="str">
        <x:f>IF('19_Form_Pollution_Sonore'!$N54="Validé humainement",'19_Form_Pollution_Sonore'!I54,"")</x:f>
      </x:c>
      <x:c r="J54" s="142" t="str">
        <x:f>IF('19_Form_Pollution_Sonore'!$N54="Validé humainement",'19_Form_Pollution_Sonore'!J54,"")</x:f>
      </x:c>
      <x:c r="K54" s="142" t="str">
        <x:f>IF('19_Form_Pollution_Sonore'!$N54="Validé humainement",'19_Form_Pollution_Sonore'!K54,"")</x:f>
      </x:c>
      <x:c r="L54" s="142" t="str">
        <x:f>IF('19_Form_Pollution_Sonore'!$N54="Validé humainement",'19_Form_Pollution_Sonore'!L54,"")</x:f>
      </x:c>
      <x:c r="M54" s="142" t="str">
        <x:f>IF('19_Form_Pollution_Sonore'!$N54="Validé humainement",'19_Form_Pollution_Sonore'!M54,"")</x:f>
      </x:c>
      <x:c r="N54" s="142" t="str">
        <x:f>IF('19_Form_Pollution_Sonore'!$N54="Validé humainement",'19_Form_Pollution_Sonore'!N54,"")</x:f>
      </x:c>
      <x:c r="O54" s="142" t="str">
        <x:f>IF('19_Form_Pollution_Sonore'!$N54="Validé humainement",'19_Form_Pollution_Sonore'!O54,"")</x:f>
      </x:c>
      <x:c r="P54" s="142" t="str">
        <x:f>IF('19_Form_Pollution_Sonore'!$N54="Validé humainement",'19_Form_Pollution_Sonore'!P54,"")</x:f>
      </x:c>
      <x:c r="Q54" s="142" t="str">
        <x:f>IF('19_Form_Pollution_Sonore'!$N54="Validé humainement",'19_Form_Pollution_Sonore'!Q54,"")</x:f>
      </x:c>
      <x:c r="R54" s="142" t="str">
        <x:f>IF('19_Form_Pollution_Sonore'!$N54="Validé humainement",'19_Form_Pollution_Sonore'!R54,"")</x:f>
      </x:c>
      <x:c r="S54" s="142" t="str">
        <x:f>IF('19_Form_Pollution_Sonore'!$N54="Validé humainement",'19_Form_Pollution_Sonore'!S54,"")</x:f>
      </x:c>
    </x:row>
    <x:row r="55">
      <x:c r="A55" s="142" t="str">
        <x:f>IF('19_Form_Pollution_Sonore'!$N55="Validé humainement",'19_Form_Pollution_Sonore'!A55,"")</x:f>
      </x:c>
      <x:c r="B55" s="142" t="str">
        <x:f>IF('19_Form_Pollution_Sonore'!$N55="Validé humainement",'19_Form_Pollution_Sonore'!B55,"")</x:f>
      </x:c>
      <x:c r="C55" s="142" t="str">
        <x:f>IF('19_Form_Pollution_Sonore'!$N55="Validé humainement",'19_Form_Pollution_Sonore'!C55,"")</x:f>
      </x:c>
      <x:c r="D55" s="142" t="str">
        <x:f>IF('19_Form_Pollution_Sonore'!$N55="Validé humainement",'19_Form_Pollution_Sonore'!D55,"")</x:f>
      </x:c>
      <x:c r="E55" s="142" t="str">
        <x:f>IF('19_Form_Pollution_Sonore'!$N55="Validé humainement",'19_Form_Pollution_Sonore'!E55,"")</x:f>
      </x:c>
      <x:c r="F55" s="142" t="str">
        <x:f>IF('19_Form_Pollution_Sonore'!$N55="Validé humainement",'19_Form_Pollution_Sonore'!F55,"")</x:f>
      </x:c>
      <x:c r="G55" s="142" t="str">
        <x:f>IF('19_Form_Pollution_Sonore'!$N55="Validé humainement",'19_Form_Pollution_Sonore'!G55,"")</x:f>
      </x:c>
      <x:c r="H55" s="142" t="str">
        <x:f>IF('19_Form_Pollution_Sonore'!$N55="Validé humainement",'19_Form_Pollution_Sonore'!H55,"")</x:f>
      </x:c>
      <x:c r="I55" s="142" t="str">
        <x:f>IF('19_Form_Pollution_Sonore'!$N55="Validé humainement",'19_Form_Pollution_Sonore'!I55,"")</x:f>
      </x:c>
      <x:c r="J55" s="142" t="str">
        <x:f>IF('19_Form_Pollution_Sonore'!$N55="Validé humainement",'19_Form_Pollution_Sonore'!J55,"")</x:f>
      </x:c>
      <x:c r="K55" s="142" t="str">
        <x:f>IF('19_Form_Pollution_Sonore'!$N55="Validé humainement",'19_Form_Pollution_Sonore'!K55,"")</x:f>
      </x:c>
      <x:c r="L55" s="142" t="str">
        <x:f>IF('19_Form_Pollution_Sonore'!$N55="Validé humainement",'19_Form_Pollution_Sonore'!L55,"")</x:f>
      </x:c>
      <x:c r="M55" s="142" t="str">
        <x:f>IF('19_Form_Pollution_Sonore'!$N55="Validé humainement",'19_Form_Pollution_Sonore'!M55,"")</x:f>
      </x:c>
      <x:c r="N55" s="142" t="str">
        <x:f>IF('19_Form_Pollution_Sonore'!$N55="Validé humainement",'19_Form_Pollution_Sonore'!N55,"")</x:f>
      </x:c>
      <x:c r="O55" s="142" t="str">
        <x:f>IF('19_Form_Pollution_Sonore'!$N55="Validé humainement",'19_Form_Pollution_Sonore'!O55,"")</x:f>
      </x:c>
      <x:c r="P55" s="142" t="str">
        <x:f>IF('19_Form_Pollution_Sonore'!$N55="Validé humainement",'19_Form_Pollution_Sonore'!P55,"")</x:f>
      </x:c>
      <x:c r="Q55" s="142" t="str">
        <x:f>IF('19_Form_Pollution_Sonore'!$N55="Validé humainement",'19_Form_Pollution_Sonore'!Q55,"")</x:f>
      </x:c>
      <x:c r="R55" s="142" t="str">
        <x:f>IF('19_Form_Pollution_Sonore'!$N55="Validé humainement",'19_Form_Pollution_Sonore'!R55,"")</x:f>
      </x:c>
      <x:c r="S55" s="142" t="str">
        <x:f>IF('19_Form_Pollution_Sonore'!$N55="Validé humainement",'19_Form_Pollution_Sonore'!S55,"")</x:f>
      </x:c>
    </x:row>
    <x:row r="56">
      <x:c r="A56" s="142" t="str">
        <x:f>IF('19_Form_Pollution_Sonore'!$N56="Validé humainement",'19_Form_Pollution_Sonore'!A56,"")</x:f>
      </x:c>
      <x:c r="B56" s="142" t="str">
        <x:f>IF('19_Form_Pollution_Sonore'!$N56="Validé humainement",'19_Form_Pollution_Sonore'!B56,"")</x:f>
      </x:c>
      <x:c r="C56" s="142" t="str">
        <x:f>IF('19_Form_Pollution_Sonore'!$N56="Validé humainement",'19_Form_Pollution_Sonore'!C56,"")</x:f>
      </x:c>
      <x:c r="D56" s="142" t="str">
        <x:f>IF('19_Form_Pollution_Sonore'!$N56="Validé humainement",'19_Form_Pollution_Sonore'!D56,"")</x:f>
      </x:c>
      <x:c r="E56" s="142" t="str">
        <x:f>IF('19_Form_Pollution_Sonore'!$N56="Validé humainement",'19_Form_Pollution_Sonore'!E56,"")</x:f>
      </x:c>
      <x:c r="F56" s="142" t="str">
        <x:f>IF('19_Form_Pollution_Sonore'!$N56="Validé humainement",'19_Form_Pollution_Sonore'!F56,"")</x:f>
      </x:c>
      <x:c r="G56" s="142" t="str">
        <x:f>IF('19_Form_Pollution_Sonore'!$N56="Validé humainement",'19_Form_Pollution_Sonore'!G56,"")</x:f>
      </x:c>
      <x:c r="H56" s="142" t="str">
        <x:f>IF('19_Form_Pollution_Sonore'!$N56="Validé humainement",'19_Form_Pollution_Sonore'!H56,"")</x:f>
      </x:c>
      <x:c r="I56" s="142" t="str">
        <x:f>IF('19_Form_Pollution_Sonore'!$N56="Validé humainement",'19_Form_Pollution_Sonore'!I56,"")</x:f>
      </x:c>
      <x:c r="J56" s="142" t="str">
        <x:f>IF('19_Form_Pollution_Sonore'!$N56="Validé humainement",'19_Form_Pollution_Sonore'!J56,"")</x:f>
      </x:c>
      <x:c r="K56" s="142" t="str">
        <x:f>IF('19_Form_Pollution_Sonore'!$N56="Validé humainement",'19_Form_Pollution_Sonore'!K56,"")</x:f>
      </x:c>
      <x:c r="L56" s="142" t="str">
        <x:f>IF('19_Form_Pollution_Sonore'!$N56="Validé humainement",'19_Form_Pollution_Sonore'!L56,"")</x:f>
      </x:c>
      <x:c r="M56" s="142" t="str">
        <x:f>IF('19_Form_Pollution_Sonore'!$N56="Validé humainement",'19_Form_Pollution_Sonore'!M56,"")</x:f>
      </x:c>
      <x:c r="N56" s="142" t="str">
        <x:f>IF('19_Form_Pollution_Sonore'!$N56="Validé humainement",'19_Form_Pollution_Sonore'!N56,"")</x:f>
      </x:c>
      <x:c r="O56" s="142" t="str">
        <x:f>IF('19_Form_Pollution_Sonore'!$N56="Validé humainement",'19_Form_Pollution_Sonore'!O56,"")</x:f>
      </x:c>
      <x:c r="P56" s="142" t="str">
        <x:f>IF('19_Form_Pollution_Sonore'!$N56="Validé humainement",'19_Form_Pollution_Sonore'!P56,"")</x:f>
      </x:c>
      <x:c r="Q56" s="142" t="str">
        <x:f>IF('19_Form_Pollution_Sonore'!$N56="Validé humainement",'19_Form_Pollution_Sonore'!Q56,"")</x:f>
      </x:c>
      <x:c r="R56" s="142" t="str">
        <x:f>IF('19_Form_Pollution_Sonore'!$N56="Validé humainement",'19_Form_Pollution_Sonore'!R56,"")</x:f>
      </x:c>
      <x:c r="S56" s="142" t="str">
        <x:f>IF('19_Form_Pollution_Sonore'!$N56="Validé humainement",'19_Form_Pollution_Sonore'!S56,"")</x:f>
      </x:c>
    </x:row>
    <x:row r="57">
      <x:c r="A57" s="142" t="str">
        <x:f>IF('19_Form_Pollution_Sonore'!$N57="Validé humainement",'19_Form_Pollution_Sonore'!A57,"")</x:f>
      </x:c>
      <x:c r="B57" s="142" t="str">
        <x:f>IF('19_Form_Pollution_Sonore'!$N57="Validé humainement",'19_Form_Pollution_Sonore'!B57,"")</x:f>
      </x:c>
      <x:c r="C57" s="142" t="str">
        <x:f>IF('19_Form_Pollution_Sonore'!$N57="Validé humainement",'19_Form_Pollution_Sonore'!C57,"")</x:f>
      </x:c>
      <x:c r="D57" s="142" t="str">
        <x:f>IF('19_Form_Pollution_Sonore'!$N57="Validé humainement",'19_Form_Pollution_Sonore'!D57,"")</x:f>
      </x:c>
      <x:c r="E57" s="142" t="str">
        <x:f>IF('19_Form_Pollution_Sonore'!$N57="Validé humainement",'19_Form_Pollution_Sonore'!E57,"")</x:f>
      </x:c>
      <x:c r="F57" s="142" t="str">
        <x:f>IF('19_Form_Pollution_Sonore'!$N57="Validé humainement",'19_Form_Pollution_Sonore'!F57,"")</x:f>
      </x:c>
      <x:c r="G57" s="142" t="str">
        <x:f>IF('19_Form_Pollution_Sonore'!$N57="Validé humainement",'19_Form_Pollution_Sonore'!G57,"")</x:f>
      </x:c>
      <x:c r="H57" s="142" t="str">
        <x:f>IF('19_Form_Pollution_Sonore'!$N57="Validé humainement",'19_Form_Pollution_Sonore'!H57,"")</x:f>
      </x:c>
      <x:c r="I57" s="142" t="str">
        <x:f>IF('19_Form_Pollution_Sonore'!$N57="Validé humainement",'19_Form_Pollution_Sonore'!I57,"")</x:f>
      </x:c>
      <x:c r="J57" s="142" t="str">
        <x:f>IF('19_Form_Pollution_Sonore'!$N57="Validé humainement",'19_Form_Pollution_Sonore'!J57,"")</x:f>
      </x:c>
      <x:c r="K57" s="142" t="str">
        <x:f>IF('19_Form_Pollution_Sonore'!$N57="Validé humainement",'19_Form_Pollution_Sonore'!K57,"")</x:f>
      </x:c>
      <x:c r="L57" s="142" t="str">
        <x:f>IF('19_Form_Pollution_Sonore'!$N57="Validé humainement",'19_Form_Pollution_Sonore'!L57,"")</x:f>
      </x:c>
      <x:c r="M57" s="142" t="str">
        <x:f>IF('19_Form_Pollution_Sonore'!$N57="Validé humainement",'19_Form_Pollution_Sonore'!M57,"")</x:f>
      </x:c>
      <x:c r="N57" s="142" t="str">
        <x:f>IF('19_Form_Pollution_Sonore'!$N57="Validé humainement",'19_Form_Pollution_Sonore'!N57,"")</x:f>
      </x:c>
      <x:c r="O57" s="142" t="str">
        <x:f>IF('19_Form_Pollution_Sonore'!$N57="Validé humainement",'19_Form_Pollution_Sonore'!O57,"")</x:f>
      </x:c>
      <x:c r="P57" s="142" t="str">
        <x:f>IF('19_Form_Pollution_Sonore'!$N57="Validé humainement",'19_Form_Pollution_Sonore'!P57,"")</x:f>
      </x:c>
      <x:c r="Q57" s="142" t="str">
        <x:f>IF('19_Form_Pollution_Sonore'!$N57="Validé humainement",'19_Form_Pollution_Sonore'!Q57,"")</x:f>
      </x:c>
      <x:c r="R57" s="142" t="str">
        <x:f>IF('19_Form_Pollution_Sonore'!$N57="Validé humainement",'19_Form_Pollution_Sonore'!R57,"")</x:f>
      </x:c>
      <x:c r="S57" s="142" t="str">
        <x:f>IF('19_Form_Pollution_Sonore'!$N57="Validé humainement",'19_Form_Pollution_Sonore'!S57,"")</x:f>
      </x:c>
    </x:row>
    <x:row r="58">
      <x:c r="A58" s="142" t="str">
        <x:f>IF('19_Form_Pollution_Sonore'!$N58="Validé humainement",'19_Form_Pollution_Sonore'!A58,"")</x:f>
      </x:c>
      <x:c r="B58" s="142" t="str">
        <x:f>IF('19_Form_Pollution_Sonore'!$N58="Validé humainement",'19_Form_Pollution_Sonore'!B58,"")</x:f>
      </x:c>
      <x:c r="C58" s="142" t="str">
        <x:f>IF('19_Form_Pollution_Sonore'!$N58="Validé humainement",'19_Form_Pollution_Sonore'!C58,"")</x:f>
      </x:c>
      <x:c r="D58" s="142" t="str">
        <x:f>IF('19_Form_Pollution_Sonore'!$N58="Validé humainement",'19_Form_Pollution_Sonore'!D58,"")</x:f>
      </x:c>
      <x:c r="E58" s="142" t="str">
        <x:f>IF('19_Form_Pollution_Sonore'!$N58="Validé humainement",'19_Form_Pollution_Sonore'!E58,"")</x:f>
      </x:c>
      <x:c r="F58" s="142" t="str">
        <x:f>IF('19_Form_Pollution_Sonore'!$N58="Validé humainement",'19_Form_Pollution_Sonore'!F58,"")</x:f>
      </x:c>
      <x:c r="G58" s="142" t="str">
        <x:f>IF('19_Form_Pollution_Sonore'!$N58="Validé humainement",'19_Form_Pollution_Sonore'!G58,"")</x:f>
      </x:c>
      <x:c r="H58" s="142" t="str">
        <x:f>IF('19_Form_Pollution_Sonore'!$N58="Validé humainement",'19_Form_Pollution_Sonore'!H58,"")</x:f>
      </x:c>
      <x:c r="I58" s="142" t="str">
        <x:f>IF('19_Form_Pollution_Sonore'!$N58="Validé humainement",'19_Form_Pollution_Sonore'!I58,"")</x:f>
      </x:c>
      <x:c r="J58" s="142" t="str">
        <x:f>IF('19_Form_Pollution_Sonore'!$N58="Validé humainement",'19_Form_Pollution_Sonore'!J58,"")</x:f>
      </x:c>
      <x:c r="K58" s="142" t="str">
        <x:f>IF('19_Form_Pollution_Sonore'!$N58="Validé humainement",'19_Form_Pollution_Sonore'!K58,"")</x:f>
      </x:c>
      <x:c r="L58" s="142" t="str">
        <x:f>IF('19_Form_Pollution_Sonore'!$N58="Validé humainement",'19_Form_Pollution_Sonore'!L58,"")</x:f>
      </x:c>
      <x:c r="M58" s="142" t="str">
        <x:f>IF('19_Form_Pollution_Sonore'!$N58="Validé humainement",'19_Form_Pollution_Sonore'!M58,"")</x:f>
      </x:c>
      <x:c r="N58" s="142" t="str">
        <x:f>IF('19_Form_Pollution_Sonore'!$N58="Validé humainement",'19_Form_Pollution_Sonore'!N58,"")</x:f>
      </x:c>
      <x:c r="O58" s="142" t="str">
        <x:f>IF('19_Form_Pollution_Sonore'!$N58="Validé humainement",'19_Form_Pollution_Sonore'!O58,"")</x:f>
      </x:c>
      <x:c r="P58" s="142" t="str">
        <x:f>IF('19_Form_Pollution_Sonore'!$N58="Validé humainement",'19_Form_Pollution_Sonore'!P58,"")</x:f>
      </x:c>
      <x:c r="Q58" s="142" t="str">
        <x:f>IF('19_Form_Pollution_Sonore'!$N58="Validé humainement",'19_Form_Pollution_Sonore'!Q58,"")</x:f>
      </x:c>
      <x:c r="R58" s="142" t="str">
        <x:f>IF('19_Form_Pollution_Sonore'!$N58="Validé humainement",'19_Form_Pollution_Sonore'!R58,"")</x:f>
      </x:c>
      <x:c r="S58" s="142" t="str">
        <x:f>IF('19_Form_Pollution_Sonore'!$N58="Validé humainement",'19_Form_Pollution_Sonore'!S58,"")</x:f>
      </x:c>
    </x:row>
    <x:row r="59">
      <x:c r="A59" s="142" t="str">
        <x:f>IF('19_Form_Pollution_Sonore'!$N59="Validé humainement",'19_Form_Pollution_Sonore'!A59,"")</x:f>
      </x:c>
      <x:c r="B59" s="142" t="str">
        <x:f>IF('19_Form_Pollution_Sonore'!$N59="Validé humainement",'19_Form_Pollution_Sonore'!B59,"")</x:f>
      </x:c>
      <x:c r="C59" s="142" t="str">
        <x:f>IF('19_Form_Pollution_Sonore'!$N59="Validé humainement",'19_Form_Pollution_Sonore'!C59,"")</x:f>
      </x:c>
      <x:c r="D59" s="142" t="str">
        <x:f>IF('19_Form_Pollution_Sonore'!$N59="Validé humainement",'19_Form_Pollution_Sonore'!D59,"")</x:f>
      </x:c>
      <x:c r="E59" s="142" t="str">
        <x:f>IF('19_Form_Pollution_Sonore'!$N59="Validé humainement",'19_Form_Pollution_Sonore'!E59,"")</x:f>
      </x:c>
      <x:c r="F59" s="142" t="str">
        <x:f>IF('19_Form_Pollution_Sonore'!$N59="Validé humainement",'19_Form_Pollution_Sonore'!F59,"")</x:f>
      </x:c>
      <x:c r="G59" s="142" t="str">
        <x:f>IF('19_Form_Pollution_Sonore'!$N59="Validé humainement",'19_Form_Pollution_Sonore'!G59,"")</x:f>
      </x:c>
      <x:c r="H59" s="142" t="str">
        <x:f>IF('19_Form_Pollution_Sonore'!$N59="Validé humainement",'19_Form_Pollution_Sonore'!H59,"")</x:f>
      </x:c>
      <x:c r="I59" s="142" t="str">
        <x:f>IF('19_Form_Pollution_Sonore'!$N59="Validé humainement",'19_Form_Pollution_Sonore'!I59,"")</x:f>
      </x:c>
      <x:c r="J59" s="142" t="str">
        <x:f>IF('19_Form_Pollution_Sonore'!$N59="Validé humainement",'19_Form_Pollution_Sonore'!J59,"")</x:f>
      </x:c>
      <x:c r="K59" s="142" t="str">
        <x:f>IF('19_Form_Pollution_Sonore'!$N59="Validé humainement",'19_Form_Pollution_Sonore'!K59,"")</x:f>
      </x:c>
      <x:c r="L59" s="142" t="str">
        <x:f>IF('19_Form_Pollution_Sonore'!$N59="Validé humainement",'19_Form_Pollution_Sonore'!L59,"")</x:f>
      </x:c>
      <x:c r="M59" s="142" t="str">
        <x:f>IF('19_Form_Pollution_Sonore'!$N59="Validé humainement",'19_Form_Pollution_Sonore'!M59,"")</x:f>
      </x:c>
      <x:c r="N59" s="142" t="str">
        <x:f>IF('19_Form_Pollution_Sonore'!$N59="Validé humainement",'19_Form_Pollution_Sonore'!N59,"")</x:f>
      </x:c>
      <x:c r="O59" s="142" t="str">
        <x:f>IF('19_Form_Pollution_Sonore'!$N59="Validé humainement",'19_Form_Pollution_Sonore'!O59,"")</x:f>
      </x:c>
      <x:c r="P59" s="142" t="str">
        <x:f>IF('19_Form_Pollution_Sonore'!$N59="Validé humainement",'19_Form_Pollution_Sonore'!P59,"")</x:f>
      </x:c>
      <x:c r="Q59" s="142" t="str">
        <x:f>IF('19_Form_Pollution_Sonore'!$N59="Validé humainement",'19_Form_Pollution_Sonore'!Q59,"")</x:f>
      </x:c>
      <x:c r="R59" s="142" t="str">
        <x:f>IF('19_Form_Pollution_Sonore'!$N59="Validé humainement",'19_Form_Pollution_Sonore'!R59,"")</x:f>
      </x:c>
      <x:c r="S59" s="142" t="str">
        <x:f>IF('19_Form_Pollution_Sonore'!$N59="Validé humainement",'19_Form_Pollution_Sonore'!S59,"")</x:f>
      </x:c>
    </x:row>
    <x:row r="60">
      <x:c r="A60" s="142" t="str">
        <x:f>IF('19_Form_Pollution_Sonore'!$N60="Validé humainement",'19_Form_Pollution_Sonore'!A60,"")</x:f>
      </x:c>
      <x:c r="B60" s="142" t="str">
        <x:f>IF('19_Form_Pollution_Sonore'!$N60="Validé humainement",'19_Form_Pollution_Sonore'!B60,"")</x:f>
      </x:c>
      <x:c r="C60" s="142" t="str">
        <x:f>IF('19_Form_Pollution_Sonore'!$N60="Validé humainement",'19_Form_Pollution_Sonore'!C60,"")</x:f>
      </x:c>
      <x:c r="D60" s="142" t="str">
        <x:f>IF('19_Form_Pollution_Sonore'!$N60="Validé humainement",'19_Form_Pollution_Sonore'!D60,"")</x:f>
      </x:c>
      <x:c r="E60" s="142" t="str">
        <x:f>IF('19_Form_Pollution_Sonore'!$N60="Validé humainement",'19_Form_Pollution_Sonore'!E60,"")</x:f>
      </x:c>
      <x:c r="F60" s="142" t="str">
        <x:f>IF('19_Form_Pollution_Sonore'!$N60="Validé humainement",'19_Form_Pollution_Sonore'!F60,"")</x:f>
      </x:c>
      <x:c r="G60" s="142" t="str">
        <x:f>IF('19_Form_Pollution_Sonore'!$N60="Validé humainement",'19_Form_Pollution_Sonore'!G60,"")</x:f>
      </x:c>
      <x:c r="H60" s="142" t="str">
        <x:f>IF('19_Form_Pollution_Sonore'!$N60="Validé humainement",'19_Form_Pollution_Sonore'!H60,"")</x:f>
      </x:c>
      <x:c r="I60" s="142" t="str">
        <x:f>IF('19_Form_Pollution_Sonore'!$N60="Validé humainement",'19_Form_Pollution_Sonore'!I60,"")</x:f>
      </x:c>
      <x:c r="J60" s="142" t="str">
        <x:f>IF('19_Form_Pollution_Sonore'!$N60="Validé humainement",'19_Form_Pollution_Sonore'!J60,"")</x:f>
      </x:c>
      <x:c r="K60" s="142" t="str">
        <x:f>IF('19_Form_Pollution_Sonore'!$N60="Validé humainement",'19_Form_Pollution_Sonore'!K60,"")</x:f>
      </x:c>
      <x:c r="L60" s="142" t="str">
        <x:f>IF('19_Form_Pollution_Sonore'!$N60="Validé humainement",'19_Form_Pollution_Sonore'!L60,"")</x:f>
      </x:c>
      <x:c r="M60" s="142" t="str">
        <x:f>IF('19_Form_Pollution_Sonore'!$N60="Validé humainement",'19_Form_Pollution_Sonore'!M60,"")</x:f>
      </x:c>
      <x:c r="N60" s="142" t="str">
        <x:f>IF('19_Form_Pollution_Sonore'!$N60="Validé humainement",'19_Form_Pollution_Sonore'!N60,"")</x:f>
      </x:c>
      <x:c r="O60" s="142" t="str">
        <x:f>IF('19_Form_Pollution_Sonore'!$N60="Validé humainement",'19_Form_Pollution_Sonore'!O60,"")</x:f>
      </x:c>
      <x:c r="P60" s="142" t="str">
        <x:f>IF('19_Form_Pollution_Sonore'!$N60="Validé humainement",'19_Form_Pollution_Sonore'!P60,"")</x:f>
      </x:c>
      <x:c r="Q60" s="142" t="str">
        <x:f>IF('19_Form_Pollution_Sonore'!$N60="Validé humainement",'19_Form_Pollution_Sonore'!Q60,"")</x:f>
      </x:c>
      <x:c r="R60" s="142" t="str">
        <x:f>IF('19_Form_Pollution_Sonore'!$N60="Validé humainement",'19_Form_Pollution_Sonore'!R60,"")</x:f>
      </x:c>
      <x:c r="S60" s="142" t="str">
        <x:f>IF('19_Form_Pollution_Sonore'!$N60="Validé humainement",'19_Form_Pollution_Sonore'!S60,"")</x:f>
      </x:c>
    </x:row>
    <x:row r="61">
      <x:c r="A61" s="142" t="str">
        <x:f>IF('19_Form_Pollution_Sonore'!$N61="Validé humainement",'19_Form_Pollution_Sonore'!A61,"")</x:f>
      </x:c>
      <x:c r="B61" s="142" t="str">
        <x:f>IF('19_Form_Pollution_Sonore'!$N61="Validé humainement",'19_Form_Pollution_Sonore'!B61,"")</x:f>
      </x:c>
      <x:c r="C61" s="142" t="str">
        <x:f>IF('19_Form_Pollution_Sonore'!$N61="Validé humainement",'19_Form_Pollution_Sonore'!C61,"")</x:f>
      </x:c>
      <x:c r="D61" s="142" t="str">
        <x:f>IF('19_Form_Pollution_Sonore'!$N61="Validé humainement",'19_Form_Pollution_Sonore'!D61,"")</x:f>
      </x:c>
      <x:c r="E61" s="142" t="str">
        <x:f>IF('19_Form_Pollution_Sonore'!$N61="Validé humainement",'19_Form_Pollution_Sonore'!E61,"")</x:f>
      </x:c>
      <x:c r="F61" s="142" t="str">
        <x:f>IF('19_Form_Pollution_Sonore'!$N61="Validé humainement",'19_Form_Pollution_Sonore'!F61,"")</x:f>
      </x:c>
      <x:c r="G61" s="142" t="str">
        <x:f>IF('19_Form_Pollution_Sonore'!$N61="Validé humainement",'19_Form_Pollution_Sonore'!G61,"")</x:f>
      </x:c>
      <x:c r="H61" s="142" t="str">
        <x:f>IF('19_Form_Pollution_Sonore'!$N61="Validé humainement",'19_Form_Pollution_Sonore'!H61,"")</x:f>
      </x:c>
      <x:c r="I61" s="142" t="str">
        <x:f>IF('19_Form_Pollution_Sonore'!$N61="Validé humainement",'19_Form_Pollution_Sonore'!I61,"")</x:f>
      </x:c>
      <x:c r="J61" s="142" t="str">
        <x:f>IF('19_Form_Pollution_Sonore'!$N61="Validé humainement",'19_Form_Pollution_Sonore'!J61,"")</x:f>
      </x:c>
      <x:c r="K61" s="142" t="str">
        <x:f>IF('19_Form_Pollution_Sonore'!$N61="Validé humainement",'19_Form_Pollution_Sonore'!K61,"")</x:f>
      </x:c>
      <x:c r="L61" s="142" t="str">
        <x:f>IF('19_Form_Pollution_Sonore'!$N61="Validé humainement",'19_Form_Pollution_Sonore'!L61,"")</x:f>
      </x:c>
      <x:c r="M61" s="142" t="str">
        <x:f>IF('19_Form_Pollution_Sonore'!$N61="Validé humainement",'19_Form_Pollution_Sonore'!M61,"")</x:f>
      </x:c>
      <x:c r="N61" s="142" t="str">
        <x:f>IF('19_Form_Pollution_Sonore'!$N61="Validé humainement",'19_Form_Pollution_Sonore'!N61,"")</x:f>
      </x:c>
      <x:c r="O61" s="142" t="str">
        <x:f>IF('19_Form_Pollution_Sonore'!$N61="Validé humainement",'19_Form_Pollution_Sonore'!O61,"")</x:f>
      </x:c>
      <x:c r="P61" s="142" t="str">
        <x:f>IF('19_Form_Pollution_Sonore'!$N61="Validé humainement",'19_Form_Pollution_Sonore'!P61,"")</x:f>
      </x:c>
      <x:c r="Q61" s="142" t="str">
        <x:f>IF('19_Form_Pollution_Sonore'!$N61="Validé humainement",'19_Form_Pollution_Sonore'!Q61,"")</x:f>
      </x:c>
      <x:c r="R61" s="142" t="str">
        <x:f>IF('19_Form_Pollution_Sonore'!$N61="Validé humainement",'19_Form_Pollution_Sonore'!R61,"")</x:f>
      </x:c>
      <x:c r="S61" s="142" t="str">
        <x:f>IF('19_Form_Pollution_Sonore'!$N61="Validé humainement",'19_Form_Pollution_Sonore'!S61,"")</x:f>
      </x:c>
    </x:row>
    <x:row r="62">
      <x:c r="A62" s="142" t="str">
        <x:f>IF('19_Form_Pollution_Sonore'!$N62="Validé humainement",'19_Form_Pollution_Sonore'!A62,"")</x:f>
      </x:c>
      <x:c r="B62" s="142" t="str">
        <x:f>IF('19_Form_Pollution_Sonore'!$N62="Validé humainement",'19_Form_Pollution_Sonore'!B62,"")</x:f>
      </x:c>
      <x:c r="C62" s="142" t="str">
        <x:f>IF('19_Form_Pollution_Sonore'!$N62="Validé humainement",'19_Form_Pollution_Sonore'!C62,"")</x:f>
      </x:c>
      <x:c r="D62" s="142" t="str">
        <x:f>IF('19_Form_Pollution_Sonore'!$N62="Validé humainement",'19_Form_Pollution_Sonore'!D62,"")</x:f>
      </x:c>
      <x:c r="E62" s="142" t="str">
        <x:f>IF('19_Form_Pollution_Sonore'!$N62="Validé humainement",'19_Form_Pollution_Sonore'!E62,"")</x:f>
      </x:c>
      <x:c r="F62" s="142" t="str">
        <x:f>IF('19_Form_Pollution_Sonore'!$N62="Validé humainement",'19_Form_Pollution_Sonore'!F62,"")</x:f>
      </x:c>
      <x:c r="G62" s="142" t="str">
        <x:f>IF('19_Form_Pollution_Sonore'!$N62="Validé humainement",'19_Form_Pollution_Sonore'!G62,"")</x:f>
      </x:c>
      <x:c r="H62" s="142" t="str">
        <x:f>IF('19_Form_Pollution_Sonore'!$N62="Validé humainement",'19_Form_Pollution_Sonore'!H62,"")</x:f>
      </x:c>
      <x:c r="I62" s="142" t="str">
        <x:f>IF('19_Form_Pollution_Sonore'!$N62="Validé humainement",'19_Form_Pollution_Sonore'!I62,"")</x:f>
      </x:c>
      <x:c r="J62" s="142" t="str">
        <x:f>IF('19_Form_Pollution_Sonore'!$N62="Validé humainement",'19_Form_Pollution_Sonore'!J62,"")</x:f>
      </x:c>
      <x:c r="K62" s="142" t="str">
        <x:f>IF('19_Form_Pollution_Sonore'!$N62="Validé humainement",'19_Form_Pollution_Sonore'!K62,"")</x:f>
      </x:c>
      <x:c r="L62" s="142" t="str">
        <x:f>IF('19_Form_Pollution_Sonore'!$N62="Validé humainement",'19_Form_Pollution_Sonore'!L62,"")</x:f>
      </x:c>
      <x:c r="M62" s="142" t="str">
        <x:f>IF('19_Form_Pollution_Sonore'!$N62="Validé humainement",'19_Form_Pollution_Sonore'!M62,"")</x:f>
      </x:c>
      <x:c r="N62" s="142" t="str">
        <x:f>IF('19_Form_Pollution_Sonore'!$N62="Validé humainement",'19_Form_Pollution_Sonore'!N62,"")</x:f>
      </x:c>
      <x:c r="O62" s="142" t="str">
        <x:f>IF('19_Form_Pollution_Sonore'!$N62="Validé humainement",'19_Form_Pollution_Sonore'!O62,"")</x:f>
      </x:c>
      <x:c r="P62" s="142" t="str">
        <x:f>IF('19_Form_Pollution_Sonore'!$N62="Validé humainement",'19_Form_Pollution_Sonore'!P62,"")</x:f>
      </x:c>
      <x:c r="Q62" s="142" t="str">
        <x:f>IF('19_Form_Pollution_Sonore'!$N62="Validé humainement",'19_Form_Pollution_Sonore'!Q62,"")</x:f>
      </x:c>
      <x:c r="R62" s="142" t="str">
        <x:f>IF('19_Form_Pollution_Sonore'!$N62="Validé humainement",'19_Form_Pollution_Sonore'!R62,"")</x:f>
      </x:c>
      <x:c r="S62" s="142" t="str">
        <x:f>IF('19_Form_Pollution_Sonore'!$N62="Validé humainement",'19_Form_Pollution_Sonore'!S62,"")</x:f>
      </x:c>
    </x:row>
    <x:row r="63">
      <x:c r="A63" s="142" t="str">
        <x:f>IF('19_Form_Pollution_Sonore'!$N63="Validé humainement",'19_Form_Pollution_Sonore'!A63,"")</x:f>
      </x:c>
      <x:c r="B63" s="142" t="str">
        <x:f>IF('19_Form_Pollution_Sonore'!$N63="Validé humainement",'19_Form_Pollution_Sonore'!B63,"")</x:f>
      </x:c>
      <x:c r="C63" s="142" t="str">
        <x:f>IF('19_Form_Pollution_Sonore'!$N63="Validé humainement",'19_Form_Pollution_Sonore'!C63,"")</x:f>
      </x:c>
      <x:c r="D63" s="142" t="str">
        <x:f>IF('19_Form_Pollution_Sonore'!$N63="Validé humainement",'19_Form_Pollution_Sonore'!D63,"")</x:f>
      </x:c>
      <x:c r="E63" s="142" t="str">
        <x:f>IF('19_Form_Pollution_Sonore'!$N63="Validé humainement",'19_Form_Pollution_Sonore'!E63,"")</x:f>
      </x:c>
      <x:c r="F63" s="142" t="str">
        <x:f>IF('19_Form_Pollution_Sonore'!$N63="Validé humainement",'19_Form_Pollution_Sonore'!F63,"")</x:f>
      </x:c>
      <x:c r="G63" s="142" t="str">
        <x:f>IF('19_Form_Pollution_Sonore'!$N63="Validé humainement",'19_Form_Pollution_Sonore'!G63,"")</x:f>
      </x:c>
      <x:c r="H63" s="142" t="str">
        <x:f>IF('19_Form_Pollution_Sonore'!$N63="Validé humainement",'19_Form_Pollution_Sonore'!H63,"")</x:f>
      </x:c>
      <x:c r="I63" s="142" t="str">
        <x:f>IF('19_Form_Pollution_Sonore'!$N63="Validé humainement",'19_Form_Pollution_Sonore'!I63,"")</x:f>
      </x:c>
      <x:c r="J63" s="142" t="str">
        <x:f>IF('19_Form_Pollution_Sonore'!$N63="Validé humainement",'19_Form_Pollution_Sonore'!J63,"")</x:f>
      </x:c>
      <x:c r="K63" s="142" t="str">
        <x:f>IF('19_Form_Pollution_Sonore'!$N63="Validé humainement",'19_Form_Pollution_Sonore'!K63,"")</x:f>
      </x:c>
      <x:c r="L63" s="142" t="str">
        <x:f>IF('19_Form_Pollution_Sonore'!$N63="Validé humainement",'19_Form_Pollution_Sonore'!L63,"")</x:f>
      </x:c>
      <x:c r="M63" s="142" t="str">
        <x:f>IF('19_Form_Pollution_Sonore'!$N63="Validé humainement",'19_Form_Pollution_Sonore'!M63,"")</x:f>
      </x:c>
      <x:c r="N63" s="142" t="str">
        <x:f>IF('19_Form_Pollution_Sonore'!$N63="Validé humainement",'19_Form_Pollution_Sonore'!N63,"")</x:f>
      </x:c>
      <x:c r="O63" s="142" t="str">
        <x:f>IF('19_Form_Pollution_Sonore'!$N63="Validé humainement",'19_Form_Pollution_Sonore'!O63,"")</x:f>
      </x:c>
      <x:c r="P63" s="142" t="str">
        <x:f>IF('19_Form_Pollution_Sonore'!$N63="Validé humainement",'19_Form_Pollution_Sonore'!P63,"")</x:f>
      </x:c>
      <x:c r="Q63" s="142" t="str">
        <x:f>IF('19_Form_Pollution_Sonore'!$N63="Validé humainement",'19_Form_Pollution_Sonore'!Q63,"")</x:f>
      </x:c>
      <x:c r="R63" s="142" t="str">
        <x:f>IF('19_Form_Pollution_Sonore'!$N63="Validé humainement",'19_Form_Pollution_Sonore'!R63,"")</x:f>
      </x:c>
      <x:c r="S63" s="142" t="str">
        <x:f>IF('19_Form_Pollution_Sonore'!$N63="Validé humainement",'19_Form_Pollution_Sonore'!S63,"")</x:f>
      </x:c>
    </x:row>
    <x:row r="64">
      <x:c r="A64" s="142" t="str">
        <x:f>IF('19_Form_Pollution_Sonore'!$N64="Validé humainement",'19_Form_Pollution_Sonore'!A64,"")</x:f>
      </x:c>
      <x:c r="B64" s="142" t="str">
        <x:f>IF('19_Form_Pollution_Sonore'!$N64="Validé humainement",'19_Form_Pollution_Sonore'!B64,"")</x:f>
      </x:c>
      <x:c r="C64" s="142" t="str">
        <x:f>IF('19_Form_Pollution_Sonore'!$N64="Validé humainement",'19_Form_Pollution_Sonore'!C64,"")</x:f>
      </x:c>
      <x:c r="D64" s="142" t="str">
        <x:f>IF('19_Form_Pollution_Sonore'!$N64="Validé humainement",'19_Form_Pollution_Sonore'!D64,"")</x:f>
      </x:c>
      <x:c r="E64" s="142" t="str">
        <x:f>IF('19_Form_Pollution_Sonore'!$N64="Validé humainement",'19_Form_Pollution_Sonore'!E64,"")</x:f>
      </x:c>
      <x:c r="F64" s="142" t="str">
        <x:f>IF('19_Form_Pollution_Sonore'!$N64="Validé humainement",'19_Form_Pollution_Sonore'!F64,"")</x:f>
      </x:c>
      <x:c r="G64" s="142" t="str">
        <x:f>IF('19_Form_Pollution_Sonore'!$N64="Validé humainement",'19_Form_Pollution_Sonore'!G64,"")</x:f>
      </x:c>
      <x:c r="H64" s="142" t="str">
        <x:f>IF('19_Form_Pollution_Sonore'!$N64="Validé humainement",'19_Form_Pollution_Sonore'!H64,"")</x:f>
      </x:c>
      <x:c r="I64" s="142" t="str">
        <x:f>IF('19_Form_Pollution_Sonore'!$N64="Validé humainement",'19_Form_Pollution_Sonore'!I64,"")</x:f>
      </x:c>
      <x:c r="J64" s="142" t="str">
        <x:f>IF('19_Form_Pollution_Sonore'!$N64="Validé humainement",'19_Form_Pollution_Sonore'!J64,"")</x:f>
      </x:c>
      <x:c r="K64" s="142" t="str">
        <x:f>IF('19_Form_Pollution_Sonore'!$N64="Validé humainement",'19_Form_Pollution_Sonore'!K64,"")</x:f>
      </x:c>
      <x:c r="L64" s="142" t="str">
        <x:f>IF('19_Form_Pollution_Sonore'!$N64="Validé humainement",'19_Form_Pollution_Sonore'!L64,"")</x:f>
      </x:c>
      <x:c r="M64" s="142" t="str">
        <x:f>IF('19_Form_Pollution_Sonore'!$N64="Validé humainement",'19_Form_Pollution_Sonore'!M64,"")</x:f>
      </x:c>
      <x:c r="N64" s="142" t="str">
        <x:f>IF('19_Form_Pollution_Sonore'!$N64="Validé humainement",'19_Form_Pollution_Sonore'!N64,"")</x:f>
      </x:c>
      <x:c r="O64" s="142" t="str">
        <x:f>IF('19_Form_Pollution_Sonore'!$N64="Validé humainement",'19_Form_Pollution_Sonore'!O64,"")</x:f>
      </x:c>
      <x:c r="P64" s="142" t="str">
        <x:f>IF('19_Form_Pollution_Sonore'!$N64="Validé humainement",'19_Form_Pollution_Sonore'!P64,"")</x:f>
      </x:c>
      <x:c r="Q64" s="142" t="str">
        <x:f>IF('19_Form_Pollution_Sonore'!$N64="Validé humainement",'19_Form_Pollution_Sonore'!Q64,"")</x:f>
      </x:c>
      <x:c r="R64" s="142" t="str">
        <x:f>IF('19_Form_Pollution_Sonore'!$N64="Validé humainement",'19_Form_Pollution_Sonore'!R64,"")</x:f>
      </x:c>
      <x:c r="S64" s="142" t="str">
        <x:f>IF('19_Form_Pollution_Sonore'!$N64="Validé humainement",'19_Form_Pollution_Sonore'!S64,"")</x:f>
      </x:c>
    </x:row>
  </x:sheetData>
  <x:mergeCells>
    <x:mergeCell ref="A1:S1"/>
    <x:mergeCell ref="A2:S2"/>
  </x:mergeCells>
  <x:pageMargins left="0.7" right="0.7" top="0.75" bottom="0.75" header="0.3" footer="0.3"/>
  <x:tableParts count="1">
    <x:tablePart xmlns:r="http://schemas.openxmlformats.org/officeDocument/2006/relationships" r:id="Rd7d9ceae8cfb492f"/>
  </x:tableParts>
</x:worksheet>
</file>

<file path=xl/worksheets/sheet108.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5" hidden="0" customWidth="1"/>
    <x:col min="7" max="7" width="15" hidden="0" customWidth="1"/>
    <x:col min="8" max="8" width="17.5" hidden="0" customWidth="1"/>
    <x:col min="9" max="9" width="15" hidden="0" customWidth="1"/>
    <x:col min="10" max="10" width="18.75" hidden="0" customWidth="1"/>
    <x:col min="11" max="11" width="1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74" t="str">
        <x:v>Formulaire Occupation du sol</x:v>
      </x:c>
      <x:c r="B1" s="174"/>
      <x:c r="C1" s="174"/>
      <x:c r="D1" s="174"/>
      <x:c r="E1" s="174"/>
      <x:c r="F1" s="174"/>
      <x:c r="G1" s="174"/>
      <x:c r="H1" s="174"/>
      <x:c r="I1" s="174"/>
      <x:c r="J1" s="174"/>
      <x:c r="K1" s="174"/>
      <x:c r="L1" s="174"/>
      <x:c r="M1" s="174"/>
      <x:c r="N1" s="174"/>
      <x:c r="O1" s="174"/>
      <x:c r="P1" s="174"/>
      <x:c r="Q1" s="174"/>
      <x:c r="R1" s="174"/>
      <x:c r="S1" s="174"/>
    </x:row>
    <x:row r="2" ht="34.5" customHeight="1">
      <x:c r="A2" s="138" t="str">
        <x:v>Répartition des usages du sol par zone, surfaces et évolution annuelle (artificialisation vs. végétalisation).</x:v>
      </x:c>
      <x:c r="B2" s="138"/>
      <x:c r="C2" s="138"/>
      <x:c r="D2" s="138"/>
      <x:c r="E2" s="138"/>
      <x:c r="F2" s="138"/>
      <x:c r="G2" s="138"/>
      <x:c r="H2" s="138"/>
      <x:c r="I2" s="138"/>
      <x:c r="J2" s="138"/>
      <x:c r="K2" s="138"/>
      <x:c r="L2" s="138"/>
      <x:c r="M2" s="138"/>
      <x:c r="N2" s="138"/>
      <x:c r="O2" s="138"/>
      <x:c r="P2" s="138"/>
      <x:c r="Q2" s="138"/>
      <x:c r="R2" s="138"/>
      <x:c r="S2" s="138"/>
    </x:row>
    <x:row r="4">
      <x:c r="A4" s="176" t="str">
        <x:v>ID_Saisie</x:v>
      </x:c>
      <x:c r="B4" s="176" t="str">
        <x:v>Année</x:v>
      </x:c>
      <x:c r="C4" s="176" t="str">
        <x:v>Mois</x:v>
      </x:c>
      <x:c r="D4" s="176" t="str">
        <x:v>Commune / zone</x:v>
      </x:c>
      <x:c r="E4" s="176" t="str">
        <x:v>Classe d'occupation</x:v>
      </x:c>
      <x:c r="F4" s="176" t="str">
        <x:v>Surface (ha)</x:v>
      </x:c>
      <x:c r="G4" s="176" t="str">
        <x:v>Part de la zone (%)</x:v>
      </x:c>
      <x:c r="H4" s="176" t="str">
        <x:v>Surface année N-1 (ha)</x:v>
      </x:c>
      <x:c r="I4" s="176" t="str">
        <x:v>Évolution (ha)</x:v>
      </x:c>
      <x:c r="J4" s="176" t="str">
        <x:v>Surface imperméabilisée (ha)</x:v>
      </x:c>
      <x:c r="K4" s="176" t="str">
        <x:v>Surface végétalisée (ha)</x:v>
      </x:c>
      <x:c r="L4" s="176" t="str">
        <x:v>Institution source</x:v>
      </x:c>
      <x:c r="M4" s="176" t="str">
        <x:v>Document source</x:v>
      </x:c>
      <x:c r="N4" s="176" t="str">
        <x:v>Statut validation</x:v>
      </x:c>
      <x:c r="O4" s="176" t="str">
        <x:v>Niveau d'incertitude</x:v>
      </x:c>
      <x:c r="P4" s="176" t="str">
        <x:v>Date de saisie</x:v>
      </x:c>
      <x:c r="Q4" s="176" t="str">
        <x:v>Responsable</x:v>
      </x:c>
      <x:c r="R4" s="176" t="str">
        <x:v>Alerte_QC</x:v>
      </x:c>
      <x:c r="S4" s="176" t="str">
        <x:v>Alimente_Rapports</x:v>
      </x:c>
    </x:row>
    <x:row r="5">
      <x:c r="A5" s="142" t="str">
        <x:f>IF(B5="","","OCS-"&amp;TEXT(ROW()-4,"0000"))</x:f>
      </x:c>
      <x:c r="B5" s="142"/>
      <x:c r="C5" s="142"/>
      <x:c r="D5" s="142"/>
      <x:c r="E5" s="142"/>
      <x:c r="F5" s="145"/>
      <x:c r="G5" s="172"/>
      <x:c r="H5" s="145"/>
      <x:c r="I5" s="145" t="str">
        <x:f>IF(OR(F5="",H5=""),"",F5-H5)</x:f>
      </x:c>
      <x:c r="J5" s="145"/>
      <x:c r="K5" s="145"/>
      <x:c r="L5" s="142"/>
      <x:c r="M5" s="142"/>
      <x:c r="N5" s="142"/>
      <x:c r="O5" s="142"/>
      <x:c r="P5" s="146" t="str">
        <x:f>IF(B5="","",TODAY())</x:f>
      </x:c>
      <x:c r="Q5" s="142"/>
      <x:c r="R5" s="142" t="str">
        <x:f>IF(B5="","",IF(OR(D5="",L5="",M5="",N5&lt;&gt;"Validé humainement"),"ALERTE: localisation/source/validation à compléter","OK"))</x:f>
      </x:c>
      <x:c r="S5" s="142" t="str">
        <x:f>IF(B5="","",IF(N5="Validé humainement","Oui","Non"))</x:f>
      </x:c>
    </x:row>
    <x:row r="6">
      <x:c r="A6" s="142" t="str">
        <x:f>IF(B6="","","OCS-"&amp;TEXT(ROW()-4,"0000"))</x:f>
      </x:c>
      <x:c r="B6" s="142"/>
      <x:c r="C6" s="142"/>
      <x:c r="D6" s="142"/>
      <x:c r="E6" s="142"/>
      <x:c r="F6" s="145"/>
      <x:c r="G6" s="172"/>
      <x:c r="H6" s="145"/>
      <x:c r="I6" s="145" t="str">
        <x:f>IF(OR(F6="",H6=""),"",F6-H6)</x:f>
      </x:c>
      <x:c r="J6" s="145"/>
      <x:c r="K6" s="145"/>
      <x:c r="L6" s="142"/>
      <x:c r="M6" s="142"/>
      <x:c r="N6" s="142"/>
      <x:c r="O6" s="142"/>
      <x:c r="P6" s="146" t="str">
        <x:f>IF(B6="","",TODAY())</x:f>
      </x:c>
      <x:c r="Q6" s="142"/>
      <x:c r="R6" s="142" t="str">
        <x:f>IF(B6="","",IF(OR(D6="",L6="",M6="",N6&lt;&gt;"Validé humainement"),"ALERTE: localisation/source/validation à compléter","OK"))</x:f>
      </x:c>
      <x:c r="S6" s="142" t="str">
        <x:f>IF(B6="","",IF(N6="Validé humainement","Oui","Non"))</x:f>
      </x:c>
    </x:row>
    <x:row r="7">
      <x:c r="A7" s="142" t="str">
        <x:f>IF(B7="","","OCS-"&amp;TEXT(ROW()-4,"0000"))</x:f>
      </x:c>
      <x:c r="B7" s="142"/>
      <x:c r="C7" s="142"/>
      <x:c r="D7" s="142"/>
      <x:c r="E7" s="142"/>
      <x:c r="F7" s="145"/>
      <x:c r="G7" s="172"/>
      <x:c r="H7" s="145"/>
      <x:c r="I7" s="145" t="str">
        <x:f>IF(OR(F7="",H7=""),"",F7-H7)</x:f>
      </x:c>
      <x:c r="J7" s="145"/>
      <x:c r="K7" s="145"/>
      <x:c r="L7" s="142"/>
      <x:c r="M7" s="142"/>
      <x:c r="N7" s="142"/>
      <x:c r="O7" s="142"/>
      <x:c r="P7" s="146" t="str">
        <x:f>IF(B7="","",TODAY())</x:f>
      </x:c>
      <x:c r="Q7" s="142"/>
      <x:c r="R7" s="142" t="str">
        <x:f>IF(B7="","",IF(OR(D7="",L7="",M7="",N7&lt;&gt;"Validé humainement"),"ALERTE: localisation/source/validation à compléter","OK"))</x:f>
      </x:c>
      <x:c r="S7" s="142" t="str">
        <x:f>IF(B7="","",IF(N7="Validé humainement","Oui","Non"))</x:f>
      </x:c>
    </x:row>
    <x:row r="8">
      <x:c r="A8" s="142" t="str">
        <x:f>IF(B8="","","OCS-"&amp;TEXT(ROW()-4,"0000"))</x:f>
      </x:c>
      <x:c r="B8" s="142"/>
      <x:c r="C8" s="142"/>
      <x:c r="D8" s="142"/>
      <x:c r="E8" s="142"/>
      <x:c r="F8" s="145"/>
      <x:c r="G8" s="172"/>
      <x:c r="H8" s="145"/>
      <x:c r="I8" s="145" t="str">
        <x:f>IF(OR(F8="",H8=""),"",F8-H8)</x:f>
      </x:c>
      <x:c r="J8" s="145"/>
      <x:c r="K8" s="145"/>
      <x:c r="L8" s="142"/>
      <x:c r="M8" s="142"/>
      <x:c r="N8" s="142"/>
      <x:c r="O8" s="142"/>
      <x:c r="P8" s="146" t="str">
        <x:f>IF(B8="","",TODAY())</x:f>
      </x:c>
      <x:c r="Q8" s="142"/>
      <x:c r="R8" s="142" t="str">
        <x:f>IF(B8="","",IF(OR(D8="",L8="",M8="",N8&lt;&gt;"Validé humainement"),"ALERTE: localisation/source/validation à compléter","OK"))</x:f>
      </x:c>
      <x:c r="S8" s="142" t="str">
        <x:f>IF(B8="","",IF(N8="Validé humainement","Oui","Non"))</x:f>
      </x:c>
    </x:row>
    <x:row r="9">
      <x:c r="A9" s="142" t="str">
        <x:f>IF(B9="","","OCS-"&amp;TEXT(ROW()-4,"0000"))</x:f>
      </x:c>
      <x:c r="B9" s="142"/>
      <x:c r="C9" s="142"/>
      <x:c r="D9" s="142"/>
      <x:c r="E9" s="142"/>
      <x:c r="F9" s="145"/>
      <x:c r="G9" s="172"/>
      <x:c r="H9" s="145"/>
      <x:c r="I9" s="145" t="str">
        <x:f>IF(OR(F9="",H9=""),"",F9-H9)</x:f>
      </x:c>
      <x:c r="J9" s="145"/>
      <x:c r="K9" s="145"/>
      <x:c r="L9" s="142"/>
      <x:c r="M9" s="142"/>
      <x:c r="N9" s="142"/>
      <x:c r="O9" s="142"/>
      <x:c r="P9" s="146" t="str">
        <x:f>IF(B9="","",TODAY())</x:f>
      </x:c>
      <x:c r="Q9" s="142"/>
      <x:c r="R9" s="142" t="str">
        <x:f>IF(B9="","",IF(OR(D9="",L9="",M9="",N9&lt;&gt;"Validé humainement"),"ALERTE: localisation/source/validation à compléter","OK"))</x:f>
      </x:c>
      <x:c r="S9" s="142" t="str">
        <x:f>IF(B9="","",IF(N9="Validé humainement","Oui","Non"))</x:f>
      </x:c>
    </x:row>
    <x:row r="10">
      <x:c r="A10" s="142" t="str">
        <x:f>IF(B10="","","OCS-"&amp;TEXT(ROW()-4,"0000"))</x:f>
      </x:c>
      <x:c r="B10" s="142"/>
      <x:c r="C10" s="142"/>
      <x:c r="D10" s="142"/>
      <x:c r="E10" s="142"/>
      <x:c r="F10" s="145"/>
      <x:c r="G10" s="172"/>
      <x:c r="H10" s="145"/>
      <x:c r="I10" s="145" t="str">
        <x:f>IF(OR(F10="",H10=""),"",F10-H10)</x:f>
      </x:c>
      <x:c r="J10" s="145"/>
      <x:c r="K10" s="145"/>
      <x:c r="L10" s="142"/>
      <x:c r="M10" s="142"/>
      <x:c r="N10" s="142"/>
      <x:c r="O10" s="142"/>
      <x:c r="P10" s="146" t="str">
        <x:f>IF(B10="","",TODAY())</x:f>
      </x:c>
      <x:c r="Q10" s="142"/>
      <x:c r="R10" s="142" t="str">
        <x:f>IF(B10="","",IF(OR(D10="",L10="",M10="",N10&lt;&gt;"Validé humainement"),"ALERTE: localisation/source/validation à compléter","OK"))</x:f>
      </x:c>
      <x:c r="S10" s="142" t="str">
        <x:f>IF(B10="","",IF(N10="Validé humainement","Oui","Non"))</x:f>
      </x:c>
    </x:row>
    <x:row r="11">
      <x:c r="A11" s="142" t="str">
        <x:f>IF(B11="","","OCS-"&amp;TEXT(ROW()-4,"0000"))</x:f>
      </x:c>
      <x:c r="B11" s="142"/>
      <x:c r="C11" s="142"/>
      <x:c r="D11" s="142"/>
      <x:c r="E11" s="142"/>
      <x:c r="F11" s="145"/>
      <x:c r="G11" s="172"/>
      <x:c r="H11" s="145"/>
      <x:c r="I11" s="145" t="str">
        <x:f>IF(OR(F11="",H11=""),"",F11-H11)</x:f>
      </x:c>
      <x:c r="J11" s="145"/>
      <x:c r="K11" s="145"/>
      <x:c r="L11" s="142"/>
      <x:c r="M11" s="142"/>
      <x:c r="N11" s="142"/>
      <x:c r="O11" s="142"/>
      <x:c r="P11" s="146" t="str">
        <x:f>IF(B11="","",TODAY())</x:f>
      </x:c>
      <x:c r="Q11" s="142"/>
      <x:c r="R11" s="142" t="str">
        <x:f>IF(B11="","",IF(OR(D11="",L11="",M11="",N11&lt;&gt;"Validé humainement"),"ALERTE: localisation/source/validation à compléter","OK"))</x:f>
      </x:c>
      <x:c r="S11" s="142" t="str">
        <x:f>IF(B11="","",IF(N11="Validé humainement","Oui","Non"))</x:f>
      </x:c>
    </x:row>
    <x:row r="12">
      <x:c r="A12" s="142" t="str">
        <x:f>IF(B12="","","OCS-"&amp;TEXT(ROW()-4,"0000"))</x:f>
      </x:c>
      <x:c r="B12" s="142"/>
      <x:c r="C12" s="142"/>
      <x:c r="D12" s="142"/>
      <x:c r="E12" s="142"/>
      <x:c r="F12" s="145"/>
      <x:c r="G12" s="172"/>
      <x:c r="H12" s="145"/>
      <x:c r="I12" s="145" t="str">
        <x:f>IF(OR(F12="",H12=""),"",F12-H12)</x:f>
      </x:c>
      <x:c r="J12" s="145"/>
      <x:c r="K12" s="145"/>
      <x:c r="L12" s="142"/>
      <x:c r="M12" s="142"/>
      <x:c r="N12" s="142"/>
      <x:c r="O12" s="142"/>
      <x:c r="P12" s="146" t="str">
        <x:f>IF(B12="","",TODAY())</x:f>
      </x:c>
      <x:c r="Q12" s="142"/>
      <x:c r="R12" s="142" t="str">
        <x:f>IF(B12="","",IF(OR(D12="",L12="",M12="",N12&lt;&gt;"Validé humainement"),"ALERTE: localisation/source/validation à compléter","OK"))</x:f>
      </x:c>
      <x:c r="S12" s="142" t="str">
        <x:f>IF(B12="","",IF(N12="Validé humainement","Oui","Non"))</x:f>
      </x:c>
    </x:row>
    <x:row r="13">
      <x:c r="A13" s="142" t="str">
        <x:f>IF(B13="","","OCS-"&amp;TEXT(ROW()-4,"0000"))</x:f>
      </x:c>
      <x:c r="B13" s="142"/>
      <x:c r="C13" s="142"/>
      <x:c r="D13" s="142"/>
      <x:c r="E13" s="142"/>
      <x:c r="F13" s="145"/>
      <x:c r="G13" s="172"/>
      <x:c r="H13" s="145"/>
      <x:c r="I13" s="145" t="str">
        <x:f>IF(OR(F13="",H13=""),"",F13-H13)</x:f>
      </x:c>
      <x:c r="J13" s="145"/>
      <x:c r="K13" s="145"/>
      <x:c r="L13" s="142"/>
      <x:c r="M13" s="142"/>
      <x:c r="N13" s="142"/>
      <x:c r="O13" s="142"/>
      <x:c r="P13" s="146" t="str">
        <x:f>IF(B13="","",TODAY())</x:f>
      </x:c>
      <x:c r="Q13" s="142"/>
      <x:c r="R13" s="142" t="str">
        <x:f>IF(B13="","",IF(OR(D13="",L13="",M13="",N13&lt;&gt;"Validé humainement"),"ALERTE: localisation/source/validation à compléter","OK"))</x:f>
      </x:c>
      <x:c r="S13" s="142" t="str">
        <x:f>IF(B13="","",IF(N13="Validé humainement","Oui","Non"))</x:f>
      </x:c>
    </x:row>
    <x:row r="14">
      <x:c r="A14" s="142" t="str">
        <x:f>IF(B14="","","OCS-"&amp;TEXT(ROW()-4,"0000"))</x:f>
      </x:c>
      <x:c r="B14" s="142"/>
      <x:c r="C14" s="142"/>
      <x:c r="D14" s="142"/>
      <x:c r="E14" s="142"/>
      <x:c r="F14" s="145"/>
      <x:c r="G14" s="172"/>
      <x:c r="H14" s="145"/>
      <x:c r="I14" s="145" t="str">
        <x:f>IF(OR(F14="",H14=""),"",F14-H14)</x:f>
      </x:c>
      <x:c r="J14" s="145"/>
      <x:c r="K14" s="145"/>
      <x:c r="L14" s="142"/>
      <x:c r="M14" s="142"/>
      <x:c r="N14" s="142"/>
      <x:c r="O14" s="142"/>
      <x:c r="P14" s="146" t="str">
        <x:f>IF(B14="","",TODAY())</x:f>
      </x:c>
      <x:c r="Q14" s="142"/>
      <x:c r="R14" s="142" t="str">
        <x:f>IF(B14="","",IF(OR(D14="",L14="",M14="",N14&lt;&gt;"Validé humainement"),"ALERTE: localisation/source/validation à compléter","OK"))</x:f>
      </x:c>
      <x:c r="S14" s="142" t="str">
        <x:f>IF(B14="","",IF(N14="Validé humainement","Oui","Non"))</x:f>
      </x:c>
    </x:row>
    <x:row r="15">
      <x:c r="A15" s="142" t="str">
        <x:f>IF(B15="","","OCS-"&amp;TEXT(ROW()-4,"0000"))</x:f>
      </x:c>
      <x:c r="B15" s="142"/>
      <x:c r="C15" s="142"/>
      <x:c r="D15" s="142"/>
      <x:c r="E15" s="142"/>
      <x:c r="F15" s="145"/>
      <x:c r="G15" s="172"/>
      <x:c r="H15" s="145"/>
      <x:c r="I15" s="145" t="str">
        <x:f>IF(OR(F15="",H15=""),"",F15-H15)</x:f>
      </x:c>
      <x:c r="J15" s="145"/>
      <x:c r="K15" s="145"/>
      <x:c r="L15" s="142"/>
      <x:c r="M15" s="142"/>
      <x:c r="N15" s="142"/>
      <x:c r="O15" s="142"/>
      <x:c r="P15" s="146" t="str">
        <x:f>IF(B15="","",TODAY())</x:f>
      </x:c>
      <x:c r="Q15" s="142"/>
      <x:c r="R15" s="142" t="str">
        <x:f>IF(B15="","",IF(OR(D15="",L15="",M15="",N15&lt;&gt;"Validé humainement"),"ALERTE: localisation/source/validation à compléter","OK"))</x:f>
      </x:c>
      <x:c r="S15" s="142" t="str">
        <x:f>IF(B15="","",IF(N15="Validé humainement","Oui","Non"))</x:f>
      </x:c>
    </x:row>
    <x:row r="16">
      <x:c r="A16" s="142" t="str">
        <x:f>IF(B16="","","OCS-"&amp;TEXT(ROW()-4,"0000"))</x:f>
      </x:c>
      <x:c r="B16" s="142"/>
      <x:c r="C16" s="142"/>
      <x:c r="D16" s="142"/>
      <x:c r="E16" s="142"/>
      <x:c r="F16" s="145"/>
      <x:c r="G16" s="172"/>
      <x:c r="H16" s="145"/>
      <x:c r="I16" s="145" t="str">
        <x:f>IF(OR(F16="",H16=""),"",F16-H16)</x:f>
      </x:c>
      <x:c r="J16" s="145"/>
      <x:c r="K16" s="145"/>
      <x:c r="L16" s="142"/>
      <x:c r="M16" s="142"/>
      <x:c r="N16" s="142"/>
      <x:c r="O16" s="142"/>
      <x:c r="P16" s="146" t="str">
        <x:f>IF(B16="","",TODAY())</x:f>
      </x:c>
      <x:c r="Q16" s="142"/>
      <x:c r="R16" s="142" t="str">
        <x:f>IF(B16="","",IF(OR(D16="",L16="",M16="",N16&lt;&gt;"Validé humainement"),"ALERTE: localisation/source/validation à compléter","OK"))</x:f>
      </x:c>
      <x:c r="S16" s="142" t="str">
        <x:f>IF(B16="","",IF(N16="Validé humainement","Oui","Non"))</x:f>
      </x:c>
    </x:row>
    <x:row r="17">
      <x:c r="A17" s="142" t="str">
        <x:f>IF(B17="","","OCS-"&amp;TEXT(ROW()-4,"0000"))</x:f>
      </x:c>
      <x:c r="B17" s="142"/>
      <x:c r="C17" s="142"/>
      <x:c r="D17" s="142"/>
      <x:c r="E17" s="142"/>
      <x:c r="F17" s="145"/>
      <x:c r="G17" s="172"/>
      <x:c r="H17" s="145"/>
      <x:c r="I17" s="145" t="str">
        <x:f>IF(OR(F17="",H17=""),"",F17-H17)</x:f>
      </x:c>
      <x:c r="J17" s="145"/>
      <x:c r="K17" s="145"/>
      <x:c r="L17" s="142"/>
      <x:c r="M17" s="142"/>
      <x:c r="N17" s="142"/>
      <x:c r="O17" s="142"/>
      <x:c r="P17" s="146" t="str">
        <x:f>IF(B17="","",TODAY())</x:f>
      </x:c>
      <x:c r="Q17" s="142"/>
      <x:c r="R17" s="142" t="str">
        <x:f>IF(B17="","",IF(OR(D17="",L17="",M17="",N17&lt;&gt;"Validé humainement"),"ALERTE: localisation/source/validation à compléter","OK"))</x:f>
      </x:c>
      <x:c r="S17" s="142" t="str">
        <x:f>IF(B17="","",IF(N17="Validé humainement","Oui","Non"))</x:f>
      </x:c>
    </x:row>
    <x:row r="18">
      <x:c r="A18" s="142" t="str">
        <x:f>IF(B18="","","OCS-"&amp;TEXT(ROW()-4,"0000"))</x:f>
      </x:c>
      <x:c r="B18" s="142"/>
      <x:c r="C18" s="142"/>
      <x:c r="D18" s="142"/>
      <x:c r="E18" s="142"/>
      <x:c r="F18" s="145"/>
      <x:c r="G18" s="172"/>
      <x:c r="H18" s="145"/>
      <x:c r="I18" s="145" t="str">
        <x:f>IF(OR(F18="",H18=""),"",F18-H18)</x:f>
      </x:c>
      <x:c r="J18" s="145"/>
      <x:c r="K18" s="145"/>
      <x:c r="L18" s="142"/>
      <x:c r="M18" s="142"/>
      <x:c r="N18" s="142"/>
      <x:c r="O18" s="142"/>
      <x:c r="P18" s="146" t="str">
        <x:f>IF(B18="","",TODAY())</x:f>
      </x:c>
      <x:c r="Q18" s="142"/>
      <x:c r="R18" s="142" t="str">
        <x:f>IF(B18="","",IF(OR(D18="",L18="",M18="",N18&lt;&gt;"Validé humainement"),"ALERTE: localisation/source/validation à compléter","OK"))</x:f>
      </x:c>
      <x:c r="S18" s="142" t="str">
        <x:f>IF(B18="","",IF(N18="Validé humainement","Oui","Non"))</x:f>
      </x:c>
    </x:row>
    <x:row r="19">
      <x:c r="A19" s="142" t="str">
        <x:f>IF(B19="","","OCS-"&amp;TEXT(ROW()-4,"0000"))</x:f>
      </x:c>
      <x:c r="B19" s="142"/>
      <x:c r="C19" s="142"/>
      <x:c r="D19" s="142"/>
      <x:c r="E19" s="142"/>
      <x:c r="F19" s="145"/>
      <x:c r="G19" s="172"/>
      <x:c r="H19" s="145"/>
      <x:c r="I19" s="145" t="str">
        <x:f>IF(OR(F19="",H19=""),"",F19-H19)</x:f>
      </x:c>
      <x:c r="J19" s="145"/>
      <x:c r="K19" s="145"/>
      <x:c r="L19" s="142"/>
      <x:c r="M19" s="142"/>
      <x:c r="N19" s="142"/>
      <x:c r="O19" s="142"/>
      <x:c r="P19" s="146" t="str">
        <x:f>IF(B19="","",TODAY())</x:f>
      </x:c>
      <x:c r="Q19" s="142"/>
      <x:c r="R19" s="142" t="str">
        <x:f>IF(B19="","",IF(OR(D19="",L19="",M19="",N19&lt;&gt;"Validé humainement"),"ALERTE: localisation/source/validation à compléter","OK"))</x:f>
      </x:c>
      <x:c r="S19" s="142" t="str">
        <x:f>IF(B19="","",IF(N19="Validé humainement","Oui","Non"))</x:f>
      </x:c>
    </x:row>
    <x:row r="20">
      <x:c r="A20" s="142" t="str">
        <x:f>IF(B20="","","OCS-"&amp;TEXT(ROW()-4,"0000"))</x:f>
      </x:c>
      <x:c r="B20" s="142"/>
      <x:c r="C20" s="142"/>
      <x:c r="D20" s="142"/>
      <x:c r="E20" s="142"/>
      <x:c r="F20" s="145"/>
      <x:c r="G20" s="172"/>
      <x:c r="H20" s="145"/>
      <x:c r="I20" s="145" t="str">
        <x:f>IF(OR(F20="",H20=""),"",F20-H20)</x:f>
      </x:c>
      <x:c r="J20" s="145"/>
      <x:c r="K20" s="145"/>
      <x:c r="L20" s="142"/>
      <x:c r="M20" s="142"/>
      <x:c r="N20" s="142"/>
      <x:c r="O20" s="142"/>
      <x:c r="P20" s="146" t="str">
        <x:f>IF(B20="","",TODAY())</x:f>
      </x:c>
      <x:c r="Q20" s="142"/>
      <x:c r="R20" s="142" t="str">
        <x:f>IF(B20="","",IF(OR(D20="",L20="",M20="",N20&lt;&gt;"Validé humainement"),"ALERTE: localisation/source/validation à compléter","OK"))</x:f>
      </x:c>
      <x:c r="S20" s="142" t="str">
        <x:f>IF(B20="","",IF(N20="Validé humainement","Oui","Non"))</x:f>
      </x:c>
    </x:row>
    <x:row r="21">
      <x:c r="A21" s="142" t="str">
        <x:f>IF(B21="","","OCS-"&amp;TEXT(ROW()-4,"0000"))</x:f>
      </x:c>
      <x:c r="B21" s="142"/>
      <x:c r="C21" s="142"/>
      <x:c r="D21" s="142"/>
      <x:c r="E21" s="142"/>
      <x:c r="F21" s="145"/>
      <x:c r="G21" s="172"/>
      <x:c r="H21" s="145"/>
      <x:c r="I21" s="145" t="str">
        <x:f>IF(OR(F21="",H21=""),"",F21-H21)</x:f>
      </x:c>
      <x:c r="J21" s="145"/>
      <x:c r="K21" s="145"/>
      <x:c r="L21" s="142"/>
      <x:c r="M21" s="142"/>
      <x:c r="N21" s="142"/>
      <x:c r="O21" s="142"/>
      <x:c r="P21" s="146" t="str">
        <x:f>IF(B21="","",TODAY())</x:f>
      </x:c>
      <x:c r="Q21" s="142"/>
      <x:c r="R21" s="142" t="str">
        <x:f>IF(B21="","",IF(OR(D21="",L21="",M21="",N21&lt;&gt;"Validé humainement"),"ALERTE: localisation/source/validation à compléter","OK"))</x:f>
      </x:c>
      <x:c r="S21" s="142" t="str">
        <x:f>IF(B21="","",IF(N21="Validé humainement","Oui","Non"))</x:f>
      </x:c>
    </x:row>
    <x:row r="22">
      <x:c r="A22" s="142" t="str">
        <x:f>IF(B22="","","OCS-"&amp;TEXT(ROW()-4,"0000"))</x:f>
      </x:c>
      <x:c r="B22" s="142"/>
      <x:c r="C22" s="142"/>
      <x:c r="D22" s="142"/>
      <x:c r="E22" s="142"/>
      <x:c r="F22" s="145"/>
      <x:c r="G22" s="172"/>
      <x:c r="H22" s="145"/>
      <x:c r="I22" s="145" t="str">
        <x:f>IF(OR(F22="",H22=""),"",F22-H22)</x:f>
      </x:c>
      <x:c r="J22" s="145"/>
      <x:c r="K22" s="145"/>
      <x:c r="L22" s="142"/>
      <x:c r="M22" s="142"/>
      <x:c r="N22" s="142"/>
      <x:c r="O22" s="142"/>
      <x:c r="P22" s="146" t="str">
        <x:f>IF(B22="","",TODAY())</x:f>
      </x:c>
      <x:c r="Q22" s="142"/>
      <x:c r="R22" s="142" t="str">
        <x:f>IF(B22="","",IF(OR(D22="",L22="",M22="",N22&lt;&gt;"Validé humainement"),"ALERTE: localisation/source/validation à compléter","OK"))</x:f>
      </x:c>
      <x:c r="S22" s="142" t="str">
        <x:f>IF(B22="","",IF(N22="Validé humainement","Oui","Non"))</x:f>
      </x:c>
    </x:row>
    <x:row r="23">
      <x:c r="A23" s="142" t="str">
        <x:f>IF(B23="","","OCS-"&amp;TEXT(ROW()-4,"0000"))</x:f>
      </x:c>
      <x:c r="B23" s="142"/>
      <x:c r="C23" s="142"/>
      <x:c r="D23" s="142"/>
      <x:c r="E23" s="142"/>
      <x:c r="F23" s="145"/>
      <x:c r="G23" s="172"/>
      <x:c r="H23" s="145"/>
      <x:c r="I23" s="145" t="str">
        <x:f>IF(OR(F23="",H23=""),"",F23-H23)</x:f>
      </x:c>
      <x:c r="J23" s="145"/>
      <x:c r="K23" s="145"/>
      <x:c r="L23" s="142"/>
      <x:c r="M23" s="142"/>
      <x:c r="N23" s="142"/>
      <x:c r="O23" s="142"/>
      <x:c r="P23" s="146" t="str">
        <x:f>IF(B23="","",TODAY())</x:f>
      </x:c>
      <x:c r="Q23" s="142"/>
      <x:c r="R23" s="142" t="str">
        <x:f>IF(B23="","",IF(OR(D23="",L23="",M23="",N23&lt;&gt;"Validé humainement"),"ALERTE: localisation/source/validation à compléter","OK"))</x:f>
      </x:c>
      <x:c r="S23" s="142" t="str">
        <x:f>IF(B23="","",IF(N23="Validé humainement","Oui","Non"))</x:f>
      </x:c>
    </x:row>
    <x:row r="24">
      <x:c r="A24" s="142" t="str">
        <x:f>IF(B24="","","OCS-"&amp;TEXT(ROW()-4,"0000"))</x:f>
      </x:c>
      <x:c r="B24" s="142"/>
      <x:c r="C24" s="142"/>
      <x:c r="D24" s="142"/>
      <x:c r="E24" s="142"/>
      <x:c r="F24" s="145"/>
      <x:c r="G24" s="172"/>
      <x:c r="H24" s="145"/>
      <x:c r="I24" s="145" t="str">
        <x:f>IF(OR(F24="",H24=""),"",F24-H24)</x:f>
      </x:c>
      <x:c r="J24" s="145"/>
      <x:c r="K24" s="145"/>
      <x:c r="L24" s="142"/>
      <x:c r="M24" s="142"/>
      <x:c r="N24" s="142"/>
      <x:c r="O24" s="142"/>
      <x:c r="P24" s="146" t="str">
        <x:f>IF(B24="","",TODAY())</x:f>
      </x:c>
      <x:c r="Q24" s="142"/>
      <x:c r="R24" s="142" t="str">
        <x:f>IF(B24="","",IF(OR(D24="",L24="",M24="",N24&lt;&gt;"Validé humainement"),"ALERTE: localisation/source/validation à compléter","OK"))</x:f>
      </x:c>
      <x:c r="S24" s="142" t="str">
        <x:f>IF(B24="","",IF(N24="Validé humainement","Oui","Non"))</x:f>
      </x:c>
    </x:row>
    <x:row r="25">
      <x:c r="A25" s="142" t="str">
        <x:f>IF(B25="","","OCS-"&amp;TEXT(ROW()-4,"0000"))</x:f>
      </x:c>
      <x:c r="B25" s="142"/>
      <x:c r="C25" s="142"/>
      <x:c r="D25" s="142"/>
      <x:c r="E25" s="142"/>
      <x:c r="F25" s="145"/>
      <x:c r="G25" s="172"/>
      <x:c r="H25" s="145"/>
      <x:c r="I25" s="145" t="str">
        <x:f>IF(OR(F25="",H25=""),"",F25-H25)</x:f>
      </x:c>
      <x:c r="J25" s="145"/>
      <x:c r="K25" s="145"/>
      <x:c r="L25" s="142"/>
      <x:c r="M25" s="142"/>
      <x:c r="N25" s="142"/>
      <x:c r="O25" s="142"/>
      <x:c r="P25" s="146" t="str">
        <x:f>IF(B25="","",TODAY())</x:f>
      </x:c>
      <x:c r="Q25" s="142"/>
      <x:c r="R25" s="142" t="str">
        <x:f>IF(B25="","",IF(OR(D25="",L25="",M25="",N25&lt;&gt;"Validé humainement"),"ALERTE: localisation/source/validation à compléter","OK"))</x:f>
      </x:c>
      <x:c r="S25" s="142" t="str">
        <x:f>IF(B25="","",IF(N25="Validé humainement","Oui","Non"))</x:f>
      </x:c>
    </x:row>
    <x:row r="26">
      <x:c r="A26" s="142" t="str">
        <x:f>IF(B26="","","OCS-"&amp;TEXT(ROW()-4,"0000"))</x:f>
      </x:c>
      <x:c r="B26" s="142"/>
      <x:c r="C26" s="142"/>
      <x:c r="D26" s="142"/>
      <x:c r="E26" s="142"/>
      <x:c r="F26" s="145"/>
      <x:c r="G26" s="172"/>
      <x:c r="H26" s="145"/>
      <x:c r="I26" s="145" t="str">
        <x:f>IF(OR(F26="",H26=""),"",F26-H26)</x:f>
      </x:c>
      <x:c r="J26" s="145"/>
      <x:c r="K26" s="145"/>
      <x:c r="L26" s="142"/>
      <x:c r="M26" s="142"/>
      <x:c r="N26" s="142"/>
      <x:c r="O26" s="142"/>
      <x:c r="P26" s="146" t="str">
        <x:f>IF(B26="","",TODAY())</x:f>
      </x:c>
      <x:c r="Q26" s="142"/>
      <x:c r="R26" s="142" t="str">
        <x:f>IF(B26="","",IF(OR(D26="",L26="",M26="",N26&lt;&gt;"Validé humainement"),"ALERTE: localisation/source/validation à compléter","OK"))</x:f>
      </x:c>
      <x:c r="S26" s="142" t="str">
        <x:f>IF(B26="","",IF(N26="Validé humainement","Oui","Non"))</x:f>
      </x:c>
    </x:row>
    <x:row r="27">
      <x:c r="A27" s="142" t="str">
        <x:f>IF(B27="","","OCS-"&amp;TEXT(ROW()-4,"0000"))</x:f>
      </x:c>
      <x:c r="B27" s="142"/>
      <x:c r="C27" s="142"/>
      <x:c r="D27" s="142"/>
      <x:c r="E27" s="142"/>
      <x:c r="F27" s="145"/>
      <x:c r="G27" s="172"/>
      <x:c r="H27" s="145"/>
      <x:c r="I27" s="145" t="str">
        <x:f>IF(OR(F27="",H27=""),"",F27-H27)</x:f>
      </x:c>
      <x:c r="J27" s="145"/>
      <x:c r="K27" s="145"/>
      <x:c r="L27" s="142"/>
      <x:c r="M27" s="142"/>
      <x:c r="N27" s="142"/>
      <x:c r="O27" s="142"/>
      <x:c r="P27" s="146" t="str">
        <x:f>IF(B27="","",TODAY())</x:f>
      </x:c>
      <x:c r="Q27" s="142"/>
      <x:c r="R27" s="142" t="str">
        <x:f>IF(B27="","",IF(OR(D27="",L27="",M27="",N27&lt;&gt;"Validé humainement"),"ALERTE: localisation/source/validation à compléter","OK"))</x:f>
      </x:c>
      <x:c r="S27" s="142" t="str">
        <x:f>IF(B27="","",IF(N27="Validé humainement","Oui","Non"))</x:f>
      </x:c>
    </x:row>
    <x:row r="28">
      <x:c r="A28" s="142" t="str">
        <x:f>IF(B28="","","OCS-"&amp;TEXT(ROW()-4,"0000"))</x:f>
      </x:c>
      <x:c r="B28" s="142"/>
      <x:c r="C28" s="142"/>
      <x:c r="D28" s="142"/>
      <x:c r="E28" s="142"/>
      <x:c r="F28" s="145"/>
      <x:c r="G28" s="172"/>
      <x:c r="H28" s="145"/>
      <x:c r="I28" s="145" t="str">
        <x:f>IF(OR(F28="",H28=""),"",F28-H28)</x:f>
      </x:c>
      <x:c r="J28" s="145"/>
      <x:c r="K28" s="145"/>
      <x:c r="L28" s="142"/>
      <x:c r="M28" s="142"/>
      <x:c r="N28" s="142"/>
      <x:c r="O28" s="142"/>
      <x:c r="P28" s="146" t="str">
        <x:f>IF(B28="","",TODAY())</x:f>
      </x:c>
      <x:c r="Q28" s="142"/>
      <x:c r="R28" s="142" t="str">
        <x:f>IF(B28="","",IF(OR(D28="",L28="",M28="",N28&lt;&gt;"Validé humainement"),"ALERTE: localisation/source/validation à compléter","OK"))</x:f>
      </x:c>
      <x:c r="S28" s="142" t="str">
        <x:f>IF(B28="","",IF(N28="Validé humainement","Oui","Non"))</x:f>
      </x:c>
    </x:row>
    <x:row r="29">
      <x:c r="A29" s="142" t="str">
        <x:f>IF(B29="","","OCS-"&amp;TEXT(ROW()-4,"0000"))</x:f>
      </x:c>
      <x:c r="B29" s="142"/>
      <x:c r="C29" s="142"/>
      <x:c r="D29" s="142"/>
      <x:c r="E29" s="142"/>
      <x:c r="F29" s="145"/>
      <x:c r="G29" s="172"/>
      <x:c r="H29" s="145"/>
      <x:c r="I29" s="145" t="str">
        <x:f>IF(OR(F29="",H29=""),"",F29-H29)</x:f>
      </x:c>
      <x:c r="J29" s="145"/>
      <x:c r="K29" s="145"/>
      <x:c r="L29" s="142"/>
      <x:c r="M29" s="142"/>
      <x:c r="N29" s="142"/>
      <x:c r="O29" s="142"/>
      <x:c r="P29" s="146" t="str">
        <x:f>IF(B29="","",TODAY())</x:f>
      </x:c>
      <x:c r="Q29" s="142"/>
      <x:c r="R29" s="142" t="str">
        <x:f>IF(B29="","",IF(OR(D29="",L29="",M29="",N29&lt;&gt;"Validé humainement"),"ALERTE: localisation/source/validation à compléter","OK"))</x:f>
      </x:c>
      <x:c r="S29" s="142" t="str">
        <x:f>IF(B29="","",IF(N29="Validé humainement","Oui","Non"))</x:f>
      </x:c>
    </x:row>
    <x:row r="30">
      <x:c r="A30" s="142" t="str">
        <x:f>IF(B30="","","OCS-"&amp;TEXT(ROW()-4,"0000"))</x:f>
      </x:c>
      <x:c r="B30" s="142"/>
      <x:c r="C30" s="142"/>
      <x:c r="D30" s="142"/>
      <x:c r="E30" s="142"/>
      <x:c r="F30" s="145"/>
      <x:c r="G30" s="172"/>
      <x:c r="H30" s="145"/>
      <x:c r="I30" s="145" t="str">
        <x:f>IF(OR(F30="",H30=""),"",F30-H30)</x:f>
      </x:c>
      <x:c r="J30" s="145"/>
      <x:c r="K30" s="145"/>
      <x:c r="L30" s="142"/>
      <x:c r="M30" s="142"/>
      <x:c r="N30" s="142"/>
      <x:c r="O30" s="142"/>
      <x:c r="P30" s="146" t="str">
        <x:f>IF(B30="","",TODAY())</x:f>
      </x:c>
      <x:c r="Q30" s="142"/>
      <x:c r="R30" s="142" t="str">
        <x:f>IF(B30="","",IF(OR(D30="",L30="",M30="",N30&lt;&gt;"Validé humainement"),"ALERTE: localisation/source/validation à compléter","OK"))</x:f>
      </x:c>
      <x:c r="S30" s="142" t="str">
        <x:f>IF(B30="","",IF(N30="Validé humainement","Oui","Non"))</x:f>
      </x:c>
    </x:row>
    <x:row r="31">
      <x:c r="A31" s="142" t="str">
        <x:f>IF(B31="","","OCS-"&amp;TEXT(ROW()-4,"0000"))</x:f>
      </x:c>
      <x:c r="B31" s="142"/>
      <x:c r="C31" s="142"/>
      <x:c r="D31" s="142"/>
      <x:c r="E31" s="142"/>
      <x:c r="F31" s="145"/>
      <x:c r="G31" s="172"/>
      <x:c r="H31" s="145"/>
      <x:c r="I31" s="145" t="str">
        <x:f>IF(OR(F31="",H31=""),"",F31-H31)</x:f>
      </x:c>
      <x:c r="J31" s="145"/>
      <x:c r="K31" s="145"/>
      <x:c r="L31" s="142"/>
      <x:c r="M31" s="142"/>
      <x:c r="N31" s="142"/>
      <x:c r="O31" s="142"/>
      <x:c r="P31" s="146" t="str">
        <x:f>IF(B31="","",TODAY())</x:f>
      </x:c>
      <x:c r="Q31" s="142"/>
      <x:c r="R31" s="142" t="str">
        <x:f>IF(B31="","",IF(OR(D31="",L31="",M31="",N31&lt;&gt;"Validé humainement"),"ALERTE: localisation/source/validation à compléter","OK"))</x:f>
      </x:c>
      <x:c r="S31" s="142" t="str">
        <x:f>IF(B31="","",IF(N31="Validé humainement","Oui","Non"))</x:f>
      </x:c>
    </x:row>
    <x:row r="32">
      <x:c r="A32" s="142" t="str">
        <x:f>IF(B32="","","OCS-"&amp;TEXT(ROW()-4,"0000"))</x:f>
      </x:c>
      <x:c r="B32" s="142"/>
      <x:c r="C32" s="142"/>
      <x:c r="D32" s="142"/>
      <x:c r="E32" s="142"/>
      <x:c r="F32" s="145"/>
      <x:c r="G32" s="172"/>
      <x:c r="H32" s="145"/>
      <x:c r="I32" s="145" t="str">
        <x:f>IF(OR(F32="",H32=""),"",F32-H32)</x:f>
      </x:c>
      <x:c r="J32" s="145"/>
      <x:c r="K32" s="145"/>
      <x:c r="L32" s="142"/>
      <x:c r="M32" s="142"/>
      <x:c r="N32" s="142"/>
      <x:c r="O32" s="142"/>
      <x:c r="P32" s="146" t="str">
        <x:f>IF(B32="","",TODAY())</x:f>
      </x:c>
      <x:c r="Q32" s="142"/>
      <x:c r="R32" s="142" t="str">
        <x:f>IF(B32="","",IF(OR(D32="",L32="",M32="",N32&lt;&gt;"Validé humainement"),"ALERTE: localisation/source/validation à compléter","OK"))</x:f>
      </x:c>
      <x:c r="S32" s="142" t="str">
        <x:f>IF(B32="","",IF(N32="Validé humainement","Oui","Non"))</x:f>
      </x:c>
    </x:row>
    <x:row r="33">
      <x:c r="A33" s="142" t="str">
        <x:f>IF(B33="","","OCS-"&amp;TEXT(ROW()-4,"0000"))</x:f>
      </x:c>
      <x:c r="B33" s="142"/>
      <x:c r="C33" s="142"/>
      <x:c r="D33" s="142"/>
      <x:c r="E33" s="142"/>
      <x:c r="F33" s="145"/>
      <x:c r="G33" s="172"/>
      <x:c r="H33" s="145"/>
      <x:c r="I33" s="145" t="str">
        <x:f>IF(OR(F33="",H33=""),"",F33-H33)</x:f>
      </x:c>
      <x:c r="J33" s="145"/>
      <x:c r="K33" s="145"/>
      <x:c r="L33" s="142"/>
      <x:c r="M33" s="142"/>
      <x:c r="N33" s="142"/>
      <x:c r="O33" s="142"/>
      <x:c r="P33" s="146" t="str">
        <x:f>IF(B33="","",TODAY())</x:f>
      </x:c>
      <x:c r="Q33" s="142"/>
      <x:c r="R33" s="142" t="str">
        <x:f>IF(B33="","",IF(OR(D33="",L33="",M33="",N33&lt;&gt;"Validé humainement"),"ALERTE: localisation/source/validation à compléter","OK"))</x:f>
      </x:c>
      <x:c r="S33" s="142" t="str">
        <x:f>IF(B33="","",IF(N33="Validé humainement","Oui","Non"))</x:f>
      </x:c>
    </x:row>
    <x:row r="34">
      <x:c r="A34" s="142" t="str">
        <x:f>IF(B34="","","OCS-"&amp;TEXT(ROW()-4,"0000"))</x:f>
      </x:c>
      <x:c r="B34" s="142"/>
      <x:c r="C34" s="142"/>
      <x:c r="D34" s="142"/>
      <x:c r="E34" s="142"/>
      <x:c r="F34" s="145"/>
      <x:c r="G34" s="172"/>
      <x:c r="H34" s="145"/>
      <x:c r="I34" s="145" t="str">
        <x:f>IF(OR(F34="",H34=""),"",F34-H34)</x:f>
      </x:c>
      <x:c r="J34" s="145"/>
      <x:c r="K34" s="145"/>
      <x:c r="L34" s="142"/>
      <x:c r="M34" s="142"/>
      <x:c r="N34" s="142"/>
      <x:c r="O34" s="142"/>
      <x:c r="P34" s="146" t="str">
        <x:f>IF(B34="","",TODAY())</x:f>
      </x:c>
      <x:c r="Q34" s="142"/>
      <x:c r="R34" s="142" t="str">
        <x:f>IF(B34="","",IF(OR(D34="",L34="",M34="",N34&lt;&gt;"Validé humainement"),"ALERTE: localisation/source/validation à compléter","OK"))</x:f>
      </x:c>
      <x:c r="S34" s="142" t="str">
        <x:f>IF(B34="","",IF(N34="Validé humainement","Oui","Non"))</x:f>
      </x:c>
    </x:row>
    <x:row r="35">
      <x:c r="A35" s="142" t="str">
        <x:f>IF(B35="","","OCS-"&amp;TEXT(ROW()-4,"0000"))</x:f>
      </x:c>
      <x:c r="B35" s="142"/>
      <x:c r="C35" s="142"/>
      <x:c r="D35" s="142"/>
      <x:c r="E35" s="142"/>
      <x:c r="F35" s="145"/>
      <x:c r="G35" s="172"/>
      <x:c r="H35" s="145"/>
      <x:c r="I35" s="145" t="str">
        <x:f>IF(OR(F35="",H35=""),"",F35-H35)</x:f>
      </x:c>
      <x:c r="J35" s="145"/>
      <x:c r="K35" s="145"/>
      <x:c r="L35" s="142"/>
      <x:c r="M35" s="142"/>
      <x:c r="N35" s="142"/>
      <x:c r="O35" s="142"/>
      <x:c r="P35" s="146" t="str">
        <x:f>IF(B35="","",TODAY())</x:f>
      </x:c>
      <x:c r="Q35" s="142"/>
      <x:c r="R35" s="142" t="str">
        <x:f>IF(B35="","",IF(OR(D35="",L35="",M35="",N35&lt;&gt;"Validé humainement"),"ALERTE: localisation/source/validation à compléter","OK"))</x:f>
      </x:c>
      <x:c r="S35" s="142" t="str">
        <x:f>IF(B35="","",IF(N35="Validé humainement","Oui","Non"))</x:f>
      </x:c>
    </x:row>
    <x:row r="36">
      <x:c r="A36" s="142" t="str">
        <x:f>IF(B36="","","OCS-"&amp;TEXT(ROW()-4,"0000"))</x:f>
      </x:c>
      <x:c r="B36" s="142"/>
      <x:c r="C36" s="142"/>
      <x:c r="D36" s="142"/>
      <x:c r="E36" s="142"/>
      <x:c r="F36" s="145"/>
      <x:c r="G36" s="172"/>
      <x:c r="H36" s="145"/>
      <x:c r="I36" s="145" t="str">
        <x:f>IF(OR(F36="",H36=""),"",F36-H36)</x:f>
      </x:c>
      <x:c r="J36" s="145"/>
      <x:c r="K36" s="145"/>
      <x:c r="L36" s="142"/>
      <x:c r="M36" s="142"/>
      <x:c r="N36" s="142"/>
      <x:c r="O36" s="142"/>
      <x:c r="P36" s="146" t="str">
        <x:f>IF(B36="","",TODAY())</x:f>
      </x:c>
      <x:c r="Q36" s="142"/>
      <x:c r="R36" s="142" t="str">
        <x:f>IF(B36="","",IF(OR(D36="",L36="",M36="",N36&lt;&gt;"Validé humainement"),"ALERTE: localisation/source/validation à compléter","OK"))</x:f>
      </x:c>
      <x:c r="S36" s="142" t="str">
        <x:f>IF(B36="","",IF(N36="Validé humainement","Oui","Non"))</x:f>
      </x:c>
    </x:row>
    <x:row r="37">
      <x:c r="A37" s="142" t="str">
        <x:f>IF(B37="","","OCS-"&amp;TEXT(ROW()-4,"0000"))</x:f>
      </x:c>
      <x:c r="B37" s="142"/>
      <x:c r="C37" s="142"/>
      <x:c r="D37" s="142"/>
      <x:c r="E37" s="142"/>
      <x:c r="F37" s="145"/>
      <x:c r="G37" s="172"/>
      <x:c r="H37" s="145"/>
      <x:c r="I37" s="145" t="str">
        <x:f>IF(OR(F37="",H37=""),"",F37-H37)</x:f>
      </x:c>
      <x:c r="J37" s="145"/>
      <x:c r="K37" s="145"/>
      <x:c r="L37" s="142"/>
      <x:c r="M37" s="142"/>
      <x:c r="N37" s="142"/>
      <x:c r="O37" s="142"/>
      <x:c r="P37" s="146" t="str">
        <x:f>IF(B37="","",TODAY())</x:f>
      </x:c>
      <x:c r="Q37" s="142"/>
      <x:c r="R37" s="142" t="str">
        <x:f>IF(B37="","",IF(OR(D37="",L37="",M37="",N37&lt;&gt;"Validé humainement"),"ALERTE: localisation/source/validation à compléter","OK"))</x:f>
      </x:c>
      <x:c r="S37" s="142" t="str">
        <x:f>IF(B37="","",IF(N37="Validé humainement","Oui","Non"))</x:f>
      </x:c>
    </x:row>
    <x:row r="38">
      <x:c r="A38" s="142" t="str">
        <x:f>IF(B38="","","OCS-"&amp;TEXT(ROW()-4,"0000"))</x:f>
      </x:c>
      <x:c r="B38" s="142"/>
      <x:c r="C38" s="142"/>
      <x:c r="D38" s="142"/>
      <x:c r="E38" s="142"/>
      <x:c r="F38" s="145"/>
      <x:c r="G38" s="172"/>
      <x:c r="H38" s="145"/>
      <x:c r="I38" s="145" t="str">
        <x:f>IF(OR(F38="",H38=""),"",F38-H38)</x:f>
      </x:c>
      <x:c r="J38" s="145"/>
      <x:c r="K38" s="145"/>
      <x:c r="L38" s="142"/>
      <x:c r="M38" s="142"/>
      <x:c r="N38" s="142"/>
      <x:c r="O38" s="142"/>
      <x:c r="P38" s="146" t="str">
        <x:f>IF(B38="","",TODAY())</x:f>
      </x:c>
      <x:c r="Q38" s="142"/>
      <x:c r="R38" s="142" t="str">
        <x:f>IF(B38="","",IF(OR(D38="",L38="",M38="",N38&lt;&gt;"Validé humainement"),"ALERTE: localisation/source/validation à compléter","OK"))</x:f>
      </x:c>
      <x:c r="S38" s="142" t="str">
        <x:f>IF(B38="","",IF(N38="Validé humainement","Oui","Non"))</x:f>
      </x:c>
    </x:row>
    <x:row r="39">
      <x:c r="A39" s="142" t="str">
        <x:f>IF(B39="","","OCS-"&amp;TEXT(ROW()-4,"0000"))</x:f>
      </x:c>
      <x:c r="B39" s="142"/>
      <x:c r="C39" s="142"/>
      <x:c r="D39" s="142"/>
      <x:c r="E39" s="142"/>
      <x:c r="F39" s="145"/>
      <x:c r="G39" s="172"/>
      <x:c r="H39" s="145"/>
      <x:c r="I39" s="145" t="str">
        <x:f>IF(OR(F39="",H39=""),"",F39-H39)</x:f>
      </x:c>
      <x:c r="J39" s="145"/>
      <x:c r="K39" s="145"/>
      <x:c r="L39" s="142"/>
      <x:c r="M39" s="142"/>
      <x:c r="N39" s="142"/>
      <x:c r="O39" s="142"/>
      <x:c r="P39" s="146" t="str">
        <x:f>IF(B39="","",TODAY())</x:f>
      </x:c>
      <x:c r="Q39" s="142"/>
      <x:c r="R39" s="142" t="str">
        <x:f>IF(B39="","",IF(OR(D39="",L39="",M39="",N39&lt;&gt;"Validé humainement"),"ALERTE: localisation/source/validation à compléter","OK"))</x:f>
      </x:c>
      <x:c r="S39" s="142" t="str">
        <x:f>IF(B39="","",IF(N39="Validé humainement","Oui","Non"))</x:f>
      </x:c>
    </x:row>
    <x:row r="40">
      <x:c r="A40" s="142" t="str">
        <x:f>IF(B40="","","OCS-"&amp;TEXT(ROW()-4,"0000"))</x:f>
      </x:c>
      <x:c r="B40" s="142"/>
      <x:c r="C40" s="142"/>
      <x:c r="D40" s="142"/>
      <x:c r="E40" s="142"/>
      <x:c r="F40" s="145"/>
      <x:c r="G40" s="172"/>
      <x:c r="H40" s="145"/>
      <x:c r="I40" s="145" t="str">
        <x:f>IF(OR(F40="",H40=""),"",F40-H40)</x:f>
      </x:c>
      <x:c r="J40" s="145"/>
      <x:c r="K40" s="145"/>
      <x:c r="L40" s="142"/>
      <x:c r="M40" s="142"/>
      <x:c r="N40" s="142"/>
      <x:c r="O40" s="142"/>
      <x:c r="P40" s="146" t="str">
        <x:f>IF(B40="","",TODAY())</x:f>
      </x:c>
      <x:c r="Q40" s="142"/>
      <x:c r="R40" s="142" t="str">
        <x:f>IF(B40="","",IF(OR(D40="",L40="",M40="",N40&lt;&gt;"Validé humainement"),"ALERTE: localisation/source/validation à compléter","OK"))</x:f>
      </x:c>
      <x:c r="S40" s="142" t="str">
        <x:f>IF(B40="","",IF(N40="Validé humainement","Oui","Non"))</x:f>
      </x:c>
    </x:row>
    <x:row r="41">
      <x:c r="A41" s="142" t="str">
        <x:f>IF(B41="","","OCS-"&amp;TEXT(ROW()-4,"0000"))</x:f>
      </x:c>
      <x:c r="B41" s="142"/>
      <x:c r="C41" s="142"/>
      <x:c r="D41" s="142"/>
      <x:c r="E41" s="142"/>
      <x:c r="F41" s="145"/>
      <x:c r="G41" s="172"/>
      <x:c r="H41" s="145"/>
      <x:c r="I41" s="145" t="str">
        <x:f>IF(OR(F41="",H41=""),"",F41-H41)</x:f>
      </x:c>
      <x:c r="J41" s="145"/>
      <x:c r="K41" s="145"/>
      <x:c r="L41" s="142"/>
      <x:c r="M41" s="142"/>
      <x:c r="N41" s="142"/>
      <x:c r="O41" s="142"/>
      <x:c r="P41" s="146" t="str">
        <x:f>IF(B41="","",TODAY())</x:f>
      </x:c>
      <x:c r="Q41" s="142"/>
      <x:c r="R41" s="142" t="str">
        <x:f>IF(B41="","",IF(OR(D41="",L41="",M41="",N41&lt;&gt;"Validé humainement"),"ALERTE: localisation/source/validation à compléter","OK"))</x:f>
      </x:c>
      <x:c r="S41" s="142" t="str">
        <x:f>IF(B41="","",IF(N41="Validé humainement","Oui","Non"))</x:f>
      </x:c>
    </x:row>
    <x:row r="42">
      <x:c r="A42" s="142" t="str">
        <x:f>IF(B42="","","OCS-"&amp;TEXT(ROW()-4,"0000"))</x:f>
      </x:c>
      <x:c r="B42" s="142"/>
      <x:c r="C42" s="142"/>
      <x:c r="D42" s="142"/>
      <x:c r="E42" s="142"/>
      <x:c r="F42" s="145"/>
      <x:c r="G42" s="172"/>
      <x:c r="H42" s="145"/>
      <x:c r="I42" s="145" t="str">
        <x:f>IF(OR(F42="",H42=""),"",F42-H42)</x:f>
      </x:c>
      <x:c r="J42" s="145"/>
      <x:c r="K42" s="145"/>
      <x:c r="L42" s="142"/>
      <x:c r="M42" s="142"/>
      <x:c r="N42" s="142"/>
      <x:c r="O42" s="142"/>
      <x:c r="P42" s="146" t="str">
        <x:f>IF(B42="","",TODAY())</x:f>
      </x:c>
      <x:c r="Q42" s="142"/>
      <x:c r="R42" s="142" t="str">
        <x:f>IF(B42="","",IF(OR(D42="",L42="",M42="",N42&lt;&gt;"Validé humainement"),"ALERTE: localisation/source/validation à compléter","OK"))</x:f>
      </x:c>
      <x:c r="S42" s="142" t="str">
        <x:f>IF(B42="","",IF(N42="Validé humainement","Oui","Non"))</x:f>
      </x:c>
    </x:row>
    <x:row r="43">
      <x:c r="A43" s="142" t="str">
        <x:f>IF(B43="","","OCS-"&amp;TEXT(ROW()-4,"0000"))</x:f>
      </x:c>
      <x:c r="B43" s="142"/>
      <x:c r="C43" s="142"/>
      <x:c r="D43" s="142"/>
      <x:c r="E43" s="142"/>
      <x:c r="F43" s="145"/>
      <x:c r="G43" s="172"/>
      <x:c r="H43" s="145"/>
      <x:c r="I43" s="145" t="str">
        <x:f>IF(OR(F43="",H43=""),"",F43-H43)</x:f>
      </x:c>
      <x:c r="J43" s="145"/>
      <x:c r="K43" s="145"/>
      <x:c r="L43" s="142"/>
      <x:c r="M43" s="142"/>
      <x:c r="N43" s="142"/>
      <x:c r="O43" s="142"/>
      <x:c r="P43" s="146" t="str">
        <x:f>IF(B43="","",TODAY())</x:f>
      </x:c>
      <x:c r="Q43" s="142"/>
      <x:c r="R43" s="142" t="str">
        <x:f>IF(B43="","",IF(OR(D43="",L43="",M43="",N43&lt;&gt;"Validé humainement"),"ALERTE: localisation/source/validation à compléter","OK"))</x:f>
      </x:c>
      <x:c r="S43" s="142" t="str">
        <x:f>IF(B43="","",IF(N43="Validé humainement","Oui","Non"))</x:f>
      </x:c>
    </x:row>
    <x:row r="44">
      <x:c r="A44" s="142" t="str">
        <x:f>IF(B44="","","OCS-"&amp;TEXT(ROW()-4,"0000"))</x:f>
      </x:c>
      <x:c r="B44" s="142"/>
      <x:c r="C44" s="142"/>
      <x:c r="D44" s="142"/>
      <x:c r="E44" s="142"/>
      <x:c r="F44" s="145"/>
      <x:c r="G44" s="172"/>
      <x:c r="H44" s="145"/>
      <x:c r="I44" s="145" t="str">
        <x:f>IF(OR(F44="",H44=""),"",F44-H44)</x:f>
      </x:c>
      <x:c r="J44" s="145"/>
      <x:c r="K44" s="145"/>
      <x:c r="L44" s="142"/>
      <x:c r="M44" s="142"/>
      <x:c r="N44" s="142"/>
      <x:c r="O44" s="142"/>
      <x:c r="P44" s="146" t="str">
        <x:f>IF(B44="","",TODAY())</x:f>
      </x:c>
      <x:c r="Q44" s="142"/>
      <x:c r="R44" s="142" t="str">
        <x:f>IF(B44="","",IF(OR(D44="",L44="",M44="",N44&lt;&gt;"Validé humainement"),"ALERTE: localisation/source/validation à compléter","OK"))</x:f>
      </x:c>
      <x:c r="S44" s="142" t="str">
        <x:f>IF(B44="","",IF(N44="Validé humainement","Oui","Non"))</x:f>
      </x:c>
    </x:row>
    <x:row r="45">
      <x:c r="A45" s="142" t="str">
        <x:f>IF(B45="","","OCS-"&amp;TEXT(ROW()-4,"0000"))</x:f>
      </x:c>
      <x:c r="B45" s="142"/>
      <x:c r="C45" s="142"/>
      <x:c r="D45" s="142"/>
      <x:c r="E45" s="142"/>
      <x:c r="F45" s="145"/>
      <x:c r="G45" s="172"/>
      <x:c r="H45" s="145"/>
      <x:c r="I45" s="145" t="str">
        <x:f>IF(OR(F45="",H45=""),"",F45-H45)</x:f>
      </x:c>
      <x:c r="J45" s="145"/>
      <x:c r="K45" s="145"/>
      <x:c r="L45" s="142"/>
      <x:c r="M45" s="142"/>
      <x:c r="N45" s="142"/>
      <x:c r="O45" s="142"/>
      <x:c r="P45" s="146" t="str">
        <x:f>IF(B45="","",TODAY())</x:f>
      </x:c>
      <x:c r="Q45" s="142"/>
      <x:c r="R45" s="142" t="str">
        <x:f>IF(B45="","",IF(OR(D45="",L45="",M45="",N45&lt;&gt;"Validé humainement"),"ALERTE: localisation/source/validation à compléter","OK"))</x:f>
      </x:c>
      <x:c r="S45" s="142" t="str">
        <x:f>IF(B45="","",IF(N45="Validé humainement","Oui","Non"))</x:f>
      </x:c>
    </x:row>
    <x:row r="46">
      <x:c r="A46" s="142" t="str">
        <x:f>IF(B46="","","OCS-"&amp;TEXT(ROW()-4,"0000"))</x:f>
      </x:c>
      <x:c r="B46" s="142"/>
      <x:c r="C46" s="142"/>
      <x:c r="D46" s="142"/>
      <x:c r="E46" s="142"/>
      <x:c r="F46" s="145"/>
      <x:c r="G46" s="172"/>
      <x:c r="H46" s="145"/>
      <x:c r="I46" s="145" t="str">
        <x:f>IF(OR(F46="",H46=""),"",F46-H46)</x:f>
      </x:c>
      <x:c r="J46" s="145"/>
      <x:c r="K46" s="145"/>
      <x:c r="L46" s="142"/>
      <x:c r="M46" s="142"/>
      <x:c r="N46" s="142"/>
      <x:c r="O46" s="142"/>
      <x:c r="P46" s="146" t="str">
        <x:f>IF(B46="","",TODAY())</x:f>
      </x:c>
      <x:c r="Q46" s="142"/>
      <x:c r="R46" s="142" t="str">
        <x:f>IF(B46="","",IF(OR(D46="",L46="",M46="",N46&lt;&gt;"Validé humainement"),"ALERTE: localisation/source/validation à compléter","OK"))</x:f>
      </x:c>
      <x:c r="S46" s="142" t="str">
        <x:f>IF(B46="","",IF(N46="Validé humainement","Oui","Non"))</x:f>
      </x:c>
    </x:row>
    <x:row r="47">
      <x:c r="A47" s="142" t="str">
        <x:f>IF(B47="","","OCS-"&amp;TEXT(ROW()-4,"0000"))</x:f>
      </x:c>
      <x:c r="B47" s="142"/>
      <x:c r="C47" s="142"/>
      <x:c r="D47" s="142"/>
      <x:c r="E47" s="142"/>
      <x:c r="F47" s="145"/>
      <x:c r="G47" s="172"/>
      <x:c r="H47" s="145"/>
      <x:c r="I47" s="145" t="str">
        <x:f>IF(OR(F47="",H47=""),"",F47-H47)</x:f>
      </x:c>
      <x:c r="J47" s="145"/>
      <x:c r="K47" s="145"/>
      <x:c r="L47" s="142"/>
      <x:c r="M47" s="142"/>
      <x:c r="N47" s="142"/>
      <x:c r="O47" s="142"/>
      <x:c r="P47" s="146" t="str">
        <x:f>IF(B47="","",TODAY())</x:f>
      </x:c>
      <x:c r="Q47" s="142"/>
      <x:c r="R47" s="142" t="str">
        <x:f>IF(B47="","",IF(OR(D47="",L47="",M47="",N47&lt;&gt;"Validé humainement"),"ALERTE: localisation/source/validation à compléter","OK"))</x:f>
      </x:c>
      <x:c r="S47" s="142" t="str">
        <x:f>IF(B47="","",IF(N47="Validé humainement","Oui","Non"))</x:f>
      </x:c>
    </x:row>
    <x:row r="48">
      <x:c r="A48" s="142" t="str">
        <x:f>IF(B48="","","OCS-"&amp;TEXT(ROW()-4,"0000"))</x:f>
      </x:c>
      <x:c r="B48" s="142"/>
      <x:c r="C48" s="142"/>
      <x:c r="D48" s="142"/>
      <x:c r="E48" s="142"/>
      <x:c r="F48" s="145"/>
      <x:c r="G48" s="172"/>
      <x:c r="H48" s="145"/>
      <x:c r="I48" s="145" t="str">
        <x:f>IF(OR(F48="",H48=""),"",F48-H48)</x:f>
      </x:c>
      <x:c r="J48" s="145"/>
      <x:c r="K48" s="145"/>
      <x:c r="L48" s="142"/>
      <x:c r="M48" s="142"/>
      <x:c r="N48" s="142"/>
      <x:c r="O48" s="142"/>
      <x:c r="P48" s="146" t="str">
        <x:f>IF(B48="","",TODAY())</x:f>
      </x:c>
      <x:c r="Q48" s="142"/>
      <x:c r="R48" s="142" t="str">
        <x:f>IF(B48="","",IF(OR(D48="",L48="",M48="",N48&lt;&gt;"Validé humainement"),"ALERTE: localisation/source/validation à compléter","OK"))</x:f>
      </x:c>
      <x:c r="S48" s="142" t="str">
        <x:f>IF(B48="","",IF(N48="Validé humainement","Oui","Non"))</x:f>
      </x:c>
    </x:row>
    <x:row r="49">
      <x:c r="A49" s="142" t="str">
        <x:f>IF(B49="","","OCS-"&amp;TEXT(ROW()-4,"0000"))</x:f>
      </x:c>
      <x:c r="B49" s="142"/>
      <x:c r="C49" s="142"/>
      <x:c r="D49" s="142"/>
      <x:c r="E49" s="142"/>
      <x:c r="F49" s="145"/>
      <x:c r="G49" s="172"/>
      <x:c r="H49" s="145"/>
      <x:c r="I49" s="145" t="str">
        <x:f>IF(OR(F49="",H49=""),"",F49-H49)</x:f>
      </x:c>
      <x:c r="J49" s="145"/>
      <x:c r="K49" s="145"/>
      <x:c r="L49" s="142"/>
      <x:c r="M49" s="142"/>
      <x:c r="N49" s="142"/>
      <x:c r="O49" s="142"/>
      <x:c r="P49" s="146" t="str">
        <x:f>IF(B49="","",TODAY())</x:f>
      </x:c>
      <x:c r="Q49" s="142"/>
      <x:c r="R49" s="142" t="str">
        <x:f>IF(B49="","",IF(OR(D49="",L49="",M49="",N49&lt;&gt;"Validé humainement"),"ALERTE: localisation/source/validation à compléter","OK"))</x:f>
      </x:c>
      <x:c r="S49" s="142" t="str">
        <x:f>IF(B49="","",IF(N49="Validé humainement","Oui","Non"))</x:f>
      </x:c>
    </x:row>
    <x:row r="50">
      <x:c r="A50" s="142" t="str">
        <x:f>IF(B50="","","OCS-"&amp;TEXT(ROW()-4,"0000"))</x:f>
      </x:c>
      <x:c r="B50" s="142"/>
      <x:c r="C50" s="142"/>
      <x:c r="D50" s="142"/>
      <x:c r="E50" s="142"/>
      <x:c r="F50" s="145"/>
      <x:c r="G50" s="172"/>
      <x:c r="H50" s="145"/>
      <x:c r="I50" s="145" t="str">
        <x:f>IF(OR(F50="",H50=""),"",F50-H50)</x:f>
      </x:c>
      <x:c r="J50" s="145"/>
      <x:c r="K50" s="145"/>
      <x:c r="L50" s="142"/>
      <x:c r="M50" s="142"/>
      <x:c r="N50" s="142"/>
      <x:c r="O50" s="142"/>
      <x:c r="P50" s="146" t="str">
        <x:f>IF(B50="","",TODAY())</x:f>
      </x:c>
      <x:c r="Q50" s="142"/>
      <x:c r="R50" s="142" t="str">
        <x:f>IF(B50="","",IF(OR(D50="",L50="",M50="",N50&lt;&gt;"Validé humainement"),"ALERTE: localisation/source/validation à compléter","OK"))</x:f>
      </x:c>
      <x:c r="S50" s="142" t="str">
        <x:f>IF(B50="","",IF(N50="Validé humainement","Oui","Non"))</x:f>
      </x:c>
    </x:row>
    <x:row r="51">
      <x:c r="A51" s="142" t="str">
        <x:f>IF(B51="","","OCS-"&amp;TEXT(ROW()-4,"0000"))</x:f>
      </x:c>
      <x:c r="B51" s="142"/>
      <x:c r="C51" s="142"/>
      <x:c r="D51" s="142"/>
      <x:c r="E51" s="142"/>
      <x:c r="F51" s="145"/>
      <x:c r="G51" s="172"/>
      <x:c r="H51" s="145"/>
      <x:c r="I51" s="145" t="str">
        <x:f>IF(OR(F51="",H51=""),"",F51-H51)</x:f>
      </x:c>
      <x:c r="J51" s="145"/>
      <x:c r="K51" s="145"/>
      <x:c r="L51" s="142"/>
      <x:c r="M51" s="142"/>
      <x:c r="N51" s="142"/>
      <x:c r="O51" s="142"/>
      <x:c r="P51" s="146" t="str">
        <x:f>IF(B51="","",TODAY())</x:f>
      </x:c>
      <x:c r="Q51" s="142"/>
      <x:c r="R51" s="142" t="str">
        <x:f>IF(B51="","",IF(OR(D51="",L51="",M51="",N51&lt;&gt;"Validé humainement"),"ALERTE: localisation/source/validation à compléter","OK"))</x:f>
      </x:c>
      <x:c r="S51" s="142" t="str">
        <x:f>IF(B51="","",IF(N51="Validé humainement","Oui","Non"))</x:f>
      </x:c>
    </x:row>
    <x:row r="52">
      <x:c r="A52" s="142" t="str">
        <x:f>IF(B52="","","OCS-"&amp;TEXT(ROW()-4,"0000"))</x:f>
      </x:c>
      <x:c r="B52" s="142"/>
      <x:c r="C52" s="142"/>
      <x:c r="D52" s="142"/>
      <x:c r="E52" s="142"/>
      <x:c r="F52" s="145"/>
      <x:c r="G52" s="172"/>
      <x:c r="H52" s="145"/>
      <x:c r="I52" s="145" t="str">
        <x:f>IF(OR(F52="",H52=""),"",F52-H52)</x:f>
      </x:c>
      <x:c r="J52" s="145"/>
      <x:c r="K52" s="145"/>
      <x:c r="L52" s="142"/>
      <x:c r="M52" s="142"/>
      <x:c r="N52" s="142"/>
      <x:c r="O52" s="142"/>
      <x:c r="P52" s="146" t="str">
        <x:f>IF(B52="","",TODAY())</x:f>
      </x:c>
      <x:c r="Q52" s="142"/>
      <x:c r="R52" s="142" t="str">
        <x:f>IF(B52="","",IF(OR(D52="",L52="",M52="",N52&lt;&gt;"Validé humainement"),"ALERTE: localisation/source/validation à compléter","OK"))</x:f>
      </x:c>
      <x:c r="S52" s="142" t="str">
        <x:f>IF(B52="","",IF(N52="Validé humainement","Oui","Non"))</x:f>
      </x:c>
    </x:row>
    <x:row r="53">
      <x:c r="A53" s="142" t="str">
        <x:f>IF(B53="","","OCS-"&amp;TEXT(ROW()-4,"0000"))</x:f>
      </x:c>
      <x:c r="B53" s="142"/>
      <x:c r="C53" s="142"/>
      <x:c r="D53" s="142"/>
      <x:c r="E53" s="142"/>
      <x:c r="F53" s="145"/>
      <x:c r="G53" s="172"/>
      <x:c r="H53" s="145"/>
      <x:c r="I53" s="145" t="str">
        <x:f>IF(OR(F53="",H53=""),"",F53-H53)</x:f>
      </x:c>
      <x:c r="J53" s="145"/>
      <x:c r="K53" s="145"/>
      <x:c r="L53" s="142"/>
      <x:c r="M53" s="142"/>
      <x:c r="N53" s="142"/>
      <x:c r="O53" s="142"/>
      <x:c r="P53" s="146" t="str">
        <x:f>IF(B53="","",TODAY())</x:f>
      </x:c>
      <x:c r="Q53" s="142"/>
      <x:c r="R53" s="142" t="str">
        <x:f>IF(B53="","",IF(OR(D53="",L53="",M53="",N53&lt;&gt;"Validé humainement"),"ALERTE: localisation/source/validation à compléter","OK"))</x:f>
      </x:c>
      <x:c r="S53" s="142" t="str">
        <x:f>IF(B53="","",IF(N53="Validé humainement","Oui","Non"))</x:f>
      </x:c>
    </x:row>
    <x:row r="54">
      <x:c r="A54" s="142" t="str">
        <x:f>IF(B54="","","OCS-"&amp;TEXT(ROW()-4,"0000"))</x:f>
      </x:c>
      <x:c r="B54" s="142"/>
      <x:c r="C54" s="142"/>
      <x:c r="D54" s="142"/>
      <x:c r="E54" s="142"/>
      <x:c r="F54" s="145"/>
      <x:c r="G54" s="172"/>
      <x:c r="H54" s="145"/>
      <x:c r="I54" s="145" t="str">
        <x:f>IF(OR(F54="",H54=""),"",F54-H54)</x:f>
      </x:c>
      <x:c r="J54" s="145"/>
      <x:c r="K54" s="145"/>
      <x:c r="L54" s="142"/>
      <x:c r="M54" s="142"/>
      <x:c r="N54" s="142"/>
      <x:c r="O54" s="142"/>
      <x:c r="P54" s="146" t="str">
        <x:f>IF(B54="","",TODAY())</x:f>
      </x:c>
      <x:c r="Q54" s="142"/>
      <x:c r="R54" s="142" t="str">
        <x:f>IF(B54="","",IF(OR(D54="",L54="",M54="",N54&lt;&gt;"Validé humainement"),"ALERTE: localisation/source/validation à compléter","OK"))</x:f>
      </x:c>
      <x:c r="S54" s="142" t="str">
        <x:f>IF(B54="","",IF(N54="Validé humainement","Oui","Non"))</x:f>
      </x:c>
    </x:row>
    <x:row r="55">
      <x:c r="A55" s="142" t="str">
        <x:f>IF(B55="","","OCS-"&amp;TEXT(ROW()-4,"0000"))</x:f>
      </x:c>
      <x:c r="B55" s="142"/>
      <x:c r="C55" s="142"/>
      <x:c r="D55" s="142"/>
      <x:c r="E55" s="142"/>
      <x:c r="F55" s="145"/>
      <x:c r="G55" s="172"/>
      <x:c r="H55" s="145"/>
      <x:c r="I55" s="145" t="str">
        <x:f>IF(OR(F55="",H55=""),"",F55-H55)</x:f>
      </x:c>
      <x:c r="J55" s="145"/>
      <x:c r="K55" s="145"/>
      <x:c r="L55" s="142"/>
      <x:c r="M55" s="142"/>
      <x:c r="N55" s="142"/>
      <x:c r="O55" s="142"/>
      <x:c r="P55" s="146" t="str">
        <x:f>IF(B55="","",TODAY())</x:f>
      </x:c>
      <x:c r="Q55" s="142"/>
      <x:c r="R55" s="142" t="str">
        <x:f>IF(B55="","",IF(OR(D55="",L55="",M55="",N55&lt;&gt;"Validé humainement"),"ALERTE: localisation/source/validation à compléter","OK"))</x:f>
      </x:c>
      <x:c r="S55" s="142" t="str">
        <x:f>IF(B55="","",IF(N55="Validé humainement","Oui","Non"))</x:f>
      </x:c>
    </x:row>
    <x:row r="56">
      <x:c r="A56" s="142" t="str">
        <x:f>IF(B56="","","OCS-"&amp;TEXT(ROW()-4,"0000"))</x:f>
      </x:c>
      <x:c r="B56" s="142"/>
      <x:c r="C56" s="142"/>
      <x:c r="D56" s="142"/>
      <x:c r="E56" s="142"/>
      <x:c r="F56" s="145"/>
      <x:c r="G56" s="172"/>
      <x:c r="H56" s="145"/>
      <x:c r="I56" s="145" t="str">
        <x:f>IF(OR(F56="",H56=""),"",F56-H56)</x:f>
      </x:c>
      <x:c r="J56" s="145"/>
      <x:c r="K56" s="145"/>
      <x:c r="L56" s="142"/>
      <x:c r="M56" s="142"/>
      <x:c r="N56" s="142"/>
      <x:c r="O56" s="142"/>
      <x:c r="P56" s="146" t="str">
        <x:f>IF(B56="","",TODAY())</x:f>
      </x:c>
      <x:c r="Q56" s="142"/>
      <x:c r="R56" s="142" t="str">
        <x:f>IF(B56="","",IF(OR(D56="",L56="",M56="",N56&lt;&gt;"Validé humainement"),"ALERTE: localisation/source/validation à compléter","OK"))</x:f>
      </x:c>
      <x:c r="S56" s="142" t="str">
        <x:f>IF(B56="","",IF(N56="Validé humainement","Oui","Non"))</x:f>
      </x:c>
    </x:row>
    <x:row r="57">
      <x:c r="A57" s="142" t="str">
        <x:f>IF(B57="","","OCS-"&amp;TEXT(ROW()-4,"0000"))</x:f>
      </x:c>
      <x:c r="B57" s="142"/>
      <x:c r="C57" s="142"/>
      <x:c r="D57" s="142"/>
      <x:c r="E57" s="142"/>
      <x:c r="F57" s="145"/>
      <x:c r="G57" s="172"/>
      <x:c r="H57" s="145"/>
      <x:c r="I57" s="145" t="str">
        <x:f>IF(OR(F57="",H57=""),"",F57-H57)</x:f>
      </x:c>
      <x:c r="J57" s="145"/>
      <x:c r="K57" s="145"/>
      <x:c r="L57" s="142"/>
      <x:c r="M57" s="142"/>
      <x:c r="N57" s="142"/>
      <x:c r="O57" s="142"/>
      <x:c r="P57" s="146" t="str">
        <x:f>IF(B57="","",TODAY())</x:f>
      </x:c>
      <x:c r="Q57" s="142"/>
      <x:c r="R57" s="142" t="str">
        <x:f>IF(B57="","",IF(OR(D57="",L57="",M57="",N57&lt;&gt;"Validé humainement"),"ALERTE: localisation/source/validation à compléter","OK"))</x:f>
      </x:c>
      <x:c r="S57" s="142" t="str">
        <x:f>IF(B57="","",IF(N57="Validé humainement","Oui","Non"))</x:f>
      </x:c>
    </x:row>
    <x:row r="58">
      <x:c r="A58" s="142" t="str">
        <x:f>IF(B58="","","OCS-"&amp;TEXT(ROW()-4,"0000"))</x:f>
      </x:c>
      <x:c r="B58" s="142"/>
      <x:c r="C58" s="142"/>
      <x:c r="D58" s="142"/>
      <x:c r="E58" s="142"/>
      <x:c r="F58" s="145"/>
      <x:c r="G58" s="172"/>
      <x:c r="H58" s="145"/>
      <x:c r="I58" s="145" t="str">
        <x:f>IF(OR(F58="",H58=""),"",F58-H58)</x:f>
      </x:c>
      <x:c r="J58" s="145"/>
      <x:c r="K58" s="145"/>
      <x:c r="L58" s="142"/>
      <x:c r="M58" s="142"/>
      <x:c r="N58" s="142"/>
      <x:c r="O58" s="142"/>
      <x:c r="P58" s="146" t="str">
        <x:f>IF(B58="","",TODAY())</x:f>
      </x:c>
      <x:c r="Q58" s="142"/>
      <x:c r="R58" s="142" t="str">
        <x:f>IF(B58="","",IF(OR(D58="",L58="",M58="",N58&lt;&gt;"Validé humainement"),"ALERTE: localisation/source/validation à compléter","OK"))</x:f>
      </x:c>
      <x:c r="S58" s="142" t="str">
        <x:f>IF(B58="","",IF(N58="Validé humainement","Oui","Non"))</x:f>
      </x:c>
    </x:row>
    <x:row r="59">
      <x:c r="A59" s="142" t="str">
        <x:f>IF(B59="","","OCS-"&amp;TEXT(ROW()-4,"0000"))</x:f>
      </x:c>
      <x:c r="B59" s="142"/>
      <x:c r="C59" s="142"/>
      <x:c r="D59" s="142"/>
      <x:c r="E59" s="142"/>
      <x:c r="F59" s="145"/>
      <x:c r="G59" s="172"/>
      <x:c r="H59" s="145"/>
      <x:c r="I59" s="145" t="str">
        <x:f>IF(OR(F59="",H59=""),"",F59-H59)</x:f>
      </x:c>
      <x:c r="J59" s="145"/>
      <x:c r="K59" s="145"/>
      <x:c r="L59" s="142"/>
      <x:c r="M59" s="142"/>
      <x:c r="N59" s="142"/>
      <x:c r="O59" s="142"/>
      <x:c r="P59" s="146" t="str">
        <x:f>IF(B59="","",TODAY())</x:f>
      </x:c>
      <x:c r="Q59" s="142"/>
      <x:c r="R59" s="142" t="str">
        <x:f>IF(B59="","",IF(OR(D59="",L59="",M59="",N59&lt;&gt;"Validé humainement"),"ALERTE: localisation/source/validation à compléter","OK"))</x:f>
      </x:c>
      <x:c r="S59" s="142" t="str">
        <x:f>IF(B59="","",IF(N59="Validé humainement","Oui","Non"))</x:f>
      </x:c>
    </x:row>
    <x:row r="60">
      <x:c r="A60" s="142" t="str">
        <x:f>IF(B60="","","OCS-"&amp;TEXT(ROW()-4,"0000"))</x:f>
      </x:c>
      <x:c r="B60" s="142"/>
      <x:c r="C60" s="142"/>
      <x:c r="D60" s="142"/>
      <x:c r="E60" s="142"/>
      <x:c r="F60" s="145"/>
      <x:c r="G60" s="172"/>
      <x:c r="H60" s="145"/>
      <x:c r="I60" s="145" t="str">
        <x:f>IF(OR(F60="",H60=""),"",F60-H60)</x:f>
      </x:c>
      <x:c r="J60" s="145"/>
      <x:c r="K60" s="145"/>
      <x:c r="L60" s="142"/>
      <x:c r="M60" s="142"/>
      <x:c r="N60" s="142"/>
      <x:c r="O60" s="142"/>
      <x:c r="P60" s="146" t="str">
        <x:f>IF(B60="","",TODAY())</x:f>
      </x:c>
      <x:c r="Q60" s="142"/>
      <x:c r="R60" s="142" t="str">
        <x:f>IF(B60="","",IF(OR(D60="",L60="",M60="",N60&lt;&gt;"Validé humainement"),"ALERTE: localisation/source/validation à compléter","OK"))</x:f>
      </x:c>
      <x:c r="S60" s="142" t="str">
        <x:f>IF(B60="","",IF(N60="Validé humainement","Oui","Non"))</x:f>
      </x:c>
    </x:row>
    <x:row r="61">
      <x:c r="A61" s="142" t="str">
        <x:f>IF(B61="","","OCS-"&amp;TEXT(ROW()-4,"0000"))</x:f>
      </x:c>
      <x:c r="B61" s="142"/>
      <x:c r="C61" s="142"/>
      <x:c r="D61" s="142"/>
      <x:c r="E61" s="142"/>
      <x:c r="F61" s="145"/>
      <x:c r="G61" s="172"/>
      <x:c r="H61" s="145"/>
      <x:c r="I61" s="145" t="str">
        <x:f>IF(OR(F61="",H61=""),"",F61-H61)</x:f>
      </x:c>
      <x:c r="J61" s="145"/>
      <x:c r="K61" s="145"/>
      <x:c r="L61" s="142"/>
      <x:c r="M61" s="142"/>
      <x:c r="N61" s="142"/>
      <x:c r="O61" s="142"/>
      <x:c r="P61" s="146" t="str">
        <x:f>IF(B61="","",TODAY())</x:f>
      </x:c>
      <x:c r="Q61" s="142"/>
      <x:c r="R61" s="142" t="str">
        <x:f>IF(B61="","",IF(OR(D61="",L61="",M61="",N61&lt;&gt;"Validé humainement"),"ALERTE: localisation/source/validation à compléter","OK"))</x:f>
      </x:c>
      <x:c r="S61" s="142" t="str">
        <x:f>IF(B61="","",IF(N61="Validé humainement","Oui","Non"))</x:f>
      </x:c>
    </x:row>
    <x:row r="62">
      <x:c r="A62" s="142" t="str">
        <x:f>IF(B62="","","OCS-"&amp;TEXT(ROW()-4,"0000"))</x:f>
      </x:c>
      <x:c r="B62" s="142"/>
      <x:c r="C62" s="142"/>
      <x:c r="D62" s="142"/>
      <x:c r="E62" s="142"/>
      <x:c r="F62" s="145"/>
      <x:c r="G62" s="172"/>
      <x:c r="H62" s="145"/>
      <x:c r="I62" s="145" t="str">
        <x:f>IF(OR(F62="",H62=""),"",F62-H62)</x:f>
      </x:c>
      <x:c r="J62" s="145"/>
      <x:c r="K62" s="145"/>
      <x:c r="L62" s="142"/>
      <x:c r="M62" s="142"/>
      <x:c r="N62" s="142"/>
      <x:c r="O62" s="142"/>
      <x:c r="P62" s="146" t="str">
        <x:f>IF(B62="","",TODAY())</x:f>
      </x:c>
      <x:c r="Q62" s="142"/>
      <x:c r="R62" s="142" t="str">
        <x:f>IF(B62="","",IF(OR(D62="",L62="",M62="",N62&lt;&gt;"Validé humainement"),"ALERTE: localisation/source/validation à compléter","OK"))</x:f>
      </x:c>
      <x:c r="S62" s="142" t="str">
        <x:f>IF(B62="","",IF(N62="Validé humainement","Oui","Non"))</x:f>
      </x:c>
    </x:row>
    <x:row r="63">
      <x:c r="A63" s="142" t="str">
        <x:f>IF(B63="","","OCS-"&amp;TEXT(ROW()-4,"0000"))</x:f>
      </x:c>
      <x:c r="B63" s="142"/>
      <x:c r="C63" s="142"/>
      <x:c r="D63" s="142"/>
      <x:c r="E63" s="142"/>
      <x:c r="F63" s="145"/>
      <x:c r="G63" s="172"/>
      <x:c r="H63" s="145"/>
      <x:c r="I63" s="145" t="str">
        <x:f>IF(OR(F63="",H63=""),"",F63-H63)</x:f>
      </x:c>
      <x:c r="J63" s="145"/>
      <x:c r="K63" s="145"/>
      <x:c r="L63" s="142"/>
      <x:c r="M63" s="142"/>
      <x:c r="N63" s="142"/>
      <x:c r="O63" s="142"/>
      <x:c r="P63" s="146" t="str">
        <x:f>IF(B63="","",TODAY())</x:f>
      </x:c>
      <x:c r="Q63" s="142"/>
      <x:c r="R63" s="142" t="str">
        <x:f>IF(B63="","",IF(OR(D63="",L63="",M63="",N63&lt;&gt;"Validé humainement"),"ALERTE: localisation/source/validation à compléter","OK"))</x:f>
      </x:c>
      <x:c r="S63" s="142" t="str">
        <x:f>IF(B63="","",IF(N63="Validé humainement","Oui","Non"))</x:f>
      </x:c>
    </x:row>
    <x:row r="64">
      <x:c r="A64" s="142" t="str">
        <x:f>IF(B64="","","OCS-"&amp;TEXT(ROW()-4,"0000"))</x:f>
      </x:c>
      <x:c r="B64" s="142"/>
      <x:c r="C64" s="142"/>
      <x:c r="D64" s="142"/>
      <x:c r="E64" s="142"/>
      <x:c r="F64" s="145"/>
      <x:c r="G64" s="172"/>
      <x:c r="H64" s="145"/>
      <x:c r="I64" s="145" t="str">
        <x:f>IF(OR(F64="",H64=""),"",F64-H64)</x:f>
      </x:c>
      <x:c r="J64" s="145"/>
      <x:c r="K64" s="145"/>
      <x:c r="L64" s="142"/>
      <x:c r="M64" s="142"/>
      <x:c r="N64" s="142"/>
      <x:c r="O64" s="142"/>
      <x:c r="P64" s="146" t="str">
        <x:f>IF(B64="","",TODAY())</x:f>
      </x:c>
      <x:c r="Q64" s="142"/>
      <x:c r="R64" s="142" t="str">
        <x:f>IF(B64="","",IF(OR(D64="",L64="",M64="",N64&lt;&gt;"Validé humainement"),"ALERTE: localisation/source/validation à compléter","OK"))</x:f>
      </x:c>
      <x:c r="S64" s="142" t="str">
        <x:f>IF(B64="","",IF(N64="Validé humainement","Oui","Non"))</x:f>
      </x:c>
    </x:row>
  </x:sheetData>
  <x:mergeCells>
    <x:mergeCell ref="A1:S1"/>
    <x:mergeCell ref="A2:S2"/>
  </x:mergeCells>
  <x:conditionalFormatting sqref="N5:N64">
    <x:cfRule type="containsText" dxfId="499" priority="1" operator="containsText" text="ALERTE"/>
    <x:cfRule type="containsText" dxfId="500" priority="2" operator="containsText" text="OK"/>
    <x:cfRule type="containsText" dxfId="501" priority="3" operator="containsText" text="Rouge"/>
    <x:cfRule type="containsText" dxfId="502" priority="4" operator="containsText" text="Orange"/>
    <x:cfRule type="containsText" dxfId="503" priority="5" operator="containsText" text="Jaune"/>
    <x:cfRule type="containsText" dxfId="504" priority="6" operator="containsText" text="Vert"/>
    <x:cfRule type="containsText" dxfId="505" priority="7" operator="containsText" text="Validé humainement"/>
    <x:cfRule type="containsText" dxfId="506" priority="8" operator="containsText" text="P0"/>
    <x:cfRule type="containsText" dxfId="507" priority="9" operator="containsText" text="Extrême"/>
    <x:cfRule type="containsText" dxfId="508" priority="10" operator="containsText" text="Élevé"/>
  </x:conditionalFormatting>
  <x:conditionalFormatting sqref="R5:R64">
    <x:cfRule type="containsText" dxfId="509" priority="11" operator="containsText" text="ALERTE"/>
    <x:cfRule type="containsText" dxfId="510" priority="12" operator="containsText" text="OK"/>
    <x:cfRule type="containsText" dxfId="511" priority="13" operator="containsText" text="Rouge"/>
    <x:cfRule type="containsText" dxfId="512" priority="14" operator="containsText" text="Orange"/>
    <x:cfRule type="containsText" dxfId="513" priority="15" operator="containsText" text="Jaune"/>
    <x:cfRule type="containsText" dxfId="514" priority="16" operator="containsText" text="Vert"/>
    <x:cfRule type="containsText" dxfId="515" priority="17" operator="containsText" text="Validé humainement"/>
    <x:cfRule type="containsText" dxfId="516" priority="18" operator="containsText" text="P0"/>
    <x:cfRule type="containsText" dxfId="517" priority="19" operator="containsText" text="Extrême"/>
    <x:cfRule type="containsText" dxfId="518" priority="20" operator="containsText" text="Élevé"/>
  </x:conditionalFormatting>
  <x:dataValidations count="7">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N5:N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O5:O6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E5:E64">
      <x:formula1>"Résidentiel dense,Résidentiel diffus,Activités / commerce,Industriel,Équipement public,Espace vert,Plan d'eau,Zone humide,Sol nu / friche,Voirie / imperméabilisé"</x:formula1>
    </x:dataValidation>
  </x:dataValidations>
  <x:pageMargins left="0.7" right="0.7" top="0.75" bottom="0.75" header="0.3" footer="0.3"/>
  <x:tableParts count="1">
    <x:tablePart xmlns:r="http://schemas.openxmlformats.org/officeDocument/2006/relationships" r:id="R344dc7b1684a4156"/>
  </x:tableParts>
</x:worksheet>
</file>

<file path=xl/worksheets/sheet109.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22.5" hidden="0" customWidth="1"/>
    <x:col min="6" max="6" width="15" hidden="0" customWidth="1"/>
    <x:col min="7" max="7" width="15" hidden="0" customWidth="1"/>
    <x:col min="8" max="8" width="17.5" hidden="0" customWidth="1"/>
    <x:col min="9" max="9" width="15" hidden="0" customWidth="1"/>
    <x:col min="10" max="10" width="18.75" hidden="0" customWidth="1"/>
    <x:col min="11" max="11" width="17.5" hidden="0" customWidth="1"/>
    <x:col min="12" max="12" width="20.6299991607666" hidden="0" customWidth="1"/>
    <x:col min="13" max="13" width="25" hidden="0" customWidth="1"/>
    <x:col min="14" max="14" width="20.6299991607666" hidden="0" customWidth="1"/>
    <x:col min="15" max="15" width="18.75" hidden="0" customWidth="1"/>
    <x:col min="16" max="16" width="15" hidden="0" customWidth="1"/>
    <x:col min="17" max="17" width="18.75" hidden="0" customWidth="1"/>
    <x:col min="18" max="18" width="28.75" hidden="0" customWidth="1"/>
    <x:col min="19" max="19" width="16.25" hidden="0" customWidth="1"/>
  </x:cols>
  <x:sheetData>
    <x:row r="1" ht="25.5" customHeight="1">
      <x:c r="A1" s="148" t="str">
        <x:v>Base validée — Occupation du sol</x:v>
      </x:c>
      <x:c r="B1" s="148"/>
      <x:c r="C1" s="148"/>
      <x:c r="D1" s="148"/>
      <x:c r="E1" s="148"/>
      <x:c r="F1" s="148"/>
      <x:c r="G1" s="148"/>
      <x:c r="H1" s="148"/>
      <x:c r="I1" s="148"/>
      <x:c r="J1" s="148"/>
      <x:c r="K1" s="148"/>
      <x:c r="L1" s="148"/>
      <x:c r="M1" s="148"/>
      <x:c r="N1" s="148"/>
      <x:c r="O1" s="148"/>
      <x:c r="P1" s="148"/>
      <x:c r="Q1" s="148"/>
      <x:c r="R1" s="148"/>
      <x:c r="S1" s="148"/>
    </x:row>
    <x:row r="2" ht="34.5" customHeight="1">
      <x:c r="A2" s="138" t="str">
        <x:v>Base consolidée alimentée automatiquement depuis 20_Form_Occupation_Sol.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row>
    <x:row r="4">
      <x:c r="A4" s="150" t="str">
        <x:v>ID_Saisie</x:v>
      </x:c>
      <x:c r="B4" s="150" t="str">
        <x:v>Année</x:v>
      </x:c>
      <x:c r="C4" s="150" t="str">
        <x:v>Mois</x:v>
      </x:c>
      <x:c r="D4" s="150" t="str">
        <x:v>Commune / zone</x:v>
      </x:c>
      <x:c r="E4" s="150" t="str">
        <x:v>Classe d'occupation</x:v>
      </x:c>
      <x:c r="F4" s="150" t="str">
        <x:v>Surface (ha)</x:v>
      </x:c>
      <x:c r="G4" s="150" t="str">
        <x:v>Part de la zone (%)</x:v>
      </x:c>
      <x:c r="H4" s="150" t="str">
        <x:v>Surface année N-1 (ha)</x:v>
      </x:c>
      <x:c r="I4" s="150" t="str">
        <x:v>Évolution (ha)</x:v>
      </x:c>
      <x:c r="J4" s="150" t="str">
        <x:v>Surface imperméabilisée (ha)</x:v>
      </x:c>
      <x:c r="K4" s="150" t="str">
        <x:v>Surface végétalisée (ha)</x:v>
      </x:c>
      <x:c r="L4" s="150" t="str">
        <x:v>Institution source</x:v>
      </x:c>
      <x:c r="M4" s="150" t="str">
        <x:v>Document source</x:v>
      </x:c>
      <x:c r="N4" s="150" t="str">
        <x:v>Statut validation</x:v>
      </x:c>
      <x:c r="O4" s="150" t="str">
        <x:v>Niveau d'incertitude</x:v>
      </x:c>
      <x:c r="P4" s="150" t="str">
        <x:v>Date de saisie</x:v>
      </x:c>
      <x:c r="Q4" s="150" t="str">
        <x:v>Responsable</x:v>
      </x:c>
      <x:c r="R4" s="150" t="str">
        <x:v>Alerte_QC</x:v>
      </x:c>
      <x:c r="S4" s="150" t="str">
        <x:v>Alimente_Rapports</x:v>
      </x:c>
    </x:row>
    <x:row r="5">
      <x:c r="A5" s="142" t="str">
        <x:f>IF('20_Form_Occupation_Sol'!$N5="Validé humainement",'20_Form_Occupation_Sol'!A5,"")</x:f>
      </x:c>
      <x:c r="B5" s="142" t="str">
        <x:f>IF('20_Form_Occupation_Sol'!$N5="Validé humainement",'20_Form_Occupation_Sol'!B5,"")</x:f>
      </x:c>
      <x:c r="C5" s="142" t="str">
        <x:f>IF('20_Form_Occupation_Sol'!$N5="Validé humainement",'20_Form_Occupation_Sol'!C5,"")</x:f>
      </x:c>
      <x:c r="D5" s="142" t="str">
        <x:f>IF('20_Form_Occupation_Sol'!$N5="Validé humainement",'20_Form_Occupation_Sol'!D5,"")</x:f>
      </x:c>
      <x:c r="E5" s="142" t="str">
        <x:f>IF('20_Form_Occupation_Sol'!$N5="Validé humainement",'20_Form_Occupation_Sol'!E5,"")</x:f>
      </x:c>
      <x:c r="F5" s="142" t="str">
        <x:f>IF('20_Form_Occupation_Sol'!$N5="Validé humainement",'20_Form_Occupation_Sol'!F5,"")</x:f>
      </x:c>
      <x:c r="G5" s="142" t="str">
        <x:f>IF('20_Form_Occupation_Sol'!$N5="Validé humainement",'20_Form_Occupation_Sol'!G5,"")</x:f>
      </x:c>
      <x:c r="H5" s="142" t="str">
        <x:f>IF('20_Form_Occupation_Sol'!$N5="Validé humainement",'20_Form_Occupation_Sol'!H5,"")</x:f>
      </x:c>
      <x:c r="I5" s="142" t="str">
        <x:f>IF('20_Form_Occupation_Sol'!$N5="Validé humainement",'20_Form_Occupation_Sol'!I5,"")</x:f>
      </x:c>
      <x:c r="J5" s="142" t="str">
        <x:f>IF('20_Form_Occupation_Sol'!$N5="Validé humainement",'20_Form_Occupation_Sol'!J5,"")</x:f>
      </x:c>
      <x:c r="K5" s="142" t="str">
        <x:f>IF('20_Form_Occupation_Sol'!$N5="Validé humainement",'20_Form_Occupation_Sol'!K5,"")</x:f>
      </x:c>
      <x:c r="L5" s="142" t="str">
        <x:f>IF('20_Form_Occupation_Sol'!$N5="Validé humainement",'20_Form_Occupation_Sol'!L5,"")</x:f>
      </x:c>
      <x:c r="M5" s="142" t="str">
        <x:f>IF('20_Form_Occupation_Sol'!$N5="Validé humainement",'20_Form_Occupation_Sol'!M5,"")</x:f>
      </x:c>
      <x:c r="N5" s="142" t="str">
        <x:f>IF('20_Form_Occupation_Sol'!$N5="Validé humainement",'20_Form_Occupation_Sol'!N5,"")</x:f>
      </x:c>
      <x:c r="O5" s="142" t="str">
        <x:f>IF('20_Form_Occupation_Sol'!$N5="Validé humainement",'20_Form_Occupation_Sol'!O5,"")</x:f>
      </x:c>
      <x:c r="P5" s="142" t="str">
        <x:f>IF('20_Form_Occupation_Sol'!$N5="Validé humainement",'20_Form_Occupation_Sol'!P5,"")</x:f>
      </x:c>
      <x:c r="Q5" s="142" t="str">
        <x:f>IF('20_Form_Occupation_Sol'!$N5="Validé humainement",'20_Form_Occupation_Sol'!Q5,"")</x:f>
      </x:c>
      <x:c r="R5" s="142" t="str">
        <x:f>IF('20_Form_Occupation_Sol'!$N5="Validé humainement",'20_Form_Occupation_Sol'!R5,"")</x:f>
      </x:c>
      <x:c r="S5" s="142" t="str">
        <x:f>IF('20_Form_Occupation_Sol'!$N5="Validé humainement",'20_Form_Occupation_Sol'!S5,"")</x:f>
      </x:c>
    </x:row>
    <x:row r="6">
      <x:c r="A6" s="142" t="str">
        <x:f>IF('20_Form_Occupation_Sol'!$N6="Validé humainement",'20_Form_Occupation_Sol'!A6,"")</x:f>
      </x:c>
      <x:c r="B6" s="142" t="str">
        <x:f>IF('20_Form_Occupation_Sol'!$N6="Validé humainement",'20_Form_Occupation_Sol'!B6,"")</x:f>
      </x:c>
      <x:c r="C6" s="142" t="str">
        <x:f>IF('20_Form_Occupation_Sol'!$N6="Validé humainement",'20_Form_Occupation_Sol'!C6,"")</x:f>
      </x:c>
      <x:c r="D6" s="142" t="str">
        <x:f>IF('20_Form_Occupation_Sol'!$N6="Validé humainement",'20_Form_Occupation_Sol'!D6,"")</x:f>
      </x:c>
      <x:c r="E6" s="142" t="str">
        <x:f>IF('20_Form_Occupation_Sol'!$N6="Validé humainement",'20_Form_Occupation_Sol'!E6,"")</x:f>
      </x:c>
      <x:c r="F6" s="142" t="str">
        <x:f>IF('20_Form_Occupation_Sol'!$N6="Validé humainement",'20_Form_Occupation_Sol'!F6,"")</x:f>
      </x:c>
      <x:c r="G6" s="142" t="str">
        <x:f>IF('20_Form_Occupation_Sol'!$N6="Validé humainement",'20_Form_Occupation_Sol'!G6,"")</x:f>
      </x:c>
      <x:c r="H6" s="142" t="str">
        <x:f>IF('20_Form_Occupation_Sol'!$N6="Validé humainement",'20_Form_Occupation_Sol'!H6,"")</x:f>
      </x:c>
      <x:c r="I6" s="142" t="str">
        <x:f>IF('20_Form_Occupation_Sol'!$N6="Validé humainement",'20_Form_Occupation_Sol'!I6,"")</x:f>
      </x:c>
      <x:c r="J6" s="142" t="str">
        <x:f>IF('20_Form_Occupation_Sol'!$N6="Validé humainement",'20_Form_Occupation_Sol'!J6,"")</x:f>
      </x:c>
      <x:c r="K6" s="142" t="str">
        <x:f>IF('20_Form_Occupation_Sol'!$N6="Validé humainement",'20_Form_Occupation_Sol'!K6,"")</x:f>
      </x:c>
      <x:c r="L6" s="142" t="str">
        <x:f>IF('20_Form_Occupation_Sol'!$N6="Validé humainement",'20_Form_Occupation_Sol'!L6,"")</x:f>
      </x:c>
      <x:c r="M6" s="142" t="str">
        <x:f>IF('20_Form_Occupation_Sol'!$N6="Validé humainement",'20_Form_Occupation_Sol'!M6,"")</x:f>
      </x:c>
      <x:c r="N6" s="142" t="str">
        <x:f>IF('20_Form_Occupation_Sol'!$N6="Validé humainement",'20_Form_Occupation_Sol'!N6,"")</x:f>
      </x:c>
      <x:c r="O6" s="142" t="str">
        <x:f>IF('20_Form_Occupation_Sol'!$N6="Validé humainement",'20_Form_Occupation_Sol'!O6,"")</x:f>
      </x:c>
      <x:c r="P6" s="142" t="str">
        <x:f>IF('20_Form_Occupation_Sol'!$N6="Validé humainement",'20_Form_Occupation_Sol'!P6,"")</x:f>
      </x:c>
      <x:c r="Q6" s="142" t="str">
        <x:f>IF('20_Form_Occupation_Sol'!$N6="Validé humainement",'20_Form_Occupation_Sol'!Q6,"")</x:f>
      </x:c>
      <x:c r="R6" s="142" t="str">
        <x:f>IF('20_Form_Occupation_Sol'!$N6="Validé humainement",'20_Form_Occupation_Sol'!R6,"")</x:f>
      </x:c>
      <x:c r="S6" s="142" t="str">
        <x:f>IF('20_Form_Occupation_Sol'!$N6="Validé humainement",'20_Form_Occupation_Sol'!S6,"")</x:f>
      </x:c>
    </x:row>
    <x:row r="7">
      <x:c r="A7" s="142" t="str">
        <x:f>IF('20_Form_Occupation_Sol'!$N7="Validé humainement",'20_Form_Occupation_Sol'!A7,"")</x:f>
      </x:c>
      <x:c r="B7" s="142" t="str">
        <x:f>IF('20_Form_Occupation_Sol'!$N7="Validé humainement",'20_Form_Occupation_Sol'!B7,"")</x:f>
      </x:c>
      <x:c r="C7" s="142" t="str">
        <x:f>IF('20_Form_Occupation_Sol'!$N7="Validé humainement",'20_Form_Occupation_Sol'!C7,"")</x:f>
      </x:c>
      <x:c r="D7" s="142" t="str">
        <x:f>IF('20_Form_Occupation_Sol'!$N7="Validé humainement",'20_Form_Occupation_Sol'!D7,"")</x:f>
      </x:c>
      <x:c r="E7" s="142" t="str">
        <x:f>IF('20_Form_Occupation_Sol'!$N7="Validé humainement",'20_Form_Occupation_Sol'!E7,"")</x:f>
      </x:c>
      <x:c r="F7" s="142" t="str">
        <x:f>IF('20_Form_Occupation_Sol'!$N7="Validé humainement",'20_Form_Occupation_Sol'!F7,"")</x:f>
      </x:c>
      <x:c r="G7" s="142" t="str">
        <x:f>IF('20_Form_Occupation_Sol'!$N7="Validé humainement",'20_Form_Occupation_Sol'!G7,"")</x:f>
      </x:c>
      <x:c r="H7" s="142" t="str">
        <x:f>IF('20_Form_Occupation_Sol'!$N7="Validé humainement",'20_Form_Occupation_Sol'!H7,"")</x:f>
      </x:c>
      <x:c r="I7" s="142" t="str">
        <x:f>IF('20_Form_Occupation_Sol'!$N7="Validé humainement",'20_Form_Occupation_Sol'!I7,"")</x:f>
      </x:c>
      <x:c r="J7" s="142" t="str">
        <x:f>IF('20_Form_Occupation_Sol'!$N7="Validé humainement",'20_Form_Occupation_Sol'!J7,"")</x:f>
      </x:c>
      <x:c r="K7" s="142" t="str">
        <x:f>IF('20_Form_Occupation_Sol'!$N7="Validé humainement",'20_Form_Occupation_Sol'!K7,"")</x:f>
      </x:c>
      <x:c r="L7" s="142" t="str">
        <x:f>IF('20_Form_Occupation_Sol'!$N7="Validé humainement",'20_Form_Occupation_Sol'!L7,"")</x:f>
      </x:c>
      <x:c r="M7" s="142" t="str">
        <x:f>IF('20_Form_Occupation_Sol'!$N7="Validé humainement",'20_Form_Occupation_Sol'!M7,"")</x:f>
      </x:c>
      <x:c r="N7" s="142" t="str">
        <x:f>IF('20_Form_Occupation_Sol'!$N7="Validé humainement",'20_Form_Occupation_Sol'!N7,"")</x:f>
      </x:c>
      <x:c r="O7" s="142" t="str">
        <x:f>IF('20_Form_Occupation_Sol'!$N7="Validé humainement",'20_Form_Occupation_Sol'!O7,"")</x:f>
      </x:c>
      <x:c r="P7" s="142" t="str">
        <x:f>IF('20_Form_Occupation_Sol'!$N7="Validé humainement",'20_Form_Occupation_Sol'!P7,"")</x:f>
      </x:c>
      <x:c r="Q7" s="142" t="str">
        <x:f>IF('20_Form_Occupation_Sol'!$N7="Validé humainement",'20_Form_Occupation_Sol'!Q7,"")</x:f>
      </x:c>
      <x:c r="R7" s="142" t="str">
        <x:f>IF('20_Form_Occupation_Sol'!$N7="Validé humainement",'20_Form_Occupation_Sol'!R7,"")</x:f>
      </x:c>
      <x:c r="S7" s="142" t="str">
        <x:f>IF('20_Form_Occupation_Sol'!$N7="Validé humainement",'20_Form_Occupation_Sol'!S7,"")</x:f>
      </x:c>
    </x:row>
    <x:row r="8">
      <x:c r="A8" s="142" t="str">
        <x:f>IF('20_Form_Occupation_Sol'!$N8="Validé humainement",'20_Form_Occupation_Sol'!A8,"")</x:f>
      </x:c>
      <x:c r="B8" s="142" t="str">
        <x:f>IF('20_Form_Occupation_Sol'!$N8="Validé humainement",'20_Form_Occupation_Sol'!B8,"")</x:f>
      </x:c>
      <x:c r="C8" s="142" t="str">
        <x:f>IF('20_Form_Occupation_Sol'!$N8="Validé humainement",'20_Form_Occupation_Sol'!C8,"")</x:f>
      </x:c>
      <x:c r="D8" s="142" t="str">
        <x:f>IF('20_Form_Occupation_Sol'!$N8="Validé humainement",'20_Form_Occupation_Sol'!D8,"")</x:f>
      </x:c>
      <x:c r="E8" s="142" t="str">
        <x:f>IF('20_Form_Occupation_Sol'!$N8="Validé humainement",'20_Form_Occupation_Sol'!E8,"")</x:f>
      </x:c>
      <x:c r="F8" s="142" t="str">
        <x:f>IF('20_Form_Occupation_Sol'!$N8="Validé humainement",'20_Form_Occupation_Sol'!F8,"")</x:f>
      </x:c>
      <x:c r="G8" s="142" t="str">
        <x:f>IF('20_Form_Occupation_Sol'!$N8="Validé humainement",'20_Form_Occupation_Sol'!G8,"")</x:f>
      </x:c>
      <x:c r="H8" s="142" t="str">
        <x:f>IF('20_Form_Occupation_Sol'!$N8="Validé humainement",'20_Form_Occupation_Sol'!H8,"")</x:f>
      </x:c>
      <x:c r="I8" s="142" t="str">
        <x:f>IF('20_Form_Occupation_Sol'!$N8="Validé humainement",'20_Form_Occupation_Sol'!I8,"")</x:f>
      </x:c>
      <x:c r="J8" s="142" t="str">
        <x:f>IF('20_Form_Occupation_Sol'!$N8="Validé humainement",'20_Form_Occupation_Sol'!J8,"")</x:f>
      </x:c>
      <x:c r="K8" s="142" t="str">
        <x:f>IF('20_Form_Occupation_Sol'!$N8="Validé humainement",'20_Form_Occupation_Sol'!K8,"")</x:f>
      </x:c>
      <x:c r="L8" s="142" t="str">
        <x:f>IF('20_Form_Occupation_Sol'!$N8="Validé humainement",'20_Form_Occupation_Sol'!L8,"")</x:f>
      </x:c>
      <x:c r="M8" s="142" t="str">
        <x:f>IF('20_Form_Occupation_Sol'!$N8="Validé humainement",'20_Form_Occupation_Sol'!M8,"")</x:f>
      </x:c>
      <x:c r="N8" s="142" t="str">
        <x:f>IF('20_Form_Occupation_Sol'!$N8="Validé humainement",'20_Form_Occupation_Sol'!N8,"")</x:f>
      </x:c>
      <x:c r="O8" s="142" t="str">
        <x:f>IF('20_Form_Occupation_Sol'!$N8="Validé humainement",'20_Form_Occupation_Sol'!O8,"")</x:f>
      </x:c>
      <x:c r="P8" s="142" t="str">
        <x:f>IF('20_Form_Occupation_Sol'!$N8="Validé humainement",'20_Form_Occupation_Sol'!P8,"")</x:f>
      </x:c>
      <x:c r="Q8" s="142" t="str">
        <x:f>IF('20_Form_Occupation_Sol'!$N8="Validé humainement",'20_Form_Occupation_Sol'!Q8,"")</x:f>
      </x:c>
      <x:c r="R8" s="142" t="str">
        <x:f>IF('20_Form_Occupation_Sol'!$N8="Validé humainement",'20_Form_Occupation_Sol'!R8,"")</x:f>
      </x:c>
      <x:c r="S8" s="142" t="str">
        <x:f>IF('20_Form_Occupation_Sol'!$N8="Validé humainement",'20_Form_Occupation_Sol'!S8,"")</x:f>
      </x:c>
    </x:row>
    <x:row r="9">
      <x:c r="A9" s="142" t="str">
        <x:f>IF('20_Form_Occupation_Sol'!$N9="Validé humainement",'20_Form_Occupation_Sol'!A9,"")</x:f>
      </x:c>
      <x:c r="B9" s="142" t="str">
        <x:f>IF('20_Form_Occupation_Sol'!$N9="Validé humainement",'20_Form_Occupation_Sol'!B9,"")</x:f>
      </x:c>
      <x:c r="C9" s="142" t="str">
        <x:f>IF('20_Form_Occupation_Sol'!$N9="Validé humainement",'20_Form_Occupation_Sol'!C9,"")</x:f>
      </x:c>
      <x:c r="D9" s="142" t="str">
        <x:f>IF('20_Form_Occupation_Sol'!$N9="Validé humainement",'20_Form_Occupation_Sol'!D9,"")</x:f>
      </x:c>
      <x:c r="E9" s="142" t="str">
        <x:f>IF('20_Form_Occupation_Sol'!$N9="Validé humainement",'20_Form_Occupation_Sol'!E9,"")</x:f>
      </x:c>
      <x:c r="F9" s="142" t="str">
        <x:f>IF('20_Form_Occupation_Sol'!$N9="Validé humainement",'20_Form_Occupation_Sol'!F9,"")</x:f>
      </x:c>
      <x:c r="G9" s="142" t="str">
        <x:f>IF('20_Form_Occupation_Sol'!$N9="Validé humainement",'20_Form_Occupation_Sol'!G9,"")</x:f>
      </x:c>
      <x:c r="H9" s="142" t="str">
        <x:f>IF('20_Form_Occupation_Sol'!$N9="Validé humainement",'20_Form_Occupation_Sol'!H9,"")</x:f>
      </x:c>
      <x:c r="I9" s="142" t="str">
        <x:f>IF('20_Form_Occupation_Sol'!$N9="Validé humainement",'20_Form_Occupation_Sol'!I9,"")</x:f>
      </x:c>
      <x:c r="J9" s="142" t="str">
        <x:f>IF('20_Form_Occupation_Sol'!$N9="Validé humainement",'20_Form_Occupation_Sol'!J9,"")</x:f>
      </x:c>
      <x:c r="K9" s="142" t="str">
        <x:f>IF('20_Form_Occupation_Sol'!$N9="Validé humainement",'20_Form_Occupation_Sol'!K9,"")</x:f>
      </x:c>
      <x:c r="L9" s="142" t="str">
        <x:f>IF('20_Form_Occupation_Sol'!$N9="Validé humainement",'20_Form_Occupation_Sol'!L9,"")</x:f>
      </x:c>
      <x:c r="M9" s="142" t="str">
        <x:f>IF('20_Form_Occupation_Sol'!$N9="Validé humainement",'20_Form_Occupation_Sol'!M9,"")</x:f>
      </x:c>
      <x:c r="N9" s="142" t="str">
        <x:f>IF('20_Form_Occupation_Sol'!$N9="Validé humainement",'20_Form_Occupation_Sol'!N9,"")</x:f>
      </x:c>
      <x:c r="O9" s="142" t="str">
        <x:f>IF('20_Form_Occupation_Sol'!$N9="Validé humainement",'20_Form_Occupation_Sol'!O9,"")</x:f>
      </x:c>
      <x:c r="P9" s="142" t="str">
        <x:f>IF('20_Form_Occupation_Sol'!$N9="Validé humainement",'20_Form_Occupation_Sol'!P9,"")</x:f>
      </x:c>
      <x:c r="Q9" s="142" t="str">
        <x:f>IF('20_Form_Occupation_Sol'!$N9="Validé humainement",'20_Form_Occupation_Sol'!Q9,"")</x:f>
      </x:c>
      <x:c r="R9" s="142" t="str">
        <x:f>IF('20_Form_Occupation_Sol'!$N9="Validé humainement",'20_Form_Occupation_Sol'!R9,"")</x:f>
      </x:c>
      <x:c r="S9" s="142" t="str">
        <x:f>IF('20_Form_Occupation_Sol'!$N9="Validé humainement",'20_Form_Occupation_Sol'!S9,"")</x:f>
      </x:c>
    </x:row>
    <x:row r="10">
      <x:c r="A10" s="142" t="str">
        <x:f>IF('20_Form_Occupation_Sol'!$N10="Validé humainement",'20_Form_Occupation_Sol'!A10,"")</x:f>
      </x:c>
      <x:c r="B10" s="142" t="str">
        <x:f>IF('20_Form_Occupation_Sol'!$N10="Validé humainement",'20_Form_Occupation_Sol'!B10,"")</x:f>
      </x:c>
      <x:c r="C10" s="142" t="str">
        <x:f>IF('20_Form_Occupation_Sol'!$N10="Validé humainement",'20_Form_Occupation_Sol'!C10,"")</x:f>
      </x:c>
      <x:c r="D10" s="142" t="str">
        <x:f>IF('20_Form_Occupation_Sol'!$N10="Validé humainement",'20_Form_Occupation_Sol'!D10,"")</x:f>
      </x:c>
      <x:c r="E10" s="142" t="str">
        <x:f>IF('20_Form_Occupation_Sol'!$N10="Validé humainement",'20_Form_Occupation_Sol'!E10,"")</x:f>
      </x:c>
      <x:c r="F10" s="142" t="str">
        <x:f>IF('20_Form_Occupation_Sol'!$N10="Validé humainement",'20_Form_Occupation_Sol'!F10,"")</x:f>
      </x:c>
      <x:c r="G10" s="142" t="str">
        <x:f>IF('20_Form_Occupation_Sol'!$N10="Validé humainement",'20_Form_Occupation_Sol'!G10,"")</x:f>
      </x:c>
      <x:c r="H10" s="142" t="str">
        <x:f>IF('20_Form_Occupation_Sol'!$N10="Validé humainement",'20_Form_Occupation_Sol'!H10,"")</x:f>
      </x:c>
      <x:c r="I10" s="142" t="str">
        <x:f>IF('20_Form_Occupation_Sol'!$N10="Validé humainement",'20_Form_Occupation_Sol'!I10,"")</x:f>
      </x:c>
      <x:c r="J10" s="142" t="str">
        <x:f>IF('20_Form_Occupation_Sol'!$N10="Validé humainement",'20_Form_Occupation_Sol'!J10,"")</x:f>
      </x:c>
      <x:c r="K10" s="142" t="str">
        <x:f>IF('20_Form_Occupation_Sol'!$N10="Validé humainement",'20_Form_Occupation_Sol'!K10,"")</x:f>
      </x:c>
      <x:c r="L10" s="142" t="str">
        <x:f>IF('20_Form_Occupation_Sol'!$N10="Validé humainement",'20_Form_Occupation_Sol'!L10,"")</x:f>
      </x:c>
      <x:c r="M10" s="142" t="str">
        <x:f>IF('20_Form_Occupation_Sol'!$N10="Validé humainement",'20_Form_Occupation_Sol'!M10,"")</x:f>
      </x:c>
      <x:c r="N10" s="142" t="str">
        <x:f>IF('20_Form_Occupation_Sol'!$N10="Validé humainement",'20_Form_Occupation_Sol'!N10,"")</x:f>
      </x:c>
      <x:c r="O10" s="142" t="str">
        <x:f>IF('20_Form_Occupation_Sol'!$N10="Validé humainement",'20_Form_Occupation_Sol'!O10,"")</x:f>
      </x:c>
      <x:c r="P10" s="142" t="str">
        <x:f>IF('20_Form_Occupation_Sol'!$N10="Validé humainement",'20_Form_Occupation_Sol'!P10,"")</x:f>
      </x:c>
      <x:c r="Q10" s="142" t="str">
        <x:f>IF('20_Form_Occupation_Sol'!$N10="Validé humainement",'20_Form_Occupation_Sol'!Q10,"")</x:f>
      </x:c>
      <x:c r="R10" s="142" t="str">
        <x:f>IF('20_Form_Occupation_Sol'!$N10="Validé humainement",'20_Form_Occupation_Sol'!R10,"")</x:f>
      </x:c>
      <x:c r="S10" s="142" t="str">
        <x:f>IF('20_Form_Occupation_Sol'!$N10="Validé humainement",'20_Form_Occupation_Sol'!S10,"")</x:f>
      </x:c>
    </x:row>
    <x:row r="11">
      <x:c r="A11" s="142" t="str">
        <x:f>IF('20_Form_Occupation_Sol'!$N11="Validé humainement",'20_Form_Occupation_Sol'!A11,"")</x:f>
      </x:c>
      <x:c r="B11" s="142" t="str">
        <x:f>IF('20_Form_Occupation_Sol'!$N11="Validé humainement",'20_Form_Occupation_Sol'!B11,"")</x:f>
      </x:c>
      <x:c r="C11" s="142" t="str">
        <x:f>IF('20_Form_Occupation_Sol'!$N11="Validé humainement",'20_Form_Occupation_Sol'!C11,"")</x:f>
      </x:c>
      <x:c r="D11" s="142" t="str">
        <x:f>IF('20_Form_Occupation_Sol'!$N11="Validé humainement",'20_Form_Occupation_Sol'!D11,"")</x:f>
      </x:c>
      <x:c r="E11" s="142" t="str">
        <x:f>IF('20_Form_Occupation_Sol'!$N11="Validé humainement",'20_Form_Occupation_Sol'!E11,"")</x:f>
      </x:c>
      <x:c r="F11" s="142" t="str">
        <x:f>IF('20_Form_Occupation_Sol'!$N11="Validé humainement",'20_Form_Occupation_Sol'!F11,"")</x:f>
      </x:c>
      <x:c r="G11" s="142" t="str">
        <x:f>IF('20_Form_Occupation_Sol'!$N11="Validé humainement",'20_Form_Occupation_Sol'!G11,"")</x:f>
      </x:c>
      <x:c r="H11" s="142" t="str">
        <x:f>IF('20_Form_Occupation_Sol'!$N11="Validé humainement",'20_Form_Occupation_Sol'!H11,"")</x:f>
      </x:c>
      <x:c r="I11" s="142" t="str">
        <x:f>IF('20_Form_Occupation_Sol'!$N11="Validé humainement",'20_Form_Occupation_Sol'!I11,"")</x:f>
      </x:c>
      <x:c r="J11" s="142" t="str">
        <x:f>IF('20_Form_Occupation_Sol'!$N11="Validé humainement",'20_Form_Occupation_Sol'!J11,"")</x:f>
      </x:c>
      <x:c r="K11" s="142" t="str">
        <x:f>IF('20_Form_Occupation_Sol'!$N11="Validé humainement",'20_Form_Occupation_Sol'!K11,"")</x:f>
      </x:c>
      <x:c r="L11" s="142" t="str">
        <x:f>IF('20_Form_Occupation_Sol'!$N11="Validé humainement",'20_Form_Occupation_Sol'!L11,"")</x:f>
      </x:c>
      <x:c r="M11" s="142" t="str">
        <x:f>IF('20_Form_Occupation_Sol'!$N11="Validé humainement",'20_Form_Occupation_Sol'!M11,"")</x:f>
      </x:c>
      <x:c r="N11" s="142" t="str">
        <x:f>IF('20_Form_Occupation_Sol'!$N11="Validé humainement",'20_Form_Occupation_Sol'!N11,"")</x:f>
      </x:c>
      <x:c r="O11" s="142" t="str">
        <x:f>IF('20_Form_Occupation_Sol'!$N11="Validé humainement",'20_Form_Occupation_Sol'!O11,"")</x:f>
      </x:c>
      <x:c r="P11" s="142" t="str">
        <x:f>IF('20_Form_Occupation_Sol'!$N11="Validé humainement",'20_Form_Occupation_Sol'!P11,"")</x:f>
      </x:c>
      <x:c r="Q11" s="142" t="str">
        <x:f>IF('20_Form_Occupation_Sol'!$N11="Validé humainement",'20_Form_Occupation_Sol'!Q11,"")</x:f>
      </x:c>
      <x:c r="R11" s="142" t="str">
        <x:f>IF('20_Form_Occupation_Sol'!$N11="Validé humainement",'20_Form_Occupation_Sol'!R11,"")</x:f>
      </x:c>
      <x:c r="S11" s="142" t="str">
        <x:f>IF('20_Form_Occupation_Sol'!$N11="Validé humainement",'20_Form_Occupation_Sol'!S11,"")</x:f>
      </x:c>
    </x:row>
    <x:row r="12">
      <x:c r="A12" s="142" t="str">
        <x:f>IF('20_Form_Occupation_Sol'!$N12="Validé humainement",'20_Form_Occupation_Sol'!A12,"")</x:f>
      </x:c>
      <x:c r="B12" s="142" t="str">
        <x:f>IF('20_Form_Occupation_Sol'!$N12="Validé humainement",'20_Form_Occupation_Sol'!B12,"")</x:f>
      </x:c>
      <x:c r="C12" s="142" t="str">
        <x:f>IF('20_Form_Occupation_Sol'!$N12="Validé humainement",'20_Form_Occupation_Sol'!C12,"")</x:f>
      </x:c>
      <x:c r="D12" s="142" t="str">
        <x:f>IF('20_Form_Occupation_Sol'!$N12="Validé humainement",'20_Form_Occupation_Sol'!D12,"")</x:f>
      </x:c>
      <x:c r="E12" s="142" t="str">
        <x:f>IF('20_Form_Occupation_Sol'!$N12="Validé humainement",'20_Form_Occupation_Sol'!E12,"")</x:f>
      </x:c>
      <x:c r="F12" s="142" t="str">
        <x:f>IF('20_Form_Occupation_Sol'!$N12="Validé humainement",'20_Form_Occupation_Sol'!F12,"")</x:f>
      </x:c>
      <x:c r="G12" s="142" t="str">
        <x:f>IF('20_Form_Occupation_Sol'!$N12="Validé humainement",'20_Form_Occupation_Sol'!G12,"")</x:f>
      </x:c>
      <x:c r="H12" s="142" t="str">
        <x:f>IF('20_Form_Occupation_Sol'!$N12="Validé humainement",'20_Form_Occupation_Sol'!H12,"")</x:f>
      </x:c>
      <x:c r="I12" s="142" t="str">
        <x:f>IF('20_Form_Occupation_Sol'!$N12="Validé humainement",'20_Form_Occupation_Sol'!I12,"")</x:f>
      </x:c>
      <x:c r="J12" s="142" t="str">
        <x:f>IF('20_Form_Occupation_Sol'!$N12="Validé humainement",'20_Form_Occupation_Sol'!J12,"")</x:f>
      </x:c>
      <x:c r="K12" s="142" t="str">
        <x:f>IF('20_Form_Occupation_Sol'!$N12="Validé humainement",'20_Form_Occupation_Sol'!K12,"")</x:f>
      </x:c>
      <x:c r="L12" s="142" t="str">
        <x:f>IF('20_Form_Occupation_Sol'!$N12="Validé humainement",'20_Form_Occupation_Sol'!L12,"")</x:f>
      </x:c>
      <x:c r="M12" s="142" t="str">
        <x:f>IF('20_Form_Occupation_Sol'!$N12="Validé humainement",'20_Form_Occupation_Sol'!M12,"")</x:f>
      </x:c>
      <x:c r="N12" s="142" t="str">
        <x:f>IF('20_Form_Occupation_Sol'!$N12="Validé humainement",'20_Form_Occupation_Sol'!N12,"")</x:f>
      </x:c>
      <x:c r="O12" s="142" t="str">
        <x:f>IF('20_Form_Occupation_Sol'!$N12="Validé humainement",'20_Form_Occupation_Sol'!O12,"")</x:f>
      </x:c>
      <x:c r="P12" s="142" t="str">
        <x:f>IF('20_Form_Occupation_Sol'!$N12="Validé humainement",'20_Form_Occupation_Sol'!P12,"")</x:f>
      </x:c>
      <x:c r="Q12" s="142" t="str">
        <x:f>IF('20_Form_Occupation_Sol'!$N12="Validé humainement",'20_Form_Occupation_Sol'!Q12,"")</x:f>
      </x:c>
      <x:c r="R12" s="142" t="str">
        <x:f>IF('20_Form_Occupation_Sol'!$N12="Validé humainement",'20_Form_Occupation_Sol'!R12,"")</x:f>
      </x:c>
      <x:c r="S12" s="142" t="str">
        <x:f>IF('20_Form_Occupation_Sol'!$N12="Validé humainement",'20_Form_Occupation_Sol'!S12,"")</x:f>
      </x:c>
    </x:row>
    <x:row r="13">
      <x:c r="A13" s="142" t="str">
        <x:f>IF('20_Form_Occupation_Sol'!$N13="Validé humainement",'20_Form_Occupation_Sol'!A13,"")</x:f>
      </x:c>
      <x:c r="B13" s="142" t="str">
        <x:f>IF('20_Form_Occupation_Sol'!$N13="Validé humainement",'20_Form_Occupation_Sol'!B13,"")</x:f>
      </x:c>
      <x:c r="C13" s="142" t="str">
        <x:f>IF('20_Form_Occupation_Sol'!$N13="Validé humainement",'20_Form_Occupation_Sol'!C13,"")</x:f>
      </x:c>
      <x:c r="D13" s="142" t="str">
        <x:f>IF('20_Form_Occupation_Sol'!$N13="Validé humainement",'20_Form_Occupation_Sol'!D13,"")</x:f>
      </x:c>
      <x:c r="E13" s="142" t="str">
        <x:f>IF('20_Form_Occupation_Sol'!$N13="Validé humainement",'20_Form_Occupation_Sol'!E13,"")</x:f>
      </x:c>
      <x:c r="F13" s="142" t="str">
        <x:f>IF('20_Form_Occupation_Sol'!$N13="Validé humainement",'20_Form_Occupation_Sol'!F13,"")</x:f>
      </x:c>
      <x:c r="G13" s="142" t="str">
        <x:f>IF('20_Form_Occupation_Sol'!$N13="Validé humainement",'20_Form_Occupation_Sol'!G13,"")</x:f>
      </x:c>
      <x:c r="H13" s="142" t="str">
        <x:f>IF('20_Form_Occupation_Sol'!$N13="Validé humainement",'20_Form_Occupation_Sol'!H13,"")</x:f>
      </x:c>
      <x:c r="I13" s="142" t="str">
        <x:f>IF('20_Form_Occupation_Sol'!$N13="Validé humainement",'20_Form_Occupation_Sol'!I13,"")</x:f>
      </x:c>
      <x:c r="J13" s="142" t="str">
        <x:f>IF('20_Form_Occupation_Sol'!$N13="Validé humainement",'20_Form_Occupation_Sol'!J13,"")</x:f>
      </x:c>
      <x:c r="K13" s="142" t="str">
        <x:f>IF('20_Form_Occupation_Sol'!$N13="Validé humainement",'20_Form_Occupation_Sol'!K13,"")</x:f>
      </x:c>
      <x:c r="L13" s="142" t="str">
        <x:f>IF('20_Form_Occupation_Sol'!$N13="Validé humainement",'20_Form_Occupation_Sol'!L13,"")</x:f>
      </x:c>
      <x:c r="M13" s="142" t="str">
        <x:f>IF('20_Form_Occupation_Sol'!$N13="Validé humainement",'20_Form_Occupation_Sol'!M13,"")</x:f>
      </x:c>
      <x:c r="N13" s="142" t="str">
        <x:f>IF('20_Form_Occupation_Sol'!$N13="Validé humainement",'20_Form_Occupation_Sol'!N13,"")</x:f>
      </x:c>
      <x:c r="O13" s="142" t="str">
        <x:f>IF('20_Form_Occupation_Sol'!$N13="Validé humainement",'20_Form_Occupation_Sol'!O13,"")</x:f>
      </x:c>
      <x:c r="P13" s="142" t="str">
        <x:f>IF('20_Form_Occupation_Sol'!$N13="Validé humainement",'20_Form_Occupation_Sol'!P13,"")</x:f>
      </x:c>
      <x:c r="Q13" s="142" t="str">
        <x:f>IF('20_Form_Occupation_Sol'!$N13="Validé humainement",'20_Form_Occupation_Sol'!Q13,"")</x:f>
      </x:c>
      <x:c r="R13" s="142" t="str">
        <x:f>IF('20_Form_Occupation_Sol'!$N13="Validé humainement",'20_Form_Occupation_Sol'!R13,"")</x:f>
      </x:c>
      <x:c r="S13" s="142" t="str">
        <x:f>IF('20_Form_Occupation_Sol'!$N13="Validé humainement",'20_Form_Occupation_Sol'!S13,"")</x:f>
      </x:c>
    </x:row>
    <x:row r="14">
      <x:c r="A14" s="142" t="str">
        <x:f>IF('20_Form_Occupation_Sol'!$N14="Validé humainement",'20_Form_Occupation_Sol'!A14,"")</x:f>
      </x:c>
      <x:c r="B14" s="142" t="str">
        <x:f>IF('20_Form_Occupation_Sol'!$N14="Validé humainement",'20_Form_Occupation_Sol'!B14,"")</x:f>
      </x:c>
      <x:c r="C14" s="142" t="str">
        <x:f>IF('20_Form_Occupation_Sol'!$N14="Validé humainement",'20_Form_Occupation_Sol'!C14,"")</x:f>
      </x:c>
      <x:c r="D14" s="142" t="str">
        <x:f>IF('20_Form_Occupation_Sol'!$N14="Validé humainement",'20_Form_Occupation_Sol'!D14,"")</x:f>
      </x:c>
      <x:c r="E14" s="142" t="str">
        <x:f>IF('20_Form_Occupation_Sol'!$N14="Validé humainement",'20_Form_Occupation_Sol'!E14,"")</x:f>
      </x:c>
      <x:c r="F14" s="142" t="str">
        <x:f>IF('20_Form_Occupation_Sol'!$N14="Validé humainement",'20_Form_Occupation_Sol'!F14,"")</x:f>
      </x:c>
      <x:c r="G14" s="142" t="str">
        <x:f>IF('20_Form_Occupation_Sol'!$N14="Validé humainement",'20_Form_Occupation_Sol'!G14,"")</x:f>
      </x:c>
      <x:c r="H14" s="142" t="str">
        <x:f>IF('20_Form_Occupation_Sol'!$N14="Validé humainement",'20_Form_Occupation_Sol'!H14,"")</x:f>
      </x:c>
      <x:c r="I14" s="142" t="str">
        <x:f>IF('20_Form_Occupation_Sol'!$N14="Validé humainement",'20_Form_Occupation_Sol'!I14,"")</x:f>
      </x:c>
      <x:c r="J14" s="142" t="str">
        <x:f>IF('20_Form_Occupation_Sol'!$N14="Validé humainement",'20_Form_Occupation_Sol'!J14,"")</x:f>
      </x:c>
      <x:c r="K14" s="142" t="str">
        <x:f>IF('20_Form_Occupation_Sol'!$N14="Validé humainement",'20_Form_Occupation_Sol'!K14,"")</x:f>
      </x:c>
      <x:c r="L14" s="142" t="str">
        <x:f>IF('20_Form_Occupation_Sol'!$N14="Validé humainement",'20_Form_Occupation_Sol'!L14,"")</x:f>
      </x:c>
      <x:c r="M14" s="142" t="str">
        <x:f>IF('20_Form_Occupation_Sol'!$N14="Validé humainement",'20_Form_Occupation_Sol'!M14,"")</x:f>
      </x:c>
      <x:c r="N14" s="142" t="str">
        <x:f>IF('20_Form_Occupation_Sol'!$N14="Validé humainement",'20_Form_Occupation_Sol'!N14,"")</x:f>
      </x:c>
      <x:c r="O14" s="142" t="str">
        <x:f>IF('20_Form_Occupation_Sol'!$N14="Validé humainement",'20_Form_Occupation_Sol'!O14,"")</x:f>
      </x:c>
      <x:c r="P14" s="142" t="str">
        <x:f>IF('20_Form_Occupation_Sol'!$N14="Validé humainement",'20_Form_Occupation_Sol'!P14,"")</x:f>
      </x:c>
      <x:c r="Q14" s="142" t="str">
        <x:f>IF('20_Form_Occupation_Sol'!$N14="Validé humainement",'20_Form_Occupation_Sol'!Q14,"")</x:f>
      </x:c>
      <x:c r="R14" s="142" t="str">
        <x:f>IF('20_Form_Occupation_Sol'!$N14="Validé humainement",'20_Form_Occupation_Sol'!R14,"")</x:f>
      </x:c>
      <x:c r="S14" s="142" t="str">
        <x:f>IF('20_Form_Occupation_Sol'!$N14="Validé humainement",'20_Form_Occupation_Sol'!S14,"")</x:f>
      </x:c>
    </x:row>
    <x:row r="15">
      <x:c r="A15" s="142" t="str">
        <x:f>IF('20_Form_Occupation_Sol'!$N15="Validé humainement",'20_Form_Occupation_Sol'!A15,"")</x:f>
      </x:c>
      <x:c r="B15" s="142" t="str">
        <x:f>IF('20_Form_Occupation_Sol'!$N15="Validé humainement",'20_Form_Occupation_Sol'!B15,"")</x:f>
      </x:c>
      <x:c r="C15" s="142" t="str">
        <x:f>IF('20_Form_Occupation_Sol'!$N15="Validé humainement",'20_Form_Occupation_Sol'!C15,"")</x:f>
      </x:c>
      <x:c r="D15" s="142" t="str">
        <x:f>IF('20_Form_Occupation_Sol'!$N15="Validé humainement",'20_Form_Occupation_Sol'!D15,"")</x:f>
      </x:c>
      <x:c r="E15" s="142" t="str">
        <x:f>IF('20_Form_Occupation_Sol'!$N15="Validé humainement",'20_Form_Occupation_Sol'!E15,"")</x:f>
      </x:c>
      <x:c r="F15" s="142" t="str">
        <x:f>IF('20_Form_Occupation_Sol'!$N15="Validé humainement",'20_Form_Occupation_Sol'!F15,"")</x:f>
      </x:c>
      <x:c r="G15" s="142" t="str">
        <x:f>IF('20_Form_Occupation_Sol'!$N15="Validé humainement",'20_Form_Occupation_Sol'!G15,"")</x:f>
      </x:c>
      <x:c r="H15" s="142" t="str">
        <x:f>IF('20_Form_Occupation_Sol'!$N15="Validé humainement",'20_Form_Occupation_Sol'!H15,"")</x:f>
      </x:c>
      <x:c r="I15" s="142" t="str">
        <x:f>IF('20_Form_Occupation_Sol'!$N15="Validé humainement",'20_Form_Occupation_Sol'!I15,"")</x:f>
      </x:c>
      <x:c r="J15" s="142" t="str">
        <x:f>IF('20_Form_Occupation_Sol'!$N15="Validé humainement",'20_Form_Occupation_Sol'!J15,"")</x:f>
      </x:c>
      <x:c r="K15" s="142" t="str">
        <x:f>IF('20_Form_Occupation_Sol'!$N15="Validé humainement",'20_Form_Occupation_Sol'!K15,"")</x:f>
      </x:c>
      <x:c r="L15" s="142" t="str">
        <x:f>IF('20_Form_Occupation_Sol'!$N15="Validé humainement",'20_Form_Occupation_Sol'!L15,"")</x:f>
      </x:c>
      <x:c r="M15" s="142" t="str">
        <x:f>IF('20_Form_Occupation_Sol'!$N15="Validé humainement",'20_Form_Occupation_Sol'!M15,"")</x:f>
      </x:c>
      <x:c r="N15" s="142" t="str">
        <x:f>IF('20_Form_Occupation_Sol'!$N15="Validé humainement",'20_Form_Occupation_Sol'!N15,"")</x:f>
      </x:c>
      <x:c r="O15" s="142" t="str">
        <x:f>IF('20_Form_Occupation_Sol'!$N15="Validé humainement",'20_Form_Occupation_Sol'!O15,"")</x:f>
      </x:c>
      <x:c r="P15" s="142" t="str">
        <x:f>IF('20_Form_Occupation_Sol'!$N15="Validé humainement",'20_Form_Occupation_Sol'!P15,"")</x:f>
      </x:c>
      <x:c r="Q15" s="142" t="str">
        <x:f>IF('20_Form_Occupation_Sol'!$N15="Validé humainement",'20_Form_Occupation_Sol'!Q15,"")</x:f>
      </x:c>
      <x:c r="R15" s="142" t="str">
        <x:f>IF('20_Form_Occupation_Sol'!$N15="Validé humainement",'20_Form_Occupation_Sol'!R15,"")</x:f>
      </x:c>
      <x:c r="S15" s="142" t="str">
        <x:f>IF('20_Form_Occupation_Sol'!$N15="Validé humainement",'20_Form_Occupation_Sol'!S15,"")</x:f>
      </x:c>
    </x:row>
    <x:row r="16">
      <x:c r="A16" s="142" t="str">
        <x:f>IF('20_Form_Occupation_Sol'!$N16="Validé humainement",'20_Form_Occupation_Sol'!A16,"")</x:f>
      </x:c>
      <x:c r="B16" s="142" t="str">
        <x:f>IF('20_Form_Occupation_Sol'!$N16="Validé humainement",'20_Form_Occupation_Sol'!B16,"")</x:f>
      </x:c>
      <x:c r="C16" s="142" t="str">
        <x:f>IF('20_Form_Occupation_Sol'!$N16="Validé humainement",'20_Form_Occupation_Sol'!C16,"")</x:f>
      </x:c>
      <x:c r="D16" s="142" t="str">
        <x:f>IF('20_Form_Occupation_Sol'!$N16="Validé humainement",'20_Form_Occupation_Sol'!D16,"")</x:f>
      </x:c>
      <x:c r="E16" s="142" t="str">
        <x:f>IF('20_Form_Occupation_Sol'!$N16="Validé humainement",'20_Form_Occupation_Sol'!E16,"")</x:f>
      </x:c>
      <x:c r="F16" s="142" t="str">
        <x:f>IF('20_Form_Occupation_Sol'!$N16="Validé humainement",'20_Form_Occupation_Sol'!F16,"")</x:f>
      </x:c>
      <x:c r="G16" s="142" t="str">
        <x:f>IF('20_Form_Occupation_Sol'!$N16="Validé humainement",'20_Form_Occupation_Sol'!G16,"")</x:f>
      </x:c>
      <x:c r="H16" s="142" t="str">
        <x:f>IF('20_Form_Occupation_Sol'!$N16="Validé humainement",'20_Form_Occupation_Sol'!H16,"")</x:f>
      </x:c>
      <x:c r="I16" s="142" t="str">
        <x:f>IF('20_Form_Occupation_Sol'!$N16="Validé humainement",'20_Form_Occupation_Sol'!I16,"")</x:f>
      </x:c>
      <x:c r="J16" s="142" t="str">
        <x:f>IF('20_Form_Occupation_Sol'!$N16="Validé humainement",'20_Form_Occupation_Sol'!J16,"")</x:f>
      </x:c>
      <x:c r="K16" s="142" t="str">
        <x:f>IF('20_Form_Occupation_Sol'!$N16="Validé humainement",'20_Form_Occupation_Sol'!K16,"")</x:f>
      </x:c>
      <x:c r="L16" s="142" t="str">
        <x:f>IF('20_Form_Occupation_Sol'!$N16="Validé humainement",'20_Form_Occupation_Sol'!L16,"")</x:f>
      </x:c>
      <x:c r="M16" s="142" t="str">
        <x:f>IF('20_Form_Occupation_Sol'!$N16="Validé humainement",'20_Form_Occupation_Sol'!M16,"")</x:f>
      </x:c>
      <x:c r="N16" s="142" t="str">
        <x:f>IF('20_Form_Occupation_Sol'!$N16="Validé humainement",'20_Form_Occupation_Sol'!N16,"")</x:f>
      </x:c>
      <x:c r="O16" s="142" t="str">
        <x:f>IF('20_Form_Occupation_Sol'!$N16="Validé humainement",'20_Form_Occupation_Sol'!O16,"")</x:f>
      </x:c>
      <x:c r="P16" s="142" t="str">
        <x:f>IF('20_Form_Occupation_Sol'!$N16="Validé humainement",'20_Form_Occupation_Sol'!P16,"")</x:f>
      </x:c>
      <x:c r="Q16" s="142" t="str">
        <x:f>IF('20_Form_Occupation_Sol'!$N16="Validé humainement",'20_Form_Occupation_Sol'!Q16,"")</x:f>
      </x:c>
      <x:c r="R16" s="142" t="str">
        <x:f>IF('20_Form_Occupation_Sol'!$N16="Validé humainement",'20_Form_Occupation_Sol'!R16,"")</x:f>
      </x:c>
      <x:c r="S16" s="142" t="str">
        <x:f>IF('20_Form_Occupation_Sol'!$N16="Validé humainement",'20_Form_Occupation_Sol'!S16,"")</x:f>
      </x:c>
    </x:row>
    <x:row r="17">
      <x:c r="A17" s="142" t="str">
        <x:f>IF('20_Form_Occupation_Sol'!$N17="Validé humainement",'20_Form_Occupation_Sol'!A17,"")</x:f>
      </x:c>
      <x:c r="B17" s="142" t="str">
        <x:f>IF('20_Form_Occupation_Sol'!$N17="Validé humainement",'20_Form_Occupation_Sol'!B17,"")</x:f>
      </x:c>
      <x:c r="C17" s="142" t="str">
        <x:f>IF('20_Form_Occupation_Sol'!$N17="Validé humainement",'20_Form_Occupation_Sol'!C17,"")</x:f>
      </x:c>
      <x:c r="D17" s="142" t="str">
        <x:f>IF('20_Form_Occupation_Sol'!$N17="Validé humainement",'20_Form_Occupation_Sol'!D17,"")</x:f>
      </x:c>
      <x:c r="E17" s="142" t="str">
        <x:f>IF('20_Form_Occupation_Sol'!$N17="Validé humainement",'20_Form_Occupation_Sol'!E17,"")</x:f>
      </x:c>
      <x:c r="F17" s="142" t="str">
        <x:f>IF('20_Form_Occupation_Sol'!$N17="Validé humainement",'20_Form_Occupation_Sol'!F17,"")</x:f>
      </x:c>
      <x:c r="G17" s="142" t="str">
        <x:f>IF('20_Form_Occupation_Sol'!$N17="Validé humainement",'20_Form_Occupation_Sol'!G17,"")</x:f>
      </x:c>
      <x:c r="H17" s="142" t="str">
        <x:f>IF('20_Form_Occupation_Sol'!$N17="Validé humainement",'20_Form_Occupation_Sol'!H17,"")</x:f>
      </x:c>
      <x:c r="I17" s="142" t="str">
        <x:f>IF('20_Form_Occupation_Sol'!$N17="Validé humainement",'20_Form_Occupation_Sol'!I17,"")</x:f>
      </x:c>
      <x:c r="J17" s="142" t="str">
        <x:f>IF('20_Form_Occupation_Sol'!$N17="Validé humainement",'20_Form_Occupation_Sol'!J17,"")</x:f>
      </x:c>
      <x:c r="K17" s="142" t="str">
        <x:f>IF('20_Form_Occupation_Sol'!$N17="Validé humainement",'20_Form_Occupation_Sol'!K17,"")</x:f>
      </x:c>
      <x:c r="L17" s="142" t="str">
        <x:f>IF('20_Form_Occupation_Sol'!$N17="Validé humainement",'20_Form_Occupation_Sol'!L17,"")</x:f>
      </x:c>
      <x:c r="M17" s="142" t="str">
        <x:f>IF('20_Form_Occupation_Sol'!$N17="Validé humainement",'20_Form_Occupation_Sol'!M17,"")</x:f>
      </x:c>
      <x:c r="N17" s="142" t="str">
        <x:f>IF('20_Form_Occupation_Sol'!$N17="Validé humainement",'20_Form_Occupation_Sol'!N17,"")</x:f>
      </x:c>
      <x:c r="O17" s="142" t="str">
        <x:f>IF('20_Form_Occupation_Sol'!$N17="Validé humainement",'20_Form_Occupation_Sol'!O17,"")</x:f>
      </x:c>
      <x:c r="P17" s="142" t="str">
        <x:f>IF('20_Form_Occupation_Sol'!$N17="Validé humainement",'20_Form_Occupation_Sol'!P17,"")</x:f>
      </x:c>
      <x:c r="Q17" s="142" t="str">
        <x:f>IF('20_Form_Occupation_Sol'!$N17="Validé humainement",'20_Form_Occupation_Sol'!Q17,"")</x:f>
      </x:c>
      <x:c r="R17" s="142" t="str">
        <x:f>IF('20_Form_Occupation_Sol'!$N17="Validé humainement",'20_Form_Occupation_Sol'!R17,"")</x:f>
      </x:c>
      <x:c r="S17" s="142" t="str">
        <x:f>IF('20_Form_Occupation_Sol'!$N17="Validé humainement",'20_Form_Occupation_Sol'!S17,"")</x:f>
      </x:c>
    </x:row>
    <x:row r="18">
      <x:c r="A18" s="142" t="str">
        <x:f>IF('20_Form_Occupation_Sol'!$N18="Validé humainement",'20_Form_Occupation_Sol'!A18,"")</x:f>
      </x:c>
      <x:c r="B18" s="142" t="str">
        <x:f>IF('20_Form_Occupation_Sol'!$N18="Validé humainement",'20_Form_Occupation_Sol'!B18,"")</x:f>
      </x:c>
      <x:c r="C18" s="142" t="str">
        <x:f>IF('20_Form_Occupation_Sol'!$N18="Validé humainement",'20_Form_Occupation_Sol'!C18,"")</x:f>
      </x:c>
      <x:c r="D18" s="142" t="str">
        <x:f>IF('20_Form_Occupation_Sol'!$N18="Validé humainement",'20_Form_Occupation_Sol'!D18,"")</x:f>
      </x:c>
      <x:c r="E18" s="142" t="str">
        <x:f>IF('20_Form_Occupation_Sol'!$N18="Validé humainement",'20_Form_Occupation_Sol'!E18,"")</x:f>
      </x:c>
      <x:c r="F18" s="142" t="str">
        <x:f>IF('20_Form_Occupation_Sol'!$N18="Validé humainement",'20_Form_Occupation_Sol'!F18,"")</x:f>
      </x:c>
      <x:c r="G18" s="142" t="str">
        <x:f>IF('20_Form_Occupation_Sol'!$N18="Validé humainement",'20_Form_Occupation_Sol'!G18,"")</x:f>
      </x:c>
      <x:c r="H18" s="142" t="str">
        <x:f>IF('20_Form_Occupation_Sol'!$N18="Validé humainement",'20_Form_Occupation_Sol'!H18,"")</x:f>
      </x:c>
      <x:c r="I18" s="142" t="str">
        <x:f>IF('20_Form_Occupation_Sol'!$N18="Validé humainement",'20_Form_Occupation_Sol'!I18,"")</x:f>
      </x:c>
      <x:c r="J18" s="142" t="str">
        <x:f>IF('20_Form_Occupation_Sol'!$N18="Validé humainement",'20_Form_Occupation_Sol'!J18,"")</x:f>
      </x:c>
      <x:c r="K18" s="142" t="str">
        <x:f>IF('20_Form_Occupation_Sol'!$N18="Validé humainement",'20_Form_Occupation_Sol'!K18,"")</x:f>
      </x:c>
      <x:c r="L18" s="142" t="str">
        <x:f>IF('20_Form_Occupation_Sol'!$N18="Validé humainement",'20_Form_Occupation_Sol'!L18,"")</x:f>
      </x:c>
      <x:c r="M18" s="142" t="str">
        <x:f>IF('20_Form_Occupation_Sol'!$N18="Validé humainement",'20_Form_Occupation_Sol'!M18,"")</x:f>
      </x:c>
      <x:c r="N18" s="142" t="str">
        <x:f>IF('20_Form_Occupation_Sol'!$N18="Validé humainement",'20_Form_Occupation_Sol'!N18,"")</x:f>
      </x:c>
      <x:c r="O18" s="142" t="str">
        <x:f>IF('20_Form_Occupation_Sol'!$N18="Validé humainement",'20_Form_Occupation_Sol'!O18,"")</x:f>
      </x:c>
      <x:c r="P18" s="142" t="str">
        <x:f>IF('20_Form_Occupation_Sol'!$N18="Validé humainement",'20_Form_Occupation_Sol'!P18,"")</x:f>
      </x:c>
      <x:c r="Q18" s="142" t="str">
        <x:f>IF('20_Form_Occupation_Sol'!$N18="Validé humainement",'20_Form_Occupation_Sol'!Q18,"")</x:f>
      </x:c>
      <x:c r="R18" s="142" t="str">
        <x:f>IF('20_Form_Occupation_Sol'!$N18="Validé humainement",'20_Form_Occupation_Sol'!R18,"")</x:f>
      </x:c>
      <x:c r="S18" s="142" t="str">
        <x:f>IF('20_Form_Occupation_Sol'!$N18="Validé humainement",'20_Form_Occupation_Sol'!S18,"")</x:f>
      </x:c>
    </x:row>
    <x:row r="19">
      <x:c r="A19" s="142" t="str">
        <x:f>IF('20_Form_Occupation_Sol'!$N19="Validé humainement",'20_Form_Occupation_Sol'!A19,"")</x:f>
      </x:c>
      <x:c r="B19" s="142" t="str">
        <x:f>IF('20_Form_Occupation_Sol'!$N19="Validé humainement",'20_Form_Occupation_Sol'!B19,"")</x:f>
      </x:c>
      <x:c r="C19" s="142" t="str">
        <x:f>IF('20_Form_Occupation_Sol'!$N19="Validé humainement",'20_Form_Occupation_Sol'!C19,"")</x:f>
      </x:c>
      <x:c r="D19" s="142" t="str">
        <x:f>IF('20_Form_Occupation_Sol'!$N19="Validé humainement",'20_Form_Occupation_Sol'!D19,"")</x:f>
      </x:c>
      <x:c r="E19" s="142" t="str">
        <x:f>IF('20_Form_Occupation_Sol'!$N19="Validé humainement",'20_Form_Occupation_Sol'!E19,"")</x:f>
      </x:c>
      <x:c r="F19" s="142" t="str">
        <x:f>IF('20_Form_Occupation_Sol'!$N19="Validé humainement",'20_Form_Occupation_Sol'!F19,"")</x:f>
      </x:c>
      <x:c r="G19" s="142" t="str">
        <x:f>IF('20_Form_Occupation_Sol'!$N19="Validé humainement",'20_Form_Occupation_Sol'!G19,"")</x:f>
      </x:c>
      <x:c r="H19" s="142" t="str">
        <x:f>IF('20_Form_Occupation_Sol'!$N19="Validé humainement",'20_Form_Occupation_Sol'!H19,"")</x:f>
      </x:c>
      <x:c r="I19" s="142" t="str">
        <x:f>IF('20_Form_Occupation_Sol'!$N19="Validé humainement",'20_Form_Occupation_Sol'!I19,"")</x:f>
      </x:c>
      <x:c r="J19" s="142" t="str">
        <x:f>IF('20_Form_Occupation_Sol'!$N19="Validé humainement",'20_Form_Occupation_Sol'!J19,"")</x:f>
      </x:c>
      <x:c r="K19" s="142" t="str">
        <x:f>IF('20_Form_Occupation_Sol'!$N19="Validé humainement",'20_Form_Occupation_Sol'!K19,"")</x:f>
      </x:c>
      <x:c r="L19" s="142" t="str">
        <x:f>IF('20_Form_Occupation_Sol'!$N19="Validé humainement",'20_Form_Occupation_Sol'!L19,"")</x:f>
      </x:c>
      <x:c r="M19" s="142" t="str">
        <x:f>IF('20_Form_Occupation_Sol'!$N19="Validé humainement",'20_Form_Occupation_Sol'!M19,"")</x:f>
      </x:c>
      <x:c r="N19" s="142" t="str">
        <x:f>IF('20_Form_Occupation_Sol'!$N19="Validé humainement",'20_Form_Occupation_Sol'!N19,"")</x:f>
      </x:c>
      <x:c r="O19" s="142" t="str">
        <x:f>IF('20_Form_Occupation_Sol'!$N19="Validé humainement",'20_Form_Occupation_Sol'!O19,"")</x:f>
      </x:c>
      <x:c r="P19" s="142" t="str">
        <x:f>IF('20_Form_Occupation_Sol'!$N19="Validé humainement",'20_Form_Occupation_Sol'!P19,"")</x:f>
      </x:c>
      <x:c r="Q19" s="142" t="str">
        <x:f>IF('20_Form_Occupation_Sol'!$N19="Validé humainement",'20_Form_Occupation_Sol'!Q19,"")</x:f>
      </x:c>
      <x:c r="R19" s="142" t="str">
        <x:f>IF('20_Form_Occupation_Sol'!$N19="Validé humainement",'20_Form_Occupation_Sol'!R19,"")</x:f>
      </x:c>
      <x:c r="S19" s="142" t="str">
        <x:f>IF('20_Form_Occupation_Sol'!$N19="Validé humainement",'20_Form_Occupation_Sol'!S19,"")</x:f>
      </x:c>
    </x:row>
    <x:row r="20">
      <x:c r="A20" s="142" t="str">
        <x:f>IF('20_Form_Occupation_Sol'!$N20="Validé humainement",'20_Form_Occupation_Sol'!A20,"")</x:f>
      </x:c>
      <x:c r="B20" s="142" t="str">
        <x:f>IF('20_Form_Occupation_Sol'!$N20="Validé humainement",'20_Form_Occupation_Sol'!B20,"")</x:f>
      </x:c>
      <x:c r="C20" s="142" t="str">
        <x:f>IF('20_Form_Occupation_Sol'!$N20="Validé humainement",'20_Form_Occupation_Sol'!C20,"")</x:f>
      </x:c>
      <x:c r="D20" s="142" t="str">
        <x:f>IF('20_Form_Occupation_Sol'!$N20="Validé humainement",'20_Form_Occupation_Sol'!D20,"")</x:f>
      </x:c>
      <x:c r="E20" s="142" t="str">
        <x:f>IF('20_Form_Occupation_Sol'!$N20="Validé humainement",'20_Form_Occupation_Sol'!E20,"")</x:f>
      </x:c>
      <x:c r="F20" s="142" t="str">
        <x:f>IF('20_Form_Occupation_Sol'!$N20="Validé humainement",'20_Form_Occupation_Sol'!F20,"")</x:f>
      </x:c>
      <x:c r="G20" s="142" t="str">
        <x:f>IF('20_Form_Occupation_Sol'!$N20="Validé humainement",'20_Form_Occupation_Sol'!G20,"")</x:f>
      </x:c>
      <x:c r="H20" s="142" t="str">
        <x:f>IF('20_Form_Occupation_Sol'!$N20="Validé humainement",'20_Form_Occupation_Sol'!H20,"")</x:f>
      </x:c>
      <x:c r="I20" s="142" t="str">
        <x:f>IF('20_Form_Occupation_Sol'!$N20="Validé humainement",'20_Form_Occupation_Sol'!I20,"")</x:f>
      </x:c>
      <x:c r="J20" s="142" t="str">
        <x:f>IF('20_Form_Occupation_Sol'!$N20="Validé humainement",'20_Form_Occupation_Sol'!J20,"")</x:f>
      </x:c>
      <x:c r="K20" s="142" t="str">
        <x:f>IF('20_Form_Occupation_Sol'!$N20="Validé humainement",'20_Form_Occupation_Sol'!K20,"")</x:f>
      </x:c>
      <x:c r="L20" s="142" t="str">
        <x:f>IF('20_Form_Occupation_Sol'!$N20="Validé humainement",'20_Form_Occupation_Sol'!L20,"")</x:f>
      </x:c>
      <x:c r="M20" s="142" t="str">
        <x:f>IF('20_Form_Occupation_Sol'!$N20="Validé humainement",'20_Form_Occupation_Sol'!M20,"")</x:f>
      </x:c>
      <x:c r="N20" s="142" t="str">
        <x:f>IF('20_Form_Occupation_Sol'!$N20="Validé humainement",'20_Form_Occupation_Sol'!N20,"")</x:f>
      </x:c>
      <x:c r="O20" s="142" t="str">
        <x:f>IF('20_Form_Occupation_Sol'!$N20="Validé humainement",'20_Form_Occupation_Sol'!O20,"")</x:f>
      </x:c>
      <x:c r="P20" s="142" t="str">
        <x:f>IF('20_Form_Occupation_Sol'!$N20="Validé humainement",'20_Form_Occupation_Sol'!P20,"")</x:f>
      </x:c>
      <x:c r="Q20" s="142" t="str">
        <x:f>IF('20_Form_Occupation_Sol'!$N20="Validé humainement",'20_Form_Occupation_Sol'!Q20,"")</x:f>
      </x:c>
      <x:c r="R20" s="142" t="str">
        <x:f>IF('20_Form_Occupation_Sol'!$N20="Validé humainement",'20_Form_Occupation_Sol'!R20,"")</x:f>
      </x:c>
      <x:c r="S20" s="142" t="str">
        <x:f>IF('20_Form_Occupation_Sol'!$N20="Validé humainement",'20_Form_Occupation_Sol'!S20,"")</x:f>
      </x:c>
    </x:row>
    <x:row r="21">
      <x:c r="A21" s="142" t="str">
        <x:f>IF('20_Form_Occupation_Sol'!$N21="Validé humainement",'20_Form_Occupation_Sol'!A21,"")</x:f>
      </x:c>
      <x:c r="B21" s="142" t="str">
        <x:f>IF('20_Form_Occupation_Sol'!$N21="Validé humainement",'20_Form_Occupation_Sol'!B21,"")</x:f>
      </x:c>
      <x:c r="C21" s="142" t="str">
        <x:f>IF('20_Form_Occupation_Sol'!$N21="Validé humainement",'20_Form_Occupation_Sol'!C21,"")</x:f>
      </x:c>
      <x:c r="D21" s="142" t="str">
        <x:f>IF('20_Form_Occupation_Sol'!$N21="Validé humainement",'20_Form_Occupation_Sol'!D21,"")</x:f>
      </x:c>
      <x:c r="E21" s="142" t="str">
        <x:f>IF('20_Form_Occupation_Sol'!$N21="Validé humainement",'20_Form_Occupation_Sol'!E21,"")</x:f>
      </x:c>
      <x:c r="F21" s="142" t="str">
        <x:f>IF('20_Form_Occupation_Sol'!$N21="Validé humainement",'20_Form_Occupation_Sol'!F21,"")</x:f>
      </x:c>
      <x:c r="G21" s="142" t="str">
        <x:f>IF('20_Form_Occupation_Sol'!$N21="Validé humainement",'20_Form_Occupation_Sol'!G21,"")</x:f>
      </x:c>
      <x:c r="H21" s="142" t="str">
        <x:f>IF('20_Form_Occupation_Sol'!$N21="Validé humainement",'20_Form_Occupation_Sol'!H21,"")</x:f>
      </x:c>
      <x:c r="I21" s="142" t="str">
        <x:f>IF('20_Form_Occupation_Sol'!$N21="Validé humainement",'20_Form_Occupation_Sol'!I21,"")</x:f>
      </x:c>
      <x:c r="J21" s="142" t="str">
        <x:f>IF('20_Form_Occupation_Sol'!$N21="Validé humainement",'20_Form_Occupation_Sol'!J21,"")</x:f>
      </x:c>
      <x:c r="K21" s="142" t="str">
        <x:f>IF('20_Form_Occupation_Sol'!$N21="Validé humainement",'20_Form_Occupation_Sol'!K21,"")</x:f>
      </x:c>
      <x:c r="L21" s="142" t="str">
        <x:f>IF('20_Form_Occupation_Sol'!$N21="Validé humainement",'20_Form_Occupation_Sol'!L21,"")</x:f>
      </x:c>
      <x:c r="M21" s="142" t="str">
        <x:f>IF('20_Form_Occupation_Sol'!$N21="Validé humainement",'20_Form_Occupation_Sol'!M21,"")</x:f>
      </x:c>
      <x:c r="N21" s="142" t="str">
        <x:f>IF('20_Form_Occupation_Sol'!$N21="Validé humainement",'20_Form_Occupation_Sol'!N21,"")</x:f>
      </x:c>
      <x:c r="O21" s="142" t="str">
        <x:f>IF('20_Form_Occupation_Sol'!$N21="Validé humainement",'20_Form_Occupation_Sol'!O21,"")</x:f>
      </x:c>
      <x:c r="P21" s="142" t="str">
        <x:f>IF('20_Form_Occupation_Sol'!$N21="Validé humainement",'20_Form_Occupation_Sol'!P21,"")</x:f>
      </x:c>
      <x:c r="Q21" s="142" t="str">
        <x:f>IF('20_Form_Occupation_Sol'!$N21="Validé humainement",'20_Form_Occupation_Sol'!Q21,"")</x:f>
      </x:c>
      <x:c r="R21" s="142" t="str">
        <x:f>IF('20_Form_Occupation_Sol'!$N21="Validé humainement",'20_Form_Occupation_Sol'!R21,"")</x:f>
      </x:c>
      <x:c r="S21" s="142" t="str">
        <x:f>IF('20_Form_Occupation_Sol'!$N21="Validé humainement",'20_Form_Occupation_Sol'!S21,"")</x:f>
      </x:c>
    </x:row>
    <x:row r="22">
      <x:c r="A22" s="142" t="str">
        <x:f>IF('20_Form_Occupation_Sol'!$N22="Validé humainement",'20_Form_Occupation_Sol'!A22,"")</x:f>
      </x:c>
      <x:c r="B22" s="142" t="str">
        <x:f>IF('20_Form_Occupation_Sol'!$N22="Validé humainement",'20_Form_Occupation_Sol'!B22,"")</x:f>
      </x:c>
      <x:c r="C22" s="142" t="str">
        <x:f>IF('20_Form_Occupation_Sol'!$N22="Validé humainement",'20_Form_Occupation_Sol'!C22,"")</x:f>
      </x:c>
      <x:c r="D22" s="142" t="str">
        <x:f>IF('20_Form_Occupation_Sol'!$N22="Validé humainement",'20_Form_Occupation_Sol'!D22,"")</x:f>
      </x:c>
      <x:c r="E22" s="142" t="str">
        <x:f>IF('20_Form_Occupation_Sol'!$N22="Validé humainement",'20_Form_Occupation_Sol'!E22,"")</x:f>
      </x:c>
      <x:c r="F22" s="142" t="str">
        <x:f>IF('20_Form_Occupation_Sol'!$N22="Validé humainement",'20_Form_Occupation_Sol'!F22,"")</x:f>
      </x:c>
      <x:c r="G22" s="142" t="str">
        <x:f>IF('20_Form_Occupation_Sol'!$N22="Validé humainement",'20_Form_Occupation_Sol'!G22,"")</x:f>
      </x:c>
      <x:c r="H22" s="142" t="str">
        <x:f>IF('20_Form_Occupation_Sol'!$N22="Validé humainement",'20_Form_Occupation_Sol'!H22,"")</x:f>
      </x:c>
      <x:c r="I22" s="142" t="str">
        <x:f>IF('20_Form_Occupation_Sol'!$N22="Validé humainement",'20_Form_Occupation_Sol'!I22,"")</x:f>
      </x:c>
      <x:c r="J22" s="142" t="str">
        <x:f>IF('20_Form_Occupation_Sol'!$N22="Validé humainement",'20_Form_Occupation_Sol'!J22,"")</x:f>
      </x:c>
      <x:c r="K22" s="142" t="str">
        <x:f>IF('20_Form_Occupation_Sol'!$N22="Validé humainement",'20_Form_Occupation_Sol'!K22,"")</x:f>
      </x:c>
      <x:c r="L22" s="142" t="str">
        <x:f>IF('20_Form_Occupation_Sol'!$N22="Validé humainement",'20_Form_Occupation_Sol'!L22,"")</x:f>
      </x:c>
      <x:c r="M22" s="142" t="str">
        <x:f>IF('20_Form_Occupation_Sol'!$N22="Validé humainement",'20_Form_Occupation_Sol'!M22,"")</x:f>
      </x:c>
      <x:c r="N22" s="142" t="str">
        <x:f>IF('20_Form_Occupation_Sol'!$N22="Validé humainement",'20_Form_Occupation_Sol'!N22,"")</x:f>
      </x:c>
      <x:c r="O22" s="142" t="str">
        <x:f>IF('20_Form_Occupation_Sol'!$N22="Validé humainement",'20_Form_Occupation_Sol'!O22,"")</x:f>
      </x:c>
      <x:c r="P22" s="142" t="str">
        <x:f>IF('20_Form_Occupation_Sol'!$N22="Validé humainement",'20_Form_Occupation_Sol'!P22,"")</x:f>
      </x:c>
      <x:c r="Q22" s="142" t="str">
        <x:f>IF('20_Form_Occupation_Sol'!$N22="Validé humainement",'20_Form_Occupation_Sol'!Q22,"")</x:f>
      </x:c>
      <x:c r="R22" s="142" t="str">
        <x:f>IF('20_Form_Occupation_Sol'!$N22="Validé humainement",'20_Form_Occupation_Sol'!R22,"")</x:f>
      </x:c>
      <x:c r="S22" s="142" t="str">
        <x:f>IF('20_Form_Occupation_Sol'!$N22="Validé humainement",'20_Form_Occupation_Sol'!S22,"")</x:f>
      </x:c>
    </x:row>
    <x:row r="23">
      <x:c r="A23" s="142" t="str">
        <x:f>IF('20_Form_Occupation_Sol'!$N23="Validé humainement",'20_Form_Occupation_Sol'!A23,"")</x:f>
      </x:c>
      <x:c r="B23" s="142" t="str">
        <x:f>IF('20_Form_Occupation_Sol'!$N23="Validé humainement",'20_Form_Occupation_Sol'!B23,"")</x:f>
      </x:c>
      <x:c r="C23" s="142" t="str">
        <x:f>IF('20_Form_Occupation_Sol'!$N23="Validé humainement",'20_Form_Occupation_Sol'!C23,"")</x:f>
      </x:c>
      <x:c r="D23" s="142" t="str">
        <x:f>IF('20_Form_Occupation_Sol'!$N23="Validé humainement",'20_Form_Occupation_Sol'!D23,"")</x:f>
      </x:c>
      <x:c r="E23" s="142" t="str">
        <x:f>IF('20_Form_Occupation_Sol'!$N23="Validé humainement",'20_Form_Occupation_Sol'!E23,"")</x:f>
      </x:c>
      <x:c r="F23" s="142" t="str">
        <x:f>IF('20_Form_Occupation_Sol'!$N23="Validé humainement",'20_Form_Occupation_Sol'!F23,"")</x:f>
      </x:c>
      <x:c r="G23" s="142" t="str">
        <x:f>IF('20_Form_Occupation_Sol'!$N23="Validé humainement",'20_Form_Occupation_Sol'!G23,"")</x:f>
      </x:c>
      <x:c r="H23" s="142" t="str">
        <x:f>IF('20_Form_Occupation_Sol'!$N23="Validé humainement",'20_Form_Occupation_Sol'!H23,"")</x:f>
      </x:c>
      <x:c r="I23" s="142" t="str">
        <x:f>IF('20_Form_Occupation_Sol'!$N23="Validé humainement",'20_Form_Occupation_Sol'!I23,"")</x:f>
      </x:c>
      <x:c r="J23" s="142" t="str">
        <x:f>IF('20_Form_Occupation_Sol'!$N23="Validé humainement",'20_Form_Occupation_Sol'!J23,"")</x:f>
      </x:c>
      <x:c r="K23" s="142" t="str">
        <x:f>IF('20_Form_Occupation_Sol'!$N23="Validé humainement",'20_Form_Occupation_Sol'!K23,"")</x:f>
      </x:c>
      <x:c r="L23" s="142" t="str">
        <x:f>IF('20_Form_Occupation_Sol'!$N23="Validé humainement",'20_Form_Occupation_Sol'!L23,"")</x:f>
      </x:c>
      <x:c r="M23" s="142" t="str">
        <x:f>IF('20_Form_Occupation_Sol'!$N23="Validé humainement",'20_Form_Occupation_Sol'!M23,"")</x:f>
      </x:c>
      <x:c r="N23" s="142" t="str">
        <x:f>IF('20_Form_Occupation_Sol'!$N23="Validé humainement",'20_Form_Occupation_Sol'!N23,"")</x:f>
      </x:c>
      <x:c r="O23" s="142" t="str">
        <x:f>IF('20_Form_Occupation_Sol'!$N23="Validé humainement",'20_Form_Occupation_Sol'!O23,"")</x:f>
      </x:c>
      <x:c r="P23" s="142" t="str">
        <x:f>IF('20_Form_Occupation_Sol'!$N23="Validé humainement",'20_Form_Occupation_Sol'!P23,"")</x:f>
      </x:c>
      <x:c r="Q23" s="142" t="str">
        <x:f>IF('20_Form_Occupation_Sol'!$N23="Validé humainement",'20_Form_Occupation_Sol'!Q23,"")</x:f>
      </x:c>
      <x:c r="R23" s="142" t="str">
        <x:f>IF('20_Form_Occupation_Sol'!$N23="Validé humainement",'20_Form_Occupation_Sol'!R23,"")</x:f>
      </x:c>
      <x:c r="S23" s="142" t="str">
        <x:f>IF('20_Form_Occupation_Sol'!$N23="Validé humainement",'20_Form_Occupation_Sol'!S23,"")</x:f>
      </x:c>
    </x:row>
    <x:row r="24">
      <x:c r="A24" s="142" t="str">
        <x:f>IF('20_Form_Occupation_Sol'!$N24="Validé humainement",'20_Form_Occupation_Sol'!A24,"")</x:f>
      </x:c>
      <x:c r="B24" s="142" t="str">
        <x:f>IF('20_Form_Occupation_Sol'!$N24="Validé humainement",'20_Form_Occupation_Sol'!B24,"")</x:f>
      </x:c>
      <x:c r="C24" s="142" t="str">
        <x:f>IF('20_Form_Occupation_Sol'!$N24="Validé humainement",'20_Form_Occupation_Sol'!C24,"")</x:f>
      </x:c>
      <x:c r="D24" s="142" t="str">
        <x:f>IF('20_Form_Occupation_Sol'!$N24="Validé humainement",'20_Form_Occupation_Sol'!D24,"")</x:f>
      </x:c>
      <x:c r="E24" s="142" t="str">
        <x:f>IF('20_Form_Occupation_Sol'!$N24="Validé humainement",'20_Form_Occupation_Sol'!E24,"")</x:f>
      </x:c>
      <x:c r="F24" s="142" t="str">
        <x:f>IF('20_Form_Occupation_Sol'!$N24="Validé humainement",'20_Form_Occupation_Sol'!F24,"")</x:f>
      </x:c>
      <x:c r="G24" s="142" t="str">
        <x:f>IF('20_Form_Occupation_Sol'!$N24="Validé humainement",'20_Form_Occupation_Sol'!G24,"")</x:f>
      </x:c>
      <x:c r="H24" s="142" t="str">
        <x:f>IF('20_Form_Occupation_Sol'!$N24="Validé humainement",'20_Form_Occupation_Sol'!H24,"")</x:f>
      </x:c>
      <x:c r="I24" s="142" t="str">
        <x:f>IF('20_Form_Occupation_Sol'!$N24="Validé humainement",'20_Form_Occupation_Sol'!I24,"")</x:f>
      </x:c>
      <x:c r="J24" s="142" t="str">
        <x:f>IF('20_Form_Occupation_Sol'!$N24="Validé humainement",'20_Form_Occupation_Sol'!J24,"")</x:f>
      </x:c>
      <x:c r="K24" s="142" t="str">
        <x:f>IF('20_Form_Occupation_Sol'!$N24="Validé humainement",'20_Form_Occupation_Sol'!K24,"")</x:f>
      </x:c>
      <x:c r="L24" s="142" t="str">
        <x:f>IF('20_Form_Occupation_Sol'!$N24="Validé humainement",'20_Form_Occupation_Sol'!L24,"")</x:f>
      </x:c>
      <x:c r="M24" s="142" t="str">
        <x:f>IF('20_Form_Occupation_Sol'!$N24="Validé humainement",'20_Form_Occupation_Sol'!M24,"")</x:f>
      </x:c>
      <x:c r="N24" s="142" t="str">
        <x:f>IF('20_Form_Occupation_Sol'!$N24="Validé humainement",'20_Form_Occupation_Sol'!N24,"")</x:f>
      </x:c>
      <x:c r="O24" s="142" t="str">
        <x:f>IF('20_Form_Occupation_Sol'!$N24="Validé humainement",'20_Form_Occupation_Sol'!O24,"")</x:f>
      </x:c>
      <x:c r="P24" s="142" t="str">
        <x:f>IF('20_Form_Occupation_Sol'!$N24="Validé humainement",'20_Form_Occupation_Sol'!P24,"")</x:f>
      </x:c>
      <x:c r="Q24" s="142" t="str">
        <x:f>IF('20_Form_Occupation_Sol'!$N24="Validé humainement",'20_Form_Occupation_Sol'!Q24,"")</x:f>
      </x:c>
      <x:c r="R24" s="142" t="str">
        <x:f>IF('20_Form_Occupation_Sol'!$N24="Validé humainement",'20_Form_Occupation_Sol'!R24,"")</x:f>
      </x:c>
      <x:c r="S24" s="142" t="str">
        <x:f>IF('20_Form_Occupation_Sol'!$N24="Validé humainement",'20_Form_Occupation_Sol'!S24,"")</x:f>
      </x:c>
    </x:row>
    <x:row r="25">
      <x:c r="A25" s="142" t="str">
        <x:f>IF('20_Form_Occupation_Sol'!$N25="Validé humainement",'20_Form_Occupation_Sol'!A25,"")</x:f>
      </x:c>
      <x:c r="B25" s="142" t="str">
        <x:f>IF('20_Form_Occupation_Sol'!$N25="Validé humainement",'20_Form_Occupation_Sol'!B25,"")</x:f>
      </x:c>
      <x:c r="C25" s="142" t="str">
        <x:f>IF('20_Form_Occupation_Sol'!$N25="Validé humainement",'20_Form_Occupation_Sol'!C25,"")</x:f>
      </x:c>
      <x:c r="D25" s="142" t="str">
        <x:f>IF('20_Form_Occupation_Sol'!$N25="Validé humainement",'20_Form_Occupation_Sol'!D25,"")</x:f>
      </x:c>
      <x:c r="E25" s="142" t="str">
        <x:f>IF('20_Form_Occupation_Sol'!$N25="Validé humainement",'20_Form_Occupation_Sol'!E25,"")</x:f>
      </x:c>
      <x:c r="F25" s="142" t="str">
        <x:f>IF('20_Form_Occupation_Sol'!$N25="Validé humainement",'20_Form_Occupation_Sol'!F25,"")</x:f>
      </x:c>
      <x:c r="G25" s="142" t="str">
        <x:f>IF('20_Form_Occupation_Sol'!$N25="Validé humainement",'20_Form_Occupation_Sol'!G25,"")</x:f>
      </x:c>
      <x:c r="H25" s="142" t="str">
        <x:f>IF('20_Form_Occupation_Sol'!$N25="Validé humainement",'20_Form_Occupation_Sol'!H25,"")</x:f>
      </x:c>
      <x:c r="I25" s="142" t="str">
        <x:f>IF('20_Form_Occupation_Sol'!$N25="Validé humainement",'20_Form_Occupation_Sol'!I25,"")</x:f>
      </x:c>
      <x:c r="J25" s="142" t="str">
        <x:f>IF('20_Form_Occupation_Sol'!$N25="Validé humainement",'20_Form_Occupation_Sol'!J25,"")</x:f>
      </x:c>
      <x:c r="K25" s="142" t="str">
        <x:f>IF('20_Form_Occupation_Sol'!$N25="Validé humainement",'20_Form_Occupation_Sol'!K25,"")</x:f>
      </x:c>
      <x:c r="L25" s="142" t="str">
        <x:f>IF('20_Form_Occupation_Sol'!$N25="Validé humainement",'20_Form_Occupation_Sol'!L25,"")</x:f>
      </x:c>
      <x:c r="M25" s="142" t="str">
        <x:f>IF('20_Form_Occupation_Sol'!$N25="Validé humainement",'20_Form_Occupation_Sol'!M25,"")</x:f>
      </x:c>
      <x:c r="N25" s="142" t="str">
        <x:f>IF('20_Form_Occupation_Sol'!$N25="Validé humainement",'20_Form_Occupation_Sol'!N25,"")</x:f>
      </x:c>
      <x:c r="O25" s="142" t="str">
        <x:f>IF('20_Form_Occupation_Sol'!$N25="Validé humainement",'20_Form_Occupation_Sol'!O25,"")</x:f>
      </x:c>
      <x:c r="P25" s="142" t="str">
        <x:f>IF('20_Form_Occupation_Sol'!$N25="Validé humainement",'20_Form_Occupation_Sol'!P25,"")</x:f>
      </x:c>
      <x:c r="Q25" s="142" t="str">
        <x:f>IF('20_Form_Occupation_Sol'!$N25="Validé humainement",'20_Form_Occupation_Sol'!Q25,"")</x:f>
      </x:c>
      <x:c r="R25" s="142" t="str">
        <x:f>IF('20_Form_Occupation_Sol'!$N25="Validé humainement",'20_Form_Occupation_Sol'!R25,"")</x:f>
      </x:c>
      <x:c r="S25" s="142" t="str">
        <x:f>IF('20_Form_Occupation_Sol'!$N25="Validé humainement",'20_Form_Occupation_Sol'!S25,"")</x:f>
      </x:c>
    </x:row>
    <x:row r="26">
      <x:c r="A26" s="142" t="str">
        <x:f>IF('20_Form_Occupation_Sol'!$N26="Validé humainement",'20_Form_Occupation_Sol'!A26,"")</x:f>
      </x:c>
      <x:c r="B26" s="142" t="str">
        <x:f>IF('20_Form_Occupation_Sol'!$N26="Validé humainement",'20_Form_Occupation_Sol'!B26,"")</x:f>
      </x:c>
      <x:c r="C26" s="142" t="str">
        <x:f>IF('20_Form_Occupation_Sol'!$N26="Validé humainement",'20_Form_Occupation_Sol'!C26,"")</x:f>
      </x:c>
      <x:c r="D26" s="142" t="str">
        <x:f>IF('20_Form_Occupation_Sol'!$N26="Validé humainement",'20_Form_Occupation_Sol'!D26,"")</x:f>
      </x:c>
      <x:c r="E26" s="142" t="str">
        <x:f>IF('20_Form_Occupation_Sol'!$N26="Validé humainement",'20_Form_Occupation_Sol'!E26,"")</x:f>
      </x:c>
      <x:c r="F26" s="142" t="str">
        <x:f>IF('20_Form_Occupation_Sol'!$N26="Validé humainement",'20_Form_Occupation_Sol'!F26,"")</x:f>
      </x:c>
      <x:c r="G26" s="142" t="str">
        <x:f>IF('20_Form_Occupation_Sol'!$N26="Validé humainement",'20_Form_Occupation_Sol'!G26,"")</x:f>
      </x:c>
      <x:c r="H26" s="142" t="str">
        <x:f>IF('20_Form_Occupation_Sol'!$N26="Validé humainement",'20_Form_Occupation_Sol'!H26,"")</x:f>
      </x:c>
      <x:c r="I26" s="142" t="str">
        <x:f>IF('20_Form_Occupation_Sol'!$N26="Validé humainement",'20_Form_Occupation_Sol'!I26,"")</x:f>
      </x:c>
      <x:c r="J26" s="142" t="str">
        <x:f>IF('20_Form_Occupation_Sol'!$N26="Validé humainement",'20_Form_Occupation_Sol'!J26,"")</x:f>
      </x:c>
      <x:c r="K26" s="142" t="str">
        <x:f>IF('20_Form_Occupation_Sol'!$N26="Validé humainement",'20_Form_Occupation_Sol'!K26,"")</x:f>
      </x:c>
      <x:c r="L26" s="142" t="str">
        <x:f>IF('20_Form_Occupation_Sol'!$N26="Validé humainement",'20_Form_Occupation_Sol'!L26,"")</x:f>
      </x:c>
      <x:c r="M26" s="142" t="str">
        <x:f>IF('20_Form_Occupation_Sol'!$N26="Validé humainement",'20_Form_Occupation_Sol'!M26,"")</x:f>
      </x:c>
      <x:c r="N26" s="142" t="str">
        <x:f>IF('20_Form_Occupation_Sol'!$N26="Validé humainement",'20_Form_Occupation_Sol'!N26,"")</x:f>
      </x:c>
      <x:c r="O26" s="142" t="str">
        <x:f>IF('20_Form_Occupation_Sol'!$N26="Validé humainement",'20_Form_Occupation_Sol'!O26,"")</x:f>
      </x:c>
      <x:c r="P26" s="142" t="str">
        <x:f>IF('20_Form_Occupation_Sol'!$N26="Validé humainement",'20_Form_Occupation_Sol'!P26,"")</x:f>
      </x:c>
      <x:c r="Q26" s="142" t="str">
        <x:f>IF('20_Form_Occupation_Sol'!$N26="Validé humainement",'20_Form_Occupation_Sol'!Q26,"")</x:f>
      </x:c>
      <x:c r="R26" s="142" t="str">
        <x:f>IF('20_Form_Occupation_Sol'!$N26="Validé humainement",'20_Form_Occupation_Sol'!R26,"")</x:f>
      </x:c>
      <x:c r="S26" s="142" t="str">
        <x:f>IF('20_Form_Occupation_Sol'!$N26="Validé humainement",'20_Form_Occupation_Sol'!S26,"")</x:f>
      </x:c>
    </x:row>
    <x:row r="27">
      <x:c r="A27" s="142" t="str">
        <x:f>IF('20_Form_Occupation_Sol'!$N27="Validé humainement",'20_Form_Occupation_Sol'!A27,"")</x:f>
      </x:c>
      <x:c r="B27" s="142" t="str">
        <x:f>IF('20_Form_Occupation_Sol'!$N27="Validé humainement",'20_Form_Occupation_Sol'!B27,"")</x:f>
      </x:c>
      <x:c r="C27" s="142" t="str">
        <x:f>IF('20_Form_Occupation_Sol'!$N27="Validé humainement",'20_Form_Occupation_Sol'!C27,"")</x:f>
      </x:c>
      <x:c r="D27" s="142" t="str">
        <x:f>IF('20_Form_Occupation_Sol'!$N27="Validé humainement",'20_Form_Occupation_Sol'!D27,"")</x:f>
      </x:c>
      <x:c r="E27" s="142" t="str">
        <x:f>IF('20_Form_Occupation_Sol'!$N27="Validé humainement",'20_Form_Occupation_Sol'!E27,"")</x:f>
      </x:c>
      <x:c r="F27" s="142" t="str">
        <x:f>IF('20_Form_Occupation_Sol'!$N27="Validé humainement",'20_Form_Occupation_Sol'!F27,"")</x:f>
      </x:c>
      <x:c r="G27" s="142" t="str">
        <x:f>IF('20_Form_Occupation_Sol'!$N27="Validé humainement",'20_Form_Occupation_Sol'!G27,"")</x:f>
      </x:c>
      <x:c r="H27" s="142" t="str">
        <x:f>IF('20_Form_Occupation_Sol'!$N27="Validé humainement",'20_Form_Occupation_Sol'!H27,"")</x:f>
      </x:c>
      <x:c r="I27" s="142" t="str">
        <x:f>IF('20_Form_Occupation_Sol'!$N27="Validé humainement",'20_Form_Occupation_Sol'!I27,"")</x:f>
      </x:c>
      <x:c r="J27" s="142" t="str">
        <x:f>IF('20_Form_Occupation_Sol'!$N27="Validé humainement",'20_Form_Occupation_Sol'!J27,"")</x:f>
      </x:c>
      <x:c r="K27" s="142" t="str">
        <x:f>IF('20_Form_Occupation_Sol'!$N27="Validé humainement",'20_Form_Occupation_Sol'!K27,"")</x:f>
      </x:c>
      <x:c r="L27" s="142" t="str">
        <x:f>IF('20_Form_Occupation_Sol'!$N27="Validé humainement",'20_Form_Occupation_Sol'!L27,"")</x:f>
      </x:c>
      <x:c r="M27" s="142" t="str">
        <x:f>IF('20_Form_Occupation_Sol'!$N27="Validé humainement",'20_Form_Occupation_Sol'!M27,"")</x:f>
      </x:c>
      <x:c r="N27" s="142" t="str">
        <x:f>IF('20_Form_Occupation_Sol'!$N27="Validé humainement",'20_Form_Occupation_Sol'!N27,"")</x:f>
      </x:c>
      <x:c r="O27" s="142" t="str">
        <x:f>IF('20_Form_Occupation_Sol'!$N27="Validé humainement",'20_Form_Occupation_Sol'!O27,"")</x:f>
      </x:c>
      <x:c r="P27" s="142" t="str">
        <x:f>IF('20_Form_Occupation_Sol'!$N27="Validé humainement",'20_Form_Occupation_Sol'!P27,"")</x:f>
      </x:c>
      <x:c r="Q27" s="142" t="str">
        <x:f>IF('20_Form_Occupation_Sol'!$N27="Validé humainement",'20_Form_Occupation_Sol'!Q27,"")</x:f>
      </x:c>
      <x:c r="R27" s="142" t="str">
        <x:f>IF('20_Form_Occupation_Sol'!$N27="Validé humainement",'20_Form_Occupation_Sol'!R27,"")</x:f>
      </x:c>
      <x:c r="S27" s="142" t="str">
        <x:f>IF('20_Form_Occupation_Sol'!$N27="Validé humainement",'20_Form_Occupation_Sol'!S27,"")</x:f>
      </x:c>
    </x:row>
    <x:row r="28">
      <x:c r="A28" s="142" t="str">
        <x:f>IF('20_Form_Occupation_Sol'!$N28="Validé humainement",'20_Form_Occupation_Sol'!A28,"")</x:f>
      </x:c>
      <x:c r="B28" s="142" t="str">
        <x:f>IF('20_Form_Occupation_Sol'!$N28="Validé humainement",'20_Form_Occupation_Sol'!B28,"")</x:f>
      </x:c>
      <x:c r="C28" s="142" t="str">
        <x:f>IF('20_Form_Occupation_Sol'!$N28="Validé humainement",'20_Form_Occupation_Sol'!C28,"")</x:f>
      </x:c>
      <x:c r="D28" s="142" t="str">
        <x:f>IF('20_Form_Occupation_Sol'!$N28="Validé humainement",'20_Form_Occupation_Sol'!D28,"")</x:f>
      </x:c>
      <x:c r="E28" s="142" t="str">
        <x:f>IF('20_Form_Occupation_Sol'!$N28="Validé humainement",'20_Form_Occupation_Sol'!E28,"")</x:f>
      </x:c>
      <x:c r="F28" s="142" t="str">
        <x:f>IF('20_Form_Occupation_Sol'!$N28="Validé humainement",'20_Form_Occupation_Sol'!F28,"")</x:f>
      </x:c>
      <x:c r="G28" s="142" t="str">
        <x:f>IF('20_Form_Occupation_Sol'!$N28="Validé humainement",'20_Form_Occupation_Sol'!G28,"")</x:f>
      </x:c>
      <x:c r="H28" s="142" t="str">
        <x:f>IF('20_Form_Occupation_Sol'!$N28="Validé humainement",'20_Form_Occupation_Sol'!H28,"")</x:f>
      </x:c>
      <x:c r="I28" s="142" t="str">
        <x:f>IF('20_Form_Occupation_Sol'!$N28="Validé humainement",'20_Form_Occupation_Sol'!I28,"")</x:f>
      </x:c>
      <x:c r="J28" s="142" t="str">
        <x:f>IF('20_Form_Occupation_Sol'!$N28="Validé humainement",'20_Form_Occupation_Sol'!J28,"")</x:f>
      </x:c>
      <x:c r="K28" s="142" t="str">
        <x:f>IF('20_Form_Occupation_Sol'!$N28="Validé humainement",'20_Form_Occupation_Sol'!K28,"")</x:f>
      </x:c>
      <x:c r="L28" s="142" t="str">
        <x:f>IF('20_Form_Occupation_Sol'!$N28="Validé humainement",'20_Form_Occupation_Sol'!L28,"")</x:f>
      </x:c>
      <x:c r="M28" s="142" t="str">
        <x:f>IF('20_Form_Occupation_Sol'!$N28="Validé humainement",'20_Form_Occupation_Sol'!M28,"")</x:f>
      </x:c>
      <x:c r="N28" s="142" t="str">
        <x:f>IF('20_Form_Occupation_Sol'!$N28="Validé humainement",'20_Form_Occupation_Sol'!N28,"")</x:f>
      </x:c>
      <x:c r="O28" s="142" t="str">
        <x:f>IF('20_Form_Occupation_Sol'!$N28="Validé humainement",'20_Form_Occupation_Sol'!O28,"")</x:f>
      </x:c>
      <x:c r="P28" s="142" t="str">
        <x:f>IF('20_Form_Occupation_Sol'!$N28="Validé humainement",'20_Form_Occupation_Sol'!P28,"")</x:f>
      </x:c>
      <x:c r="Q28" s="142" t="str">
        <x:f>IF('20_Form_Occupation_Sol'!$N28="Validé humainement",'20_Form_Occupation_Sol'!Q28,"")</x:f>
      </x:c>
      <x:c r="R28" s="142" t="str">
        <x:f>IF('20_Form_Occupation_Sol'!$N28="Validé humainement",'20_Form_Occupation_Sol'!R28,"")</x:f>
      </x:c>
      <x:c r="S28" s="142" t="str">
        <x:f>IF('20_Form_Occupation_Sol'!$N28="Validé humainement",'20_Form_Occupation_Sol'!S28,"")</x:f>
      </x:c>
    </x:row>
    <x:row r="29">
      <x:c r="A29" s="142" t="str">
        <x:f>IF('20_Form_Occupation_Sol'!$N29="Validé humainement",'20_Form_Occupation_Sol'!A29,"")</x:f>
      </x:c>
      <x:c r="B29" s="142" t="str">
        <x:f>IF('20_Form_Occupation_Sol'!$N29="Validé humainement",'20_Form_Occupation_Sol'!B29,"")</x:f>
      </x:c>
      <x:c r="C29" s="142" t="str">
        <x:f>IF('20_Form_Occupation_Sol'!$N29="Validé humainement",'20_Form_Occupation_Sol'!C29,"")</x:f>
      </x:c>
      <x:c r="D29" s="142" t="str">
        <x:f>IF('20_Form_Occupation_Sol'!$N29="Validé humainement",'20_Form_Occupation_Sol'!D29,"")</x:f>
      </x:c>
      <x:c r="E29" s="142" t="str">
        <x:f>IF('20_Form_Occupation_Sol'!$N29="Validé humainement",'20_Form_Occupation_Sol'!E29,"")</x:f>
      </x:c>
      <x:c r="F29" s="142" t="str">
        <x:f>IF('20_Form_Occupation_Sol'!$N29="Validé humainement",'20_Form_Occupation_Sol'!F29,"")</x:f>
      </x:c>
      <x:c r="G29" s="142" t="str">
        <x:f>IF('20_Form_Occupation_Sol'!$N29="Validé humainement",'20_Form_Occupation_Sol'!G29,"")</x:f>
      </x:c>
      <x:c r="H29" s="142" t="str">
        <x:f>IF('20_Form_Occupation_Sol'!$N29="Validé humainement",'20_Form_Occupation_Sol'!H29,"")</x:f>
      </x:c>
      <x:c r="I29" s="142" t="str">
        <x:f>IF('20_Form_Occupation_Sol'!$N29="Validé humainement",'20_Form_Occupation_Sol'!I29,"")</x:f>
      </x:c>
      <x:c r="J29" s="142" t="str">
        <x:f>IF('20_Form_Occupation_Sol'!$N29="Validé humainement",'20_Form_Occupation_Sol'!J29,"")</x:f>
      </x:c>
      <x:c r="K29" s="142" t="str">
        <x:f>IF('20_Form_Occupation_Sol'!$N29="Validé humainement",'20_Form_Occupation_Sol'!K29,"")</x:f>
      </x:c>
      <x:c r="L29" s="142" t="str">
        <x:f>IF('20_Form_Occupation_Sol'!$N29="Validé humainement",'20_Form_Occupation_Sol'!L29,"")</x:f>
      </x:c>
      <x:c r="M29" s="142" t="str">
        <x:f>IF('20_Form_Occupation_Sol'!$N29="Validé humainement",'20_Form_Occupation_Sol'!M29,"")</x:f>
      </x:c>
      <x:c r="N29" s="142" t="str">
        <x:f>IF('20_Form_Occupation_Sol'!$N29="Validé humainement",'20_Form_Occupation_Sol'!N29,"")</x:f>
      </x:c>
      <x:c r="O29" s="142" t="str">
        <x:f>IF('20_Form_Occupation_Sol'!$N29="Validé humainement",'20_Form_Occupation_Sol'!O29,"")</x:f>
      </x:c>
      <x:c r="P29" s="142" t="str">
        <x:f>IF('20_Form_Occupation_Sol'!$N29="Validé humainement",'20_Form_Occupation_Sol'!P29,"")</x:f>
      </x:c>
      <x:c r="Q29" s="142" t="str">
        <x:f>IF('20_Form_Occupation_Sol'!$N29="Validé humainement",'20_Form_Occupation_Sol'!Q29,"")</x:f>
      </x:c>
      <x:c r="R29" s="142" t="str">
        <x:f>IF('20_Form_Occupation_Sol'!$N29="Validé humainement",'20_Form_Occupation_Sol'!R29,"")</x:f>
      </x:c>
      <x:c r="S29" s="142" t="str">
        <x:f>IF('20_Form_Occupation_Sol'!$N29="Validé humainement",'20_Form_Occupation_Sol'!S29,"")</x:f>
      </x:c>
    </x:row>
    <x:row r="30">
      <x:c r="A30" s="142" t="str">
        <x:f>IF('20_Form_Occupation_Sol'!$N30="Validé humainement",'20_Form_Occupation_Sol'!A30,"")</x:f>
      </x:c>
      <x:c r="B30" s="142" t="str">
        <x:f>IF('20_Form_Occupation_Sol'!$N30="Validé humainement",'20_Form_Occupation_Sol'!B30,"")</x:f>
      </x:c>
      <x:c r="C30" s="142" t="str">
        <x:f>IF('20_Form_Occupation_Sol'!$N30="Validé humainement",'20_Form_Occupation_Sol'!C30,"")</x:f>
      </x:c>
      <x:c r="D30" s="142" t="str">
        <x:f>IF('20_Form_Occupation_Sol'!$N30="Validé humainement",'20_Form_Occupation_Sol'!D30,"")</x:f>
      </x:c>
      <x:c r="E30" s="142" t="str">
        <x:f>IF('20_Form_Occupation_Sol'!$N30="Validé humainement",'20_Form_Occupation_Sol'!E30,"")</x:f>
      </x:c>
      <x:c r="F30" s="142" t="str">
        <x:f>IF('20_Form_Occupation_Sol'!$N30="Validé humainement",'20_Form_Occupation_Sol'!F30,"")</x:f>
      </x:c>
      <x:c r="G30" s="142" t="str">
        <x:f>IF('20_Form_Occupation_Sol'!$N30="Validé humainement",'20_Form_Occupation_Sol'!G30,"")</x:f>
      </x:c>
      <x:c r="H30" s="142" t="str">
        <x:f>IF('20_Form_Occupation_Sol'!$N30="Validé humainement",'20_Form_Occupation_Sol'!H30,"")</x:f>
      </x:c>
      <x:c r="I30" s="142" t="str">
        <x:f>IF('20_Form_Occupation_Sol'!$N30="Validé humainement",'20_Form_Occupation_Sol'!I30,"")</x:f>
      </x:c>
      <x:c r="J30" s="142" t="str">
        <x:f>IF('20_Form_Occupation_Sol'!$N30="Validé humainement",'20_Form_Occupation_Sol'!J30,"")</x:f>
      </x:c>
      <x:c r="K30" s="142" t="str">
        <x:f>IF('20_Form_Occupation_Sol'!$N30="Validé humainement",'20_Form_Occupation_Sol'!K30,"")</x:f>
      </x:c>
      <x:c r="L30" s="142" t="str">
        <x:f>IF('20_Form_Occupation_Sol'!$N30="Validé humainement",'20_Form_Occupation_Sol'!L30,"")</x:f>
      </x:c>
      <x:c r="M30" s="142" t="str">
        <x:f>IF('20_Form_Occupation_Sol'!$N30="Validé humainement",'20_Form_Occupation_Sol'!M30,"")</x:f>
      </x:c>
      <x:c r="N30" s="142" t="str">
        <x:f>IF('20_Form_Occupation_Sol'!$N30="Validé humainement",'20_Form_Occupation_Sol'!N30,"")</x:f>
      </x:c>
      <x:c r="O30" s="142" t="str">
        <x:f>IF('20_Form_Occupation_Sol'!$N30="Validé humainement",'20_Form_Occupation_Sol'!O30,"")</x:f>
      </x:c>
      <x:c r="P30" s="142" t="str">
        <x:f>IF('20_Form_Occupation_Sol'!$N30="Validé humainement",'20_Form_Occupation_Sol'!P30,"")</x:f>
      </x:c>
      <x:c r="Q30" s="142" t="str">
        <x:f>IF('20_Form_Occupation_Sol'!$N30="Validé humainement",'20_Form_Occupation_Sol'!Q30,"")</x:f>
      </x:c>
      <x:c r="R30" s="142" t="str">
        <x:f>IF('20_Form_Occupation_Sol'!$N30="Validé humainement",'20_Form_Occupation_Sol'!R30,"")</x:f>
      </x:c>
      <x:c r="S30" s="142" t="str">
        <x:f>IF('20_Form_Occupation_Sol'!$N30="Validé humainement",'20_Form_Occupation_Sol'!S30,"")</x:f>
      </x:c>
    </x:row>
    <x:row r="31">
      <x:c r="A31" s="142" t="str">
        <x:f>IF('20_Form_Occupation_Sol'!$N31="Validé humainement",'20_Form_Occupation_Sol'!A31,"")</x:f>
      </x:c>
      <x:c r="B31" s="142" t="str">
        <x:f>IF('20_Form_Occupation_Sol'!$N31="Validé humainement",'20_Form_Occupation_Sol'!B31,"")</x:f>
      </x:c>
      <x:c r="C31" s="142" t="str">
        <x:f>IF('20_Form_Occupation_Sol'!$N31="Validé humainement",'20_Form_Occupation_Sol'!C31,"")</x:f>
      </x:c>
      <x:c r="D31" s="142" t="str">
        <x:f>IF('20_Form_Occupation_Sol'!$N31="Validé humainement",'20_Form_Occupation_Sol'!D31,"")</x:f>
      </x:c>
      <x:c r="E31" s="142" t="str">
        <x:f>IF('20_Form_Occupation_Sol'!$N31="Validé humainement",'20_Form_Occupation_Sol'!E31,"")</x:f>
      </x:c>
      <x:c r="F31" s="142" t="str">
        <x:f>IF('20_Form_Occupation_Sol'!$N31="Validé humainement",'20_Form_Occupation_Sol'!F31,"")</x:f>
      </x:c>
      <x:c r="G31" s="142" t="str">
        <x:f>IF('20_Form_Occupation_Sol'!$N31="Validé humainement",'20_Form_Occupation_Sol'!G31,"")</x:f>
      </x:c>
      <x:c r="H31" s="142" t="str">
        <x:f>IF('20_Form_Occupation_Sol'!$N31="Validé humainement",'20_Form_Occupation_Sol'!H31,"")</x:f>
      </x:c>
      <x:c r="I31" s="142" t="str">
        <x:f>IF('20_Form_Occupation_Sol'!$N31="Validé humainement",'20_Form_Occupation_Sol'!I31,"")</x:f>
      </x:c>
      <x:c r="J31" s="142" t="str">
        <x:f>IF('20_Form_Occupation_Sol'!$N31="Validé humainement",'20_Form_Occupation_Sol'!J31,"")</x:f>
      </x:c>
      <x:c r="K31" s="142" t="str">
        <x:f>IF('20_Form_Occupation_Sol'!$N31="Validé humainement",'20_Form_Occupation_Sol'!K31,"")</x:f>
      </x:c>
      <x:c r="L31" s="142" t="str">
        <x:f>IF('20_Form_Occupation_Sol'!$N31="Validé humainement",'20_Form_Occupation_Sol'!L31,"")</x:f>
      </x:c>
      <x:c r="M31" s="142" t="str">
        <x:f>IF('20_Form_Occupation_Sol'!$N31="Validé humainement",'20_Form_Occupation_Sol'!M31,"")</x:f>
      </x:c>
      <x:c r="N31" s="142" t="str">
        <x:f>IF('20_Form_Occupation_Sol'!$N31="Validé humainement",'20_Form_Occupation_Sol'!N31,"")</x:f>
      </x:c>
      <x:c r="O31" s="142" t="str">
        <x:f>IF('20_Form_Occupation_Sol'!$N31="Validé humainement",'20_Form_Occupation_Sol'!O31,"")</x:f>
      </x:c>
      <x:c r="P31" s="142" t="str">
        <x:f>IF('20_Form_Occupation_Sol'!$N31="Validé humainement",'20_Form_Occupation_Sol'!P31,"")</x:f>
      </x:c>
      <x:c r="Q31" s="142" t="str">
        <x:f>IF('20_Form_Occupation_Sol'!$N31="Validé humainement",'20_Form_Occupation_Sol'!Q31,"")</x:f>
      </x:c>
      <x:c r="R31" s="142" t="str">
        <x:f>IF('20_Form_Occupation_Sol'!$N31="Validé humainement",'20_Form_Occupation_Sol'!R31,"")</x:f>
      </x:c>
      <x:c r="S31" s="142" t="str">
        <x:f>IF('20_Form_Occupation_Sol'!$N31="Validé humainement",'20_Form_Occupation_Sol'!S31,"")</x:f>
      </x:c>
    </x:row>
    <x:row r="32">
      <x:c r="A32" s="142" t="str">
        <x:f>IF('20_Form_Occupation_Sol'!$N32="Validé humainement",'20_Form_Occupation_Sol'!A32,"")</x:f>
      </x:c>
      <x:c r="B32" s="142" t="str">
        <x:f>IF('20_Form_Occupation_Sol'!$N32="Validé humainement",'20_Form_Occupation_Sol'!B32,"")</x:f>
      </x:c>
      <x:c r="C32" s="142" t="str">
        <x:f>IF('20_Form_Occupation_Sol'!$N32="Validé humainement",'20_Form_Occupation_Sol'!C32,"")</x:f>
      </x:c>
      <x:c r="D32" s="142" t="str">
        <x:f>IF('20_Form_Occupation_Sol'!$N32="Validé humainement",'20_Form_Occupation_Sol'!D32,"")</x:f>
      </x:c>
      <x:c r="E32" s="142" t="str">
        <x:f>IF('20_Form_Occupation_Sol'!$N32="Validé humainement",'20_Form_Occupation_Sol'!E32,"")</x:f>
      </x:c>
      <x:c r="F32" s="142" t="str">
        <x:f>IF('20_Form_Occupation_Sol'!$N32="Validé humainement",'20_Form_Occupation_Sol'!F32,"")</x:f>
      </x:c>
      <x:c r="G32" s="142" t="str">
        <x:f>IF('20_Form_Occupation_Sol'!$N32="Validé humainement",'20_Form_Occupation_Sol'!G32,"")</x:f>
      </x:c>
      <x:c r="H32" s="142" t="str">
        <x:f>IF('20_Form_Occupation_Sol'!$N32="Validé humainement",'20_Form_Occupation_Sol'!H32,"")</x:f>
      </x:c>
      <x:c r="I32" s="142" t="str">
        <x:f>IF('20_Form_Occupation_Sol'!$N32="Validé humainement",'20_Form_Occupation_Sol'!I32,"")</x:f>
      </x:c>
      <x:c r="J32" s="142" t="str">
        <x:f>IF('20_Form_Occupation_Sol'!$N32="Validé humainement",'20_Form_Occupation_Sol'!J32,"")</x:f>
      </x:c>
      <x:c r="K32" s="142" t="str">
        <x:f>IF('20_Form_Occupation_Sol'!$N32="Validé humainement",'20_Form_Occupation_Sol'!K32,"")</x:f>
      </x:c>
      <x:c r="L32" s="142" t="str">
        <x:f>IF('20_Form_Occupation_Sol'!$N32="Validé humainement",'20_Form_Occupation_Sol'!L32,"")</x:f>
      </x:c>
      <x:c r="M32" s="142" t="str">
        <x:f>IF('20_Form_Occupation_Sol'!$N32="Validé humainement",'20_Form_Occupation_Sol'!M32,"")</x:f>
      </x:c>
      <x:c r="N32" s="142" t="str">
        <x:f>IF('20_Form_Occupation_Sol'!$N32="Validé humainement",'20_Form_Occupation_Sol'!N32,"")</x:f>
      </x:c>
      <x:c r="O32" s="142" t="str">
        <x:f>IF('20_Form_Occupation_Sol'!$N32="Validé humainement",'20_Form_Occupation_Sol'!O32,"")</x:f>
      </x:c>
      <x:c r="P32" s="142" t="str">
        <x:f>IF('20_Form_Occupation_Sol'!$N32="Validé humainement",'20_Form_Occupation_Sol'!P32,"")</x:f>
      </x:c>
      <x:c r="Q32" s="142" t="str">
        <x:f>IF('20_Form_Occupation_Sol'!$N32="Validé humainement",'20_Form_Occupation_Sol'!Q32,"")</x:f>
      </x:c>
      <x:c r="R32" s="142" t="str">
        <x:f>IF('20_Form_Occupation_Sol'!$N32="Validé humainement",'20_Form_Occupation_Sol'!R32,"")</x:f>
      </x:c>
      <x:c r="S32" s="142" t="str">
        <x:f>IF('20_Form_Occupation_Sol'!$N32="Validé humainement",'20_Form_Occupation_Sol'!S32,"")</x:f>
      </x:c>
    </x:row>
    <x:row r="33">
      <x:c r="A33" s="142" t="str">
        <x:f>IF('20_Form_Occupation_Sol'!$N33="Validé humainement",'20_Form_Occupation_Sol'!A33,"")</x:f>
      </x:c>
      <x:c r="B33" s="142" t="str">
        <x:f>IF('20_Form_Occupation_Sol'!$N33="Validé humainement",'20_Form_Occupation_Sol'!B33,"")</x:f>
      </x:c>
      <x:c r="C33" s="142" t="str">
        <x:f>IF('20_Form_Occupation_Sol'!$N33="Validé humainement",'20_Form_Occupation_Sol'!C33,"")</x:f>
      </x:c>
      <x:c r="D33" s="142" t="str">
        <x:f>IF('20_Form_Occupation_Sol'!$N33="Validé humainement",'20_Form_Occupation_Sol'!D33,"")</x:f>
      </x:c>
      <x:c r="E33" s="142" t="str">
        <x:f>IF('20_Form_Occupation_Sol'!$N33="Validé humainement",'20_Form_Occupation_Sol'!E33,"")</x:f>
      </x:c>
      <x:c r="F33" s="142" t="str">
        <x:f>IF('20_Form_Occupation_Sol'!$N33="Validé humainement",'20_Form_Occupation_Sol'!F33,"")</x:f>
      </x:c>
      <x:c r="G33" s="142" t="str">
        <x:f>IF('20_Form_Occupation_Sol'!$N33="Validé humainement",'20_Form_Occupation_Sol'!G33,"")</x:f>
      </x:c>
      <x:c r="H33" s="142" t="str">
        <x:f>IF('20_Form_Occupation_Sol'!$N33="Validé humainement",'20_Form_Occupation_Sol'!H33,"")</x:f>
      </x:c>
      <x:c r="I33" s="142" t="str">
        <x:f>IF('20_Form_Occupation_Sol'!$N33="Validé humainement",'20_Form_Occupation_Sol'!I33,"")</x:f>
      </x:c>
      <x:c r="J33" s="142" t="str">
        <x:f>IF('20_Form_Occupation_Sol'!$N33="Validé humainement",'20_Form_Occupation_Sol'!J33,"")</x:f>
      </x:c>
      <x:c r="K33" s="142" t="str">
        <x:f>IF('20_Form_Occupation_Sol'!$N33="Validé humainement",'20_Form_Occupation_Sol'!K33,"")</x:f>
      </x:c>
      <x:c r="L33" s="142" t="str">
        <x:f>IF('20_Form_Occupation_Sol'!$N33="Validé humainement",'20_Form_Occupation_Sol'!L33,"")</x:f>
      </x:c>
      <x:c r="M33" s="142" t="str">
        <x:f>IF('20_Form_Occupation_Sol'!$N33="Validé humainement",'20_Form_Occupation_Sol'!M33,"")</x:f>
      </x:c>
      <x:c r="N33" s="142" t="str">
        <x:f>IF('20_Form_Occupation_Sol'!$N33="Validé humainement",'20_Form_Occupation_Sol'!N33,"")</x:f>
      </x:c>
      <x:c r="O33" s="142" t="str">
        <x:f>IF('20_Form_Occupation_Sol'!$N33="Validé humainement",'20_Form_Occupation_Sol'!O33,"")</x:f>
      </x:c>
      <x:c r="P33" s="142" t="str">
        <x:f>IF('20_Form_Occupation_Sol'!$N33="Validé humainement",'20_Form_Occupation_Sol'!P33,"")</x:f>
      </x:c>
      <x:c r="Q33" s="142" t="str">
        <x:f>IF('20_Form_Occupation_Sol'!$N33="Validé humainement",'20_Form_Occupation_Sol'!Q33,"")</x:f>
      </x:c>
      <x:c r="R33" s="142" t="str">
        <x:f>IF('20_Form_Occupation_Sol'!$N33="Validé humainement",'20_Form_Occupation_Sol'!R33,"")</x:f>
      </x:c>
      <x:c r="S33" s="142" t="str">
        <x:f>IF('20_Form_Occupation_Sol'!$N33="Validé humainement",'20_Form_Occupation_Sol'!S33,"")</x:f>
      </x:c>
    </x:row>
    <x:row r="34">
      <x:c r="A34" s="142" t="str">
        <x:f>IF('20_Form_Occupation_Sol'!$N34="Validé humainement",'20_Form_Occupation_Sol'!A34,"")</x:f>
      </x:c>
      <x:c r="B34" s="142" t="str">
        <x:f>IF('20_Form_Occupation_Sol'!$N34="Validé humainement",'20_Form_Occupation_Sol'!B34,"")</x:f>
      </x:c>
      <x:c r="C34" s="142" t="str">
        <x:f>IF('20_Form_Occupation_Sol'!$N34="Validé humainement",'20_Form_Occupation_Sol'!C34,"")</x:f>
      </x:c>
      <x:c r="D34" s="142" t="str">
        <x:f>IF('20_Form_Occupation_Sol'!$N34="Validé humainement",'20_Form_Occupation_Sol'!D34,"")</x:f>
      </x:c>
      <x:c r="E34" s="142" t="str">
        <x:f>IF('20_Form_Occupation_Sol'!$N34="Validé humainement",'20_Form_Occupation_Sol'!E34,"")</x:f>
      </x:c>
      <x:c r="F34" s="142" t="str">
        <x:f>IF('20_Form_Occupation_Sol'!$N34="Validé humainement",'20_Form_Occupation_Sol'!F34,"")</x:f>
      </x:c>
      <x:c r="G34" s="142" t="str">
        <x:f>IF('20_Form_Occupation_Sol'!$N34="Validé humainement",'20_Form_Occupation_Sol'!G34,"")</x:f>
      </x:c>
      <x:c r="H34" s="142" t="str">
        <x:f>IF('20_Form_Occupation_Sol'!$N34="Validé humainement",'20_Form_Occupation_Sol'!H34,"")</x:f>
      </x:c>
      <x:c r="I34" s="142" t="str">
        <x:f>IF('20_Form_Occupation_Sol'!$N34="Validé humainement",'20_Form_Occupation_Sol'!I34,"")</x:f>
      </x:c>
      <x:c r="J34" s="142" t="str">
        <x:f>IF('20_Form_Occupation_Sol'!$N34="Validé humainement",'20_Form_Occupation_Sol'!J34,"")</x:f>
      </x:c>
      <x:c r="K34" s="142" t="str">
        <x:f>IF('20_Form_Occupation_Sol'!$N34="Validé humainement",'20_Form_Occupation_Sol'!K34,"")</x:f>
      </x:c>
      <x:c r="L34" s="142" t="str">
        <x:f>IF('20_Form_Occupation_Sol'!$N34="Validé humainement",'20_Form_Occupation_Sol'!L34,"")</x:f>
      </x:c>
      <x:c r="M34" s="142" t="str">
        <x:f>IF('20_Form_Occupation_Sol'!$N34="Validé humainement",'20_Form_Occupation_Sol'!M34,"")</x:f>
      </x:c>
      <x:c r="N34" s="142" t="str">
        <x:f>IF('20_Form_Occupation_Sol'!$N34="Validé humainement",'20_Form_Occupation_Sol'!N34,"")</x:f>
      </x:c>
      <x:c r="O34" s="142" t="str">
        <x:f>IF('20_Form_Occupation_Sol'!$N34="Validé humainement",'20_Form_Occupation_Sol'!O34,"")</x:f>
      </x:c>
      <x:c r="P34" s="142" t="str">
        <x:f>IF('20_Form_Occupation_Sol'!$N34="Validé humainement",'20_Form_Occupation_Sol'!P34,"")</x:f>
      </x:c>
      <x:c r="Q34" s="142" t="str">
        <x:f>IF('20_Form_Occupation_Sol'!$N34="Validé humainement",'20_Form_Occupation_Sol'!Q34,"")</x:f>
      </x:c>
      <x:c r="R34" s="142" t="str">
        <x:f>IF('20_Form_Occupation_Sol'!$N34="Validé humainement",'20_Form_Occupation_Sol'!R34,"")</x:f>
      </x:c>
      <x:c r="S34" s="142" t="str">
        <x:f>IF('20_Form_Occupation_Sol'!$N34="Validé humainement",'20_Form_Occupation_Sol'!S34,"")</x:f>
      </x:c>
    </x:row>
    <x:row r="35">
      <x:c r="A35" s="142" t="str">
        <x:f>IF('20_Form_Occupation_Sol'!$N35="Validé humainement",'20_Form_Occupation_Sol'!A35,"")</x:f>
      </x:c>
      <x:c r="B35" s="142" t="str">
        <x:f>IF('20_Form_Occupation_Sol'!$N35="Validé humainement",'20_Form_Occupation_Sol'!B35,"")</x:f>
      </x:c>
      <x:c r="C35" s="142" t="str">
        <x:f>IF('20_Form_Occupation_Sol'!$N35="Validé humainement",'20_Form_Occupation_Sol'!C35,"")</x:f>
      </x:c>
      <x:c r="D35" s="142" t="str">
        <x:f>IF('20_Form_Occupation_Sol'!$N35="Validé humainement",'20_Form_Occupation_Sol'!D35,"")</x:f>
      </x:c>
      <x:c r="E35" s="142" t="str">
        <x:f>IF('20_Form_Occupation_Sol'!$N35="Validé humainement",'20_Form_Occupation_Sol'!E35,"")</x:f>
      </x:c>
      <x:c r="F35" s="142" t="str">
        <x:f>IF('20_Form_Occupation_Sol'!$N35="Validé humainement",'20_Form_Occupation_Sol'!F35,"")</x:f>
      </x:c>
      <x:c r="G35" s="142" t="str">
        <x:f>IF('20_Form_Occupation_Sol'!$N35="Validé humainement",'20_Form_Occupation_Sol'!G35,"")</x:f>
      </x:c>
      <x:c r="H35" s="142" t="str">
        <x:f>IF('20_Form_Occupation_Sol'!$N35="Validé humainement",'20_Form_Occupation_Sol'!H35,"")</x:f>
      </x:c>
      <x:c r="I35" s="142" t="str">
        <x:f>IF('20_Form_Occupation_Sol'!$N35="Validé humainement",'20_Form_Occupation_Sol'!I35,"")</x:f>
      </x:c>
      <x:c r="J35" s="142" t="str">
        <x:f>IF('20_Form_Occupation_Sol'!$N35="Validé humainement",'20_Form_Occupation_Sol'!J35,"")</x:f>
      </x:c>
      <x:c r="K35" s="142" t="str">
        <x:f>IF('20_Form_Occupation_Sol'!$N35="Validé humainement",'20_Form_Occupation_Sol'!K35,"")</x:f>
      </x:c>
      <x:c r="L35" s="142" t="str">
        <x:f>IF('20_Form_Occupation_Sol'!$N35="Validé humainement",'20_Form_Occupation_Sol'!L35,"")</x:f>
      </x:c>
      <x:c r="M35" s="142" t="str">
        <x:f>IF('20_Form_Occupation_Sol'!$N35="Validé humainement",'20_Form_Occupation_Sol'!M35,"")</x:f>
      </x:c>
      <x:c r="N35" s="142" t="str">
        <x:f>IF('20_Form_Occupation_Sol'!$N35="Validé humainement",'20_Form_Occupation_Sol'!N35,"")</x:f>
      </x:c>
      <x:c r="O35" s="142" t="str">
        <x:f>IF('20_Form_Occupation_Sol'!$N35="Validé humainement",'20_Form_Occupation_Sol'!O35,"")</x:f>
      </x:c>
      <x:c r="P35" s="142" t="str">
        <x:f>IF('20_Form_Occupation_Sol'!$N35="Validé humainement",'20_Form_Occupation_Sol'!P35,"")</x:f>
      </x:c>
      <x:c r="Q35" s="142" t="str">
        <x:f>IF('20_Form_Occupation_Sol'!$N35="Validé humainement",'20_Form_Occupation_Sol'!Q35,"")</x:f>
      </x:c>
      <x:c r="R35" s="142" t="str">
        <x:f>IF('20_Form_Occupation_Sol'!$N35="Validé humainement",'20_Form_Occupation_Sol'!R35,"")</x:f>
      </x:c>
      <x:c r="S35" s="142" t="str">
        <x:f>IF('20_Form_Occupation_Sol'!$N35="Validé humainement",'20_Form_Occupation_Sol'!S35,"")</x:f>
      </x:c>
    </x:row>
    <x:row r="36">
      <x:c r="A36" s="142" t="str">
        <x:f>IF('20_Form_Occupation_Sol'!$N36="Validé humainement",'20_Form_Occupation_Sol'!A36,"")</x:f>
      </x:c>
      <x:c r="B36" s="142" t="str">
        <x:f>IF('20_Form_Occupation_Sol'!$N36="Validé humainement",'20_Form_Occupation_Sol'!B36,"")</x:f>
      </x:c>
      <x:c r="C36" s="142" t="str">
        <x:f>IF('20_Form_Occupation_Sol'!$N36="Validé humainement",'20_Form_Occupation_Sol'!C36,"")</x:f>
      </x:c>
      <x:c r="D36" s="142" t="str">
        <x:f>IF('20_Form_Occupation_Sol'!$N36="Validé humainement",'20_Form_Occupation_Sol'!D36,"")</x:f>
      </x:c>
      <x:c r="E36" s="142" t="str">
        <x:f>IF('20_Form_Occupation_Sol'!$N36="Validé humainement",'20_Form_Occupation_Sol'!E36,"")</x:f>
      </x:c>
      <x:c r="F36" s="142" t="str">
        <x:f>IF('20_Form_Occupation_Sol'!$N36="Validé humainement",'20_Form_Occupation_Sol'!F36,"")</x:f>
      </x:c>
      <x:c r="G36" s="142" t="str">
        <x:f>IF('20_Form_Occupation_Sol'!$N36="Validé humainement",'20_Form_Occupation_Sol'!G36,"")</x:f>
      </x:c>
      <x:c r="H36" s="142" t="str">
        <x:f>IF('20_Form_Occupation_Sol'!$N36="Validé humainement",'20_Form_Occupation_Sol'!H36,"")</x:f>
      </x:c>
      <x:c r="I36" s="142" t="str">
        <x:f>IF('20_Form_Occupation_Sol'!$N36="Validé humainement",'20_Form_Occupation_Sol'!I36,"")</x:f>
      </x:c>
      <x:c r="J36" s="142" t="str">
        <x:f>IF('20_Form_Occupation_Sol'!$N36="Validé humainement",'20_Form_Occupation_Sol'!J36,"")</x:f>
      </x:c>
      <x:c r="K36" s="142" t="str">
        <x:f>IF('20_Form_Occupation_Sol'!$N36="Validé humainement",'20_Form_Occupation_Sol'!K36,"")</x:f>
      </x:c>
      <x:c r="L36" s="142" t="str">
        <x:f>IF('20_Form_Occupation_Sol'!$N36="Validé humainement",'20_Form_Occupation_Sol'!L36,"")</x:f>
      </x:c>
      <x:c r="M36" s="142" t="str">
        <x:f>IF('20_Form_Occupation_Sol'!$N36="Validé humainement",'20_Form_Occupation_Sol'!M36,"")</x:f>
      </x:c>
      <x:c r="N36" s="142" t="str">
        <x:f>IF('20_Form_Occupation_Sol'!$N36="Validé humainement",'20_Form_Occupation_Sol'!N36,"")</x:f>
      </x:c>
      <x:c r="O36" s="142" t="str">
        <x:f>IF('20_Form_Occupation_Sol'!$N36="Validé humainement",'20_Form_Occupation_Sol'!O36,"")</x:f>
      </x:c>
      <x:c r="P36" s="142" t="str">
        <x:f>IF('20_Form_Occupation_Sol'!$N36="Validé humainement",'20_Form_Occupation_Sol'!P36,"")</x:f>
      </x:c>
      <x:c r="Q36" s="142" t="str">
        <x:f>IF('20_Form_Occupation_Sol'!$N36="Validé humainement",'20_Form_Occupation_Sol'!Q36,"")</x:f>
      </x:c>
      <x:c r="R36" s="142" t="str">
        <x:f>IF('20_Form_Occupation_Sol'!$N36="Validé humainement",'20_Form_Occupation_Sol'!R36,"")</x:f>
      </x:c>
      <x:c r="S36" s="142" t="str">
        <x:f>IF('20_Form_Occupation_Sol'!$N36="Validé humainement",'20_Form_Occupation_Sol'!S36,"")</x:f>
      </x:c>
    </x:row>
    <x:row r="37">
      <x:c r="A37" s="142" t="str">
        <x:f>IF('20_Form_Occupation_Sol'!$N37="Validé humainement",'20_Form_Occupation_Sol'!A37,"")</x:f>
      </x:c>
      <x:c r="B37" s="142" t="str">
        <x:f>IF('20_Form_Occupation_Sol'!$N37="Validé humainement",'20_Form_Occupation_Sol'!B37,"")</x:f>
      </x:c>
      <x:c r="C37" s="142" t="str">
        <x:f>IF('20_Form_Occupation_Sol'!$N37="Validé humainement",'20_Form_Occupation_Sol'!C37,"")</x:f>
      </x:c>
      <x:c r="D37" s="142" t="str">
        <x:f>IF('20_Form_Occupation_Sol'!$N37="Validé humainement",'20_Form_Occupation_Sol'!D37,"")</x:f>
      </x:c>
      <x:c r="E37" s="142" t="str">
        <x:f>IF('20_Form_Occupation_Sol'!$N37="Validé humainement",'20_Form_Occupation_Sol'!E37,"")</x:f>
      </x:c>
      <x:c r="F37" s="142" t="str">
        <x:f>IF('20_Form_Occupation_Sol'!$N37="Validé humainement",'20_Form_Occupation_Sol'!F37,"")</x:f>
      </x:c>
      <x:c r="G37" s="142" t="str">
        <x:f>IF('20_Form_Occupation_Sol'!$N37="Validé humainement",'20_Form_Occupation_Sol'!G37,"")</x:f>
      </x:c>
      <x:c r="H37" s="142" t="str">
        <x:f>IF('20_Form_Occupation_Sol'!$N37="Validé humainement",'20_Form_Occupation_Sol'!H37,"")</x:f>
      </x:c>
      <x:c r="I37" s="142" t="str">
        <x:f>IF('20_Form_Occupation_Sol'!$N37="Validé humainement",'20_Form_Occupation_Sol'!I37,"")</x:f>
      </x:c>
      <x:c r="J37" s="142" t="str">
        <x:f>IF('20_Form_Occupation_Sol'!$N37="Validé humainement",'20_Form_Occupation_Sol'!J37,"")</x:f>
      </x:c>
      <x:c r="K37" s="142" t="str">
        <x:f>IF('20_Form_Occupation_Sol'!$N37="Validé humainement",'20_Form_Occupation_Sol'!K37,"")</x:f>
      </x:c>
      <x:c r="L37" s="142" t="str">
        <x:f>IF('20_Form_Occupation_Sol'!$N37="Validé humainement",'20_Form_Occupation_Sol'!L37,"")</x:f>
      </x:c>
      <x:c r="M37" s="142" t="str">
        <x:f>IF('20_Form_Occupation_Sol'!$N37="Validé humainement",'20_Form_Occupation_Sol'!M37,"")</x:f>
      </x:c>
      <x:c r="N37" s="142" t="str">
        <x:f>IF('20_Form_Occupation_Sol'!$N37="Validé humainement",'20_Form_Occupation_Sol'!N37,"")</x:f>
      </x:c>
      <x:c r="O37" s="142" t="str">
        <x:f>IF('20_Form_Occupation_Sol'!$N37="Validé humainement",'20_Form_Occupation_Sol'!O37,"")</x:f>
      </x:c>
      <x:c r="P37" s="142" t="str">
        <x:f>IF('20_Form_Occupation_Sol'!$N37="Validé humainement",'20_Form_Occupation_Sol'!P37,"")</x:f>
      </x:c>
      <x:c r="Q37" s="142" t="str">
        <x:f>IF('20_Form_Occupation_Sol'!$N37="Validé humainement",'20_Form_Occupation_Sol'!Q37,"")</x:f>
      </x:c>
      <x:c r="R37" s="142" t="str">
        <x:f>IF('20_Form_Occupation_Sol'!$N37="Validé humainement",'20_Form_Occupation_Sol'!R37,"")</x:f>
      </x:c>
      <x:c r="S37" s="142" t="str">
        <x:f>IF('20_Form_Occupation_Sol'!$N37="Validé humainement",'20_Form_Occupation_Sol'!S37,"")</x:f>
      </x:c>
    </x:row>
    <x:row r="38">
      <x:c r="A38" s="142" t="str">
        <x:f>IF('20_Form_Occupation_Sol'!$N38="Validé humainement",'20_Form_Occupation_Sol'!A38,"")</x:f>
      </x:c>
      <x:c r="B38" s="142" t="str">
        <x:f>IF('20_Form_Occupation_Sol'!$N38="Validé humainement",'20_Form_Occupation_Sol'!B38,"")</x:f>
      </x:c>
      <x:c r="C38" s="142" t="str">
        <x:f>IF('20_Form_Occupation_Sol'!$N38="Validé humainement",'20_Form_Occupation_Sol'!C38,"")</x:f>
      </x:c>
      <x:c r="D38" s="142" t="str">
        <x:f>IF('20_Form_Occupation_Sol'!$N38="Validé humainement",'20_Form_Occupation_Sol'!D38,"")</x:f>
      </x:c>
      <x:c r="E38" s="142" t="str">
        <x:f>IF('20_Form_Occupation_Sol'!$N38="Validé humainement",'20_Form_Occupation_Sol'!E38,"")</x:f>
      </x:c>
      <x:c r="F38" s="142" t="str">
        <x:f>IF('20_Form_Occupation_Sol'!$N38="Validé humainement",'20_Form_Occupation_Sol'!F38,"")</x:f>
      </x:c>
      <x:c r="G38" s="142" t="str">
        <x:f>IF('20_Form_Occupation_Sol'!$N38="Validé humainement",'20_Form_Occupation_Sol'!G38,"")</x:f>
      </x:c>
      <x:c r="H38" s="142" t="str">
        <x:f>IF('20_Form_Occupation_Sol'!$N38="Validé humainement",'20_Form_Occupation_Sol'!H38,"")</x:f>
      </x:c>
      <x:c r="I38" s="142" t="str">
        <x:f>IF('20_Form_Occupation_Sol'!$N38="Validé humainement",'20_Form_Occupation_Sol'!I38,"")</x:f>
      </x:c>
      <x:c r="J38" s="142" t="str">
        <x:f>IF('20_Form_Occupation_Sol'!$N38="Validé humainement",'20_Form_Occupation_Sol'!J38,"")</x:f>
      </x:c>
      <x:c r="K38" s="142" t="str">
        <x:f>IF('20_Form_Occupation_Sol'!$N38="Validé humainement",'20_Form_Occupation_Sol'!K38,"")</x:f>
      </x:c>
      <x:c r="L38" s="142" t="str">
        <x:f>IF('20_Form_Occupation_Sol'!$N38="Validé humainement",'20_Form_Occupation_Sol'!L38,"")</x:f>
      </x:c>
      <x:c r="M38" s="142" t="str">
        <x:f>IF('20_Form_Occupation_Sol'!$N38="Validé humainement",'20_Form_Occupation_Sol'!M38,"")</x:f>
      </x:c>
      <x:c r="N38" s="142" t="str">
        <x:f>IF('20_Form_Occupation_Sol'!$N38="Validé humainement",'20_Form_Occupation_Sol'!N38,"")</x:f>
      </x:c>
      <x:c r="O38" s="142" t="str">
        <x:f>IF('20_Form_Occupation_Sol'!$N38="Validé humainement",'20_Form_Occupation_Sol'!O38,"")</x:f>
      </x:c>
      <x:c r="P38" s="142" t="str">
        <x:f>IF('20_Form_Occupation_Sol'!$N38="Validé humainement",'20_Form_Occupation_Sol'!P38,"")</x:f>
      </x:c>
      <x:c r="Q38" s="142" t="str">
        <x:f>IF('20_Form_Occupation_Sol'!$N38="Validé humainement",'20_Form_Occupation_Sol'!Q38,"")</x:f>
      </x:c>
      <x:c r="R38" s="142" t="str">
        <x:f>IF('20_Form_Occupation_Sol'!$N38="Validé humainement",'20_Form_Occupation_Sol'!R38,"")</x:f>
      </x:c>
      <x:c r="S38" s="142" t="str">
        <x:f>IF('20_Form_Occupation_Sol'!$N38="Validé humainement",'20_Form_Occupation_Sol'!S38,"")</x:f>
      </x:c>
    </x:row>
    <x:row r="39">
      <x:c r="A39" s="142" t="str">
        <x:f>IF('20_Form_Occupation_Sol'!$N39="Validé humainement",'20_Form_Occupation_Sol'!A39,"")</x:f>
      </x:c>
      <x:c r="B39" s="142" t="str">
        <x:f>IF('20_Form_Occupation_Sol'!$N39="Validé humainement",'20_Form_Occupation_Sol'!B39,"")</x:f>
      </x:c>
      <x:c r="C39" s="142" t="str">
        <x:f>IF('20_Form_Occupation_Sol'!$N39="Validé humainement",'20_Form_Occupation_Sol'!C39,"")</x:f>
      </x:c>
      <x:c r="D39" s="142" t="str">
        <x:f>IF('20_Form_Occupation_Sol'!$N39="Validé humainement",'20_Form_Occupation_Sol'!D39,"")</x:f>
      </x:c>
      <x:c r="E39" s="142" t="str">
        <x:f>IF('20_Form_Occupation_Sol'!$N39="Validé humainement",'20_Form_Occupation_Sol'!E39,"")</x:f>
      </x:c>
      <x:c r="F39" s="142" t="str">
        <x:f>IF('20_Form_Occupation_Sol'!$N39="Validé humainement",'20_Form_Occupation_Sol'!F39,"")</x:f>
      </x:c>
      <x:c r="G39" s="142" t="str">
        <x:f>IF('20_Form_Occupation_Sol'!$N39="Validé humainement",'20_Form_Occupation_Sol'!G39,"")</x:f>
      </x:c>
      <x:c r="H39" s="142" t="str">
        <x:f>IF('20_Form_Occupation_Sol'!$N39="Validé humainement",'20_Form_Occupation_Sol'!H39,"")</x:f>
      </x:c>
      <x:c r="I39" s="142" t="str">
        <x:f>IF('20_Form_Occupation_Sol'!$N39="Validé humainement",'20_Form_Occupation_Sol'!I39,"")</x:f>
      </x:c>
      <x:c r="J39" s="142" t="str">
        <x:f>IF('20_Form_Occupation_Sol'!$N39="Validé humainement",'20_Form_Occupation_Sol'!J39,"")</x:f>
      </x:c>
      <x:c r="K39" s="142" t="str">
        <x:f>IF('20_Form_Occupation_Sol'!$N39="Validé humainement",'20_Form_Occupation_Sol'!K39,"")</x:f>
      </x:c>
      <x:c r="L39" s="142" t="str">
        <x:f>IF('20_Form_Occupation_Sol'!$N39="Validé humainement",'20_Form_Occupation_Sol'!L39,"")</x:f>
      </x:c>
      <x:c r="M39" s="142" t="str">
        <x:f>IF('20_Form_Occupation_Sol'!$N39="Validé humainement",'20_Form_Occupation_Sol'!M39,"")</x:f>
      </x:c>
      <x:c r="N39" s="142" t="str">
        <x:f>IF('20_Form_Occupation_Sol'!$N39="Validé humainement",'20_Form_Occupation_Sol'!N39,"")</x:f>
      </x:c>
      <x:c r="O39" s="142" t="str">
        <x:f>IF('20_Form_Occupation_Sol'!$N39="Validé humainement",'20_Form_Occupation_Sol'!O39,"")</x:f>
      </x:c>
      <x:c r="P39" s="142" t="str">
        <x:f>IF('20_Form_Occupation_Sol'!$N39="Validé humainement",'20_Form_Occupation_Sol'!P39,"")</x:f>
      </x:c>
      <x:c r="Q39" s="142" t="str">
        <x:f>IF('20_Form_Occupation_Sol'!$N39="Validé humainement",'20_Form_Occupation_Sol'!Q39,"")</x:f>
      </x:c>
      <x:c r="R39" s="142" t="str">
        <x:f>IF('20_Form_Occupation_Sol'!$N39="Validé humainement",'20_Form_Occupation_Sol'!R39,"")</x:f>
      </x:c>
      <x:c r="S39" s="142" t="str">
        <x:f>IF('20_Form_Occupation_Sol'!$N39="Validé humainement",'20_Form_Occupation_Sol'!S39,"")</x:f>
      </x:c>
    </x:row>
    <x:row r="40">
      <x:c r="A40" s="142" t="str">
        <x:f>IF('20_Form_Occupation_Sol'!$N40="Validé humainement",'20_Form_Occupation_Sol'!A40,"")</x:f>
      </x:c>
      <x:c r="B40" s="142" t="str">
        <x:f>IF('20_Form_Occupation_Sol'!$N40="Validé humainement",'20_Form_Occupation_Sol'!B40,"")</x:f>
      </x:c>
      <x:c r="C40" s="142" t="str">
        <x:f>IF('20_Form_Occupation_Sol'!$N40="Validé humainement",'20_Form_Occupation_Sol'!C40,"")</x:f>
      </x:c>
      <x:c r="D40" s="142" t="str">
        <x:f>IF('20_Form_Occupation_Sol'!$N40="Validé humainement",'20_Form_Occupation_Sol'!D40,"")</x:f>
      </x:c>
      <x:c r="E40" s="142" t="str">
        <x:f>IF('20_Form_Occupation_Sol'!$N40="Validé humainement",'20_Form_Occupation_Sol'!E40,"")</x:f>
      </x:c>
      <x:c r="F40" s="142" t="str">
        <x:f>IF('20_Form_Occupation_Sol'!$N40="Validé humainement",'20_Form_Occupation_Sol'!F40,"")</x:f>
      </x:c>
      <x:c r="G40" s="142" t="str">
        <x:f>IF('20_Form_Occupation_Sol'!$N40="Validé humainement",'20_Form_Occupation_Sol'!G40,"")</x:f>
      </x:c>
      <x:c r="H40" s="142" t="str">
        <x:f>IF('20_Form_Occupation_Sol'!$N40="Validé humainement",'20_Form_Occupation_Sol'!H40,"")</x:f>
      </x:c>
      <x:c r="I40" s="142" t="str">
        <x:f>IF('20_Form_Occupation_Sol'!$N40="Validé humainement",'20_Form_Occupation_Sol'!I40,"")</x:f>
      </x:c>
      <x:c r="J40" s="142" t="str">
        <x:f>IF('20_Form_Occupation_Sol'!$N40="Validé humainement",'20_Form_Occupation_Sol'!J40,"")</x:f>
      </x:c>
      <x:c r="K40" s="142" t="str">
        <x:f>IF('20_Form_Occupation_Sol'!$N40="Validé humainement",'20_Form_Occupation_Sol'!K40,"")</x:f>
      </x:c>
      <x:c r="L40" s="142" t="str">
        <x:f>IF('20_Form_Occupation_Sol'!$N40="Validé humainement",'20_Form_Occupation_Sol'!L40,"")</x:f>
      </x:c>
      <x:c r="M40" s="142" t="str">
        <x:f>IF('20_Form_Occupation_Sol'!$N40="Validé humainement",'20_Form_Occupation_Sol'!M40,"")</x:f>
      </x:c>
      <x:c r="N40" s="142" t="str">
        <x:f>IF('20_Form_Occupation_Sol'!$N40="Validé humainement",'20_Form_Occupation_Sol'!N40,"")</x:f>
      </x:c>
      <x:c r="O40" s="142" t="str">
        <x:f>IF('20_Form_Occupation_Sol'!$N40="Validé humainement",'20_Form_Occupation_Sol'!O40,"")</x:f>
      </x:c>
      <x:c r="P40" s="142" t="str">
        <x:f>IF('20_Form_Occupation_Sol'!$N40="Validé humainement",'20_Form_Occupation_Sol'!P40,"")</x:f>
      </x:c>
      <x:c r="Q40" s="142" t="str">
        <x:f>IF('20_Form_Occupation_Sol'!$N40="Validé humainement",'20_Form_Occupation_Sol'!Q40,"")</x:f>
      </x:c>
      <x:c r="R40" s="142" t="str">
        <x:f>IF('20_Form_Occupation_Sol'!$N40="Validé humainement",'20_Form_Occupation_Sol'!R40,"")</x:f>
      </x:c>
      <x:c r="S40" s="142" t="str">
        <x:f>IF('20_Form_Occupation_Sol'!$N40="Validé humainement",'20_Form_Occupation_Sol'!S40,"")</x:f>
      </x:c>
    </x:row>
    <x:row r="41">
      <x:c r="A41" s="142" t="str">
        <x:f>IF('20_Form_Occupation_Sol'!$N41="Validé humainement",'20_Form_Occupation_Sol'!A41,"")</x:f>
      </x:c>
      <x:c r="B41" s="142" t="str">
        <x:f>IF('20_Form_Occupation_Sol'!$N41="Validé humainement",'20_Form_Occupation_Sol'!B41,"")</x:f>
      </x:c>
      <x:c r="C41" s="142" t="str">
        <x:f>IF('20_Form_Occupation_Sol'!$N41="Validé humainement",'20_Form_Occupation_Sol'!C41,"")</x:f>
      </x:c>
      <x:c r="D41" s="142" t="str">
        <x:f>IF('20_Form_Occupation_Sol'!$N41="Validé humainement",'20_Form_Occupation_Sol'!D41,"")</x:f>
      </x:c>
      <x:c r="E41" s="142" t="str">
        <x:f>IF('20_Form_Occupation_Sol'!$N41="Validé humainement",'20_Form_Occupation_Sol'!E41,"")</x:f>
      </x:c>
      <x:c r="F41" s="142" t="str">
        <x:f>IF('20_Form_Occupation_Sol'!$N41="Validé humainement",'20_Form_Occupation_Sol'!F41,"")</x:f>
      </x:c>
      <x:c r="G41" s="142" t="str">
        <x:f>IF('20_Form_Occupation_Sol'!$N41="Validé humainement",'20_Form_Occupation_Sol'!G41,"")</x:f>
      </x:c>
      <x:c r="H41" s="142" t="str">
        <x:f>IF('20_Form_Occupation_Sol'!$N41="Validé humainement",'20_Form_Occupation_Sol'!H41,"")</x:f>
      </x:c>
      <x:c r="I41" s="142" t="str">
        <x:f>IF('20_Form_Occupation_Sol'!$N41="Validé humainement",'20_Form_Occupation_Sol'!I41,"")</x:f>
      </x:c>
      <x:c r="J41" s="142" t="str">
        <x:f>IF('20_Form_Occupation_Sol'!$N41="Validé humainement",'20_Form_Occupation_Sol'!J41,"")</x:f>
      </x:c>
      <x:c r="K41" s="142" t="str">
        <x:f>IF('20_Form_Occupation_Sol'!$N41="Validé humainement",'20_Form_Occupation_Sol'!K41,"")</x:f>
      </x:c>
      <x:c r="L41" s="142" t="str">
        <x:f>IF('20_Form_Occupation_Sol'!$N41="Validé humainement",'20_Form_Occupation_Sol'!L41,"")</x:f>
      </x:c>
      <x:c r="M41" s="142" t="str">
        <x:f>IF('20_Form_Occupation_Sol'!$N41="Validé humainement",'20_Form_Occupation_Sol'!M41,"")</x:f>
      </x:c>
      <x:c r="N41" s="142" t="str">
        <x:f>IF('20_Form_Occupation_Sol'!$N41="Validé humainement",'20_Form_Occupation_Sol'!N41,"")</x:f>
      </x:c>
      <x:c r="O41" s="142" t="str">
        <x:f>IF('20_Form_Occupation_Sol'!$N41="Validé humainement",'20_Form_Occupation_Sol'!O41,"")</x:f>
      </x:c>
      <x:c r="P41" s="142" t="str">
        <x:f>IF('20_Form_Occupation_Sol'!$N41="Validé humainement",'20_Form_Occupation_Sol'!P41,"")</x:f>
      </x:c>
      <x:c r="Q41" s="142" t="str">
        <x:f>IF('20_Form_Occupation_Sol'!$N41="Validé humainement",'20_Form_Occupation_Sol'!Q41,"")</x:f>
      </x:c>
      <x:c r="R41" s="142" t="str">
        <x:f>IF('20_Form_Occupation_Sol'!$N41="Validé humainement",'20_Form_Occupation_Sol'!R41,"")</x:f>
      </x:c>
      <x:c r="S41" s="142" t="str">
        <x:f>IF('20_Form_Occupation_Sol'!$N41="Validé humainement",'20_Form_Occupation_Sol'!S41,"")</x:f>
      </x:c>
    </x:row>
    <x:row r="42">
      <x:c r="A42" s="142" t="str">
        <x:f>IF('20_Form_Occupation_Sol'!$N42="Validé humainement",'20_Form_Occupation_Sol'!A42,"")</x:f>
      </x:c>
      <x:c r="B42" s="142" t="str">
        <x:f>IF('20_Form_Occupation_Sol'!$N42="Validé humainement",'20_Form_Occupation_Sol'!B42,"")</x:f>
      </x:c>
      <x:c r="C42" s="142" t="str">
        <x:f>IF('20_Form_Occupation_Sol'!$N42="Validé humainement",'20_Form_Occupation_Sol'!C42,"")</x:f>
      </x:c>
      <x:c r="D42" s="142" t="str">
        <x:f>IF('20_Form_Occupation_Sol'!$N42="Validé humainement",'20_Form_Occupation_Sol'!D42,"")</x:f>
      </x:c>
      <x:c r="E42" s="142" t="str">
        <x:f>IF('20_Form_Occupation_Sol'!$N42="Validé humainement",'20_Form_Occupation_Sol'!E42,"")</x:f>
      </x:c>
      <x:c r="F42" s="142" t="str">
        <x:f>IF('20_Form_Occupation_Sol'!$N42="Validé humainement",'20_Form_Occupation_Sol'!F42,"")</x:f>
      </x:c>
      <x:c r="G42" s="142" t="str">
        <x:f>IF('20_Form_Occupation_Sol'!$N42="Validé humainement",'20_Form_Occupation_Sol'!G42,"")</x:f>
      </x:c>
      <x:c r="H42" s="142" t="str">
        <x:f>IF('20_Form_Occupation_Sol'!$N42="Validé humainement",'20_Form_Occupation_Sol'!H42,"")</x:f>
      </x:c>
      <x:c r="I42" s="142" t="str">
        <x:f>IF('20_Form_Occupation_Sol'!$N42="Validé humainement",'20_Form_Occupation_Sol'!I42,"")</x:f>
      </x:c>
      <x:c r="J42" s="142" t="str">
        <x:f>IF('20_Form_Occupation_Sol'!$N42="Validé humainement",'20_Form_Occupation_Sol'!J42,"")</x:f>
      </x:c>
      <x:c r="K42" s="142" t="str">
        <x:f>IF('20_Form_Occupation_Sol'!$N42="Validé humainement",'20_Form_Occupation_Sol'!K42,"")</x:f>
      </x:c>
      <x:c r="L42" s="142" t="str">
        <x:f>IF('20_Form_Occupation_Sol'!$N42="Validé humainement",'20_Form_Occupation_Sol'!L42,"")</x:f>
      </x:c>
      <x:c r="M42" s="142" t="str">
        <x:f>IF('20_Form_Occupation_Sol'!$N42="Validé humainement",'20_Form_Occupation_Sol'!M42,"")</x:f>
      </x:c>
      <x:c r="N42" s="142" t="str">
        <x:f>IF('20_Form_Occupation_Sol'!$N42="Validé humainement",'20_Form_Occupation_Sol'!N42,"")</x:f>
      </x:c>
      <x:c r="O42" s="142" t="str">
        <x:f>IF('20_Form_Occupation_Sol'!$N42="Validé humainement",'20_Form_Occupation_Sol'!O42,"")</x:f>
      </x:c>
      <x:c r="P42" s="142" t="str">
        <x:f>IF('20_Form_Occupation_Sol'!$N42="Validé humainement",'20_Form_Occupation_Sol'!P42,"")</x:f>
      </x:c>
      <x:c r="Q42" s="142" t="str">
        <x:f>IF('20_Form_Occupation_Sol'!$N42="Validé humainement",'20_Form_Occupation_Sol'!Q42,"")</x:f>
      </x:c>
      <x:c r="R42" s="142" t="str">
        <x:f>IF('20_Form_Occupation_Sol'!$N42="Validé humainement",'20_Form_Occupation_Sol'!R42,"")</x:f>
      </x:c>
      <x:c r="S42" s="142" t="str">
        <x:f>IF('20_Form_Occupation_Sol'!$N42="Validé humainement",'20_Form_Occupation_Sol'!S42,"")</x:f>
      </x:c>
    </x:row>
    <x:row r="43">
      <x:c r="A43" s="142" t="str">
        <x:f>IF('20_Form_Occupation_Sol'!$N43="Validé humainement",'20_Form_Occupation_Sol'!A43,"")</x:f>
      </x:c>
      <x:c r="B43" s="142" t="str">
        <x:f>IF('20_Form_Occupation_Sol'!$N43="Validé humainement",'20_Form_Occupation_Sol'!B43,"")</x:f>
      </x:c>
      <x:c r="C43" s="142" t="str">
        <x:f>IF('20_Form_Occupation_Sol'!$N43="Validé humainement",'20_Form_Occupation_Sol'!C43,"")</x:f>
      </x:c>
      <x:c r="D43" s="142" t="str">
        <x:f>IF('20_Form_Occupation_Sol'!$N43="Validé humainement",'20_Form_Occupation_Sol'!D43,"")</x:f>
      </x:c>
      <x:c r="E43" s="142" t="str">
        <x:f>IF('20_Form_Occupation_Sol'!$N43="Validé humainement",'20_Form_Occupation_Sol'!E43,"")</x:f>
      </x:c>
      <x:c r="F43" s="142" t="str">
        <x:f>IF('20_Form_Occupation_Sol'!$N43="Validé humainement",'20_Form_Occupation_Sol'!F43,"")</x:f>
      </x:c>
      <x:c r="G43" s="142" t="str">
        <x:f>IF('20_Form_Occupation_Sol'!$N43="Validé humainement",'20_Form_Occupation_Sol'!G43,"")</x:f>
      </x:c>
      <x:c r="H43" s="142" t="str">
        <x:f>IF('20_Form_Occupation_Sol'!$N43="Validé humainement",'20_Form_Occupation_Sol'!H43,"")</x:f>
      </x:c>
      <x:c r="I43" s="142" t="str">
        <x:f>IF('20_Form_Occupation_Sol'!$N43="Validé humainement",'20_Form_Occupation_Sol'!I43,"")</x:f>
      </x:c>
      <x:c r="J43" s="142" t="str">
        <x:f>IF('20_Form_Occupation_Sol'!$N43="Validé humainement",'20_Form_Occupation_Sol'!J43,"")</x:f>
      </x:c>
      <x:c r="K43" s="142" t="str">
        <x:f>IF('20_Form_Occupation_Sol'!$N43="Validé humainement",'20_Form_Occupation_Sol'!K43,"")</x:f>
      </x:c>
      <x:c r="L43" s="142" t="str">
        <x:f>IF('20_Form_Occupation_Sol'!$N43="Validé humainement",'20_Form_Occupation_Sol'!L43,"")</x:f>
      </x:c>
      <x:c r="M43" s="142" t="str">
        <x:f>IF('20_Form_Occupation_Sol'!$N43="Validé humainement",'20_Form_Occupation_Sol'!M43,"")</x:f>
      </x:c>
      <x:c r="N43" s="142" t="str">
        <x:f>IF('20_Form_Occupation_Sol'!$N43="Validé humainement",'20_Form_Occupation_Sol'!N43,"")</x:f>
      </x:c>
      <x:c r="O43" s="142" t="str">
        <x:f>IF('20_Form_Occupation_Sol'!$N43="Validé humainement",'20_Form_Occupation_Sol'!O43,"")</x:f>
      </x:c>
      <x:c r="P43" s="142" t="str">
        <x:f>IF('20_Form_Occupation_Sol'!$N43="Validé humainement",'20_Form_Occupation_Sol'!P43,"")</x:f>
      </x:c>
      <x:c r="Q43" s="142" t="str">
        <x:f>IF('20_Form_Occupation_Sol'!$N43="Validé humainement",'20_Form_Occupation_Sol'!Q43,"")</x:f>
      </x:c>
      <x:c r="R43" s="142" t="str">
        <x:f>IF('20_Form_Occupation_Sol'!$N43="Validé humainement",'20_Form_Occupation_Sol'!R43,"")</x:f>
      </x:c>
      <x:c r="S43" s="142" t="str">
        <x:f>IF('20_Form_Occupation_Sol'!$N43="Validé humainement",'20_Form_Occupation_Sol'!S43,"")</x:f>
      </x:c>
    </x:row>
    <x:row r="44">
      <x:c r="A44" s="142" t="str">
        <x:f>IF('20_Form_Occupation_Sol'!$N44="Validé humainement",'20_Form_Occupation_Sol'!A44,"")</x:f>
      </x:c>
      <x:c r="B44" s="142" t="str">
        <x:f>IF('20_Form_Occupation_Sol'!$N44="Validé humainement",'20_Form_Occupation_Sol'!B44,"")</x:f>
      </x:c>
      <x:c r="C44" s="142" t="str">
        <x:f>IF('20_Form_Occupation_Sol'!$N44="Validé humainement",'20_Form_Occupation_Sol'!C44,"")</x:f>
      </x:c>
      <x:c r="D44" s="142" t="str">
        <x:f>IF('20_Form_Occupation_Sol'!$N44="Validé humainement",'20_Form_Occupation_Sol'!D44,"")</x:f>
      </x:c>
      <x:c r="E44" s="142" t="str">
        <x:f>IF('20_Form_Occupation_Sol'!$N44="Validé humainement",'20_Form_Occupation_Sol'!E44,"")</x:f>
      </x:c>
      <x:c r="F44" s="142" t="str">
        <x:f>IF('20_Form_Occupation_Sol'!$N44="Validé humainement",'20_Form_Occupation_Sol'!F44,"")</x:f>
      </x:c>
      <x:c r="G44" s="142" t="str">
        <x:f>IF('20_Form_Occupation_Sol'!$N44="Validé humainement",'20_Form_Occupation_Sol'!G44,"")</x:f>
      </x:c>
      <x:c r="H44" s="142" t="str">
        <x:f>IF('20_Form_Occupation_Sol'!$N44="Validé humainement",'20_Form_Occupation_Sol'!H44,"")</x:f>
      </x:c>
      <x:c r="I44" s="142" t="str">
        <x:f>IF('20_Form_Occupation_Sol'!$N44="Validé humainement",'20_Form_Occupation_Sol'!I44,"")</x:f>
      </x:c>
      <x:c r="J44" s="142" t="str">
        <x:f>IF('20_Form_Occupation_Sol'!$N44="Validé humainement",'20_Form_Occupation_Sol'!J44,"")</x:f>
      </x:c>
      <x:c r="K44" s="142" t="str">
        <x:f>IF('20_Form_Occupation_Sol'!$N44="Validé humainement",'20_Form_Occupation_Sol'!K44,"")</x:f>
      </x:c>
      <x:c r="L44" s="142" t="str">
        <x:f>IF('20_Form_Occupation_Sol'!$N44="Validé humainement",'20_Form_Occupation_Sol'!L44,"")</x:f>
      </x:c>
      <x:c r="M44" s="142" t="str">
        <x:f>IF('20_Form_Occupation_Sol'!$N44="Validé humainement",'20_Form_Occupation_Sol'!M44,"")</x:f>
      </x:c>
      <x:c r="N44" s="142" t="str">
        <x:f>IF('20_Form_Occupation_Sol'!$N44="Validé humainement",'20_Form_Occupation_Sol'!N44,"")</x:f>
      </x:c>
      <x:c r="O44" s="142" t="str">
        <x:f>IF('20_Form_Occupation_Sol'!$N44="Validé humainement",'20_Form_Occupation_Sol'!O44,"")</x:f>
      </x:c>
      <x:c r="P44" s="142" t="str">
        <x:f>IF('20_Form_Occupation_Sol'!$N44="Validé humainement",'20_Form_Occupation_Sol'!P44,"")</x:f>
      </x:c>
      <x:c r="Q44" s="142" t="str">
        <x:f>IF('20_Form_Occupation_Sol'!$N44="Validé humainement",'20_Form_Occupation_Sol'!Q44,"")</x:f>
      </x:c>
      <x:c r="R44" s="142" t="str">
        <x:f>IF('20_Form_Occupation_Sol'!$N44="Validé humainement",'20_Form_Occupation_Sol'!R44,"")</x:f>
      </x:c>
      <x:c r="S44" s="142" t="str">
        <x:f>IF('20_Form_Occupation_Sol'!$N44="Validé humainement",'20_Form_Occupation_Sol'!S44,"")</x:f>
      </x:c>
    </x:row>
    <x:row r="45">
      <x:c r="A45" s="142" t="str">
        <x:f>IF('20_Form_Occupation_Sol'!$N45="Validé humainement",'20_Form_Occupation_Sol'!A45,"")</x:f>
      </x:c>
      <x:c r="B45" s="142" t="str">
        <x:f>IF('20_Form_Occupation_Sol'!$N45="Validé humainement",'20_Form_Occupation_Sol'!B45,"")</x:f>
      </x:c>
      <x:c r="C45" s="142" t="str">
        <x:f>IF('20_Form_Occupation_Sol'!$N45="Validé humainement",'20_Form_Occupation_Sol'!C45,"")</x:f>
      </x:c>
      <x:c r="D45" s="142" t="str">
        <x:f>IF('20_Form_Occupation_Sol'!$N45="Validé humainement",'20_Form_Occupation_Sol'!D45,"")</x:f>
      </x:c>
      <x:c r="E45" s="142" t="str">
        <x:f>IF('20_Form_Occupation_Sol'!$N45="Validé humainement",'20_Form_Occupation_Sol'!E45,"")</x:f>
      </x:c>
      <x:c r="F45" s="142" t="str">
        <x:f>IF('20_Form_Occupation_Sol'!$N45="Validé humainement",'20_Form_Occupation_Sol'!F45,"")</x:f>
      </x:c>
      <x:c r="G45" s="142" t="str">
        <x:f>IF('20_Form_Occupation_Sol'!$N45="Validé humainement",'20_Form_Occupation_Sol'!G45,"")</x:f>
      </x:c>
      <x:c r="H45" s="142" t="str">
        <x:f>IF('20_Form_Occupation_Sol'!$N45="Validé humainement",'20_Form_Occupation_Sol'!H45,"")</x:f>
      </x:c>
      <x:c r="I45" s="142" t="str">
        <x:f>IF('20_Form_Occupation_Sol'!$N45="Validé humainement",'20_Form_Occupation_Sol'!I45,"")</x:f>
      </x:c>
      <x:c r="J45" s="142" t="str">
        <x:f>IF('20_Form_Occupation_Sol'!$N45="Validé humainement",'20_Form_Occupation_Sol'!J45,"")</x:f>
      </x:c>
      <x:c r="K45" s="142" t="str">
        <x:f>IF('20_Form_Occupation_Sol'!$N45="Validé humainement",'20_Form_Occupation_Sol'!K45,"")</x:f>
      </x:c>
      <x:c r="L45" s="142" t="str">
        <x:f>IF('20_Form_Occupation_Sol'!$N45="Validé humainement",'20_Form_Occupation_Sol'!L45,"")</x:f>
      </x:c>
      <x:c r="M45" s="142" t="str">
        <x:f>IF('20_Form_Occupation_Sol'!$N45="Validé humainement",'20_Form_Occupation_Sol'!M45,"")</x:f>
      </x:c>
      <x:c r="N45" s="142" t="str">
        <x:f>IF('20_Form_Occupation_Sol'!$N45="Validé humainement",'20_Form_Occupation_Sol'!N45,"")</x:f>
      </x:c>
      <x:c r="O45" s="142" t="str">
        <x:f>IF('20_Form_Occupation_Sol'!$N45="Validé humainement",'20_Form_Occupation_Sol'!O45,"")</x:f>
      </x:c>
      <x:c r="P45" s="142" t="str">
        <x:f>IF('20_Form_Occupation_Sol'!$N45="Validé humainement",'20_Form_Occupation_Sol'!P45,"")</x:f>
      </x:c>
      <x:c r="Q45" s="142" t="str">
        <x:f>IF('20_Form_Occupation_Sol'!$N45="Validé humainement",'20_Form_Occupation_Sol'!Q45,"")</x:f>
      </x:c>
      <x:c r="R45" s="142" t="str">
        <x:f>IF('20_Form_Occupation_Sol'!$N45="Validé humainement",'20_Form_Occupation_Sol'!R45,"")</x:f>
      </x:c>
      <x:c r="S45" s="142" t="str">
        <x:f>IF('20_Form_Occupation_Sol'!$N45="Validé humainement",'20_Form_Occupation_Sol'!S45,"")</x:f>
      </x:c>
    </x:row>
    <x:row r="46">
      <x:c r="A46" s="142" t="str">
        <x:f>IF('20_Form_Occupation_Sol'!$N46="Validé humainement",'20_Form_Occupation_Sol'!A46,"")</x:f>
      </x:c>
      <x:c r="B46" s="142" t="str">
        <x:f>IF('20_Form_Occupation_Sol'!$N46="Validé humainement",'20_Form_Occupation_Sol'!B46,"")</x:f>
      </x:c>
      <x:c r="C46" s="142" t="str">
        <x:f>IF('20_Form_Occupation_Sol'!$N46="Validé humainement",'20_Form_Occupation_Sol'!C46,"")</x:f>
      </x:c>
      <x:c r="D46" s="142" t="str">
        <x:f>IF('20_Form_Occupation_Sol'!$N46="Validé humainement",'20_Form_Occupation_Sol'!D46,"")</x:f>
      </x:c>
      <x:c r="E46" s="142" t="str">
        <x:f>IF('20_Form_Occupation_Sol'!$N46="Validé humainement",'20_Form_Occupation_Sol'!E46,"")</x:f>
      </x:c>
      <x:c r="F46" s="142" t="str">
        <x:f>IF('20_Form_Occupation_Sol'!$N46="Validé humainement",'20_Form_Occupation_Sol'!F46,"")</x:f>
      </x:c>
      <x:c r="G46" s="142" t="str">
        <x:f>IF('20_Form_Occupation_Sol'!$N46="Validé humainement",'20_Form_Occupation_Sol'!G46,"")</x:f>
      </x:c>
      <x:c r="H46" s="142" t="str">
        <x:f>IF('20_Form_Occupation_Sol'!$N46="Validé humainement",'20_Form_Occupation_Sol'!H46,"")</x:f>
      </x:c>
      <x:c r="I46" s="142" t="str">
        <x:f>IF('20_Form_Occupation_Sol'!$N46="Validé humainement",'20_Form_Occupation_Sol'!I46,"")</x:f>
      </x:c>
      <x:c r="J46" s="142" t="str">
        <x:f>IF('20_Form_Occupation_Sol'!$N46="Validé humainement",'20_Form_Occupation_Sol'!J46,"")</x:f>
      </x:c>
      <x:c r="K46" s="142" t="str">
        <x:f>IF('20_Form_Occupation_Sol'!$N46="Validé humainement",'20_Form_Occupation_Sol'!K46,"")</x:f>
      </x:c>
      <x:c r="L46" s="142" t="str">
        <x:f>IF('20_Form_Occupation_Sol'!$N46="Validé humainement",'20_Form_Occupation_Sol'!L46,"")</x:f>
      </x:c>
      <x:c r="M46" s="142" t="str">
        <x:f>IF('20_Form_Occupation_Sol'!$N46="Validé humainement",'20_Form_Occupation_Sol'!M46,"")</x:f>
      </x:c>
      <x:c r="N46" s="142" t="str">
        <x:f>IF('20_Form_Occupation_Sol'!$N46="Validé humainement",'20_Form_Occupation_Sol'!N46,"")</x:f>
      </x:c>
      <x:c r="O46" s="142" t="str">
        <x:f>IF('20_Form_Occupation_Sol'!$N46="Validé humainement",'20_Form_Occupation_Sol'!O46,"")</x:f>
      </x:c>
      <x:c r="P46" s="142" t="str">
        <x:f>IF('20_Form_Occupation_Sol'!$N46="Validé humainement",'20_Form_Occupation_Sol'!P46,"")</x:f>
      </x:c>
      <x:c r="Q46" s="142" t="str">
        <x:f>IF('20_Form_Occupation_Sol'!$N46="Validé humainement",'20_Form_Occupation_Sol'!Q46,"")</x:f>
      </x:c>
      <x:c r="R46" s="142" t="str">
        <x:f>IF('20_Form_Occupation_Sol'!$N46="Validé humainement",'20_Form_Occupation_Sol'!R46,"")</x:f>
      </x:c>
      <x:c r="S46" s="142" t="str">
        <x:f>IF('20_Form_Occupation_Sol'!$N46="Validé humainement",'20_Form_Occupation_Sol'!S46,"")</x:f>
      </x:c>
    </x:row>
    <x:row r="47">
      <x:c r="A47" s="142" t="str">
        <x:f>IF('20_Form_Occupation_Sol'!$N47="Validé humainement",'20_Form_Occupation_Sol'!A47,"")</x:f>
      </x:c>
      <x:c r="B47" s="142" t="str">
        <x:f>IF('20_Form_Occupation_Sol'!$N47="Validé humainement",'20_Form_Occupation_Sol'!B47,"")</x:f>
      </x:c>
      <x:c r="C47" s="142" t="str">
        <x:f>IF('20_Form_Occupation_Sol'!$N47="Validé humainement",'20_Form_Occupation_Sol'!C47,"")</x:f>
      </x:c>
      <x:c r="D47" s="142" t="str">
        <x:f>IF('20_Form_Occupation_Sol'!$N47="Validé humainement",'20_Form_Occupation_Sol'!D47,"")</x:f>
      </x:c>
      <x:c r="E47" s="142" t="str">
        <x:f>IF('20_Form_Occupation_Sol'!$N47="Validé humainement",'20_Form_Occupation_Sol'!E47,"")</x:f>
      </x:c>
      <x:c r="F47" s="142" t="str">
        <x:f>IF('20_Form_Occupation_Sol'!$N47="Validé humainement",'20_Form_Occupation_Sol'!F47,"")</x:f>
      </x:c>
      <x:c r="G47" s="142" t="str">
        <x:f>IF('20_Form_Occupation_Sol'!$N47="Validé humainement",'20_Form_Occupation_Sol'!G47,"")</x:f>
      </x:c>
      <x:c r="H47" s="142" t="str">
        <x:f>IF('20_Form_Occupation_Sol'!$N47="Validé humainement",'20_Form_Occupation_Sol'!H47,"")</x:f>
      </x:c>
      <x:c r="I47" s="142" t="str">
        <x:f>IF('20_Form_Occupation_Sol'!$N47="Validé humainement",'20_Form_Occupation_Sol'!I47,"")</x:f>
      </x:c>
      <x:c r="J47" s="142" t="str">
        <x:f>IF('20_Form_Occupation_Sol'!$N47="Validé humainement",'20_Form_Occupation_Sol'!J47,"")</x:f>
      </x:c>
      <x:c r="K47" s="142" t="str">
        <x:f>IF('20_Form_Occupation_Sol'!$N47="Validé humainement",'20_Form_Occupation_Sol'!K47,"")</x:f>
      </x:c>
      <x:c r="L47" s="142" t="str">
        <x:f>IF('20_Form_Occupation_Sol'!$N47="Validé humainement",'20_Form_Occupation_Sol'!L47,"")</x:f>
      </x:c>
      <x:c r="M47" s="142" t="str">
        <x:f>IF('20_Form_Occupation_Sol'!$N47="Validé humainement",'20_Form_Occupation_Sol'!M47,"")</x:f>
      </x:c>
      <x:c r="N47" s="142" t="str">
        <x:f>IF('20_Form_Occupation_Sol'!$N47="Validé humainement",'20_Form_Occupation_Sol'!N47,"")</x:f>
      </x:c>
      <x:c r="O47" s="142" t="str">
        <x:f>IF('20_Form_Occupation_Sol'!$N47="Validé humainement",'20_Form_Occupation_Sol'!O47,"")</x:f>
      </x:c>
      <x:c r="P47" s="142" t="str">
        <x:f>IF('20_Form_Occupation_Sol'!$N47="Validé humainement",'20_Form_Occupation_Sol'!P47,"")</x:f>
      </x:c>
      <x:c r="Q47" s="142" t="str">
        <x:f>IF('20_Form_Occupation_Sol'!$N47="Validé humainement",'20_Form_Occupation_Sol'!Q47,"")</x:f>
      </x:c>
      <x:c r="R47" s="142" t="str">
        <x:f>IF('20_Form_Occupation_Sol'!$N47="Validé humainement",'20_Form_Occupation_Sol'!R47,"")</x:f>
      </x:c>
      <x:c r="S47" s="142" t="str">
        <x:f>IF('20_Form_Occupation_Sol'!$N47="Validé humainement",'20_Form_Occupation_Sol'!S47,"")</x:f>
      </x:c>
    </x:row>
    <x:row r="48">
      <x:c r="A48" s="142" t="str">
        <x:f>IF('20_Form_Occupation_Sol'!$N48="Validé humainement",'20_Form_Occupation_Sol'!A48,"")</x:f>
      </x:c>
      <x:c r="B48" s="142" t="str">
        <x:f>IF('20_Form_Occupation_Sol'!$N48="Validé humainement",'20_Form_Occupation_Sol'!B48,"")</x:f>
      </x:c>
      <x:c r="C48" s="142" t="str">
        <x:f>IF('20_Form_Occupation_Sol'!$N48="Validé humainement",'20_Form_Occupation_Sol'!C48,"")</x:f>
      </x:c>
      <x:c r="D48" s="142" t="str">
        <x:f>IF('20_Form_Occupation_Sol'!$N48="Validé humainement",'20_Form_Occupation_Sol'!D48,"")</x:f>
      </x:c>
      <x:c r="E48" s="142" t="str">
        <x:f>IF('20_Form_Occupation_Sol'!$N48="Validé humainement",'20_Form_Occupation_Sol'!E48,"")</x:f>
      </x:c>
      <x:c r="F48" s="142" t="str">
        <x:f>IF('20_Form_Occupation_Sol'!$N48="Validé humainement",'20_Form_Occupation_Sol'!F48,"")</x:f>
      </x:c>
      <x:c r="G48" s="142" t="str">
        <x:f>IF('20_Form_Occupation_Sol'!$N48="Validé humainement",'20_Form_Occupation_Sol'!G48,"")</x:f>
      </x:c>
      <x:c r="H48" s="142" t="str">
        <x:f>IF('20_Form_Occupation_Sol'!$N48="Validé humainement",'20_Form_Occupation_Sol'!H48,"")</x:f>
      </x:c>
      <x:c r="I48" s="142" t="str">
        <x:f>IF('20_Form_Occupation_Sol'!$N48="Validé humainement",'20_Form_Occupation_Sol'!I48,"")</x:f>
      </x:c>
      <x:c r="J48" s="142" t="str">
        <x:f>IF('20_Form_Occupation_Sol'!$N48="Validé humainement",'20_Form_Occupation_Sol'!J48,"")</x:f>
      </x:c>
      <x:c r="K48" s="142" t="str">
        <x:f>IF('20_Form_Occupation_Sol'!$N48="Validé humainement",'20_Form_Occupation_Sol'!K48,"")</x:f>
      </x:c>
      <x:c r="L48" s="142" t="str">
        <x:f>IF('20_Form_Occupation_Sol'!$N48="Validé humainement",'20_Form_Occupation_Sol'!L48,"")</x:f>
      </x:c>
      <x:c r="M48" s="142" t="str">
        <x:f>IF('20_Form_Occupation_Sol'!$N48="Validé humainement",'20_Form_Occupation_Sol'!M48,"")</x:f>
      </x:c>
      <x:c r="N48" s="142" t="str">
        <x:f>IF('20_Form_Occupation_Sol'!$N48="Validé humainement",'20_Form_Occupation_Sol'!N48,"")</x:f>
      </x:c>
      <x:c r="O48" s="142" t="str">
        <x:f>IF('20_Form_Occupation_Sol'!$N48="Validé humainement",'20_Form_Occupation_Sol'!O48,"")</x:f>
      </x:c>
      <x:c r="P48" s="142" t="str">
        <x:f>IF('20_Form_Occupation_Sol'!$N48="Validé humainement",'20_Form_Occupation_Sol'!P48,"")</x:f>
      </x:c>
      <x:c r="Q48" s="142" t="str">
        <x:f>IF('20_Form_Occupation_Sol'!$N48="Validé humainement",'20_Form_Occupation_Sol'!Q48,"")</x:f>
      </x:c>
      <x:c r="R48" s="142" t="str">
        <x:f>IF('20_Form_Occupation_Sol'!$N48="Validé humainement",'20_Form_Occupation_Sol'!R48,"")</x:f>
      </x:c>
      <x:c r="S48" s="142" t="str">
        <x:f>IF('20_Form_Occupation_Sol'!$N48="Validé humainement",'20_Form_Occupation_Sol'!S48,"")</x:f>
      </x:c>
    </x:row>
    <x:row r="49">
      <x:c r="A49" s="142" t="str">
        <x:f>IF('20_Form_Occupation_Sol'!$N49="Validé humainement",'20_Form_Occupation_Sol'!A49,"")</x:f>
      </x:c>
      <x:c r="B49" s="142" t="str">
        <x:f>IF('20_Form_Occupation_Sol'!$N49="Validé humainement",'20_Form_Occupation_Sol'!B49,"")</x:f>
      </x:c>
      <x:c r="C49" s="142" t="str">
        <x:f>IF('20_Form_Occupation_Sol'!$N49="Validé humainement",'20_Form_Occupation_Sol'!C49,"")</x:f>
      </x:c>
      <x:c r="D49" s="142" t="str">
        <x:f>IF('20_Form_Occupation_Sol'!$N49="Validé humainement",'20_Form_Occupation_Sol'!D49,"")</x:f>
      </x:c>
      <x:c r="E49" s="142" t="str">
        <x:f>IF('20_Form_Occupation_Sol'!$N49="Validé humainement",'20_Form_Occupation_Sol'!E49,"")</x:f>
      </x:c>
      <x:c r="F49" s="142" t="str">
        <x:f>IF('20_Form_Occupation_Sol'!$N49="Validé humainement",'20_Form_Occupation_Sol'!F49,"")</x:f>
      </x:c>
      <x:c r="G49" s="142" t="str">
        <x:f>IF('20_Form_Occupation_Sol'!$N49="Validé humainement",'20_Form_Occupation_Sol'!G49,"")</x:f>
      </x:c>
      <x:c r="H49" s="142" t="str">
        <x:f>IF('20_Form_Occupation_Sol'!$N49="Validé humainement",'20_Form_Occupation_Sol'!H49,"")</x:f>
      </x:c>
      <x:c r="I49" s="142" t="str">
        <x:f>IF('20_Form_Occupation_Sol'!$N49="Validé humainement",'20_Form_Occupation_Sol'!I49,"")</x:f>
      </x:c>
      <x:c r="J49" s="142" t="str">
        <x:f>IF('20_Form_Occupation_Sol'!$N49="Validé humainement",'20_Form_Occupation_Sol'!J49,"")</x:f>
      </x:c>
      <x:c r="K49" s="142" t="str">
        <x:f>IF('20_Form_Occupation_Sol'!$N49="Validé humainement",'20_Form_Occupation_Sol'!K49,"")</x:f>
      </x:c>
      <x:c r="L49" s="142" t="str">
        <x:f>IF('20_Form_Occupation_Sol'!$N49="Validé humainement",'20_Form_Occupation_Sol'!L49,"")</x:f>
      </x:c>
      <x:c r="M49" s="142" t="str">
        <x:f>IF('20_Form_Occupation_Sol'!$N49="Validé humainement",'20_Form_Occupation_Sol'!M49,"")</x:f>
      </x:c>
      <x:c r="N49" s="142" t="str">
        <x:f>IF('20_Form_Occupation_Sol'!$N49="Validé humainement",'20_Form_Occupation_Sol'!N49,"")</x:f>
      </x:c>
      <x:c r="O49" s="142" t="str">
        <x:f>IF('20_Form_Occupation_Sol'!$N49="Validé humainement",'20_Form_Occupation_Sol'!O49,"")</x:f>
      </x:c>
      <x:c r="P49" s="142" t="str">
        <x:f>IF('20_Form_Occupation_Sol'!$N49="Validé humainement",'20_Form_Occupation_Sol'!P49,"")</x:f>
      </x:c>
      <x:c r="Q49" s="142" t="str">
        <x:f>IF('20_Form_Occupation_Sol'!$N49="Validé humainement",'20_Form_Occupation_Sol'!Q49,"")</x:f>
      </x:c>
      <x:c r="R49" s="142" t="str">
        <x:f>IF('20_Form_Occupation_Sol'!$N49="Validé humainement",'20_Form_Occupation_Sol'!R49,"")</x:f>
      </x:c>
      <x:c r="S49" s="142" t="str">
        <x:f>IF('20_Form_Occupation_Sol'!$N49="Validé humainement",'20_Form_Occupation_Sol'!S49,"")</x:f>
      </x:c>
    </x:row>
    <x:row r="50">
      <x:c r="A50" s="142" t="str">
        <x:f>IF('20_Form_Occupation_Sol'!$N50="Validé humainement",'20_Form_Occupation_Sol'!A50,"")</x:f>
      </x:c>
      <x:c r="B50" s="142" t="str">
        <x:f>IF('20_Form_Occupation_Sol'!$N50="Validé humainement",'20_Form_Occupation_Sol'!B50,"")</x:f>
      </x:c>
      <x:c r="C50" s="142" t="str">
        <x:f>IF('20_Form_Occupation_Sol'!$N50="Validé humainement",'20_Form_Occupation_Sol'!C50,"")</x:f>
      </x:c>
      <x:c r="D50" s="142" t="str">
        <x:f>IF('20_Form_Occupation_Sol'!$N50="Validé humainement",'20_Form_Occupation_Sol'!D50,"")</x:f>
      </x:c>
      <x:c r="E50" s="142" t="str">
        <x:f>IF('20_Form_Occupation_Sol'!$N50="Validé humainement",'20_Form_Occupation_Sol'!E50,"")</x:f>
      </x:c>
      <x:c r="F50" s="142" t="str">
        <x:f>IF('20_Form_Occupation_Sol'!$N50="Validé humainement",'20_Form_Occupation_Sol'!F50,"")</x:f>
      </x:c>
      <x:c r="G50" s="142" t="str">
        <x:f>IF('20_Form_Occupation_Sol'!$N50="Validé humainement",'20_Form_Occupation_Sol'!G50,"")</x:f>
      </x:c>
      <x:c r="H50" s="142" t="str">
        <x:f>IF('20_Form_Occupation_Sol'!$N50="Validé humainement",'20_Form_Occupation_Sol'!H50,"")</x:f>
      </x:c>
      <x:c r="I50" s="142" t="str">
        <x:f>IF('20_Form_Occupation_Sol'!$N50="Validé humainement",'20_Form_Occupation_Sol'!I50,"")</x:f>
      </x:c>
      <x:c r="J50" s="142" t="str">
        <x:f>IF('20_Form_Occupation_Sol'!$N50="Validé humainement",'20_Form_Occupation_Sol'!J50,"")</x:f>
      </x:c>
      <x:c r="K50" s="142" t="str">
        <x:f>IF('20_Form_Occupation_Sol'!$N50="Validé humainement",'20_Form_Occupation_Sol'!K50,"")</x:f>
      </x:c>
      <x:c r="L50" s="142" t="str">
        <x:f>IF('20_Form_Occupation_Sol'!$N50="Validé humainement",'20_Form_Occupation_Sol'!L50,"")</x:f>
      </x:c>
      <x:c r="M50" s="142" t="str">
        <x:f>IF('20_Form_Occupation_Sol'!$N50="Validé humainement",'20_Form_Occupation_Sol'!M50,"")</x:f>
      </x:c>
      <x:c r="N50" s="142" t="str">
        <x:f>IF('20_Form_Occupation_Sol'!$N50="Validé humainement",'20_Form_Occupation_Sol'!N50,"")</x:f>
      </x:c>
      <x:c r="O50" s="142" t="str">
        <x:f>IF('20_Form_Occupation_Sol'!$N50="Validé humainement",'20_Form_Occupation_Sol'!O50,"")</x:f>
      </x:c>
      <x:c r="P50" s="142" t="str">
        <x:f>IF('20_Form_Occupation_Sol'!$N50="Validé humainement",'20_Form_Occupation_Sol'!P50,"")</x:f>
      </x:c>
      <x:c r="Q50" s="142" t="str">
        <x:f>IF('20_Form_Occupation_Sol'!$N50="Validé humainement",'20_Form_Occupation_Sol'!Q50,"")</x:f>
      </x:c>
      <x:c r="R50" s="142" t="str">
        <x:f>IF('20_Form_Occupation_Sol'!$N50="Validé humainement",'20_Form_Occupation_Sol'!R50,"")</x:f>
      </x:c>
      <x:c r="S50" s="142" t="str">
        <x:f>IF('20_Form_Occupation_Sol'!$N50="Validé humainement",'20_Form_Occupation_Sol'!S50,"")</x:f>
      </x:c>
    </x:row>
    <x:row r="51">
      <x:c r="A51" s="142" t="str">
        <x:f>IF('20_Form_Occupation_Sol'!$N51="Validé humainement",'20_Form_Occupation_Sol'!A51,"")</x:f>
      </x:c>
      <x:c r="B51" s="142" t="str">
        <x:f>IF('20_Form_Occupation_Sol'!$N51="Validé humainement",'20_Form_Occupation_Sol'!B51,"")</x:f>
      </x:c>
      <x:c r="C51" s="142" t="str">
        <x:f>IF('20_Form_Occupation_Sol'!$N51="Validé humainement",'20_Form_Occupation_Sol'!C51,"")</x:f>
      </x:c>
      <x:c r="D51" s="142" t="str">
        <x:f>IF('20_Form_Occupation_Sol'!$N51="Validé humainement",'20_Form_Occupation_Sol'!D51,"")</x:f>
      </x:c>
      <x:c r="E51" s="142" t="str">
        <x:f>IF('20_Form_Occupation_Sol'!$N51="Validé humainement",'20_Form_Occupation_Sol'!E51,"")</x:f>
      </x:c>
      <x:c r="F51" s="142" t="str">
        <x:f>IF('20_Form_Occupation_Sol'!$N51="Validé humainement",'20_Form_Occupation_Sol'!F51,"")</x:f>
      </x:c>
      <x:c r="G51" s="142" t="str">
        <x:f>IF('20_Form_Occupation_Sol'!$N51="Validé humainement",'20_Form_Occupation_Sol'!G51,"")</x:f>
      </x:c>
      <x:c r="H51" s="142" t="str">
        <x:f>IF('20_Form_Occupation_Sol'!$N51="Validé humainement",'20_Form_Occupation_Sol'!H51,"")</x:f>
      </x:c>
      <x:c r="I51" s="142" t="str">
        <x:f>IF('20_Form_Occupation_Sol'!$N51="Validé humainement",'20_Form_Occupation_Sol'!I51,"")</x:f>
      </x:c>
      <x:c r="J51" s="142" t="str">
        <x:f>IF('20_Form_Occupation_Sol'!$N51="Validé humainement",'20_Form_Occupation_Sol'!J51,"")</x:f>
      </x:c>
      <x:c r="K51" s="142" t="str">
        <x:f>IF('20_Form_Occupation_Sol'!$N51="Validé humainement",'20_Form_Occupation_Sol'!K51,"")</x:f>
      </x:c>
      <x:c r="L51" s="142" t="str">
        <x:f>IF('20_Form_Occupation_Sol'!$N51="Validé humainement",'20_Form_Occupation_Sol'!L51,"")</x:f>
      </x:c>
      <x:c r="M51" s="142" t="str">
        <x:f>IF('20_Form_Occupation_Sol'!$N51="Validé humainement",'20_Form_Occupation_Sol'!M51,"")</x:f>
      </x:c>
      <x:c r="N51" s="142" t="str">
        <x:f>IF('20_Form_Occupation_Sol'!$N51="Validé humainement",'20_Form_Occupation_Sol'!N51,"")</x:f>
      </x:c>
      <x:c r="O51" s="142" t="str">
        <x:f>IF('20_Form_Occupation_Sol'!$N51="Validé humainement",'20_Form_Occupation_Sol'!O51,"")</x:f>
      </x:c>
      <x:c r="P51" s="142" t="str">
        <x:f>IF('20_Form_Occupation_Sol'!$N51="Validé humainement",'20_Form_Occupation_Sol'!P51,"")</x:f>
      </x:c>
      <x:c r="Q51" s="142" t="str">
        <x:f>IF('20_Form_Occupation_Sol'!$N51="Validé humainement",'20_Form_Occupation_Sol'!Q51,"")</x:f>
      </x:c>
      <x:c r="R51" s="142" t="str">
        <x:f>IF('20_Form_Occupation_Sol'!$N51="Validé humainement",'20_Form_Occupation_Sol'!R51,"")</x:f>
      </x:c>
      <x:c r="S51" s="142" t="str">
        <x:f>IF('20_Form_Occupation_Sol'!$N51="Validé humainement",'20_Form_Occupation_Sol'!S51,"")</x:f>
      </x:c>
    </x:row>
    <x:row r="52">
      <x:c r="A52" s="142" t="str">
        <x:f>IF('20_Form_Occupation_Sol'!$N52="Validé humainement",'20_Form_Occupation_Sol'!A52,"")</x:f>
      </x:c>
      <x:c r="B52" s="142" t="str">
        <x:f>IF('20_Form_Occupation_Sol'!$N52="Validé humainement",'20_Form_Occupation_Sol'!B52,"")</x:f>
      </x:c>
      <x:c r="C52" s="142" t="str">
        <x:f>IF('20_Form_Occupation_Sol'!$N52="Validé humainement",'20_Form_Occupation_Sol'!C52,"")</x:f>
      </x:c>
      <x:c r="D52" s="142" t="str">
        <x:f>IF('20_Form_Occupation_Sol'!$N52="Validé humainement",'20_Form_Occupation_Sol'!D52,"")</x:f>
      </x:c>
      <x:c r="E52" s="142" t="str">
        <x:f>IF('20_Form_Occupation_Sol'!$N52="Validé humainement",'20_Form_Occupation_Sol'!E52,"")</x:f>
      </x:c>
      <x:c r="F52" s="142" t="str">
        <x:f>IF('20_Form_Occupation_Sol'!$N52="Validé humainement",'20_Form_Occupation_Sol'!F52,"")</x:f>
      </x:c>
      <x:c r="G52" s="142" t="str">
        <x:f>IF('20_Form_Occupation_Sol'!$N52="Validé humainement",'20_Form_Occupation_Sol'!G52,"")</x:f>
      </x:c>
      <x:c r="H52" s="142" t="str">
        <x:f>IF('20_Form_Occupation_Sol'!$N52="Validé humainement",'20_Form_Occupation_Sol'!H52,"")</x:f>
      </x:c>
      <x:c r="I52" s="142" t="str">
        <x:f>IF('20_Form_Occupation_Sol'!$N52="Validé humainement",'20_Form_Occupation_Sol'!I52,"")</x:f>
      </x:c>
      <x:c r="J52" s="142" t="str">
        <x:f>IF('20_Form_Occupation_Sol'!$N52="Validé humainement",'20_Form_Occupation_Sol'!J52,"")</x:f>
      </x:c>
      <x:c r="K52" s="142" t="str">
        <x:f>IF('20_Form_Occupation_Sol'!$N52="Validé humainement",'20_Form_Occupation_Sol'!K52,"")</x:f>
      </x:c>
      <x:c r="L52" s="142" t="str">
        <x:f>IF('20_Form_Occupation_Sol'!$N52="Validé humainement",'20_Form_Occupation_Sol'!L52,"")</x:f>
      </x:c>
      <x:c r="M52" s="142" t="str">
        <x:f>IF('20_Form_Occupation_Sol'!$N52="Validé humainement",'20_Form_Occupation_Sol'!M52,"")</x:f>
      </x:c>
      <x:c r="N52" s="142" t="str">
        <x:f>IF('20_Form_Occupation_Sol'!$N52="Validé humainement",'20_Form_Occupation_Sol'!N52,"")</x:f>
      </x:c>
      <x:c r="O52" s="142" t="str">
        <x:f>IF('20_Form_Occupation_Sol'!$N52="Validé humainement",'20_Form_Occupation_Sol'!O52,"")</x:f>
      </x:c>
      <x:c r="P52" s="142" t="str">
        <x:f>IF('20_Form_Occupation_Sol'!$N52="Validé humainement",'20_Form_Occupation_Sol'!P52,"")</x:f>
      </x:c>
      <x:c r="Q52" s="142" t="str">
        <x:f>IF('20_Form_Occupation_Sol'!$N52="Validé humainement",'20_Form_Occupation_Sol'!Q52,"")</x:f>
      </x:c>
      <x:c r="R52" s="142" t="str">
        <x:f>IF('20_Form_Occupation_Sol'!$N52="Validé humainement",'20_Form_Occupation_Sol'!R52,"")</x:f>
      </x:c>
      <x:c r="S52" s="142" t="str">
        <x:f>IF('20_Form_Occupation_Sol'!$N52="Validé humainement",'20_Form_Occupation_Sol'!S52,"")</x:f>
      </x:c>
    </x:row>
    <x:row r="53">
      <x:c r="A53" s="142" t="str">
        <x:f>IF('20_Form_Occupation_Sol'!$N53="Validé humainement",'20_Form_Occupation_Sol'!A53,"")</x:f>
      </x:c>
      <x:c r="B53" s="142" t="str">
        <x:f>IF('20_Form_Occupation_Sol'!$N53="Validé humainement",'20_Form_Occupation_Sol'!B53,"")</x:f>
      </x:c>
      <x:c r="C53" s="142" t="str">
        <x:f>IF('20_Form_Occupation_Sol'!$N53="Validé humainement",'20_Form_Occupation_Sol'!C53,"")</x:f>
      </x:c>
      <x:c r="D53" s="142" t="str">
        <x:f>IF('20_Form_Occupation_Sol'!$N53="Validé humainement",'20_Form_Occupation_Sol'!D53,"")</x:f>
      </x:c>
      <x:c r="E53" s="142" t="str">
        <x:f>IF('20_Form_Occupation_Sol'!$N53="Validé humainement",'20_Form_Occupation_Sol'!E53,"")</x:f>
      </x:c>
      <x:c r="F53" s="142" t="str">
        <x:f>IF('20_Form_Occupation_Sol'!$N53="Validé humainement",'20_Form_Occupation_Sol'!F53,"")</x:f>
      </x:c>
      <x:c r="G53" s="142" t="str">
        <x:f>IF('20_Form_Occupation_Sol'!$N53="Validé humainement",'20_Form_Occupation_Sol'!G53,"")</x:f>
      </x:c>
      <x:c r="H53" s="142" t="str">
        <x:f>IF('20_Form_Occupation_Sol'!$N53="Validé humainement",'20_Form_Occupation_Sol'!H53,"")</x:f>
      </x:c>
      <x:c r="I53" s="142" t="str">
        <x:f>IF('20_Form_Occupation_Sol'!$N53="Validé humainement",'20_Form_Occupation_Sol'!I53,"")</x:f>
      </x:c>
      <x:c r="J53" s="142" t="str">
        <x:f>IF('20_Form_Occupation_Sol'!$N53="Validé humainement",'20_Form_Occupation_Sol'!J53,"")</x:f>
      </x:c>
      <x:c r="K53" s="142" t="str">
        <x:f>IF('20_Form_Occupation_Sol'!$N53="Validé humainement",'20_Form_Occupation_Sol'!K53,"")</x:f>
      </x:c>
      <x:c r="L53" s="142" t="str">
        <x:f>IF('20_Form_Occupation_Sol'!$N53="Validé humainement",'20_Form_Occupation_Sol'!L53,"")</x:f>
      </x:c>
      <x:c r="M53" s="142" t="str">
        <x:f>IF('20_Form_Occupation_Sol'!$N53="Validé humainement",'20_Form_Occupation_Sol'!M53,"")</x:f>
      </x:c>
      <x:c r="N53" s="142" t="str">
        <x:f>IF('20_Form_Occupation_Sol'!$N53="Validé humainement",'20_Form_Occupation_Sol'!N53,"")</x:f>
      </x:c>
      <x:c r="O53" s="142" t="str">
        <x:f>IF('20_Form_Occupation_Sol'!$N53="Validé humainement",'20_Form_Occupation_Sol'!O53,"")</x:f>
      </x:c>
      <x:c r="P53" s="142" t="str">
        <x:f>IF('20_Form_Occupation_Sol'!$N53="Validé humainement",'20_Form_Occupation_Sol'!P53,"")</x:f>
      </x:c>
      <x:c r="Q53" s="142" t="str">
        <x:f>IF('20_Form_Occupation_Sol'!$N53="Validé humainement",'20_Form_Occupation_Sol'!Q53,"")</x:f>
      </x:c>
      <x:c r="R53" s="142" t="str">
        <x:f>IF('20_Form_Occupation_Sol'!$N53="Validé humainement",'20_Form_Occupation_Sol'!R53,"")</x:f>
      </x:c>
      <x:c r="S53" s="142" t="str">
        <x:f>IF('20_Form_Occupation_Sol'!$N53="Validé humainement",'20_Form_Occupation_Sol'!S53,"")</x:f>
      </x:c>
    </x:row>
    <x:row r="54">
      <x:c r="A54" s="142" t="str">
        <x:f>IF('20_Form_Occupation_Sol'!$N54="Validé humainement",'20_Form_Occupation_Sol'!A54,"")</x:f>
      </x:c>
      <x:c r="B54" s="142" t="str">
        <x:f>IF('20_Form_Occupation_Sol'!$N54="Validé humainement",'20_Form_Occupation_Sol'!B54,"")</x:f>
      </x:c>
      <x:c r="C54" s="142" t="str">
        <x:f>IF('20_Form_Occupation_Sol'!$N54="Validé humainement",'20_Form_Occupation_Sol'!C54,"")</x:f>
      </x:c>
      <x:c r="D54" s="142" t="str">
        <x:f>IF('20_Form_Occupation_Sol'!$N54="Validé humainement",'20_Form_Occupation_Sol'!D54,"")</x:f>
      </x:c>
      <x:c r="E54" s="142" t="str">
        <x:f>IF('20_Form_Occupation_Sol'!$N54="Validé humainement",'20_Form_Occupation_Sol'!E54,"")</x:f>
      </x:c>
      <x:c r="F54" s="142" t="str">
        <x:f>IF('20_Form_Occupation_Sol'!$N54="Validé humainement",'20_Form_Occupation_Sol'!F54,"")</x:f>
      </x:c>
      <x:c r="G54" s="142" t="str">
        <x:f>IF('20_Form_Occupation_Sol'!$N54="Validé humainement",'20_Form_Occupation_Sol'!G54,"")</x:f>
      </x:c>
      <x:c r="H54" s="142" t="str">
        <x:f>IF('20_Form_Occupation_Sol'!$N54="Validé humainement",'20_Form_Occupation_Sol'!H54,"")</x:f>
      </x:c>
      <x:c r="I54" s="142" t="str">
        <x:f>IF('20_Form_Occupation_Sol'!$N54="Validé humainement",'20_Form_Occupation_Sol'!I54,"")</x:f>
      </x:c>
      <x:c r="J54" s="142" t="str">
        <x:f>IF('20_Form_Occupation_Sol'!$N54="Validé humainement",'20_Form_Occupation_Sol'!J54,"")</x:f>
      </x:c>
      <x:c r="K54" s="142" t="str">
        <x:f>IF('20_Form_Occupation_Sol'!$N54="Validé humainement",'20_Form_Occupation_Sol'!K54,"")</x:f>
      </x:c>
      <x:c r="L54" s="142" t="str">
        <x:f>IF('20_Form_Occupation_Sol'!$N54="Validé humainement",'20_Form_Occupation_Sol'!L54,"")</x:f>
      </x:c>
      <x:c r="M54" s="142" t="str">
        <x:f>IF('20_Form_Occupation_Sol'!$N54="Validé humainement",'20_Form_Occupation_Sol'!M54,"")</x:f>
      </x:c>
      <x:c r="N54" s="142" t="str">
        <x:f>IF('20_Form_Occupation_Sol'!$N54="Validé humainement",'20_Form_Occupation_Sol'!N54,"")</x:f>
      </x:c>
      <x:c r="O54" s="142" t="str">
        <x:f>IF('20_Form_Occupation_Sol'!$N54="Validé humainement",'20_Form_Occupation_Sol'!O54,"")</x:f>
      </x:c>
      <x:c r="P54" s="142" t="str">
        <x:f>IF('20_Form_Occupation_Sol'!$N54="Validé humainement",'20_Form_Occupation_Sol'!P54,"")</x:f>
      </x:c>
      <x:c r="Q54" s="142" t="str">
        <x:f>IF('20_Form_Occupation_Sol'!$N54="Validé humainement",'20_Form_Occupation_Sol'!Q54,"")</x:f>
      </x:c>
      <x:c r="R54" s="142" t="str">
        <x:f>IF('20_Form_Occupation_Sol'!$N54="Validé humainement",'20_Form_Occupation_Sol'!R54,"")</x:f>
      </x:c>
      <x:c r="S54" s="142" t="str">
        <x:f>IF('20_Form_Occupation_Sol'!$N54="Validé humainement",'20_Form_Occupation_Sol'!S54,"")</x:f>
      </x:c>
    </x:row>
    <x:row r="55">
      <x:c r="A55" s="142" t="str">
        <x:f>IF('20_Form_Occupation_Sol'!$N55="Validé humainement",'20_Form_Occupation_Sol'!A55,"")</x:f>
      </x:c>
      <x:c r="B55" s="142" t="str">
        <x:f>IF('20_Form_Occupation_Sol'!$N55="Validé humainement",'20_Form_Occupation_Sol'!B55,"")</x:f>
      </x:c>
      <x:c r="C55" s="142" t="str">
        <x:f>IF('20_Form_Occupation_Sol'!$N55="Validé humainement",'20_Form_Occupation_Sol'!C55,"")</x:f>
      </x:c>
      <x:c r="D55" s="142" t="str">
        <x:f>IF('20_Form_Occupation_Sol'!$N55="Validé humainement",'20_Form_Occupation_Sol'!D55,"")</x:f>
      </x:c>
      <x:c r="E55" s="142" t="str">
        <x:f>IF('20_Form_Occupation_Sol'!$N55="Validé humainement",'20_Form_Occupation_Sol'!E55,"")</x:f>
      </x:c>
      <x:c r="F55" s="142" t="str">
        <x:f>IF('20_Form_Occupation_Sol'!$N55="Validé humainement",'20_Form_Occupation_Sol'!F55,"")</x:f>
      </x:c>
      <x:c r="G55" s="142" t="str">
        <x:f>IF('20_Form_Occupation_Sol'!$N55="Validé humainement",'20_Form_Occupation_Sol'!G55,"")</x:f>
      </x:c>
      <x:c r="H55" s="142" t="str">
        <x:f>IF('20_Form_Occupation_Sol'!$N55="Validé humainement",'20_Form_Occupation_Sol'!H55,"")</x:f>
      </x:c>
      <x:c r="I55" s="142" t="str">
        <x:f>IF('20_Form_Occupation_Sol'!$N55="Validé humainement",'20_Form_Occupation_Sol'!I55,"")</x:f>
      </x:c>
      <x:c r="J55" s="142" t="str">
        <x:f>IF('20_Form_Occupation_Sol'!$N55="Validé humainement",'20_Form_Occupation_Sol'!J55,"")</x:f>
      </x:c>
      <x:c r="K55" s="142" t="str">
        <x:f>IF('20_Form_Occupation_Sol'!$N55="Validé humainement",'20_Form_Occupation_Sol'!K55,"")</x:f>
      </x:c>
      <x:c r="L55" s="142" t="str">
        <x:f>IF('20_Form_Occupation_Sol'!$N55="Validé humainement",'20_Form_Occupation_Sol'!L55,"")</x:f>
      </x:c>
      <x:c r="M55" s="142" t="str">
        <x:f>IF('20_Form_Occupation_Sol'!$N55="Validé humainement",'20_Form_Occupation_Sol'!M55,"")</x:f>
      </x:c>
      <x:c r="N55" s="142" t="str">
        <x:f>IF('20_Form_Occupation_Sol'!$N55="Validé humainement",'20_Form_Occupation_Sol'!N55,"")</x:f>
      </x:c>
      <x:c r="O55" s="142" t="str">
        <x:f>IF('20_Form_Occupation_Sol'!$N55="Validé humainement",'20_Form_Occupation_Sol'!O55,"")</x:f>
      </x:c>
      <x:c r="P55" s="142" t="str">
        <x:f>IF('20_Form_Occupation_Sol'!$N55="Validé humainement",'20_Form_Occupation_Sol'!P55,"")</x:f>
      </x:c>
      <x:c r="Q55" s="142" t="str">
        <x:f>IF('20_Form_Occupation_Sol'!$N55="Validé humainement",'20_Form_Occupation_Sol'!Q55,"")</x:f>
      </x:c>
      <x:c r="R55" s="142" t="str">
        <x:f>IF('20_Form_Occupation_Sol'!$N55="Validé humainement",'20_Form_Occupation_Sol'!R55,"")</x:f>
      </x:c>
      <x:c r="S55" s="142" t="str">
        <x:f>IF('20_Form_Occupation_Sol'!$N55="Validé humainement",'20_Form_Occupation_Sol'!S55,"")</x:f>
      </x:c>
    </x:row>
    <x:row r="56">
      <x:c r="A56" s="142" t="str">
        <x:f>IF('20_Form_Occupation_Sol'!$N56="Validé humainement",'20_Form_Occupation_Sol'!A56,"")</x:f>
      </x:c>
      <x:c r="B56" s="142" t="str">
        <x:f>IF('20_Form_Occupation_Sol'!$N56="Validé humainement",'20_Form_Occupation_Sol'!B56,"")</x:f>
      </x:c>
      <x:c r="C56" s="142" t="str">
        <x:f>IF('20_Form_Occupation_Sol'!$N56="Validé humainement",'20_Form_Occupation_Sol'!C56,"")</x:f>
      </x:c>
      <x:c r="D56" s="142" t="str">
        <x:f>IF('20_Form_Occupation_Sol'!$N56="Validé humainement",'20_Form_Occupation_Sol'!D56,"")</x:f>
      </x:c>
      <x:c r="E56" s="142" t="str">
        <x:f>IF('20_Form_Occupation_Sol'!$N56="Validé humainement",'20_Form_Occupation_Sol'!E56,"")</x:f>
      </x:c>
      <x:c r="F56" s="142" t="str">
        <x:f>IF('20_Form_Occupation_Sol'!$N56="Validé humainement",'20_Form_Occupation_Sol'!F56,"")</x:f>
      </x:c>
      <x:c r="G56" s="142" t="str">
        <x:f>IF('20_Form_Occupation_Sol'!$N56="Validé humainement",'20_Form_Occupation_Sol'!G56,"")</x:f>
      </x:c>
      <x:c r="H56" s="142" t="str">
        <x:f>IF('20_Form_Occupation_Sol'!$N56="Validé humainement",'20_Form_Occupation_Sol'!H56,"")</x:f>
      </x:c>
      <x:c r="I56" s="142" t="str">
        <x:f>IF('20_Form_Occupation_Sol'!$N56="Validé humainement",'20_Form_Occupation_Sol'!I56,"")</x:f>
      </x:c>
      <x:c r="J56" s="142" t="str">
        <x:f>IF('20_Form_Occupation_Sol'!$N56="Validé humainement",'20_Form_Occupation_Sol'!J56,"")</x:f>
      </x:c>
      <x:c r="K56" s="142" t="str">
        <x:f>IF('20_Form_Occupation_Sol'!$N56="Validé humainement",'20_Form_Occupation_Sol'!K56,"")</x:f>
      </x:c>
      <x:c r="L56" s="142" t="str">
        <x:f>IF('20_Form_Occupation_Sol'!$N56="Validé humainement",'20_Form_Occupation_Sol'!L56,"")</x:f>
      </x:c>
      <x:c r="M56" s="142" t="str">
        <x:f>IF('20_Form_Occupation_Sol'!$N56="Validé humainement",'20_Form_Occupation_Sol'!M56,"")</x:f>
      </x:c>
      <x:c r="N56" s="142" t="str">
        <x:f>IF('20_Form_Occupation_Sol'!$N56="Validé humainement",'20_Form_Occupation_Sol'!N56,"")</x:f>
      </x:c>
      <x:c r="O56" s="142" t="str">
        <x:f>IF('20_Form_Occupation_Sol'!$N56="Validé humainement",'20_Form_Occupation_Sol'!O56,"")</x:f>
      </x:c>
      <x:c r="P56" s="142" t="str">
        <x:f>IF('20_Form_Occupation_Sol'!$N56="Validé humainement",'20_Form_Occupation_Sol'!P56,"")</x:f>
      </x:c>
      <x:c r="Q56" s="142" t="str">
        <x:f>IF('20_Form_Occupation_Sol'!$N56="Validé humainement",'20_Form_Occupation_Sol'!Q56,"")</x:f>
      </x:c>
      <x:c r="R56" s="142" t="str">
        <x:f>IF('20_Form_Occupation_Sol'!$N56="Validé humainement",'20_Form_Occupation_Sol'!R56,"")</x:f>
      </x:c>
      <x:c r="S56" s="142" t="str">
        <x:f>IF('20_Form_Occupation_Sol'!$N56="Validé humainement",'20_Form_Occupation_Sol'!S56,"")</x:f>
      </x:c>
    </x:row>
    <x:row r="57">
      <x:c r="A57" s="142" t="str">
        <x:f>IF('20_Form_Occupation_Sol'!$N57="Validé humainement",'20_Form_Occupation_Sol'!A57,"")</x:f>
      </x:c>
      <x:c r="B57" s="142" t="str">
        <x:f>IF('20_Form_Occupation_Sol'!$N57="Validé humainement",'20_Form_Occupation_Sol'!B57,"")</x:f>
      </x:c>
      <x:c r="C57" s="142" t="str">
        <x:f>IF('20_Form_Occupation_Sol'!$N57="Validé humainement",'20_Form_Occupation_Sol'!C57,"")</x:f>
      </x:c>
      <x:c r="D57" s="142" t="str">
        <x:f>IF('20_Form_Occupation_Sol'!$N57="Validé humainement",'20_Form_Occupation_Sol'!D57,"")</x:f>
      </x:c>
      <x:c r="E57" s="142" t="str">
        <x:f>IF('20_Form_Occupation_Sol'!$N57="Validé humainement",'20_Form_Occupation_Sol'!E57,"")</x:f>
      </x:c>
      <x:c r="F57" s="142" t="str">
        <x:f>IF('20_Form_Occupation_Sol'!$N57="Validé humainement",'20_Form_Occupation_Sol'!F57,"")</x:f>
      </x:c>
      <x:c r="G57" s="142" t="str">
        <x:f>IF('20_Form_Occupation_Sol'!$N57="Validé humainement",'20_Form_Occupation_Sol'!G57,"")</x:f>
      </x:c>
      <x:c r="H57" s="142" t="str">
        <x:f>IF('20_Form_Occupation_Sol'!$N57="Validé humainement",'20_Form_Occupation_Sol'!H57,"")</x:f>
      </x:c>
      <x:c r="I57" s="142" t="str">
        <x:f>IF('20_Form_Occupation_Sol'!$N57="Validé humainement",'20_Form_Occupation_Sol'!I57,"")</x:f>
      </x:c>
      <x:c r="J57" s="142" t="str">
        <x:f>IF('20_Form_Occupation_Sol'!$N57="Validé humainement",'20_Form_Occupation_Sol'!J57,"")</x:f>
      </x:c>
      <x:c r="K57" s="142" t="str">
        <x:f>IF('20_Form_Occupation_Sol'!$N57="Validé humainement",'20_Form_Occupation_Sol'!K57,"")</x:f>
      </x:c>
      <x:c r="L57" s="142" t="str">
        <x:f>IF('20_Form_Occupation_Sol'!$N57="Validé humainement",'20_Form_Occupation_Sol'!L57,"")</x:f>
      </x:c>
      <x:c r="M57" s="142" t="str">
        <x:f>IF('20_Form_Occupation_Sol'!$N57="Validé humainement",'20_Form_Occupation_Sol'!M57,"")</x:f>
      </x:c>
      <x:c r="N57" s="142" t="str">
        <x:f>IF('20_Form_Occupation_Sol'!$N57="Validé humainement",'20_Form_Occupation_Sol'!N57,"")</x:f>
      </x:c>
      <x:c r="O57" s="142" t="str">
        <x:f>IF('20_Form_Occupation_Sol'!$N57="Validé humainement",'20_Form_Occupation_Sol'!O57,"")</x:f>
      </x:c>
      <x:c r="P57" s="142" t="str">
        <x:f>IF('20_Form_Occupation_Sol'!$N57="Validé humainement",'20_Form_Occupation_Sol'!P57,"")</x:f>
      </x:c>
      <x:c r="Q57" s="142" t="str">
        <x:f>IF('20_Form_Occupation_Sol'!$N57="Validé humainement",'20_Form_Occupation_Sol'!Q57,"")</x:f>
      </x:c>
      <x:c r="R57" s="142" t="str">
        <x:f>IF('20_Form_Occupation_Sol'!$N57="Validé humainement",'20_Form_Occupation_Sol'!R57,"")</x:f>
      </x:c>
      <x:c r="S57" s="142" t="str">
        <x:f>IF('20_Form_Occupation_Sol'!$N57="Validé humainement",'20_Form_Occupation_Sol'!S57,"")</x:f>
      </x:c>
    </x:row>
    <x:row r="58">
      <x:c r="A58" s="142" t="str">
        <x:f>IF('20_Form_Occupation_Sol'!$N58="Validé humainement",'20_Form_Occupation_Sol'!A58,"")</x:f>
      </x:c>
      <x:c r="B58" s="142" t="str">
        <x:f>IF('20_Form_Occupation_Sol'!$N58="Validé humainement",'20_Form_Occupation_Sol'!B58,"")</x:f>
      </x:c>
      <x:c r="C58" s="142" t="str">
        <x:f>IF('20_Form_Occupation_Sol'!$N58="Validé humainement",'20_Form_Occupation_Sol'!C58,"")</x:f>
      </x:c>
      <x:c r="D58" s="142" t="str">
        <x:f>IF('20_Form_Occupation_Sol'!$N58="Validé humainement",'20_Form_Occupation_Sol'!D58,"")</x:f>
      </x:c>
      <x:c r="E58" s="142" t="str">
        <x:f>IF('20_Form_Occupation_Sol'!$N58="Validé humainement",'20_Form_Occupation_Sol'!E58,"")</x:f>
      </x:c>
      <x:c r="F58" s="142" t="str">
        <x:f>IF('20_Form_Occupation_Sol'!$N58="Validé humainement",'20_Form_Occupation_Sol'!F58,"")</x:f>
      </x:c>
      <x:c r="G58" s="142" t="str">
        <x:f>IF('20_Form_Occupation_Sol'!$N58="Validé humainement",'20_Form_Occupation_Sol'!G58,"")</x:f>
      </x:c>
      <x:c r="H58" s="142" t="str">
        <x:f>IF('20_Form_Occupation_Sol'!$N58="Validé humainement",'20_Form_Occupation_Sol'!H58,"")</x:f>
      </x:c>
      <x:c r="I58" s="142" t="str">
        <x:f>IF('20_Form_Occupation_Sol'!$N58="Validé humainement",'20_Form_Occupation_Sol'!I58,"")</x:f>
      </x:c>
      <x:c r="J58" s="142" t="str">
        <x:f>IF('20_Form_Occupation_Sol'!$N58="Validé humainement",'20_Form_Occupation_Sol'!J58,"")</x:f>
      </x:c>
      <x:c r="K58" s="142" t="str">
        <x:f>IF('20_Form_Occupation_Sol'!$N58="Validé humainement",'20_Form_Occupation_Sol'!K58,"")</x:f>
      </x:c>
      <x:c r="L58" s="142" t="str">
        <x:f>IF('20_Form_Occupation_Sol'!$N58="Validé humainement",'20_Form_Occupation_Sol'!L58,"")</x:f>
      </x:c>
      <x:c r="M58" s="142" t="str">
        <x:f>IF('20_Form_Occupation_Sol'!$N58="Validé humainement",'20_Form_Occupation_Sol'!M58,"")</x:f>
      </x:c>
      <x:c r="N58" s="142" t="str">
        <x:f>IF('20_Form_Occupation_Sol'!$N58="Validé humainement",'20_Form_Occupation_Sol'!N58,"")</x:f>
      </x:c>
      <x:c r="O58" s="142" t="str">
        <x:f>IF('20_Form_Occupation_Sol'!$N58="Validé humainement",'20_Form_Occupation_Sol'!O58,"")</x:f>
      </x:c>
      <x:c r="P58" s="142" t="str">
        <x:f>IF('20_Form_Occupation_Sol'!$N58="Validé humainement",'20_Form_Occupation_Sol'!P58,"")</x:f>
      </x:c>
      <x:c r="Q58" s="142" t="str">
        <x:f>IF('20_Form_Occupation_Sol'!$N58="Validé humainement",'20_Form_Occupation_Sol'!Q58,"")</x:f>
      </x:c>
      <x:c r="R58" s="142" t="str">
        <x:f>IF('20_Form_Occupation_Sol'!$N58="Validé humainement",'20_Form_Occupation_Sol'!R58,"")</x:f>
      </x:c>
      <x:c r="S58" s="142" t="str">
        <x:f>IF('20_Form_Occupation_Sol'!$N58="Validé humainement",'20_Form_Occupation_Sol'!S58,"")</x:f>
      </x:c>
    </x:row>
    <x:row r="59">
      <x:c r="A59" s="142" t="str">
        <x:f>IF('20_Form_Occupation_Sol'!$N59="Validé humainement",'20_Form_Occupation_Sol'!A59,"")</x:f>
      </x:c>
      <x:c r="B59" s="142" t="str">
        <x:f>IF('20_Form_Occupation_Sol'!$N59="Validé humainement",'20_Form_Occupation_Sol'!B59,"")</x:f>
      </x:c>
      <x:c r="C59" s="142" t="str">
        <x:f>IF('20_Form_Occupation_Sol'!$N59="Validé humainement",'20_Form_Occupation_Sol'!C59,"")</x:f>
      </x:c>
      <x:c r="D59" s="142" t="str">
        <x:f>IF('20_Form_Occupation_Sol'!$N59="Validé humainement",'20_Form_Occupation_Sol'!D59,"")</x:f>
      </x:c>
      <x:c r="E59" s="142" t="str">
        <x:f>IF('20_Form_Occupation_Sol'!$N59="Validé humainement",'20_Form_Occupation_Sol'!E59,"")</x:f>
      </x:c>
      <x:c r="F59" s="142" t="str">
        <x:f>IF('20_Form_Occupation_Sol'!$N59="Validé humainement",'20_Form_Occupation_Sol'!F59,"")</x:f>
      </x:c>
      <x:c r="G59" s="142" t="str">
        <x:f>IF('20_Form_Occupation_Sol'!$N59="Validé humainement",'20_Form_Occupation_Sol'!G59,"")</x:f>
      </x:c>
      <x:c r="H59" s="142" t="str">
        <x:f>IF('20_Form_Occupation_Sol'!$N59="Validé humainement",'20_Form_Occupation_Sol'!H59,"")</x:f>
      </x:c>
      <x:c r="I59" s="142" t="str">
        <x:f>IF('20_Form_Occupation_Sol'!$N59="Validé humainement",'20_Form_Occupation_Sol'!I59,"")</x:f>
      </x:c>
      <x:c r="J59" s="142" t="str">
        <x:f>IF('20_Form_Occupation_Sol'!$N59="Validé humainement",'20_Form_Occupation_Sol'!J59,"")</x:f>
      </x:c>
      <x:c r="K59" s="142" t="str">
        <x:f>IF('20_Form_Occupation_Sol'!$N59="Validé humainement",'20_Form_Occupation_Sol'!K59,"")</x:f>
      </x:c>
      <x:c r="L59" s="142" t="str">
        <x:f>IF('20_Form_Occupation_Sol'!$N59="Validé humainement",'20_Form_Occupation_Sol'!L59,"")</x:f>
      </x:c>
      <x:c r="M59" s="142" t="str">
        <x:f>IF('20_Form_Occupation_Sol'!$N59="Validé humainement",'20_Form_Occupation_Sol'!M59,"")</x:f>
      </x:c>
      <x:c r="N59" s="142" t="str">
        <x:f>IF('20_Form_Occupation_Sol'!$N59="Validé humainement",'20_Form_Occupation_Sol'!N59,"")</x:f>
      </x:c>
      <x:c r="O59" s="142" t="str">
        <x:f>IF('20_Form_Occupation_Sol'!$N59="Validé humainement",'20_Form_Occupation_Sol'!O59,"")</x:f>
      </x:c>
      <x:c r="P59" s="142" t="str">
        <x:f>IF('20_Form_Occupation_Sol'!$N59="Validé humainement",'20_Form_Occupation_Sol'!P59,"")</x:f>
      </x:c>
      <x:c r="Q59" s="142" t="str">
        <x:f>IF('20_Form_Occupation_Sol'!$N59="Validé humainement",'20_Form_Occupation_Sol'!Q59,"")</x:f>
      </x:c>
      <x:c r="R59" s="142" t="str">
        <x:f>IF('20_Form_Occupation_Sol'!$N59="Validé humainement",'20_Form_Occupation_Sol'!R59,"")</x:f>
      </x:c>
      <x:c r="S59" s="142" t="str">
        <x:f>IF('20_Form_Occupation_Sol'!$N59="Validé humainement",'20_Form_Occupation_Sol'!S59,"")</x:f>
      </x:c>
    </x:row>
    <x:row r="60">
      <x:c r="A60" s="142" t="str">
        <x:f>IF('20_Form_Occupation_Sol'!$N60="Validé humainement",'20_Form_Occupation_Sol'!A60,"")</x:f>
      </x:c>
      <x:c r="B60" s="142" t="str">
        <x:f>IF('20_Form_Occupation_Sol'!$N60="Validé humainement",'20_Form_Occupation_Sol'!B60,"")</x:f>
      </x:c>
      <x:c r="C60" s="142" t="str">
        <x:f>IF('20_Form_Occupation_Sol'!$N60="Validé humainement",'20_Form_Occupation_Sol'!C60,"")</x:f>
      </x:c>
      <x:c r="D60" s="142" t="str">
        <x:f>IF('20_Form_Occupation_Sol'!$N60="Validé humainement",'20_Form_Occupation_Sol'!D60,"")</x:f>
      </x:c>
      <x:c r="E60" s="142" t="str">
        <x:f>IF('20_Form_Occupation_Sol'!$N60="Validé humainement",'20_Form_Occupation_Sol'!E60,"")</x:f>
      </x:c>
      <x:c r="F60" s="142" t="str">
        <x:f>IF('20_Form_Occupation_Sol'!$N60="Validé humainement",'20_Form_Occupation_Sol'!F60,"")</x:f>
      </x:c>
      <x:c r="G60" s="142" t="str">
        <x:f>IF('20_Form_Occupation_Sol'!$N60="Validé humainement",'20_Form_Occupation_Sol'!G60,"")</x:f>
      </x:c>
      <x:c r="H60" s="142" t="str">
        <x:f>IF('20_Form_Occupation_Sol'!$N60="Validé humainement",'20_Form_Occupation_Sol'!H60,"")</x:f>
      </x:c>
      <x:c r="I60" s="142" t="str">
        <x:f>IF('20_Form_Occupation_Sol'!$N60="Validé humainement",'20_Form_Occupation_Sol'!I60,"")</x:f>
      </x:c>
      <x:c r="J60" s="142" t="str">
        <x:f>IF('20_Form_Occupation_Sol'!$N60="Validé humainement",'20_Form_Occupation_Sol'!J60,"")</x:f>
      </x:c>
      <x:c r="K60" s="142" t="str">
        <x:f>IF('20_Form_Occupation_Sol'!$N60="Validé humainement",'20_Form_Occupation_Sol'!K60,"")</x:f>
      </x:c>
      <x:c r="L60" s="142" t="str">
        <x:f>IF('20_Form_Occupation_Sol'!$N60="Validé humainement",'20_Form_Occupation_Sol'!L60,"")</x:f>
      </x:c>
      <x:c r="M60" s="142" t="str">
        <x:f>IF('20_Form_Occupation_Sol'!$N60="Validé humainement",'20_Form_Occupation_Sol'!M60,"")</x:f>
      </x:c>
      <x:c r="N60" s="142" t="str">
        <x:f>IF('20_Form_Occupation_Sol'!$N60="Validé humainement",'20_Form_Occupation_Sol'!N60,"")</x:f>
      </x:c>
      <x:c r="O60" s="142" t="str">
        <x:f>IF('20_Form_Occupation_Sol'!$N60="Validé humainement",'20_Form_Occupation_Sol'!O60,"")</x:f>
      </x:c>
      <x:c r="P60" s="142" t="str">
        <x:f>IF('20_Form_Occupation_Sol'!$N60="Validé humainement",'20_Form_Occupation_Sol'!P60,"")</x:f>
      </x:c>
      <x:c r="Q60" s="142" t="str">
        <x:f>IF('20_Form_Occupation_Sol'!$N60="Validé humainement",'20_Form_Occupation_Sol'!Q60,"")</x:f>
      </x:c>
      <x:c r="R60" s="142" t="str">
        <x:f>IF('20_Form_Occupation_Sol'!$N60="Validé humainement",'20_Form_Occupation_Sol'!R60,"")</x:f>
      </x:c>
      <x:c r="S60" s="142" t="str">
        <x:f>IF('20_Form_Occupation_Sol'!$N60="Validé humainement",'20_Form_Occupation_Sol'!S60,"")</x:f>
      </x:c>
    </x:row>
    <x:row r="61">
      <x:c r="A61" s="142" t="str">
        <x:f>IF('20_Form_Occupation_Sol'!$N61="Validé humainement",'20_Form_Occupation_Sol'!A61,"")</x:f>
      </x:c>
      <x:c r="B61" s="142" t="str">
        <x:f>IF('20_Form_Occupation_Sol'!$N61="Validé humainement",'20_Form_Occupation_Sol'!B61,"")</x:f>
      </x:c>
      <x:c r="C61" s="142" t="str">
        <x:f>IF('20_Form_Occupation_Sol'!$N61="Validé humainement",'20_Form_Occupation_Sol'!C61,"")</x:f>
      </x:c>
      <x:c r="D61" s="142" t="str">
        <x:f>IF('20_Form_Occupation_Sol'!$N61="Validé humainement",'20_Form_Occupation_Sol'!D61,"")</x:f>
      </x:c>
      <x:c r="E61" s="142" t="str">
        <x:f>IF('20_Form_Occupation_Sol'!$N61="Validé humainement",'20_Form_Occupation_Sol'!E61,"")</x:f>
      </x:c>
      <x:c r="F61" s="142" t="str">
        <x:f>IF('20_Form_Occupation_Sol'!$N61="Validé humainement",'20_Form_Occupation_Sol'!F61,"")</x:f>
      </x:c>
      <x:c r="G61" s="142" t="str">
        <x:f>IF('20_Form_Occupation_Sol'!$N61="Validé humainement",'20_Form_Occupation_Sol'!G61,"")</x:f>
      </x:c>
      <x:c r="H61" s="142" t="str">
        <x:f>IF('20_Form_Occupation_Sol'!$N61="Validé humainement",'20_Form_Occupation_Sol'!H61,"")</x:f>
      </x:c>
      <x:c r="I61" s="142" t="str">
        <x:f>IF('20_Form_Occupation_Sol'!$N61="Validé humainement",'20_Form_Occupation_Sol'!I61,"")</x:f>
      </x:c>
      <x:c r="J61" s="142" t="str">
        <x:f>IF('20_Form_Occupation_Sol'!$N61="Validé humainement",'20_Form_Occupation_Sol'!J61,"")</x:f>
      </x:c>
      <x:c r="K61" s="142" t="str">
        <x:f>IF('20_Form_Occupation_Sol'!$N61="Validé humainement",'20_Form_Occupation_Sol'!K61,"")</x:f>
      </x:c>
      <x:c r="L61" s="142" t="str">
        <x:f>IF('20_Form_Occupation_Sol'!$N61="Validé humainement",'20_Form_Occupation_Sol'!L61,"")</x:f>
      </x:c>
      <x:c r="M61" s="142" t="str">
        <x:f>IF('20_Form_Occupation_Sol'!$N61="Validé humainement",'20_Form_Occupation_Sol'!M61,"")</x:f>
      </x:c>
      <x:c r="N61" s="142" t="str">
        <x:f>IF('20_Form_Occupation_Sol'!$N61="Validé humainement",'20_Form_Occupation_Sol'!N61,"")</x:f>
      </x:c>
      <x:c r="O61" s="142" t="str">
        <x:f>IF('20_Form_Occupation_Sol'!$N61="Validé humainement",'20_Form_Occupation_Sol'!O61,"")</x:f>
      </x:c>
      <x:c r="P61" s="142" t="str">
        <x:f>IF('20_Form_Occupation_Sol'!$N61="Validé humainement",'20_Form_Occupation_Sol'!P61,"")</x:f>
      </x:c>
      <x:c r="Q61" s="142" t="str">
        <x:f>IF('20_Form_Occupation_Sol'!$N61="Validé humainement",'20_Form_Occupation_Sol'!Q61,"")</x:f>
      </x:c>
      <x:c r="R61" s="142" t="str">
        <x:f>IF('20_Form_Occupation_Sol'!$N61="Validé humainement",'20_Form_Occupation_Sol'!R61,"")</x:f>
      </x:c>
      <x:c r="S61" s="142" t="str">
        <x:f>IF('20_Form_Occupation_Sol'!$N61="Validé humainement",'20_Form_Occupation_Sol'!S61,"")</x:f>
      </x:c>
    </x:row>
    <x:row r="62">
      <x:c r="A62" s="142" t="str">
        <x:f>IF('20_Form_Occupation_Sol'!$N62="Validé humainement",'20_Form_Occupation_Sol'!A62,"")</x:f>
      </x:c>
      <x:c r="B62" s="142" t="str">
        <x:f>IF('20_Form_Occupation_Sol'!$N62="Validé humainement",'20_Form_Occupation_Sol'!B62,"")</x:f>
      </x:c>
      <x:c r="C62" s="142" t="str">
        <x:f>IF('20_Form_Occupation_Sol'!$N62="Validé humainement",'20_Form_Occupation_Sol'!C62,"")</x:f>
      </x:c>
      <x:c r="D62" s="142" t="str">
        <x:f>IF('20_Form_Occupation_Sol'!$N62="Validé humainement",'20_Form_Occupation_Sol'!D62,"")</x:f>
      </x:c>
      <x:c r="E62" s="142" t="str">
        <x:f>IF('20_Form_Occupation_Sol'!$N62="Validé humainement",'20_Form_Occupation_Sol'!E62,"")</x:f>
      </x:c>
      <x:c r="F62" s="142" t="str">
        <x:f>IF('20_Form_Occupation_Sol'!$N62="Validé humainement",'20_Form_Occupation_Sol'!F62,"")</x:f>
      </x:c>
      <x:c r="G62" s="142" t="str">
        <x:f>IF('20_Form_Occupation_Sol'!$N62="Validé humainement",'20_Form_Occupation_Sol'!G62,"")</x:f>
      </x:c>
      <x:c r="H62" s="142" t="str">
        <x:f>IF('20_Form_Occupation_Sol'!$N62="Validé humainement",'20_Form_Occupation_Sol'!H62,"")</x:f>
      </x:c>
      <x:c r="I62" s="142" t="str">
        <x:f>IF('20_Form_Occupation_Sol'!$N62="Validé humainement",'20_Form_Occupation_Sol'!I62,"")</x:f>
      </x:c>
      <x:c r="J62" s="142" t="str">
        <x:f>IF('20_Form_Occupation_Sol'!$N62="Validé humainement",'20_Form_Occupation_Sol'!J62,"")</x:f>
      </x:c>
      <x:c r="K62" s="142" t="str">
        <x:f>IF('20_Form_Occupation_Sol'!$N62="Validé humainement",'20_Form_Occupation_Sol'!K62,"")</x:f>
      </x:c>
      <x:c r="L62" s="142" t="str">
        <x:f>IF('20_Form_Occupation_Sol'!$N62="Validé humainement",'20_Form_Occupation_Sol'!L62,"")</x:f>
      </x:c>
      <x:c r="M62" s="142" t="str">
        <x:f>IF('20_Form_Occupation_Sol'!$N62="Validé humainement",'20_Form_Occupation_Sol'!M62,"")</x:f>
      </x:c>
      <x:c r="N62" s="142" t="str">
        <x:f>IF('20_Form_Occupation_Sol'!$N62="Validé humainement",'20_Form_Occupation_Sol'!N62,"")</x:f>
      </x:c>
      <x:c r="O62" s="142" t="str">
        <x:f>IF('20_Form_Occupation_Sol'!$N62="Validé humainement",'20_Form_Occupation_Sol'!O62,"")</x:f>
      </x:c>
      <x:c r="P62" s="142" t="str">
        <x:f>IF('20_Form_Occupation_Sol'!$N62="Validé humainement",'20_Form_Occupation_Sol'!P62,"")</x:f>
      </x:c>
      <x:c r="Q62" s="142" t="str">
        <x:f>IF('20_Form_Occupation_Sol'!$N62="Validé humainement",'20_Form_Occupation_Sol'!Q62,"")</x:f>
      </x:c>
      <x:c r="R62" s="142" t="str">
        <x:f>IF('20_Form_Occupation_Sol'!$N62="Validé humainement",'20_Form_Occupation_Sol'!R62,"")</x:f>
      </x:c>
      <x:c r="S62" s="142" t="str">
        <x:f>IF('20_Form_Occupation_Sol'!$N62="Validé humainement",'20_Form_Occupation_Sol'!S62,"")</x:f>
      </x:c>
    </x:row>
    <x:row r="63">
      <x:c r="A63" s="142" t="str">
        <x:f>IF('20_Form_Occupation_Sol'!$N63="Validé humainement",'20_Form_Occupation_Sol'!A63,"")</x:f>
      </x:c>
      <x:c r="B63" s="142" t="str">
        <x:f>IF('20_Form_Occupation_Sol'!$N63="Validé humainement",'20_Form_Occupation_Sol'!B63,"")</x:f>
      </x:c>
      <x:c r="C63" s="142" t="str">
        <x:f>IF('20_Form_Occupation_Sol'!$N63="Validé humainement",'20_Form_Occupation_Sol'!C63,"")</x:f>
      </x:c>
      <x:c r="D63" s="142" t="str">
        <x:f>IF('20_Form_Occupation_Sol'!$N63="Validé humainement",'20_Form_Occupation_Sol'!D63,"")</x:f>
      </x:c>
      <x:c r="E63" s="142" t="str">
        <x:f>IF('20_Form_Occupation_Sol'!$N63="Validé humainement",'20_Form_Occupation_Sol'!E63,"")</x:f>
      </x:c>
      <x:c r="F63" s="142" t="str">
        <x:f>IF('20_Form_Occupation_Sol'!$N63="Validé humainement",'20_Form_Occupation_Sol'!F63,"")</x:f>
      </x:c>
      <x:c r="G63" s="142" t="str">
        <x:f>IF('20_Form_Occupation_Sol'!$N63="Validé humainement",'20_Form_Occupation_Sol'!G63,"")</x:f>
      </x:c>
      <x:c r="H63" s="142" t="str">
        <x:f>IF('20_Form_Occupation_Sol'!$N63="Validé humainement",'20_Form_Occupation_Sol'!H63,"")</x:f>
      </x:c>
      <x:c r="I63" s="142" t="str">
        <x:f>IF('20_Form_Occupation_Sol'!$N63="Validé humainement",'20_Form_Occupation_Sol'!I63,"")</x:f>
      </x:c>
      <x:c r="J63" s="142" t="str">
        <x:f>IF('20_Form_Occupation_Sol'!$N63="Validé humainement",'20_Form_Occupation_Sol'!J63,"")</x:f>
      </x:c>
      <x:c r="K63" s="142" t="str">
        <x:f>IF('20_Form_Occupation_Sol'!$N63="Validé humainement",'20_Form_Occupation_Sol'!K63,"")</x:f>
      </x:c>
      <x:c r="L63" s="142" t="str">
        <x:f>IF('20_Form_Occupation_Sol'!$N63="Validé humainement",'20_Form_Occupation_Sol'!L63,"")</x:f>
      </x:c>
      <x:c r="M63" s="142" t="str">
        <x:f>IF('20_Form_Occupation_Sol'!$N63="Validé humainement",'20_Form_Occupation_Sol'!M63,"")</x:f>
      </x:c>
      <x:c r="N63" s="142" t="str">
        <x:f>IF('20_Form_Occupation_Sol'!$N63="Validé humainement",'20_Form_Occupation_Sol'!N63,"")</x:f>
      </x:c>
      <x:c r="O63" s="142" t="str">
        <x:f>IF('20_Form_Occupation_Sol'!$N63="Validé humainement",'20_Form_Occupation_Sol'!O63,"")</x:f>
      </x:c>
      <x:c r="P63" s="142" t="str">
        <x:f>IF('20_Form_Occupation_Sol'!$N63="Validé humainement",'20_Form_Occupation_Sol'!P63,"")</x:f>
      </x:c>
      <x:c r="Q63" s="142" t="str">
        <x:f>IF('20_Form_Occupation_Sol'!$N63="Validé humainement",'20_Form_Occupation_Sol'!Q63,"")</x:f>
      </x:c>
      <x:c r="R63" s="142" t="str">
        <x:f>IF('20_Form_Occupation_Sol'!$N63="Validé humainement",'20_Form_Occupation_Sol'!R63,"")</x:f>
      </x:c>
      <x:c r="S63" s="142" t="str">
        <x:f>IF('20_Form_Occupation_Sol'!$N63="Validé humainement",'20_Form_Occupation_Sol'!S63,"")</x:f>
      </x:c>
    </x:row>
    <x:row r="64">
      <x:c r="A64" s="142" t="str">
        <x:f>IF('20_Form_Occupation_Sol'!$N64="Validé humainement",'20_Form_Occupation_Sol'!A64,"")</x:f>
      </x:c>
      <x:c r="B64" s="142" t="str">
        <x:f>IF('20_Form_Occupation_Sol'!$N64="Validé humainement",'20_Form_Occupation_Sol'!B64,"")</x:f>
      </x:c>
      <x:c r="C64" s="142" t="str">
        <x:f>IF('20_Form_Occupation_Sol'!$N64="Validé humainement",'20_Form_Occupation_Sol'!C64,"")</x:f>
      </x:c>
      <x:c r="D64" s="142" t="str">
        <x:f>IF('20_Form_Occupation_Sol'!$N64="Validé humainement",'20_Form_Occupation_Sol'!D64,"")</x:f>
      </x:c>
      <x:c r="E64" s="142" t="str">
        <x:f>IF('20_Form_Occupation_Sol'!$N64="Validé humainement",'20_Form_Occupation_Sol'!E64,"")</x:f>
      </x:c>
      <x:c r="F64" s="142" t="str">
        <x:f>IF('20_Form_Occupation_Sol'!$N64="Validé humainement",'20_Form_Occupation_Sol'!F64,"")</x:f>
      </x:c>
      <x:c r="G64" s="142" t="str">
        <x:f>IF('20_Form_Occupation_Sol'!$N64="Validé humainement",'20_Form_Occupation_Sol'!G64,"")</x:f>
      </x:c>
      <x:c r="H64" s="142" t="str">
        <x:f>IF('20_Form_Occupation_Sol'!$N64="Validé humainement",'20_Form_Occupation_Sol'!H64,"")</x:f>
      </x:c>
      <x:c r="I64" s="142" t="str">
        <x:f>IF('20_Form_Occupation_Sol'!$N64="Validé humainement",'20_Form_Occupation_Sol'!I64,"")</x:f>
      </x:c>
      <x:c r="J64" s="142" t="str">
        <x:f>IF('20_Form_Occupation_Sol'!$N64="Validé humainement",'20_Form_Occupation_Sol'!J64,"")</x:f>
      </x:c>
      <x:c r="K64" s="142" t="str">
        <x:f>IF('20_Form_Occupation_Sol'!$N64="Validé humainement",'20_Form_Occupation_Sol'!K64,"")</x:f>
      </x:c>
      <x:c r="L64" s="142" t="str">
        <x:f>IF('20_Form_Occupation_Sol'!$N64="Validé humainement",'20_Form_Occupation_Sol'!L64,"")</x:f>
      </x:c>
      <x:c r="M64" s="142" t="str">
        <x:f>IF('20_Form_Occupation_Sol'!$N64="Validé humainement",'20_Form_Occupation_Sol'!M64,"")</x:f>
      </x:c>
      <x:c r="N64" s="142" t="str">
        <x:f>IF('20_Form_Occupation_Sol'!$N64="Validé humainement",'20_Form_Occupation_Sol'!N64,"")</x:f>
      </x:c>
      <x:c r="O64" s="142" t="str">
        <x:f>IF('20_Form_Occupation_Sol'!$N64="Validé humainement",'20_Form_Occupation_Sol'!O64,"")</x:f>
      </x:c>
      <x:c r="P64" s="142" t="str">
        <x:f>IF('20_Form_Occupation_Sol'!$N64="Validé humainement",'20_Form_Occupation_Sol'!P64,"")</x:f>
      </x:c>
      <x:c r="Q64" s="142" t="str">
        <x:f>IF('20_Form_Occupation_Sol'!$N64="Validé humainement",'20_Form_Occupation_Sol'!Q64,"")</x:f>
      </x:c>
      <x:c r="R64" s="142" t="str">
        <x:f>IF('20_Form_Occupation_Sol'!$N64="Validé humainement",'20_Form_Occupation_Sol'!R64,"")</x:f>
      </x:c>
      <x:c r="S64" s="142" t="str">
        <x:f>IF('20_Form_Occupation_Sol'!$N64="Validé humainement",'20_Form_Occupation_Sol'!S64,"")</x:f>
      </x:c>
    </x:row>
  </x:sheetData>
  <x:mergeCells>
    <x:mergeCell ref="A1:S1"/>
    <x:mergeCell ref="A2:S2"/>
  </x:mergeCells>
  <x:pageMargins left="0.7" right="0.7" top="0.75" bottom="0.75" header="0.3" footer="0.3"/>
  <x:tableParts count="1">
    <x:tablePart xmlns:r="http://schemas.openxmlformats.org/officeDocument/2006/relationships" r:id="Ra63dd396d82f4906"/>
  </x:tableParts>
</x:worksheet>
</file>

<file path=xl/worksheets/sheet110.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6.25" hidden="0" customWidth="1"/>
    <x:col min="6" max="6" width="16.25" hidden="0" customWidth="1"/>
    <x:col min="7" max="7" width="16.25" hidden="0" customWidth="1"/>
    <x:col min="8" max="8" width="16.25" hidden="0" customWidth="1"/>
    <x:col min="9" max="9" width="13.75" hidden="0" customWidth="1"/>
    <x:col min="10" max="10" width="15" hidden="0" customWidth="1"/>
    <x:col min="11" max="11" width="13.75" hidden="0" customWidth="1"/>
    <x:col min="12" max="12" width="20" hidden="0" customWidth="1"/>
    <x:col min="13" max="13" width="13.75" hidden="0" customWidth="1"/>
    <x:col min="14" max="14" width="18.75" hidden="0" customWidth="1"/>
    <x:col min="15" max="15" width="18.75" hidden="0" customWidth="1"/>
    <x:col min="16" max="16" width="16.25" hidden="0" customWidth="1"/>
    <x:col min="17" max="17" width="20.6299991607666" hidden="0" customWidth="1"/>
    <x:col min="18" max="18" width="25" hidden="0" customWidth="1"/>
    <x:col min="19" max="19" width="20.6299991607666" hidden="0" customWidth="1"/>
    <x:col min="20" max="20" width="18.75" hidden="0" customWidth="1"/>
    <x:col min="21" max="21" width="15" hidden="0" customWidth="1"/>
    <x:col min="22" max="22" width="18.75" hidden="0" customWidth="1"/>
    <x:col min="23" max="23" width="28.75" hidden="0" customWidth="1"/>
    <x:col min="24" max="24" width="16.25" hidden="0" customWidth="1"/>
  </x:cols>
  <x:sheetData>
    <x:row r="1" ht="25.5" customHeight="1">
      <x:c r="A1" s="178" t="str">
        <x:v>Formulaire Données socio-économiques</x:v>
      </x:c>
      <x:c r="B1" s="178"/>
      <x:c r="C1" s="178"/>
      <x:c r="D1" s="178"/>
      <x:c r="E1" s="178"/>
      <x:c r="F1" s="178"/>
      <x:c r="G1" s="178"/>
      <x:c r="H1" s="178"/>
      <x:c r="I1" s="178"/>
      <x:c r="J1" s="178"/>
      <x:c r="K1" s="178"/>
      <x:c r="L1" s="178"/>
      <x:c r="M1" s="178"/>
      <x:c r="N1" s="178"/>
      <x:c r="O1" s="178"/>
      <x:c r="P1" s="178"/>
      <x:c r="Q1" s="178"/>
      <x:c r="R1" s="178"/>
      <x:c r="S1" s="178"/>
      <x:c r="T1" s="178"/>
      <x:c r="U1" s="178"/>
      <x:c r="V1" s="178"/>
      <x:c r="W1" s="178"/>
      <x:c r="X1" s="178"/>
    </x:row>
    <x:row r="2" ht="34.5" customHeight="1">
      <x:c r="A2" s="138" t="str">
        <x:v>Population, densité, ménages, genre, emplois verts, santé publique et maladies sensibles au climat par commune.</x:v>
      </x:c>
      <x:c r="B2" s="138"/>
      <x:c r="C2" s="138"/>
      <x:c r="D2" s="138"/>
      <x:c r="E2" s="138"/>
      <x:c r="F2" s="138"/>
      <x:c r="G2" s="138"/>
      <x:c r="H2" s="138"/>
      <x:c r="I2" s="138"/>
      <x:c r="J2" s="138"/>
      <x:c r="K2" s="138"/>
      <x:c r="L2" s="138"/>
      <x:c r="M2" s="138"/>
      <x:c r="N2" s="138"/>
      <x:c r="O2" s="138"/>
      <x:c r="P2" s="138"/>
      <x:c r="Q2" s="138"/>
      <x:c r="R2" s="138"/>
      <x:c r="S2" s="138"/>
      <x:c r="T2" s="138"/>
      <x:c r="U2" s="138"/>
      <x:c r="V2" s="138"/>
      <x:c r="W2" s="138"/>
      <x:c r="X2" s="138"/>
    </x:row>
    <x:row r="4">
      <x:c r="A4" s="180" t="str">
        <x:v>ID_Saisie</x:v>
      </x:c>
      <x:c r="B4" s="180" t="str">
        <x:v>Année</x:v>
      </x:c>
      <x:c r="C4" s="180" t="str">
        <x:v>Mois</x:v>
      </x:c>
      <x:c r="D4" s="180" t="str">
        <x:v>Commune / zone</x:v>
      </x:c>
      <x:c r="E4" s="180" t="str">
        <x:v>Population totale</x:v>
      </x:c>
      <x:c r="F4" s="180" t="str">
        <x:v>Densité (hab/km²)</x:v>
      </x:c>
      <x:c r="G4" s="180" t="str">
        <x:v>Nombre de ménages</x:v>
      </x:c>
      <x:c r="H4" s="180" t="str">
        <x:v>Ménages vulnérables</x:v>
      </x:c>
      <x:c r="I4" s="180" t="str">
        <x:v>Part de femmes (%)</x:v>
      </x:c>
      <x:c r="J4" s="180" t="str">
        <x:v>Part jeunes &lt;15 ans (%)</x:v>
      </x:c>
      <x:c r="K4" s="180" t="str">
        <x:v>Part &gt;65 ans (%)</x:v>
      </x:c>
      <x:c r="L4" s="180" t="str">
        <x:v>Revenu médian ménage (FCFA)</x:v>
      </x:c>
      <x:c r="M4" s="180" t="str">
        <x:v>Emplois verts</x:v>
      </x:c>
      <x:c r="N4" s="180" t="str">
        <x:v>Cas maladies liées à la chaleur</x:v>
      </x:c>
      <x:c r="O4" s="180" t="str">
        <x:v>Cas maladies respiratoires</x:v>
      </x:c>
      <x:c r="P4" s="180" t="str">
        <x:v>Accès services urbains (%)</x:v>
      </x:c>
      <x:c r="Q4" s="180" t="str">
        <x:v>Institution source</x:v>
      </x:c>
      <x:c r="R4" s="180" t="str">
        <x:v>Document source</x:v>
      </x:c>
      <x:c r="S4" s="180" t="str">
        <x:v>Statut validation</x:v>
      </x:c>
      <x:c r="T4" s="180" t="str">
        <x:v>Niveau d'incertitude</x:v>
      </x:c>
      <x:c r="U4" s="180" t="str">
        <x:v>Date de saisie</x:v>
      </x:c>
      <x:c r="V4" s="180" t="str">
        <x:v>Responsable</x:v>
      </x:c>
      <x:c r="W4" s="180" t="str">
        <x:v>Alerte_QC</x:v>
      </x:c>
      <x:c r="X4" s="180" t="str">
        <x:v>Alimente_Rapports</x:v>
      </x:c>
    </x:row>
    <x:row r="5">
      <x:c r="A5" s="142" t="str">
        <x:f>IF(B5="","","SOC-"&amp;TEXT(ROW()-4,"0000"))</x:f>
      </x:c>
      <x:c r="B5" s="142"/>
      <x:c r="C5" s="142"/>
      <x:c r="D5" s="142"/>
      <x:c r="E5" s="143"/>
      <x:c r="F5" s="143"/>
      <x:c r="G5" s="143"/>
      <x:c r="H5" s="143"/>
      <x:c r="I5" s="172"/>
      <x:c r="J5" s="172"/>
      <x:c r="K5" s="172"/>
      <x:c r="L5" s="143"/>
      <x:c r="M5" s="143"/>
      <x:c r="N5" s="143"/>
      <x:c r="O5" s="143"/>
      <x:c r="P5" s="167"/>
      <x:c r="Q5" s="142"/>
      <x:c r="R5" s="142"/>
      <x:c r="S5" s="142"/>
      <x:c r="T5" s="142"/>
      <x:c r="U5" s="146" t="str">
        <x:f>IF(B5="","",TODAY())</x:f>
      </x:c>
      <x:c r="V5" s="142"/>
      <x:c r="W5" s="142" t="str">
        <x:f>IF(B5="","",IF(OR(D5="",Q5="",R5="",S5&lt;&gt;"Validé humainement"),"ALERTE: localisation/source/validation à compléter","OK"))</x:f>
      </x:c>
      <x:c r="X5" s="142" t="str">
        <x:f>IF(B5="","",IF(S5="Validé humainement","Oui","Non"))</x:f>
      </x:c>
    </x:row>
    <x:row r="6">
      <x:c r="A6" s="142" t="str">
        <x:f>IF(B6="","","SOC-"&amp;TEXT(ROW()-4,"0000"))</x:f>
      </x:c>
      <x:c r="B6" s="142"/>
      <x:c r="C6" s="142"/>
      <x:c r="D6" s="142"/>
      <x:c r="E6" s="143"/>
      <x:c r="F6" s="143"/>
      <x:c r="G6" s="143"/>
      <x:c r="H6" s="143"/>
      <x:c r="I6" s="172"/>
      <x:c r="J6" s="172"/>
      <x:c r="K6" s="172"/>
      <x:c r="L6" s="143"/>
      <x:c r="M6" s="143"/>
      <x:c r="N6" s="143"/>
      <x:c r="O6" s="143"/>
      <x:c r="P6" s="167"/>
      <x:c r="Q6" s="142"/>
      <x:c r="R6" s="142"/>
      <x:c r="S6" s="142"/>
      <x:c r="T6" s="142"/>
      <x:c r="U6" s="146" t="str">
        <x:f>IF(B6="","",TODAY())</x:f>
      </x:c>
      <x:c r="V6" s="142"/>
      <x:c r="W6" s="142" t="str">
        <x:f>IF(B6="","",IF(OR(D6="",Q6="",R6="",S6&lt;&gt;"Validé humainement"),"ALERTE: localisation/source/validation à compléter","OK"))</x:f>
      </x:c>
      <x:c r="X6" s="142" t="str">
        <x:f>IF(B6="","",IF(S6="Validé humainement","Oui","Non"))</x:f>
      </x:c>
    </x:row>
    <x:row r="7">
      <x:c r="A7" s="142" t="str">
        <x:f>IF(B7="","","SOC-"&amp;TEXT(ROW()-4,"0000"))</x:f>
      </x:c>
      <x:c r="B7" s="142"/>
      <x:c r="C7" s="142"/>
      <x:c r="D7" s="142"/>
      <x:c r="E7" s="143"/>
      <x:c r="F7" s="143"/>
      <x:c r="G7" s="143"/>
      <x:c r="H7" s="143"/>
      <x:c r="I7" s="172"/>
      <x:c r="J7" s="172"/>
      <x:c r="K7" s="172"/>
      <x:c r="L7" s="143"/>
      <x:c r="M7" s="143"/>
      <x:c r="N7" s="143"/>
      <x:c r="O7" s="143"/>
      <x:c r="P7" s="167"/>
      <x:c r="Q7" s="142"/>
      <x:c r="R7" s="142"/>
      <x:c r="S7" s="142"/>
      <x:c r="T7" s="142"/>
      <x:c r="U7" s="146" t="str">
        <x:f>IF(B7="","",TODAY())</x:f>
      </x:c>
      <x:c r="V7" s="142"/>
      <x:c r="W7" s="142" t="str">
        <x:f>IF(B7="","",IF(OR(D7="",Q7="",R7="",S7&lt;&gt;"Validé humainement"),"ALERTE: localisation/source/validation à compléter","OK"))</x:f>
      </x:c>
      <x:c r="X7" s="142" t="str">
        <x:f>IF(B7="","",IF(S7="Validé humainement","Oui","Non"))</x:f>
      </x:c>
    </x:row>
    <x:row r="8">
      <x:c r="A8" s="142" t="str">
        <x:f>IF(B8="","","SOC-"&amp;TEXT(ROW()-4,"0000"))</x:f>
      </x:c>
      <x:c r="B8" s="142"/>
      <x:c r="C8" s="142"/>
      <x:c r="D8" s="142"/>
      <x:c r="E8" s="143"/>
      <x:c r="F8" s="143"/>
      <x:c r="G8" s="143"/>
      <x:c r="H8" s="143"/>
      <x:c r="I8" s="172"/>
      <x:c r="J8" s="172"/>
      <x:c r="K8" s="172"/>
      <x:c r="L8" s="143"/>
      <x:c r="M8" s="143"/>
      <x:c r="N8" s="143"/>
      <x:c r="O8" s="143"/>
      <x:c r="P8" s="167"/>
      <x:c r="Q8" s="142"/>
      <x:c r="R8" s="142"/>
      <x:c r="S8" s="142"/>
      <x:c r="T8" s="142"/>
      <x:c r="U8" s="146" t="str">
        <x:f>IF(B8="","",TODAY())</x:f>
      </x:c>
      <x:c r="V8" s="142"/>
      <x:c r="W8" s="142" t="str">
        <x:f>IF(B8="","",IF(OR(D8="",Q8="",R8="",S8&lt;&gt;"Validé humainement"),"ALERTE: localisation/source/validation à compléter","OK"))</x:f>
      </x:c>
      <x:c r="X8" s="142" t="str">
        <x:f>IF(B8="","",IF(S8="Validé humainement","Oui","Non"))</x:f>
      </x:c>
    </x:row>
    <x:row r="9">
      <x:c r="A9" s="142" t="str">
        <x:f>IF(B9="","","SOC-"&amp;TEXT(ROW()-4,"0000"))</x:f>
      </x:c>
      <x:c r="B9" s="142"/>
      <x:c r="C9" s="142"/>
      <x:c r="D9" s="142"/>
      <x:c r="E9" s="143"/>
      <x:c r="F9" s="143"/>
      <x:c r="G9" s="143"/>
      <x:c r="H9" s="143"/>
      <x:c r="I9" s="172"/>
      <x:c r="J9" s="172"/>
      <x:c r="K9" s="172"/>
      <x:c r="L9" s="143"/>
      <x:c r="M9" s="143"/>
      <x:c r="N9" s="143"/>
      <x:c r="O9" s="143"/>
      <x:c r="P9" s="167"/>
      <x:c r="Q9" s="142"/>
      <x:c r="R9" s="142"/>
      <x:c r="S9" s="142"/>
      <x:c r="T9" s="142"/>
      <x:c r="U9" s="146" t="str">
        <x:f>IF(B9="","",TODAY())</x:f>
      </x:c>
      <x:c r="V9" s="142"/>
      <x:c r="W9" s="142" t="str">
        <x:f>IF(B9="","",IF(OR(D9="",Q9="",R9="",S9&lt;&gt;"Validé humainement"),"ALERTE: localisation/source/validation à compléter","OK"))</x:f>
      </x:c>
      <x:c r="X9" s="142" t="str">
        <x:f>IF(B9="","",IF(S9="Validé humainement","Oui","Non"))</x:f>
      </x:c>
    </x:row>
    <x:row r="10">
      <x:c r="A10" s="142" t="str">
        <x:f>IF(B10="","","SOC-"&amp;TEXT(ROW()-4,"0000"))</x:f>
      </x:c>
      <x:c r="B10" s="142"/>
      <x:c r="C10" s="142"/>
      <x:c r="D10" s="142"/>
      <x:c r="E10" s="143"/>
      <x:c r="F10" s="143"/>
      <x:c r="G10" s="143"/>
      <x:c r="H10" s="143"/>
      <x:c r="I10" s="172"/>
      <x:c r="J10" s="172"/>
      <x:c r="K10" s="172"/>
      <x:c r="L10" s="143"/>
      <x:c r="M10" s="143"/>
      <x:c r="N10" s="143"/>
      <x:c r="O10" s="143"/>
      <x:c r="P10" s="167"/>
      <x:c r="Q10" s="142"/>
      <x:c r="R10" s="142"/>
      <x:c r="S10" s="142"/>
      <x:c r="T10" s="142"/>
      <x:c r="U10" s="146" t="str">
        <x:f>IF(B10="","",TODAY())</x:f>
      </x:c>
      <x:c r="V10" s="142"/>
      <x:c r="W10" s="142" t="str">
        <x:f>IF(B10="","",IF(OR(D10="",Q10="",R10="",S10&lt;&gt;"Validé humainement"),"ALERTE: localisation/source/validation à compléter","OK"))</x:f>
      </x:c>
      <x:c r="X10" s="142" t="str">
        <x:f>IF(B10="","",IF(S10="Validé humainement","Oui","Non"))</x:f>
      </x:c>
    </x:row>
    <x:row r="11">
      <x:c r="A11" s="142" t="str">
        <x:f>IF(B11="","","SOC-"&amp;TEXT(ROW()-4,"0000"))</x:f>
      </x:c>
      <x:c r="B11" s="142"/>
      <x:c r="C11" s="142"/>
      <x:c r="D11" s="142"/>
      <x:c r="E11" s="143"/>
      <x:c r="F11" s="143"/>
      <x:c r="G11" s="143"/>
      <x:c r="H11" s="143"/>
      <x:c r="I11" s="172"/>
      <x:c r="J11" s="172"/>
      <x:c r="K11" s="172"/>
      <x:c r="L11" s="143"/>
      <x:c r="M11" s="143"/>
      <x:c r="N11" s="143"/>
      <x:c r="O11" s="143"/>
      <x:c r="P11" s="167"/>
      <x:c r="Q11" s="142"/>
      <x:c r="R11" s="142"/>
      <x:c r="S11" s="142"/>
      <x:c r="T11" s="142"/>
      <x:c r="U11" s="146" t="str">
        <x:f>IF(B11="","",TODAY())</x:f>
      </x:c>
      <x:c r="V11" s="142"/>
      <x:c r="W11" s="142" t="str">
        <x:f>IF(B11="","",IF(OR(D11="",Q11="",R11="",S11&lt;&gt;"Validé humainement"),"ALERTE: localisation/source/validation à compléter","OK"))</x:f>
      </x:c>
      <x:c r="X11" s="142" t="str">
        <x:f>IF(B11="","",IF(S11="Validé humainement","Oui","Non"))</x:f>
      </x:c>
    </x:row>
    <x:row r="12">
      <x:c r="A12" s="142" t="str">
        <x:f>IF(B12="","","SOC-"&amp;TEXT(ROW()-4,"0000"))</x:f>
      </x:c>
      <x:c r="B12" s="142"/>
      <x:c r="C12" s="142"/>
      <x:c r="D12" s="142"/>
      <x:c r="E12" s="143"/>
      <x:c r="F12" s="143"/>
      <x:c r="G12" s="143"/>
      <x:c r="H12" s="143"/>
      <x:c r="I12" s="172"/>
      <x:c r="J12" s="172"/>
      <x:c r="K12" s="172"/>
      <x:c r="L12" s="143"/>
      <x:c r="M12" s="143"/>
      <x:c r="N12" s="143"/>
      <x:c r="O12" s="143"/>
      <x:c r="P12" s="167"/>
      <x:c r="Q12" s="142"/>
      <x:c r="R12" s="142"/>
      <x:c r="S12" s="142"/>
      <x:c r="T12" s="142"/>
      <x:c r="U12" s="146" t="str">
        <x:f>IF(B12="","",TODAY())</x:f>
      </x:c>
      <x:c r="V12" s="142"/>
      <x:c r="W12" s="142" t="str">
        <x:f>IF(B12="","",IF(OR(D12="",Q12="",R12="",S12&lt;&gt;"Validé humainement"),"ALERTE: localisation/source/validation à compléter","OK"))</x:f>
      </x:c>
      <x:c r="X12" s="142" t="str">
        <x:f>IF(B12="","",IF(S12="Validé humainement","Oui","Non"))</x:f>
      </x:c>
    </x:row>
    <x:row r="13">
      <x:c r="A13" s="142" t="str">
        <x:f>IF(B13="","","SOC-"&amp;TEXT(ROW()-4,"0000"))</x:f>
      </x:c>
      <x:c r="B13" s="142"/>
      <x:c r="C13" s="142"/>
      <x:c r="D13" s="142"/>
      <x:c r="E13" s="143"/>
      <x:c r="F13" s="143"/>
      <x:c r="G13" s="143"/>
      <x:c r="H13" s="143"/>
      <x:c r="I13" s="172"/>
      <x:c r="J13" s="172"/>
      <x:c r="K13" s="172"/>
      <x:c r="L13" s="143"/>
      <x:c r="M13" s="143"/>
      <x:c r="N13" s="143"/>
      <x:c r="O13" s="143"/>
      <x:c r="P13" s="167"/>
      <x:c r="Q13" s="142"/>
      <x:c r="R13" s="142"/>
      <x:c r="S13" s="142"/>
      <x:c r="T13" s="142"/>
      <x:c r="U13" s="146" t="str">
        <x:f>IF(B13="","",TODAY())</x:f>
      </x:c>
      <x:c r="V13" s="142"/>
      <x:c r="W13" s="142" t="str">
        <x:f>IF(B13="","",IF(OR(D13="",Q13="",R13="",S13&lt;&gt;"Validé humainement"),"ALERTE: localisation/source/validation à compléter","OK"))</x:f>
      </x:c>
      <x:c r="X13" s="142" t="str">
        <x:f>IF(B13="","",IF(S13="Validé humainement","Oui","Non"))</x:f>
      </x:c>
    </x:row>
    <x:row r="14">
      <x:c r="A14" s="142" t="str">
        <x:f>IF(B14="","","SOC-"&amp;TEXT(ROW()-4,"0000"))</x:f>
      </x:c>
      <x:c r="B14" s="142"/>
      <x:c r="C14" s="142"/>
      <x:c r="D14" s="142"/>
      <x:c r="E14" s="143"/>
      <x:c r="F14" s="143"/>
      <x:c r="G14" s="143"/>
      <x:c r="H14" s="143"/>
      <x:c r="I14" s="172"/>
      <x:c r="J14" s="172"/>
      <x:c r="K14" s="172"/>
      <x:c r="L14" s="143"/>
      <x:c r="M14" s="143"/>
      <x:c r="N14" s="143"/>
      <x:c r="O14" s="143"/>
      <x:c r="P14" s="167"/>
      <x:c r="Q14" s="142"/>
      <x:c r="R14" s="142"/>
      <x:c r="S14" s="142"/>
      <x:c r="T14" s="142"/>
      <x:c r="U14" s="146" t="str">
        <x:f>IF(B14="","",TODAY())</x:f>
      </x:c>
      <x:c r="V14" s="142"/>
      <x:c r="W14" s="142" t="str">
        <x:f>IF(B14="","",IF(OR(D14="",Q14="",R14="",S14&lt;&gt;"Validé humainement"),"ALERTE: localisation/source/validation à compléter","OK"))</x:f>
      </x:c>
      <x:c r="X14" s="142" t="str">
        <x:f>IF(B14="","",IF(S14="Validé humainement","Oui","Non"))</x:f>
      </x:c>
    </x:row>
    <x:row r="15">
      <x:c r="A15" s="142" t="str">
        <x:f>IF(B15="","","SOC-"&amp;TEXT(ROW()-4,"0000"))</x:f>
      </x:c>
      <x:c r="B15" s="142"/>
      <x:c r="C15" s="142"/>
      <x:c r="D15" s="142"/>
      <x:c r="E15" s="143"/>
      <x:c r="F15" s="143"/>
      <x:c r="G15" s="143"/>
      <x:c r="H15" s="143"/>
      <x:c r="I15" s="172"/>
      <x:c r="J15" s="172"/>
      <x:c r="K15" s="172"/>
      <x:c r="L15" s="143"/>
      <x:c r="M15" s="143"/>
      <x:c r="N15" s="143"/>
      <x:c r="O15" s="143"/>
      <x:c r="P15" s="167"/>
      <x:c r="Q15" s="142"/>
      <x:c r="R15" s="142"/>
      <x:c r="S15" s="142"/>
      <x:c r="T15" s="142"/>
      <x:c r="U15" s="146" t="str">
        <x:f>IF(B15="","",TODAY())</x:f>
      </x:c>
      <x:c r="V15" s="142"/>
      <x:c r="W15" s="142" t="str">
        <x:f>IF(B15="","",IF(OR(D15="",Q15="",R15="",S15&lt;&gt;"Validé humainement"),"ALERTE: localisation/source/validation à compléter","OK"))</x:f>
      </x:c>
      <x:c r="X15" s="142" t="str">
        <x:f>IF(B15="","",IF(S15="Validé humainement","Oui","Non"))</x:f>
      </x:c>
    </x:row>
    <x:row r="16">
      <x:c r="A16" s="142" t="str">
        <x:f>IF(B16="","","SOC-"&amp;TEXT(ROW()-4,"0000"))</x:f>
      </x:c>
      <x:c r="B16" s="142"/>
      <x:c r="C16" s="142"/>
      <x:c r="D16" s="142"/>
      <x:c r="E16" s="143"/>
      <x:c r="F16" s="143"/>
      <x:c r="G16" s="143"/>
      <x:c r="H16" s="143"/>
      <x:c r="I16" s="172"/>
      <x:c r="J16" s="172"/>
      <x:c r="K16" s="172"/>
      <x:c r="L16" s="143"/>
      <x:c r="M16" s="143"/>
      <x:c r="N16" s="143"/>
      <x:c r="O16" s="143"/>
      <x:c r="P16" s="167"/>
      <x:c r="Q16" s="142"/>
      <x:c r="R16" s="142"/>
      <x:c r="S16" s="142"/>
      <x:c r="T16" s="142"/>
      <x:c r="U16" s="146" t="str">
        <x:f>IF(B16="","",TODAY())</x:f>
      </x:c>
      <x:c r="V16" s="142"/>
      <x:c r="W16" s="142" t="str">
        <x:f>IF(B16="","",IF(OR(D16="",Q16="",R16="",S16&lt;&gt;"Validé humainement"),"ALERTE: localisation/source/validation à compléter","OK"))</x:f>
      </x:c>
      <x:c r="X16" s="142" t="str">
        <x:f>IF(B16="","",IF(S16="Validé humainement","Oui","Non"))</x:f>
      </x:c>
    </x:row>
    <x:row r="17">
      <x:c r="A17" s="142" t="str">
        <x:f>IF(B17="","","SOC-"&amp;TEXT(ROW()-4,"0000"))</x:f>
      </x:c>
      <x:c r="B17" s="142"/>
      <x:c r="C17" s="142"/>
      <x:c r="D17" s="142"/>
      <x:c r="E17" s="143"/>
      <x:c r="F17" s="143"/>
      <x:c r="G17" s="143"/>
      <x:c r="H17" s="143"/>
      <x:c r="I17" s="172"/>
      <x:c r="J17" s="172"/>
      <x:c r="K17" s="172"/>
      <x:c r="L17" s="143"/>
      <x:c r="M17" s="143"/>
      <x:c r="N17" s="143"/>
      <x:c r="O17" s="143"/>
      <x:c r="P17" s="167"/>
      <x:c r="Q17" s="142"/>
      <x:c r="R17" s="142"/>
      <x:c r="S17" s="142"/>
      <x:c r="T17" s="142"/>
      <x:c r="U17" s="146" t="str">
        <x:f>IF(B17="","",TODAY())</x:f>
      </x:c>
      <x:c r="V17" s="142"/>
      <x:c r="W17" s="142" t="str">
        <x:f>IF(B17="","",IF(OR(D17="",Q17="",R17="",S17&lt;&gt;"Validé humainement"),"ALERTE: localisation/source/validation à compléter","OK"))</x:f>
      </x:c>
      <x:c r="X17" s="142" t="str">
        <x:f>IF(B17="","",IF(S17="Validé humainement","Oui","Non"))</x:f>
      </x:c>
    </x:row>
    <x:row r="18">
      <x:c r="A18" s="142" t="str">
        <x:f>IF(B18="","","SOC-"&amp;TEXT(ROW()-4,"0000"))</x:f>
      </x:c>
      <x:c r="B18" s="142"/>
      <x:c r="C18" s="142"/>
      <x:c r="D18" s="142"/>
      <x:c r="E18" s="143"/>
      <x:c r="F18" s="143"/>
      <x:c r="G18" s="143"/>
      <x:c r="H18" s="143"/>
      <x:c r="I18" s="172"/>
      <x:c r="J18" s="172"/>
      <x:c r="K18" s="172"/>
      <x:c r="L18" s="143"/>
      <x:c r="M18" s="143"/>
      <x:c r="N18" s="143"/>
      <x:c r="O18" s="143"/>
      <x:c r="P18" s="167"/>
      <x:c r="Q18" s="142"/>
      <x:c r="R18" s="142"/>
      <x:c r="S18" s="142"/>
      <x:c r="T18" s="142"/>
      <x:c r="U18" s="146" t="str">
        <x:f>IF(B18="","",TODAY())</x:f>
      </x:c>
      <x:c r="V18" s="142"/>
      <x:c r="W18" s="142" t="str">
        <x:f>IF(B18="","",IF(OR(D18="",Q18="",R18="",S18&lt;&gt;"Validé humainement"),"ALERTE: localisation/source/validation à compléter","OK"))</x:f>
      </x:c>
      <x:c r="X18" s="142" t="str">
        <x:f>IF(B18="","",IF(S18="Validé humainement","Oui","Non"))</x:f>
      </x:c>
    </x:row>
    <x:row r="19">
      <x:c r="A19" s="142" t="str">
        <x:f>IF(B19="","","SOC-"&amp;TEXT(ROW()-4,"0000"))</x:f>
      </x:c>
      <x:c r="B19" s="142"/>
      <x:c r="C19" s="142"/>
      <x:c r="D19" s="142"/>
      <x:c r="E19" s="143"/>
      <x:c r="F19" s="143"/>
      <x:c r="G19" s="143"/>
      <x:c r="H19" s="143"/>
      <x:c r="I19" s="172"/>
      <x:c r="J19" s="172"/>
      <x:c r="K19" s="172"/>
      <x:c r="L19" s="143"/>
      <x:c r="M19" s="143"/>
      <x:c r="N19" s="143"/>
      <x:c r="O19" s="143"/>
      <x:c r="P19" s="167"/>
      <x:c r="Q19" s="142"/>
      <x:c r="R19" s="142"/>
      <x:c r="S19" s="142"/>
      <x:c r="T19" s="142"/>
      <x:c r="U19" s="146" t="str">
        <x:f>IF(B19="","",TODAY())</x:f>
      </x:c>
      <x:c r="V19" s="142"/>
      <x:c r="W19" s="142" t="str">
        <x:f>IF(B19="","",IF(OR(D19="",Q19="",R19="",S19&lt;&gt;"Validé humainement"),"ALERTE: localisation/source/validation à compléter","OK"))</x:f>
      </x:c>
      <x:c r="X19" s="142" t="str">
        <x:f>IF(B19="","",IF(S19="Validé humainement","Oui","Non"))</x:f>
      </x:c>
    </x:row>
    <x:row r="20">
      <x:c r="A20" s="142" t="str">
        <x:f>IF(B20="","","SOC-"&amp;TEXT(ROW()-4,"0000"))</x:f>
      </x:c>
      <x:c r="B20" s="142"/>
      <x:c r="C20" s="142"/>
      <x:c r="D20" s="142"/>
      <x:c r="E20" s="143"/>
      <x:c r="F20" s="143"/>
      <x:c r="G20" s="143"/>
      <x:c r="H20" s="143"/>
      <x:c r="I20" s="172"/>
      <x:c r="J20" s="172"/>
      <x:c r="K20" s="172"/>
      <x:c r="L20" s="143"/>
      <x:c r="M20" s="143"/>
      <x:c r="N20" s="143"/>
      <x:c r="O20" s="143"/>
      <x:c r="P20" s="167"/>
      <x:c r="Q20" s="142"/>
      <x:c r="R20" s="142"/>
      <x:c r="S20" s="142"/>
      <x:c r="T20" s="142"/>
      <x:c r="U20" s="146" t="str">
        <x:f>IF(B20="","",TODAY())</x:f>
      </x:c>
      <x:c r="V20" s="142"/>
      <x:c r="W20" s="142" t="str">
        <x:f>IF(B20="","",IF(OR(D20="",Q20="",R20="",S20&lt;&gt;"Validé humainement"),"ALERTE: localisation/source/validation à compléter","OK"))</x:f>
      </x:c>
      <x:c r="X20" s="142" t="str">
        <x:f>IF(B20="","",IF(S20="Validé humainement","Oui","Non"))</x:f>
      </x:c>
    </x:row>
    <x:row r="21">
      <x:c r="A21" s="142" t="str">
        <x:f>IF(B21="","","SOC-"&amp;TEXT(ROW()-4,"0000"))</x:f>
      </x:c>
      <x:c r="B21" s="142"/>
      <x:c r="C21" s="142"/>
      <x:c r="D21" s="142"/>
      <x:c r="E21" s="143"/>
      <x:c r="F21" s="143"/>
      <x:c r="G21" s="143"/>
      <x:c r="H21" s="143"/>
      <x:c r="I21" s="172"/>
      <x:c r="J21" s="172"/>
      <x:c r="K21" s="172"/>
      <x:c r="L21" s="143"/>
      <x:c r="M21" s="143"/>
      <x:c r="N21" s="143"/>
      <x:c r="O21" s="143"/>
      <x:c r="P21" s="167"/>
      <x:c r="Q21" s="142"/>
      <x:c r="R21" s="142"/>
      <x:c r="S21" s="142"/>
      <x:c r="T21" s="142"/>
      <x:c r="U21" s="146" t="str">
        <x:f>IF(B21="","",TODAY())</x:f>
      </x:c>
      <x:c r="V21" s="142"/>
      <x:c r="W21" s="142" t="str">
        <x:f>IF(B21="","",IF(OR(D21="",Q21="",R21="",S21&lt;&gt;"Validé humainement"),"ALERTE: localisation/source/validation à compléter","OK"))</x:f>
      </x:c>
      <x:c r="X21" s="142" t="str">
        <x:f>IF(B21="","",IF(S21="Validé humainement","Oui","Non"))</x:f>
      </x:c>
    </x:row>
    <x:row r="22">
      <x:c r="A22" s="142" t="str">
        <x:f>IF(B22="","","SOC-"&amp;TEXT(ROW()-4,"0000"))</x:f>
      </x:c>
      <x:c r="B22" s="142"/>
      <x:c r="C22" s="142"/>
      <x:c r="D22" s="142"/>
      <x:c r="E22" s="143"/>
      <x:c r="F22" s="143"/>
      <x:c r="G22" s="143"/>
      <x:c r="H22" s="143"/>
      <x:c r="I22" s="172"/>
      <x:c r="J22" s="172"/>
      <x:c r="K22" s="172"/>
      <x:c r="L22" s="143"/>
      <x:c r="M22" s="143"/>
      <x:c r="N22" s="143"/>
      <x:c r="O22" s="143"/>
      <x:c r="P22" s="167"/>
      <x:c r="Q22" s="142"/>
      <x:c r="R22" s="142"/>
      <x:c r="S22" s="142"/>
      <x:c r="T22" s="142"/>
      <x:c r="U22" s="146" t="str">
        <x:f>IF(B22="","",TODAY())</x:f>
      </x:c>
      <x:c r="V22" s="142"/>
      <x:c r="W22" s="142" t="str">
        <x:f>IF(B22="","",IF(OR(D22="",Q22="",R22="",S22&lt;&gt;"Validé humainement"),"ALERTE: localisation/source/validation à compléter","OK"))</x:f>
      </x:c>
      <x:c r="X22" s="142" t="str">
        <x:f>IF(B22="","",IF(S22="Validé humainement","Oui","Non"))</x:f>
      </x:c>
    </x:row>
    <x:row r="23">
      <x:c r="A23" s="142" t="str">
        <x:f>IF(B23="","","SOC-"&amp;TEXT(ROW()-4,"0000"))</x:f>
      </x:c>
      <x:c r="B23" s="142"/>
      <x:c r="C23" s="142"/>
      <x:c r="D23" s="142"/>
      <x:c r="E23" s="143"/>
      <x:c r="F23" s="143"/>
      <x:c r="G23" s="143"/>
      <x:c r="H23" s="143"/>
      <x:c r="I23" s="172"/>
      <x:c r="J23" s="172"/>
      <x:c r="K23" s="172"/>
      <x:c r="L23" s="143"/>
      <x:c r="M23" s="143"/>
      <x:c r="N23" s="143"/>
      <x:c r="O23" s="143"/>
      <x:c r="P23" s="167"/>
      <x:c r="Q23" s="142"/>
      <x:c r="R23" s="142"/>
      <x:c r="S23" s="142"/>
      <x:c r="T23" s="142"/>
      <x:c r="U23" s="146" t="str">
        <x:f>IF(B23="","",TODAY())</x:f>
      </x:c>
      <x:c r="V23" s="142"/>
      <x:c r="W23" s="142" t="str">
        <x:f>IF(B23="","",IF(OR(D23="",Q23="",R23="",S23&lt;&gt;"Validé humainement"),"ALERTE: localisation/source/validation à compléter","OK"))</x:f>
      </x:c>
      <x:c r="X23" s="142" t="str">
        <x:f>IF(B23="","",IF(S23="Validé humainement","Oui","Non"))</x:f>
      </x:c>
    </x:row>
    <x:row r="24">
      <x:c r="A24" s="142" t="str">
        <x:f>IF(B24="","","SOC-"&amp;TEXT(ROW()-4,"0000"))</x:f>
      </x:c>
      <x:c r="B24" s="142"/>
      <x:c r="C24" s="142"/>
      <x:c r="D24" s="142"/>
      <x:c r="E24" s="143"/>
      <x:c r="F24" s="143"/>
      <x:c r="G24" s="143"/>
      <x:c r="H24" s="143"/>
      <x:c r="I24" s="172"/>
      <x:c r="J24" s="172"/>
      <x:c r="K24" s="172"/>
      <x:c r="L24" s="143"/>
      <x:c r="M24" s="143"/>
      <x:c r="N24" s="143"/>
      <x:c r="O24" s="143"/>
      <x:c r="P24" s="167"/>
      <x:c r="Q24" s="142"/>
      <x:c r="R24" s="142"/>
      <x:c r="S24" s="142"/>
      <x:c r="T24" s="142"/>
      <x:c r="U24" s="146" t="str">
        <x:f>IF(B24="","",TODAY())</x:f>
      </x:c>
      <x:c r="V24" s="142"/>
      <x:c r="W24" s="142" t="str">
        <x:f>IF(B24="","",IF(OR(D24="",Q24="",R24="",S24&lt;&gt;"Validé humainement"),"ALERTE: localisation/source/validation à compléter","OK"))</x:f>
      </x:c>
      <x:c r="X24" s="142" t="str">
        <x:f>IF(B24="","",IF(S24="Validé humainement","Oui","Non"))</x:f>
      </x:c>
    </x:row>
    <x:row r="25">
      <x:c r="A25" s="142" t="str">
        <x:f>IF(B25="","","SOC-"&amp;TEXT(ROW()-4,"0000"))</x:f>
      </x:c>
      <x:c r="B25" s="142"/>
      <x:c r="C25" s="142"/>
      <x:c r="D25" s="142"/>
      <x:c r="E25" s="143"/>
      <x:c r="F25" s="143"/>
      <x:c r="G25" s="143"/>
      <x:c r="H25" s="143"/>
      <x:c r="I25" s="172"/>
      <x:c r="J25" s="172"/>
      <x:c r="K25" s="172"/>
      <x:c r="L25" s="143"/>
      <x:c r="M25" s="143"/>
      <x:c r="N25" s="143"/>
      <x:c r="O25" s="143"/>
      <x:c r="P25" s="167"/>
      <x:c r="Q25" s="142"/>
      <x:c r="R25" s="142"/>
      <x:c r="S25" s="142"/>
      <x:c r="T25" s="142"/>
      <x:c r="U25" s="146" t="str">
        <x:f>IF(B25="","",TODAY())</x:f>
      </x:c>
      <x:c r="V25" s="142"/>
      <x:c r="W25" s="142" t="str">
        <x:f>IF(B25="","",IF(OR(D25="",Q25="",R25="",S25&lt;&gt;"Validé humainement"),"ALERTE: localisation/source/validation à compléter","OK"))</x:f>
      </x:c>
      <x:c r="X25" s="142" t="str">
        <x:f>IF(B25="","",IF(S25="Validé humainement","Oui","Non"))</x:f>
      </x:c>
    </x:row>
    <x:row r="26">
      <x:c r="A26" s="142" t="str">
        <x:f>IF(B26="","","SOC-"&amp;TEXT(ROW()-4,"0000"))</x:f>
      </x:c>
      <x:c r="B26" s="142"/>
      <x:c r="C26" s="142"/>
      <x:c r="D26" s="142"/>
      <x:c r="E26" s="143"/>
      <x:c r="F26" s="143"/>
      <x:c r="G26" s="143"/>
      <x:c r="H26" s="143"/>
      <x:c r="I26" s="172"/>
      <x:c r="J26" s="172"/>
      <x:c r="K26" s="172"/>
      <x:c r="L26" s="143"/>
      <x:c r="M26" s="143"/>
      <x:c r="N26" s="143"/>
      <x:c r="O26" s="143"/>
      <x:c r="P26" s="167"/>
      <x:c r="Q26" s="142"/>
      <x:c r="R26" s="142"/>
      <x:c r="S26" s="142"/>
      <x:c r="T26" s="142"/>
      <x:c r="U26" s="146" t="str">
        <x:f>IF(B26="","",TODAY())</x:f>
      </x:c>
      <x:c r="V26" s="142"/>
      <x:c r="W26" s="142" t="str">
        <x:f>IF(B26="","",IF(OR(D26="",Q26="",R26="",S26&lt;&gt;"Validé humainement"),"ALERTE: localisation/source/validation à compléter","OK"))</x:f>
      </x:c>
      <x:c r="X26" s="142" t="str">
        <x:f>IF(B26="","",IF(S26="Validé humainement","Oui","Non"))</x:f>
      </x:c>
    </x:row>
    <x:row r="27">
      <x:c r="A27" s="142" t="str">
        <x:f>IF(B27="","","SOC-"&amp;TEXT(ROW()-4,"0000"))</x:f>
      </x:c>
      <x:c r="B27" s="142"/>
      <x:c r="C27" s="142"/>
      <x:c r="D27" s="142"/>
      <x:c r="E27" s="143"/>
      <x:c r="F27" s="143"/>
      <x:c r="G27" s="143"/>
      <x:c r="H27" s="143"/>
      <x:c r="I27" s="172"/>
      <x:c r="J27" s="172"/>
      <x:c r="K27" s="172"/>
      <x:c r="L27" s="143"/>
      <x:c r="M27" s="143"/>
      <x:c r="N27" s="143"/>
      <x:c r="O27" s="143"/>
      <x:c r="P27" s="167"/>
      <x:c r="Q27" s="142"/>
      <x:c r="R27" s="142"/>
      <x:c r="S27" s="142"/>
      <x:c r="T27" s="142"/>
      <x:c r="U27" s="146" t="str">
        <x:f>IF(B27="","",TODAY())</x:f>
      </x:c>
      <x:c r="V27" s="142"/>
      <x:c r="W27" s="142" t="str">
        <x:f>IF(B27="","",IF(OR(D27="",Q27="",R27="",S27&lt;&gt;"Validé humainement"),"ALERTE: localisation/source/validation à compléter","OK"))</x:f>
      </x:c>
      <x:c r="X27" s="142" t="str">
        <x:f>IF(B27="","",IF(S27="Validé humainement","Oui","Non"))</x:f>
      </x:c>
    </x:row>
    <x:row r="28">
      <x:c r="A28" s="142" t="str">
        <x:f>IF(B28="","","SOC-"&amp;TEXT(ROW()-4,"0000"))</x:f>
      </x:c>
      <x:c r="B28" s="142"/>
      <x:c r="C28" s="142"/>
      <x:c r="D28" s="142"/>
      <x:c r="E28" s="143"/>
      <x:c r="F28" s="143"/>
      <x:c r="G28" s="143"/>
      <x:c r="H28" s="143"/>
      <x:c r="I28" s="172"/>
      <x:c r="J28" s="172"/>
      <x:c r="K28" s="172"/>
      <x:c r="L28" s="143"/>
      <x:c r="M28" s="143"/>
      <x:c r="N28" s="143"/>
      <x:c r="O28" s="143"/>
      <x:c r="P28" s="167"/>
      <x:c r="Q28" s="142"/>
      <x:c r="R28" s="142"/>
      <x:c r="S28" s="142"/>
      <x:c r="T28" s="142"/>
      <x:c r="U28" s="146" t="str">
        <x:f>IF(B28="","",TODAY())</x:f>
      </x:c>
      <x:c r="V28" s="142"/>
      <x:c r="W28" s="142" t="str">
        <x:f>IF(B28="","",IF(OR(D28="",Q28="",R28="",S28&lt;&gt;"Validé humainement"),"ALERTE: localisation/source/validation à compléter","OK"))</x:f>
      </x:c>
      <x:c r="X28" s="142" t="str">
        <x:f>IF(B28="","",IF(S28="Validé humainement","Oui","Non"))</x:f>
      </x:c>
    </x:row>
    <x:row r="29">
      <x:c r="A29" s="142" t="str">
        <x:f>IF(B29="","","SOC-"&amp;TEXT(ROW()-4,"0000"))</x:f>
      </x:c>
      <x:c r="B29" s="142"/>
      <x:c r="C29" s="142"/>
      <x:c r="D29" s="142"/>
      <x:c r="E29" s="143"/>
      <x:c r="F29" s="143"/>
      <x:c r="G29" s="143"/>
      <x:c r="H29" s="143"/>
      <x:c r="I29" s="172"/>
      <x:c r="J29" s="172"/>
      <x:c r="K29" s="172"/>
      <x:c r="L29" s="143"/>
      <x:c r="M29" s="143"/>
      <x:c r="N29" s="143"/>
      <x:c r="O29" s="143"/>
      <x:c r="P29" s="167"/>
      <x:c r="Q29" s="142"/>
      <x:c r="R29" s="142"/>
      <x:c r="S29" s="142"/>
      <x:c r="T29" s="142"/>
      <x:c r="U29" s="146" t="str">
        <x:f>IF(B29="","",TODAY())</x:f>
      </x:c>
      <x:c r="V29" s="142"/>
      <x:c r="W29" s="142" t="str">
        <x:f>IF(B29="","",IF(OR(D29="",Q29="",R29="",S29&lt;&gt;"Validé humainement"),"ALERTE: localisation/source/validation à compléter","OK"))</x:f>
      </x:c>
      <x:c r="X29" s="142" t="str">
        <x:f>IF(B29="","",IF(S29="Validé humainement","Oui","Non"))</x:f>
      </x:c>
    </x:row>
    <x:row r="30">
      <x:c r="A30" s="142" t="str">
        <x:f>IF(B30="","","SOC-"&amp;TEXT(ROW()-4,"0000"))</x:f>
      </x:c>
      <x:c r="B30" s="142"/>
      <x:c r="C30" s="142"/>
      <x:c r="D30" s="142"/>
      <x:c r="E30" s="143"/>
      <x:c r="F30" s="143"/>
      <x:c r="G30" s="143"/>
      <x:c r="H30" s="143"/>
      <x:c r="I30" s="172"/>
      <x:c r="J30" s="172"/>
      <x:c r="K30" s="172"/>
      <x:c r="L30" s="143"/>
      <x:c r="M30" s="143"/>
      <x:c r="N30" s="143"/>
      <x:c r="O30" s="143"/>
      <x:c r="P30" s="167"/>
      <x:c r="Q30" s="142"/>
      <x:c r="R30" s="142"/>
      <x:c r="S30" s="142"/>
      <x:c r="T30" s="142"/>
      <x:c r="U30" s="146" t="str">
        <x:f>IF(B30="","",TODAY())</x:f>
      </x:c>
      <x:c r="V30" s="142"/>
      <x:c r="W30" s="142" t="str">
        <x:f>IF(B30="","",IF(OR(D30="",Q30="",R30="",S30&lt;&gt;"Validé humainement"),"ALERTE: localisation/source/validation à compléter","OK"))</x:f>
      </x:c>
      <x:c r="X30" s="142" t="str">
        <x:f>IF(B30="","",IF(S30="Validé humainement","Oui","Non"))</x:f>
      </x:c>
    </x:row>
    <x:row r="31">
      <x:c r="A31" s="142" t="str">
        <x:f>IF(B31="","","SOC-"&amp;TEXT(ROW()-4,"0000"))</x:f>
      </x:c>
      <x:c r="B31" s="142"/>
      <x:c r="C31" s="142"/>
      <x:c r="D31" s="142"/>
      <x:c r="E31" s="143"/>
      <x:c r="F31" s="143"/>
      <x:c r="G31" s="143"/>
      <x:c r="H31" s="143"/>
      <x:c r="I31" s="172"/>
      <x:c r="J31" s="172"/>
      <x:c r="K31" s="172"/>
      <x:c r="L31" s="143"/>
      <x:c r="M31" s="143"/>
      <x:c r="N31" s="143"/>
      <x:c r="O31" s="143"/>
      <x:c r="P31" s="167"/>
      <x:c r="Q31" s="142"/>
      <x:c r="R31" s="142"/>
      <x:c r="S31" s="142"/>
      <x:c r="T31" s="142"/>
      <x:c r="U31" s="146" t="str">
        <x:f>IF(B31="","",TODAY())</x:f>
      </x:c>
      <x:c r="V31" s="142"/>
      <x:c r="W31" s="142" t="str">
        <x:f>IF(B31="","",IF(OR(D31="",Q31="",R31="",S31&lt;&gt;"Validé humainement"),"ALERTE: localisation/source/validation à compléter","OK"))</x:f>
      </x:c>
      <x:c r="X31" s="142" t="str">
        <x:f>IF(B31="","",IF(S31="Validé humainement","Oui","Non"))</x:f>
      </x:c>
    </x:row>
    <x:row r="32">
      <x:c r="A32" s="142" t="str">
        <x:f>IF(B32="","","SOC-"&amp;TEXT(ROW()-4,"0000"))</x:f>
      </x:c>
      <x:c r="B32" s="142"/>
      <x:c r="C32" s="142"/>
      <x:c r="D32" s="142"/>
      <x:c r="E32" s="143"/>
      <x:c r="F32" s="143"/>
      <x:c r="G32" s="143"/>
      <x:c r="H32" s="143"/>
      <x:c r="I32" s="172"/>
      <x:c r="J32" s="172"/>
      <x:c r="K32" s="172"/>
      <x:c r="L32" s="143"/>
      <x:c r="M32" s="143"/>
      <x:c r="N32" s="143"/>
      <x:c r="O32" s="143"/>
      <x:c r="P32" s="167"/>
      <x:c r="Q32" s="142"/>
      <x:c r="R32" s="142"/>
      <x:c r="S32" s="142"/>
      <x:c r="T32" s="142"/>
      <x:c r="U32" s="146" t="str">
        <x:f>IF(B32="","",TODAY())</x:f>
      </x:c>
      <x:c r="V32" s="142"/>
      <x:c r="W32" s="142" t="str">
        <x:f>IF(B32="","",IF(OR(D32="",Q32="",R32="",S32&lt;&gt;"Validé humainement"),"ALERTE: localisation/source/validation à compléter","OK"))</x:f>
      </x:c>
      <x:c r="X32" s="142" t="str">
        <x:f>IF(B32="","",IF(S32="Validé humainement","Oui","Non"))</x:f>
      </x:c>
    </x:row>
    <x:row r="33">
      <x:c r="A33" s="142" t="str">
        <x:f>IF(B33="","","SOC-"&amp;TEXT(ROW()-4,"0000"))</x:f>
      </x:c>
      <x:c r="B33" s="142"/>
      <x:c r="C33" s="142"/>
      <x:c r="D33" s="142"/>
      <x:c r="E33" s="143"/>
      <x:c r="F33" s="143"/>
      <x:c r="G33" s="143"/>
      <x:c r="H33" s="143"/>
      <x:c r="I33" s="172"/>
      <x:c r="J33" s="172"/>
      <x:c r="K33" s="172"/>
      <x:c r="L33" s="143"/>
      <x:c r="M33" s="143"/>
      <x:c r="N33" s="143"/>
      <x:c r="O33" s="143"/>
      <x:c r="P33" s="167"/>
      <x:c r="Q33" s="142"/>
      <x:c r="R33" s="142"/>
      <x:c r="S33" s="142"/>
      <x:c r="T33" s="142"/>
      <x:c r="U33" s="146" t="str">
        <x:f>IF(B33="","",TODAY())</x:f>
      </x:c>
      <x:c r="V33" s="142"/>
      <x:c r="W33" s="142" t="str">
        <x:f>IF(B33="","",IF(OR(D33="",Q33="",R33="",S33&lt;&gt;"Validé humainement"),"ALERTE: localisation/source/validation à compléter","OK"))</x:f>
      </x:c>
      <x:c r="X33" s="142" t="str">
        <x:f>IF(B33="","",IF(S33="Validé humainement","Oui","Non"))</x:f>
      </x:c>
    </x:row>
    <x:row r="34">
      <x:c r="A34" s="142" t="str">
        <x:f>IF(B34="","","SOC-"&amp;TEXT(ROW()-4,"0000"))</x:f>
      </x:c>
      <x:c r="B34" s="142"/>
      <x:c r="C34" s="142"/>
      <x:c r="D34" s="142"/>
      <x:c r="E34" s="143"/>
      <x:c r="F34" s="143"/>
      <x:c r="G34" s="143"/>
      <x:c r="H34" s="143"/>
      <x:c r="I34" s="172"/>
      <x:c r="J34" s="172"/>
      <x:c r="K34" s="172"/>
      <x:c r="L34" s="143"/>
      <x:c r="M34" s="143"/>
      <x:c r="N34" s="143"/>
      <x:c r="O34" s="143"/>
      <x:c r="P34" s="167"/>
      <x:c r="Q34" s="142"/>
      <x:c r="R34" s="142"/>
      <x:c r="S34" s="142"/>
      <x:c r="T34" s="142"/>
      <x:c r="U34" s="146" t="str">
        <x:f>IF(B34="","",TODAY())</x:f>
      </x:c>
      <x:c r="V34" s="142"/>
      <x:c r="W34" s="142" t="str">
        <x:f>IF(B34="","",IF(OR(D34="",Q34="",R34="",S34&lt;&gt;"Validé humainement"),"ALERTE: localisation/source/validation à compléter","OK"))</x:f>
      </x:c>
      <x:c r="X34" s="142" t="str">
        <x:f>IF(B34="","",IF(S34="Validé humainement","Oui","Non"))</x:f>
      </x:c>
    </x:row>
    <x:row r="35">
      <x:c r="A35" s="142" t="str">
        <x:f>IF(B35="","","SOC-"&amp;TEXT(ROW()-4,"0000"))</x:f>
      </x:c>
      <x:c r="B35" s="142"/>
      <x:c r="C35" s="142"/>
      <x:c r="D35" s="142"/>
      <x:c r="E35" s="143"/>
      <x:c r="F35" s="143"/>
      <x:c r="G35" s="143"/>
      <x:c r="H35" s="143"/>
      <x:c r="I35" s="172"/>
      <x:c r="J35" s="172"/>
      <x:c r="K35" s="172"/>
      <x:c r="L35" s="143"/>
      <x:c r="M35" s="143"/>
      <x:c r="N35" s="143"/>
      <x:c r="O35" s="143"/>
      <x:c r="P35" s="167"/>
      <x:c r="Q35" s="142"/>
      <x:c r="R35" s="142"/>
      <x:c r="S35" s="142"/>
      <x:c r="T35" s="142"/>
      <x:c r="U35" s="146" t="str">
        <x:f>IF(B35="","",TODAY())</x:f>
      </x:c>
      <x:c r="V35" s="142"/>
      <x:c r="W35" s="142" t="str">
        <x:f>IF(B35="","",IF(OR(D35="",Q35="",R35="",S35&lt;&gt;"Validé humainement"),"ALERTE: localisation/source/validation à compléter","OK"))</x:f>
      </x:c>
      <x:c r="X35" s="142" t="str">
        <x:f>IF(B35="","",IF(S35="Validé humainement","Oui","Non"))</x:f>
      </x:c>
    </x:row>
    <x:row r="36">
      <x:c r="A36" s="142" t="str">
        <x:f>IF(B36="","","SOC-"&amp;TEXT(ROW()-4,"0000"))</x:f>
      </x:c>
      <x:c r="B36" s="142"/>
      <x:c r="C36" s="142"/>
      <x:c r="D36" s="142"/>
      <x:c r="E36" s="143"/>
      <x:c r="F36" s="143"/>
      <x:c r="G36" s="143"/>
      <x:c r="H36" s="143"/>
      <x:c r="I36" s="172"/>
      <x:c r="J36" s="172"/>
      <x:c r="K36" s="172"/>
      <x:c r="L36" s="143"/>
      <x:c r="M36" s="143"/>
      <x:c r="N36" s="143"/>
      <x:c r="O36" s="143"/>
      <x:c r="P36" s="167"/>
      <x:c r="Q36" s="142"/>
      <x:c r="R36" s="142"/>
      <x:c r="S36" s="142"/>
      <x:c r="T36" s="142"/>
      <x:c r="U36" s="146" t="str">
        <x:f>IF(B36="","",TODAY())</x:f>
      </x:c>
      <x:c r="V36" s="142"/>
      <x:c r="W36" s="142" t="str">
        <x:f>IF(B36="","",IF(OR(D36="",Q36="",R36="",S36&lt;&gt;"Validé humainement"),"ALERTE: localisation/source/validation à compléter","OK"))</x:f>
      </x:c>
      <x:c r="X36" s="142" t="str">
        <x:f>IF(B36="","",IF(S36="Validé humainement","Oui","Non"))</x:f>
      </x:c>
    </x:row>
    <x:row r="37">
      <x:c r="A37" s="142" t="str">
        <x:f>IF(B37="","","SOC-"&amp;TEXT(ROW()-4,"0000"))</x:f>
      </x:c>
      <x:c r="B37" s="142"/>
      <x:c r="C37" s="142"/>
      <x:c r="D37" s="142"/>
      <x:c r="E37" s="143"/>
      <x:c r="F37" s="143"/>
      <x:c r="G37" s="143"/>
      <x:c r="H37" s="143"/>
      <x:c r="I37" s="172"/>
      <x:c r="J37" s="172"/>
      <x:c r="K37" s="172"/>
      <x:c r="L37" s="143"/>
      <x:c r="M37" s="143"/>
      <x:c r="N37" s="143"/>
      <x:c r="O37" s="143"/>
      <x:c r="P37" s="167"/>
      <x:c r="Q37" s="142"/>
      <x:c r="R37" s="142"/>
      <x:c r="S37" s="142"/>
      <x:c r="T37" s="142"/>
      <x:c r="U37" s="146" t="str">
        <x:f>IF(B37="","",TODAY())</x:f>
      </x:c>
      <x:c r="V37" s="142"/>
      <x:c r="W37" s="142" t="str">
        <x:f>IF(B37="","",IF(OR(D37="",Q37="",R37="",S37&lt;&gt;"Validé humainement"),"ALERTE: localisation/source/validation à compléter","OK"))</x:f>
      </x:c>
      <x:c r="X37" s="142" t="str">
        <x:f>IF(B37="","",IF(S37="Validé humainement","Oui","Non"))</x:f>
      </x:c>
    </x:row>
    <x:row r="38">
      <x:c r="A38" s="142" t="str">
        <x:f>IF(B38="","","SOC-"&amp;TEXT(ROW()-4,"0000"))</x:f>
      </x:c>
      <x:c r="B38" s="142"/>
      <x:c r="C38" s="142"/>
      <x:c r="D38" s="142"/>
      <x:c r="E38" s="143"/>
      <x:c r="F38" s="143"/>
      <x:c r="G38" s="143"/>
      <x:c r="H38" s="143"/>
      <x:c r="I38" s="172"/>
      <x:c r="J38" s="172"/>
      <x:c r="K38" s="172"/>
      <x:c r="L38" s="143"/>
      <x:c r="M38" s="143"/>
      <x:c r="N38" s="143"/>
      <x:c r="O38" s="143"/>
      <x:c r="P38" s="167"/>
      <x:c r="Q38" s="142"/>
      <x:c r="R38" s="142"/>
      <x:c r="S38" s="142"/>
      <x:c r="T38" s="142"/>
      <x:c r="U38" s="146" t="str">
        <x:f>IF(B38="","",TODAY())</x:f>
      </x:c>
      <x:c r="V38" s="142"/>
      <x:c r="W38" s="142" t="str">
        <x:f>IF(B38="","",IF(OR(D38="",Q38="",R38="",S38&lt;&gt;"Validé humainement"),"ALERTE: localisation/source/validation à compléter","OK"))</x:f>
      </x:c>
      <x:c r="X38" s="142" t="str">
        <x:f>IF(B38="","",IF(S38="Validé humainement","Oui","Non"))</x:f>
      </x:c>
    </x:row>
    <x:row r="39">
      <x:c r="A39" s="142" t="str">
        <x:f>IF(B39="","","SOC-"&amp;TEXT(ROW()-4,"0000"))</x:f>
      </x:c>
      <x:c r="B39" s="142"/>
      <x:c r="C39" s="142"/>
      <x:c r="D39" s="142"/>
      <x:c r="E39" s="143"/>
      <x:c r="F39" s="143"/>
      <x:c r="G39" s="143"/>
      <x:c r="H39" s="143"/>
      <x:c r="I39" s="172"/>
      <x:c r="J39" s="172"/>
      <x:c r="K39" s="172"/>
      <x:c r="L39" s="143"/>
      <x:c r="M39" s="143"/>
      <x:c r="N39" s="143"/>
      <x:c r="O39" s="143"/>
      <x:c r="P39" s="167"/>
      <x:c r="Q39" s="142"/>
      <x:c r="R39" s="142"/>
      <x:c r="S39" s="142"/>
      <x:c r="T39" s="142"/>
      <x:c r="U39" s="146" t="str">
        <x:f>IF(B39="","",TODAY())</x:f>
      </x:c>
      <x:c r="V39" s="142"/>
      <x:c r="W39" s="142" t="str">
        <x:f>IF(B39="","",IF(OR(D39="",Q39="",R39="",S39&lt;&gt;"Validé humainement"),"ALERTE: localisation/source/validation à compléter","OK"))</x:f>
      </x:c>
      <x:c r="X39" s="142" t="str">
        <x:f>IF(B39="","",IF(S39="Validé humainement","Oui","Non"))</x:f>
      </x:c>
    </x:row>
    <x:row r="40">
      <x:c r="A40" s="142" t="str">
        <x:f>IF(B40="","","SOC-"&amp;TEXT(ROW()-4,"0000"))</x:f>
      </x:c>
      <x:c r="B40" s="142"/>
      <x:c r="C40" s="142"/>
      <x:c r="D40" s="142"/>
      <x:c r="E40" s="143"/>
      <x:c r="F40" s="143"/>
      <x:c r="G40" s="143"/>
      <x:c r="H40" s="143"/>
      <x:c r="I40" s="172"/>
      <x:c r="J40" s="172"/>
      <x:c r="K40" s="172"/>
      <x:c r="L40" s="143"/>
      <x:c r="M40" s="143"/>
      <x:c r="N40" s="143"/>
      <x:c r="O40" s="143"/>
      <x:c r="P40" s="167"/>
      <x:c r="Q40" s="142"/>
      <x:c r="R40" s="142"/>
      <x:c r="S40" s="142"/>
      <x:c r="T40" s="142"/>
      <x:c r="U40" s="146" t="str">
        <x:f>IF(B40="","",TODAY())</x:f>
      </x:c>
      <x:c r="V40" s="142"/>
      <x:c r="W40" s="142" t="str">
        <x:f>IF(B40="","",IF(OR(D40="",Q40="",R40="",S40&lt;&gt;"Validé humainement"),"ALERTE: localisation/source/validation à compléter","OK"))</x:f>
      </x:c>
      <x:c r="X40" s="142" t="str">
        <x:f>IF(B40="","",IF(S40="Validé humainement","Oui","Non"))</x:f>
      </x:c>
    </x:row>
    <x:row r="41">
      <x:c r="A41" s="142" t="str">
        <x:f>IF(B41="","","SOC-"&amp;TEXT(ROW()-4,"0000"))</x:f>
      </x:c>
      <x:c r="B41" s="142"/>
      <x:c r="C41" s="142"/>
      <x:c r="D41" s="142"/>
      <x:c r="E41" s="143"/>
      <x:c r="F41" s="143"/>
      <x:c r="G41" s="143"/>
      <x:c r="H41" s="143"/>
      <x:c r="I41" s="172"/>
      <x:c r="J41" s="172"/>
      <x:c r="K41" s="172"/>
      <x:c r="L41" s="143"/>
      <x:c r="M41" s="143"/>
      <x:c r="N41" s="143"/>
      <x:c r="O41" s="143"/>
      <x:c r="P41" s="167"/>
      <x:c r="Q41" s="142"/>
      <x:c r="R41" s="142"/>
      <x:c r="S41" s="142"/>
      <x:c r="T41" s="142"/>
      <x:c r="U41" s="146" t="str">
        <x:f>IF(B41="","",TODAY())</x:f>
      </x:c>
      <x:c r="V41" s="142"/>
      <x:c r="W41" s="142" t="str">
        <x:f>IF(B41="","",IF(OR(D41="",Q41="",R41="",S41&lt;&gt;"Validé humainement"),"ALERTE: localisation/source/validation à compléter","OK"))</x:f>
      </x:c>
      <x:c r="X41" s="142" t="str">
        <x:f>IF(B41="","",IF(S41="Validé humainement","Oui","Non"))</x:f>
      </x:c>
    </x:row>
    <x:row r="42">
      <x:c r="A42" s="142" t="str">
        <x:f>IF(B42="","","SOC-"&amp;TEXT(ROW()-4,"0000"))</x:f>
      </x:c>
      <x:c r="B42" s="142"/>
      <x:c r="C42" s="142"/>
      <x:c r="D42" s="142"/>
      <x:c r="E42" s="143"/>
      <x:c r="F42" s="143"/>
      <x:c r="G42" s="143"/>
      <x:c r="H42" s="143"/>
      <x:c r="I42" s="172"/>
      <x:c r="J42" s="172"/>
      <x:c r="K42" s="172"/>
      <x:c r="L42" s="143"/>
      <x:c r="M42" s="143"/>
      <x:c r="N42" s="143"/>
      <x:c r="O42" s="143"/>
      <x:c r="P42" s="167"/>
      <x:c r="Q42" s="142"/>
      <x:c r="R42" s="142"/>
      <x:c r="S42" s="142"/>
      <x:c r="T42" s="142"/>
      <x:c r="U42" s="146" t="str">
        <x:f>IF(B42="","",TODAY())</x:f>
      </x:c>
      <x:c r="V42" s="142"/>
      <x:c r="W42" s="142" t="str">
        <x:f>IF(B42="","",IF(OR(D42="",Q42="",R42="",S42&lt;&gt;"Validé humainement"),"ALERTE: localisation/source/validation à compléter","OK"))</x:f>
      </x:c>
      <x:c r="X42" s="142" t="str">
        <x:f>IF(B42="","",IF(S42="Validé humainement","Oui","Non"))</x:f>
      </x:c>
    </x:row>
    <x:row r="43">
      <x:c r="A43" s="142" t="str">
        <x:f>IF(B43="","","SOC-"&amp;TEXT(ROW()-4,"0000"))</x:f>
      </x:c>
      <x:c r="B43" s="142"/>
      <x:c r="C43" s="142"/>
      <x:c r="D43" s="142"/>
      <x:c r="E43" s="143"/>
      <x:c r="F43" s="143"/>
      <x:c r="G43" s="143"/>
      <x:c r="H43" s="143"/>
      <x:c r="I43" s="172"/>
      <x:c r="J43" s="172"/>
      <x:c r="K43" s="172"/>
      <x:c r="L43" s="143"/>
      <x:c r="M43" s="143"/>
      <x:c r="N43" s="143"/>
      <x:c r="O43" s="143"/>
      <x:c r="P43" s="167"/>
      <x:c r="Q43" s="142"/>
      <x:c r="R43" s="142"/>
      <x:c r="S43" s="142"/>
      <x:c r="T43" s="142"/>
      <x:c r="U43" s="146" t="str">
        <x:f>IF(B43="","",TODAY())</x:f>
      </x:c>
      <x:c r="V43" s="142"/>
      <x:c r="W43" s="142" t="str">
        <x:f>IF(B43="","",IF(OR(D43="",Q43="",R43="",S43&lt;&gt;"Validé humainement"),"ALERTE: localisation/source/validation à compléter","OK"))</x:f>
      </x:c>
      <x:c r="X43" s="142" t="str">
        <x:f>IF(B43="","",IF(S43="Validé humainement","Oui","Non"))</x:f>
      </x:c>
    </x:row>
    <x:row r="44">
      <x:c r="A44" s="142" t="str">
        <x:f>IF(B44="","","SOC-"&amp;TEXT(ROW()-4,"0000"))</x:f>
      </x:c>
      <x:c r="B44" s="142"/>
      <x:c r="C44" s="142"/>
      <x:c r="D44" s="142"/>
      <x:c r="E44" s="143"/>
      <x:c r="F44" s="143"/>
      <x:c r="G44" s="143"/>
      <x:c r="H44" s="143"/>
      <x:c r="I44" s="172"/>
      <x:c r="J44" s="172"/>
      <x:c r="K44" s="172"/>
      <x:c r="L44" s="143"/>
      <x:c r="M44" s="143"/>
      <x:c r="N44" s="143"/>
      <x:c r="O44" s="143"/>
      <x:c r="P44" s="167"/>
      <x:c r="Q44" s="142"/>
      <x:c r="R44" s="142"/>
      <x:c r="S44" s="142"/>
      <x:c r="T44" s="142"/>
      <x:c r="U44" s="146" t="str">
        <x:f>IF(B44="","",TODAY())</x:f>
      </x:c>
      <x:c r="V44" s="142"/>
      <x:c r="W44" s="142" t="str">
        <x:f>IF(B44="","",IF(OR(D44="",Q44="",R44="",S44&lt;&gt;"Validé humainement"),"ALERTE: localisation/source/validation à compléter","OK"))</x:f>
      </x:c>
      <x:c r="X44" s="142" t="str">
        <x:f>IF(B44="","",IF(S44="Validé humainement","Oui","Non"))</x:f>
      </x:c>
    </x:row>
    <x:row r="45">
      <x:c r="A45" s="142" t="str">
        <x:f>IF(B45="","","SOC-"&amp;TEXT(ROW()-4,"0000"))</x:f>
      </x:c>
      <x:c r="B45" s="142"/>
      <x:c r="C45" s="142"/>
      <x:c r="D45" s="142"/>
      <x:c r="E45" s="143"/>
      <x:c r="F45" s="143"/>
      <x:c r="G45" s="143"/>
      <x:c r="H45" s="143"/>
      <x:c r="I45" s="172"/>
      <x:c r="J45" s="172"/>
      <x:c r="K45" s="172"/>
      <x:c r="L45" s="143"/>
      <x:c r="M45" s="143"/>
      <x:c r="N45" s="143"/>
      <x:c r="O45" s="143"/>
      <x:c r="P45" s="167"/>
      <x:c r="Q45" s="142"/>
      <x:c r="R45" s="142"/>
      <x:c r="S45" s="142"/>
      <x:c r="T45" s="142"/>
      <x:c r="U45" s="146" t="str">
        <x:f>IF(B45="","",TODAY())</x:f>
      </x:c>
      <x:c r="V45" s="142"/>
      <x:c r="W45" s="142" t="str">
        <x:f>IF(B45="","",IF(OR(D45="",Q45="",R45="",S45&lt;&gt;"Validé humainement"),"ALERTE: localisation/source/validation à compléter","OK"))</x:f>
      </x:c>
      <x:c r="X45" s="142" t="str">
        <x:f>IF(B45="","",IF(S45="Validé humainement","Oui","Non"))</x:f>
      </x:c>
    </x:row>
    <x:row r="46">
      <x:c r="A46" s="142" t="str">
        <x:f>IF(B46="","","SOC-"&amp;TEXT(ROW()-4,"0000"))</x:f>
      </x:c>
      <x:c r="B46" s="142"/>
      <x:c r="C46" s="142"/>
      <x:c r="D46" s="142"/>
      <x:c r="E46" s="143"/>
      <x:c r="F46" s="143"/>
      <x:c r="G46" s="143"/>
      <x:c r="H46" s="143"/>
      <x:c r="I46" s="172"/>
      <x:c r="J46" s="172"/>
      <x:c r="K46" s="172"/>
      <x:c r="L46" s="143"/>
      <x:c r="M46" s="143"/>
      <x:c r="N46" s="143"/>
      <x:c r="O46" s="143"/>
      <x:c r="P46" s="167"/>
      <x:c r="Q46" s="142"/>
      <x:c r="R46" s="142"/>
      <x:c r="S46" s="142"/>
      <x:c r="T46" s="142"/>
      <x:c r="U46" s="146" t="str">
        <x:f>IF(B46="","",TODAY())</x:f>
      </x:c>
      <x:c r="V46" s="142"/>
      <x:c r="W46" s="142" t="str">
        <x:f>IF(B46="","",IF(OR(D46="",Q46="",R46="",S46&lt;&gt;"Validé humainement"),"ALERTE: localisation/source/validation à compléter","OK"))</x:f>
      </x:c>
      <x:c r="X46" s="142" t="str">
        <x:f>IF(B46="","",IF(S46="Validé humainement","Oui","Non"))</x:f>
      </x:c>
    </x:row>
    <x:row r="47">
      <x:c r="A47" s="142" t="str">
        <x:f>IF(B47="","","SOC-"&amp;TEXT(ROW()-4,"0000"))</x:f>
      </x:c>
      <x:c r="B47" s="142"/>
      <x:c r="C47" s="142"/>
      <x:c r="D47" s="142"/>
      <x:c r="E47" s="143"/>
      <x:c r="F47" s="143"/>
      <x:c r="G47" s="143"/>
      <x:c r="H47" s="143"/>
      <x:c r="I47" s="172"/>
      <x:c r="J47" s="172"/>
      <x:c r="K47" s="172"/>
      <x:c r="L47" s="143"/>
      <x:c r="M47" s="143"/>
      <x:c r="N47" s="143"/>
      <x:c r="O47" s="143"/>
      <x:c r="P47" s="167"/>
      <x:c r="Q47" s="142"/>
      <x:c r="R47" s="142"/>
      <x:c r="S47" s="142"/>
      <x:c r="T47" s="142"/>
      <x:c r="U47" s="146" t="str">
        <x:f>IF(B47="","",TODAY())</x:f>
      </x:c>
      <x:c r="V47" s="142"/>
      <x:c r="W47" s="142" t="str">
        <x:f>IF(B47="","",IF(OR(D47="",Q47="",R47="",S47&lt;&gt;"Validé humainement"),"ALERTE: localisation/source/validation à compléter","OK"))</x:f>
      </x:c>
      <x:c r="X47" s="142" t="str">
        <x:f>IF(B47="","",IF(S47="Validé humainement","Oui","Non"))</x:f>
      </x:c>
    </x:row>
    <x:row r="48">
      <x:c r="A48" s="142" t="str">
        <x:f>IF(B48="","","SOC-"&amp;TEXT(ROW()-4,"0000"))</x:f>
      </x:c>
      <x:c r="B48" s="142"/>
      <x:c r="C48" s="142"/>
      <x:c r="D48" s="142"/>
      <x:c r="E48" s="143"/>
      <x:c r="F48" s="143"/>
      <x:c r="G48" s="143"/>
      <x:c r="H48" s="143"/>
      <x:c r="I48" s="172"/>
      <x:c r="J48" s="172"/>
      <x:c r="K48" s="172"/>
      <x:c r="L48" s="143"/>
      <x:c r="M48" s="143"/>
      <x:c r="N48" s="143"/>
      <x:c r="O48" s="143"/>
      <x:c r="P48" s="167"/>
      <x:c r="Q48" s="142"/>
      <x:c r="R48" s="142"/>
      <x:c r="S48" s="142"/>
      <x:c r="T48" s="142"/>
      <x:c r="U48" s="146" t="str">
        <x:f>IF(B48="","",TODAY())</x:f>
      </x:c>
      <x:c r="V48" s="142"/>
      <x:c r="W48" s="142" t="str">
        <x:f>IF(B48="","",IF(OR(D48="",Q48="",R48="",S48&lt;&gt;"Validé humainement"),"ALERTE: localisation/source/validation à compléter","OK"))</x:f>
      </x:c>
      <x:c r="X48" s="142" t="str">
        <x:f>IF(B48="","",IF(S48="Validé humainement","Oui","Non"))</x:f>
      </x:c>
    </x:row>
    <x:row r="49">
      <x:c r="A49" s="142" t="str">
        <x:f>IF(B49="","","SOC-"&amp;TEXT(ROW()-4,"0000"))</x:f>
      </x:c>
      <x:c r="B49" s="142"/>
      <x:c r="C49" s="142"/>
      <x:c r="D49" s="142"/>
      <x:c r="E49" s="143"/>
      <x:c r="F49" s="143"/>
      <x:c r="G49" s="143"/>
      <x:c r="H49" s="143"/>
      <x:c r="I49" s="172"/>
      <x:c r="J49" s="172"/>
      <x:c r="K49" s="172"/>
      <x:c r="L49" s="143"/>
      <x:c r="M49" s="143"/>
      <x:c r="N49" s="143"/>
      <x:c r="O49" s="143"/>
      <x:c r="P49" s="167"/>
      <x:c r="Q49" s="142"/>
      <x:c r="R49" s="142"/>
      <x:c r="S49" s="142"/>
      <x:c r="T49" s="142"/>
      <x:c r="U49" s="146" t="str">
        <x:f>IF(B49="","",TODAY())</x:f>
      </x:c>
      <x:c r="V49" s="142"/>
      <x:c r="W49" s="142" t="str">
        <x:f>IF(B49="","",IF(OR(D49="",Q49="",R49="",S49&lt;&gt;"Validé humainement"),"ALERTE: localisation/source/validation à compléter","OK"))</x:f>
      </x:c>
      <x:c r="X49" s="142" t="str">
        <x:f>IF(B49="","",IF(S49="Validé humainement","Oui","Non"))</x:f>
      </x:c>
    </x:row>
    <x:row r="50">
      <x:c r="A50" s="142" t="str">
        <x:f>IF(B50="","","SOC-"&amp;TEXT(ROW()-4,"0000"))</x:f>
      </x:c>
      <x:c r="B50" s="142"/>
      <x:c r="C50" s="142"/>
      <x:c r="D50" s="142"/>
      <x:c r="E50" s="143"/>
      <x:c r="F50" s="143"/>
      <x:c r="G50" s="143"/>
      <x:c r="H50" s="143"/>
      <x:c r="I50" s="172"/>
      <x:c r="J50" s="172"/>
      <x:c r="K50" s="172"/>
      <x:c r="L50" s="143"/>
      <x:c r="M50" s="143"/>
      <x:c r="N50" s="143"/>
      <x:c r="O50" s="143"/>
      <x:c r="P50" s="167"/>
      <x:c r="Q50" s="142"/>
      <x:c r="R50" s="142"/>
      <x:c r="S50" s="142"/>
      <x:c r="T50" s="142"/>
      <x:c r="U50" s="146" t="str">
        <x:f>IF(B50="","",TODAY())</x:f>
      </x:c>
      <x:c r="V50" s="142"/>
      <x:c r="W50" s="142" t="str">
        <x:f>IF(B50="","",IF(OR(D50="",Q50="",R50="",S50&lt;&gt;"Validé humainement"),"ALERTE: localisation/source/validation à compléter","OK"))</x:f>
      </x:c>
      <x:c r="X50" s="142" t="str">
        <x:f>IF(B50="","",IF(S50="Validé humainement","Oui","Non"))</x:f>
      </x:c>
    </x:row>
    <x:row r="51">
      <x:c r="A51" s="142" t="str">
        <x:f>IF(B51="","","SOC-"&amp;TEXT(ROW()-4,"0000"))</x:f>
      </x:c>
      <x:c r="B51" s="142"/>
      <x:c r="C51" s="142"/>
      <x:c r="D51" s="142"/>
      <x:c r="E51" s="143"/>
      <x:c r="F51" s="143"/>
      <x:c r="G51" s="143"/>
      <x:c r="H51" s="143"/>
      <x:c r="I51" s="172"/>
      <x:c r="J51" s="172"/>
      <x:c r="K51" s="172"/>
      <x:c r="L51" s="143"/>
      <x:c r="M51" s="143"/>
      <x:c r="N51" s="143"/>
      <x:c r="O51" s="143"/>
      <x:c r="P51" s="167"/>
      <x:c r="Q51" s="142"/>
      <x:c r="R51" s="142"/>
      <x:c r="S51" s="142"/>
      <x:c r="T51" s="142"/>
      <x:c r="U51" s="146" t="str">
        <x:f>IF(B51="","",TODAY())</x:f>
      </x:c>
      <x:c r="V51" s="142"/>
      <x:c r="W51" s="142" t="str">
        <x:f>IF(B51="","",IF(OR(D51="",Q51="",R51="",S51&lt;&gt;"Validé humainement"),"ALERTE: localisation/source/validation à compléter","OK"))</x:f>
      </x:c>
      <x:c r="X51" s="142" t="str">
        <x:f>IF(B51="","",IF(S51="Validé humainement","Oui","Non"))</x:f>
      </x:c>
    </x:row>
    <x:row r="52">
      <x:c r="A52" s="142" t="str">
        <x:f>IF(B52="","","SOC-"&amp;TEXT(ROW()-4,"0000"))</x:f>
      </x:c>
      <x:c r="B52" s="142"/>
      <x:c r="C52" s="142"/>
      <x:c r="D52" s="142"/>
      <x:c r="E52" s="143"/>
      <x:c r="F52" s="143"/>
      <x:c r="G52" s="143"/>
      <x:c r="H52" s="143"/>
      <x:c r="I52" s="172"/>
      <x:c r="J52" s="172"/>
      <x:c r="K52" s="172"/>
      <x:c r="L52" s="143"/>
      <x:c r="M52" s="143"/>
      <x:c r="N52" s="143"/>
      <x:c r="O52" s="143"/>
      <x:c r="P52" s="167"/>
      <x:c r="Q52" s="142"/>
      <x:c r="R52" s="142"/>
      <x:c r="S52" s="142"/>
      <x:c r="T52" s="142"/>
      <x:c r="U52" s="146" t="str">
        <x:f>IF(B52="","",TODAY())</x:f>
      </x:c>
      <x:c r="V52" s="142"/>
      <x:c r="W52" s="142" t="str">
        <x:f>IF(B52="","",IF(OR(D52="",Q52="",R52="",S52&lt;&gt;"Validé humainement"),"ALERTE: localisation/source/validation à compléter","OK"))</x:f>
      </x:c>
      <x:c r="X52" s="142" t="str">
        <x:f>IF(B52="","",IF(S52="Validé humainement","Oui","Non"))</x:f>
      </x:c>
    </x:row>
    <x:row r="53">
      <x:c r="A53" s="142" t="str">
        <x:f>IF(B53="","","SOC-"&amp;TEXT(ROW()-4,"0000"))</x:f>
      </x:c>
      <x:c r="B53" s="142"/>
      <x:c r="C53" s="142"/>
      <x:c r="D53" s="142"/>
      <x:c r="E53" s="143"/>
      <x:c r="F53" s="143"/>
      <x:c r="G53" s="143"/>
      <x:c r="H53" s="143"/>
      <x:c r="I53" s="172"/>
      <x:c r="J53" s="172"/>
      <x:c r="K53" s="172"/>
      <x:c r="L53" s="143"/>
      <x:c r="M53" s="143"/>
      <x:c r="N53" s="143"/>
      <x:c r="O53" s="143"/>
      <x:c r="P53" s="167"/>
      <x:c r="Q53" s="142"/>
      <x:c r="R53" s="142"/>
      <x:c r="S53" s="142"/>
      <x:c r="T53" s="142"/>
      <x:c r="U53" s="146" t="str">
        <x:f>IF(B53="","",TODAY())</x:f>
      </x:c>
      <x:c r="V53" s="142"/>
      <x:c r="W53" s="142" t="str">
        <x:f>IF(B53="","",IF(OR(D53="",Q53="",R53="",S53&lt;&gt;"Validé humainement"),"ALERTE: localisation/source/validation à compléter","OK"))</x:f>
      </x:c>
      <x:c r="X53" s="142" t="str">
        <x:f>IF(B53="","",IF(S53="Validé humainement","Oui","Non"))</x:f>
      </x:c>
    </x:row>
    <x:row r="54">
      <x:c r="A54" s="142" t="str">
        <x:f>IF(B54="","","SOC-"&amp;TEXT(ROW()-4,"0000"))</x:f>
      </x:c>
      <x:c r="B54" s="142"/>
      <x:c r="C54" s="142"/>
      <x:c r="D54" s="142"/>
      <x:c r="E54" s="143"/>
      <x:c r="F54" s="143"/>
      <x:c r="G54" s="143"/>
      <x:c r="H54" s="143"/>
      <x:c r="I54" s="172"/>
      <x:c r="J54" s="172"/>
      <x:c r="K54" s="172"/>
      <x:c r="L54" s="143"/>
      <x:c r="M54" s="143"/>
      <x:c r="N54" s="143"/>
      <x:c r="O54" s="143"/>
      <x:c r="P54" s="167"/>
      <x:c r="Q54" s="142"/>
      <x:c r="R54" s="142"/>
      <x:c r="S54" s="142"/>
      <x:c r="T54" s="142"/>
      <x:c r="U54" s="146" t="str">
        <x:f>IF(B54="","",TODAY())</x:f>
      </x:c>
      <x:c r="V54" s="142"/>
      <x:c r="W54" s="142" t="str">
        <x:f>IF(B54="","",IF(OR(D54="",Q54="",R54="",S54&lt;&gt;"Validé humainement"),"ALERTE: localisation/source/validation à compléter","OK"))</x:f>
      </x:c>
      <x:c r="X54" s="142" t="str">
        <x:f>IF(B54="","",IF(S54="Validé humainement","Oui","Non"))</x:f>
      </x:c>
    </x:row>
    <x:row r="55">
      <x:c r="A55" s="142" t="str">
        <x:f>IF(B55="","","SOC-"&amp;TEXT(ROW()-4,"0000"))</x:f>
      </x:c>
      <x:c r="B55" s="142"/>
      <x:c r="C55" s="142"/>
      <x:c r="D55" s="142"/>
      <x:c r="E55" s="143"/>
      <x:c r="F55" s="143"/>
      <x:c r="G55" s="143"/>
      <x:c r="H55" s="143"/>
      <x:c r="I55" s="172"/>
      <x:c r="J55" s="172"/>
      <x:c r="K55" s="172"/>
      <x:c r="L55" s="143"/>
      <x:c r="M55" s="143"/>
      <x:c r="N55" s="143"/>
      <x:c r="O55" s="143"/>
      <x:c r="P55" s="167"/>
      <x:c r="Q55" s="142"/>
      <x:c r="R55" s="142"/>
      <x:c r="S55" s="142"/>
      <x:c r="T55" s="142"/>
      <x:c r="U55" s="146" t="str">
        <x:f>IF(B55="","",TODAY())</x:f>
      </x:c>
      <x:c r="V55" s="142"/>
      <x:c r="W55" s="142" t="str">
        <x:f>IF(B55="","",IF(OR(D55="",Q55="",R55="",S55&lt;&gt;"Validé humainement"),"ALERTE: localisation/source/validation à compléter","OK"))</x:f>
      </x:c>
      <x:c r="X55" s="142" t="str">
        <x:f>IF(B55="","",IF(S55="Validé humainement","Oui","Non"))</x:f>
      </x:c>
    </x:row>
    <x:row r="56">
      <x:c r="A56" s="142" t="str">
        <x:f>IF(B56="","","SOC-"&amp;TEXT(ROW()-4,"0000"))</x:f>
      </x:c>
      <x:c r="B56" s="142"/>
      <x:c r="C56" s="142"/>
      <x:c r="D56" s="142"/>
      <x:c r="E56" s="143"/>
      <x:c r="F56" s="143"/>
      <x:c r="G56" s="143"/>
      <x:c r="H56" s="143"/>
      <x:c r="I56" s="172"/>
      <x:c r="J56" s="172"/>
      <x:c r="K56" s="172"/>
      <x:c r="L56" s="143"/>
      <x:c r="M56" s="143"/>
      <x:c r="N56" s="143"/>
      <x:c r="O56" s="143"/>
      <x:c r="P56" s="167"/>
      <x:c r="Q56" s="142"/>
      <x:c r="R56" s="142"/>
      <x:c r="S56" s="142"/>
      <x:c r="T56" s="142"/>
      <x:c r="U56" s="146" t="str">
        <x:f>IF(B56="","",TODAY())</x:f>
      </x:c>
      <x:c r="V56" s="142"/>
      <x:c r="W56" s="142" t="str">
        <x:f>IF(B56="","",IF(OR(D56="",Q56="",R56="",S56&lt;&gt;"Validé humainement"),"ALERTE: localisation/source/validation à compléter","OK"))</x:f>
      </x:c>
      <x:c r="X56" s="142" t="str">
        <x:f>IF(B56="","",IF(S56="Validé humainement","Oui","Non"))</x:f>
      </x:c>
    </x:row>
    <x:row r="57">
      <x:c r="A57" s="142" t="str">
        <x:f>IF(B57="","","SOC-"&amp;TEXT(ROW()-4,"0000"))</x:f>
      </x:c>
      <x:c r="B57" s="142"/>
      <x:c r="C57" s="142"/>
      <x:c r="D57" s="142"/>
      <x:c r="E57" s="143"/>
      <x:c r="F57" s="143"/>
      <x:c r="G57" s="143"/>
      <x:c r="H57" s="143"/>
      <x:c r="I57" s="172"/>
      <x:c r="J57" s="172"/>
      <x:c r="K57" s="172"/>
      <x:c r="L57" s="143"/>
      <x:c r="M57" s="143"/>
      <x:c r="N57" s="143"/>
      <x:c r="O57" s="143"/>
      <x:c r="P57" s="167"/>
      <x:c r="Q57" s="142"/>
      <x:c r="R57" s="142"/>
      <x:c r="S57" s="142"/>
      <x:c r="T57" s="142"/>
      <x:c r="U57" s="146" t="str">
        <x:f>IF(B57="","",TODAY())</x:f>
      </x:c>
      <x:c r="V57" s="142"/>
      <x:c r="W57" s="142" t="str">
        <x:f>IF(B57="","",IF(OR(D57="",Q57="",R57="",S57&lt;&gt;"Validé humainement"),"ALERTE: localisation/source/validation à compléter","OK"))</x:f>
      </x:c>
      <x:c r="X57" s="142" t="str">
        <x:f>IF(B57="","",IF(S57="Validé humainement","Oui","Non"))</x:f>
      </x:c>
    </x:row>
    <x:row r="58">
      <x:c r="A58" s="142" t="str">
        <x:f>IF(B58="","","SOC-"&amp;TEXT(ROW()-4,"0000"))</x:f>
      </x:c>
      <x:c r="B58" s="142"/>
      <x:c r="C58" s="142"/>
      <x:c r="D58" s="142"/>
      <x:c r="E58" s="143"/>
      <x:c r="F58" s="143"/>
      <x:c r="G58" s="143"/>
      <x:c r="H58" s="143"/>
      <x:c r="I58" s="172"/>
      <x:c r="J58" s="172"/>
      <x:c r="K58" s="172"/>
      <x:c r="L58" s="143"/>
      <x:c r="M58" s="143"/>
      <x:c r="N58" s="143"/>
      <x:c r="O58" s="143"/>
      <x:c r="P58" s="167"/>
      <x:c r="Q58" s="142"/>
      <x:c r="R58" s="142"/>
      <x:c r="S58" s="142"/>
      <x:c r="T58" s="142"/>
      <x:c r="U58" s="146" t="str">
        <x:f>IF(B58="","",TODAY())</x:f>
      </x:c>
      <x:c r="V58" s="142"/>
      <x:c r="W58" s="142" t="str">
        <x:f>IF(B58="","",IF(OR(D58="",Q58="",R58="",S58&lt;&gt;"Validé humainement"),"ALERTE: localisation/source/validation à compléter","OK"))</x:f>
      </x:c>
      <x:c r="X58" s="142" t="str">
        <x:f>IF(B58="","",IF(S58="Validé humainement","Oui","Non"))</x:f>
      </x:c>
    </x:row>
    <x:row r="59">
      <x:c r="A59" s="142" t="str">
        <x:f>IF(B59="","","SOC-"&amp;TEXT(ROW()-4,"0000"))</x:f>
      </x:c>
      <x:c r="B59" s="142"/>
      <x:c r="C59" s="142"/>
      <x:c r="D59" s="142"/>
      <x:c r="E59" s="143"/>
      <x:c r="F59" s="143"/>
      <x:c r="G59" s="143"/>
      <x:c r="H59" s="143"/>
      <x:c r="I59" s="172"/>
      <x:c r="J59" s="172"/>
      <x:c r="K59" s="172"/>
      <x:c r="L59" s="143"/>
      <x:c r="M59" s="143"/>
      <x:c r="N59" s="143"/>
      <x:c r="O59" s="143"/>
      <x:c r="P59" s="167"/>
      <x:c r="Q59" s="142"/>
      <x:c r="R59" s="142"/>
      <x:c r="S59" s="142"/>
      <x:c r="T59" s="142"/>
      <x:c r="U59" s="146" t="str">
        <x:f>IF(B59="","",TODAY())</x:f>
      </x:c>
      <x:c r="V59" s="142"/>
      <x:c r="W59" s="142" t="str">
        <x:f>IF(B59="","",IF(OR(D59="",Q59="",R59="",S59&lt;&gt;"Validé humainement"),"ALERTE: localisation/source/validation à compléter","OK"))</x:f>
      </x:c>
      <x:c r="X59" s="142" t="str">
        <x:f>IF(B59="","",IF(S59="Validé humainement","Oui","Non"))</x:f>
      </x:c>
    </x:row>
    <x:row r="60">
      <x:c r="A60" s="142" t="str">
        <x:f>IF(B60="","","SOC-"&amp;TEXT(ROW()-4,"0000"))</x:f>
      </x:c>
      <x:c r="B60" s="142"/>
      <x:c r="C60" s="142"/>
      <x:c r="D60" s="142"/>
      <x:c r="E60" s="143"/>
      <x:c r="F60" s="143"/>
      <x:c r="G60" s="143"/>
      <x:c r="H60" s="143"/>
      <x:c r="I60" s="172"/>
      <x:c r="J60" s="172"/>
      <x:c r="K60" s="172"/>
      <x:c r="L60" s="143"/>
      <x:c r="M60" s="143"/>
      <x:c r="N60" s="143"/>
      <x:c r="O60" s="143"/>
      <x:c r="P60" s="167"/>
      <x:c r="Q60" s="142"/>
      <x:c r="R60" s="142"/>
      <x:c r="S60" s="142"/>
      <x:c r="T60" s="142"/>
      <x:c r="U60" s="146" t="str">
        <x:f>IF(B60="","",TODAY())</x:f>
      </x:c>
      <x:c r="V60" s="142"/>
      <x:c r="W60" s="142" t="str">
        <x:f>IF(B60="","",IF(OR(D60="",Q60="",R60="",S60&lt;&gt;"Validé humainement"),"ALERTE: localisation/source/validation à compléter","OK"))</x:f>
      </x:c>
      <x:c r="X60" s="142" t="str">
        <x:f>IF(B60="","",IF(S60="Validé humainement","Oui","Non"))</x:f>
      </x:c>
    </x:row>
    <x:row r="61">
      <x:c r="A61" s="142" t="str">
        <x:f>IF(B61="","","SOC-"&amp;TEXT(ROW()-4,"0000"))</x:f>
      </x:c>
      <x:c r="B61" s="142"/>
      <x:c r="C61" s="142"/>
      <x:c r="D61" s="142"/>
      <x:c r="E61" s="143"/>
      <x:c r="F61" s="143"/>
      <x:c r="G61" s="143"/>
      <x:c r="H61" s="143"/>
      <x:c r="I61" s="172"/>
      <x:c r="J61" s="172"/>
      <x:c r="K61" s="172"/>
      <x:c r="L61" s="143"/>
      <x:c r="M61" s="143"/>
      <x:c r="N61" s="143"/>
      <x:c r="O61" s="143"/>
      <x:c r="P61" s="167"/>
      <x:c r="Q61" s="142"/>
      <x:c r="R61" s="142"/>
      <x:c r="S61" s="142"/>
      <x:c r="T61" s="142"/>
      <x:c r="U61" s="146" t="str">
        <x:f>IF(B61="","",TODAY())</x:f>
      </x:c>
      <x:c r="V61" s="142"/>
      <x:c r="W61" s="142" t="str">
        <x:f>IF(B61="","",IF(OR(D61="",Q61="",R61="",S61&lt;&gt;"Validé humainement"),"ALERTE: localisation/source/validation à compléter","OK"))</x:f>
      </x:c>
      <x:c r="X61" s="142" t="str">
        <x:f>IF(B61="","",IF(S61="Validé humainement","Oui","Non"))</x:f>
      </x:c>
    </x:row>
    <x:row r="62">
      <x:c r="A62" s="142" t="str">
        <x:f>IF(B62="","","SOC-"&amp;TEXT(ROW()-4,"0000"))</x:f>
      </x:c>
      <x:c r="B62" s="142"/>
      <x:c r="C62" s="142"/>
      <x:c r="D62" s="142"/>
      <x:c r="E62" s="143"/>
      <x:c r="F62" s="143"/>
      <x:c r="G62" s="143"/>
      <x:c r="H62" s="143"/>
      <x:c r="I62" s="172"/>
      <x:c r="J62" s="172"/>
      <x:c r="K62" s="172"/>
      <x:c r="L62" s="143"/>
      <x:c r="M62" s="143"/>
      <x:c r="N62" s="143"/>
      <x:c r="O62" s="143"/>
      <x:c r="P62" s="167"/>
      <x:c r="Q62" s="142"/>
      <x:c r="R62" s="142"/>
      <x:c r="S62" s="142"/>
      <x:c r="T62" s="142"/>
      <x:c r="U62" s="146" t="str">
        <x:f>IF(B62="","",TODAY())</x:f>
      </x:c>
      <x:c r="V62" s="142"/>
      <x:c r="W62" s="142" t="str">
        <x:f>IF(B62="","",IF(OR(D62="",Q62="",R62="",S62&lt;&gt;"Validé humainement"),"ALERTE: localisation/source/validation à compléter","OK"))</x:f>
      </x:c>
      <x:c r="X62" s="142" t="str">
        <x:f>IF(B62="","",IF(S62="Validé humainement","Oui","Non"))</x:f>
      </x:c>
    </x:row>
    <x:row r="63">
      <x:c r="A63" s="142" t="str">
        <x:f>IF(B63="","","SOC-"&amp;TEXT(ROW()-4,"0000"))</x:f>
      </x:c>
      <x:c r="B63" s="142"/>
      <x:c r="C63" s="142"/>
      <x:c r="D63" s="142"/>
      <x:c r="E63" s="143"/>
      <x:c r="F63" s="143"/>
      <x:c r="G63" s="143"/>
      <x:c r="H63" s="143"/>
      <x:c r="I63" s="172"/>
      <x:c r="J63" s="172"/>
      <x:c r="K63" s="172"/>
      <x:c r="L63" s="143"/>
      <x:c r="M63" s="143"/>
      <x:c r="N63" s="143"/>
      <x:c r="O63" s="143"/>
      <x:c r="P63" s="167"/>
      <x:c r="Q63" s="142"/>
      <x:c r="R63" s="142"/>
      <x:c r="S63" s="142"/>
      <x:c r="T63" s="142"/>
      <x:c r="U63" s="146" t="str">
        <x:f>IF(B63="","",TODAY())</x:f>
      </x:c>
      <x:c r="V63" s="142"/>
      <x:c r="W63" s="142" t="str">
        <x:f>IF(B63="","",IF(OR(D63="",Q63="",R63="",S63&lt;&gt;"Validé humainement"),"ALERTE: localisation/source/validation à compléter","OK"))</x:f>
      </x:c>
      <x:c r="X63" s="142" t="str">
        <x:f>IF(B63="","",IF(S63="Validé humainement","Oui","Non"))</x:f>
      </x:c>
    </x:row>
    <x:row r="64">
      <x:c r="A64" s="142" t="str">
        <x:f>IF(B64="","","SOC-"&amp;TEXT(ROW()-4,"0000"))</x:f>
      </x:c>
      <x:c r="B64" s="142"/>
      <x:c r="C64" s="142"/>
      <x:c r="D64" s="142"/>
      <x:c r="E64" s="143"/>
      <x:c r="F64" s="143"/>
      <x:c r="G64" s="143"/>
      <x:c r="H64" s="143"/>
      <x:c r="I64" s="172"/>
      <x:c r="J64" s="172"/>
      <x:c r="K64" s="172"/>
      <x:c r="L64" s="143"/>
      <x:c r="M64" s="143"/>
      <x:c r="N64" s="143"/>
      <x:c r="O64" s="143"/>
      <x:c r="P64" s="167"/>
      <x:c r="Q64" s="142"/>
      <x:c r="R64" s="142"/>
      <x:c r="S64" s="142"/>
      <x:c r="T64" s="142"/>
      <x:c r="U64" s="146" t="str">
        <x:f>IF(B64="","",TODAY())</x:f>
      </x:c>
      <x:c r="V64" s="142"/>
      <x:c r="W64" s="142" t="str">
        <x:f>IF(B64="","",IF(OR(D64="",Q64="",R64="",S64&lt;&gt;"Validé humainement"),"ALERTE: localisation/source/validation à compléter","OK"))</x:f>
      </x:c>
      <x:c r="X64" s="142" t="str">
        <x:f>IF(B64="","",IF(S64="Validé humainement","Oui","Non"))</x:f>
      </x:c>
    </x:row>
  </x:sheetData>
  <x:mergeCells>
    <x:mergeCell ref="A1:X1"/>
    <x:mergeCell ref="A2:X2"/>
  </x:mergeCells>
  <x:conditionalFormatting sqref="S5:S64">
    <x:cfRule type="containsText" dxfId="519" priority="1" operator="containsText" text="ALERTE"/>
    <x:cfRule type="containsText" dxfId="520" priority="2" operator="containsText" text="OK"/>
    <x:cfRule type="containsText" dxfId="521" priority="3" operator="containsText" text="Rouge"/>
    <x:cfRule type="containsText" dxfId="522" priority="4" operator="containsText" text="Orange"/>
    <x:cfRule type="containsText" dxfId="523" priority="5" operator="containsText" text="Jaune"/>
    <x:cfRule type="containsText" dxfId="524" priority="6" operator="containsText" text="Vert"/>
    <x:cfRule type="containsText" dxfId="525" priority="7" operator="containsText" text="Validé humainement"/>
    <x:cfRule type="containsText" dxfId="526" priority="8" operator="containsText" text="P0"/>
    <x:cfRule type="containsText" dxfId="527" priority="9" operator="containsText" text="Extrême"/>
    <x:cfRule type="containsText" dxfId="528" priority="10" operator="containsText" text="Élevé"/>
  </x:conditionalFormatting>
  <x:conditionalFormatting sqref="W5:W64">
    <x:cfRule type="containsText" dxfId="529" priority="11" operator="containsText" text="ALERTE"/>
    <x:cfRule type="containsText" dxfId="530" priority="12" operator="containsText" text="OK"/>
    <x:cfRule type="containsText" dxfId="531" priority="13" operator="containsText" text="Rouge"/>
    <x:cfRule type="containsText" dxfId="532" priority="14" operator="containsText" text="Orange"/>
    <x:cfRule type="containsText" dxfId="533" priority="15" operator="containsText" text="Jaune"/>
    <x:cfRule type="containsText" dxfId="534" priority="16" operator="containsText" text="Vert"/>
    <x:cfRule type="containsText" dxfId="535" priority="17" operator="containsText" text="Validé humainement"/>
    <x:cfRule type="containsText" dxfId="536" priority="18" operator="containsText" text="P0"/>
    <x:cfRule type="containsText" dxfId="537" priority="19" operator="containsText" text="Extrême"/>
    <x:cfRule type="containsText" dxfId="538" priority="20" operator="containsText" text="Élevé"/>
  </x:conditionalFormatting>
  <x:dataValidations count="6">
    <x:dataValidation type="list" errorStyle="warning" showInputMessage="1" showErrorMessage="1" errorTitle="Valeur inattendue" error="Veuillez choisir une valeur de la liste." promptTitle="Liste contrôlée" prompt="Choisir une valeur autorisée." sqref="B5:B6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6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6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Q5:Q64">
      <x:formula1>"Ville de Dakar,Direction Environnement,Direction Espaces Verts,Direction Planification,Direction SIG,Direction Mobilité,Direction Aménagement,Service Hygiène,SONES / SDE,ONAS,SENELEC,ANACIM,CSE,Centre de santé,ONG / Association,Université / Recherche,Bailleur,Prestataire"</x:formula1>
    </x:dataValidation>
    <x:dataValidation type="list" errorStyle="warning" showInputMessage="1" showErrorMessage="1" errorTitle="Valeur inattendue" error="Veuillez choisir une valeur de la liste." promptTitle="Liste contrôlée" prompt="Choisir une valeur autorisée." sqref="S5:S6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T5:T64">
      <x:formula1>"Faible,Moyen,Élevé,Très élevé"</x:formula1>
    </x:dataValidation>
  </x:dataValidations>
  <x:pageMargins left="0.7" right="0.7" top="0.75" bottom="0.75" header="0.3" footer="0.3"/>
  <x:tableParts count="1">
    <x:tablePart xmlns:r="http://schemas.openxmlformats.org/officeDocument/2006/relationships" r:id="R1ba6a2b9b7664468"/>
  </x:tableParts>
</x:worksheet>
</file>

<file path=xl/worksheets/sheet111.xml><?xml version="1.0" encoding="utf-8"?>
<x:worksheet xmlns:x="http://schemas.openxmlformats.org/spreadsheetml/2006/main">
  <x:sheetViews>
    <x:sheetView showGridLines="0" workbookViewId="0"/>
  </x:sheetViews>
  <x:sheetFormatPr defaultRowHeight="15"/>
  <x:cols>
    <x:col min="1" max="1" width="13.75" hidden="0" customWidth="1"/>
    <x:col min="2" max="2" width="10" hidden="0" customWidth="1"/>
    <x:col min="3" max="3" width="12.5" hidden="0" customWidth="1"/>
    <x:col min="4" max="4" width="21.8799991607666" hidden="0" customWidth="1"/>
    <x:col min="5" max="5" width="16.25" hidden="0" customWidth="1"/>
    <x:col min="6" max="6" width="16.25" hidden="0" customWidth="1"/>
    <x:col min="7" max="7" width="16.25" hidden="0" customWidth="1"/>
    <x:col min="8" max="8" width="16.25" hidden="0" customWidth="1"/>
    <x:col min="9" max="9" width="13.75" hidden="0" customWidth="1"/>
    <x:col min="10" max="10" width="15" hidden="0" customWidth="1"/>
    <x:col min="11" max="11" width="13.75" hidden="0" customWidth="1"/>
    <x:col min="12" max="12" width="20" hidden="0" customWidth="1"/>
    <x:col min="13" max="13" width="13.75" hidden="0" customWidth="1"/>
    <x:col min="14" max="14" width="18.75" hidden="0" customWidth="1"/>
    <x:col min="15" max="15" width="18.75" hidden="0" customWidth="1"/>
    <x:col min="16" max="16" width="16.25" hidden="0" customWidth="1"/>
    <x:col min="17" max="17" width="20.6299991607666" hidden="0" customWidth="1"/>
    <x:col min="18" max="18" width="25" hidden="0" customWidth="1"/>
    <x:col min="19" max="19" width="20.6299991607666" hidden="0" customWidth="1"/>
    <x:col min="20" max="20" width="18.75" hidden="0" customWidth="1"/>
    <x:col min="21" max="21" width="15" hidden="0" customWidth="1"/>
    <x:col min="22" max="22" width="18.75" hidden="0" customWidth="1"/>
    <x:col min="23" max="23" width="28.75" hidden="0" customWidth="1"/>
    <x:col min="24" max="24" width="16.25" hidden="0" customWidth="1"/>
  </x:cols>
  <x:sheetData>
    <x:row r="1" ht="25.5" customHeight="1">
      <x:c r="A1" s="148" t="str">
        <x:v>Base validée — Données socio-économiques</x:v>
      </x:c>
      <x:c r="B1" s="148"/>
      <x:c r="C1" s="148"/>
      <x:c r="D1" s="148"/>
      <x:c r="E1" s="148"/>
      <x:c r="F1" s="148"/>
      <x:c r="G1" s="148"/>
      <x:c r="H1" s="148"/>
      <x:c r="I1" s="148"/>
      <x:c r="J1" s="148"/>
      <x:c r="K1" s="148"/>
      <x:c r="L1" s="148"/>
      <x:c r="M1" s="148"/>
      <x:c r="N1" s="148"/>
      <x:c r="O1" s="148"/>
      <x:c r="P1" s="148"/>
      <x:c r="Q1" s="148"/>
      <x:c r="R1" s="148"/>
      <x:c r="S1" s="148"/>
      <x:c r="T1" s="148"/>
      <x:c r="U1" s="148"/>
      <x:c r="V1" s="148"/>
      <x:c r="W1" s="148"/>
      <x:c r="X1" s="148"/>
    </x:row>
    <x:row r="2" ht="34.5" customHeight="1">
      <x:c r="A2" s="138" t="str">
        <x:v>Base consolidée alimentée automatiquement depuis 21_Form_Socio_Economie. Seules les lignes au statut "Validé humainement" sont reprises.</x:v>
      </x:c>
      <x:c r="B2" s="138"/>
      <x:c r="C2" s="138"/>
      <x:c r="D2" s="138"/>
      <x:c r="E2" s="138"/>
      <x:c r="F2" s="138"/>
      <x:c r="G2" s="138"/>
      <x:c r="H2" s="138"/>
      <x:c r="I2" s="138"/>
      <x:c r="J2" s="138"/>
      <x:c r="K2" s="138"/>
      <x:c r="L2" s="138"/>
      <x:c r="M2" s="138"/>
      <x:c r="N2" s="138"/>
      <x:c r="O2" s="138"/>
      <x:c r="P2" s="138"/>
      <x:c r="Q2" s="138"/>
      <x:c r="R2" s="138"/>
      <x:c r="S2" s="138"/>
      <x:c r="T2" s="138"/>
      <x:c r="U2" s="138"/>
      <x:c r="V2" s="138"/>
      <x:c r="W2" s="138"/>
      <x:c r="X2" s="138"/>
    </x:row>
    <x:row r="4">
      <x:c r="A4" s="150" t="str">
        <x:v>ID_Saisie</x:v>
      </x:c>
      <x:c r="B4" s="150" t="str">
        <x:v>Année</x:v>
      </x:c>
      <x:c r="C4" s="150" t="str">
        <x:v>Mois</x:v>
      </x:c>
      <x:c r="D4" s="150" t="str">
        <x:v>Commune / zone</x:v>
      </x:c>
      <x:c r="E4" s="150" t="str">
        <x:v>Population totale</x:v>
      </x:c>
      <x:c r="F4" s="150" t="str">
        <x:v>Densité (hab/km²)</x:v>
      </x:c>
      <x:c r="G4" s="150" t="str">
        <x:v>Nombre de ménages</x:v>
      </x:c>
      <x:c r="H4" s="150" t="str">
        <x:v>Ménages vulnérables</x:v>
      </x:c>
      <x:c r="I4" s="150" t="str">
        <x:v>Part de femmes (%)</x:v>
      </x:c>
      <x:c r="J4" s="150" t="str">
        <x:v>Part jeunes &lt;15 ans (%)</x:v>
      </x:c>
      <x:c r="K4" s="150" t="str">
        <x:v>Part &gt;65 ans (%)</x:v>
      </x:c>
      <x:c r="L4" s="150" t="str">
        <x:v>Revenu médian ménage (FCFA)</x:v>
      </x:c>
      <x:c r="M4" s="150" t="str">
        <x:v>Emplois verts</x:v>
      </x:c>
      <x:c r="N4" s="150" t="str">
        <x:v>Cas maladies liées à la chaleur</x:v>
      </x:c>
      <x:c r="O4" s="150" t="str">
        <x:v>Cas maladies respiratoires</x:v>
      </x:c>
      <x:c r="P4" s="150" t="str">
        <x:v>Accès services urbains (%)</x:v>
      </x:c>
      <x:c r="Q4" s="150" t="str">
        <x:v>Institution source</x:v>
      </x:c>
      <x:c r="R4" s="150" t="str">
        <x:v>Document source</x:v>
      </x:c>
      <x:c r="S4" s="150" t="str">
        <x:v>Statut validation</x:v>
      </x:c>
      <x:c r="T4" s="150" t="str">
        <x:v>Niveau d'incertitude</x:v>
      </x:c>
      <x:c r="U4" s="150" t="str">
        <x:v>Date de saisie</x:v>
      </x:c>
      <x:c r="V4" s="150" t="str">
        <x:v>Responsable</x:v>
      </x:c>
      <x:c r="W4" s="150" t="str">
        <x:v>Alerte_QC</x:v>
      </x:c>
      <x:c r="X4" s="150" t="str">
        <x:v>Alimente_Rapports</x:v>
      </x:c>
    </x:row>
    <x:row r="5">
      <x:c r="A5" s="142" t="str">
        <x:f>IF('21_Form_Socio_Economie'!$S5="Validé humainement",'21_Form_Socio_Economie'!A5,"")</x:f>
      </x:c>
      <x:c r="B5" s="142" t="str">
        <x:f>IF('21_Form_Socio_Economie'!$S5="Validé humainement",'21_Form_Socio_Economie'!B5,"")</x:f>
      </x:c>
      <x:c r="C5" s="142" t="str">
        <x:f>IF('21_Form_Socio_Economie'!$S5="Validé humainement",'21_Form_Socio_Economie'!C5,"")</x:f>
      </x:c>
      <x:c r="D5" s="142" t="str">
        <x:f>IF('21_Form_Socio_Economie'!$S5="Validé humainement",'21_Form_Socio_Economie'!D5,"")</x:f>
      </x:c>
      <x:c r="E5" s="142" t="str">
        <x:f>IF('21_Form_Socio_Economie'!$S5="Validé humainement",'21_Form_Socio_Economie'!E5,"")</x:f>
      </x:c>
      <x:c r="F5" s="142" t="str">
        <x:f>IF('21_Form_Socio_Economie'!$S5="Validé humainement",'21_Form_Socio_Economie'!F5,"")</x:f>
      </x:c>
      <x:c r="G5" s="142" t="str">
        <x:f>IF('21_Form_Socio_Economie'!$S5="Validé humainement",'21_Form_Socio_Economie'!G5,"")</x:f>
      </x:c>
      <x:c r="H5" s="142" t="str">
        <x:f>IF('21_Form_Socio_Economie'!$S5="Validé humainement",'21_Form_Socio_Economie'!H5,"")</x:f>
      </x:c>
      <x:c r="I5" s="142" t="str">
        <x:f>IF('21_Form_Socio_Economie'!$S5="Validé humainement",'21_Form_Socio_Economie'!I5,"")</x:f>
      </x:c>
      <x:c r="J5" s="142" t="str">
        <x:f>IF('21_Form_Socio_Economie'!$S5="Validé humainement",'21_Form_Socio_Economie'!J5,"")</x:f>
      </x:c>
      <x:c r="K5" s="142" t="str">
        <x:f>IF('21_Form_Socio_Economie'!$S5="Validé humainement",'21_Form_Socio_Economie'!K5,"")</x:f>
      </x:c>
      <x:c r="L5" s="142" t="str">
        <x:f>IF('21_Form_Socio_Economie'!$S5="Validé humainement",'21_Form_Socio_Economie'!L5,"")</x:f>
      </x:c>
      <x:c r="M5" s="142" t="str">
        <x:f>IF('21_Form_Socio_Economie'!$S5="Validé humainement",'21_Form_Socio_Economie'!M5,"")</x:f>
      </x:c>
      <x:c r="N5" s="142" t="str">
        <x:f>IF('21_Form_Socio_Economie'!$S5="Validé humainement",'21_Form_Socio_Economie'!N5,"")</x:f>
      </x:c>
      <x:c r="O5" s="142" t="str">
        <x:f>IF('21_Form_Socio_Economie'!$S5="Validé humainement",'21_Form_Socio_Economie'!O5,"")</x:f>
      </x:c>
      <x:c r="P5" s="142" t="str">
        <x:f>IF('21_Form_Socio_Economie'!$S5="Validé humainement",'21_Form_Socio_Economie'!P5,"")</x:f>
      </x:c>
      <x:c r="Q5" s="142" t="str">
        <x:f>IF('21_Form_Socio_Economie'!$S5="Validé humainement",'21_Form_Socio_Economie'!Q5,"")</x:f>
      </x:c>
      <x:c r="R5" s="142" t="str">
        <x:f>IF('21_Form_Socio_Economie'!$S5="Validé humainement",'21_Form_Socio_Economie'!R5,"")</x:f>
      </x:c>
      <x:c r="S5" s="142" t="str">
        <x:f>IF('21_Form_Socio_Economie'!$S5="Validé humainement",'21_Form_Socio_Economie'!S5,"")</x:f>
      </x:c>
      <x:c r="T5" s="142" t="str">
        <x:f>IF('21_Form_Socio_Economie'!$S5="Validé humainement",'21_Form_Socio_Economie'!T5,"")</x:f>
      </x:c>
      <x:c r="U5" s="142" t="str">
        <x:f>IF('21_Form_Socio_Economie'!$S5="Validé humainement",'21_Form_Socio_Economie'!U5,"")</x:f>
      </x:c>
      <x:c r="V5" s="142" t="str">
        <x:f>IF('21_Form_Socio_Economie'!$S5="Validé humainement",'21_Form_Socio_Economie'!V5,"")</x:f>
      </x:c>
      <x:c r="W5" s="142" t="str">
        <x:f>IF('21_Form_Socio_Economie'!$S5="Validé humainement",'21_Form_Socio_Economie'!W5,"")</x:f>
      </x:c>
      <x:c r="X5" s="142" t="str">
        <x:f>IF('21_Form_Socio_Economie'!$S5="Validé humainement",'21_Form_Socio_Economie'!X5,"")</x:f>
      </x:c>
    </x:row>
    <x:row r="6">
      <x:c r="A6" s="142" t="str">
        <x:f>IF('21_Form_Socio_Economie'!$S6="Validé humainement",'21_Form_Socio_Economie'!A6,"")</x:f>
      </x:c>
      <x:c r="B6" s="142" t="str">
        <x:f>IF('21_Form_Socio_Economie'!$S6="Validé humainement",'21_Form_Socio_Economie'!B6,"")</x:f>
      </x:c>
      <x:c r="C6" s="142" t="str">
        <x:f>IF('21_Form_Socio_Economie'!$S6="Validé humainement",'21_Form_Socio_Economie'!C6,"")</x:f>
      </x:c>
      <x:c r="D6" s="142" t="str">
        <x:f>IF('21_Form_Socio_Economie'!$S6="Validé humainement",'21_Form_Socio_Economie'!D6,"")</x:f>
      </x:c>
      <x:c r="E6" s="142" t="str">
        <x:f>IF('21_Form_Socio_Economie'!$S6="Validé humainement",'21_Form_Socio_Economie'!E6,"")</x:f>
      </x:c>
      <x:c r="F6" s="142" t="str">
        <x:f>IF('21_Form_Socio_Economie'!$S6="Validé humainement",'21_Form_Socio_Economie'!F6,"")</x:f>
      </x:c>
      <x:c r="G6" s="142" t="str">
        <x:f>IF('21_Form_Socio_Economie'!$S6="Validé humainement",'21_Form_Socio_Economie'!G6,"")</x:f>
      </x:c>
      <x:c r="H6" s="142" t="str">
        <x:f>IF('21_Form_Socio_Economie'!$S6="Validé humainement",'21_Form_Socio_Economie'!H6,"")</x:f>
      </x:c>
      <x:c r="I6" s="142" t="str">
        <x:f>IF('21_Form_Socio_Economie'!$S6="Validé humainement",'21_Form_Socio_Economie'!I6,"")</x:f>
      </x:c>
      <x:c r="J6" s="142" t="str">
        <x:f>IF('21_Form_Socio_Economie'!$S6="Validé humainement",'21_Form_Socio_Economie'!J6,"")</x:f>
      </x:c>
      <x:c r="K6" s="142" t="str">
        <x:f>IF('21_Form_Socio_Economie'!$S6="Validé humainement",'21_Form_Socio_Economie'!K6,"")</x:f>
      </x:c>
      <x:c r="L6" s="142" t="str">
        <x:f>IF('21_Form_Socio_Economie'!$S6="Validé humainement",'21_Form_Socio_Economie'!L6,"")</x:f>
      </x:c>
      <x:c r="M6" s="142" t="str">
        <x:f>IF('21_Form_Socio_Economie'!$S6="Validé humainement",'21_Form_Socio_Economie'!M6,"")</x:f>
      </x:c>
      <x:c r="N6" s="142" t="str">
        <x:f>IF('21_Form_Socio_Economie'!$S6="Validé humainement",'21_Form_Socio_Economie'!N6,"")</x:f>
      </x:c>
      <x:c r="O6" s="142" t="str">
        <x:f>IF('21_Form_Socio_Economie'!$S6="Validé humainement",'21_Form_Socio_Economie'!O6,"")</x:f>
      </x:c>
      <x:c r="P6" s="142" t="str">
        <x:f>IF('21_Form_Socio_Economie'!$S6="Validé humainement",'21_Form_Socio_Economie'!P6,"")</x:f>
      </x:c>
      <x:c r="Q6" s="142" t="str">
        <x:f>IF('21_Form_Socio_Economie'!$S6="Validé humainement",'21_Form_Socio_Economie'!Q6,"")</x:f>
      </x:c>
      <x:c r="R6" s="142" t="str">
        <x:f>IF('21_Form_Socio_Economie'!$S6="Validé humainement",'21_Form_Socio_Economie'!R6,"")</x:f>
      </x:c>
      <x:c r="S6" s="142" t="str">
        <x:f>IF('21_Form_Socio_Economie'!$S6="Validé humainement",'21_Form_Socio_Economie'!S6,"")</x:f>
      </x:c>
      <x:c r="T6" s="142" t="str">
        <x:f>IF('21_Form_Socio_Economie'!$S6="Validé humainement",'21_Form_Socio_Economie'!T6,"")</x:f>
      </x:c>
      <x:c r="U6" s="142" t="str">
        <x:f>IF('21_Form_Socio_Economie'!$S6="Validé humainement",'21_Form_Socio_Economie'!U6,"")</x:f>
      </x:c>
      <x:c r="V6" s="142" t="str">
        <x:f>IF('21_Form_Socio_Economie'!$S6="Validé humainement",'21_Form_Socio_Economie'!V6,"")</x:f>
      </x:c>
      <x:c r="W6" s="142" t="str">
        <x:f>IF('21_Form_Socio_Economie'!$S6="Validé humainement",'21_Form_Socio_Economie'!W6,"")</x:f>
      </x:c>
      <x:c r="X6" s="142" t="str">
        <x:f>IF('21_Form_Socio_Economie'!$S6="Validé humainement",'21_Form_Socio_Economie'!X6,"")</x:f>
      </x:c>
    </x:row>
    <x:row r="7">
      <x:c r="A7" s="142" t="str">
        <x:f>IF('21_Form_Socio_Economie'!$S7="Validé humainement",'21_Form_Socio_Economie'!A7,"")</x:f>
      </x:c>
      <x:c r="B7" s="142" t="str">
        <x:f>IF('21_Form_Socio_Economie'!$S7="Validé humainement",'21_Form_Socio_Economie'!B7,"")</x:f>
      </x:c>
      <x:c r="C7" s="142" t="str">
        <x:f>IF('21_Form_Socio_Economie'!$S7="Validé humainement",'21_Form_Socio_Economie'!C7,"")</x:f>
      </x:c>
      <x:c r="D7" s="142" t="str">
        <x:f>IF('21_Form_Socio_Economie'!$S7="Validé humainement",'21_Form_Socio_Economie'!D7,"")</x:f>
      </x:c>
      <x:c r="E7" s="142" t="str">
        <x:f>IF('21_Form_Socio_Economie'!$S7="Validé humainement",'21_Form_Socio_Economie'!E7,"")</x:f>
      </x:c>
      <x:c r="F7" s="142" t="str">
        <x:f>IF('21_Form_Socio_Economie'!$S7="Validé humainement",'21_Form_Socio_Economie'!F7,"")</x:f>
      </x:c>
      <x:c r="G7" s="142" t="str">
        <x:f>IF('21_Form_Socio_Economie'!$S7="Validé humainement",'21_Form_Socio_Economie'!G7,"")</x:f>
      </x:c>
      <x:c r="H7" s="142" t="str">
        <x:f>IF('21_Form_Socio_Economie'!$S7="Validé humainement",'21_Form_Socio_Economie'!H7,"")</x:f>
      </x:c>
      <x:c r="I7" s="142" t="str">
        <x:f>IF('21_Form_Socio_Economie'!$S7="Validé humainement",'21_Form_Socio_Economie'!I7,"")</x:f>
      </x:c>
      <x:c r="J7" s="142" t="str">
        <x:f>IF('21_Form_Socio_Economie'!$S7="Validé humainement",'21_Form_Socio_Economie'!J7,"")</x:f>
      </x:c>
      <x:c r="K7" s="142" t="str">
        <x:f>IF('21_Form_Socio_Economie'!$S7="Validé humainement",'21_Form_Socio_Economie'!K7,"")</x:f>
      </x:c>
      <x:c r="L7" s="142" t="str">
        <x:f>IF('21_Form_Socio_Economie'!$S7="Validé humainement",'21_Form_Socio_Economie'!L7,"")</x:f>
      </x:c>
      <x:c r="M7" s="142" t="str">
        <x:f>IF('21_Form_Socio_Economie'!$S7="Validé humainement",'21_Form_Socio_Economie'!M7,"")</x:f>
      </x:c>
      <x:c r="N7" s="142" t="str">
        <x:f>IF('21_Form_Socio_Economie'!$S7="Validé humainement",'21_Form_Socio_Economie'!N7,"")</x:f>
      </x:c>
      <x:c r="O7" s="142" t="str">
        <x:f>IF('21_Form_Socio_Economie'!$S7="Validé humainement",'21_Form_Socio_Economie'!O7,"")</x:f>
      </x:c>
      <x:c r="P7" s="142" t="str">
        <x:f>IF('21_Form_Socio_Economie'!$S7="Validé humainement",'21_Form_Socio_Economie'!P7,"")</x:f>
      </x:c>
      <x:c r="Q7" s="142" t="str">
        <x:f>IF('21_Form_Socio_Economie'!$S7="Validé humainement",'21_Form_Socio_Economie'!Q7,"")</x:f>
      </x:c>
      <x:c r="R7" s="142" t="str">
        <x:f>IF('21_Form_Socio_Economie'!$S7="Validé humainement",'21_Form_Socio_Economie'!R7,"")</x:f>
      </x:c>
      <x:c r="S7" s="142" t="str">
        <x:f>IF('21_Form_Socio_Economie'!$S7="Validé humainement",'21_Form_Socio_Economie'!S7,"")</x:f>
      </x:c>
      <x:c r="T7" s="142" t="str">
        <x:f>IF('21_Form_Socio_Economie'!$S7="Validé humainement",'21_Form_Socio_Economie'!T7,"")</x:f>
      </x:c>
      <x:c r="U7" s="142" t="str">
        <x:f>IF('21_Form_Socio_Economie'!$S7="Validé humainement",'21_Form_Socio_Economie'!U7,"")</x:f>
      </x:c>
      <x:c r="V7" s="142" t="str">
        <x:f>IF('21_Form_Socio_Economie'!$S7="Validé humainement",'21_Form_Socio_Economie'!V7,"")</x:f>
      </x:c>
      <x:c r="W7" s="142" t="str">
        <x:f>IF('21_Form_Socio_Economie'!$S7="Validé humainement",'21_Form_Socio_Economie'!W7,"")</x:f>
      </x:c>
      <x:c r="X7" s="142" t="str">
        <x:f>IF('21_Form_Socio_Economie'!$S7="Validé humainement",'21_Form_Socio_Economie'!X7,"")</x:f>
      </x:c>
    </x:row>
    <x:row r="8">
      <x:c r="A8" s="142" t="str">
        <x:f>IF('21_Form_Socio_Economie'!$S8="Validé humainement",'21_Form_Socio_Economie'!A8,"")</x:f>
      </x:c>
      <x:c r="B8" s="142" t="str">
        <x:f>IF('21_Form_Socio_Economie'!$S8="Validé humainement",'21_Form_Socio_Economie'!B8,"")</x:f>
      </x:c>
      <x:c r="C8" s="142" t="str">
        <x:f>IF('21_Form_Socio_Economie'!$S8="Validé humainement",'21_Form_Socio_Economie'!C8,"")</x:f>
      </x:c>
      <x:c r="D8" s="142" t="str">
        <x:f>IF('21_Form_Socio_Economie'!$S8="Validé humainement",'21_Form_Socio_Economie'!D8,"")</x:f>
      </x:c>
      <x:c r="E8" s="142" t="str">
        <x:f>IF('21_Form_Socio_Economie'!$S8="Validé humainement",'21_Form_Socio_Economie'!E8,"")</x:f>
      </x:c>
      <x:c r="F8" s="142" t="str">
        <x:f>IF('21_Form_Socio_Economie'!$S8="Validé humainement",'21_Form_Socio_Economie'!F8,"")</x:f>
      </x:c>
      <x:c r="G8" s="142" t="str">
        <x:f>IF('21_Form_Socio_Economie'!$S8="Validé humainement",'21_Form_Socio_Economie'!G8,"")</x:f>
      </x:c>
      <x:c r="H8" s="142" t="str">
        <x:f>IF('21_Form_Socio_Economie'!$S8="Validé humainement",'21_Form_Socio_Economie'!H8,"")</x:f>
      </x:c>
      <x:c r="I8" s="142" t="str">
        <x:f>IF('21_Form_Socio_Economie'!$S8="Validé humainement",'21_Form_Socio_Economie'!I8,"")</x:f>
      </x:c>
      <x:c r="J8" s="142" t="str">
        <x:f>IF('21_Form_Socio_Economie'!$S8="Validé humainement",'21_Form_Socio_Economie'!J8,"")</x:f>
      </x:c>
      <x:c r="K8" s="142" t="str">
        <x:f>IF('21_Form_Socio_Economie'!$S8="Validé humainement",'21_Form_Socio_Economie'!K8,"")</x:f>
      </x:c>
      <x:c r="L8" s="142" t="str">
        <x:f>IF('21_Form_Socio_Economie'!$S8="Validé humainement",'21_Form_Socio_Economie'!L8,"")</x:f>
      </x:c>
      <x:c r="M8" s="142" t="str">
        <x:f>IF('21_Form_Socio_Economie'!$S8="Validé humainement",'21_Form_Socio_Economie'!M8,"")</x:f>
      </x:c>
      <x:c r="N8" s="142" t="str">
        <x:f>IF('21_Form_Socio_Economie'!$S8="Validé humainement",'21_Form_Socio_Economie'!N8,"")</x:f>
      </x:c>
      <x:c r="O8" s="142" t="str">
        <x:f>IF('21_Form_Socio_Economie'!$S8="Validé humainement",'21_Form_Socio_Economie'!O8,"")</x:f>
      </x:c>
      <x:c r="P8" s="142" t="str">
        <x:f>IF('21_Form_Socio_Economie'!$S8="Validé humainement",'21_Form_Socio_Economie'!P8,"")</x:f>
      </x:c>
      <x:c r="Q8" s="142" t="str">
        <x:f>IF('21_Form_Socio_Economie'!$S8="Validé humainement",'21_Form_Socio_Economie'!Q8,"")</x:f>
      </x:c>
      <x:c r="R8" s="142" t="str">
        <x:f>IF('21_Form_Socio_Economie'!$S8="Validé humainement",'21_Form_Socio_Economie'!R8,"")</x:f>
      </x:c>
      <x:c r="S8" s="142" t="str">
        <x:f>IF('21_Form_Socio_Economie'!$S8="Validé humainement",'21_Form_Socio_Economie'!S8,"")</x:f>
      </x:c>
      <x:c r="T8" s="142" t="str">
        <x:f>IF('21_Form_Socio_Economie'!$S8="Validé humainement",'21_Form_Socio_Economie'!T8,"")</x:f>
      </x:c>
      <x:c r="U8" s="142" t="str">
        <x:f>IF('21_Form_Socio_Economie'!$S8="Validé humainement",'21_Form_Socio_Economie'!U8,"")</x:f>
      </x:c>
      <x:c r="V8" s="142" t="str">
        <x:f>IF('21_Form_Socio_Economie'!$S8="Validé humainement",'21_Form_Socio_Economie'!V8,"")</x:f>
      </x:c>
      <x:c r="W8" s="142" t="str">
        <x:f>IF('21_Form_Socio_Economie'!$S8="Validé humainement",'21_Form_Socio_Economie'!W8,"")</x:f>
      </x:c>
      <x:c r="X8" s="142" t="str">
        <x:f>IF('21_Form_Socio_Economie'!$S8="Validé humainement",'21_Form_Socio_Economie'!X8,"")</x:f>
      </x:c>
    </x:row>
    <x:row r="9">
      <x:c r="A9" s="142" t="str">
        <x:f>IF('21_Form_Socio_Economie'!$S9="Validé humainement",'21_Form_Socio_Economie'!A9,"")</x:f>
      </x:c>
      <x:c r="B9" s="142" t="str">
        <x:f>IF('21_Form_Socio_Economie'!$S9="Validé humainement",'21_Form_Socio_Economie'!B9,"")</x:f>
      </x:c>
      <x:c r="C9" s="142" t="str">
        <x:f>IF('21_Form_Socio_Economie'!$S9="Validé humainement",'21_Form_Socio_Economie'!C9,"")</x:f>
      </x:c>
      <x:c r="D9" s="142" t="str">
        <x:f>IF('21_Form_Socio_Economie'!$S9="Validé humainement",'21_Form_Socio_Economie'!D9,"")</x:f>
      </x:c>
      <x:c r="E9" s="142" t="str">
        <x:f>IF('21_Form_Socio_Economie'!$S9="Validé humainement",'21_Form_Socio_Economie'!E9,"")</x:f>
      </x:c>
      <x:c r="F9" s="142" t="str">
        <x:f>IF('21_Form_Socio_Economie'!$S9="Validé humainement",'21_Form_Socio_Economie'!F9,"")</x:f>
      </x:c>
      <x:c r="G9" s="142" t="str">
        <x:f>IF('21_Form_Socio_Economie'!$S9="Validé humainement",'21_Form_Socio_Economie'!G9,"")</x:f>
      </x:c>
      <x:c r="H9" s="142" t="str">
        <x:f>IF('21_Form_Socio_Economie'!$S9="Validé humainement",'21_Form_Socio_Economie'!H9,"")</x:f>
      </x:c>
      <x:c r="I9" s="142" t="str">
        <x:f>IF('21_Form_Socio_Economie'!$S9="Validé humainement",'21_Form_Socio_Economie'!I9,"")</x:f>
      </x:c>
      <x:c r="J9" s="142" t="str">
        <x:f>IF('21_Form_Socio_Economie'!$S9="Validé humainement",'21_Form_Socio_Economie'!J9,"")</x:f>
      </x:c>
      <x:c r="K9" s="142" t="str">
        <x:f>IF('21_Form_Socio_Economie'!$S9="Validé humainement",'21_Form_Socio_Economie'!K9,"")</x:f>
      </x:c>
      <x:c r="L9" s="142" t="str">
        <x:f>IF('21_Form_Socio_Economie'!$S9="Validé humainement",'21_Form_Socio_Economie'!L9,"")</x:f>
      </x:c>
      <x:c r="M9" s="142" t="str">
        <x:f>IF('21_Form_Socio_Economie'!$S9="Validé humainement",'21_Form_Socio_Economie'!M9,"")</x:f>
      </x:c>
      <x:c r="N9" s="142" t="str">
        <x:f>IF('21_Form_Socio_Economie'!$S9="Validé humainement",'21_Form_Socio_Economie'!N9,"")</x:f>
      </x:c>
      <x:c r="O9" s="142" t="str">
        <x:f>IF('21_Form_Socio_Economie'!$S9="Validé humainement",'21_Form_Socio_Economie'!O9,"")</x:f>
      </x:c>
      <x:c r="P9" s="142" t="str">
        <x:f>IF('21_Form_Socio_Economie'!$S9="Validé humainement",'21_Form_Socio_Economie'!P9,"")</x:f>
      </x:c>
      <x:c r="Q9" s="142" t="str">
        <x:f>IF('21_Form_Socio_Economie'!$S9="Validé humainement",'21_Form_Socio_Economie'!Q9,"")</x:f>
      </x:c>
      <x:c r="R9" s="142" t="str">
        <x:f>IF('21_Form_Socio_Economie'!$S9="Validé humainement",'21_Form_Socio_Economie'!R9,"")</x:f>
      </x:c>
      <x:c r="S9" s="142" t="str">
        <x:f>IF('21_Form_Socio_Economie'!$S9="Validé humainement",'21_Form_Socio_Economie'!S9,"")</x:f>
      </x:c>
      <x:c r="T9" s="142" t="str">
        <x:f>IF('21_Form_Socio_Economie'!$S9="Validé humainement",'21_Form_Socio_Economie'!T9,"")</x:f>
      </x:c>
      <x:c r="U9" s="142" t="str">
        <x:f>IF('21_Form_Socio_Economie'!$S9="Validé humainement",'21_Form_Socio_Economie'!U9,"")</x:f>
      </x:c>
      <x:c r="V9" s="142" t="str">
        <x:f>IF('21_Form_Socio_Economie'!$S9="Validé humainement",'21_Form_Socio_Economie'!V9,"")</x:f>
      </x:c>
      <x:c r="W9" s="142" t="str">
        <x:f>IF('21_Form_Socio_Economie'!$S9="Validé humainement",'21_Form_Socio_Economie'!W9,"")</x:f>
      </x:c>
      <x:c r="X9" s="142" t="str">
        <x:f>IF('21_Form_Socio_Economie'!$S9="Validé humainement",'21_Form_Socio_Economie'!X9,"")</x:f>
      </x:c>
    </x:row>
    <x:row r="10">
      <x:c r="A10" s="142" t="str">
        <x:f>IF('21_Form_Socio_Economie'!$S10="Validé humainement",'21_Form_Socio_Economie'!A10,"")</x:f>
      </x:c>
      <x:c r="B10" s="142" t="str">
        <x:f>IF('21_Form_Socio_Economie'!$S10="Validé humainement",'21_Form_Socio_Economie'!B10,"")</x:f>
      </x:c>
      <x:c r="C10" s="142" t="str">
        <x:f>IF('21_Form_Socio_Economie'!$S10="Validé humainement",'21_Form_Socio_Economie'!C10,"")</x:f>
      </x:c>
      <x:c r="D10" s="142" t="str">
        <x:f>IF('21_Form_Socio_Economie'!$S10="Validé humainement",'21_Form_Socio_Economie'!D10,"")</x:f>
      </x:c>
      <x:c r="E10" s="142" t="str">
        <x:f>IF('21_Form_Socio_Economie'!$S10="Validé humainement",'21_Form_Socio_Economie'!E10,"")</x:f>
      </x:c>
      <x:c r="F10" s="142" t="str">
        <x:f>IF('21_Form_Socio_Economie'!$S10="Validé humainement",'21_Form_Socio_Economie'!F10,"")</x:f>
      </x:c>
      <x:c r="G10" s="142" t="str">
        <x:f>IF('21_Form_Socio_Economie'!$S10="Validé humainement",'21_Form_Socio_Economie'!G10,"")</x:f>
      </x:c>
      <x:c r="H10" s="142" t="str">
        <x:f>IF('21_Form_Socio_Economie'!$S10="Validé humainement",'21_Form_Socio_Economie'!H10,"")</x:f>
      </x:c>
      <x:c r="I10" s="142" t="str">
        <x:f>IF('21_Form_Socio_Economie'!$S10="Validé humainement",'21_Form_Socio_Economie'!I10,"")</x:f>
      </x:c>
      <x:c r="J10" s="142" t="str">
        <x:f>IF('21_Form_Socio_Economie'!$S10="Validé humainement",'21_Form_Socio_Economie'!J10,"")</x:f>
      </x:c>
      <x:c r="K10" s="142" t="str">
        <x:f>IF('21_Form_Socio_Economie'!$S10="Validé humainement",'21_Form_Socio_Economie'!K10,"")</x:f>
      </x:c>
      <x:c r="L10" s="142" t="str">
        <x:f>IF('21_Form_Socio_Economie'!$S10="Validé humainement",'21_Form_Socio_Economie'!L10,"")</x:f>
      </x:c>
      <x:c r="M10" s="142" t="str">
        <x:f>IF('21_Form_Socio_Economie'!$S10="Validé humainement",'21_Form_Socio_Economie'!M10,"")</x:f>
      </x:c>
      <x:c r="N10" s="142" t="str">
        <x:f>IF('21_Form_Socio_Economie'!$S10="Validé humainement",'21_Form_Socio_Economie'!N10,"")</x:f>
      </x:c>
      <x:c r="O10" s="142" t="str">
        <x:f>IF('21_Form_Socio_Economie'!$S10="Validé humainement",'21_Form_Socio_Economie'!O10,"")</x:f>
      </x:c>
      <x:c r="P10" s="142" t="str">
        <x:f>IF('21_Form_Socio_Economie'!$S10="Validé humainement",'21_Form_Socio_Economie'!P10,"")</x:f>
      </x:c>
      <x:c r="Q10" s="142" t="str">
        <x:f>IF('21_Form_Socio_Economie'!$S10="Validé humainement",'21_Form_Socio_Economie'!Q10,"")</x:f>
      </x:c>
      <x:c r="R10" s="142" t="str">
        <x:f>IF('21_Form_Socio_Economie'!$S10="Validé humainement",'21_Form_Socio_Economie'!R10,"")</x:f>
      </x:c>
      <x:c r="S10" s="142" t="str">
        <x:f>IF('21_Form_Socio_Economie'!$S10="Validé humainement",'21_Form_Socio_Economie'!S10,"")</x:f>
      </x:c>
      <x:c r="T10" s="142" t="str">
        <x:f>IF('21_Form_Socio_Economie'!$S10="Validé humainement",'21_Form_Socio_Economie'!T10,"")</x:f>
      </x:c>
      <x:c r="U10" s="142" t="str">
        <x:f>IF('21_Form_Socio_Economie'!$S10="Validé humainement",'21_Form_Socio_Economie'!U10,"")</x:f>
      </x:c>
      <x:c r="V10" s="142" t="str">
        <x:f>IF('21_Form_Socio_Economie'!$S10="Validé humainement",'21_Form_Socio_Economie'!V10,"")</x:f>
      </x:c>
      <x:c r="W10" s="142" t="str">
        <x:f>IF('21_Form_Socio_Economie'!$S10="Validé humainement",'21_Form_Socio_Economie'!W10,"")</x:f>
      </x:c>
      <x:c r="X10" s="142" t="str">
        <x:f>IF('21_Form_Socio_Economie'!$S10="Validé humainement",'21_Form_Socio_Economie'!X10,"")</x:f>
      </x:c>
    </x:row>
    <x:row r="11">
      <x:c r="A11" s="142" t="str">
        <x:f>IF('21_Form_Socio_Economie'!$S11="Validé humainement",'21_Form_Socio_Economie'!A11,"")</x:f>
      </x:c>
      <x:c r="B11" s="142" t="str">
        <x:f>IF('21_Form_Socio_Economie'!$S11="Validé humainement",'21_Form_Socio_Economie'!B11,"")</x:f>
      </x:c>
      <x:c r="C11" s="142" t="str">
        <x:f>IF('21_Form_Socio_Economie'!$S11="Validé humainement",'21_Form_Socio_Economie'!C11,"")</x:f>
      </x:c>
      <x:c r="D11" s="142" t="str">
        <x:f>IF('21_Form_Socio_Economie'!$S11="Validé humainement",'21_Form_Socio_Economie'!D11,"")</x:f>
      </x:c>
      <x:c r="E11" s="142" t="str">
        <x:f>IF('21_Form_Socio_Economie'!$S11="Validé humainement",'21_Form_Socio_Economie'!E11,"")</x:f>
      </x:c>
      <x:c r="F11" s="142" t="str">
        <x:f>IF('21_Form_Socio_Economie'!$S11="Validé humainement",'21_Form_Socio_Economie'!F11,"")</x:f>
      </x:c>
      <x:c r="G11" s="142" t="str">
        <x:f>IF('21_Form_Socio_Economie'!$S11="Validé humainement",'21_Form_Socio_Economie'!G11,"")</x:f>
      </x:c>
      <x:c r="H11" s="142" t="str">
        <x:f>IF('21_Form_Socio_Economie'!$S11="Validé humainement",'21_Form_Socio_Economie'!H11,"")</x:f>
      </x:c>
      <x:c r="I11" s="142" t="str">
        <x:f>IF('21_Form_Socio_Economie'!$S11="Validé humainement",'21_Form_Socio_Economie'!I11,"")</x:f>
      </x:c>
      <x:c r="J11" s="142" t="str">
        <x:f>IF('21_Form_Socio_Economie'!$S11="Validé humainement",'21_Form_Socio_Economie'!J11,"")</x:f>
      </x:c>
      <x:c r="K11" s="142" t="str">
        <x:f>IF('21_Form_Socio_Economie'!$S11="Validé humainement",'21_Form_Socio_Economie'!K11,"")</x:f>
      </x:c>
      <x:c r="L11" s="142" t="str">
        <x:f>IF('21_Form_Socio_Economie'!$S11="Validé humainement",'21_Form_Socio_Economie'!L11,"")</x:f>
      </x:c>
      <x:c r="M11" s="142" t="str">
        <x:f>IF('21_Form_Socio_Economie'!$S11="Validé humainement",'21_Form_Socio_Economie'!M11,"")</x:f>
      </x:c>
      <x:c r="N11" s="142" t="str">
        <x:f>IF('21_Form_Socio_Economie'!$S11="Validé humainement",'21_Form_Socio_Economie'!N11,"")</x:f>
      </x:c>
      <x:c r="O11" s="142" t="str">
        <x:f>IF('21_Form_Socio_Economie'!$S11="Validé humainement",'21_Form_Socio_Economie'!O11,"")</x:f>
      </x:c>
      <x:c r="P11" s="142" t="str">
        <x:f>IF('21_Form_Socio_Economie'!$S11="Validé humainement",'21_Form_Socio_Economie'!P11,"")</x:f>
      </x:c>
      <x:c r="Q11" s="142" t="str">
        <x:f>IF('21_Form_Socio_Economie'!$S11="Validé humainement",'21_Form_Socio_Economie'!Q11,"")</x:f>
      </x:c>
      <x:c r="R11" s="142" t="str">
        <x:f>IF('21_Form_Socio_Economie'!$S11="Validé humainement",'21_Form_Socio_Economie'!R11,"")</x:f>
      </x:c>
      <x:c r="S11" s="142" t="str">
        <x:f>IF('21_Form_Socio_Economie'!$S11="Validé humainement",'21_Form_Socio_Economie'!S11,"")</x:f>
      </x:c>
      <x:c r="T11" s="142" t="str">
        <x:f>IF('21_Form_Socio_Economie'!$S11="Validé humainement",'21_Form_Socio_Economie'!T11,"")</x:f>
      </x:c>
      <x:c r="U11" s="142" t="str">
        <x:f>IF('21_Form_Socio_Economie'!$S11="Validé humainement",'21_Form_Socio_Economie'!U11,"")</x:f>
      </x:c>
      <x:c r="V11" s="142" t="str">
        <x:f>IF('21_Form_Socio_Economie'!$S11="Validé humainement",'21_Form_Socio_Economie'!V11,"")</x:f>
      </x:c>
      <x:c r="W11" s="142" t="str">
        <x:f>IF('21_Form_Socio_Economie'!$S11="Validé humainement",'21_Form_Socio_Economie'!W11,"")</x:f>
      </x:c>
      <x:c r="X11" s="142" t="str">
        <x:f>IF('21_Form_Socio_Economie'!$S11="Validé humainement",'21_Form_Socio_Economie'!X11,"")</x:f>
      </x:c>
    </x:row>
    <x:row r="12">
      <x:c r="A12" s="142" t="str">
        <x:f>IF('21_Form_Socio_Economie'!$S12="Validé humainement",'21_Form_Socio_Economie'!A12,"")</x:f>
      </x:c>
      <x:c r="B12" s="142" t="str">
        <x:f>IF('21_Form_Socio_Economie'!$S12="Validé humainement",'21_Form_Socio_Economie'!B12,"")</x:f>
      </x:c>
      <x:c r="C12" s="142" t="str">
        <x:f>IF('21_Form_Socio_Economie'!$S12="Validé humainement",'21_Form_Socio_Economie'!C12,"")</x:f>
      </x:c>
      <x:c r="D12" s="142" t="str">
        <x:f>IF('21_Form_Socio_Economie'!$S12="Validé humainement",'21_Form_Socio_Economie'!D12,"")</x:f>
      </x:c>
      <x:c r="E12" s="142" t="str">
        <x:f>IF('21_Form_Socio_Economie'!$S12="Validé humainement",'21_Form_Socio_Economie'!E12,"")</x:f>
      </x:c>
      <x:c r="F12" s="142" t="str">
        <x:f>IF('21_Form_Socio_Economie'!$S12="Validé humainement",'21_Form_Socio_Economie'!F12,"")</x:f>
      </x:c>
      <x:c r="G12" s="142" t="str">
        <x:f>IF('21_Form_Socio_Economie'!$S12="Validé humainement",'21_Form_Socio_Economie'!G12,"")</x:f>
      </x:c>
      <x:c r="H12" s="142" t="str">
        <x:f>IF('21_Form_Socio_Economie'!$S12="Validé humainement",'21_Form_Socio_Economie'!H12,"")</x:f>
      </x:c>
      <x:c r="I12" s="142" t="str">
        <x:f>IF('21_Form_Socio_Economie'!$S12="Validé humainement",'21_Form_Socio_Economie'!I12,"")</x:f>
      </x:c>
      <x:c r="J12" s="142" t="str">
        <x:f>IF('21_Form_Socio_Economie'!$S12="Validé humainement",'21_Form_Socio_Economie'!J12,"")</x:f>
      </x:c>
      <x:c r="K12" s="142" t="str">
        <x:f>IF('21_Form_Socio_Economie'!$S12="Validé humainement",'21_Form_Socio_Economie'!K12,"")</x:f>
      </x:c>
      <x:c r="L12" s="142" t="str">
        <x:f>IF('21_Form_Socio_Economie'!$S12="Validé humainement",'21_Form_Socio_Economie'!L12,"")</x:f>
      </x:c>
      <x:c r="M12" s="142" t="str">
        <x:f>IF('21_Form_Socio_Economie'!$S12="Validé humainement",'21_Form_Socio_Economie'!M12,"")</x:f>
      </x:c>
      <x:c r="N12" s="142" t="str">
        <x:f>IF('21_Form_Socio_Economie'!$S12="Validé humainement",'21_Form_Socio_Economie'!N12,"")</x:f>
      </x:c>
      <x:c r="O12" s="142" t="str">
        <x:f>IF('21_Form_Socio_Economie'!$S12="Validé humainement",'21_Form_Socio_Economie'!O12,"")</x:f>
      </x:c>
      <x:c r="P12" s="142" t="str">
        <x:f>IF('21_Form_Socio_Economie'!$S12="Validé humainement",'21_Form_Socio_Economie'!P12,"")</x:f>
      </x:c>
      <x:c r="Q12" s="142" t="str">
        <x:f>IF('21_Form_Socio_Economie'!$S12="Validé humainement",'21_Form_Socio_Economie'!Q12,"")</x:f>
      </x:c>
      <x:c r="R12" s="142" t="str">
        <x:f>IF('21_Form_Socio_Economie'!$S12="Validé humainement",'21_Form_Socio_Economie'!R12,"")</x:f>
      </x:c>
      <x:c r="S12" s="142" t="str">
        <x:f>IF('21_Form_Socio_Economie'!$S12="Validé humainement",'21_Form_Socio_Economie'!S12,"")</x:f>
      </x:c>
      <x:c r="T12" s="142" t="str">
        <x:f>IF('21_Form_Socio_Economie'!$S12="Validé humainement",'21_Form_Socio_Economie'!T12,"")</x:f>
      </x:c>
      <x:c r="U12" s="142" t="str">
        <x:f>IF('21_Form_Socio_Economie'!$S12="Validé humainement",'21_Form_Socio_Economie'!U12,"")</x:f>
      </x:c>
      <x:c r="V12" s="142" t="str">
        <x:f>IF('21_Form_Socio_Economie'!$S12="Validé humainement",'21_Form_Socio_Economie'!V12,"")</x:f>
      </x:c>
      <x:c r="W12" s="142" t="str">
        <x:f>IF('21_Form_Socio_Economie'!$S12="Validé humainement",'21_Form_Socio_Economie'!W12,"")</x:f>
      </x:c>
      <x:c r="X12" s="142" t="str">
        <x:f>IF('21_Form_Socio_Economie'!$S12="Validé humainement",'21_Form_Socio_Economie'!X12,"")</x:f>
      </x:c>
    </x:row>
    <x:row r="13">
      <x:c r="A13" s="142" t="str">
        <x:f>IF('21_Form_Socio_Economie'!$S13="Validé humainement",'21_Form_Socio_Economie'!A13,"")</x:f>
      </x:c>
      <x:c r="B13" s="142" t="str">
        <x:f>IF('21_Form_Socio_Economie'!$S13="Validé humainement",'21_Form_Socio_Economie'!B13,"")</x:f>
      </x:c>
      <x:c r="C13" s="142" t="str">
        <x:f>IF('21_Form_Socio_Economie'!$S13="Validé humainement",'21_Form_Socio_Economie'!C13,"")</x:f>
      </x:c>
      <x:c r="D13" s="142" t="str">
        <x:f>IF('21_Form_Socio_Economie'!$S13="Validé humainement",'21_Form_Socio_Economie'!D13,"")</x:f>
      </x:c>
      <x:c r="E13" s="142" t="str">
        <x:f>IF('21_Form_Socio_Economie'!$S13="Validé humainement",'21_Form_Socio_Economie'!E13,"")</x:f>
      </x:c>
      <x:c r="F13" s="142" t="str">
        <x:f>IF('21_Form_Socio_Economie'!$S13="Validé humainement",'21_Form_Socio_Economie'!F13,"")</x:f>
      </x:c>
      <x:c r="G13" s="142" t="str">
        <x:f>IF('21_Form_Socio_Economie'!$S13="Validé humainement",'21_Form_Socio_Economie'!G13,"")</x:f>
      </x:c>
      <x:c r="H13" s="142" t="str">
        <x:f>IF('21_Form_Socio_Economie'!$S13="Validé humainement",'21_Form_Socio_Economie'!H13,"")</x:f>
      </x:c>
      <x:c r="I13" s="142" t="str">
        <x:f>IF('21_Form_Socio_Economie'!$S13="Validé humainement",'21_Form_Socio_Economie'!I13,"")</x:f>
      </x:c>
      <x:c r="J13" s="142" t="str">
        <x:f>IF('21_Form_Socio_Economie'!$S13="Validé humainement",'21_Form_Socio_Economie'!J13,"")</x:f>
      </x:c>
      <x:c r="K13" s="142" t="str">
        <x:f>IF('21_Form_Socio_Economie'!$S13="Validé humainement",'21_Form_Socio_Economie'!K13,"")</x:f>
      </x:c>
      <x:c r="L13" s="142" t="str">
        <x:f>IF('21_Form_Socio_Economie'!$S13="Validé humainement",'21_Form_Socio_Economie'!L13,"")</x:f>
      </x:c>
      <x:c r="M13" s="142" t="str">
        <x:f>IF('21_Form_Socio_Economie'!$S13="Validé humainement",'21_Form_Socio_Economie'!M13,"")</x:f>
      </x:c>
      <x:c r="N13" s="142" t="str">
        <x:f>IF('21_Form_Socio_Economie'!$S13="Validé humainement",'21_Form_Socio_Economie'!N13,"")</x:f>
      </x:c>
      <x:c r="O13" s="142" t="str">
        <x:f>IF('21_Form_Socio_Economie'!$S13="Validé humainement",'21_Form_Socio_Economie'!O13,"")</x:f>
      </x:c>
      <x:c r="P13" s="142" t="str">
        <x:f>IF('21_Form_Socio_Economie'!$S13="Validé humainement",'21_Form_Socio_Economie'!P13,"")</x:f>
      </x:c>
      <x:c r="Q13" s="142" t="str">
        <x:f>IF('21_Form_Socio_Economie'!$S13="Validé humainement",'21_Form_Socio_Economie'!Q13,"")</x:f>
      </x:c>
      <x:c r="R13" s="142" t="str">
        <x:f>IF('21_Form_Socio_Economie'!$S13="Validé humainement",'21_Form_Socio_Economie'!R13,"")</x:f>
      </x:c>
      <x:c r="S13" s="142" t="str">
        <x:f>IF('21_Form_Socio_Economie'!$S13="Validé humainement",'21_Form_Socio_Economie'!S13,"")</x:f>
      </x:c>
      <x:c r="T13" s="142" t="str">
        <x:f>IF('21_Form_Socio_Economie'!$S13="Validé humainement",'21_Form_Socio_Economie'!T13,"")</x:f>
      </x:c>
      <x:c r="U13" s="142" t="str">
        <x:f>IF('21_Form_Socio_Economie'!$S13="Validé humainement",'21_Form_Socio_Economie'!U13,"")</x:f>
      </x:c>
      <x:c r="V13" s="142" t="str">
        <x:f>IF('21_Form_Socio_Economie'!$S13="Validé humainement",'21_Form_Socio_Economie'!V13,"")</x:f>
      </x:c>
      <x:c r="W13" s="142" t="str">
        <x:f>IF('21_Form_Socio_Economie'!$S13="Validé humainement",'21_Form_Socio_Economie'!W13,"")</x:f>
      </x:c>
      <x:c r="X13" s="142" t="str">
        <x:f>IF('21_Form_Socio_Economie'!$S13="Validé humainement",'21_Form_Socio_Economie'!X13,"")</x:f>
      </x:c>
    </x:row>
    <x:row r="14">
      <x:c r="A14" s="142" t="str">
        <x:f>IF('21_Form_Socio_Economie'!$S14="Validé humainement",'21_Form_Socio_Economie'!A14,"")</x:f>
      </x:c>
      <x:c r="B14" s="142" t="str">
        <x:f>IF('21_Form_Socio_Economie'!$S14="Validé humainement",'21_Form_Socio_Economie'!B14,"")</x:f>
      </x:c>
      <x:c r="C14" s="142" t="str">
        <x:f>IF('21_Form_Socio_Economie'!$S14="Validé humainement",'21_Form_Socio_Economie'!C14,"")</x:f>
      </x:c>
      <x:c r="D14" s="142" t="str">
        <x:f>IF('21_Form_Socio_Economie'!$S14="Validé humainement",'21_Form_Socio_Economie'!D14,"")</x:f>
      </x:c>
      <x:c r="E14" s="142" t="str">
        <x:f>IF('21_Form_Socio_Economie'!$S14="Validé humainement",'21_Form_Socio_Economie'!E14,"")</x:f>
      </x:c>
      <x:c r="F14" s="142" t="str">
        <x:f>IF('21_Form_Socio_Economie'!$S14="Validé humainement",'21_Form_Socio_Economie'!F14,"")</x:f>
      </x:c>
      <x:c r="G14" s="142" t="str">
        <x:f>IF('21_Form_Socio_Economie'!$S14="Validé humainement",'21_Form_Socio_Economie'!G14,"")</x:f>
      </x:c>
      <x:c r="H14" s="142" t="str">
        <x:f>IF('21_Form_Socio_Economie'!$S14="Validé humainement",'21_Form_Socio_Economie'!H14,"")</x:f>
      </x:c>
      <x:c r="I14" s="142" t="str">
        <x:f>IF('21_Form_Socio_Economie'!$S14="Validé humainement",'21_Form_Socio_Economie'!I14,"")</x:f>
      </x:c>
      <x:c r="J14" s="142" t="str">
        <x:f>IF('21_Form_Socio_Economie'!$S14="Validé humainement",'21_Form_Socio_Economie'!J14,"")</x:f>
      </x:c>
      <x:c r="K14" s="142" t="str">
        <x:f>IF('21_Form_Socio_Economie'!$S14="Validé humainement",'21_Form_Socio_Economie'!K14,"")</x:f>
      </x:c>
      <x:c r="L14" s="142" t="str">
        <x:f>IF('21_Form_Socio_Economie'!$S14="Validé humainement",'21_Form_Socio_Economie'!L14,"")</x:f>
      </x:c>
      <x:c r="M14" s="142" t="str">
        <x:f>IF('21_Form_Socio_Economie'!$S14="Validé humainement",'21_Form_Socio_Economie'!M14,"")</x:f>
      </x:c>
      <x:c r="N14" s="142" t="str">
        <x:f>IF('21_Form_Socio_Economie'!$S14="Validé humainement",'21_Form_Socio_Economie'!N14,"")</x:f>
      </x:c>
      <x:c r="O14" s="142" t="str">
        <x:f>IF('21_Form_Socio_Economie'!$S14="Validé humainement",'21_Form_Socio_Economie'!O14,"")</x:f>
      </x:c>
      <x:c r="P14" s="142" t="str">
        <x:f>IF('21_Form_Socio_Economie'!$S14="Validé humainement",'21_Form_Socio_Economie'!P14,"")</x:f>
      </x:c>
      <x:c r="Q14" s="142" t="str">
        <x:f>IF('21_Form_Socio_Economie'!$S14="Validé humainement",'21_Form_Socio_Economie'!Q14,"")</x:f>
      </x:c>
      <x:c r="R14" s="142" t="str">
        <x:f>IF('21_Form_Socio_Economie'!$S14="Validé humainement",'21_Form_Socio_Economie'!R14,"")</x:f>
      </x:c>
      <x:c r="S14" s="142" t="str">
        <x:f>IF('21_Form_Socio_Economie'!$S14="Validé humainement",'21_Form_Socio_Economie'!S14,"")</x:f>
      </x:c>
      <x:c r="T14" s="142" t="str">
        <x:f>IF('21_Form_Socio_Economie'!$S14="Validé humainement",'21_Form_Socio_Economie'!T14,"")</x:f>
      </x:c>
      <x:c r="U14" s="142" t="str">
        <x:f>IF('21_Form_Socio_Economie'!$S14="Validé humainement",'21_Form_Socio_Economie'!U14,"")</x:f>
      </x:c>
      <x:c r="V14" s="142" t="str">
        <x:f>IF('21_Form_Socio_Economie'!$S14="Validé humainement",'21_Form_Socio_Economie'!V14,"")</x:f>
      </x:c>
      <x:c r="W14" s="142" t="str">
        <x:f>IF('21_Form_Socio_Economie'!$S14="Validé humainement",'21_Form_Socio_Economie'!W14,"")</x:f>
      </x:c>
      <x:c r="X14" s="142" t="str">
        <x:f>IF('21_Form_Socio_Economie'!$S14="Validé humainement",'21_Form_Socio_Economie'!X14,"")</x:f>
      </x:c>
    </x:row>
    <x:row r="15">
      <x:c r="A15" s="142" t="str">
        <x:f>IF('21_Form_Socio_Economie'!$S15="Validé humainement",'21_Form_Socio_Economie'!A15,"")</x:f>
      </x:c>
      <x:c r="B15" s="142" t="str">
        <x:f>IF('21_Form_Socio_Economie'!$S15="Validé humainement",'21_Form_Socio_Economie'!B15,"")</x:f>
      </x:c>
      <x:c r="C15" s="142" t="str">
        <x:f>IF('21_Form_Socio_Economie'!$S15="Validé humainement",'21_Form_Socio_Economie'!C15,"")</x:f>
      </x:c>
      <x:c r="D15" s="142" t="str">
        <x:f>IF('21_Form_Socio_Economie'!$S15="Validé humainement",'21_Form_Socio_Economie'!D15,"")</x:f>
      </x:c>
      <x:c r="E15" s="142" t="str">
        <x:f>IF('21_Form_Socio_Economie'!$S15="Validé humainement",'21_Form_Socio_Economie'!E15,"")</x:f>
      </x:c>
      <x:c r="F15" s="142" t="str">
        <x:f>IF('21_Form_Socio_Economie'!$S15="Validé humainement",'21_Form_Socio_Economie'!F15,"")</x:f>
      </x:c>
      <x:c r="G15" s="142" t="str">
        <x:f>IF('21_Form_Socio_Economie'!$S15="Validé humainement",'21_Form_Socio_Economie'!G15,"")</x:f>
      </x:c>
      <x:c r="H15" s="142" t="str">
        <x:f>IF('21_Form_Socio_Economie'!$S15="Validé humainement",'21_Form_Socio_Economie'!H15,"")</x:f>
      </x:c>
      <x:c r="I15" s="142" t="str">
        <x:f>IF('21_Form_Socio_Economie'!$S15="Validé humainement",'21_Form_Socio_Economie'!I15,"")</x:f>
      </x:c>
      <x:c r="J15" s="142" t="str">
        <x:f>IF('21_Form_Socio_Economie'!$S15="Validé humainement",'21_Form_Socio_Economie'!J15,"")</x:f>
      </x:c>
      <x:c r="K15" s="142" t="str">
        <x:f>IF('21_Form_Socio_Economie'!$S15="Validé humainement",'21_Form_Socio_Economie'!K15,"")</x:f>
      </x:c>
      <x:c r="L15" s="142" t="str">
        <x:f>IF('21_Form_Socio_Economie'!$S15="Validé humainement",'21_Form_Socio_Economie'!L15,"")</x:f>
      </x:c>
      <x:c r="M15" s="142" t="str">
        <x:f>IF('21_Form_Socio_Economie'!$S15="Validé humainement",'21_Form_Socio_Economie'!M15,"")</x:f>
      </x:c>
      <x:c r="N15" s="142" t="str">
        <x:f>IF('21_Form_Socio_Economie'!$S15="Validé humainement",'21_Form_Socio_Economie'!N15,"")</x:f>
      </x:c>
      <x:c r="O15" s="142" t="str">
        <x:f>IF('21_Form_Socio_Economie'!$S15="Validé humainement",'21_Form_Socio_Economie'!O15,"")</x:f>
      </x:c>
      <x:c r="P15" s="142" t="str">
        <x:f>IF('21_Form_Socio_Economie'!$S15="Validé humainement",'21_Form_Socio_Economie'!P15,"")</x:f>
      </x:c>
      <x:c r="Q15" s="142" t="str">
        <x:f>IF('21_Form_Socio_Economie'!$S15="Validé humainement",'21_Form_Socio_Economie'!Q15,"")</x:f>
      </x:c>
      <x:c r="R15" s="142" t="str">
        <x:f>IF('21_Form_Socio_Economie'!$S15="Validé humainement",'21_Form_Socio_Economie'!R15,"")</x:f>
      </x:c>
      <x:c r="S15" s="142" t="str">
        <x:f>IF('21_Form_Socio_Economie'!$S15="Validé humainement",'21_Form_Socio_Economie'!S15,"")</x:f>
      </x:c>
      <x:c r="T15" s="142" t="str">
        <x:f>IF('21_Form_Socio_Economie'!$S15="Validé humainement",'21_Form_Socio_Economie'!T15,"")</x:f>
      </x:c>
      <x:c r="U15" s="142" t="str">
        <x:f>IF('21_Form_Socio_Economie'!$S15="Validé humainement",'21_Form_Socio_Economie'!U15,"")</x:f>
      </x:c>
      <x:c r="V15" s="142" t="str">
        <x:f>IF('21_Form_Socio_Economie'!$S15="Validé humainement",'21_Form_Socio_Economie'!V15,"")</x:f>
      </x:c>
      <x:c r="W15" s="142" t="str">
        <x:f>IF('21_Form_Socio_Economie'!$S15="Validé humainement",'21_Form_Socio_Economie'!W15,"")</x:f>
      </x:c>
      <x:c r="X15" s="142" t="str">
        <x:f>IF('21_Form_Socio_Economie'!$S15="Validé humainement",'21_Form_Socio_Economie'!X15,"")</x:f>
      </x:c>
    </x:row>
    <x:row r="16">
      <x:c r="A16" s="142" t="str">
        <x:f>IF('21_Form_Socio_Economie'!$S16="Validé humainement",'21_Form_Socio_Economie'!A16,"")</x:f>
      </x:c>
      <x:c r="B16" s="142" t="str">
        <x:f>IF('21_Form_Socio_Economie'!$S16="Validé humainement",'21_Form_Socio_Economie'!B16,"")</x:f>
      </x:c>
      <x:c r="C16" s="142" t="str">
        <x:f>IF('21_Form_Socio_Economie'!$S16="Validé humainement",'21_Form_Socio_Economie'!C16,"")</x:f>
      </x:c>
      <x:c r="D16" s="142" t="str">
        <x:f>IF('21_Form_Socio_Economie'!$S16="Validé humainement",'21_Form_Socio_Economie'!D16,"")</x:f>
      </x:c>
      <x:c r="E16" s="142" t="str">
        <x:f>IF('21_Form_Socio_Economie'!$S16="Validé humainement",'21_Form_Socio_Economie'!E16,"")</x:f>
      </x:c>
      <x:c r="F16" s="142" t="str">
        <x:f>IF('21_Form_Socio_Economie'!$S16="Validé humainement",'21_Form_Socio_Economie'!F16,"")</x:f>
      </x:c>
      <x:c r="G16" s="142" t="str">
        <x:f>IF('21_Form_Socio_Economie'!$S16="Validé humainement",'21_Form_Socio_Economie'!G16,"")</x:f>
      </x:c>
      <x:c r="H16" s="142" t="str">
        <x:f>IF('21_Form_Socio_Economie'!$S16="Validé humainement",'21_Form_Socio_Economie'!H16,"")</x:f>
      </x:c>
      <x:c r="I16" s="142" t="str">
        <x:f>IF('21_Form_Socio_Economie'!$S16="Validé humainement",'21_Form_Socio_Economie'!I16,"")</x:f>
      </x:c>
      <x:c r="J16" s="142" t="str">
        <x:f>IF('21_Form_Socio_Economie'!$S16="Validé humainement",'21_Form_Socio_Economie'!J16,"")</x:f>
      </x:c>
      <x:c r="K16" s="142" t="str">
        <x:f>IF('21_Form_Socio_Economie'!$S16="Validé humainement",'21_Form_Socio_Economie'!K16,"")</x:f>
      </x:c>
      <x:c r="L16" s="142" t="str">
        <x:f>IF('21_Form_Socio_Economie'!$S16="Validé humainement",'21_Form_Socio_Economie'!L16,"")</x:f>
      </x:c>
      <x:c r="M16" s="142" t="str">
        <x:f>IF('21_Form_Socio_Economie'!$S16="Validé humainement",'21_Form_Socio_Economie'!M16,"")</x:f>
      </x:c>
      <x:c r="N16" s="142" t="str">
        <x:f>IF('21_Form_Socio_Economie'!$S16="Validé humainement",'21_Form_Socio_Economie'!N16,"")</x:f>
      </x:c>
      <x:c r="O16" s="142" t="str">
        <x:f>IF('21_Form_Socio_Economie'!$S16="Validé humainement",'21_Form_Socio_Economie'!O16,"")</x:f>
      </x:c>
      <x:c r="P16" s="142" t="str">
        <x:f>IF('21_Form_Socio_Economie'!$S16="Validé humainement",'21_Form_Socio_Economie'!P16,"")</x:f>
      </x:c>
      <x:c r="Q16" s="142" t="str">
        <x:f>IF('21_Form_Socio_Economie'!$S16="Validé humainement",'21_Form_Socio_Economie'!Q16,"")</x:f>
      </x:c>
      <x:c r="R16" s="142" t="str">
        <x:f>IF('21_Form_Socio_Economie'!$S16="Validé humainement",'21_Form_Socio_Economie'!R16,"")</x:f>
      </x:c>
      <x:c r="S16" s="142" t="str">
        <x:f>IF('21_Form_Socio_Economie'!$S16="Validé humainement",'21_Form_Socio_Economie'!S16,"")</x:f>
      </x:c>
      <x:c r="T16" s="142" t="str">
        <x:f>IF('21_Form_Socio_Economie'!$S16="Validé humainement",'21_Form_Socio_Economie'!T16,"")</x:f>
      </x:c>
      <x:c r="U16" s="142" t="str">
        <x:f>IF('21_Form_Socio_Economie'!$S16="Validé humainement",'21_Form_Socio_Economie'!U16,"")</x:f>
      </x:c>
      <x:c r="V16" s="142" t="str">
        <x:f>IF('21_Form_Socio_Economie'!$S16="Validé humainement",'21_Form_Socio_Economie'!V16,"")</x:f>
      </x:c>
      <x:c r="W16" s="142" t="str">
        <x:f>IF('21_Form_Socio_Economie'!$S16="Validé humainement",'21_Form_Socio_Economie'!W16,"")</x:f>
      </x:c>
      <x:c r="X16" s="142" t="str">
        <x:f>IF('21_Form_Socio_Economie'!$S16="Validé humainement",'21_Form_Socio_Economie'!X16,"")</x:f>
      </x:c>
    </x:row>
    <x:row r="17">
      <x:c r="A17" s="142" t="str">
        <x:f>IF('21_Form_Socio_Economie'!$S17="Validé humainement",'21_Form_Socio_Economie'!A17,"")</x:f>
      </x:c>
      <x:c r="B17" s="142" t="str">
        <x:f>IF('21_Form_Socio_Economie'!$S17="Validé humainement",'21_Form_Socio_Economie'!B17,"")</x:f>
      </x:c>
      <x:c r="C17" s="142" t="str">
        <x:f>IF('21_Form_Socio_Economie'!$S17="Validé humainement",'21_Form_Socio_Economie'!C17,"")</x:f>
      </x:c>
      <x:c r="D17" s="142" t="str">
        <x:f>IF('21_Form_Socio_Economie'!$S17="Validé humainement",'21_Form_Socio_Economie'!D17,"")</x:f>
      </x:c>
      <x:c r="E17" s="142" t="str">
        <x:f>IF('21_Form_Socio_Economie'!$S17="Validé humainement",'21_Form_Socio_Economie'!E17,"")</x:f>
      </x:c>
      <x:c r="F17" s="142" t="str">
        <x:f>IF('21_Form_Socio_Economie'!$S17="Validé humainement",'21_Form_Socio_Economie'!F17,"")</x:f>
      </x:c>
      <x:c r="G17" s="142" t="str">
        <x:f>IF('21_Form_Socio_Economie'!$S17="Validé humainement",'21_Form_Socio_Economie'!G17,"")</x:f>
      </x:c>
      <x:c r="H17" s="142" t="str">
        <x:f>IF('21_Form_Socio_Economie'!$S17="Validé humainement",'21_Form_Socio_Economie'!H17,"")</x:f>
      </x:c>
      <x:c r="I17" s="142" t="str">
        <x:f>IF('21_Form_Socio_Economie'!$S17="Validé humainement",'21_Form_Socio_Economie'!I17,"")</x:f>
      </x:c>
      <x:c r="J17" s="142" t="str">
        <x:f>IF('21_Form_Socio_Economie'!$S17="Validé humainement",'21_Form_Socio_Economie'!J17,"")</x:f>
      </x:c>
      <x:c r="K17" s="142" t="str">
        <x:f>IF('21_Form_Socio_Economie'!$S17="Validé humainement",'21_Form_Socio_Economie'!K17,"")</x:f>
      </x:c>
      <x:c r="L17" s="142" t="str">
        <x:f>IF('21_Form_Socio_Economie'!$S17="Validé humainement",'21_Form_Socio_Economie'!L17,"")</x:f>
      </x:c>
      <x:c r="M17" s="142" t="str">
        <x:f>IF('21_Form_Socio_Economie'!$S17="Validé humainement",'21_Form_Socio_Economie'!M17,"")</x:f>
      </x:c>
      <x:c r="N17" s="142" t="str">
        <x:f>IF('21_Form_Socio_Economie'!$S17="Validé humainement",'21_Form_Socio_Economie'!N17,"")</x:f>
      </x:c>
      <x:c r="O17" s="142" t="str">
        <x:f>IF('21_Form_Socio_Economie'!$S17="Validé humainement",'21_Form_Socio_Economie'!O17,"")</x:f>
      </x:c>
      <x:c r="P17" s="142" t="str">
        <x:f>IF('21_Form_Socio_Economie'!$S17="Validé humainement",'21_Form_Socio_Economie'!P17,"")</x:f>
      </x:c>
      <x:c r="Q17" s="142" t="str">
        <x:f>IF('21_Form_Socio_Economie'!$S17="Validé humainement",'21_Form_Socio_Economie'!Q17,"")</x:f>
      </x:c>
      <x:c r="R17" s="142" t="str">
        <x:f>IF('21_Form_Socio_Economie'!$S17="Validé humainement",'21_Form_Socio_Economie'!R17,"")</x:f>
      </x:c>
      <x:c r="S17" s="142" t="str">
        <x:f>IF('21_Form_Socio_Economie'!$S17="Validé humainement",'21_Form_Socio_Economie'!S17,"")</x:f>
      </x:c>
      <x:c r="T17" s="142" t="str">
        <x:f>IF('21_Form_Socio_Economie'!$S17="Validé humainement",'21_Form_Socio_Economie'!T17,"")</x:f>
      </x:c>
      <x:c r="U17" s="142" t="str">
        <x:f>IF('21_Form_Socio_Economie'!$S17="Validé humainement",'21_Form_Socio_Economie'!U17,"")</x:f>
      </x:c>
      <x:c r="V17" s="142" t="str">
        <x:f>IF('21_Form_Socio_Economie'!$S17="Validé humainement",'21_Form_Socio_Economie'!V17,"")</x:f>
      </x:c>
      <x:c r="W17" s="142" t="str">
        <x:f>IF('21_Form_Socio_Economie'!$S17="Validé humainement",'21_Form_Socio_Economie'!W17,"")</x:f>
      </x:c>
      <x:c r="X17" s="142" t="str">
        <x:f>IF('21_Form_Socio_Economie'!$S17="Validé humainement",'21_Form_Socio_Economie'!X17,"")</x:f>
      </x:c>
    </x:row>
    <x:row r="18">
      <x:c r="A18" s="142" t="str">
        <x:f>IF('21_Form_Socio_Economie'!$S18="Validé humainement",'21_Form_Socio_Economie'!A18,"")</x:f>
      </x:c>
      <x:c r="B18" s="142" t="str">
        <x:f>IF('21_Form_Socio_Economie'!$S18="Validé humainement",'21_Form_Socio_Economie'!B18,"")</x:f>
      </x:c>
      <x:c r="C18" s="142" t="str">
        <x:f>IF('21_Form_Socio_Economie'!$S18="Validé humainement",'21_Form_Socio_Economie'!C18,"")</x:f>
      </x:c>
      <x:c r="D18" s="142" t="str">
        <x:f>IF('21_Form_Socio_Economie'!$S18="Validé humainement",'21_Form_Socio_Economie'!D18,"")</x:f>
      </x:c>
      <x:c r="E18" s="142" t="str">
        <x:f>IF('21_Form_Socio_Economie'!$S18="Validé humainement",'21_Form_Socio_Economie'!E18,"")</x:f>
      </x:c>
      <x:c r="F18" s="142" t="str">
        <x:f>IF('21_Form_Socio_Economie'!$S18="Validé humainement",'21_Form_Socio_Economie'!F18,"")</x:f>
      </x:c>
      <x:c r="G18" s="142" t="str">
        <x:f>IF('21_Form_Socio_Economie'!$S18="Validé humainement",'21_Form_Socio_Economie'!G18,"")</x:f>
      </x:c>
      <x:c r="H18" s="142" t="str">
        <x:f>IF('21_Form_Socio_Economie'!$S18="Validé humainement",'21_Form_Socio_Economie'!H18,"")</x:f>
      </x:c>
      <x:c r="I18" s="142" t="str">
        <x:f>IF('21_Form_Socio_Economie'!$S18="Validé humainement",'21_Form_Socio_Economie'!I18,"")</x:f>
      </x:c>
      <x:c r="J18" s="142" t="str">
        <x:f>IF('21_Form_Socio_Economie'!$S18="Validé humainement",'21_Form_Socio_Economie'!J18,"")</x:f>
      </x:c>
      <x:c r="K18" s="142" t="str">
        <x:f>IF('21_Form_Socio_Economie'!$S18="Validé humainement",'21_Form_Socio_Economie'!K18,"")</x:f>
      </x:c>
      <x:c r="L18" s="142" t="str">
        <x:f>IF('21_Form_Socio_Economie'!$S18="Validé humainement",'21_Form_Socio_Economie'!L18,"")</x:f>
      </x:c>
      <x:c r="M18" s="142" t="str">
        <x:f>IF('21_Form_Socio_Economie'!$S18="Validé humainement",'21_Form_Socio_Economie'!M18,"")</x:f>
      </x:c>
      <x:c r="N18" s="142" t="str">
        <x:f>IF('21_Form_Socio_Economie'!$S18="Validé humainement",'21_Form_Socio_Economie'!N18,"")</x:f>
      </x:c>
      <x:c r="O18" s="142" t="str">
        <x:f>IF('21_Form_Socio_Economie'!$S18="Validé humainement",'21_Form_Socio_Economie'!O18,"")</x:f>
      </x:c>
      <x:c r="P18" s="142" t="str">
        <x:f>IF('21_Form_Socio_Economie'!$S18="Validé humainement",'21_Form_Socio_Economie'!P18,"")</x:f>
      </x:c>
      <x:c r="Q18" s="142" t="str">
        <x:f>IF('21_Form_Socio_Economie'!$S18="Validé humainement",'21_Form_Socio_Economie'!Q18,"")</x:f>
      </x:c>
      <x:c r="R18" s="142" t="str">
        <x:f>IF('21_Form_Socio_Economie'!$S18="Validé humainement",'21_Form_Socio_Economie'!R18,"")</x:f>
      </x:c>
      <x:c r="S18" s="142" t="str">
        <x:f>IF('21_Form_Socio_Economie'!$S18="Validé humainement",'21_Form_Socio_Economie'!S18,"")</x:f>
      </x:c>
      <x:c r="T18" s="142" t="str">
        <x:f>IF('21_Form_Socio_Economie'!$S18="Validé humainement",'21_Form_Socio_Economie'!T18,"")</x:f>
      </x:c>
      <x:c r="U18" s="142" t="str">
        <x:f>IF('21_Form_Socio_Economie'!$S18="Validé humainement",'21_Form_Socio_Economie'!U18,"")</x:f>
      </x:c>
      <x:c r="V18" s="142" t="str">
        <x:f>IF('21_Form_Socio_Economie'!$S18="Validé humainement",'21_Form_Socio_Economie'!V18,"")</x:f>
      </x:c>
      <x:c r="W18" s="142" t="str">
        <x:f>IF('21_Form_Socio_Economie'!$S18="Validé humainement",'21_Form_Socio_Economie'!W18,"")</x:f>
      </x:c>
      <x:c r="X18" s="142" t="str">
        <x:f>IF('21_Form_Socio_Economie'!$S18="Validé humainement",'21_Form_Socio_Economie'!X18,"")</x:f>
      </x:c>
    </x:row>
    <x:row r="19">
      <x:c r="A19" s="142" t="str">
        <x:f>IF('21_Form_Socio_Economie'!$S19="Validé humainement",'21_Form_Socio_Economie'!A19,"")</x:f>
      </x:c>
      <x:c r="B19" s="142" t="str">
        <x:f>IF('21_Form_Socio_Economie'!$S19="Validé humainement",'21_Form_Socio_Economie'!B19,"")</x:f>
      </x:c>
      <x:c r="C19" s="142" t="str">
        <x:f>IF('21_Form_Socio_Economie'!$S19="Validé humainement",'21_Form_Socio_Economie'!C19,"")</x:f>
      </x:c>
      <x:c r="D19" s="142" t="str">
        <x:f>IF('21_Form_Socio_Economie'!$S19="Validé humainement",'21_Form_Socio_Economie'!D19,"")</x:f>
      </x:c>
      <x:c r="E19" s="142" t="str">
        <x:f>IF('21_Form_Socio_Economie'!$S19="Validé humainement",'21_Form_Socio_Economie'!E19,"")</x:f>
      </x:c>
      <x:c r="F19" s="142" t="str">
        <x:f>IF('21_Form_Socio_Economie'!$S19="Validé humainement",'21_Form_Socio_Economie'!F19,"")</x:f>
      </x:c>
      <x:c r="G19" s="142" t="str">
        <x:f>IF('21_Form_Socio_Economie'!$S19="Validé humainement",'21_Form_Socio_Economie'!G19,"")</x:f>
      </x:c>
      <x:c r="H19" s="142" t="str">
        <x:f>IF('21_Form_Socio_Economie'!$S19="Validé humainement",'21_Form_Socio_Economie'!H19,"")</x:f>
      </x:c>
      <x:c r="I19" s="142" t="str">
        <x:f>IF('21_Form_Socio_Economie'!$S19="Validé humainement",'21_Form_Socio_Economie'!I19,"")</x:f>
      </x:c>
      <x:c r="J19" s="142" t="str">
        <x:f>IF('21_Form_Socio_Economie'!$S19="Validé humainement",'21_Form_Socio_Economie'!J19,"")</x:f>
      </x:c>
      <x:c r="K19" s="142" t="str">
        <x:f>IF('21_Form_Socio_Economie'!$S19="Validé humainement",'21_Form_Socio_Economie'!K19,"")</x:f>
      </x:c>
      <x:c r="L19" s="142" t="str">
        <x:f>IF('21_Form_Socio_Economie'!$S19="Validé humainement",'21_Form_Socio_Economie'!L19,"")</x:f>
      </x:c>
      <x:c r="M19" s="142" t="str">
        <x:f>IF('21_Form_Socio_Economie'!$S19="Validé humainement",'21_Form_Socio_Economie'!M19,"")</x:f>
      </x:c>
      <x:c r="N19" s="142" t="str">
        <x:f>IF('21_Form_Socio_Economie'!$S19="Validé humainement",'21_Form_Socio_Economie'!N19,"")</x:f>
      </x:c>
      <x:c r="O19" s="142" t="str">
        <x:f>IF('21_Form_Socio_Economie'!$S19="Validé humainement",'21_Form_Socio_Economie'!O19,"")</x:f>
      </x:c>
      <x:c r="P19" s="142" t="str">
        <x:f>IF('21_Form_Socio_Economie'!$S19="Validé humainement",'21_Form_Socio_Economie'!P19,"")</x:f>
      </x:c>
      <x:c r="Q19" s="142" t="str">
        <x:f>IF('21_Form_Socio_Economie'!$S19="Validé humainement",'21_Form_Socio_Economie'!Q19,"")</x:f>
      </x:c>
      <x:c r="R19" s="142" t="str">
        <x:f>IF('21_Form_Socio_Economie'!$S19="Validé humainement",'21_Form_Socio_Economie'!R19,"")</x:f>
      </x:c>
      <x:c r="S19" s="142" t="str">
        <x:f>IF('21_Form_Socio_Economie'!$S19="Validé humainement",'21_Form_Socio_Economie'!S19,"")</x:f>
      </x:c>
      <x:c r="T19" s="142" t="str">
        <x:f>IF('21_Form_Socio_Economie'!$S19="Validé humainement",'21_Form_Socio_Economie'!T19,"")</x:f>
      </x:c>
      <x:c r="U19" s="142" t="str">
        <x:f>IF('21_Form_Socio_Economie'!$S19="Validé humainement",'21_Form_Socio_Economie'!U19,"")</x:f>
      </x:c>
      <x:c r="V19" s="142" t="str">
        <x:f>IF('21_Form_Socio_Economie'!$S19="Validé humainement",'21_Form_Socio_Economie'!V19,"")</x:f>
      </x:c>
      <x:c r="W19" s="142" t="str">
        <x:f>IF('21_Form_Socio_Economie'!$S19="Validé humainement",'21_Form_Socio_Economie'!W19,"")</x:f>
      </x:c>
      <x:c r="X19" s="142" t="str">
        <x:f>IF('21_Form_Socio_Economie'!$S19="Validé humainement",'21_Form_Socio_Economie'!X19,"")</x:f>
      </x:c>
    </x:row>
    <x:row r="20">
      <x:c r="A20" s="142" t="str">
        <x:f>IF('21_Form_Socio_Economie'!$S20="Validé humainement",'21_Form_Socio_Economie'!A20,"")</x:f>
      </x:c>
      <x:c r="B20" s="142" t="str">
        <x:f>IF('21_Form_Socio_Economie'!$S20="Validé humainement",'21_Form_Socio_Economie'!B20,"")</x:f>
      </x:c>
      <x:c r="C20" s="142" t="str">
        <x:f>IF('21_Form_Socio_Economie'!$S20="Validé humainement",'21_Form_Socio_Economie'!C20,"")</x:f>
      </x:c>
      <x:c r="D20" s="142" t="str">
        <x:f>IF('21_Form_Socio_Economie'!$S20="Validé humainement",'21_Form_Socio_Economie'!D20,"")</x:f>
      </x:c>
      <x:c r="E20" s="142" t="str">
        <x:f>IF('21_Form_Socio_Economie'!$S20="Validé humainement",'21_Form_Socio_Economie'!E20,"")</x:f>
      </x:c>
      <x:c r="F20" s="142" t="str">
        <x:f>IF('21_Form_Socio_Economie'!$S20="Validé humainement",'21_Form_Socio_Economie'!F20,"")</x:f>
      </x:c>
      <x:c r="G20" s="142" t="str">
        <x:f>IF('21_Form_Socio_Economie'!$S20="Validé humainement",'21_Form_Socio_Economie'!G20,"")</x:f>
      </x:c>
      <x:c r="H20" s="142" t="str">
        <x:f>IF('21_Form_Socio_Economie'!$S20="Validé humainement",'21_Form_Socio_Economie'!H20,"")</x:f>
      </x:c>
      <x:c r="I20" s="142" t="str">
        <x:f>IF('21_Form_Socio_Economie'!$S20="Validé humainement",'21_Form_Socio_Economie'!I20,"")</x:f>
      </x:c>
      <x:c r="J20" s="142" t="str">
        <x:f>IF('21_Form_Socio_Economie'!$S20="Validé humainement",'21_Form_Socio_Economie'!J20,"")</x:f>
      </x:c>
      <x:c r="K20" s="142" t="str">
        <x:f>IF('21_Form_Socio_Economie'!$S20="Validé humainement",'21_Form_Socio_Economie'!K20,"")</x:f>
      </x:c>
      <x:c r="L20" s="142" t="str">
        <x:f>IF('21_Form_Socio_Economie'!$S20="Validé humainement",'21_Form_Socio_Economie'!L20,"")</x:f>
      </x:c>
      <x:c r="M20" s="142" t="str">
        <x:f>IF('21_Form_Socio_Economie'!$S20="Validé humainement",'21_Form_Socio_Economie'!M20,"")</x:f>
      </x:c>
      <x:c r="N20" s="142" t="str">
        <x:f>IF('21_Form_Socio_Economie'!$S20="Validé humainement",'21_Form_Socio_Economie'!N20,"")</x:f>
      </x:c>
      <x:c r="O20" s="142" t="str">
        <x:f>IF('21_Form_Socio_Economie'!$S20="Validé humainement",'21_Form_Socio_Economie'!O20,"")</x:f>
      </x:c>
      <x:c r="P20" s="142" t="str">
        <x:f>IF('21_Form_Socio_Economie'!$S20="Validé humainement",'21_Form_Socio_Economie'!P20,"")</x:f>
      </x:c>
      <x:c r="Q20" s="142" t="str">
        <x:f>IF('21_Form_Socio_Economie'!$S20="Validé humainement",'21_Form_Socio_Economie'!Q20,"")</x:f>
      </x:c>
      <x:c r="R20" s="142" t="str">
        <x:f>IF('21_Form_Socio_Economie'!$S20="Validé humainement",'21_Form_Socio_Economie'!R20,"")</x:f>
      </x:c>
      <x:c r="S20" s="142" t="str">
        <x:f>IF('21_Form_Socio_Economie'!$S20="Validé humainement",'21_Form_Socio_Economie'!S20,"")</x:f>
      </x:c>
      <x:c r="T20" s="142" t="str">
        <x:f>IF('21_Form_Socio_Economie'!$S20="Validé humainement",'21_Form_Socio_Economie'!T20,"")</x:f>
      </x:c>
      <x:c r="U20" s="142" t="str">
        <x:f>IF('21_Form_Socio_Economie'!$S20="Validé humainement",'21_Form_Socio_Economie'!U20,"")</x:f>
      </x:c>
      <x:c r="V20" s="142" t="str">
        <x:f>IF('21_Form_Socio_Economie'!$S20="Validé humainement",'21_Form_Socio_Economie'!V20,"")</x:f>
      </x:c>
      <x:c r="W20" s="142" t="str">
        <x:f>IF('21_Form_Socio_Economie'!$S20="Validé humainement",'21_Form_Socio_Economie'!W20,"")</x:f>
      </x:c>
      <x:c r="X20" s="142" t="str">
        <x:f>IF('21_Form_Socio_Economie'!$S20="Validé humainement",'21_Form_Socio_Economie'!X20,"")</x:f>
      </x:c>
    </x:row>
    <x:row r="21">
      <x:c r="A21" s="142" t="str">
        <x:f>IF('21_Form_Socio_Economie'!$S21="Validé humainement",'21_Form_Socio_Economie'!A21,"")</x:f>
      </x:c>
      <x:c r="B21" s="142" t="str">
        <x:f>IF('21_Form_Socio_Economie'!$S21="Validé humainement",'21_Form_Socio_Economie'!B21,"")</x:f>
      </x:c>
      <x:c r="C21" s="142" t="str">
        <x:f>IF('21_Form_Socio_Economie'!$S21="Validé humainement",'21_Form_Socio_Economie'!C21,"")</x:f>
      </x:c>
      <x:c r="D21" s="142" t="str">
        <x:f>IF('21_Form_Socio_Economie'!$S21="Validé humainement",'21_Form_Socio_Economie'!D21,"")</x:f>
      </x:c>
      <x:c r="E21" s="142" t="str">
        <x:f>IF('21_Form_Socio_Economie'!$S21="Validé humainement",'21_Form_Socio_Economie'!E21,"")</x:f>
      </x:c>
      <x:c r="F21" s="142" t="str">
        <x:f>IF('21_Form_Socio_Economie'!$S21="Validé humainement",'21_Form_Socio_Economie'!F21,"")</x:f>
      </x:c>
      <x:c r="G21" s="142" t="str">
        <x:f>IF('21_Form_Socio_Economie'!$S21="Validé humainement",'21_Form_Socio_Economie'!G21,"")</x:f>
      </x:c>
      <x:c r="H21" s="142" t="str">
        <x:f>IF('21_Form_Socio_Economie'!$S21="Validé humainement",'21_Form_Socio_Economie'!H21,"")</x:f>
      </x:c>
      <x:c r="I21" s="142" t="str">
        <x:f>IF('21_Form_Socio_Economie'!$S21="Validé humainement",'21_Form_Socio_Economie'!I21,"")</x:f>
      </x:c>
      <x:c r="J21" s="142" t="str">
        <x:f>IF('21_Form_Socio_Economie'!$S21="Validé humainement",'21_Form_Socio_Economie'!J21,"")</x:f>
      </x:c>
      <x:c r="K21" s="142" t="str">
        <x:f>IF('21_Form_Socio_Economie'!$S21="Validé humainement",'21_Form_Socio_Economie'!K21,"")</x:f>
      </x:c>
      <x:c r="L21" s="142" t="str">
        <x:f>IF('21_Form_Socio_Economie'!$S21="Validé humainement",'21_Form_Socio_Economie'!L21,"")</x:f>
      </x:c>
      <x:c r="M21" s="142" t="str">
        <x:f>IF('21_Form_Socio_Economie'!$S21="Validé humainement",'21_Form_Socio_Economie'!M21,"")</x:f>
      </x:c>
      <x:c r="N21" s="142" t="str">
        <x:f>IF('21_Form_Socio_Economie'!$S21="Validé humainement",'21_Form_Socio_Economie'!N21,"")</x:f>
      </x:c>
      <x:c r="O21" s="142" t="str">
        <x:f>IF('21_Form_Socio_Economie'!$S21="Validé humainement",'21_Form_Socio_Economie'!O21,"")</x:f>
      </x:c>
      <x:c r="P21" s="142" t="str">
        <x:f>IF('21_Form_Socio_Economie'!$S21="Validé humainement",'21_Form_Socio_Economie'!P21,"")</x:f>
      </x:c>
      <x:c r="Q21" s="142" t="str">
        <x:f>IF('21_Form_Socio_Economie'!$S21="Validé humainement",'21_Form_Socio_Economie'!Q21,"")</x:f>
      </x:c>
      <x:c r="R21" s="142" t="str">
        <x:f>IF('21_Form_Socio_Economie'!$S21="Validé humainement",'21_Form_Socio_Economie'!R21,"")</x:f>
      </x:c>
      <x:c r="S21" s="142" t="str">
        <x:f>IF('21_Form_Socio_Economie'!$S21="Validé humainement",'21_Form_Socio_Economie'!S21,"")</x:f>
      </x:c>
      <x:c r="T21" s="142" t="str">
        <x:f>IF('21_Form_Socio_Economie'!$S21="Validé humainement",'21_Form_Socio_Economie'!T21,"")</x:f>
      </x:c>
      <x:c r="U21" s="142" t="str">
        <x:f>IF('21_Form_Socio_Economie'!$S21="Validé humainement",'21_Form_Socio_Economie'!U21,"")</x:f>
      </x:c>
      <x:c r="V21" s="142" t="str">
        <x:f>IF('21_Form_Socio_Economie'!$S21="Validé humainement",'21_Form_Socio_Economie'!V21,"")</x:f>
      </x:c>
      <x:c r="W21" s="142" t="str">
        <x:f>IF('21_Form_Socio_Economie'!$S21="Validé humainement",'21_Form_Socio_Economie'!W21,"")</x:f>
      </x:c>
      <x:c r="X21" s="142" t="str">
        <x:f>IF('21_Form_Socio_Economie'!$S21="Validé humainement",'21_Form_Socio_Economie'!X21,"")</x:f>
      </x:c>
    </x:row>
    <x:row r="22">
      <x:c r="A22" s="142" t="str">
        <x:f>IF('21_Form_Socio_Economie'!$S22="Validé humainement",'21_Form_Socio_Economie'!A22,"")</x:f>
      </x:c>
      <x:c r="B22" s="142" t="str">
        <x:f>IF('21_Form_Socio_Economie'!$S22="Validé humainement",'21_Form_Socio_Economie'!B22,"")</x:f>
      </x:c>
      <x:c r="C22" s="142" t="str">
        <x:f>IF('21_Form_Socio_Economie'!$S22="Validé humainement",'21_Form_Socio_Economie'!C22,"")</x:f>
      </x:c>
      <x:c r="D22" s="142" t="str">
        <x:f>IF('21_Form_Socio_Economie'!$S22="Validé humainement",'21_Form_Socio_Economie'!D22,"")</x:f>
      </x:c>
      <x:c r="E22" s="142" t="str">
        <x:f>IF('21_Form_Socio_Economie'!$S22="Validé humainement",'21_Form_Socio_Economie'!E22,"")</x:f>
      </x:c>
      <x:c r="F22" s="142" t="str">
        <x:f>IF('21_Form_Socio_Economie'!$S22="Validé humainement",'21_Form_Socio_Economie'!F22,"")</x:f>
      </x:c>
      <x:c r="G22" s="142" t="str">
        <x:f>IF('21_Form_Socio_Economie'!$S22="Validé humainement",'21_Form_Socio_Economie'!G22,"")</x:f>
      </x:c>
      <x:c r="H22" s="142" t="str">
        <x:f>IF('21_Form_Socio_Economie'!$S22="Validé humainement",'21_Form_Socio_Economie'!H22,"")</x:f>
      </x:c>
      <x:c r="I22" s="142" t="str">
        <x:f>IF('21_Form_Socio_Economie'!$S22="Validé humainement",'21_Form_Socio_Economie'!I22,"")</x:f>
      </x:c>
      <x:c r="J22" s="142" t="str">
        <x:f>IF('21_Form_Socio_Economie'!$S22="Validé humainement",'21_Form_Socio_Economie'!J22,"")</x:f>
      </x:c>
      <x:c r="K22" s="142" t="str">
        <x:f>IF('21_Form_Socio_Economie'!$S22="Validé humainement",'21_Form_Socio_Economie'!K22,"")</x:f>
      </x:c>
      <x:c r="L22" s="142" t="str">
        <x:f>IF('21_Form_Socio_Economie'!$S22="Validé humainement",'21_Form_Socio_Economie'!L22,"")</x:f>
      </x:c>
      <x:c r="M22" s="142" t="str">
        <x:f>IF('21_Form_Socio_Economie'!$S22="Validé humainement",'21_Form_Socio_Economie'!M22,"")</x:f>
      </x:c>
      <x:c r="N22" s="142" t="str">
        <x:f>IF('21_Form_Socio_Economie'!$S22="Validé humainement",'21_Form_Socio_Economie'!N22,"")</x:f>
      </x:c>
      <x:c r="O22" s="142" t="str">
        <x:f>IF('21_Form_Socio_Economie'!$S22="Validé humainement",'21_Form_Socio_Economie'!O22,"")</x:f>
      </x:c>
      <x:c r="P22" s="142" t="str">
        <x:f>IF('21_Form_Socio_Economie'!$S22="Validé humainement",'21_Form_Socio_Economie'!P22,"")</x:f>
      </x:c>
      <x:c r="Q22" s="142" t="str">
        <x:f>IF('21_Form_Socio_Economie'!$S22="Validé humainement",'21_Form_Socio_Economie'!Q22,"")</x:f>
      </x:c>
      <x:c r="R22" s="142" t="str">
        <x:f>IF('21_Form_Socio_Economie'!$S22="Validé humainement",'21_Form_Socio_Economie'!R22,"")</x:f>
      </x:c>
      <x:c r="S22" s="142" t="str">
        <x:f>IF('21_Form_Socio_Economie'!$S22="Validé humainement",'21_Form_Socio_Economie'!S22,"")</x:f>
      </x:c>
      <x:c r="T22" s="142" t="str">
        <x:f>IF('21_Form_Socio_Economie'!$S22="Validé humainement",'21_Form_Socio_Economie'!T22,"")</x:f>
      </x:c>
      <x:c r="U22" s="142" t="str">
        <x:f>IF('21_Form_Socio_Economie'!$S22="Validé humainement",'21_Form_Socio_Economie'!U22,"")</x:f>
      </x:c>
      <x:c r="V22" s="142" t="str">
        <x:f>IF('21_Form_Socio_Economie'!$S22="Validé humainement",'21_Form_Socio_Economie'!V22,"")</x:f>
      </x:c>
      <x:c r="W22" s="142" t="str">
        <x:f>IF('21_Form_Socio_Economie'!$S22="Validé humainement",'21_Form_Socio_Economie'!W22,"")</x:f>
      </x:c>
      <x:c r="X22" s="142" t="str">
        <x:f>IF('21_Form_Socio_Economie'!$S22="Validé humainement",'21_Form_Socio_Economie'!X22,"")</x:f>
      </x:c>
    </x:row>
    <x:row r="23">
      <x:c r="A23" s="142" t="str">
        <x:f>IF('21_Form_Socio_Economie'!$S23="Validé humainement",'21_Form_Socio_Economie'!A23,"")</x:f>
      </x:c>
      <x:c r="B23" s="142" t="str">
        <x:f>IF('21_Form_Socio_Economie'!$S23="Validé humainement",'21_Form_Socio_Economie'!B23,"")</x:f>
      </x:c>
      <x:c r="C23" s="142" t="str">
        <x:f>IF('21_Form_Socio_Economie'!$S23="Validé humainement",'21_Form_Socio_Economie'!C23,"")</x:f>
      </x:c>
      <x:c r="D23" s="142" t="str">
        <x:f>IF('21_Form_Socio_Economie'!$S23="Validé humainement",'21_Form_Socio_Economie'!D23,"")</x:f>
      </x:c>
      <x:c r="E23" s="142" t="str">
        <x:f>IF('21_Form_Socio_Economie'!$S23="Validé humainement",'21_Form_Socio_Economie'!E23,"")</x:f>
      </x:c>
      <x:c r="F23" s="142" t="str">
        <x:f>IF('21_Form_Socio_Economie'!$S23="Validé humainement",'21_Form_Socio_Economie'!F23,"")</x:f>
      </x:c>
      <x:c r="G23" s="142" t="str">
        <x:f>IF('21_Form_Socio_Economie'!$S23="Validé humainement",'21_Form_Socio_Economie'!G23,"")</x:f>
      </x:c>
      <x:c r="H23" s="142" t="str">
        <x:f>IF('21_Form_Socio_Economie'!$S23="Validé humainement",'21_Form_Socio_Economie'!H23,"")</x:f>
      </x:c>
      <x:c r="I23" s="142" t="str">
        <x:f>IF('21_Form_Socio_Economie'!$S23="Validé humainement",'21_Form_Socio_Economie'!I23,"")</x:f>
      </x:c>
      <x:c r="J23" s="142" t="str">
        <x:f>IF('21_Form_Socio_Economie'!$S23="Validé humainement",'21_Form_Socio_Economie'!J23,"")</x:f>
      </x:c>
      <x:c r="K23" s="142" t="str">
        <x:f>IF('21_Form_Socio_Economie'!$S23="Validé humainement",'21_Form_Socio_Economie'!K23,"")</x:f>
      </x:c>
      <x:c r="L23" s="142" t="str">
        <x:f>IF('21_Form_Socio_Economie'!$S23="Validé humainement",'21_Form_Socio_Economie'!L23,"")</x:f>
      </x:c>
      <x:c r="M23" s="142" t="str">
        <x:f>IF('21_Form_Socio_Economie'!$S23="Validé humainement",'21_Form_Socio_Economie'!M23,"")</x:f>
      </x:c>
      <x:c r="N23" s="142" t="str">
        <x:f>IF('21_Form_Socio_Economie'!$S23="Validé humainement",'21_Form_Socio_Economie'!N23,"")</x:f>
      </x:c>
      <x:c r="O23" s="142" t="str">
        <x:f>IF('21_Form_Socio_Economie'!$S23="Validé humainement",'21_Form_Socio_Economie'!O23,"")</x:f>
      </x:c>
      <x:c r="P23" s="142" t="str">
        <x:f>IF('21_Form_Socio_Economie'!$S23="Validé humainement",'21_Form_Socio_Economie'!P23,"")</x:f>
      </x:c>
      <x:c r="Q23" s="142" t="str">
        <x:f>IF('21_Form_Socio_Economie'!$S23="Validé humainement",'21_Form_Socio_Economie'!Q23,"")</x:f>
      </x:c>
      <x:c r="R23" s="142" t="str">
        <x:f>IF('21_Form_Socio_Economie'!$S23="Validé humainement",'21_Form_Socio_Economie'!R23,"")</x:f>
      </x:c>
      <x:c r="S23" s="142" t="str">
        <x:f>IF('21_Form_Socio_Economie'!$S23="Validé humainement",'21_Form_Socio_Economie'!S23,"")</x:f>
      </x:c>
      <x:c r="T23" s="142" t="str">
        <x:f>IF('21_Form_Socio_Economie'!$S23="Validé humainement",'21_Form_Socio_Economie'!T23,"")</x:f>
      </x:c>
      <x:c r="U23" s="142" t="str">
        <x:f>IF('21_Form_Socio_Economie'!$S23="Validé humainement",'21_Form_Socio_Economie'!U23,"")</x:f>
      </x:c>
      <x:c r="V23" s="142" t="str">
        <x:f>IF('21_Form_Socio_Economie'!$S23="Validé humainement",'21_Form_Socio_Economie'!V23,"")</x:f>
      </x:c>
      <x:c r="W23" s="142" t="str">
        <x:f>IF('21_Form_Socio_Economie'!$S23="Validé humainement",'21_Form_Socio_Economie'!W23,"")</x:f>
      </x:c>
      <x:c r="X23" s="142" t="str">
        <x:f>IF('21_Form_Socio_Economie'!$S23="Validé humainement",'21_Form_Socio_Economie'!X23,"")</x:f>
      </x:c>
    </x:row>
    <x:row r="24">
      <x:c r="A24" s="142" t="str">
        <x:f>IF('21_Form_Socio_Economie'!$S24="Validé humainement",'21_Form_Socio_Economie'!A24,"")</x:f>
      </x:c>
      <x:c r="B24" s="142" t="str">
        <x:f>IF('21_Form_Socio_Economie'!$S24="Validé humainement",'21_Form_Socio_Economie'!B24,"")</x:f>
      </x:c>
      <x:c r="C24" s="142" t="str">
        <x:f>IF('21_Form_Socio_Economie'!$S24="Validé humainement",'21_Form_Socio_Economie'!C24,"")</x:f>
      </x:c>
      <x:c r="D24" s="142" t="str">
        <x:f>IF('21_Form_Socio_Economie'!$S24="Validé humainement",'21_Form_Socio_Economie'!D24,"")</x:f>
      </x:c>
      <x:c r="E24" s="142" t="str">
        <x:f>IF('21_Form_Socio_Economie'!$S24="Validé humainement",'21_Form_Socio_Economie'!E24,"")</x:f>
      </x:c>
      <x:c r="F24" s="142" t="str">
        <x:f>IF('21_Form_Socio_Economie'!$S24="Validé humainement",'21_Form_Socio_Economie'!F24,"")</x:f>
      </x:c>
      <x:c r="G24" s="142" t="str">
        <x:f>IF('21_Form_Socio_Economie'!$S24="Validé humainement",'21_Form_Socio_Economie'!G24,"")</x:f>
      </x:c>
      <x:c r="H24" s="142" t="str">
        <x:f>IF('21_Form_Socio_Economie'!$S24="Validé humainement",'21_Form_Socio_Economie'!H24,"")</x:f>
      </x:c>
      <x:c r="I24" s="142" t="str">
        <x:f>IF('21_Form_Socio_Economie'!$S24="Validé humainement",'21_Form_Socio_Economie'!I24,"")</x:f>
      </x:c>
      <x:c r="J24" s="142" t="str">
        <x:f>IF('21_Form_Socio_Economie'!$S24="Validé humainement",'21_Form_Socio_Economie'!J24,"")</x:f>
      </x:c>
      <x:c r="K24" s="142" t="str">
        <x:f>IF('21_Form_Socio_Economie'!$S24="Validé humainement",'21_Form_Socio_Economie'!K24,"")</x:f>
      </x:c>
      <x:c r="L24" s="142" t="str">
        <x:f>IF('21_Form_Socio_Economie'!$S24="Validé humainement",'21_Form_Socio_Economie'!L24,"")</x:f>
      </x:c>
      <x:c r="M24" s="142" t="str">
        <x:f>IF('21_Form_Socio_Economie'!$S24="Validé humainement",'21_Form_Socio_Economie'!M24,"")</x:f>
      </x:c>
      <x:c r="N24" s="142" t="str">
        <x:f>IF('21_Form_Socio_Economie'!$S24="Validé humainement",'21_Form_Socio_Economie'!N24,"")</x:f>
      </x:c>
      <x:c r="O24" s="142" t="str">
        <x:f>IF('21_Form_Socio_Economie'!$S24="Validé humainement",'21_Form_Socio_Economie'!O24,"")</x:f>
      </x:c>
      <x:c r="P24" s="142" t="str">
        <x:f>IF('21_Form_Socio_Economie'!$S24="Validé humainement",'21_Form_Socio_Economie'!P24,"")</x:f>
      </x:c>
      <x:c r="Q24" s="142" t="str">
        <x:f>IF('21_Form_Socio_Economie'!$S24="Validé humainement",'21_Form_Socio_Economie'!Q24,"")</x:f>
      </x:c>
      <x:c r="R24" s="142" t="str">
        <x:f>IF('21_Form_Socio_Economie'!$S24="Validé humainement",'21_Form_Socio_Economie'!R24,"")</x:f>
      </x:c>
      <x:c r="S24" s="142" t="str">
        <x:f>IF('21_Form_Socio_Economie'!$S24="Validé humainement",'21_Form_Socio_Economie'!S24,"")</x:f>
      </x:c>
      <x:c r="T24" s="142" t="str">
        <x:f>IF('21_Form_Socio_Economie'!$S24="Validé humainement",'21_Form_Socio_Economie'!T24,"")</x:f>
      </x:c>
      <x:c r="U24" s="142" t="str">
        <x:f>IF('21_Form_Socio_Economie'!$S24="Validé humainement",'21_Form_Socio_Economie'!U24,"")</x:f>
      </x:c>
      <x:c r="V24" s="142" t="str">
        <x:f>IF('21_Form_Socio_Economie'!$S24="Validé humainement",'21_Form_Socio_Economie'!V24,"")</x:f>
      </x:c>
      <x:c r="W24" s="142" t="str">
        <x:f>IF('21_Form_Socio_Economie'!$S24="Validé humainement",'21_Form_Socio_Economie'!W24,"")</x:f>
      </x:c>
      <x:c r="X24" s="142" t="str">
        <x:f>IF('21_Form_Socio_Economie'!$S24="Validé humainement",'21_Form_Socio_Economie'!X24,"")</x:f>
      </x:c>
    </x:row>
    <x:row r="25">
      <x:c r="A25" s="142" t="str">
        <x:f>IF('21_Form_Socio_Economie'!$S25="Validé humainement",'21_Form_Socio_Economie'!A25,"")</x:f>
      </x:c>
      <x:c r="B25" s="142" t="str">
        <x:f>IF('21_Form_Socio_Economie'!$S25="Validé humainement",'21_Form_Socio_Economie'!B25,"")</x:f>
      </x:c>
      <x:c r="C25" s="142" t="str">
        <x:f>IF('21_Form_Socio_Economie'!$S25="Validé humainement",'21_Form_Socio_Economie'!C25,"")</x:f>
      </x:c>
      <x:c r="D25" s="142" t="str">
        <x:f>IF('21_Form_Socio_Economie'!$S25="Validé humainement",'21_Form_Socio_Economie'!D25,"")</x:f>
      </x:c>
      <x:c r="E25" s="142" t="str">
        <x:f>IF('21_Form_Socio_Economie'!$S25="Validé humainement",'21_Form_Socio_Economie'!E25,"")</x:f>
      </x:c>
      <x:c r="F25" s="142" t="str">
        <x:f>IF('21_Form_Socio_Economie'!$S25="Validé humainement",'21_Form_Socio_Economie'!F25,"")</x:f>
      </x:c>
      <x:c r="G25" s="142" t="str">
        <x:f>IF('21_Form_Socio_Economie'!$S25="Validé humainement",'21_Form_Socio_Economie'!G25,"")</x:f>
      </x:c>
      <x:c r="H25" s="142" t="str">
        <x:f>IF('21_Form_Socio_Economie'!$S25="Validé humainement",'21_Form_Socio_Economie'!H25,"")</x:f>
      </x:c>
      <x:c r="I25" s="142" t="str">
        <x:f>IF('21_Form_Socio_Economie'!$S25="Validé humainement",'21_Form_Socio_Economie'!I25,"")</x:f>
      </x:c>
      <x:c r="J25" s="142" t="str">
        <x:f>IF('21_Form_Socio_Economie'!$S25="Validé humainement",'21_Form_Socio_Economie'!J25,"")</x:f>
      </x:c>
      <x:c r="K25" s="142" t="str">
        <x:f>IF('21_Form_Socio_Economie'!$S25="Validé humainement",'21_Form_Socio_Economie'!K25,"")</x:f>
      </x:c>
      <x:c r="L25" s="142" t="str">
        <x:f>IF('21_Form_Socio_Economie'!$S25="Validé humainement",'21_Form_Socio_Economie'!L25,"")</x:f>
      </x:c>
      <x:c r="M25" s="142" t="str">
        <x:f>IF('21_Form_Socio_Economie'!$S25="Validé humainement",'21_Form_Socio_Economie'!M25,"")</x:f>
      </x:c>
      <x:c r="N25" s="142" t="str">
        <x:f>IF('21_Form_Socio_Economie'!$S25="Validé humainement",'21_Form_Socio_Economie'!N25,"")</x:f>
      </x:c>
      <x:c r="O25" s="142" t="str">
        <x:f>IF('21_Form_Socio_Economie'!$S25="Validé humainement",'21_Form_Socio_Economie'!O25,"")</x:f>
      </x:c>
      <x:c r="P25" s="142" t="str">
        <x:f>IF('21_Form_Socio_Economie'!$S25="Validé humainement",'21_Form_Socio_Economie'!P25,"")</x:f>
      </x:c>
      <x:c r="Q25" s="142" t="str">
        <x:f>IF('21_Form_Socio_Economie'!$S25="Validé humainement",'21_Form_Socio_Economie'!Q25,"")</x:f>
      </x:c>
      <x:c r="R25" s="142" t="str">
        <x:f>IF('21_Form_Socio_Economie'!$S25="Validé humainement",'21_Form_Socio_Economie'!R25,"")</x:f>
      </x:c>
      <x:c r="S25" s="142" t="str">
        <x:f>IF('21_Form_Socio_Economie'!$S25="Validé humainement",'21_Form_Socio_Economie'!S25,"")</x:f>
      </x:c>
      <x:c r="T25" s="142" t="str">
        <x:f>IF('21_Form_Socio_Economie'!$S25="Validé humainement",'21_Form_Socio_Economie'!T25,"")</x:f>
      </x:c>
      <x:c r="U25" s="142" t="str">
        <x:f>IF('21_Form_Socio_Economie'!$S25="Validé humainement",'21_Form_Socio_Economie'!U25,"")</x:f>
      </x:c>
      <x:c r="V25" s="142" t="str">
        <x:f>IF('21_Form_Socio_Economie'!$S25="Validé humainement",'21_Form_Socio_Economie'!V25,"")</x:f>
      </x:c>
      <x:c r="W25" s="142" t="str">
        <x:f>IF('21_Form_Socio_Economie'!$S25="Validé humainement",'21_Form_Socio_Economie'!W25,"")</x:f>
      </x:c>
      <x:c r="X25" s="142" t="str">
        <x:f>IF('21_Form_Socio_Economie'!$S25="Validé humainement",'21_Form_Socio_Economie'!X25,"")</x:f>
      </x:c>
    </x:row>
    <x:row r="26">
      <x:c r="A26" s="142" t="str">
        <x:f>IF('21_Form_Socio_Economie'!$S26="Validé humainement",'21_Form_Socio_Economie'!A26,"")</x:f>
      </x:c>
      <x:c r="B26" s="142" t="str">
        <x:f>IF('21_Form_Socio_Economie'!$S26="Validé humainement",'21_Form_Socio_Economie'!B26,"")</x:f>
      </x:c>
      <x:c r="C26" s="142" t="str">
        <x:f>IF('21_Form_Socio_Economie'!$S26="Validé humainement",'21_Form_Socio_Economie'!C26,"")</x:f>
      </x:c>
      <x:c r="D26" s="142" t="str">
        <x:f>IF('21_Form_Socio_Economie'!$S26="Validé humainement",'21_Form_Socio_Economie'!D26,"")</x:f>
      </x:c>
      <x:c r="E26" s="142" t="str">
        <x:f>IF('21_Form_Socio_Economie'!$S26="Validé humainement",'21_Form_Socio_Economie'!E26,"")</x:f>
      </x:c>
      <x:c r="F26" s="142" t="str">
        <x:f>IF('21_Form_Socio_Economie'!$S26="Validé humainement",'21_Form_Socio_Economie'!F26,"")</x:f>
      </x:c>
      <x:c r="G26" s="142" t="str">
        <x:f>IF('21_Form_Socio_Economie'!$S26="Validé humainement",'21_Form_Socio_Economie'!G26,"")</x:f>
      </x:c>
      <x:c r="H26" s="142" t="str">
        <x:f>IF('21_Form_Socio_Economie'!$S26="Validé humainement",'21_Form_Socio_Economie'!H26,"")</x:f>
      </x:c>
      <x:c r="I26" s="142" t="str">
        <x:f>IF('21_Form_Socio_Economie'!$S26="Validé humainement",'21_Form_Socio_Economie'!I26,"")</x:f>
      </x:c>
      <x:c r="J26" s="142" t="str">
        <x:f>IF('21_Form_Socio_Economie'!$S26="Validé humainement",'21_Form_Socio_Economie'!J26,"")</x:f>
      </x:c>
      <x:c r="K26" s="142" t="str">
        <x:f>IF('21_Form_Socio_Economie'!$S26="Validé humainement",'21_Form_Socio_Economie'!K26,"")</x:f>
      </x:c>
      <x:c r="L26" s="142" t="str">
        <x:f>IF('21_Form_Socio_Economie'!$S26="Validé humainement",'21_Form_Socio_Economie'!L26,"")</x:f>
      </x:c>
      <x:c r="M26" s="142" t="str">
        <x:f>IF('21_Form_Socio_Economie'!$S26="Validé humainement",'21_Form_Socio_Economie'!M26,"")</x:f>
      </x:c>
      <x:c r="N26" s="142" t="str">
        <x:f>IF('21_Form_Socio_Economie'!$S26="Validé humainement",'21_Form_Socio_Economie'!N26,"")</x:f>
      </x:c>
      <x:c r="O26" s="142" t="str">
        <x:f>IF('21_Form_Socio_Economie'!$S26="Validé humainement",'21_Form_Socio_Economie'!O26,"")</x:f>
      </x:c>
      <x:c r="P26" s="142" t="str">
        <x:f>IF('21_Form_Socio_Economie'!$S26="Validé humainement",'21_Form_Socio_Economie'!P26,"")</x:f>
      </x:c>
      <x:c r="Q26" s="142" t="str">
        <x:f>IF('21_Form_Socio_Economie'!$S26="Validé humainement",'21_Form_Socio_Economie'!Q26,"")</x:f>
      </x:c>
      <x:c r="R26" s="142" t="str">
        <x:f>IF('21_Form_Socio_Economie'!$S26="Validé humainement",'21_Form_Socio_Economie'!R26,"")</x:f>
      </x:c>
      <x:c r="S26" s="142" t="str">
        <x:f>IF('21_Form_Socio_Economie'!$S26="Validé humainement",'21_Form_Socio_Economie'!S26,"")</x:f>
      </x:c>
      <x:c r="T26" s="142" t="str">
        <x:f>IF('21_Form_Socio_Economie'!$S26="Validé humainement",'21_Form_Socio_Economie'!T26,"")</x:f>
      </x:c>
      <x:c r="U26" s="142" t="str">
        <x:f>IF('21_Form_Socio_Economie'!$S26="Validé humainement",'21_Form_Socio_Economie'!U26,"")</x:f>
      </x:c>
      <x:c r="V26" s="142" t="str">
        <x:f>IF('21_Form_Socio_Economie'!$S26="Validé humainement",'21_Form_Socio_Economie'!V26,"")</x:f>
      </x:c>
      <x:c r="W26" s="142" t="str">
        <x:f>IF('21_Form_Socio_Economie'!$S26="Validé humainement",'21_Form_Socio_Economie'!W26,"")</x:f>
      </x:c>
      <x:c r="X26" s="142" t="str">
        <x:f>IF('21_Form_Socio_Economie'!$S26="Validé humainement",'21_Form_Socio_Economie'!X26,"")</x:f>
      </x:c>
    </x:row>
    <x:row r="27">
      <x:c r="A27" s="142" t="str">
        <x:f>IF('21_Form_Socio_Economie'!$S27="Validé humainement",'21_Form_Socio_Economie'!A27,"")</x:f>
      </x:c>
      <x:c r="B27" s="142" t="str">
        <x:f>IF('21_Form_Socio_Economie'!$S27="Validé humainement",'21_Form_Socio_Economie'!B27,"")</x:f>
      </x:c>
      <x:c r="C27" s="142" t="str">
        <x:f>IF('21_Form_Socio_Economie'!$S27="Validé humainement",'21_Form_Socio_Economie'!C27,"")</x:f>
      </x:c>
      <x:c r="D27" s="142" t="str">
        <x:f>IF('21_Form_Socio_Economie'!$S27="Validé humainement",'21_Form_Socio_Economie'!D27,"")</x:f>
      </x:c>
      <x:c r="E27" s="142" t="str">
        <x:f>IF('21_Form_Socio_Economie'!$S27="Validé humainement",'21_Form_Socio_Economie'!E27,"")</x:f>
      </x:c>
      <x:c r="F27" s="142" t="str">
        <x:f>IF('21_Form_Socio_Economie'!$S27="Validé humainement",'21_Form_Socio_Economie'!F27,"")</x:f>
      </x:c>
      <x:c r="G27" s="142" t="str">
        <x:f>IF('21_Form_Socio_Economie'!$S27="Validé humainement",'21_Form_Socio_Economie'!G27,"")</x:f>
      </x:c>
      <x:c r="H27" s="142" t="str">
        <x:f>IF('21_Form_Socio_Economie'!$S27="Validé humainement",'21_Form_Socio_Economie'!H27,"")</x:f>
      </x:c>
      <x:c r="I27" s="142" t="str">
        <x:f>IF('21_Form_Socio_Economie'!$S27="Validé humainement",'21_Form_Socio_Economie'!I27,"")</x:f>
      </x:c>
      <x:c r="J27" s="142" t="str">
        <x:f>IF('21_Form_Socio_Economie'!$S27="Validé humainement",'21_Form_Socio_Economie'!J27,"")</x:f>
      </x:c>
      <x:c r="K27" s="142" t="str">
        <x:f>IF('21_Form_Socio_Economie'!$S27="Validé humainement",'21_Form_Socio_Economie'!K27,"")</x:f>
      </x:c>
      <x:c r="L27" s="142" t="str">
        <x:f>IF('21_Form_Socio_Economie'!$S27="Validé humainement",'21_Form_Socio_Economie'!L27,"")</x:f>
      </x:c>
      <x:c r="M27" s="142" t="str">
        <x:f>IF('21_Form_Socio_Economie'!$S27="Validé humainement",'21_Form_Socio_Economie'!M27,"")</x:f>
      </x:c>
      <x:c r="N27" s="142" t="str">
        <x:f>IF('21_Form_Socio_Economie'!$S27="Validé humainement",'21_Form_Socio_Economie'!N27,"")</x:f>
      </x:c>
      <x:c r="O27" s="142" t="str">
        <x:f>IF('21_Form_Socio_Economie'!$S27="Validé humainement",'21_Form_Socio_Economie'!O27,"")</x:f>
      </x:c>
      <x:c r="P27" s="142" t="str">
        <x:f>IF('21_Form_Socio_Economie'!$S27="Validé humainement",'21_Form_Socio_Economie'!P27,"")</x:f>
      </x:c>
      <x:c r="Q27" s="142" t="str">
        <x:f>IF('21_Form_Socio_Economie'!$S27="Validé humainement",'21_Form_Socio_Economie'!Q27,"")</x:f>
      </x:c>
      <x:c r="R27" s="142" t="str">
        <x:f>IF('21_Form_Socio_Economie'!$S27="Validé humainement",'21_Form_Socio_Economie'!R27,"")</x:f>
      </x:c>
      <x:c r="S27" s="142" t="str">
        <x:f>IF('21_Form_Socio_Economie'!$S27="Validé humainement",'21_Form_Socio_Economie'!S27,"")</x:f>
      </x:c>
      <x:c r="T27" s="142" t="str">
        <x:f>IF('21_Form_Socio_Economie'!$S27="Validé humainement",'21_Form_Socio_Economie'!T27,"")</x:f>
      </x:c>
      <x:c r="U27" s="142" t="str">
        <x:f>IF('21_Form_Socio_Economie'!$S27="Validé humainement",'21_Form_Socio_Economie'!U27,"")</x:f>
      </x:c>
      <x:c r="V27" s="142" t="str">
        <x:f>IF('21_Form_Socio_Economie'!$S27="Validé humainement",'21_Form_Socio_Economie'!V27,"")</x:f>
      </x:c>
      <x:c r="W27" s="142" t="str">
        <x:f>IF('21_Form_Socio_Economie'!$S27="Validé humainement",'21_Form_Socio_Economie'!W27,"")</x:f>
      </x:c>
      <x:c r="X27" s="142" t="str">
        <x:f>IF('21_Form_Socio_Economie'!$S27="Validé humainement",'21_Form_Socio_Economie'!X27,"")</x:f>
      </x:c>
    </x:row>
    <x:row r="28">
      <x:c r="A28" s="142" t="str">
        <x:f>IF('21_Form_Socio_Economie'!$S28="Validé humainement",'21_Form_Socio_Economie'!A28,"")</x:f>
      </x:c>
      <x:c r="B28" s="142" t="str">
        <x:f>IF('21_Form_Socio_Economie'!$S28="Validé humainement",'21_Form_Socio_Economie'!B28,"")</x:f>
      </x:c>
      <x:c r="C28" s="142" t="str">
        <x:f>IF('21_Form_Socio_Economie'!$S28="Validé humainement",'21_Form_Socio_Economie'!C28,"")</x:f>
      </x:c>
      <x:c r="D28" s="142" t="str">
        <x:f>IF('21_Form_Socio_Economie'!$S28="Validé humainement",'21_Form_Socio_Economie'!D28,"")</x:f>
      </x:c>
      <x:c r="E28" s="142" t="str">
        <x:f>IF('21_Form_Socio_Economie'!$S28="Validé humainement",'21_Form_Socio_Economie'!E28,"")</x:f>
      </x:c>
      <x:c r="F28" s="142" t="str">
        <x:f>IF('21_Form_Socio_Economie'!$S28="Validé humainement",'21_Form_Socio_Economie'!F28,"")</x:f>
      </x:c>
      <x:c r="G28" s="142" t="str">
        <x:f>IF('21_Form_Socio_Economie'!$S28="Validé humainement",'21_Form_Socio_Economie'!G28,"")</x:f>
      </x:c>
      <x:c r="H28" s="142" t="str">
        <x:f>IF('21_Form_Socio_Economie'!$S28="Validé humainement",'21_Form_Socio_Economie'!H28,"")</x:f>
      </x:c>
      <x:c r="I28" s="142" t="str">
        <x:f>IF('21_Form_Socio_Economie'!$S28="Validé humainement",'21_Form_Socio_Economie'!I28,"")</x:f>
      </x:c>
      <x:c r="J28" s="142" t="str">
        <x:f>IF('21_Form_Socio_Economie'!$S28="Validé humainement",'21_Form_Socio_Economie'!J28,"")</x:f>
      </x:c>
      <x:c r="K28" s="142" t="str">
        <x:f>IF('21_Form_Socio_Economie'!$S28="Validé humainement",'21_Form_Socio_Economie'!K28,"")</x:f>
      </x:c>
      <x:c r="L28" s="142" t="str">
        <x:f>IF('21_Form_Socio_Economie'!$S28="Validé humainement",'21_Form_Socio_Economie'!L28,"")</x:f>
      </x:c>
      <x:c r="M28" s="142" t="str">
        <x:f>IF('21_Form_Socio_Economie'!$S28="Validé humainement",'21_Form_Socio_Economie'!M28,"")</x:f>
      </x:c>
      <x:c r="N28" s="142" t="str">
        <x:f>IF('21_Form_Socio_Economie'!$S28="Validé humainement",'21_Form_Socio_Economie'!N28,"")</x:f>
      </x:c>
      <x:c r="O28" s="142" t="str">
        <x:f>IF('21_Form_Socio_Economie'!$S28="Validé humainement",'21_Form_Socio_Economie'!O28,"")</x:f>
      </x:c>
      <x:c r="P28" s="142" t="str">
        <x:f>IF('21_Form_Socio_Economie'!$S28="Validé humainement",'21_Form_Socio_Economie'!P28,"")</x:f>
      </x:c>
      <x:c r="Q28" s="142" t="str">
        <x:f>IF('21_Form_Socio_Economie'!$S28="Validé humainement",'21_Form_Socio_Economie'!Q28,"")</x:f>
      </x:c>
      <x:c r="R28" s="142" t="str">
        <x:f>IF('21_Form_Socio_Economie'!$S28="Validé humainement",'21_Form_Socio_Economie'!R28,"")</x:f>
      </x:c>
      <x:c r="S28" s="142" t="str">
        <x:f>IF('21_Form_Socio_Economie'!$S28="Validé humainement",'21_Form_Socio_Economie'!S28,"")</x:f>
      </x:c>
      <x:c r="T28" s="142" t="str">
        <x:f>IF('21_Form_Socio_Economie'!$S28="Validé humainement",'21_Form_Socio_Economie'!T28,"")</x:f>
      </x:c>
      <x:c r="U28" s="142" t="str">
        <x:f>IF('21_Form_Socio_Economie'!$S28="Validé humainement",'21_Form_Socio_Economie'!U28,"")</x:f>
      </x:c>
      <x:c r="V28" s="142" t="str">
        <x:f>IF('21_Form_Socio_Economie'!$S28="Validé humainement",'21_Form_Socio_Economie'!V28,"")</x:f>
      </x:c>
      <x:c r="W28" s="142" t="str">
        <x:f>IF('21_Form_Socio_Economie'!$S28="Validé humainement",'21_Form_Socio_Economie'!W28,"")</x:f>
      </x:c>
      <x:c r="X28" s="142" t="str">
        <x:f>IF('21_Form_Socio_Economie'!$S28="Validé humainement",'21_Form_Socio_Economie'!X28,"")</x:f>
      </x:c>
    </x:row>
    <x:row r="29">
      <x:c r="A29" s="142" t="str">
        <x:f>IF('21_Form_Socio_Economie'!$S29="Validé humainement",'21_Form_Socio_Economie'!A29,"")</x:f>
      </x:c>
      <x:c r="B29" s="142" t="str">
        <x:f>IF('21_Form_Socio_Economie'!$S29="Validé humainement",'21_Form_Socio_Economie'!B29,"")</x:f>
      </x:c>
      <x:c r="C29" s="142" t="str">
        <x:f>IF('21_Form_Socio_Economie'!$S29="Validé humainement",'21_Form_Socio_Economie'!C29,"")</x:f>
      </x:c>
      <x:c r="D29" s="142" t="str">
        <x:f>IF('21_Form_Socio_Economie'!$S29="Validé humainement",'21_Form_Socio_Economie'!D29,"")</x:f>
      </x:c>
      <x:c r="E29" s="142" t="str">
        <x:f>IF('21_Form_Socio_Economie'!$S29="Validé humainement",'21_Form_Socio_Economie'!E29,"")</x:f>
      </x:c>
      <x:c r="F29" s="142" t="str">
        <x:f>IF('21_Form_Socio_Economie'!$S29="Validé humainement",'21_Form_Socio_Economie'!F29,"")</x:f>
      </x:c>
      <x:c r="G29" s="142" t="str">
        <x:f>IF('21_Form_Socio_Economie'!$S29="Validé humainement",'21_Form_Socio_Economie'!G29,"")</x:f>
      </x:c>
      <x:c r="H29" s="142" t="str">
        <x:f>IF('21_Form_Socio_Economie'!$S29="Validé humainement",'21_Form_Socio_Economie'!H29,"")</x:f>
      </x:c>
      <x:c r="I29" s="142" t="str">
        <x:f>IF('21_Form_Socio_Economie'!$S29="Validé humainement",'21_Form_Socio_Economie'!I29,"")</x:f>
      </x:c>
      <x:c r="J29" s="142" t="str">
        <x:f>IF('21_Form_Socio_Economie'!$S29="Validé humainement",'21_Form_Socio_Economie'!J29,"")</x:f>
      </x:c>
      <x:c r="K29" s="142" t="str">
        <x:f>IF('21_Form_Socio_Economie'!$S29="Validé humainement",'21_Form_Socio_Economie'!K29,"")</x:f>
      </x:c>
      <x:c r="L29" s="142" t="str">
        <x:f>IF('21_Form_Socio_Economie'!$S29="Validé humainement",'21_Form_Socio_Economie'!L29,"")</x:f>
      </x:c>
      <x:c r="M29" s="142" t="str">
        <x:f>IF('21_Form_Socio_Economie'!$S29="Validé humainement",'21_Form_Socio_Economie'!M29,"")</x:f>
      </x:c>
      <x:c r="N29" s="142" t="str">
        <x:f>IF('21_Form_Socio_Economie'!$S29="Validé humainement",'21_Form_Socio_Economie'!N29,"")</x:f>
      </x:c>
      <x:c r="O29" s="142" t="str">
        <x:f>IF('21_Form_Socio_Economie'!$S29="Validé humainement",'21_Form_Socio_Economie'!O29,"")</x:f>
      </x:c>
      <x:c r="P29" s="142" t="str">
        <x:f>IF('21_Form_Socio_Economie'!$S29="Validé humainement",'21_Form_Socio_Economie'!P29,"")</x:f>
      </x:c>
      <x:c r="Q29" s="142" t="str">
        <x:f>IF('21_Form_Socio_Economie'!$S29="Validé humainement",'21_Form_Socio_Economie'!Q29,"")</x:f>
      </x:c>
      <x:c r="R29" s="142" t="str">
        <x:f>IF('21_Form_Socio_Economie'!$S29="Validé humainement",'21_Form_Socio_Economie'!R29,"")</x:f>
      </x:c>
      <x:c r="S29" s="142" t="str">
        <x:f>IF('21_Form_Socio_Economie'!$S29="Validé humainement",'21_Form_Socio_Economie'!S29,"")</x:f>
      </x:c>
      <x:c r="T29" s="142" t="str">
        <x:f>IF('21_Form_Socio_Economie'!$S29="Validé humainement",'21_Form_Socio_Economie'!T29,"")</x:f>
      </x:c>
      <x:c r="U29" s="142" t="str">
        <x:f>IF('21_Form_Socio_Economie'!$S29="Validé humainement",'21_Form_Socio_Economie'!U29,"")</x:f>
      </x:c>
      <x:c r="V29" s="142" t="str">
        <x:f>IF('21_Form_Socio_Economie'!$S29="Validé humainement",'21_Form_Socio_Economie'!V29,"")</x:f>
      </x:c>
      <x:c r="W29" s="142" t="str">
        <x:f>IF('21_Form_Socio_Economie'!$S29="Validé humainement",'21_Form_Socio_Economie'!W29,"")</x:f>
      </x:c>
      <x:c r="X29" s="142" t="str">
        <x:f>IF('21_Form_Socio_Economie'!$S29="Validé humainement",'21_Form_Socio_Economie'!X29,"")</x:f>
      </x:c>
    </x:row>
    <x:row r="30">
      <x:c r="A30" s="142" t="str">
        <x:f>IF('21_Form_Socio_Economie'!$S30="Validé humainement",'21_Form_Socio_Economie'!A30,"")</x:f>
      </x:c>
      <x:c r="B30" s="142" t="str">
        <x:f>IF('21_Form_Socio_Economie'!$S30="Validé humainement",'21_Form_Socio_Economie'!B30,"")</x:f>
      </x:c>
      <x:c r="C30" s="142" t="str">
        <x:f>IF('21_Form_Socio_Economie'!$S30="Validé humainement",'21_Form_Socio_Economie'!C30,"")</x:f>
      </x:c>
      <x:c r="D30" s="142" t="str">
        <x:f>IF('21_Form_Socio_Economie'!$S30="Validé humainement",'21_Form_Socio_Economie'!D30,"")</x:f>
      </x:c>
      <x:c r="E30" s="142" t="str">
        <x:f>IF('21_Form_Socio_Economie'!$S30="Validé humainement",'21_Form_Socio_Economie'!E30,"")</x:f>
      </x:c>
      <x:c r="F30" s="142" t="str">
        <x:f>IF('21_Form_Socio_Economie'!$S30="Validé humainement",'21_Form_Socio_Economie'!F30,"")</x:f>
      </x:c>
      <x:c r="G30" s="142" t="str">
        <x:f>IF('21_Form_Socio_Economie'!$S30="Validé humainement",'21_Form_Socio_Economie'!G30,"")</x:f>
      </x:c>
      <x:c r="H30" s="142" t="str">
        <x:f>IF('21_Form_Socio_Economie'!$S30="Validé humainement",'21_Form_Socio_Economie'!H30,"")</x:f>
      </x:c>
      <x:c r="I30" s="142" t="str">
        <x:f>IF('21_Form_Socio_Economie'!$S30="Validé humainement",'21_Form_Socio_Economie'!I30,"")</x:f>
      </x:c>
      <x:c r="J30" s="142" t="str">
        <x:f>IF('21_Form_Socio_Economie'!$S30="Validé humainement",'21_Form_Socio_Economie'!J30,"")</x:f>
      </x:c>
      <x:c r="K30" s="142" t="str">
        <x:f>IF('21_Form_Socio_Economie'!$S30="Validé humainement",'21_Form_Socio_Economie'!K30,"")</x:f>
      </x:c>
      <x:c r="L30" s="142" t="str">
        <x:f>IF('21_Form_Socio_Economie'!$S30="Validé humainement",'21_Form_Socio_Economie'!L30,"")</x:f>
      </x:c>
      <x:c r="M30" s="142" t="str">
        <x:f>IF('21_Form_Socio_Economie'!$S30="Validé humainement",'21_Form_Socio_Economie'!M30,"")</x:f>
      </x:c>
      <x:c r="N30" s="142" t="str">
        <x:f>IF('21_Form_Socio_Economie'!$S30="Validé humainement",'21_Form_Socio_Economie'!N30,"")</x:f>
      </x:c>
      <x:c r="O30" s="142" t="str">
        <x:f>IF('21_Form_Socio_Economie'!$S30="Validé humainement",'21_Form_Socio_Economie'!O30,"")</x:f>
      </x:c>
      <x:c r="P30" s="142" t="str">
        <x:f>IF('21_Form_Socio_Economie'!$S30="Validé humainement",'21_Form_Socio_Economie'!P30,"")</x:f>
      </x:c>
      <x:c r="Q30" s="142" t="str">
        <x:f>IF('21_Form_Socio_Economie'!$S30="Validé humainement",'21_Form_Socio_Economie'!Q30,"")</x:f>
      </x:c>
      <x:c r="R30" s="142" t="str">
        <x:f>IF('21_Form_Socio_Economie'!$S30="Validé humainement",'21_Form_Socio_Economie'!R30,"")</x:f>
      </x:c>
      <x:c r="S30" s="142" t="str">
        <x:f>IF('21_Form_Socio_Economie'!$S30="Validé humainement",'21_Form_Socio_Economie'!S30,"")</x:f>
      </x:c>
      <x:c r="T30" s="142" t="str">
        <x:f>IF('21_Form_Socio_Economie'!$S30="Validé humainement",'21_Form_Socio_Economie'!T30,"")</x:f>
      </x:c>
      <x:c r="U30" s="142" t="str">
        <x:f>IF('21_Form_Socio_Economie'!$S30="Validé humainement",'21_Form_Socio_Economie'!U30,"")</x:f>
      </x:c>
      <x:c r="V30" s="142" t="str">
        <x:f>IF('21_Form_Socio_Economie'!$S30="Validé humainement",'21_Form_Socio_Economie'!V30,"")</x:f>
      </x:c>
      <x:c r="W30" s="142" t="str">
        <x:f>IF('21_Form_Socio_Economie'!$S30="Validé humainement",'21_Form_Socio_Economie'!W30,"")</x:f>
      </x:c>
      <x:c r="X30" s="142" t="str">
        <x:f>IF('21_Form_Socio_Economie'!$S30="Validé humainement",'21_Form_Socio_Economie'!X30,"")</x:f>
      </x:c>
    </x:row>
    <x:row r="31">
      <x:c r="A31" s="142" t="str">
        <x:f>IF('21_Form_Socio_Economie'!$S31="Validé humainement",'21_Form_Socio_Economie'!A31,"")</x:f>
      </x:c>
      <x:c r="B31" s="142" t="str">
        <x:f>IF('21_Form_Socio_Economie'!$S31="Validé humainement",'21_Form_Socio_Economie'!B31,"")</x:f>
      </x:c>
      <x:c r="C31" s="142" t="str">
        <x:f>IF('21_Form_Socio_Economie'!$S31="Validé humainement",'21_Form_Socio_Economie'!C31,"")</x:f>
      </x:c>
      <x:c r="D31" s="142" t="str">
        <x:f>IF('21_Form_Socio_Economie'!$S31="Validé humainement",'21_Form_Socio_Economie'!D31,"")</x:f>
      </x:c>
      <x:c r="E31" s="142" t="str">
        <x:f>IF('21_Form_Socio_Economie'!$S31="Validé humainement",'21_Form_Socio_Economie'!E31,"")</x:f>
      </x:c>
      <x:c r="F31" s="142" t="str">
        <x:f>IF('21_Form_Socio_Economie'!$S31="Validé humainement",'21_Form_Socio_Economie'!F31,"")</x:f>
      </x:c>
      <x:c r="G31" s="142" t="str">
        <x:f>IF('21_Form_Socio_Economie'!$S31="Validé humainement",'21_Form_Socio_Economie'!G31,"")</x:f>
      </x:c>
      <x:c r="H31" s="142" t="str">
        <x:f>IF('21_Form_Socio_Economie'!$S31="Validé humainement",'21_Form_Socio_Economie'!H31,"")</x:f>
      </x:c>
      <x:c r="I31" s="142" t="str">
        <x:f>IF('21_Form_Socio_Economie'!$S31="Validé humainement",'21_Form_Socio_Economie'!I31,"")</x:f>
      </x:c>
      <x:c r="J31" s="142" t="str">
        <x:f>IF('21_Form_Socio_Economie'!$S31="Validé humainement",'21_Form_Socio_Economie'!J31,"")</x:f>
      </x:c>
      <x:c r="K31" s="142" t="str">
        <x:f>IF('21_Form_Socio_Economie'!$S31="Validé humainement",'21_Form_Socio_Economie'!K31,"")</x:f>
      </x:c>
      <x:c r="L31" s="142" t="str">
        <x:f>IF('21_Form_Socio_Economie'!$S31="Validé humainement",'21_Form_Socio_Economie'!L31,"")</x:f>
      </x:c>
      <x:c r="M31" s="142" t="str">
        <x:f>IF('21_Form_Socio_Economie'!$S31="Validé humainement",'21_Form_Socio_Economie'!M31,"")</x:f>
      </x:c>
      <x:c r="N31" s="142" t="str">
        <x:f>IF('21_Form_Socio_Economie'!$S31="Validé humainement",'21_Form_Socio_Economie'!N31,"")</x:f>
      </x:c>
      <x:c r="O31" s="142" t="str">
        <x:f>IF('21_Form_Socio_Economie'!$S31="Validé humainement",'21_Form_Socio_Economie'!O31,"")</x:f>
      </x:c>
      <x:c r="P31" s="142" t="str">
        <x:f>IF('21_Form_Socio_Economie'!$S31="Validé humainement",'21_Form_Socio_Economie'!P31,"")</x:f>
      </x:c>
      <x:c r="Q31" s="142" t="str">
        <x:f>IF('21_Form_Socio_Economie'!$S31="Validé humainement",'21_Form_Socio_Economie'!Q31,"")</x:f>
      </x:c>
      <x:c r="R31" s="142" t="str">
        <x:f>IF('21_Form_Socio_Economie'!$S31="Validé humainement",'21_Form_Socio_Economie'!R31,"")</x:f>
      </x:c>
      <x:c r="S31" s="142" t="str">
        <x:f>IF('21_Form_Socio_Economie'!$S31="Validé humainement",'21_Form_Socio_Economie'!S31,"")</x:f>
      </x:c>
      <x:c r="T31" s="142" t="str">
        <x:f>IF('21_Form_Socio_Economie'!$S31="Validé humainement",'21_Form_Socio_Economie'!T31,"")</x:f>
      </x:c>
      <x:c r="U31" s="142" t="str">
        <x:f>IF('21_Form_Socio_Economie'!$S31="Validé humainement",'21_Form_Socio_Economie'!U31,"")</x:f>
      </x:c>
      <x:c r="V31" s="142" t="str">
        <x:f>IF('21_Form_Socio_Economie'!$S31="Validé humainement",'21_Form_Socio_Economie'!V31,"")</x:f>
      </x:c>
      <x:c r="W31" s="142" t="str">
        <x:f>IF('21_Form_Socio_Economie'!$S31="Validé humainement",'21_Form_Socio_Economie'!W31,"")</x:f>
      </x:c>
      <x:c r="X31" s="142" t="str">
        <x:f>IF('21_Form_Socio_Economie'!$S31="Validé humainement",'21_Form_Socio_Economie'!X31,"")</x:f>
      </x:c>
    </x:row>
    <x:row r="32">
      <x:c r="A32" s="142" t="str">
        <x:f>IF('21_Form_Socio_Economie'!$S32="Validé humainement",'21_Form_Socio_Economie'!A32,"")</x:f>
      </x:c>
      <x:c r="B32" s="142" t="str">
        <x:f>IF('21_Form_Socio_Economie'!$S32="Validé humainement",'21_Form_Socio_Economie'!B32,"")</x:f>
      </x:c>
      <x:c r="C32" s="142" t="str">
        <x:f>IF('21_Form_Socio_Economie'!$S32="Validé humainement",'21_Form_Socio_Economie'!C32,"")</x:f>
      </x:c>
      <x:c r="D32" s="142" t="str">
        <x:f>IF('21_Form_Socio_Economie'!$S32="Validé humainement",'21_Form_Socio_Economie'!D32,"")</x:f>
      </x:c>
      <x:c r="E32" s="142" t="str">
        <x:f>IF('21_Form_Socio_Economie'!$S32="Validé humainement",'21_Form_Socio_Economie'!E32,"")</x:f>
      </x:c>
      <x:c r="F32" s="142" t="str">
        <x:f>IF('21_Form_Socio_Economie'!$S32="Validé humainement",'21_Form_Socio_Economie'!F32,"")</x:f>
      </x:c>
      <x:c r="G32" s="142" t="str">
        <x:f>IF('21_Form_Socio_Economie'!$S32="Validé humainement",'21_Form_Socio_Economie'!G32,"")</x:f>
      </x:c>
      <x:c r="H32" s="142" t="str">
        <x:f>IF('21_Form_Socio_Economie'!$S32="Validé humainement",'21_Form_Socio_Economie'!H32,"")</x:f>
      </x:c>
      <x:c r="I32" s="142" t="str">
        <x:f>IF('21_Form_Socio_Economie'!$S32="Validé humainement",'21_Form_Socio_Economie'!I32,"")</x:f>
      </x:c>
      <x:c r="J32" s="142" t="str">
        <x:f>IF('21_Form_Socio_Economie'!$S32="Validé humainement",'21_Form_Socio_Economie'!J32,"")</x:f>
      </x:c>
      <x:c r="K32" s="142" t="str">
        <x:f>IF('21_Form_Socio_Economie'!$S32="Validé humainement",'21_Form_Socio_Economie'!K32,"")</x:f>
      </x:c>
      <x:c r="L32" s="142" t="str">
        <x:f>IF('21_Form_Socio_Economie'!$S32="Validé humainement",'21_Form_Socio_Economie'!L32,"")</x:f>
      </x:c>
      <x:c r="M32" s="142" t="str">
        <x:f>IF('21_Form_Socio_Economie'!$S32="Validé humainement",'21_Form_Socio_Economie'!M32,"")</x:f>
      </x:c>
      <x:c r="N32" s="142" t="str">
        <x:f>IF('21_Form_Socio_Economie'!$S32="Validé humainement",'21_Form_Socio_Economie'!N32,"")</x:f>
      </x:c>
      <x:c r="O32" s="142" t="str">
        <x:f>IF('21_Form_Socio_Economie'!$S32="Validé humainement",'21_Form_Socio_Economie'!O32,"")</x:f>
      </x:c>
      <x:c r="P32" s="142" t="str">
        <x:f>IF('21_Form_Socio_Economie'!$S32="Validé humainement",'21_Form_Socio_Economie'!P32,"")</x:f>
      </x:c>
      <x:c r="Q32" s="142" t="str">
        <x:f>IF('21_Form_Socio_Economie'!$S32="Validé humainement",'21_Form_Socio_Economie'!Q32,"")</x:f>
      </x:c>
      <x:c r="R32" s="142" t="str">
        <x:f>IF('21_Form_Socio_Economie'!$S32="Validé humainement",'21_Form_Socio_Economie'!R32,"")</x:f>
      </x:c>
      <x:c r="S32" s="142" t="str">
        <x:f>IF('21_Form_Socio_Economie'!$S32="Validé humainement",'21_Form_Socio_Economie'!S32,"")</x:f>
      </x:c>
      <x:c r="T32" s="142" t="str">
        <x:f>IF('21_Form_Socio_Economie'!$S32="Validé humainement",'21_Form_Socio_Economie'!T32,"")</x:f>
      </x:c>
      <x:c r="U32" s="142" t="str">
        <x:f>IF('21_Form_Socio_Economie'!$S32="Validé humainement",'21_Form_Socio_Economie'!U32,"")</x:f>
      </x:c>
      <x:c r="V32" s="142" t="str">
        <x:f>IF('21_Form_Socio_Economie'!$S32="Validé humainement",'21_Form_Socio_Economie'!V32,"")</x:f>
      </x:c>
      <x:c r="W32" s="142" t="str">
        <x:f>IF('21_Form_Socio_Economie'!$S32="Validé humainement",'21_Form_Socio_Economie'!W32,"")</x:f>
      </x:c>
      <x:c r="X32" s="142" t="str">
        <x:f>IF('21_Form_Socio_Economie'!$S32="Validé humainement",'21_Form_Socio_Economie'!X32,"")</x:f>
      </x:c>
    </x:row>
    <x:row r="33">
      <x:c r="A33" s="142" t="str">
        <x:f>IF('21_Form_Socio_Economie'!$S33="Validé humainement",'21_Form_Socio_Economie'!A33,"")</x:f>
      </x:c>
      <x:c r="B33" s="142" t="str">
        <x:f>IF('21_Form_Socio_Economie'!$S33="Validé humainement",'21_Form_Socio_Economie'!B33,"")</x:f>
      </x:c>
      <x:c r="C33" s="142" t="str">
        <x:f>IF('21_Form_Socio_Economie'!$S33="Validé humainement",'21_Form_Socio_Economie'!C33,"")</x:f>
      </x:c>
      <x:c r="D33" s="142" t="str">
        <x:f>IF('21_Form_Socio_Economie'!$S33="Validé humainement",'21_Form_Socio_Economie'!D33,"")</x:f>
      </x:c>
      <x:c r="E33" s="142" t="str">
        <x:f>IF('21_Form_Socio_Economie'!$S33="Validé humainement",'21_Form_Socio_Economie'!E33,"")</x:f>
      </x:c>
      <x:c r="F33" s="142" t="str">
        <x:f>IF('21_Form_Socio_Economie'!$S33="Validé humainement",'21_Form_Socio_Economie'!F33,"")</x:f>
      </x:c>
      <x:c r="G33" s="142" t="str">
        <x:f>IF('21_Form_Socio_Economie'!$S33="Validé humainement",'21_Form_Socio_Economie'!G33,"")</x:f>
      </x:c>
      <x:c r="H33" s="142" t="str">
        <x:f>IF('21_Form_Socio_Economie'!$S33="Validé humainement",'21_Form_Socio_Economie'!H33,"")</x:f>
      </x:c>
      <x:c r="I33" s="142" t="str">
        <x:f>IF('21_Form_Socio_Economie'!$S33="Validé humainement",'21_Form_Socio_Economie'!I33,"")</x:f>
      </x:c>
      <x:c r="J33" s="142" t="str">
        <x:f>IF('21_Form_Socio_Economie'!$S33="Validé humainement",'21_Form_Socio_Economie'!J33,"")</x:f>
      </x:c>
      <x:c r="K33" s="142" t="str">
        <x:f>IF('21_Form_Socio_Economie'!$S33="Validé humainement",'21_Form_Socio_Economie'!K33,"")</x:f>
      </x:c>
      <x:c r="L33" s="142" t="str">
        <x:f>IF('21_Form_Socio_Economie'!$S33="Validé humainement",'21_Form_Socio_Economie'!L33,"")</x:f>
      </x:c>
      <x:c r="M33" s="142" t="str">
        <x:f>IF('21_Form_Socio_Economie'!$S33="Validé humainement",'21_Form_Socio_Economie'!M33,"")</x:f>
      </x:c>
      <x:c r="N33" s="142" t="str">
        <x:f>IF('21_Form_Socio_Economie'!$S33="Validé humainement",'21_Form_Socio_Economie'!N33,"")</x:f>
      </x:c>
      <x:c r="O33" s="142" t="str">
        <x:f>IF('21_Form_Socio_Economie'!$S33="Validé humainement",'21_Form_Socio_Economie'!O33,"")</x:f>
      </x:c>
      <x:c r="P33" s="142" t="str">
        <x:f>IF('21_Form_Socio_Economie'!$S33="Validé humainement",'21_Form_Socio_Economie'!P33,"")</x:f>
      </x:c>
      <x:c r="Q33" s="142" t="str">
        <x:f>IF('21_Form_Socio_Economie'!$S33="Validé humainement",'21_Form_Socio_Economie'!Q33,"")</x:f>
      </x:c>
      <x:c r="R33" s="142" t="str">
        <x:f>IF('21_Form_Socio_Economie'!$S33="Validé humainement",'21_Form_Socio_Economie'!R33,"")</x:f>
      </x:c>
      <x:c r="S33" s="142" t="str">
        <x:f>IF('21_Form_Socio_Economie'!$S33="Validé humainement",'21_Form_Socio_Economie'!S33,"")</x:f>
      </x:c>
      <x:c r="T33" s="142" t="str">
        <x:f>IF('21_Form_Socio_Economie'!$S33="Validé humainement",'21_Form_Socio_Economie'!T33,"")</x:f>
      </x:c>
      <x:c r="U33" s="142" t="str">
        <x:f>IF('21_Form_Socio_Economie'!$S33="Validé humainement",'21_Form_Socio_Economie'!U33,"")</x:f>
      </x:c>
      <x:c r="V33" s="142" t="str">
        <x:f>IF('21_Form_Socio_Economie'!$S33="Validé humainement",'21_Form_Socio_Economie'!V33,"")</x:f>
      </x:c>
      <x:c r="W33" s="142" t="str">
        <x:f>IF('21_Form_Socio_Economie'!$S33="Validé humainement",'21_Form_Socio_Economie'!W33,"")</x:f>
      </x:c>
      <x:c r="X33" s="142" t="str">
        <x:f>IF('21_Form_Socio_Economie'!$S33="Validé humainement",'21_Form_Socio_Economie'!X33,"")</x:f>
      </x:c>
    </x:row>
    <x:row r="34">
      <x:c r="A34" s="142" t="str">
        <x:f>IF('21_Form_Socio_Economie'!$S34="Validé humainement",'21_Form_Socio_Economie'!A34,"")</x:f>
      </x:c>
      <x:c r="B34" s="142" t="str">
        <x:f>IF('21_Form_Socio_Economie'!$S34="Validé humainement",'21_Form_Socio_Economie'!B34,"")</x:f>
      </x:c>
      <x:c r="C34" s="142" t="str">
        <x:f>IF('21_Form_Socio_Economie'!$S34="Validé humainement",'21_Form_Socio_Economie'!C34,"")</x:f>
      </x:c>
      <x:c r="D34" s="142" t="str">
        <x:f>IF('21_Form_Socio_Economie'!$S34="Validé humainement",'21_Form_Socio_Economie'!D34,"")</x:f>
      </x:c>
      <x:c r="E34" s="142" t="str">
        <x:f>IF('21_Form_Socio_Economie'!$S34="Validé humainement",'21_Form_Socio_Economie'!E34,"")</x:f>
      </x:c>
      <x:c r="F34" s="142" t="str">
        <x:f>IF('21_Form_Socio_Economie'!$S34="Validé humainement",'21_Form_Socio_Economie'!F34,"")</x:f>
      </x:c>
      <x:c r="G34" s="142" t="str">
        <x:f>IF('21_Form_Socio_Economie'!$S34="Validé humainement",'21_Form_Socio_Economie'!G34,"")</x:f>
      </x:c>
      <x:c r="H34" s="142" t="str">
        <x:f>IF('21_Form_Socio_Economie'!$S34="Validé humainement",'21_Form_Socio_Economie'!H34,"")</x:f>
      </x:c>
      <x:c r="I34" s="142" t="str">
        <x:f>IF('21_Form_Socio_Economie'!$S34="Validé humainement",'21_Form_Socio_Economie'!I34,"")</x:f>
      </x:c>
      <x:c r="J34" s="142" t="str">
        <x:f>IF('21_Form_Socio_Economie'!$S34="Validé humainement",'21_Form_Socio_Economie'!J34,"")</x:f>
      </x:c>
      <x:c r="K34" s="142" t="str">
        <x:f>IF('21_Form_Socio_Economie'!$S34="Validé humainement",'21_Form_Socio_Economie'!K34,"")</x:f>
      </x:c>
      <x:c r="L34" s="142" t="str">
        <x:f>IF('21_Form_Socio_Economie'!$S34="Validé humainement",'21_Form_Socio_Economie'!L34,"")</x:f>
      </x:c>
      <x:c r="M34" s="142" t="str">
        <x:f>IF('21_Form_Socio_Economie'!$S34="Validé humainement",'21_Form_Socio_Economie'!M34,"")</x:f>
      </x:c>
      <x:c r="N34" s="142" t="str">
        <x:f>IF('21_Form_Socio_Economie'!$S34="Validé humainement",'21_Form_Socio_Economie'!N34,"")</x:f>
      </x:c>
      <x:c r="O34" s="142" t="str">
        <x:f>IF('21_Form_Socio_Economie'!$S34="Validé humainement",'21_Form_Socio_Economie'!O34,"")</x:f>
      </x:c>
      <x:c r="P34" s="142" t="str">
        <x:f>IF('21_Form_Socio_Economie'!$S34="Validé humainement",'21_Form_Socio_Economie'!P34,"")</x:f>
      </x:c>
      <x:c r="Q34" s="142" t="str">
        <x:f>IF('21_Form_Socio_Economie'!$S34="Validé humainement",'21_Form_Socio_Economie'!Q34,"")</x:f>
      </x:c>
      <x:c r="R34" s="142" t="str">
        <x:f>IF('21_Form_Socio_Economie'!$S34="Validé humainement",'21_Form_Socio_Economie'!R34,"")</x:f>
      </x:c>
      <x:c r="S34" s="142" t="str">
        <x:f>IF('21_Form_Socio_Economie'!$S34="Validé humainement",'21_Form_Socio_Economie'!S34,"")</x:f>
      </x:c>
      <x:c r="T34" s="142" t="str">
        <x:f>IF('21_Form_Socio_Economie'!$S34="Validé humainement",'21_Form_Socio_Economie'!T34,"")</x:f>
      </x:c>
      <x:c r="U34" s="142" t="str">
        <x:f>IF('21_Form_Socio_Economie'!$S34="Validé humainement",'21_Form_Socio_Economie'!U34,"")</x:f>
      </x:c>
      <x:c r="V34" s="142" t="str">
        <x:f>IF('21_Form_Socio_Economie'!$S34="Validé humainement",'21_Form_Socio_Economie'!V34,"")</x:f>
      </x:c>
      <x:c r="W34" s="142" t="str">
        <x:f>IF('21_Form_Socio_Economie'!$S34="Validé humainement",'21_Form_Socio_Economie'!W34,"")</x:f>
      </x:c>
      <x:c r="X34" s="142" t="str">
        <x:f>IF('21_Form_Socio_Economie'!$S34="Validé humainement",'21_Form_Socio_Economie'!X34,"")</x:f>
      </x:c>
    </x:row>
    <x:row r="35">
      <x:c r="A35" s="142" t="str">
        <x:f>IF('21_Form_Socio_Economie'!$S35="Validé humainement",'21_Form_Socio_Economie'!A35,"")</x:f>
      </x:c>
      <x:c r="B35" s="142" t="str">
        <x:f>IF('21_Form_Socio_Economie'!$S35="Validé humainement",'21_Form_Socio_Economie'!B35,"")</x:f>
      </x:c>
      <x:c r="C35" s="142" t="str">
        <x:f>IF('21_Form_Socio_Economie'!$S35="Validé humainement",'21_Form_Socio_Economie'!C35,"")</x:f>
      </x:c>
      <x:c r="D35" s="142" t="str">
        <x:f>IF('21_Form_Socio_Economie'!$S35="Validé humainement",'21_Form_Socio_Economie'!D35,"")</x:f>
      </x:c>
      <x:c r="E35" s="142" t="str">
        <x:f>IF('21_Form_Socio_Economie'!$S35="Validé humainement",'21_Form_Socio_Economie'!E35,"")</x:f>
      </x:c>
      <x:c r="F35" s="142" t="str">
        <x:f>IF('21_Form_Socio_Economie'!$S35="Validé humainement",'21_Form_Socio_Economie'!F35,"")</x:f>
      </x:c>
      <x:c r="G35" s="142" t="str">
        <x:f>IF('21_Form_Socio_Economie'!$S35="Validé humainement",'21_Form_Socio_Economie'!G35,"")</x:f>
      </x:c>
      <x:c r="H35" s="142" t="str">
        <x:f>IF('21_Form_Socio_Economie'!$S35="Validé humainement",'21_Form_Socio_Economie'!H35,"")</x:f>
      </x:c>
      <x:c r="I35" s="142" t="str">
        <x:f>IF('21_Form_Socio_Economie'!$S35="Validé humainement",'21_Form_Socio_Economie'!I35,"")</x:f>
      </x:c>
      <x:c r="J35" s="142" t="str">
        <x:f>IF('21_Form_Socio_Economie'!$S35="Validé humainement",'21_Form_Socio_Economie'!J35,"")</x:f>
      </x:c>
      <x:c r="K35" s="142" t="str">
        <x:f>IF('21_Form_Socio_Economie'!$S35="Validé humainement",'21_Form_Socio_Economie'!K35,"")</x:f>
      </x:c>
      <x:c r="L35" s="142" t="str">
        <x:f>IF('21_Form_Socio_Economie'!$S35="Validé humainement",'21_Form_Socio_Economie'!L35,"")</x:f>
      </x:c>
      <x:c r="M35" s="142" t="str">
        <x:f>IF('21_Form_Socio_Economie'!$S35="Validé humainement",'21_Form_Socio_Economie'!M35,"")</x:f>
      </x:c>
      <x:c r="N35" s="142" t="str">
        <x:f>IF('21_Form_Socio_Economie'!$S35="Validé humainement",'21_Form_Socio_Economie'!N35,"")</x:f>
      </x:c>
      <x:c r="O35" s="142" t="str">
        <x:f>IF('21_Form_Socio_Economie'!$S35="Validé humainement",'21_Form_Socio_Economie'!O35,"")</x:f>
      </x:c>
      <x:c r="P35" s="142" t="str">
        <x:f>IF('21_Form_Socio_Economie'!$S35="Validé humainement",'21_Form_Socio_Economie'!P35,"")</x:f>
      </x:c>
      <x:c r="Q35" s="142" t="str">
        <x:f>IF('21_Form_Socio_Economie'!$S35="Validé humainement",'21_Form_Socio_Economie'!Q35,"")</x:f>
      </x:c>
      <x:c r="R35" s="142" t="str">
        <x:f>IF('21_Form_Socio_Economie'!$S35="Validé humainement",'21_Form_Socio_Economie'!R35,"")</x:f>
      </x:c>
      <x:c r="S35" s="142" t="str">
        <x:f>IF('21_Form_Socio_Economie'!$S35="Validé humainement",'21_Form_Socio_Economie'!S35,"")</x:f>
      </x:c>
      <x:c r="T35" s="142" t="str">
        <x:f>IF('21_Form_Socio_Economie'!$S35="Validé humainement",'21_Form_Socio_Economie'!T35,"")</x:f>
      </x:c>
      <x:c r="U35" s="142" t="str">
        <x:f>IF('21_Form_Socio_Economie'!$S35="Validé humainement",'21_Form_Socio_Economie'!U35,"")</x:f>
      </x:c>
      <x:c r="V35" s="142" t="str">
        <x:f>IF('21_Form_Socio_Economie'!$S35="Validé humainement",'21_Form_Socio_Economie'!V35,"")</x:f>
      </x:c>
      <x:c r="W35" s="142" t="str">
        <x:f>IF('21_Form_Socio_Economie'!$S35="Validé humainement",'21_Form_Socio_Economie'!W35,"")</x:f>
      </x:c>
      <x:c r="X35" s="142" t="str">
        <x:f>IF('21_Form_Socio_Economie'!$S35="Validé humainement",'21_Form_Socio_Economie'!X35,"")</x:f>
      </x:c>
    </x:row>
    <x:row r="36">
      <x:c r="A36" s="142" t="str">
        <x:f>IF('21_Form_Socio_Economie'!$S36="Validé humainement",'21_Form_Socio_Economie'!A36,"")</x:f>
      </x:c>
      <x:c r="B36" s="142" t="str">
        <x:f>IF('21_Form_Socio_Economie'!$S36="Validé humainement",'21_Form_Socio_Economie'!B36,"")</x:f>
      </x:c>
      <x:c r="C36" s="142" t="str">
        <x:f>IF('21_Form_Socio_Economie'!$S36="Validé humainement",'21_Form_Socio_Economie'!C36,"")</x:f>
      </x:c>
      <x:c r="D36" s="142" t="str">
        <x:f>IF('21_Form_Socio_Economie'!$S36="Validé humainement",'21_Form_Socio_Economie'!D36,"")</x:f>
      </x:c>
      <x:c r="E36" s="142" t="str">
        <x:f>IF('21_Form_Socio_Economie'!$S36="Validé humainement",'21_Form_Socio_Economie'!E36,"")</x:f>
      </x:c>
      <x:c r="F36" s="142" t="str">
        <x:f>IF('21_Form_Socio_Economie'!$S36="Validé humainement",'21_Form_Socio_Economie'!F36,"")</x:f>
      </x:c>
      <x:c r="G36" s="142" t="str">
        <x:f>IF('21_Form_Socio_Economie'!$S36="Validé humainement",'21_Form_Socio_Economie'!G36,"")</x:f>
      </x:c>
      <x:c r="H36" s="142" t="str">
        <x:f>IF('21_Form_Socio_Economie'!$S36="Validé humainement",'21_Form_Socio_Economie'!H36,"")</x:f>
      </x:c>
      <x:c r="I36" s="142" t="str">
        <x:f>IF('21_Form_Socio_Economie'!$S36="Validé humainement",'21_Form_Socio_Economie'!I36,"")</x:f>
      </x:c>
      <x:c r="J36" s="142" t="str">
        <x:f>IF('21_Form_Socio_Economie'!$S36="Validé humainement",'21_Form_Socio_Economie'!J36,"")</x:f>
      </x:c>
      <x:c r="K36" s="142" t="str">
        <x:f>IF('21_Form_Socio_Economie'!$S36="Validé humainement",'21_Form_Socio_Economie'!K36,"")</x:f>
      </x:c>
      <x:c r="L36" s="142" t="str">
        <x:f>IF('21_Form_Socio_Economie'!$S36="Validé humainement",'21_Form_Socio_Economie'!L36,"")</x:f>
      </x:c>
      <x:c r="M36" s="142" t="str">
        <x:f>IF('21_Form_Socio_Economie'!$S36="Validé humainement",'21_Form_Socio_Economie'!M36,"")</x:f>
      </x:c>
      <x:c r="N36" s="142" t="str">
        <x:f>IF('21_Form_Socio_Economie'!$S36="Validé humainement",'21_Form_Socio_Economie'!N36,"")</x:f>
      </x:c>
      <x:c r="O36" s="142" t="str">
        <x:f>IF('21_Form_Socio_Economie'!$S36="Validé humainement",'21_Form_Socio_Economie'!O36,"")</x:f>
      </x:c>
      <x:c r="P36" s="142" t="str">
        <x:f>IF('21_Form_Socio_Economie'!$S36="Validé humainement",'21_Form_Socio_Economie'!P36,"")</x:f>
      </x:c>
      <x:c r="Q36" s="142" t="str">
        <x:f>IF('21_Form_Socio_Economie'!$S36="Validé humainement",'21_Form_Socio_Economie'!Q36,"")</x:f>
      </x:c>
      <x:c r="R36" s="142" t="str">
        <x:f>IF('21_Form_Socio_Economie'!$S36="Validé humainement",'21_Form_Socio_Economie'!R36,"")</x:f>
      </x:c>
      <x:c r="S36" s="142" t="str">
        <x:f>IF('21_Form_Socio_Economie'!$S36="Validé humainement",'21_Form_Socio_Economie'!S36,"")</x:f>
      </x:c>
      <x:c r="T36" s="142" t="str">
        <x:f>IF('21_Form_Socio_Economie'!$S36="Validé humainement",'21_Form_Socio_Economie'!T36,"")</x:f>
      </x:c>
      <x:c r="U36" s="142" t="str">
        <x:f>IF('21_Form_Socio_Economie'!$S36="Validé humainement",'21_Form_Socio_Economie'!U36,"")</x:f>
      </x:c>
      <x:c r="V36" s="142" t="str">
        <x:f>IF('21_Form_Socio_Economie'!$S36="Validé humainement",'21_Form_Socio_Economie'!V36,"")</x:f>
      </x:c>
      <x:c r="W36" s="142" t="str">
        <x:f>IF('21_Form_Socio_Economie'!$S36="Validé humainement",'21_Form_Socio_Economie'!W36,"")</x:f>
      </x:c>
      <x:c r="X36" s="142" t="str">
        <x:f>IF('21_Form_Socio_Economie'!$S36="Validé humainement",'21_Form_Socio_Economie'!X36,"")</x:f>
      </x:c>
    </x:row>
    <x:row r="37">
      <x:c r="A37" s="142" t="str">
        <x:f>IF('21_Form_Socio_Economie'!$S37="Validé humainement",'21_Form_Socio_Economie'!A37,"")</x:f>
      </x:c>
      <x:c r="B37" s="142" t="str">
        <x:f>IF('21_Form_Socio_Economie'!$S37="Validé humainement",'21_Form_Socio_Economie'!B37,"")</x:f>
      </x:c>
      <x:c r="C37" s="142" t="str">
        <x:f>IF('21_Form_Socio_Economie'!$S37="Validé humainement",'21_Form_Socio_Economie'!C37,"")</x:f>
      </x:c>
      <x:c r="D37" s="142" t="str">
        <x:f>IF('21_Form_Socio_Economie'!$S37="Validé humainement",'21_Form_Socio_Economie'!D37,"")</x:f>
      </x:c>
      <x:c r="E37" s="142" t="str">
        <x:f>IF('21_Form_Socio_Economie'!$S37="Validé humainement",'21_Form_Socio_Economie'!E37,"")</x:f>
      </x:c>
      <x:c r="F37" s="142" t="str">
        <x:f>IF('21_Form_Socio_Economie'!$S37="Validé humainement",'21_Form_Socio_Economie'!F37,"")</x:f>
      </x:c>
      <x:c r="G37" s="142" t="str">
        <x:f>IF('21_Form_Socio_Economie'!$S37="Validé humainement",'21_Form_Socio_Economie'!G37,"")</x:f>
      </x:c>
      <x:c r="H37" s="142" t="str">
        <x:f>IF('21_Form_Socio_Economie'!$S37="Validé humainement",'21_Form_Socio_Economie'!H37,"")</x:f>
      </x:c>
      <x:c r="I37" s="142" t="str">
        <x:f>IF('21_Form_Socio_Economie'!$S37="Validé humainement",'21_Form_Socio_Economie'!I37,"")</x:f>
      </x:c>
      <x:c r="J37" s="142" t="str">
        <x:f>IF('21_Form_Socio_Economie'!$S37="Validé humainement",'21_Form_Socio_Economie'!J37,"")</x:f>
      </x:c>
      <x:c r="K37" s="142" t="str">
        <x:f>IF('21_Form_Socio_Economie'!$S37="Validé humainement",'21_Form_Socio_Economie'!K37,"")</x:f>
      </x:c>
      <x:c r="L37" s="142" t="str">
        <x:f>IF('21_Form_Socio_Economie'!$S37="Validé humainement",'21_Form_Socio_Economie'!L37,"")</x:f>
      </x:c>
      <x:c r="M37" s="142" t="str">
        <x:f>IF('21_Form_Socio_Economie'!$S37="Validé humainement",'21_Form_Socio_Economie'!M37,"")</x:f>
      </x:c>
      <x:c r="N37" s="142" t="str">
        <x:f>IF('21_Form_Socio_Economie'!$S37="Validé humainement",'21_Form_Socio_Economie'!N37,"")</x:f>
      </x:c>
      <x:c r="O37" s="142" t="str">
        <x:f>IF('21_Form_Socio_Economie'!$S37="Validé humainement",'21_Form_Socio_Economie'!O37,"")</x:f>
      </x:c>
      <x:c r="P37" s="142" t="str">
        <x:f>IF('21_Form_Socio_Economie'!$S37="Validé humainement",'21_Form_Socio_Economie'!P37,"")</x:f>
      </x:c>
      <x:c r="Q37" s="142" t="str">
        <x:f>IF('21_Form_Socio_Economie'!$S37="Validé humainement",'21_Form_Socio_Economie'!Q37,"")</x:f>
      </x:c>
      <x:c r="R37" s="142" t="str">
        <x:f>IF('21_Form_Socio_Economie'!$S37="Validé humainement",'21_Form_Socio_Economie'!R37,"")</x:f>
      </x:c>
      <x:c r="S37" s="142" t="str">
        <x:f>IF('21_Form_Socio_Economie'!$S37="Validé humainement",'21_Form_Socio_Economie'!S37,"")</x:f>
      </x:c>
      <x:c r="T37" s="142" t="str">
        <x:f>IF('21_Form_Socio_Economie'!$S37="Validé humainement",'21_Form_Socio_Economie'!T37,"")</x:f>
      </x:c>
      <x:c r="U37" s="142" t="str">
        <x:f>IF('21_Form_Socio_Economie'!$S37="Validé humainement",'21_Form_Socio_Economie'!U37,"")</x:f>
      </x:c>
      <x:c r="V37" s="142" t="str">
        <x:f>IF('21_Form_Socio_Economie'!$S37="Validé humainement",'21_Form_Socio_Economie'!V37,"")</x:f>
      </x:c>
      <x:c r="W37" s="142" t="str">
        <x:f>IF('21_Form_Socio_Economie'!$S37="Validé humainement",'21_Form_Socio_Economie'!W37,"")</x:f>
      </x:c>
      <x:c r="X37" s="142" t="str">
        <x:f>IF('21_Form_Socio_Economie'!$S37="Validé humainement",'21_Form_Socio_Economie'!X37,"")</x:f>
      </x:c>
    </x:row>
    <x:row r="38">
      <x:c r="A38" s="142" t="str">
        <x:f>IF('21_Form_Socio_Economie'!$S38="Validé humainement",'21_Form_Socio_Economie'!A38,"")</x:f>
      </x:c>
      <x:c r="B38" s="142" t="str">
        <x:f>IF('21_Form_Socio_Economie'!$S38="Validé humainement",'21_Form_Socio_Economie'!B38,"")</x:f>
      </x:c>
      <x:c r="C38" s="142" t="str">
        <x:f>IF('21_Form_Socio_Economie'!$S38="Validé humainement",'21_Form_Socio_Economie'!C38,"")</x:f>
      </x:c>
      <x:c r="D38" s="142" t="str">
        <x:f>IF('21_Form_Socio_Economie'!$S38="Validé humainement",'21_Form_Socio_Economie'!D38,"")</x:f>
      </x:c>
      <x:c r="E38" s="142" t="str">
        <x:f>IF('21_Form_Socio_Economie'!$S38="Validé humainement",'21_Form_Socio_Economie'!E38,"")</x:f>
      </x:c>
      <x:c r="F38" s="142" t="str">
        <x:f>IF('21_Form_Socio_Economie'!$S38="Validé humainement",'21_Form_Socio_Economie'!F38,"")</x:f>
      </x:c>
      <x:c r="G38" s="142" t="str">
        <x:f>IF('21_Form_Socio_Economie'!$S38="Validé humainement",'21_Form_Socio_Economie'!G38,"")</x:f>
      </x:c>
      <x:c r="H38" s="142" t="str">
        <x:f>IF('21_Form_Socio_Economie'!$S38="Validé humainement",'21_Form_Socio_Economie'!H38,"")</x:f>
      </x:c>
      <x:c r="I38" s="142" t="str">
        <x:f>IF('21_Form_Socio_Economie'!$S38="Validé humainement",'21_Form_Socio_Economie'!I38,"")</x:f>
      </x:c>
      <x:c r="J38" s="142" t="str">
        <x:f>IF('21_Form_Socio_Economie'!$S38="Validé humainement",'21_Form_Socio_Economie'!J38,"")</x:f>
      </x:c>
      <x:c r="K38" s="142" t="str">
        <x:f>IF('21_Form_Socio_Economie'!$S38="Validé humainement",'21_Form_Socio_Economie'!K38,"")</x:f>
      </x:c>
      <x:c r="L38" s="142" t="str">
        <x:f>IF('21_Form_Socio_Economie'!$S38="Validé humainement",'21_Form_Socio_Economie'!L38,"")</x:f>
      </x:c>
      <x:c r="M38" s="142" t="str">
        <x:f>IF('21_Form_Socio_Economie'!$S38="Validé humainement",'21_Form_Socio_Economie'!M38,"")</x:f>
      </x:c>
      <x:c r="N38" s="142" t="str">
        <x:f>IF('21_Form_Socio_Economie'!$S38="Validé humainement",'21_Form_Socio_Economie'!N38,"")</x:f>
      </x:c>
      <x:c r="O38" s="142" t="str">
        <x:f>IF('21_Form_Socio_Economie'!$S38="Validé humainement",'21_Form_Socio_Economie'!O38,"")</x:f>
      </x:c>
      <x:c r="P38" s="142" t="str">
        <x:f>IF('21_Form_Socio_Economie'!$S38="Validé humainement",'21_Form_Socio_Economie'!P38,"")</x:f>
      </x:c>
      <x:c r="Q38" s="142" t="str">
        <x:f>IF('21_Form_Socio_Economie'!$S38="Validé humainement",'21_Form_Socio_Economie'!Q38,"")</x:f>
      </x:c>
      <x:c r="R38" s="142" t="str">
        <x:f>IF('21_Form_Socio_Economie'!$S38="Validé humainement",'21_Form_Socio_Economie'!R38,"")</x:f>
      </x:c>
      <x:c r="S38" s="142" t="str">
        <x:f>IF('21_Form_Socio_Economie'!$S38="Validé humainement",'21_Form_Socio_Economie'!S38,"")</x:f>
      </x:c>
      <x:c r="T38" s="142" t="str">
        <x:f>IF('21_Form_Socio_Economie'!$S38="Validé humainement",'21_Form_Socio_Economie'!T38,"")</x:f>
      </x:c>
      <x:c r="U38" s="142" t="str">
        <x:f>IF('21_Form_Socio_Economie'!$S38="Validé humainement",'21_Form_Socio_Economie'!U38,"")</x:f>
      </x:c>
      <x:c r="V38" s="142" t="str">
        <x:f>IF('21_Form_Socio_Economie'!$S38="Validé humainement",'21_Form_Socio_Economie'!V38,"")</x:f>
      </x:c>
      <x:c r="W38" s="142" t="str">
        <x:f>IF('21_Form_Socio_Economie'!$S38="Validé humainement",'21_Form_Socio_Economie'!W38,"")</x:f>
      </x:c>
      <x:c r="X38" s="142" t="str">
        <x:f>IF('21_Form_Socio_Economie'!$S38="Validé humainement",'21_Form_Socio_Economie'!X38,"")</x:f>
      </x:c>
    </x:row>
    <x:row r="39">
      <x:c r="A39" s="142" t="str">
        <x:f>IF('21_Form_Socio_Economie'!$S39="Validé humainement",'21_Form_Socio_Economie'!A39,"")</x:f>
      </x:c>
      <x:c r="B39" s="142" t="str">
        <x:f>IF('21_Form_Socio_Economie'!$S39="Validé humainement",'21_Form_Socio_Economie'!B39,"")</x:f>
      </x:c>
      <x:c r="C39" s="142" t="str">
        <x:f>IF('21_Form_Socio_Economie'!$S39="Validé humainement",'21_Form_Socio_Economie'!C39,"")</x:f>
      </x:c>
      <x:c r="D39" s="142" t="str">
        <x:f>IF('21_Form_Socio_Economie'!$S39="Validé humainement",'21_Form_Socio_Economie'!D39,"")</x:f>
      </x:c>
      <x:c r="E39" s="142" t="str">
        <x:f>IF('21_Form_Socio_Economie'!$S39="Validé humainement",'21_Form_Socio_Economie'!E39,"")</x:f>
      </x:c>
      <x:c r="F39" s="142" t="str">
        <x:f>IF('21_Form_Socio_Economie'!$S39="Validé humainement",'21_Form_Socio_Economie'!F39,"")</x:f>
      </x:c>
      <x:c r="G39" s="142" t="str">
        <x:f>IF('21_Form_Socio_Economie'!$S39="Validé humainement",'21_Form_Socio_Economie'!G39,"")</x:f>
      </x:c>
      <x:c r="H39" s="142" t="str">
        <x:f>IF('21_Form_Socio_Economie'!$S39="Validé humainement",'21_Form_Socio_Economie'!H39,"")</x:f>
      </x:c>
      <x:c r="I39" s="142" t="str">
        <x:f>IF('21_Form_Socio_Economie'!$S39="Validé humainement",'21_Form_Socio_Economie'!I39,"")</x:f>
      </x:c>
      <x:c r="J39" s="142" t="str">
        <x:f>IF('21_Form_Socio_Economie'!$S39="Validé humainement",'21_Form_Socio_Economie'!J39,"")</x:f>
      </x:c>
      <x:c r="K39" s="142" t="str">
        <x:f>IF('21_Form_Socio_Economie'!$S39="Validé humainement",'21_Form_Socio_Economie'!K39,"")</x:f>
      </x:c>
      <x:c r="L39" s="142" t="str">
        <x:f>IF('21_Form_Socio_Economie'!$S39="Validé humainement",'21_Form_Socio_Economie'!L39,"")</x:f>
      </x:c>
      <x:c r="M39" s="142" t="str">
        <x:f>IF('21_Form_Socio_Economie'!$S39="Validé humainement",'21_Form_Socio_Economie'!M39,"")</x:f>
      </x:c>
      <x:c r="N39" s="142" t="str">
        <x:f>IF('21_Form_Socio_Economie'!$S39="Validé humainement",'21_Form_Socio_Economie'!N39,"")</x:f>
      </x:c>
      <x:c r="O39" s="142" t="str">
        <x:f>IF('21_Form_Socio_Economie'!$S39="Validé humainement",'21_Form_Socio_Economie'!O39,"")</x:f>
      </x:c>
      <x:c r="P39" s="142" t="str">
        <x:f>IF('21_Form_Socio_Economie'!$S39="Validé humainement",'21_Form_Socio_Economie'!P39,"")</x:f>
      </x:c>
      <x:c r="Q39" s="142" t="str">
        <x:f>IF('21_Form_Socio_Economie'!$S39="Validé humainement",'21_Form_Socio_Economie'!Q39,"")</x:f>
      </x:c>
      <x:c r="R39" s="142" t="str">
        <x:f>IF('21_Form_Socio_Economie'!$S39="Validé humainement",'21_Form_Socio_Economie'!R39,"")</x:f>
      </x:c>
      <x:c r="S39" s="142" t="str">
        <x:f>IF('21_Form_Socio_Economie'!$S39="Validé humainement",'21_Form_Socio_Economie'!S39,"")</x:f>
      </x:c>
      <x:c r="T39" s="142" t="str">
        <x:f>IF('21_Form_Socio_Economie'!$S39="Validé humainement",'21_Form_Socio_Economie'!T39,"")</x:f>
      </x:c>
      <x:c r="U39" s="142" t="str">
        <x:f>IF('21_Form_Socio_Economie'!$S39="Validé humainement",'21_Form_Socio_Economie'!U39,"")</x:f>
      </x:c>
      <x:c r="V39" s="142" t="str">
        <x:f>IF('21_Form_Socio_Economie'!$S39="Validé humainement",'21_Form_Socio_Economie'!V39,"")</x:f>
      </x:c>
      <x:c r="W39" s="142" t="str">
        <x:f>IF('21_Form_Socio_Economie'!$S39="Validé humainement",'21_Form_Socio_Economie'!W39,"")</x:f>
      </x:c>
      <x:c r="X39" s="142" t="str">
        <x:f>IF('21_Form_Socio_Economie'!$S39="Validé humainement",'21_Form_Socio_Economie'!X39,"")</x:f>
      </x:c>
    </x:row>
    <x:row r="40">
      <x:c r="A40" s="142" t="str">
        <x:f>IF('21_Form_Socio_Economie'!$S40="Validé humainement",'21_Form_Socio_Economie'!A40,"")</x:f>
      </x:c>
      <x:c r="B40" s="142" t="str">
        <x:f>IF('21_Form_Socio_Economie'!$S40="Validé humainement",'21_Form_Socio_Economie'!B40,"")</x:f>
      </x:c>
      <x:c r="C40" s="142" t="str">
        <x:f>IF('21_Form_Socio_Economie'!$S40="Validé humainement",'21_Form_Socio_Economie'!C40,"")</x:f>
      </x:c>
      <x:c r="D40" s="142" t="str">
        <x:f>IF('21_Form_Socio_Economie'!$S40="Validé humainement",'21_Form_Socio_Economie'!D40,"")</x:f>
      </x:c>
      <x:c r="E40" s="142" t="str">
        <x:f>IF('21_Form_Socio_Economie'!$S40="Validé humainement",'21_Form_Socio_Economie'!E40,"")</x:f>
      </x:c>
      <x:c r="F40" s="142" t="str">
        <x:f>IF('21_Form_Socio_Economie'!$S40="Validé humainement",'21_Form_Socio_Economie'!F40,"")</x:f>
      </x:c>
      <x:c r="G40" s="142" t="str">
        <x:f>IF('21_Form_Socio_Economie'!$S40="Validé humainement",'21_Form_Socio_Economie'!G40,"")</x:f>
      </x:c>
      <x:c r="H40" s="142" t="str">
        <x:f>IF('21_Form_Socio_Economie'!$S40="Validé humainement",'21_Form_Socio_Economie'!H40,"")</x:f>
      </x:c>
      <x:c r="I40" s="142" t="str">
        <x:f>IF('21_Form_Socio_Economie'!$S40="Validé humainement",'21_Form_Socio_Economie'!I40,"")</x:f>
      </x:c>
      <x:c r="J40" s="142" t="str">
        <x:f>IF('21_Form_Socio_Economie'!$S40="Validé humainement",'21_Form_Socio_Economie'!J40,"")</x:f>
      </x:c>
      <x:c r="K40" s="142" t="str">
        <x:f>IF('21_Form_Socio_Economie'!$S40="Validé humainement",'21_Form_Socio_Economie'!K40,"")</x:f>
      </x:c>
      <x:c r="L40" s="142" t="str">
        <x:f>IF('21_Form_Socio_Economie'!$S40="Validé humainement",'21_Form_Socio_Economie'!L40,"")</x:f>
      </x:c>
      <x:c r="M40" s="142" t="str">
        <x:f>IF('21_Form_Socio_Economie'!$S40="Validé humainement",'21_Form_Socio_Economie'!M40,"")</x:f>
      </x:c>
      <x:c r="N40" s="142" t="str">
        <x:f>IF('21_Form_Socio_Economie'!$S40="Validé humainement",'21_Form_Socio_Economie'!N40,"")</x:f>
      </x:c>
      <x:c r="O40" s="142" t="str">
        <x:f>IF('21_Form_Socio_Economie'!$S40="Validé humainement",'21_Form_Socio_Economie'!O40,"")</x:f>
      </x:c>
      <x:c r="P40" s="142" t="str">
        <x:f>IF('21_Form_Socio_Economie'!$S40="Validé humainement",'21_Form_Socio_Economie'!P40,"")</x:f>
      </x:c>
      <x:c r="Q40" s="142" t="str">
        <x:f>IF('21_Form_Socio_Economie'!$S40="Validé humainement",'21_Form_Socio_Economie'!Q40,"")</x:f>
      </x:c>
      <x:c r="R40" s="142" t="str">
        <x:f>IF('21_Form_Socio_Economie'!$S40="Validé humainement",'21_Form_Socio_Economie'!R40,"")</x:f>
      </x:c>
      <x:c r="S40" s="142" t="str">
        <x:f>IF('21_Form_Socio_Economie'!$S40="Validé humainement",'21_Form_Socio_Economie'!S40,"")</x:f>
      </x:c>
      <x:c r="T40" s="142" t="str">
        <x:f>IF('21_Form_Socio_Economie'!$S40="Validé humainement",'21_Form_Socio_Economie'!T40,"")</x:f>
      </x:c>
      <x:c r="U40" s="142" t="str">
        <x:f>IF('21_Form_Socio_Economie'!$S40="Validé humainement",'21_Form_Socio_Economie'!U40,"")</x:f>
      </x:c>
      <x:c r="V40" s="142" t="str">
        <x:f>IF('21_Form_Socio_Economie'!$S40="Validé humainement",'21_Form_Socio_Economie'!V40,"")</x:f>
      </x:c>
      <x:c r="W40" s="142" t="str">
        <x:f>IF('21_Form_Socio_Economie'!$S40="Validé humainement",'21_Form_Socio_Economie'!W40,"")</x:f>
      </x:c>
      <x:c r="X40" s="142" t="str">
        <x:f>IF('21_Form_Socio_Economie'!$S40="Validé humainement",'21_Form_Socio_Economie'!X40,"")</x:f>
      </x:c>
    </x:row>
    <x:row r="41">
      <x:c r="A41" s="142" t="str">
        <x:f>IF('21_Form_Socio_Economie'!$S41="Validé humainement",'21_Form_Socio_Economie'!A41,"")</x:f>
      </x:c>
      <x:c r="B41" s="142" t="str">
        <x:f>IF('21_Form_Socio_Economie'!$S41="Validé humainement",'21_Form_Socio_Economie'!B41,"")</x:f>
      </x:c>
      <x:c r="C41" s="142" t="str">
        <x:f>IF('21_Form_Socio_Economie'!$S41="Validé humainement",'21_Form_Socio_Economie'!C41,"")</x:f>
      </x:c>
      <x:c r="D41" s="142" t="str">
        <x:f>IF('21_Form_Socio_Economie'!$S41="Validé humainement",'21_Form_Socio_Economie'!D41,"")</x:f>
      </x:c>
      <x:c r="E41" s="142" t="str">
        <x:f>IF('21_Form_Socio_Economie'!$S41="Validé humainement",'21_Form_Socio_Economie'!E41,"")</x:f>
      </x:c>
      <x:c r="F41" s="142" t="str">
        <x:f>IF('21_Form_Socio_Economie'!$S41="Validé humainement",'21_Form_Socio_Economie'!F41,"")</x:f>
      </x:c>
      <x:c r="G41" s="142" t="str">
        <x:f>IF('21_Form_Socio_Economie'!$S41="Validé humainement",'21_Form_Socio_Economie'!G41,"")</x:f>
      </x:c>
      <x:c r="H41" s="142" t="str">
        <x:f>IF('21_Form_Socio_Economie'!$S41="Validé humainement",'21_Form_Socio_Economie'!H41,"")</x:f>
      </x:c>
      <x:c r="I41" s="142" t="str">
        <x:f>IF('21_Form_Socio_Economie'!$S41="Validé humainement",'21_Form_Socio_Economie'!I41,"")</x:f>
      </x:c>
      <x:c r="J41" s="142" t="str">
        <x:f>IF('21_Form_Socio_Economie'!$S41="Validé humainement",'21_Form_Socio_Economie'!J41,"")</x:f>
      </x:c>
      <x:c r="K41" s="142" t="str">
        <x:f>IF('21_Form_Socio_Economie'!$S41="Validé humainement",'21_Form_Socio_Economie'!K41,"")</x:f>
      </x:c>
      <x:c r="L41" s="142" t="str">
        <x:f>IF('21_Form_Socio_Economie'!$S41="Validé humainement",'21_Form_Socio_Economie'!L41,"")</x:f>
      </x:c>
      <x:c r="M41" s="142" t="str">
        <x:f>IF('21_Form_Socio_Economie'!$S41="Validé humainement",'21_Form_Socio_Economie'!M41,"")</x:f>
      </x:c>
      <x:c r="N41" s="142" t="str">
        <x:f>IF('21_Form_Socio_Economie'!$S41="Validé humainement",'21_Form_Socio_Economie'!N41,"")</x:f>
      </x:c>
      <x:c r="O41" s="142" t="str">
        <x:f>IF('21_Form_Socio_Economie'!$S41="Validé humainement",'21_Form_Socio_Economie'!O41,"")</x:f>
      </x:c>
      <x:c r="P41" s="142" t="str">
        <x:f>IF('21_Form_Socio_Economie'!$S41="Validé humainement",'21_Form_Socio_Economie'!P41,"")</x:f>
      </x:c>
      <x:c r="Q41" s="142" t="str">
        <x:f>IF('21_Form_Socio_Economie'!$S41="Validé humainement",'21_Form_Socio_Economie'!Q41,"")</x:f>
      </x:c>
      <x:c r="R41" s="142" t="str">
        <x:f>IF('21_Form_Socio_Economie'!$S41="Validé humainement",'21_Form_Socio_Economie'!R41,"")</x:f>
      </x:c>
      <x:c r="S41" s="142" t="str">
        <x:f>IF('21_Form_Socio_Economie'!$S41="Validé humainement",'21_Form_Socio_Economie'!S41,"")</x:f>
      </x:c>
      <x:c r="T41" s="142" t="str">
        <x:f>IF('21_Form_Socio_Economie'!$S41="Validé humainement",'21_Form_Socio_Economie'!T41,"")</x:f>
      </x:c>
      <x:c r="U41" s="142" t="str">
        <x:f>IF('21_Form_Socio_Economie'!$S41="Validé humainement",'21_Form_Socio_Economie'!U41,"")</x:f>
      </x:c>
      <x:c r="V41" s="142" t="str">
        <x:f>IF('21_Form_Socio_Economie'!$S41="Validé humainement",'21_Form_Socio_Economie'!V41,"")</x:f>
      </x:c>
      <x:c r="W41" s="142" t="str">
        <x:f>IF('21_Form_Socio_Economie'!$S41="Validé humainement",'21_Form_Socio_Economie'!W41,"")</x:f>
      </x:c>
      <x:c r="X41" s="142" t="str">
        <x:f>IF('21_Form_Socio_Economie'!$S41="Validé humainement",'21_Form_Socio_Economie'!X41,"")</x:f>
      </x:c>
    </x:row>
    <x:row r="42">
      <x:c r="A42" s="142" t="str">
        <x:f>IF('21_Form_Socio_Economie'!$S42="Validé humainement",'21_Form_Socio_Economie'!A42,"")</x:f>
      </x:c>
      <x:c r="B42" s="142" t="str">
        <x:f>IF('21_Form_Socio_Economie'!$S42="Validé humainement",'21_Form_Socio_Economie'!B42,"")</x:f>
      </x:c>
      <x:c r="C42" s="142" t="str">
        <x:f>IF('21_Form_Socio_Economie'!$S42="Validé humainement",'21_Form_Socio_Economie'!C42,"")</x:f>
      </x:c>
      <x:c r="D42" s="142" t="str">
        <x:f>IF('21_Form_Socio_Economie'!$S42="Validé humainement",'21_Form_Socio_Economie'!D42,"")</x:f>
      </x:c>
      <x:c r="E42" s="142" t="str">
        <x:f>IF('21_Form_Socio_Economie'!$S42="Validé humainement",'21_Form_Socio_Economie'!E42,"")</x:f>
      </x:c>
      <x:c r="F42" s="142" t="str">
        <x:f>IF('21_Form_Socio_Economie'!$S42="Validé humainement",'21_Form_Socio_Economie'!F42,"")</x:f>
      </x:c>
      <x:c r="G42" s="142" t="str">
        <x:f>IF('21_Form_Socio_Economie'!$S42="Validé humainement",'21_Form_Socio_Economie'!G42,"")</x:f>
      </x:c>
      <x:c r="H42" s="142" t="str">
        <x:f>IF('21_Form_Socio_Economie'!$S42="Validé humainement",'21_Form_Socio_Economie'!H42,"")</x:f>
      </x:c>
      <x:c r="I42" s="142" t="str">
        <x:f>IF('21_Form_Socio_Economie'!$S42="Validé humainement",'21_Form_Socio_Economie'!I42,"")</x:f>
      </x:c>
      <x:c r="J42" s="142" t="str">
        <x:f>IF('21_Form_Socio_Economie'!$S42="Validé humainement",'21_Form_Socio_Economie'!J42,"")</x:f>
      </x:c>
      <x:c r="K42" s="142" t="str">
        <x:f>IF('21_Form_Socio_Economie'!$S42="Validé humainement",'21_Form_Socio_Economie'!K42,"")</x:f>
      </x:c>
      <x:c r="L42" s="142" t="str">
        <x:f>IF('21_Form_Socio_Economie'!$S42="Validé humainement",'21_Form_Socio_Economie'!L42,"")</x:f>
      </x:c>
      <x:c r="M42" s="142" t="str">
        <x:f>IF('21_Form_Socio_Economie'!$S42="Validé humainement",'21_Form_Socio_Economie'!M42,"")</x:f>
      </x:c>
      <x:c r="N42" s="142" t="str">
        <x:f>IF('21_Form_Socio_Economie'!$S42="Validé humainement",'21_Form_Socio_Economie'!N42,"")</x:f>
      </x:c>
      <x:c r="O42" s="142" t="str">
        <x:f>IF('21_Form_Socio_Economie'!$S42="Validé humainement",'21_Form_Socio_Economie'!O42,"")</x:f>
      </x:c>
      <x:c r="P42" s="142" t="str">
        <x:f>IF('21_Form_Socio_Economie'!$S42="Validé humainement",'21_Form_Socio_Economie'!P42,"")</x:f>
      </x:c>
      <x:c r="Q42" s="142" t="str">
        <x:f>IF('21_Form_Socio_Economie'!$S42="Validé humainement",'21_Form_Socio_Economie'!Q42,"")</x:f>
      </x:c>
      <x:c r="R42" s="142" t="str">
        <x:f>IF('21_Form_Socio_Economie'!$S42="Validé humainement",'21_Form_Socio_Economie'!R42,"")</x:f>
      </x:c>
      <x:c r="S42" s="142" t="str">
        <x:f>IF('21_Form_Socio_Economie'!$S42="Validé humainement",'21_Form_Socio_Economie'!S42,"")</x:f>
      </x:c>
      <x:c r="T42" s="142" t="str">
        <x:f>IF('21_Form_Socio_Economie'!$S42="Validé humainement",'21_Form_Socio_Economie'!T42,"")</x:f>
      </x:c>
      <x:c r="U42" s="142" t="str">
        <x:f>IF('21_Form_Socio_Economie'!$S42="Validé humainement",'21_Form_Socio_Economie'!U42,"")</x:f>
      </x:c>
      <x:c r="V42" s="142" t="str">
        <x:f>IF('21_Form_Socio_Economie'!$S42="Validé humainement",'21_Form_Socio_Economie'!V42,"")</x:f>
      </x:c>
      <x:c r="W42" s="142" t="str">
        <x:f>IF('21_Form_Socio_Economie'!$S42="Validé humainement",'21_Form_Socio_Economie'!W42,"")</x:f>
      </x:c>
      <x:c r="X42" s="142" t="str">
        <x:f>IF('21_Form_Socio_Economie'!$S42="Validé humainement",'21_Form_Socio_Economie'!X42,"")</x:f>
      </x:c>
    </x:row>
    <x:row r="43">
      <x:c r="A43" s="142" t="str">
        <x:f>IF('21_Form_Socio_Economie'!$S43="Validé humainement",'21_Form_Socio_Economie'!A43,"")</x:f>
      </x:c>
      <x:c r="B43" s="142" t="str">
        <x:f>IF('21_Form_Socio_Economie'!$S43="Validé humainement",'21_Form_Socio_Economie'!B43,"")</x:f>
      </x:c>
      <x:c r="C43" s="142" t="str">
        <x:f>IF('21_Form_Socio_Economie'!$S43="Validé humainement",'21_Form_Socio_Economie'!C43,"")</x:f>
      </x:c>
      <x:c r="D43" s="142" t="str">
        <x:f>IF('21_Form_Socio_Economie'!$S43="Validé humainement",'21_Form_Socio_Economie'!D43,"")</x:f>
      </x:c>
      <x:c r="E43" s="142" t="str">
        <x:f>IF('21_Form_Socio_Economie'!$S43="Validé humainement",'21_Form_Socio_Economie'!E43,"")</x:f>
      </x:c>
      <x:c r="F43" s="142" t="str">
        <x:f>IF('21_Form_Socio_Economie'!$S43="Validé humainement",'21_Form_Socio_Economie'!F43,"")</x:f>
      </x:c>
      <x:c r="G43" s="142" t="str">
        <x:f>IF('21_Form_Socio_Economie'!$S43="Validé humainement",'21_Form_Socio_Economie'!G43,"")</x:f>
      </x:c>
      <x:c r="H43" s="142" t="str">
        <x:f>IF('21_Form_Socio_Economie'!$S43="Validé humainement",'21_Form_Socio_Economie'!H43,"")</x:f>
      </x:c>
      <x:c r="I43" s="142" t="str">
        <x:f>IF('21_Form_Socio_Economie'!$S43="Validé humainement",'21_Form_Socio_Economie'!I43,"")</x:f>
      </x:c>
      <x:c r="J43" s="142" t="str">
        <x:f>IF('21_Form_Socio_Economie'!$S43="Validé humainement",'21_Form_Socio_Economie'!J43,"")</x:f>
      </x:c>
      <x:c r="K43" s="142" t="str">
        <x:f>IF('21_Form_Socio_Economie'!$S43="Validé humainement",'21_Form_Socio_Economie'!K43,"")</x:f>
      </x:c>
      <x:c r="L43" s="142" t="str">
        <x:f>IF('21_Form_Socio_Economie'!$S43="Validé humainement",'21_Form_Socio_Economie'!L43,"")</x:f>
      </x:c>
      <x:c r="M43" s="142" t="str">
        <x:f>IF('21_Form_Socio_Economie'!$S43="Validé humainement",'21_Form_Socio_Economie'!M43,"")</x:f>
      </x:c>
      <x:c r="N43" s="142" t="str">
        <x:f>IF('21_Form_Socio_Economie'!$S43="Validé humainement",'21_Form_Socio_Economie'!N43,"")</x:f>
      </x:c>
      <x:c r="O43" s="142" t="str">
        <x:f>IF('21_Form_Socio_Economie'!$S43="Validé humainement",'21_Form_Socio_Economie'!O43,"")</x:f>
      </x:c>
      <x:c r="P43" s="142" t="str">
        <x:f>IF('21_Form_Socio_Economie'!$S43="Validé humainement",'21_Form_Socio_Economie'!P43,"")</x:f>
      </x:c>
      <x:c r="Q43" s="142" t="str">
        <x:f>IF('21_Form_Socio_Economie'!$S43="Validé humainement",'21_Form_Socio_Economie'!Q43,"")</x:f>
      </x:c>
      <x:c r="R43" s="142" t="str">
        <x:f>IF('21_Form_Socio_Economie'!$S43="Validé humainement",'21_Form_Socio_Economie'!R43,"")</x:f>
      </x:c>
      <x:c r="S43" s="142" t="str">
        <x:f>IF('21_Form_Socio_Economie'!$S43="Validé humainement",'21_Form_Socio_Economie'!S43,"")</x:f>
      </x:c>
      <x:c r="T43" s="142" t="str">
        <x:f>IF('21_Form_Socio_Economie'!$S43="Validé humainement",'21_Form_Socio_Economie'!T43,"")</x:f>
      </x:c>
      <x:c r="U43" s="142" t="str">
        <x:f>IF('21_Form_Socio_Economie'!$S43="Validé humainement",'21_Form_Socio_Economie'!U43,"")</x:f>
      </x:c>
      <x:c r="V43" s="142" t="str">
        <x:f>IF('21_Form_Socio_Economie'!$S43="Validé humainement",'21_Form_Socio_Economie'!V43,"")</x:f>
      </x:c>
      <x:c r="W43" s="142" t="str">
        <x:f>IF('21_Form_Socio_Economie'!$S43="Validé humainement",'21_Form_Socio_Economie'!W43,"")</x:f>
      </x:c>
      <x:c r="X43" s="142" t="str">
        <x:f>IF('21_Form_Socio_Economie'!$S43="Validé humainement",'21_Form_Socio_Economie'!X43,"")</x:f>
      </x:c>
    </x:row>
    <x:row r="44">
      <x:c r="A44" s="142" t="str">
        <x:f>IF('21_Form_Socio_Economie'!$S44="Validé humainement",'21_Form_Socio_Economie'!A44,"")</x:f>
      </x:c>
      <x:c r="B44" s="142" t="str">
        <x:f>IF('21_Form_Socio_Economie'!$S44="Validé humainement",'21_Form_Socio_Economie'!B44,"")</x:f>
      </x:c>
      <x:c r="C44" s="142" t="str">
        <x:f>IF('21_Form_Socio_Economie'!$S44="Validé humainement",'21_Form_Socio_Economie'!C44,"")</x:f>
      </x:c>
      <x:c r="D44" s="142" t="str">
        <x:f>IF('21_Form_Socio_Economie'!$S44="Validé humainement",'21_Form_Socio_Economie'!D44,"")</x:f>
      </x:c>
      <x:c r="E44" s="142" t="str">
        <x:f>IF('21_Form_Socio_Economie'!$S44="Validé humainement",'21_Form_Socio_Economie'!E44,"")</x:f>
      </x:c>
      <x:c r="F44" s="142" t="str">
        <x:f>IF('21_Form_Socio_Economie'!$S44="Validé humainement",'21_Form_Socio_Economie'!F44,"")</x:f>
      </x:c>
      <x:c r="G44" s="142" t="str">
        <x:f>IF('21_Form_Socio_Economie'!$S44="Validé humainement",'21_Form_Socio_Economie'!G44,"")</x:f>
      </x:c>
      <x:c r="H44" s="142" t="str">
        <x:f>IF('21_Form_Socio_Economie'!$S44="Validé humainement",'21_Form_Socio_Economie'!H44,"")</x:f>
      </x:c>
      <x:c r="I44" s="142" t="str">
        <x:f>IF('21_Form_Socio_Economie'!$S44="Validé humainement",'21_Form_Socio_Economie'!I44,"")</x:f>
      </x:c>
      <x:c r="J44" s="142" t="str">
        <x:f>IF('21_Form_Socio_Economie'!$S44="Validé humainement",'21_Form_Socio_Economie'!J44,"")</x:f>
      </x:c>
      <x:c r="K44" s="142" t="str">
        <x:f>IF('21_Form_Socio_Economie'!$S44="Validé humainement",'21_Form_Socio_Economie'!K44,"")</x:f>
      </x:c>
      <x:c r="L44" s="142" t="str">
        <x:f>IF('21_Form_Socio_Economie'!$S44="Validé humainement",'21_Form_Socio_Economie'!L44,"")</x:f>
      </x:c>
      <x:c r="M44" s="142" t="str">
        <x:f>IF('21_Form_Socio_Economie'!$S44="Validé humainement",'21_Form_Socio_Economie'!M44,"")</x:f>
      </x:c>
      <x:c r="N44" s="142" t="str">
        <x:f>IF('21_Form_Socio_Economie'!$S44="Validé humainement",'21_Form_Socio_Economie'!N44,"")</x:f>
      </x:c>
      <x:c r="O44" s="142" t="str">
        <x:f>IF('21_Form_Socio_Economie'!$S44="Validé humainement",'21_Form_Socio_Economie'!O44,"")</x:f>
      </x:c>
      <x:c r="P44" s="142" t="str">
        <x:f>IF('21_Form_Socio_Economie'!$S44="Validé humainement",'21_Form_Socio_Economie'!P44,"")</x:f>
      </x:c>
      <x:c r="Q44" s="142" t="str">
        <x:f>IF('21_Form_Socio_Economie'!$S44="Validé humainement",'21_Form_Socio_Economie'!Q44,"")</x:f>
      </x:c>
      <x:c r="R44" s="142" t="str">
        <x:f>IF('21_Form_Socio_Economie'!$S44="Validé humainement",'21_Form_Socio_Economie'!R44,"")</x:f>
      </x:c>
      <x:c r="S44" s="142" t="str">
        <x:f>IF('21_Form_Socio_Economie'!$S44="Validé humainement",'21_Form_Socio_Economie'!S44,"")</x:f>
      </x:c>
      <x:c r="T44" s="142" t="str">
        <x:f>IF('21_Form_Socio_Economie'!$S44="Validé humainement",'21_Form_Socio_Economie'!T44,"")</x:f>
      </x:c>
      <x:c r="U44" s="142" t="str">
        <x:f>IF('21_Form_Socio_Economie'!$S44="Validé humainement",'21_Form_Socio_Economie'!U44,"")</x:f>
      </x:c>
      <x:c r="V44" s="142" t="str">
        <x:f>IF('21_Form_Socio_Economie'!$S44="Validé humainement",'21_Form_Socio_Economie'!V44,"")</x:f>
      </x:c>
      <x:c r="W44" s="142" t="str">
        <x:f>IF('21_Form_Socio_Economie'!$S44="Validé humainement",'21_Form_Socio_Economie'!W44,"")</x:f>
      </x:c>
      <x:c r="X44" s="142" t="str">
        <x:f>IF('21_Form_Socio_Economie'!$S44="Validé humainement",'21_Form_Socio_Economie'!X44,"")</x:f>
      </x:c>
    </x:row>
    <x:row r="45">
      <x:c r="A45" s="142" t="str">
        <x:f>IF('21_Form_Socio_Economie'!$S45="Validé humainement",'21_Form_Socio_Economie'!A45,"")</x:f>
      </x:c>
      <x:c r="B45" s="142" t="str">
        <x:f>IF('21_Form_Socio_Economie'!$S45="Validé humainement",'21_Form_Socio_Economie'!B45,"")</x:f>
      </x:c>
      <x:c r="C45" s="142" t="str">
        <x:f>IF('21_Form_Socio_Economie'!$S45="Validé humainement",'21_Form_Socio_Economie'!C45,"")</x:f>
      </x:c>
      <x:c r="D45" s="142" t="str">
        <x:f>IF('21_Form_Socio_Economie'!$S45="Validé humainement",'21_Form_Socio_Economie'!D45,"")</x:f>
      </x:c>
      <x:c r="E45" s="142" t="str">
        <x:f>IF('21_Form_Socio_Economie'!$S45="Validé humainement",'21_Form_Socio_Economie'!E45,"")</x:f>
      </x:c>
      <x:c r="F45" s="142" t="str">
        <x:f>IF('21_Form_Socio_Economie'!$S45="Validé humainement",'21_Form_Socio_Economie'!F45,"")</x:f>
      </x:c>
      <x:c r="G45" s="142" t="str">
        <x:f>IF('21_Form_Socio_Economie'!$S45="Validé humainement",'21_Form_Socio_Economie'!G45,"")</x:f>
      </x:c>
      <x:c r="H45" s="142" t="str">
        <x:f>IF('21_Form_Socio_Economie'!$S45="Validé humainement",'21_Form_Socio_Economie'!H45,"")</x:f>
      </x:c>
      <x:c r="I45" s="142" t="str">
        <x:f>IF('21_Form_Socio_Economie'!$S45="Validé humainement",'21_Form_Socio_Economie'!I45,"")</x:f>
      </x:c>
      <x:c r="J45" s="142" t="str">
        <x:f>IF('21_Form_Socio_Economie'!$S45="Validé humainement",'21_Form_Socio_Economie'!J45,"")</x:f>
      </x:c>
      <x:c r="K45" s="142" t="str">
        <x:f>IF('21_Form_Socio_Economie'!$S45="Validé humainement",'21_Form_Socio_Economie'!K45,"")</x:f>
      </x:c>
      <x:c r="L45" s="142" t="str">
        <x:f>IF('21_Form_Socio_Economie'!$S45="Validé humainement",'21_Form_Socio_Economie'!L45,"")</x:f>
      </x:c>
      <x:c r="M45" s="142" t="str">
        <x:f>IF('21_Form_Socio_Economie'!$S45="Validé humainement",'21_Form_Socio_Economie'!M45,"")</x:f>
      </x:c>
      <x:c r="N45" s="142" t="str">
        <x:f>IF('21_Form_Socio_Economie'!$S45="Validé humainement",'21_Form_Socio_Economie'!N45,"")</x:f>
      </x:c>
      <x:c r="O45" s="142" t="str">
        <x:f>IF('21_Form_Socio_Economie'!$S45="Validé humainement",'21_Form_Socio_Economie'!O45,"")</x:f>
      </x:c>
      <x:c r="P45" s="142" t="str">
        <x:f>IF('21_Form_Socio_Economie'!$S45="Validé humainement",'21_Form_Socio_Economie'!P45,"")</x:f>
      </x:c>
      <x:c r="Q45" s="142" t="str">
        <x:f>IF('21_Form_Socio_Economie'!$S45="Validé humainement",'21_Form_Socio_Economie'!Q45,"")</x:f>
      </x:c>
      <x:c r="R45" s="142" t="str">
        <x:f>IF('21_Form_Socio_Economie'!$S45="Validé humainement",'21_Form_Socio_Economie'!R45,"")</x:f>
      </x:c>
      <x:c r="S45" s="142" t="str">
        <x:f>IF('21_Form_Socio_Economie'!$S45="Validé humainement",'21_Form_Socio_Economie'!S45,"")</x:f>
      </x:c>
      <x:c r="T45" s="142" t="str">
        <x:f>IF('21_Form_Socio_Economie'!$S45="Validé humainement",'21_Form_Socio_Economie'!T45,"")</x:f>
      </x:c>
      <x:c r="U45" s="142" t="str">
        <x:f>IF('21_Form_Socio_Economie'!$S45="Validé humainement",'21_Form_Socio_Economie'!U45,"")</x:f>
      </x:c>
      <x:c r="V45" s="142" t="str">
        <x:f>IF('21_Form_Socio_Economie'!$S45="Validé humainement",'21_Form_Socio_Economie'!V45,"")</x:f>
      </x:c>
      <x:c r="W45" s="142" t="str">
        <x:f>IF('21_Form_Socio_Economie'!$S45="Validé humainement",'21_Form_Socio_Economie'!W45,"")</x:f>
      </x:c>
      <x:c r="X45" s="142" t="str">
        <x:f>IF('21_Form_Socio_Economie'!$S45="Validé humainement",'21_Form_Socio_Economie'!X45,"")</x:f>
      </x:c>
    </x:row>
    <x:row r="46">
      <x:c r="A46" s="142" t="str">
        <x:f>IF('21_Form_Socio_Economie'!$S46="Validé humainement",'21_Form_Socio_Economie'!A46,"")</x:f>
      </x:c>
      <x:c r="B46" s="142" t="str">
        <x:f>IF('21_Form_Socio_Economie'!$S46="Validé humainement",'21_Form_Socio_Economie'!B46,"")</x:f>
      </x:c>
      <x:c r="C46" s="142" t="str">
        <x:f>IF('21_Form_Socio_Economie'!$S46="Validé humainement",'21_Form_Socio_Economie'!C46,"")</x:f>
      </x:c>
      <x:c r="D46" s="142" t="str">
        <x:f>IF('21_Form_Socio_Economie'!$S46="Validé humainement",'21_Form_Socio_Economie'!D46,"")</x:f>
      </x:c>
      <x:c r="E46" s="142" t="str">
        <x:f>IF('21_Form_Socio_Economie'!$S46="Validé humainement",'21_Form_Socio_Economie'!E46,"")</x:f>
      </x:c>
      <x:c r="F46" s="142" t="str">
        <x:f>IF('21_Form_Socio_Economie'!$S46="Validé humainement",'21_Form_Socio_Economie'!F46,"")</x:f>
      </x:c>
      <x:c r="G46" s="142" t="str">
        <x:f>IF('21_Form_Socio_Economie'!$S46="Validé humainement",'21_Form_Socio_Economie'!G46,"")</x:f>
      </x:c>
      <x:c r="H46" s="142" t="str">
        <x:f>IF('21_Form_Socio_Economie'!$S46="Validé humainement",'21_Form_Socio_Economie'!H46,"")</x:f>
      </x:c>
      <x:c r="I46" s="142" t="str">
        <x:f>IF('21_Form_Socio_Economie'!$S46="Validé humainement",'21_Form_Socio_Economie'!I46,"")</x:f>
      </x:c>
      <x:c r="J46" s="142" t="str">
        <x:f>IF('21_Form_Socio_Economie'!$S46="Validé humainement",'21_Form_Socio_Economie'!J46,"")</x:f>
      </x:c>
      <x:c r="K46" s="142" t="str">
        <x:f>IF('21_Form_Socio_Economie'!$S46="Validé humainement",'21_Form_Socio_Economie'!K46,"")</x:f>
      </x:c>
      <x:c r="L46" s="142" t="str">
        <x:f>IF('21_Form_Socio_Economie'!$S46="Validé humainement",'21_Form_Socio_Economie'!L46,"")</x:f>
      </x:c>
      <x:c r="M46" s="142" t="str">
        <x:f>IF('21_Form_Socio_Economie'!$S46="Validé humainement",'21_Form_Socio_Economie'!M46,"")</x:f>
      </x:c>
      <x:c r="N46" s="142" t="str">
        <x:f>IF('21_Form_Socio_Economie'!$S46="Validé humainement",'21_Form_Socio_Economie'!N46,"")</x:f>
      </x:c>
      <x:c r="O46" s="142" t="str">
        <x:f>IF('21_Form_Socio_Economie'!$S46="Validé humainement",'21_Form_Socio_Economie'!O46,"")</x:f>
      </x:c>
      <x:c r="P46" s="142" t="str">
        <x:f>IF('21_Form_Socio_Economie'!$S46="Validé humainement",'21_Form_Socio_Economie'!P46,"")</x:f>
      </x:c>
      <x:c r="Q46" s="142" t="str">
        <x:f>IF('21_Form_Socio_Economie'!$S46="Validé humainement",'21_Form_Socio_Economie'!Q46,"")</x:f>
      </x:c>
      <x:c r="R46" s="142" t="str">
        <x:f>IF('21_Form_Socio_Economie'!$S46="Validé humainement",'21_Form_Socio_Economie'!R46,"")</x:f>
      </x:c>
      <x:c r="S46" s="142" t="str">
        <x:f>IF('21_Form_Socio_Economie'!$S46="Validé humainement",'21_Form_Socio_Economie'!S46,"")</x:f>
      </x:c>
      <x:c r="T46" s="142" t="str">
        <x:f>IF('21_Form_Socio_Economie'!$S46="Validé humainement",'21_Form_Socio_Economie'!T46,"")</x:f>
      </x:c>
      <x:c r="U46" s="142" t="str">
        <x:f>IF('21_Form_Socio_Economie'!$S46="Validé humainement",'21_Form_Socio_Economie'!U46,"")</x:f>
      </x:c>
      <x:c r="V46" s="142" t="str">
        <x:f>IF('21_Form_Socio_Economie'!$S46="Validé humainement",'21_Form_Socio_Economie'!V46,"")</x:f>
      </x:c>
      <x:c r="W46" s="142" t="str">
        <x:f>IF('21_Form_Socio_Economie'!$S46="Validé humainement",'21_Form_Socio_Economie'!W46,"")</x:f>
      </x:c>
      <x:c r="X46" s="142" t="str">
        <x:f>IF('21_Form_Socio_Economie'!$S46="Validé humainement",'21_Form_Socio_Economie'!X46,"")</x:f>
      </x:c>
    </x:row>
    <x:row r="47">
      <x:c r="A47" s="142" t="str">
        <x:f>IF('21_Form_Socio_Economie'!$S47="Validé humainement",'21_Form_Socio_Economie'!A47,"")</x:f>
      </x:c>
      <x:c r="B47" s="142" t="str">
        <x:f>IF('21_Form_Socio_Economie'!$S47="Validé humainement",'21_Form_Socio_Economie'!B47,"")</x:f>
      </x:c>
      <x:c r="C47" s="142" t="str">
        <x:f>IF('21_Form_Socio_Economie'!$S47="Validé humainement",'21_Form_Socio_Economie'!C47,"")</x:f>
      </x:c>
      <x:c r="D47" s="142" t="str">
        <x:f>IF('21_Form_Socio_Economie'!$S47="Validé humainement",'21_Form_Socio_Economie'!D47,"")</x:f>
      </x:c>
      <x:c r="E47" s="142" t="str">
        <x:f>IF('21_Form_Socio_Economie'!$S47="Validé humainement",'21_Form_Socio_Economie'!E47,"")</x:f>
      </x:c>
      <x:c r="F47" s="142" t="str">
        <x:f>IF('21_Form_Socio_Economie'!$S47="Validé humainement",'21_Form_Socio_Economie'!F47,"")</x:f>
      </x:c>
      <x:c r="G47" s="142" t="str">
        <x:f>IF('21_Form_Socio_Economie'!$S47="Validé humainement",'21_Form_Socio_Economie'!G47,"")</x:f>
      </x:c>
      <x:c r="H47" s="142" t="str">
        <x:f>IF('21_Form_Socio_Economie'!$S47="Validé humainement",'21_Form_Socio_Economie'!H47,"")</x:f>
      </x:c>
      <x:c r="I47" s="142" t="str">
        <x:f>IF('21_Form_Socio_Economie'!$S47="Validé humainement",'21_Form_Socio_Economie'!I47,"")</x:f>
      </x:c>
      <x:c r="J47" s="142" t="str">
        <x:f>IF('21_Form_Socio_Economie'!$S47="Validé humainement",'21_Form_Socio_Economie'!J47,"")</x:f>
      </x:c>
      <x:c r="K47" s="142" t="str">
        <x:f>IF('21_Form_Socio_Economie'!$S47="Validé humainement",'21_Form_Socio_Economie'!K47,"")</x:f>
      </x:c>
      <x:c r="L47" s="142" t="str">
        <x:f>IF('21_Form_Socio_Economie'!$S47="Validé humainement",'21_Form_Socio_Economie'!L47,"")</x:f>
      </x:c>
      <x:c r="M47" s="142" t="str">
        <x:f>IF('21_Form_Socio_Economie'!$S47="Validé humainement",'21_Form_Socio_Economie'!M47,"")</x:f>
      </x:c>
      <x:c r="N47" s="142" t="str">
        <x:f>IF('21_Form_Socio_Economie'!$S47="Validé humainement",'21_Form_Socio_Economie'!N47,"")</x:f>
      </x:c>
      <x:c r="O47" s="142" t="str">
        <x:f>IF('21_Form_Socio_Economie'!$S47="Validé humainement",'21_Form_Socio_Economie'!O47,"")</x:f>
      </x:c>
      <x:c r="P47" s="142" t="str">
        <x:f>IF('21_Form_Socio_Economie'!$S47="Validé humainement",'21_Form_Socio_Economie'!P47,"")</x:f>
      </x:c>
      <x:c r="Q47" s="142" t="str">
        <x:f>IF('21_Form_Socio_Economie'!$S47="Validé humainement",'21_Form_Socio_Economie'!Q47,"")</x:f>
      </x:c>
      <x:c r="R47" s="142" t="str">
        <x:f>IF('21_Form_Socio_Economie'!$S47="Validé humainement",'21_Form_Socio_Economie'!R47,"")</x:f>
      </x:c>
      <x:c r="S47" s="142" t="str">
        <x:f>IF('21_Form_Socio_Economie'!$S47="Validé humainement",'21_Form_Socio_Economie'!S47,"")</x:f>
      </x:c>
      <x:c r="T47" s="142" t="str">
        <x:f>IF('21_Form_Socio_Economie'!$S47="Validé humainement",'21_Form_Socio_Economie'!T47,"")</x:f>
      </x:c>
      <x:c r="U47" s="142" t="str">
        <x:f>IF('21_Form_Socio_Economie'!$S47="Validé humainement",'21_Form_Socio_Economie'!U47,"")</x:f>
      </x:c>
      <x:c r="V47" s="142" t="str">
        <x:f>IF('21_Form_Socio_Economie'!$S47="Validé humainement",'21_Form_Socio_Economie'!V47,"")</x:f>
      </x:c>
      <x:c r="W47" s="142" t="str">
        <x:f>IF('21_Form_Socio_Economie'!$S47="Validé humainement",'21_Form_Socio_Economie'!W47,"")</x:f>
      </x:c>
      <x:c r="X47" s="142" t="str">
        <x:f>IF('21_Form_Socio_Economie'!$S47="Validé humainement",'21_Form_Socio_Economie'!X47,"")</x:f>
      </x:c>
    </x:row>
    <x:row r="48">
      <x:c r="A48" s="142" t="str">
        <x:f>IF('21_Form_Socio_Economie'!$S48="Validé humainement",'21_Form_Socio_Economie'!A48,"")</x:f>
      </x:c>
      <x:c r="B48" s="142" t="str">
        <x:f>IF('21_Form_Socio_Economie'!$S48="Validé humainement",'21_Form_Socio_Economie'!B48,"")</x:f>
      </x:c>
      <x:c r="C48" s="142" t="str">
        <x:f>IF('21_Form_Socio_Economie'!$S48="Validé humainement",'21_Form_Socio_Economie'!C48,"")</x:f>
      </x:c>
      <x:c r="D48" s="142" t="str">
        <x:f>IF('21_Form_Socio_Economie'!$S48="Validé humainement",'21_Form_Socio_Economie'!D48,"")</x:f>
      </x:c>
      <x:c r="E48" s="142" t="str">
        <x:f>IF('21_Form_Socio_Economie'!$S48="Validé humainement",'21_Form_Socio_Economie'!E48,"")</x:f>
      </x:c>
      <x:c r="F48" s="142" t="str">
        <x:f>IF('21_Form_Socio_Economie'!$S48="Validé humainement",'21_Form_Socio_Economie'!F48,"")</x:f>
      </x:c>
      <x:c r="G48" s="142" t="str">
        <x:f>IF('21_Form_Socio_Economie'!$S48="Validé humainement",'21_Form_Socio_Economie'!G48,"")</x:f>
      </x:c>
      <x:c r="H48" s="142" t="str">
        <x:f>IF('21_Form_Socio_Economie'!$S48="Validé humainement",'21_Form_Socio_Economie'!H48,"")</x:f>
      </x:c>
      <x:c r="I48" s="142" t="str">
        <x:f>IF('21_Form_Socio_Economie'!$S48="Validé humainement",'21_Form_Socio_Economie'!I48,"")</x:f>
      </x:c>
      <x:c r="J48" s="142" t="str">
        <x:f>IF('21_Form_Socio_Economie'!$S48="Validé humainement",'21_Form_Socio_Economie'!J48,"")</x:f>
      </x:c>
      <x:c r="K48" s="142" t="str">
        <x:f>IF('21_Form_Socio_Economie'!$S48="Validé humainement",'21_Form_Socio_Economie'!K48,"")</x:f>
      </x:c>
      <x:c r="L48" s="142" t="str">
        <x:f>IF('21_Form_Socio_Economie'!$S48="Validé humainement",'21_Form_Socio_Economie'!L48,"")</x:f>
      </x:c>
      <x:c r="M48" s="142" t="str">
        <x:f>IF('21_Form_Socio_Economie'!$S48="Validé humainement",'21_Form_Socio_Economie'!M48,"")</x:f>
      </x:c>
      <x:c r="N48" s="142" t="str">
        <x:f>IF('21_Form_Socio_Economie'!$S48="Validé humainement",'21_Form_Socio_Economie'!N48,"")</x:f>
      </x:c>
      <x:c r="O48" s="142" t="str">
        <x:f>IF('21_Form_Socio_Economie'!$S48="Validé humainement",'21_Form_Socio_Economie'!O48,"")</x:f>
      </x:c>
      <x:c r="P48" s="142" t="str">
        <x:f>IF('21_Form_Socio_Economie'!$S48="Validé humainement",'21_Form_Socio_Economie'!P48,"")</x:f>
      </x:c>
      <x:c r="Q48" s="142" t="str">
        <x:f>IF('21_Form_Socio_Economie'!$S48="Validé humainement",'21_Form_Socio_Economie'!Q48,"")</x:f>
      </x:c>
      <x:c r="R48" s="142" t="str">
        <x:f>IF('21_Form_Socio_Economie'!$S48="Validé humainement",'21_Form_Socio_Economie'!R48,"")</x:f>
      </x:c>
      <x:c r="S48" s="142" t="str">
        <x:f>IF('21_Form_Socio_Economie'!$S48="Validé humainement",'21_Form_Socio_Economie'!S48,"")</x:f>
      </x:c>
      <x:c r="T48" s="142" t="str">
        <x:f>IF('21_Form_Socio_Economie'!$S48="Validé humainement",'21_Form_Socio_Economie'!T48,"")</x:f>
      </x:c>
      <x:c r="U48" s="142" t="str">
        <x:f>IF('21_Form_Socio_Economie'!$S48="Validé humainement",'21_Form_Socio_Economie'!U48,"")</x:f>
      </x:c>
      <x:c r="V48" s="142" t="str">
        <x:f>IF('21_Form_Socio_Economie'!$S48="Validé humainement",'21_Form_Socio_Economie'!V48,"")</x:f>
      </x:c>
      <x:c r="W48" s="142" t="str">
        <x:f>IF('21_Form_Socio_Economie'!$S48="Validé humainement",'21_Form_Socio_Economie'!W48,"")</x:f>
      </x:c>
      <x:c r="X48" s="142" t="str">
        <x:f>IF('21_Form_Socio_Economie'!$S48="Validé humainement",'21_Form_Socio_Economie'!X48,"")</x:f>
      </x:c>
    </x:row>
    <x:row r="49">
      <x:c r="A49" s="142" t="str">
        <x:f>IF('21_Form_Socio_Economie'!$S49="Validé humainement",'21_Form_Socio_Economie'!A49,"")</x:f>
      </x:c>
      <x:c r="B49" s="142" t="str">
        <x:f>IF('21_Form_Socio_Economie'!$S49="Validé humainement",'21_Form_Socio_Economie'!B49,"")</x:f>
      </x:c>
      <x:c r="C49" s="142" t="str">
        <x:f>IF('21_Form_Socio_Economie'!$S49="Validé humainement",'21_Form_Socio_Economie'!C49,"")</x:f>
      </x:c>
      <x:c r="D49" s="142" t="str">
        <x:f>IF('21_Form_Socio_Economie'!$S49="Validé humainement",'21_Form_Socio_Economie'!D49,"")</x:f>
      </x:c>
      <x:c r="E49" s="142" t="str">
        <x:f>IF('21_Form_Socio_Economie'!$S49="Validé humainement",'21_Form_Socio_Economie'!E49,"")</x:f>
      </x:c>
      <x:c r="F49" s="142" t="str">
        <x:f>IF('21_Form_Socio_Economie'!$S49="Validé humainement",'21_Form_Socio_Economie'!F49,"")</x:f>
      </x:c>
      <x:c r="G49" s="142" t="str">
        <x:f>IF('21_Form_Socio_Economie'!$S49="Validé humainement",'21_Form_Socio_Economie'!G49,"")</x:f>
      </x:c>
      <x:c r="H49" s="142" t="str">
        <x:f>IF('21_Form_Socio_Economie'!$S49="Validé humainement",'21_Form_Socio_Economie'!H49,"")</x:f>
      </x:c>
      <x:c r="I49" s="142" t="str">
        <x:f>IF('21_Form_Socio_Economie'!$S49="Validé humainement",'21_Form_Socio_Economie'!I49,"")</x:f>
      </x:c>
      <x:c r="J49" s="142" t="str">
        <x:f>IF('21_Form_Socio_Economie'!$S49="Validé humainement",'21_Form_Socio_Economie'!J49,"")</x:f>
      </x:c>
      <x:c r="K49" s="142" t="str">
        <x:f>IF('21_Form_Socio_Economie'!$S49="Validé humainement",'21_Form_Socio_Economie'!K49,"")</x:f>
      </x:c>
      <x:c r="L49" s="142" t="str">
        <x:f>IF('21_Form_Socio_Economie'!$S49="Validé humainement",'21_Form_Socio_Economie'!L49,"")</x:f>
      </x:c>
      <x:c r="M49" s="142" t="str">
        <x:f>IF('21_Form_Socio_Economie'!$S49="Validé humainement",'21_Form_Socio_Economie'!M49,"")</x:f>
      </x:c>
      <x:c r="N49" s="142" t="str">
        <x:f>IF('21_Form_Socio_Economie'!$S49="Validé humainement",'21_Form_Socio_Economie'!N49,"")</x:f>
      </x:c>
      <x:c r="O49" s="142" t="str">
        <x:f>IF('21_Form_Socio_Economie'!$S49="Validé humainement",'21_Form_Socio_Economie'!O49,"")</x:f>
      </x:c>
      <x:c r="P49" s="142" t="str">
        <x:f>IF('21_Form_Socio_Economie'!$S49="Validé humainement",'21_Form_Socio_Economie'!P49,"")</x:f>
      </x:c>
      <x:c r="Q49" s="142" t="str">
        <x:f>IF('21_Form_Socio_Economie'!$S49="Validé humainement",'21_Form_Socio_Economie'!Q49,"")</x:f>
      </x:c>
      <x:c r="R49" s="142" t="str">
        <x:f>IF('21_Form_Socio_Economie'!$S49="Validé humainement",'21_Form_Socio_Economie'!R49,"")</x:f>
      </x:c>
      <x:c r="S49" s="142" t="str">
        <x:f>IF('21_Form_Socio_Economie'!$S49="Validé humainement",'21_Form_Socio_Economie'!S49,"")</x:f>
      </x:c>
      <x:c r="T49" s="142" t="str">
        <x:f>IF('21_Form_Socio_Economie'!$S49="Validé humainement",'21_Form_Socio_Economie'!T49,"")</x:f>
      </x:c>
      <x:c r="U49" s="142" t="str">
        <x:f>IF('21_Form_Socio_Economie'!$S49="Validé humainement",'21_Form_Socio_Economie'!U49,"")</x:f>
      </x:c>
      <x:c r="V49" s="142" t="str">
        <x:f>IF('21_Form_Socio_Economie'!$S49="Validé humainement",'21_Form_Socio_Economie'!V49,"")</x:f>
      </x:c>
      <x:c r="W49" s="142" t="str">
        <x:f>IF('21_Form_Socio_Economie'!$S49="Validé humainement",'21_Form_Socio_Economie'!W49,"")</x:f>
      </x:c>
      <x:c r="X49" s="142" t="str">
        <x:f>IF('21_Form_Socio_Economie'!$S49="Validé humainement",'21_Form_Socio_Economie'!X49,"")</x:f>
      </x:c>
    </x:row>
    <x:row r="50">
      <x:c r="A50" s="142" t="str">
        <x:f>IF('21_Form_Socio_Economie'!$S50="Validé humainement",'21_Form_Socio_Economie'!A50,"")</x:f>
      </x:c>
      <x:c r="B50" s="142" t="str">
        <x:f>IF('21_Form_Socio_Economie'!$S50="Validé humainement",'21_Form_Socio_Economie'!B50,"")</x:f>
      </x:c>
      <x:c r="C50" s="142" t="str">
        <x:f>IF('21_Form_Socio_Economie'!$S50="Validé humainement",'21_Form_Socio_Economie'!C50,"")</x:f>
      </x:c>
      <x:c r="D50" s="142" t="str">
        <x:f>IF('21_Form_Socio_Economie'!$S50="Validé humainement",'21_Form_Socio_Economie'!D50,"")</x:f>
      </x:c>
      <x:c r="E50" s="142" t="str">
        <x:f>IF('21_Form_Socio_Economie'!$S50="Validé humainement",'21_Form_Socio_Economie'!E50,"")</x:f>
      </x:c>
      <x:c r="F50" s="142" t="str">
        <x:f>IF('21_Form_Socio_Economie'!$S50="Validé humainement",'21_Form_Socio_Economie'!F50,"")</x:f>
      </x:c>
      <x:c r="G50" s="142" t="str">
        <x:f>IF('21_Form_Socio_Economie'!$S50="Validé humainement",'21_Form_Socio_Economie'!G50,"")</x:f>
      </x:c>
      <x:c r="H50" s="142" t="str">
        <x:f>IF('21_Form_Socio_Economie'!$S50="Validé humainement",'21_Form_Socio_Economie'!H50,"")</x:f>
      </x:c>
      <x:c r="I50" s="142" t="str">
        <x:f>IF('21_Form_Socio_Economie'!$S50="Validé humainement",'21_Form_Socio_Economie'!I50,"")</x:f>
      </x:c>
      <x:c r="J50" s="142" t="str">
        <x:f>IF('21_Form_Socio_Economie'!$S50="Validé humainement",'21_Form_Socio_Economie'!J50,"")</x:f>
      </x:c>
      <x:c r="K50" s="142" t="str">
        <x:f>IF('21_Form_Socio_Economie'!$S50="Validé humainement",'21_Form_Socio_Economie'!K50,"")</x:f>
      </x:c>
      <x:c r="L50" s="142" t="str">
        <x:f>IF('21_Form_Socio_Economie'!$S50="Validé humainement",'21_Form_Socio_Economie'!L50,"")</x:f>
      </x:c>
      <x:c r="M50" s="142" t="str">
        <x:f>IF('21_Form_Socio_Economie'!$S50="Validé humainement",'21_Form_Socio_Economie'!M50,"")</x:f>
      </x:c>
      <x:c r="N50" s="142" t="str">
        <x:f>IF('21_Form_Socio_Economie'!$S50="Validé humainement",'21_Form_Socio_Economie'!N50,"")</x:f>
      </x:c>
      <x:c r="O50" s="142" t="str">
        <x:f>IF('21_Form_Socio_Economie'!$S50="Validé humainement",'21_Form_Socio_Economie'!O50,"")</x:f>
      </x:c>
      <x:c r="P50" s="142" t="str">
        <x:f>IF('21_Form_Socio_Economie'!$S50="Validé humainement",'21_Form_Socio_Economie'!P50,"")</x:f>
      </x:c>
      <x:c r="Q50" s="142" t="str">
        <x:f>IF('21_Form_Socio_Economie'!$S50="Validé humainement",'21_Form_Socio_Economie'!Q50,"")</x:f>
      </x:c>
      <x:c r="R50" s="142" t="str">
        <x:f>IF('21_Form_Socio_Economie'!$S50="Validé humainement",'21_Form_Socio_Economie'!R50,"")</x:f>
      </x:c>
      <x:c r="S50" s="142" t="str">
        <x:f>IF('21_Form_Socio_Economie'!$S50="Validé humainement",'21_Form_Socio_Economie'!S50,"")</x:f>
      </x:c>
      <x:c r="T50" s="142" t="str">
        <x:f>IF('21_Form_Socio_Economie'!$S50="Validé humainement",'21_Form_Socio_Economie'!T50,"")</x:f>
      </x:c>
      <x:c r="U50" s="142" t="str">
        <x:f>IF('21_Form_Socio_Economie'!$S50="Validé humainement",'21_Form_Socio_Economie'!U50,"")</x:f>
      </x:c>
      <x:c r="V50" s="142" t="str">
        <x:f>IF('21_Form_Socio_Economie'!$S50="Validé humainement",'21_Form_Socio_Economie'!V50,"")</x:f>
      </x:c>
      <x:c r="W50" s="142" t="str">
        <x:f>IF('21_Form_Socio_Economie'!$S50="Validé humainement",'21_Form_Socio_Economie'!W50,"")</x:f>
      </x:c>
      <x:c r="X50" s="142" t="str">
        <x:f>IF('21_Form_Socio_Economie'!$S50="Validé humainement",'21_Form_Socio_Economie'!X50,"")</x:f>
      </x:c>
    </x:row>
    <x:row r="51">
      <x:c r="A51" s="142" t="str">
        <x:f>IF('21_Form_Socio_Economie'!$S51="Validé humainement",'21_Form_Socio_Economie'!A51,"")</x:f>
      </x:c>
      <x:c r="B51" s="142" t="str">
        <x:f>IF('21_Form_Socio_Economie'!$S51="Validé humainement",'21_Form_Socio_Economie'!B51,"")</x:f>
      </x:c>
      <x:c r="C51" s="142" t="str">
        <x:f>IF('21_Form_Socio_Economie'!$S51="Validé humainement",'21_Form_Socio_Economie'!C51,"")</x:f>
      </x:c>
      <x:c r="D51" s="142" t="str">
        <x:f>IF('21_Form_Socio_Economie'!$S51="Validé humainement",'21_Form_Socio_Economie'!D51,"")</x:f>
      </x:c>
      <x:c r="E51" s="142" t="str">
        <x:f>IF('21_Form_Socio_Economie'!$S51="Validé humainement",'21_Form_Socio_Economie'!E51,"")</x:f>
      </x:c>
      <x:c r="F51" s="142" t="str">
        <x:f>IF('21_Form_Socio_Economie'!$S51="Validé humainement",'21_Form_Socio_Economie'!F51,"")</x:f>
      </x:c>
      <x:c r="G51" s="142" t="str">
        <x:f>IF('21_Form_Socio_Economie'!$S51="Validé humainement",'21_Form_Socio_Economie'!G51,"")</x:f>
      </x:c>
      <x:c r="H51" s="142" t="str">
        <x:f>IF('21_Form_Socio_Economie'!$S51="Validé humainement",'21_Form_Socio_Economie'!H51,"")</x:f>
      </x:c>
      <x:c r="I51" s="142" t="str">
        <x:f>IF('21_Form_Socio_Economie'!$S51="Validé humainement",'21_Form_Socio_Economie'!I51,"")</x:f>
      </x:c>
      <x:c r="J51" s="142" t="str">
        <x:f>IF('21_Form_Socio_Economie'!$S51="Validé humainement",'21_Form_Socio_Economie'!J51,"")</x:f>
      </x:c>
      <x:c r="K51" s="142" t="str">
        <x:f>IF('21_Form_Socio_Economie'!$S51="Validé humainement",'21_Form_Socio_Economie'!K51,"")</x:f>
      </x:c>
      <x:c r="L51" s="142" t="str">
        <x:f>IF('21_Form_Socio_Economie'!$S51="Validé humainement",'21_Form_Socio_Economie'!L51,"")</x:f>
      </x:c>
      <x:c r="M51" s="142" t="str">
        <x:f>IF('21_Form_Socio_Economie'!$S51="Validé humainement",'21_Form_Socio_Economie'!M51,"")</x:f>
      </x:c>
      <x:c r="N51" s="142" t="str">
        <x:f>IF('21_Form_Socio_Economie'!$S51="Validé humainement",'21_Form_Socio_Economie'!N51,"")</x:f>
      </x:c>
      <x:c r="O51" s="142" t="str">
        <x:f>IF('21_Form_Socio_Economie'!$S51="Validé humainement",'21_Form_Socio_Economie'!O51,"")</x:f>
      </x:c>
      <x:c r="P51" s="142" t="str">
        <x:f>IF('21_Form_Socio_Economie'!$S51="Validé humainement",'21_Form_Socio_Economie'!P51,"")</x:f>
      </x:c>
      <x:c r="Q51" s="142" t="str">
        <x:f>IF('21_Form_Socio_Economie'!$S51="Validé humainement",'21_Form_Socio_Economie'!Q51,"")</x:f>
      </x:c>
      <x:c r="R51" s="142" t="str">
        <x:f>IF('21_Form_Socio_Economie'!$S51="Validé humainement",'21_Form_Socio_Economie'!R51,"")</x:f>
      </x:c>
      <x:c r="S51" s="142" t="str">
        <x:f>IF('21_Form_Socio_Economie'!$S51="Validé humainement",'21_Form_Socio_Economie'!S51,"")</x:f>
      </x:c>
      <x:c r="T51" s="142" t="str">
        <x:f>IF('21_Form_Socio_Economie'!$S51="Validé humainement",'21_Form_Socio_Economie'!T51,"")</x:f>
      </x:c>
      <x:c r="U51" s="142" t="str">
        <x:f>IF('21_Form_Socio_Economie'!$S51="Validé humainement",'21_Form_Socio_Economie'!U51,"")</x:f>
      </x:c>
      <x:c r="V51" s="142" t="str">
        <x:f>IF('21_Form_Socio_Economie'!$S51="Validé humainement",'21_Form_Socio_Economie'!V51,"")</x:f>
      </x:c>
      <x:c r="W51" s="142" t="str">
        <x:f>IF('21_Form_Socio_Economie'!$S51="Validé humainement",'21_Form_Socio_Economie'!W51,"")</x:f>
      </x:c>
      <x:c r="X51" s="142" t="str">
        <x:f>IF('21_Form_Socio_Economie'!$S51="Validé humainement",'21_Form_Socio_Economie'!X51,"")</x:f>
      </x:c>
    </x:row>
    <x:row r="52">
      <x:c r="A52" s="142" t="str">
        <x:f>IF('21_Form_Socio_Economie'!$S52="Validé humainement",'21_Form_Socio_Economie'!A52,"")</x:f>
      </x:c>
      <x:c r="B52" s="142" t="str">
        <x:f>IF('21_Form_Socio_Economie'!$S52="Validé humainement",'21_Form_Socio_Economie'!B52,"")</x:f>
      </x:c>
      <x:c r="C52" s="142" t="str">
        <x:f>IF('21_Form_Socio_Economie'!$S52="Validé humainement",'21_Form_Socio_Economie'!C52,"")</x:f>
      </x:c>
      <x:c r="D52" s="142" t="str">
        <x:f>IF('21_Form_Socio_Economie'!$S52="Validé humainement",'21_Form_Socio_Economie'!D52,"")</x:f>
      </x:c>
      <x:c r="E52" s="142" t="str">
        <x:f>IF('21_Form_Socio_Economie'!$S52="Validé humainement",'21_Form_Socio_Economie'!E52,"")</x:f>
      </x:c>
      <x:c r="F52" s="142" t="str">
        <x:f>IF('21_Form_Socio_Economie'!$S52="Validé humainement",'21_Form_Socio_Economie'!F52,"")</x:f>
      </x:c>
      <x:c r="G52" s="142" t="str">
        <x:f>IF('21_Form_Socio_Economie'!$S52="Validé humainement",'21_Form_Socio_Economie'!G52,"")</x:f>
      </x:c>
      <x:c r="H52" s="142" t="str">
        <x:f>IF('21_Form_Socio_Economie'!$S52="Validé humainement",'21_Form_Socio_Economie'!H52,"")</x:f>
      </x:c>
      <x:c r="I52" s="142" t="str">
        <x:f>IF('21_Form_Socio_Economie'!$S52="Validé humainement",'21_Form_Socio_Economie'!I52,"")</x:f>
      </x:c>
      <x:c r="J52" s="142" t="str">
        <x:f>IF('21_Form_Socio_Economie'!$S52="Validé humainement",'21_Form_Socio_Economie'!J52,"")</x:f>
      </x:c>
      <x:c r="K52" s="142" t="str">
        <x:f>IF('21_Form_Socio_Economie'!$S52="Validé humainement",'21_Form_Socio_Economie'!K52,"")</x:f>
      </x:c>
      <x:c r="L52" s="142" t="str">
        <x:f>IF('21_Form_Socio_Economie'!$S52="Validé humainement",'21_Form_Socio_Economie'!L52,"")</x:f>
      </x:c>
      <x:c r="M52" s="142" t="str">
        <x:f>IF('21_Form_Socio_Economie'!$S52="Validé humainement",'21_Form_Socio_Economie'!M52,"")</x:f>
      </x:c>
      <x:c r="N52" s="142" t="str">
        <x:f>IF('21_Form_Socio_Economie'!$S52="Validé humainement",'21_Form_Socio_Economie'!N52,"")</x:f>
      </x:c>
      <x:c r="O52" s="142" t="str">
        <x:f>IF('21_Form_Socio_Economie'!$S52="Validé humainement",'21_Form_Socio_Economie'!O52,"")</x:f>
      </x:c>
      <x:c r="P52" s="142" t="str">
        <x:f>IF('21_Form_Socio_Economie'!$S52="Validé humainement",'21_Form_Socio_Economie'!P52,"")</x:f>
      </x:c>
      <x:c r="Q52" s="142" t="str">
        <x:f>IF('21_Form_Socio_Economie'!$S52="Validé humainement",'21_Form_Socio_Economie'!Q52,"")</x:f>
      </x:c>
      <x:c r="R52" s="142" t="str">
        <x:f>IF('21_Form_Socio_Economie'!$S52="Validé humainement",'21_Form_Socio_Economie'!R52,"")</x:f>
      </x:c>
      <x:c r="S52" s="142" t="str">
        <x:f>IF('21_Form_Socio_Economie'!$S52="Validé humainement",'21_Form_Socio_Economie'!S52,"")</x:f>
      </x:c>
      <x:c r="T52" s="142" t="str">
        <x:f>IF('21_Form_Socio_Economie'!$S52="Validé humainement",'21_Form_Socio_Economie'!T52,"")</x:f>
      </x:c>
      <x:c r="U52" s="142" t="str">
        <x:f>IF('21_Form_Socio_Economie'!$S52="Validé humainement",'21_Form_Socio_Economie'!U52,"")</x:f>
      </x:c>
      <x:c r="V52" s="142" t="str">
        <x:f>IF('21_Form_Socio_Economie'!$S52="Validé humainement",'21_Form_Socio_Economie'!V52,"")</x:f>
      </x:c>
      <x:c r="W52" s="142" t="str">
        <x:f>IF('21_Form_Socio_Economie'!$S52="Validé humainement",'21_Form_Socio_Economie'!W52,"")</x:f>
      </x:c>
      <x:c r="X52" s="142" t="str">
        <x:f>IF('21_Form_Socio_Economie'!$S52="Validé humainement",'21_Form_Socio_Economie'!X52,"")</x:f>
      </x:c>
    </x:row>
    <x:row r="53">
      <x:c r="A53" s="142" t="str">
        <x:f>IF('21_Form_Socio_Economie'!$S53="Validé humainement",'21_Form_Socio_Economie'!A53,"")</x:f>
      </x:c>
      <x:c r="B53" s="142" t="str">
        <x:f>IF('21_Form_Socio_Economie'!$S53="Validé humainement",'21_Form_Socio_Economie'!B53,"")</x:f>
      </x:c>
      <x:c r="C53" s="142" t="str">
        <x:f>IF('21_Form_Socio_Economie'!$S53="Validé humainement",'21_Form_Socio_Economie'!C53,"")</x:f>
      </x:c>
      <x:c r="D53" s="142" t="str">
        <x:f>IF('21_Form_Socio_Economie'!$S53="Validé humainement",'21_Form_Socio_Economie'!D53,"")</x:f>
      </x:c>
      <x:c r="E53" s="142" t="str">
        <x:f>IF('21_Form_Socio_Economie'!$S53="Validé humainement",'21_Form_Socio_Economie'!E53,"")</x:f>
      </x:c>
      <x:c r="F53" s="142" t="str">
        <x:f>IF('21_Form_Socio_Economie'!$S53="Validé humainement",'21_Form_Socio_Economie'!F53,"")</x:f>
      </x:c>
      <x:c r="G53" s="142" t="str">
        <x:f>IF('21_Form_Socio_Economie'!$S53="Validé humainement",'21_Form_Socio_Economie'!G53,"")</x:f>
      </x:c>
      <x:c r="H53" s="142" t="str">
        <x:f>IF('21_Form_Socio_Economie'!$S53="Validé humainement",'21_Form_Socio_Economie'!H53,"")</x:f>
      </x:c>
      <x:c r="I53" s="142" t="str">
        <x:f>IF('21_Form_Socio_Economie'!$S53="Validé humainement",'21_Form_Socio_Economie'!I53,"")</x:f>
      </x:c>
      <x:c r="J53" s="142" t="str">
        <x:f>IF('21_Form_Socio_Economie'!$S53="Validé humainement",'21_Form_Socio_Economie'!J53,"")</x:f>
      </x:c>
      <x:c r="K53" s="142" t="str">
        <x:f>IF('21_Form_Socio_Economie'!$S53="Validé humainement",'21_Form_Socio_Economie'!K53,"")</x:f>
      </x:c>
      <x:c r="L53" s="142" t="str">
        <x:f>IF('21_Form_Socio_Economie'!$S53="Validé humainement",'21_Form_Socio_Economie'!L53,"")</x:f>
      </x:c>
      <x:c r="M53" s="142" t="str">
        <x:f>IF('21_Form_Socio_Economie'!$S53="Validé humainement",'21_Form_Socio_Economie'!M53,"")</x:f>
      </x:c>
      <x:c r="N53" s="142" t="str">
        <x:f>IF('21_Form_Socio_Economie'!$S53="Validé humainement",'21_Form_Socio_Economie'!N53,"")</x:f>
      </x:c>
      <x:c r="O53" s="142" t="str">
        <x:f>IF('21_Form_Socio_Economie'!$S53="Validé humainement",'21_Form_Socio_Economie'!O53,"")</x:f>
      </x:c>
      <x:c r="P53" s="142" t="str">
        <x:f>IF('21_Form_Socio_Economie'!$S53="Validé humainement",'21_Form_Socio_Economie'!P53,"")</x:f>
      </x:c>
      <x:c r="Q53" s="142" t="str">
        <x:f>IF('21_Form_Socio_Economie'!$S53="Validé humainement",'21_Form_Socio_Economie'!Q53,"")</x:f>
      </x:c>
      <x:c r="R53" s="142" t="str">
        <x:f>IF('21_Form_Socio_Economie'!$S53="Validé humainement",'21_Form_Socio_Economie'!R53,"")</x:f>
      </x:c>
      <x:c r="S53" s="142" t="str">
        <x:f>IF('21_Form_Socio_Economie'!$S53="Validé humainement",'21_Form_Socio_Economie'!S53,"")</x:f>
      </x:c>
      <x:c r="T53" s="142" t="str">
        <x:f>IF('21_Form_Socio_Economie'!$S53="Validé humainement",'21_Form_Socio_Economie'!T53,"")</x:f>
      </x:c>
      <x:c r="U53" s="142" t="str">
        <x:f>IF('21_Form_Socio_Economie'!$S53="Validé humainement",'21_Form_Socio_Economie'!U53,"")</x:f>
      </x:c>
      <x:c r="V53" s="142" t="str">
        <x:f>IF('21_Form_Socio_Economie'!$S53="Validé humainement",'21_Form_Socio_Economie'!V53,"")</x:f>
      </x:c>
      <x:c r="W53" s="142" t="str">
        <x:f>IF('21_Form_Socio_Economie'!$S53="Validé humainement",'21_Form_Socio_Economie'!W53,"")</x:f>
      </x:c>
      <x:c r="X53" s="142" t="str">
        <x:f>IF('21_Form_Socio_Economie'!$S53="Validé humainement",'21_Form_Socio_Economie'!X53,"")</x:f>
      </x:c>
    </x:row>
    <x:row r="54">
      <x:c r="A54" s="142" t="str">
        <x:f>IF('21_Form_Socio_Economie'!$S54="Validé humainement",'21_Form_Socio_Economie'!A54,"")</x:f>
      </x:c>
      <x:c r="B54" s="142" t="str">
        <x:f>IF('21_Form_Socio_Economie'!$S54="Validé humainement",'21_Form_Socio_Economie'!B54,"")</x:f>
      </x:c>
      <x:c r="C54" s="142" t="str">
        <x:f>IF('21_Form_Socio_Economie'!$S54="Validé humainement",'21_Form_Socio_Economie'!C54,"")</x:f>
      </x:c>
      <x:c r="D54" s="142" t="str">
        <x:f>IF('21_Form_Socio_Economie'!$S54="Validé humainement",'21_Form_Socio_Economie'!D54,"")</x:f>
      </x:c>
      <x:c r="E54" s="142" t="str">
        <x:f>IF('21_Form_Socio_Economie'!$S54="Validé humainement",'21_Form_Socio_Economie'!E54,"")</x:f>
      </x:c>
      <x:c r="F54" s="142" t="str">
        <x:f>IF('21_Form_Socio_Economie'!$S54="Validé humainement",'21_Form_Socio_Economie'!F54,"")</x:f>
      </x:c>
      <x:c r="G54" s="142" t="str">
        <x:f>IF('21_Form_Socio_Economie'!$S54="Validé humainement",'21_Form_Socio_Economie'!G54,"")</x:f>
      </x:c>
      <x:c r="H54" s="142" t="str">
        <x:f>IF('21_Form_Socio_Economie'!$S54="Validé humainement",'21_Form_Socio_Economie'!H54,"")</x:f>
      </x:c>
      <x:c r="I54" s="142" t="str">
        <x:f>IF('21_Form_Socio_Economie'!$S54="Validé humainement",'21_Form_Socio_Economie'!I54,"")</x:f>
      </x:c>
      <x:c r="J54" s="142" t="str">
        <x:f>IF('21_Form_Socio_Economie'!$S54="Validé humainement",'21_Form_Socio_Economie'!J54,"")</x:f>
      </x:c>
      <x:c r="K54" s="142" t="str">
        <x:f>IF('21_Form_Socio_Economie'!$S54="Validé humainement",'21_Form_Socio_Economie'!K54,"")</x:f>
      </x:c>
      <x:c r="L54" s="142" t="str">
        <x:f>IF('21_Form_Socio_Economie'!$S54="Validé humainement",'21_Form_Socio_Economie'!L54,"")</x:f>
      </x:c>
      <x:c r="M54" s="142" t="str">
        <x:f>IF('21_Form_Socio_Economie'!$S54="Validé humainement",'21_Form_Socio_Economie'!M54,"")</x:f>
      </x:c>
      <x:c r="N54" s="142" t="str">
        <x:f>IF('21_Form_Socio_Economie'!$S54="Validé humainement",'21_Form_Socio_Economie'!N54,"")</x:f>
      </x:c>
      <x:c r="O54" s="142" t="str">
        <x:f>IF('21_Form_Socio_Economie'!$S54="Validé humainement",'21_Form_Socio_Economie'!O54,"")</x:f>
      </x:c>
      <x:c r="P54" s="142" t="str">
        <x:f>IF('21_Form_Socio_Economie'!$S54="Validé humainement",'21_Form_Socio_Economie'!P54,"")</x:f>
      </x:c>
      <x:c r="Q54" s="142" t="str">
        <x:f>IF('21_Form_Socio_Economie'!$S54="Validé humainement",'21_Form_Socio_Economie'!Q54,"")</x:f>
      </x:c>
      <x:c r="R54" s="142" t="str">
        <x:f>IF('21_Form_Socio_Economie'!$S54="Validé humainement",'21_Form_Socio_Economie'!R54,"")</x:f>
      </x:c>
      <x:c r="S54" s="142" t="str">
        <x:f>IF('21_Form_Socio_Economie'!$S54="Validé humainement",'21_Form_Socio_Economie'!S54,"")</x:f>
      </x:c>
      <x:c r="T54" s="142" t="str">
        <x:f>IF('21_Form_Socio_Economie'!$S54="Validé humainement",'21_Form_Socio_Economie'!T54,"")</x:f>
      </x:c>
      <x:c r="U54" s="142" t="str">
        <x:f>IF('21_Form_Socio_Economie'!$S54="Validé humainement",'21_Form_Socio_Economie'!U54,"")</x:f>
      </x:c>
      <x:c r="V54" s="142" t="str">
        <x:f>IF('21_Form_Socio_Economie'!$S54="Validé humainement",'21_Form_Socio_Economie'!V54,"")</x:f>
      </x:c>
      <x:c r="W54" s="142" t="str">
        <x:f>IF('21_Form_Socio_Economie'!$S54="Validé humainement",'21_Form_Socio_Economie'!W54,"")</x:f>
      </x:c>
      <x:c r="X54" s="142" t="str">
        <x:f>IF('21_Form_Socio_Economie'!$S54="Validé humainement",'21_Form_Socio_Economie'!X54,"")</x:f>
      </x:c>
    </x:row>
    <x:row r="55">
      <x:c r="A55" s="142" t="str">
        <x:f>IF('21_Form_Socio_Economie'!$S55="Validé humainement",'21_Form_Socio_Economie'!A55,"")</x:f>
      </x:c>
      <x:c r="B55" s="142" t="str">
        <x:f>IF('21_Form_Socio_Economie'!$S55="Validé humainement",'21_Form_Socio_Economie'!B55,"")</x:f>
      </x:c>
      <x:c r="C55" s="142" t="str">
        <x:f>IF('21_Form_Socio_Economie'!$S55="Validé humainement",'21_Form_Socio_Economie'!C55,"")</x:f>
      </x:c>
      <x:c r="D55" s="142" t="str">
        <x:f>IF('21_Form_Socio_Economie'!$S55="Validé humainement",'21_Form_Socio_Economie'!D55,"")</x:f>
      </x:c>
      <x:c r="E55" s="142" t="str">
        <x:f>IF('21_Form_Socio_Economie'!$S55="Validé humainement",'21_Form_Socio_Economie'!E55,"")</x:f>
      </x:c>
      <x:c r="F55" s="142" t="str">
        <x:f>IF('21_Form_Socio_Economie'!$S55="Validé humainement",'21_Form_Socio_Economie'!F55,"")</x:f>
      </x:c>
      <x:c r="G55" s="142" t="str">
        <x:f>IF('21_Form_Socio_Economie'!$S55="Validé humainement",'21_Form_Socio_Economie'!G55,"")</x:f>
      </x:c>
      <x:c r="H55" s="142" t="str">
        <x:f>IF('21_Form_Socio_Economie'!$S55="Validé humainement",'21_Form_Socio_Economie'!H55,"")</x:f>
      </x:c>
      <x:c r="I55" s="142" t="str">
        <x:f>IF('21_Form_Socio_Economie'!$S55="Validé humainement",'21_Form_Socio_Economie'!I55,"")</x:f>
      </x:c>
      <x:c r="J55" s="142" t="str">
        <x:f>IF('21_Form_Socio_Economie'!$S55="Validé humainement",'21_Form_Socio_Economie'!J55,"")</x:f>
      </x:c>
      <x:c r="K55" s="142" t="str">
        <x:f>IF('21_Form_Socio_Economie'!$S55="Validé humainement",'21_Form_Socio_Economie'!K55,"")</x:f>
      </x:c>
      <x:c r="L55" s="142" t="str">
        <x:f>IF('21_Form_Socio_Economie'!$S55="Validé humainement",'21_Form_Socio_Economie'!L55,"")</x:f>
      </x:c>
      <x:c r="M55" s="142" t="str">
        <x:f>IF('21_Form_Socio_Economie'!$S55="Validé humainement",'21_Form_Socio_Economie'!M55,"")</x:f>
      </x:c>
      <x:c r="N55" s="142" t="str">
        <x:f>IF('21_Form_Socio_Economie'!$S55="Validé humainement",'21_Form_Socio_Economie'!N55,"")</x:f>
      </x:c>
      <x:c r="O55" s="142" t="str">
        <x:f>IF('21_Form_Socio_Economie'!$S55="Validé humainement",'21_Form_Socio_Economie'!O55,"")</x:f>
      </x:c>
      <x:c r="P55" s="142" t="str">
        <x:f>IF('21_Form_Socio_Economie'!$S55="Validé humainement",'21_Form_Socio_Economie'!P55,"")</x:f>
      </x:c>
      <x:c r="Q55" s="142" t="str">
        <x:f>IF('21_Form_Socio_Economie'!$S55="Validé humainement",'21_Form_Socio_Economie'!Q55,"")</x:f>
      </x:c>
      <x:c r="R55" s="142" t="str">
        <x:f>IF('21_Form_Socio_Economie'!$S55="Validé humainement",'21_Form_Socio_Economie'!R55,"")</x:f>
      </x:c>
      <x:c r="S55" s="142" t="str">
        <x:f>IF('21_Form_Socio_Economie'!$S55="Validé humainement",'21_Form_Socio_Economie'!S55,"")</x:f>
      </x:c>
      <x:c r="T55" s="142" t="str">
        <x:f>IF('21_Form_Socio_Economie'!$S55="Validé humainement",'21_Form_Socio_Economie'!T55,"")</x:f>
      </x:c>
      <x:c r="U55" s="142" t="str">
        <x:f>IF('21_Form_Socio_Economie'!$S55="Validé humainement",'21_Form_Socio_Economie'!U55,"")</x:f>
      </x:c>
      <x:c r="V55" s="142" t="str">
        <x:f>IF('21_Form_Socio_Economie'!$S55="Validé humainement",'21_Form_Socio_Economie'!V55,"")</x:f>
      </x:c>
      <x:c r="W55" s="142" t="str">
        <x:f>IF('21_Form_Socio_Economie'!$S55="Validé humainement",'21_Form_Socio_Economie'!W55,"")</x:f>
      </x:c>
      <x:c r="X55" s="142" t="str">
        <x:f>IF('21_Form_Socio_Economie'!$S55="Validé humainement",'21_Form_Socio_Economie'!X55,"")</x:f>
      </x:c>
    </x:row>
    <x:row r="56">
      <x:c r="A56" s="142" t="str">
        <x:f>IF('21_Form_Socio_Economie'!$S56="Validé humainement",'21_Form_Socio_Economie'!A56,"")</x:f>
      </x:c>
      <x:c r="B56" s="142" t="str">
        <x:f>IF('21_Form_Socio_Economie'!$S56="Validé humainement",'21_Form_Socio_Economie'!B56,"")</x:f>
      </x:c>
      <x:c r="C56" s="142" t="str">
        <x:f>IF('21_Form_Socio_Economie'!$S56="Validé humainement",'21_Form_Socio_Economie'!C56,"")</x:f>
      </x:c>
      <x:c r="D56" s="142" t="str">
        <x:f>IF('21_Form_Socio_Economie'!$S56="Validé humainement",'21_Form_Socio_Economie'!D56,"")</x:f>
      </x:c>
      <x:c r="E56" s="142" t="str">
        <x:f>IF('21_Form_Socio_Economie'!$S56="Validé humainement",'21_Form_Socio_Economie'!E56,"")</x:f>
      </x:c>
      <x:c r="F56" s="142" t="str">
        <x:f>IF('21_Form_Socio_Economie'!$S56="Validé humainement",'21_Form_Socio_Economie'!F56,"")</x:f>
      </x:c>
      <x:c r="G56" s="142" t="str">
        <x:f>IF('21_Form_Socio_Economie'!$S56="Validé humainement",'21_Form_Socio_Economie'!G56,"")</x:f>
      </x:c>
      <x:c r="H56" s="142" t="str">
        <x:f>IF('21_Form_Socio_Economie'!$S56="Validé humainement",'21_Form_Socio_Economie'!H56,"")</x:f>
      </x:c>
      <x:c r="I56" s="142" t="str">
        <x:f>IF('21_Form_Socio_Economie'!$S56="Validé humainement",'21_Form_Socio_Economie'!I56,"")</x:f>
      </x:c>
      <x:c r="J56" s="142" t="str">
        <x:f>IF('21_Form_Socio_Economie'!$S56="Validé humainement",'21_Form_Socio_Economie'!J56,"")</x:f>
      </x:c>
      <x:c r="K56" s="142" t="str">
        <x:f>IF('21_Form_Socio_Economie'!$S56="Validé humainement",'21_Form_Socio_Economie'!K56,"")</x:f>
      </x:c>
      <x:c r="L56" s="142" t="str">
        <x:f>IF('21_Form_Socio_Economie'!$S56="Validé humainement",'21_Form_Socio_Economie'!L56,"")</x:f>
      </x:c>
      <x:c r="M56" s="142" t="str">
        <x:f>IF('21_Form_Socio_Economie'!$S56="Validé humainement",'21_Form_Socio_Economie'!M56,"")</x:f>
      </x:c>
      <x:c r="N56" s="142" t="str">
        <x:f>IF('21_Form_Socio_Economie'!$S56="Validé humainement",'21_Form_Socio_Economie'!N56,"")</x:f>
      </x:c>
      <x:c r="O56" s="142" t="str">
        <x:f>IF('21_Form_Socio_Economie'!$S56="Validé humainement",'21_Form_Socio_Economie'!O56,"")</x:f>
      </x:c>
      <x:c r="P56" s="142" t="str">
        <x:f>IF('21_Form_Socio_Economie'!$S56="Validé humainement",'21_Form_Socio_Economie'!P56,"")</x:f>
      </x:c>
      <x:c r="Q56" s="142" t="str">
        <x:f>IF('21_Form_Socio_Economie'!$S56="Validé humainement",'21_Form_Socio_Economie'!Q56,"")</x:f>
      </x:c>
      <x:c r="R56" s="142" t="str">
        <x:f>IF('21_Form_Socio_Economie'!$S56="Validé humainement",'21_Form_Socio_Economie'!R56,"")</x:f>
      </x:c>
      <x:c r="S56" s="142" t="str">
        <x:f>IF('21_Form_Socio_Economie'!$S56="Validé humainement",'21_Form_Socio_Economie'!S56,"")</x:f>
      </x:c>
      <x:c r="T56" s="142" t="str">
        <x:f>IF('21_Form_Socio_Economie'!$S56="Validé humainement",'21_Form_Socio_Economie'!T56,"")</x:f>
      </x:c>
      <x:c r="U56" s="142" t="str">
        <x:f>IF('21_Form_Socio_Economie'!$S56="Validé humainement",'21_Form_Socio_Economie'!U56,"")</x:f>
      </x:c>
      <x:c r="V56" s="142" t="str">
        <x:f>IF('21_Form_Socio_Economie'!$S56="Validé humainement",'21_Form_Socio_Economie'!V56,"")</x:f>
      </x:c>
      <x:c r="W56" s="142" t="str">
        <x:f>IF('21_Form_Socio_Economie'!$S56="Validé humainement",'21_Form_Socio_Economie'!W56,"")</x:f>
      </x:c>
      <x:c r="X56" s="142" t="str">
        <x:f>IF('21_Form_Socio_Economie'!$S56="Validé humainement",'21_Form_Socio_Economie'!X56,"")</x:f>
      </x:c>
    </x:row>
    <x:row r="57">
      <x:c r="A57" s="142" t="str">
        <x:f>IF('21_Form_Socio_Economie'!$S57="Validé humainement",'21_Form_Socio_Economie'!A57,"")</x:f>
      </x:c>
      <x:c r="B57" s="142" t="str">
        <x:f>IF('21_Form_Socio_Economie'!$S57="Validé humainement",'21_Form_Socio_Economie'!B57,"")</x:f>
      </x:c>
      <x:c r="C57" s="142" t="str">
        <x:f>IF('21_Form_Socio_Economie'!$S57="Validé humainement",'21_Form_Socio_Economie'!C57,"")</x:f>
      </x:c>
      <x:c r="D57" s="142" t="str">
        <x:f>IF('21_Form_Socio_Economie'!$S57="Validé humainement",'21_Form_Socio_Economie'!D57,"")</x:f>
      </x:c>
      <x:c r="E57" s="142" t="str">
        <x:f>IF('21_Form_Socio_Economie'!$S57="Validé humainement",'21_Form_Socio_Economie'!E57,"")</x:f>
      </x:c>
      <x:c r="F57" s="142" t="str">
        <x:f>IF('21_Form_Socio_Economie'!$S57="Validé humainement",'21_Form_Socio_Economie'!F57,"")</x:f>
      </x:c>
      <x:c r="G57" s="142" t="str">
        <x:f>IF('21_Form_Socio_Economie'!$S57="Validé humainement",'21_Form_Socio_Economie'!G57,"")</x:f>
      </x:c>
      <x:c r="H57" s="142" t="str">
        <x:f>IF('21_Form_Socio_Economie'!$S57="Validé humainement",'21_Form_Socio_Economie'!H57,"")</x:f>
      </x:c>
      <x:c r="I57" s="142" t="str">
        <x:f>IF('21_Form_Socio_Economie'!$S57="Validé humainement",'21_Form_Socio_Economie'!I57,"")</x:f>
      </x:c>
      <x:c r="J57" s="142" t="str">
        <x:f>IF('21_Form_Socio_Economie'!$S57="Validé humainement",'21_Form_Socio_Economie'!J57,"")</x:f>
      </x:c>
      <x:c r="K57" s="142" t="str">
        <x:f>IF('21_Form_Socio_Economie'!$S57="Validé humainement",'21_Form_Socio_Economie'!K57,"")</x:f>
      </x:c>
      <x:c r="L57" s="142" t="str">
        <x:f>IF('21_Form_Socio_Economie'!$S57="Validé humainement",'21_Form_Socio_Economie'!L57,"")</x:f>
      </x:c>
      <x:c r="M57" s="142" t="str">
        <x:f>IF('21_Form_Socio_Economie'!$S57="Validé humainement",'21_Form_Socio_Economie'!M57,"")</x:f>
      </x:c>
      <x:c r="N57" s="142" t="str">
        <x:f>IF('21_Form_Socio_Economie'!$S57="Validé humainement",'21_Form_Socio_Economie'!N57,"")</x:f>
      </x:c>
      <x:c r="O57" s="142" t="str">
        <x:f>IF('21_Form_Socio_Economie'!$S57="Validé humainement",'21_Form_Socio_Economie'!O57,"")</x:f>
      </x:c>
      <x:c r="P57" s="142" t="str">
        <x:f>IF('21_Form_Socio_Economie'!$S57="Validé humainement",'21_Form_Socio_Economie'!P57,"")</x:f>
      </x:c>
      <x:c r="Q57" s="142" t="str">
        <x:f>IF('21_Form_Socio_Economie'!$S57="Validé humainement",'21_Form_Socio_Economie'!Q57,"")</x:f>
      </x:c>
      <x:c r="R57" s="142" t="str">
        <x:f>IF('21_Form_Socio_Economie'!$S57="Validé humainement",'21_Form_Socio_Economie'!R57,"")</x:f>
      </x:c>
      <x:c r="S57" s="142" t="str">
        <x:f>IF('21_Form_Socio_Economie'!$S57="Validé humainement",'21_Form_Socio_Economie'!S57,"")</x:f>
      </x:c>
      <x:c r="T57" s="142" t="str">
        <x:f>IF('21_Form_Socio_Economie'!$S57="Validé humainement",'21_Form_Socio_Economie'!T57,"")</x:f>
      </x:c>
      <x:c r="U57" s="142" t="str">
        <x:f>IF('21_Form_Socio_Economie'!$S57="Validé humainement",'21_Form_Socio_Economie'!U57,"")</x:f>
      </x:c>
      <x:c r="V57" s="142" t="str">
        <x:f>IF('21_Form_Socio_Economie'!$S57="Validé humainement",'21_Form_Socio_Economie'!V57,"")</x:f>
      </x:c>
      <x:c r="W57" s="142" t="str">
        <x:f>IF('21_Form_Socio_Economie'!$S57="Validé humainement",'21_Form_Socio_Economie'!W57,"")</x:f>
      </x:c>
      <x:c r="X57" s="142" t="str">
        <x:f>IF('21_Form_Socio_Economie'!$S57="Validé humainement",'21_Form_Socio_Economie'!X57,"")</x:f>
      </x:c>
    </x:row>
    <x:row r="58">
      <x:c r="A58" s="142" t="str">
        <x:f>IF('21_Form_Socio_Economie'!$S58="Validé humainement",'21_Form_Socio_Economie'!A58,"")</x:f>
      </x:c>
      <x:c r="B58" s="142" t="str">
        <x:f>IF('21_Form_Socio_Economie'!$S58="Validé humainement",'21_Form_Socio_Economie'!B58,"")</x:f>
      </x:c>
      <x:c r="C58" s="142" t="str">
        <x:f>IF('21_Form_Socio_Economie'!$S58="Validé humainement",'21_Form_Socio_Economie'!C58,"")</x:f>
      </x:c>
      <x:c r="D58" s="142" t="str">
        <x:f>IF('21_Form_Socio_Economie'!$S58="Validé humainement",'21_Form_Socio_Economie'!D58,"")</x:f>
      </x:c>
      <x:c r="E58" s="142" t="str">
        <x:f>IF('21_Form_Socio_Economie'!$S58="Validé humainement",'21_Form_Socio_Economie'!E58,"")</x:f>
      </x:c>
      <x:c r="F58" s="142" t="str">
        <x:f>IF('21_Form_Socio_Economie'!$S58="Validé humainement",'21_Form_Socio_Economie'!F58,"")</x:f>
      </x:c>
      <x:c r="G58" s="142" t="str">
        <x:f>IF('21_Form_Socio_Economie'!$S58="Validé humainement",'21_Form_Socio_Economie'!G58,"")</x:f>
      </x:c>
      <x:c r="H58" s="142" t="str">
        <x:f>IF('21_Form_Socio_Economie'!$S58="Validé humainement",'21_Form_Socio_Economie'!H58,"")</x:f>
      </x:c>
      <x:c r="I58" s="142" t="str">
        <x:f>IF('21_Form_Socio_Economie'!$S58="Validé humainement",'21_Form_Socio_Economie'!I58,"")</x:f>
      </x:c>
      <x:c r="J58" s="142" t="str">
        <x:f>IF('21_Form_Socio_Economie'!$S58="Validé humainement",'21_Form_Socio_Economie'!J58,"")</x:f>
      </x:c>
      <x:c r="K58" s="142" t="str">
        <x:f>IF('21_Form_Socio_Economie'!$S58="Validé humainement",'21_Form_Socio_Economie'!K58,"")</x:f>
      </x:c>
      <x:c r="L58" s="142" t="str">
        <x:f>IF('21_Form_Socio_Economie'!$S58="Validé humainement",'21_Form_Socio_Economie'!L58,"")</x:f>
      </x:c>
      <x:c r="M58" s="142" t="str">
        <x:f>IF('21_Form_Socio_Economie'!$S58="Validé humainement",'21_Form_Socio_Economie'!M58,"")</x:f>
      </x:c>
      <x:c r="N58" s="142" t="str">
        <x:f>IF('21_Form_Socio_Economie'!$S58="Validé humainement",'21_Form_Socio_Economie'!N58,"")</x:f>
      </x:c>
      <x:c r="O58" s="142" t="str">
        <x:f>IF('21_Form_Socio_Economie'!$S58="Validé humainement",'21_Form_Socio_Economie'!O58,"")</x:f>
      </x:c>
      <x:c r="P58" s="142" t="str">
        <x:f>IF('21_Form_Socio_Economie'!$S58="Validé humainement",'21_Form_Socio_Economie'!P58,"")</x:f>
      </x:c>
      <x:c r="Q58" s="142" t="str">
        <x:f>IF('21_Form_Socio_Economie'!$S58="Validé humainement",'21_Form_Socio_Economie'!Q58,"")</x:f>
      </x:c>
      <x:c r="R58" s="142" t="str">
        <x:f>IF('21_Form_Socio_Economie'!$S58="Validé humainement",'21_Form_Socio_Economie'!R58,"")</x:f>
      </x:c>
      <x:c r="S58" s="142" t="str">
        <x:f>IF('21_Form_Socio_Economie'!$S58="Validé humainement",'21_Form_Socio_Economie'!S58,"")</x:f>
      </x:c>
      <x:c r="T58" s="142" t="str">
        <x:f>IF('21_Form_Socio_Economie'!$S58="Validé humainement",'21_Form_Socio_Economie'!T58,"")</x:f>
      </x:c>
      <x:c r="U58" s="142" t="str">
        <x:f>IF('21_Form_Socio_Economie'!$S58="Validé humainement",'21_Form_Socio_Economie'!U58,"")</x:f>
      </x:c>
      <x:c r="V58" s="142" t="str">
        <x:f>IF('21_Form_Socio_Economie'!$S58="Validé humainement",'21_Form_Socio_Economie'!V58,"")</x:f>
      </x:c>
      <x:c r="W58" s="142" t="str">
        <x:f>IF('21_Form_Socio_Economie'!$S58="Validé humainement",'21_Form_Socio_Economie'!W58,"")</x:f>
      </x:c>
      <x:c r="X58" s="142" t="str">
        <x:f>IF('21_Form_Socio_Economie'!$S58="Validé humainement",'21_Form_Socio_Economie'!X58,"")</x:f>
      </x:c>
    </x:row>
    <x:row r="59">
      <x:c r="A59" s="142" t="str">
        <x:f>IF('21_Form_Socio_Economie'!$S59="Validé humainement",'21_Form_Socio_Economie'!A59,"")</x:f>
      </x:c>
      <x:c r="B59" s="142" t="str">
        <x:f>IF('21_Form_Socio_Economie'!$S59="Validé humainement",'21_Form_Socio_Economie'!B59,"")</x:f>
      </x:c>
      <x:c r="C59" s="142" t="str">
        <x:f>IF('21_Form_Socio_Economie'!$S59="Validé humainement",'21_Form_Socio_Economie'!C59,"")</x:f>
      </x:c>
      <x:c r="D59" s="142" t="str">
        <x:f>IF('21_Form_Socio_Economie'!$S59="Validé humainement",'21_Form_Socio_Economie'!D59,"")</x:f>
      </x:c>
      <x:c r="E59" s="142" t="str">
        <x:f>IF('21_Form_Socio_Economie'!$S59="Validé humainement",'21_Form_Socio_Economie'!E59,"")</x:f>
      </x:c>
      <x:c r="F59" s="142" t="str">
        <x:f>IF('21_Form_Socio_Economie'!$S59="Validé humainement",'21_Form_Socio_Economie'!F59,"")</x:f>
      </x:c>
      <x:c r="G59" s="142" t="str">
        <x:f>IF('21_Form_Socio_Economie'!$S59="Validé humainement",'21_Form_Socio_Economie'!G59,"")</x:f>
      </x:c>
      <x:c r="H59" s="142" t="str">
        <x:f>IF('21_Form_Socio_Economie'!$S59="Validé humainement",'21_Form_Socio_Economie'!H59,"")</x:f>
      </x:c>
      <x:c r="I59" s="142" t="str">
        <x:f>IF('21_Form_Socio_Economie'!$S59="Validé humainement",'21_Form_Socio_Economie'!I59,"")</x:f>
      </x:c>
      <x:c r="J59" s="142" t="str">
        <x:f>IF('21_Form_Socio_Economie'!$S59="Validé humainement",'21_Form_Socio_Economie'!J59,"")</x:f>
      </x:c>
      <x:c r="K59" s="142" t="str">
        <x:f>IF('21_Form_Socio_Economie'!$S59="Validé humainement",'21_Form_Socio_Economie'!K59,"")</x:f>
      </x:c>
      <x:c r="L59" s="142" t="str">
        <x:f>IF('21_Form_Socio_Economie'!$S59="Validé humainement",'21_Form_Socio_Economie'!L59,"")</x:f>
      </x:c>
      <x:c r="M59" s="142" t="str">
        <x:f>IF('21_Form_Socio_Economie'!$S59="Validé humainement",'21_Form_Socio_Economie'!M59,"")</x:f>
      </x:c>
      <x:c r="N59" s="142" t="str">
        <x:f>IF('21_Form_Socio_Economie'!$S59="Validé humainement",'21_Form_Socio_Economie'!N59,"")</x:f>
      </x:c>
      <x:c r="O59" s="142" t="str">
        <x:f>IF('21_Form_Socio_Economie'!$S59="Validé humainement",'21_Form_Socio_Economie'!O59,"")</x:f>
      </x:c>
      <x:c r="P59" s="142" t="str">
        <x:f>IF('21_Form_Socio_Economie'!$S59="Validé humainement",'21_Form_Socio_Economie'!P59,"")</x:f>
      </x:c>
      <x:c r="Q59" s="142" t="str">
        <x:f>IF('21_Form_Socio_Economie'!$S59="Validé humainement",'21_Form_Socio_Economie'!Q59,"")</x:f>
      </x:c>
      <x:c r="R59" s="142" t="str">
        <x:f>IF('21_Form_Socio_Economie'!$S59="Validé humainement",'21_Form_Socio_Economie'!R59,"")</x:f>
      </x:c>
      <x:c r="S59" s="142" t="str">
        <x:f>IF('21_Form_Socio_Economie'!$S59="Validé humainement",'21_Form_Socio_Economie'!S59,"")</x:f>
      </x:c>
      <x:c r="T59" s="142" t="str">
        <x:f>IF('21_Form_Socio_Economie'!$S59="Validé humainement",'21_Form_Socio_Economie'!T59,"")</x:f>
      </x:c>
      <x:c r="U59" s="142" t="str">
        <x:f>IF('21_Form_Socio_Economie'!$S59="Validé humainement",'21_Form_Socio_Economie'!U59,"")</x:f>
      </x:c>
      <x:c r="V59" s="142" t="str">
        <x:f>IF('21_Form_Socio_Economie'!$S59="Validé humainement",'21_Form_Socio_Economie'!V59,"")</x:f>
      </x:c>
      <x:c r="W59" s="142" t="str">
        <x:f>IF('21_Form_Socio_Economie'!$S59="Validé humainement",'21_Form_Socio_Economie'!W59,"")</x:f>
      </x:c>
      <x:c r="X59" s="142" t="str">
        <x:f>IF('21_Form_Socio_Economie'!$S59="Validé humainement",'21_Form_Socio_Economie'!X59,"")</x:f>
      </x:c>
    </x:row>
    <x:row r="60">
      <x:c r="A60" s="142" t="str">
        <x:f>IF('21_Form_Socio_Economie'!$S60="Validé humainement",'21_Form_Socio_Economie'!A60,"")</x:f>
      </x:c>
      <x:c r="B60" s="142" t="str">
        <x:f>IF('21_Form_Socio_Economie'!$S60="Validé humainement",'21_Form_Socio_Economie'!B60,"")</x:f>
      </x:c>
      <x:c r="C60" s="142" t="str">
        <x:f>IF('21_Form_Socio_Economie'!$S60="Validé humainement",'21_Form_Socio_Economie'!C60,"")</x:f>
      </x:c>
      <x:c r="D60" s="142" t="str">
        <x:f>IF('21_Form_Socio_Economie'!$S60="Validé humainement",'21_Form_Socio_Economie'!D60,"")</x:f>
      </x:c>
      <x:c r="E60" s="142" t="str">
        <x:f>IF('21_Form_Socio_Economie'!$S60="Validé humainement",'21_Form_Socio_Economie'!E60,"")</x:f>
      </x:c>
      <x:c r="F60" s="142" t="str">
        <x:f>IF('21_Form_Socio_Economie'!$S60="Validé humainement",'21_Form_Socio_Economie'!F60,"")</x:f>
      </x:c>
      <x:c r="G60" s="142" t="str">
        <x:f>IF('21_Form_Socio_Economie'!$S60="Validé humainement",'21_Form_Socio_Economie'!G60,"")</x:f>
      </x:c>
      <x:c r="H60" s="142" t="str">
        <x:f>IF('21_Form_Socio_Economie'!$S60="Validé humainement",'21_Form_Socio_Economie'!H60,"")</x:f>
      </x:c>
      <x:c r="I60" s="142" t="str">
        <x:f>IF('21_Form_Socio_Economie'!$S60="Validé humainement",'21_Form_Socio_Economie'!I60,"")</x:f>
      </x:c>
      <x:c r="J60" s="142" t="str">
        <x:f>IF('21_Form_Socio_Economie'!$S60="Validé humainement",'21_Form_Socio_Economie'!J60,"")</x:f>
      </x:c>
      <x:c r="K60" s="142" t="str">
        <x:f>IF('21_Form_Socio_Economie'!$S60="Validé humainement",'21_Form_Socio_Economie'!K60,"")</x:f>
      </x:c>
      <x:c r="L60" s="142" t="str">
        <x:f>IF('21_Form_Socio_Economie'!$S60="Validé humainement",'21_Form_Socio_Economie'!L60,"")</x:f>
      </x:c>
      <x:c r="M60" s="142" t="str">
        <x:f>IF('21_Form_Socio_Economie'!$S60="Validé humainement",'21_Form_Socio_Economie'!M60,"")</x:f>
      </x:c>
      <x:c r="N60" s="142" t="str">
        <x:f>IF('21_Form_Socio_Economie'!$S60="Validé humainement",'21_Form_Socio_Economie'!N60,"")</x:f>
      </x:c>
      <x:c r="O60" s="142" t="str">
        <x:f>IF('21_Form_Socio_Economie'!$S60="Validé humainement",'21_Form_Socio_Economie'!O60,"")</x:f>
      </x:c>
      <x:c r="P60" s="142" t="str">
        <x:f>IF('21_Form_Socio_Economie'!$S60="Validé humainement",'21_Form_Socio_Economie'!P60,"")</x:f>
      </x:c>
      <x:c r="Q60" s="142" t="str">
        <x:f>IF('21_Form_Socio_Economie'!$S60="Validé humainement",'21_Form_Socio_Economie'!Q60,"")</x:f>
      </x:c>
      <x:c r="R60" s="142" t="str">
        <x:f>IF('21_Form_Socio_Economie'!$S60="Validé humainement",'21_Form_Socio_Economie'!R60,"")</x:f>
      </x:c>
      <x:c r="S60" s="142" t="str">
        <x:f>IF('21_Form_Socio_Economie'!$S60="Validé humainement",'21_Form_Socio_Economie'!S60,"")</x:f>
      </x:c>
      <x:c r="T60" s="142" t="str">
        <x:f>IF('21_Form_Socio_Economie'!$S60="Validé humainement",'21_Form_Socio_Economie'!T60,"")</x:f>
      </x:c>
      <x:c r="U60" s="142" t="str">
        <x:f>IF('21_Form_Socio_Economie'!$S60="Validé humainement",'21_Form_Socio_Economie'!U60,"")</x:f>
      </x:c>
      <x:c r="V60" s="142" t="str">
        <x:f>IF('21_Form_Socio_Economie'!$S60="Validé humainement",'21_Form_Socio_Economie'!V60,"")</x:f>
      </x:c>
      <x:c r="W60" s="142" t="str">
        <x:f>IF('21_Form_Socio_Economie'!$S60="Validé humainement",'21_Form_Socio_Economie'!W60,"")</x:f>
      </x:c>
      <x:c r="X60" s="142" t="str">
        <x:f>IF('21_Form_Socio_Economie'!$S60="Validé humainement",'21_Form_Socio_Economie'!X60,"")</x:f>
      </x:c>
    </x:row>
    <x:row r="61">
      <x:c r="A61" s="142" t="str">
        <x:f>IF('21_Form_Socio_Economie'!$S61="Validé humainement",'21_Form_Socio_Economie'!A61,"")</x:f>
      </x:c>
      <x:c r="B61" s="142" t="str">
        <x:f>IF('21_Form_Socio_Economie'!$S61="Validé humainement",'21_Form_Socio_Economie'!B61,"")</x:f>
      </x:c>
      <x:c r="C61" s="142" t="str">
        <x:f>IF('21_Form_Socio_Economie'!$S61="Validé humainement",'21_Form_Socio_Economie'!C61,"")</x:f>
      </x:c>
      <x:c r="D61" s="142" t="str">
        <x:f>IF('21_Form_Socio_Economie'!$S61="Validé humainement",'21_Form_Socio_Economie'!D61,"")</x:f>
      </x:c>
      <x:c r="E61" s="142" t="str">
        <x:f>IF('21_Form_Socio_Economie'!$S61="Validé humainement",'21_Form_Socio_Economie'!E61,"")</x:f>
      </x:c>
      <x:c r="F61" s="142" t="str">
        <x:f>IF('21_Form_Socio_Economie'!$S61="Validé humainement",'21_Form_Socio_Economie'!F61,"")</x:f>
      </x:c>
      <x:c r="G61" s="142" t="str">
        <x:f>IF('21_Form_Socio_Economie'!$S61="Validé humainement",'21_Form_Socio_Economie'!G61,"")</x:f>
      </x:c>
      <x:c r="H61" s="142" t="str">
        <x:f>IF('21_Form_Socio_Economie'!$S61="Validé humainement",'21_Form_Socio_Economie'!H61,"")</x:f>
      </x:c>
      <x:c r="I61" s="142" t="str">
        <x:f>IF('21_Form_Socio_Economie'!$S61="Validé humainement",'21_Form_Socio_Economie'!I61,"")</x:f>
      </x:c>
      <x:c r="J61" s="142" t="str">
        <x:f>IF('21_Form_Socio_Economie'!$S61="Validé humainement",'21_Form_Socio_Economie'!J61,"")</x:f>
      </x:c>
      <x:c r="K61" s="142" t="str">
        <x:f>IF('21_Form_Socio_Economie'!$S61="Validé humainement",'21_Form_Socio_Economie'!K61,"")</x:f>
      </x:c>
      <x:c r="L61" s="142" t="str">
        <x:f>IF('21_Form_Socio_Economie'!$S61="Validé humainement",'21_Form_Socio_Economie'!L61,"")</x:f>
      </x:c>
      <x:c r="M61" s="142" t="str">
        <x:f>IF('21_Form_Socio_Economie'!$S61="Validé humainement",'21_Form_Socio_Economie'!M61,"")</x:f>
      </x:c>
      <x:c r="N61" s="142" t="str">
        <x:f>IF('21_Form_Socio_Economie'!$S61="Validé humainement",'21_Form_Socio_Economie'!N61,"")</x:f>
      </x:c>
      <x:c r="O61" s="142" t="str">
        <x:f>IF('21_Form_Socio_Economie'!$S61="Validé humainement",'21_Form_Socio_Economie'!O61,"")</x:f>
      </x:c>
      <x:c r="P61" s="142" t="str">
        <x:f>IF('21_Form_Socio_Economie'!$S61="Validé humainement",'21_Form_Socio_Economie'!P61,"")</x:f>
      </x:c>
      <x:c r="Q61" s="142" t="str">
        <x:f>IF('21_Form_Socio_Economie'!$S61="Validé humainement",'21_Form_Socio_Economie'!Q61,"")</x:f>
      </x:c>
      <x:c r="R61" s="142" t="str">
        <x:f>IF('21_Form_Socio_Economie'!$S61="Validé humainement",'21_Form_Socio_Economie'!R61,"")</x:f>
      </x:c>
      <x:c r="S61" s="142" t="str">
        <x:f>IF('21_Form_Socio_Economie'!$S61="Validé humainement",'21_Form_Socio_Economie'!S61,"")</x:f>
      </x:c>
      <x:c r="T61" s="142" t="str">
        <x:f>IF('21_Form_Socio_Economie'!$S61="Validé humainement",'21_Form_Socio_Economie'!T61,"")</x:f>
      </x:c>
      <x:c r="U61" s="142" t="str">
        <x:f>IF('21_Form_Socio_Economie'!$S61="Validé humainement",'21_Form_Socio_Economie'!U61,"")</x:f>
      </x:c>
      <x:c r="V61" s="142" t="str">
        <x:f>IF('21_Form_Socio_Economie'!$S61="Validé humainement",'21_Form_Socio_Economie'!V61,"")</x:f>
      </x:c>
      <x:c r="W61" s="142" t="str">
        <x:f>IF('21_Form_Socio_Economie'!$S61="Validé humainement",'21_Form_Socio_Economie'!W61,"")</x:f>
      </x:c>
      <x:c r="X61" s="142" t="str">
        <x:f>IF('21_Form_Socio_Economie'!$S61="Validé humainement",'21_Form_Socio_Economie'!X61,"")</x:f>
      </x:c>
    </x:row>
    <x:row r="62">
      <x:c r="A62" s="142" t="str">
        <x:f>IF('21_Form_Socio_Economie'!$S62="Validé humainement",'21_Form_Socio_Economie'!A62,"")</x:f>
      </x:c>
      <x:c r="B62" s="142" t="str">
        <x:f>IF('21_Form_Socio_Economie'!$S62="Validé humainement",'21_Form_Socio_Economie'!B62,"")</x:f>
      </x:c>
      <x:c r="C62" s="142" t="str">
        <x:f>IF('21_Form_Socio_Economie'!$S62="Validé humainement",'21_Form_Socio_Economie'!C62,"")</x:f>
      </x:c>
      <x:c r="D62" s="142" t="str">
        <x:f>IF('21_Form_Socio_Economie'!$S62="Validé humainement",'21_Form_Socio_Economie'!D62,"")</x:f>
      </x:c>
      <x:c r="E62" s="142" t="str">
        <x:f>IF('21_Form_Socio_Economie'!$S62="Validé humainement",'21_Form_Socio_Economie'!E62,"")</x:f>
      </x:c>
      <x:c r="F62" s="142" t="str">
        <x:f>IF('21_Form_Socio_Economie'!$S62="Validé humainement",'21_Form_Socio_Economie'!F62,"")</x:f>
      </x:c>
      <x:c r="G62" s="142" t="str">
        <x:f>IF('21_Form_Socio_Economie'!$S62="Validé humainement",'21_Form_Socio_Economie'!G62,"")</x:f>
      </x:c>
      <x:c r="H62" s="142" t="str">
        <x:f>IF('21_Form_Socio_Economie'!$S62="Validé humainement",'21_Form_Socio_Economie'!H62,"")</x:f>
      </x:c>
      <x:c r="I62" s="142" t="str">
        <x:f>IF('21_Form_Socio_Economie'!$S62="Validé humainement",'21_Form_Socio_Economie'!I62,"")</x:f>
      </x:c>
      <x:c r="J62" s="142" t="str">
        <x:f>IF('21_Form_Socio_Economie'!$S62="Validé humainement",'21_Form_Socio_Economie'!J62,"")</x:f>
      </x:c>
      <x:c r="K62" s="142" t="str">
        <x:f>IF('21_Form_Socio_Economie'!$S62="Validé humainement",'21_Form_Socio_Economie'!K62,"")</x:f>
      </x:c>
      <x:c r="L62" s="142" t="str">
        <x:f>IF('21_Form_Socio_Economie'!$S62="Validé humainement",'21_Form_Socio_Economie'!L62,"")</x:f>
      </x:c>
      <x:c r="M62" s="142" t="str">
        <x:f>IF('21_Form_Socio_Economie'!$S62="Validé humainement",'21_Form_Socio_Economie'!M62,"")</x:f>
      </x:c>
      <x:c r="N62" s="142" t="str">
        <x:f>IF('21_Form_Socio_Economie'!$S62="Validé humainement",'21_Form_Socio_Economie'!N62,"")</x:f>
      </x:c>
      <x:c r="O62" s="142" t="str">
        <x:f>IF('21_Form_Socio_Economie'!$S62="Validé humainement",'21_Form_Socio_Economie'!O62,"")</x:f>
      </x:c>
      <x:c r="P62" s="142" t="str">
        <x:f>IF('21_Form_Socio_Economie'!$S62="Validé humainement",'21_Form_Socio_Economie'!P62,"")</x:f>
      </x:c>
      <x:c r="Q62" s="142" t="str">
        <x:f>IF('21_Form_Socio_Economie'!$S62="Validé humainement",'21_Form_Socio_Economie'!Q62,"")</x:f>
      </x:c>
      <x:c r="R62" s="142" t="str">
        <x:f>IF('21_Form_Socio_Economie'!$S62="Validé humainement",'21_Form_Socio_Economie'!R62,"")</x:f>
      </x:c>
      <x:c r="S62" s="142" t="str">
        <x:f>IF('21_Form_Socio_Economie'!$S62="Validé humainement",'21_Form_Socio_Economie'!S62,"")</x:f>
      </x:c>
      <x:c r="T62" s="142" t="str">
        <x:f>IF('21_Form_Socio_Economie'!$S62="Validé humainement",'21_Form_Socio_Economie'!T62,"")</x:f>
      </x:c>
      <x:c r="U62" s="142" t="str">
        <x:f>IF('21_Form_Socio_Economie'!$S62="Validé humainement",'21_Form_Socio_Economie'!U62,"")</x:f>
      </x:c>
      <x:c r="V62" s="142" t="str">
        <x:f>IF('21_Form_Socio_Economie'!$S62="Validé humainement",'21_Form_Socio_Economie'!V62,"")</x:f>
      </x:c>
      <x:c r="W62" s="142" t="str">
        <x:f>IF('21_Form_Socio_Economie'!$S62="Validé humainement",'21_Form_Socio_Economie'!W62,"")</x:f>
      </x:c>
      <x:c r="X62" s="142" t="str">
        <x:f>IF('21_Form_Socio_Economie'!$S62="Validé humainement",'21_Form_Socio_Economie'!X62,"")</x:f>
      </x:c>
    </x:row>
    <x:row r="63">
      <x:c r="A63" s="142" t="str">
        <x:f>IF('21_Form_Socio_Economie'!$S63="Validé humainement",'21_Form_Socio_Economie'!A63,"")</x:f>
      </x:c>
      <x:c r="B63" s="142" t="str">
        <x:f>IF('21_Form_Socio_Economie'!$S63="Validé humainement",'21_Form_Socio_Economie'!B63,"")</x:f>
      </x:c>
      <x:c r="C63" s="142" t="str">
        <x:f>IF('21_Form_Socio_Economie'!$S63="Validé humainement",'21_Form_Socio_Economie'!C63,"")</x:f>
      </x:c>
      <x:c r="D63" s="142" t="str">
        <x:f>IF('21_Form_Socio_Economie'!$S63="Validé humainement",'21_Form_Socio_Economie'!D63,"")</x:f>
      </x:c>
      <x:c r="E63" s="142" t="str">
        <x:f>IF('21_Form_Socio_Economie'!$S63="Validé humainement",'21_Form_Socio_Economie'!E63,"")</x:f>
      </x:c>
      <x:c r="F63" s="142" t="str">
        <x:f>IF('21_Form_Socio_Economie'!$S63="Validé humainement",'21_Form_Socio_Economie'!F63,"")</x:f>
      </x:c>
      <x:c r="G63" s="142" t="str">
        <x:f>IF('21_Form_Socio_Economie'!$S63="Validé humainement",'21_Form_Socio_Economie'!G63,"")</x:f>
      </x:c>
      <x:c r="H63" s="142" t="str">
        <x:f>IF('21_Form_Socio_Economie'!$S63="Validé humainement",'21_Form_Socio_Economie'!H63,"")</x:f>
      </x:c>
      <x:c r="I63" s="142" t="str">
        <x:f>IF('21_Form_Socio_Economie'!$S63="Validé humainement",'21_Form_Socio_Economie'!I63,"")</x:f>
      </x:c>
      <x:c r="J63" s="142" t="str">
        <x:f>IF('21_Form_Socio_Economie'!$S63="Validé humainement",'21_Form_Socio_Economie'!J63,"")</x:f>
      </x:c>
      <x:c r="K63" s="142" t="str">
        <x:f>IF('21_Form_Socio_Economie'!$S63="Validé humainement",'21_Form_Socio_Economie'!K63,"")</x:f>
      </x:c>
      <x:c r="L63" s="142" t="str">
        <x:f>IF('21_Form_Socio_Economie'!$S63="Validé humainement",'21_Form_Socio_Economie'!L63,"")</x:f>
      </x:c>
      <x:c r="M63" s="142" t="str">
        <x:f>IF('21_Form_Socio_Economie'!$S63="Validé humainement",'21_Form_Socio_Economie'!M63,"")</x:f>
      </x:c>
      <x:c r="N63" s="142" t="str">
        <x:f>IF('21_Form_Socio_Economie'!$S63="Validé humainement",'21_Form_Socio_Economie'!N63,"")</x:f>
      </x:c>
      <x:c r="O63" s="142" t="str">
        <x:f>IF('21_Form_Socio_Economie'!$S63="Validé humainement",'21_Form_Socio_Economie'!O63,"")</x:f>
      </x:c>
      <x:c r="P63" s="142" t="str">
        <x:f>IF('21_Form_Socio_Economie'!$S63="Validé humainement",'21_Form_Socio_Economie'!P63,"")</x:f>
      </x:c>
      <x:c r="Q63" s="142" t="str">
        <x:f>IF('21_Form_Socio_Economie'!$S63="Validé humainement",'21_Form_Socio_Economie'!Q63,"")</x:f>
      </x:c>
      <x:c r="R63" s="142" t="str">
        <x:f>IF('21_Form_Socio_Economie'!$S63="Validé humainement",'21_Form_Socio_Economie'!R63,"")</x:f>
      </x:c>
      <x:c r="S63" s="142" t="str">
        <x:f>IF('21_Form_Socio_Economie'!$S63="Validé humainement",'21_Form_Socio_Economie'!S63,"")</x:f>
      </x:c>
      <x:c r="T63" s="142" t="str">
        <x:f>IF('21_Form_Socio_Economie'!$S63="Validé humainement",'21_Form_Socio_Economie'!T63,"")</x:f>
      </x:c>
      <x:c r="U63" s="142" t="str">
        <x:f>IF('21_Form_Socio_Economie'!$S63="Validé humainement",'21_Form_Socio_Economie'!U63,"")</x:f>
      </x:c>
      <x:c r="V63" s="142" t="str">
        <x:f>IF('21_Form_Socio_Economie'!$S63="Validé humainement",'21_Form_Socio_Economie'!V63,"")</x:f>
      </x:c>
      <x:c r="W63" s="142" t="str">
        <x:f>IF('21_Form_Socio_Economie'!$S63="Validé humainement",'21_Form_Socio_Economie'!W63,"")</x:f>
      </x:c>
      <x:c r="X63" s="142" t="str">
        <x:f>IF('21_Form_Socio_Economie'!$S63="Validé humainement",'21_Form_Socio_Economie'!X63,"")</x:f>
      </x:c>
    </x:row>
    <x:row r="64">
      <x:c r="A64" s="142" t="str">
        <x:f>IF('21_Form_Socio_Economie'!$S64="Validé humainement",'21_Form_Socio_Economie'!A64,"")</x:f>
      </x:c>
      <x:c r="B64" s="142" t="str">
        <x:f>IF('21_Form_Socio_Economie'!$S64="Validé humainement",'21_Form_Socio_Economie'!B64,"")</x:f>
      </x:c>
      <x:c r="C64" s="142" t="str">
        <x:f>IF('21_Form_Socio_Economie'!$S64="Validé humainement",'21_Form_Socio_Economie'!C64,"")</x:f>
      </x:c>
      <x:c r="D64" s="142" t="str">
        <x:f>IF('21_Form_Socio_Economie'!$S64="Validé humainement",'21_Form_Socio_Economie'!D64,"")</x:f>
      </x:c>
      <x:c r="E64" s="142" t="str">
        <x:f>IF('21_Form_Socio_Economie'!$S64="Validé humainement",'21_Form_Socio_Economie'!E64,"")</x:f>
      </x:c>
      <x:c r="F64" s="142" t="str">
        <x:f>IF('21_Form_Socio_Economie'!$S64="Validé humainement",'21_Form_Socio_Economie'!F64,"")</x:f>
      </x:c>
      <x:c r="G64" s="142" t="str">
        <x:f>IF('21_Form_Socio_Economie'!$S64="Validé humainement",'21_Form_Socio_Economie'!G64,"")</x:f>
      </x:c>
      <x:c r="H64" s="142" t="str">
        <x:f>IF('21_Form_Socio_Economie'!$S64="Validé humainement",'21_Form_Socio_Economie'!H64,"")</x:f>
      </x:c>
      <x:c r="I64" s="142" t="str">
        <x:f>IF('21_Form_Socio_Economie'!$S64="Validé humainement",'21_Form_Socio_Economie'!I64,"")</x:f>
      </x:c>
      <x:c r="J64" s="142" t="str">
        <x:f>IF('21_Form_Socio_Economie'!$S64="Validé humainement",'21_Form_Socio_Economie'!J64,"")</x:f>
      </x:c>
      <x:c r="K64" s="142" t="str">
        <x:f>IF('21_Form_Socio_Economie'!$S64="Validé humainement",'21_Form_Socio_Economie'!K64,"")</x:f>
      </x:c>
      <x:c r="L64" s="142" t="str">
        <x:f>IF('21_Form_Socio_Economie'!$S64="Validé humainement",'21_Form_Socio_Economie'!L64,"")</x:f>
      </x:c>
      <x:c r="M64" s="142" t="str">
        <x:f>IF('21_Form_Socio_Economie'!$S64="Validé humainement",'21_Form_Socio_Economie'!M64,"")</x:f>
      </x:c>
      <x:c r="N64" s="142" t="str">
        <x:f>IF('21_Form_Socio_Economie'!$S64="Validé humainement",'21_Form_Socio_Economie'!N64,"")</x:f>
      </x:c>
      <x:c r="O64" s="142" t="str">
        <x:f>IF('21_Form_Socio_Economie'!$S64="Validé humainement",'21_Form_Socio_Economie'!O64,"")</x:f>
      </x:c>
      <x:c r="P64" s="142" t="str">
        <x:f>IF('21_Form_Socio_Economie'!$S64="Validé humainement",'21_Form_Socio_Economie'!P64,"")</x:f>
      </x:c>
      <x:c r="Q64" s="142" t="str">
        <x:f>IF('21_Form_Socio_Economie'!$S64="Validé humainement",'21_Form_Socio_Economie'!Q64,"")</x:f>
      </x:c>
      <x:c r="R64" s="142" t="str">
        <x:f>IF('21_Form_Socio_Economie'!$S64="Validé humainement",'21_Form_Socio_Economie'!R64,"")</x:f>
      </x:c>
      <x:c r="S64" s="142" t="str">
        <x:f>IF('21_Form_Socio_Economie'!$S64="Validé humainement",'21_Form_Socio_Economie'!S64,"")</x:f>
      </x:c>
      <x:c r="T64" s="142" t="str">
        <x:f>IF('21_Form_Socio_Economie'!$S64="Validé humainement",'21_Form_Socio_Economie'!T64,"")</x:f>
      </x:c>
      <x:c r="U64" s="142" t="str">
        <x:f>IF('21_Form_Socio_Economie'!$S64="Validé humainement",'21_Form_Socio_Economie'!U64,"")</x:f>
      </x:c>
      <x:c r="V64" s="142" t="str">
        <x:f>IF('21_Form_Socio_Economie'!$S64="Validé humainement",'21_Form_Socio_Economie'!V64,"")</x:f>
      </x:c>
      <x:c r="W64" s="142" t="str">
        <x:f>IF('21_Form_Socio_Economie'!$S64="Validé humainement",'21_Form_Socio_Economie'!W64,"")</x:f>
      </x:c>
      <x:c r="X64" s="142" t="str">
        <x:f>IF('21_Form_Socio_Economie'!$S64="Validé humainement",'21_Form_Socio_Economie'!X64,"")</x:f>
      </x:c>
    </x:row>
  </x:sheetData>
  <x:mergeCells>
    <x:mergeCell ref="A1:X1"/>
    <x:mergeCell ref="A2:X2"/>
  </x:mergeCells>
  <x:pageMargins left="0.7" right="0.7" top="0.75" bottom="0.75" header="0.3" footer="0.3"/>
  <x:tableParts count="1">
    <x:tablePart xmlns:r="http://schemas.openxmlformats.org/officeDocument/2006/relationships" r:id="R09ec558d875f49d8"/>
  </x:tableParts>
</x:worksheet>
</file>

<file path=xl/worksheets/sheet112.xml><?xml version="1.0" encoding="utf-8"?>
<x:worksheet xmlns:x="http://schemas.openxmlformats.org/spreadsheetml/2006/main">
  <x:sheetViews>
    <x:sheetView showGridLines="0" workbookViewId="0"/>
  </x:sheetViews>
  <x:sheetFormatPr defaultRowHeight="15"/>
  <x:cols>
    <x:col min="1" max="1" width="12.5" hidden="0" customWidth="1"/>
    <x:col min="2" max="2" width="10" hidden="0" customWidth="1"/>
    <x:col min="3" max="3" width="21.8799991607666" hidden="0" customWidth="1"/>
    <x:col min="4" max="4" width="20.6299991607666" hidden="0" customWidth="1"/>
    <x:col min="5" max="5" width="20.6299991607666" hidden="0" customWidth="1"/>
    <x:col min="6" max="6" width="18.75" hidden="0" customWidth="1"/>
    <x:col min="7" max="7" width="21.8799991607666" hidden="0" customWidth="1"/>
    <x:col min="8" max="8" width="16.25" hidden="0" customWidth="1"/>
    <x:col min="9" max="9" width="15" hidden="0" customWidth="1"/>
    <x:col min="10" max="10" width="16.25" hidden="0" customWidth="1"/>
    <x:col min="11" max="11" width="15" hidden="0" customWidth="1"/>
    <x:col min="12" max="12" width="18.75" hidden="0" customWidth="1"/>
    <x:col min="13" max="13" width="18.75" hidden="0" customWidth="1"/>
    <x:col min="14" max="14" width="18.75" hidden="0" customWidth="1"/>
    <x:col min="15" max="15" width="22.5" hidden="0" customWidth="1"/>
    <x:col min="16" max="16" width="17.5" hidden="0" customWidth="1"/>
    <x:col min="17" max="17" width="20.6299991607666" hidden="0" customWidth="1"/>
  </x:cols>
  <x:sheetData>
    <x:row r="1" ht="25.5" customHeight="1">
      <x:c r="A1" s="148" t="str">
        <x:v>Moteur de calcul GES — activité × facteur d'émission</x:v>
      </x:c>
      <x:c r="B1" s="148"/>
      <x:c r="C1" s="148"/>
      <x:c r="D1" s="148"/>
      <x:c r="E1" s="148"/>
      <x:c r="F1" s="148"/>
      <x:c r="G1" s="148"/>
      <x:c r="H1" s="148"/>
      <x:c r="I1" s="148"/>
      <x:c r="J1" s="148"/>
      <x:c r="K1" s="148"/>
      <x:c r="L1" s="148"/>
      <x:c r="M1" s="148"/>
      <x:c r="N1" s="148"/>
      <x:c r="O1" s="148"/>
      <x:c r="P1" s="148"/>
      <x:c r="Q1" s="148"/>
    </x:row>
    <x:row r="2" ht="34.5" customHeight="1">
      <x:c r="A2" s="138" t="str">
        <x:v>Cœur de calcul de l'inventaire. Émissions brutes = Donnée d'activité × Facteur d'émission. Émissions nettes = brutes − évitées. Alimente les agrégations par secteur, source et commune.</x:v>
      </x:c>
      <x:c r="B2" s="138"/>
      <x:c r="C2" s="138"/>
      <x:c r="D2" s="138"/>
      <x:c r="E2" s="138"/>
      <x:c r="F2" s="138"/>
      <x:c r="G2" s="138"/>
      <x:c r="H2" s="138"/>
      <x:c r="I2" s="138"/>
      <x:c r="J2" s="138"/>
      <x:c r="K2" s="138"/>
      <x:c r="L2" s="138"/>
      <x:c r="M2" s="138"/>
      <x:c r="N2" s="138"/>
      <x:c r="O2" s="138"/>
      <x:c r="P2" s="138"/>
      <x:c r="Q2" s="138"/>
    </x:row>
    <x:row r="4">
      <x:c r="A4" s="150" t="str">
        <x:v>ID</x:v>
      </x:c>
      <x:c r="B4" s="150" t="str">
        <x:v>Année</x:v>
      </x:c>
      <x:c r="C4" s="150" t="str">
        <x:v>Commune</x:v>
      </x:c>
      <x:c r="D4" s="150" t="str">
        <x:v>Secteur GIEC</x:v>
      </x:c>
      <x:c r="E4" s="150" t="str">
        <x:v>Sous-catégorie</x:v>
      </x:c>
      <x:c r="F4" s="150" t="str">
        <x:v>Scope GES</x:v>
      </x:c>
      <x:c r="G4" s="150" t="str">
        <x:v>Source d'émission</x:v>
      </x:c>
      <x:c r="H4" s="150" t="str">
        <x:v>Donnée d'activité</x:v>
      </x:c>
      <x:c r="I4" s="150" t="str">
        <x:v>Unité activité</x:v>
      </x:c>
      <x:c r="J4" s="150" t="str">
        <x:v>Facteur d'émission</x:v>
      </x:c>
      <x:c r="K4" s="150" t="str">
        <x:v>Unité facteur</x:v>
      </x:c>
      <x:c r="L4" s="150" t="str">
        <x:v>Émissions brutes (tCO2e)</x:v>
      </x:c>
      <x:c r="M4" s="150" t="str">
        <x:v>Émissions évitées (tCO2e)</x:v>
      </x:c>
      <x:c r="N4" s="150" t="str">
        <x:v>Émissions nettes (tCO2e)</x:v>
      </x:c>
      <x:c r="O4" s="150" t="str">
        <x:v>Méthodologie</x:v>
      </x:c>
      <x:c r="P4" s="150" t="str">
        <x:v>Niveau d'incertitude</x:v>
      </x:c>
      <x:c r="Q4" s="150" t="str">
        <x:v>Statut validation</x:v>
      </x:c>
    </x:row>
    <x:row r="5">
      <x:c r="A5" s="142" t="str">
        <x:f>IF(B5="","","GES-"&amp;TEXT(ROW()-4,"0000"))</x:f>
      </x:c>
      <x:c r="B5" s="142"/>
      <x:c r="C5" s="142"/>
      <x:c r="D5" s="142"/>
      <x:c r="E5" s="142"/>
      <x:c r="F5" s="142"/>
      <x:c r="G5" s="142"/>
      <x:c r="H5" s="145"/>
      <x:c r="I5" s="142"/>
      <x:c r="J5" s="145"/>
      <x:c r="K5" s="142"/>
      <x:c r="L5" s="145" t="str">
        <x:f>IF(OR(H5="",J5=""),"",H5*J5)</x:f>
      </x:c>
      <x:c r="M5" s="145"/>
      <x:c r="N5" s="145" t="str">
        <x:f>IF(L5="","",L5-IF(M5="",0,M5))</x:f>
      </x:c>
      <x:c r="O5" s="142"/>
      <x:c r="P5" s="142"/>
      <x:c r="Q5" s="142"/>
    </x:row>
    <x:row r="6">
      <x:c r="A6" s="142" t="str">
        <x:f>IF(B6="","","GES-"&amp;TEXT(ROW()-4,"0000"))</x:f>
      </x:c>
      <x:c r="B6" s="142"/>
      <x:c r="C6" s="142"/>
      <x:c r="D6" s="142"/>
      <x:c r="E6" s="142"/>
      <x:c r="F6" s="142"/>
      <x:c r="G6" s="142"/>
      <x:c r="H6" s="145"/>
      <x:c r="I6" s="142"/>
      <x:c r="J6" s="145"/>
      <x:c r="K6" s="142"/>
      <x:c r="L6" s="145" t="str">
        <x:f>IF(OR(H6="",J6=""),"",H6*J6)</x:f>
      </x:c>
      <x:c r="M6" s="145"/>
      <x:c r="N6" s="145" t="str">
        <x:f>IF(L6="","",L6-IF(M6="",0,M6))</x:f>
      </x:c>
      <x:c r="O6" s="142"/>
      <x:c r="P6" s="142"/>
      <x:c r="Q6" s="142"/>
    </x:row>
    <x:row r="7">
      <x:c r="A7" s="142" t="str">
        <x:f>IF(B7="","","GES-"&amp;TEXT(ROW()-4,"0000"))</x:f>
      </x:c>
      <x:c r="B7" s="142"/>
      <x:c r="C7" s="142"/>
      <x:c r="D7" s="142"/>
      <x:c r="E7" s="142"/>
      <x:c r="F7" s="142"/>
      <x:c r="G7" s="142"/>
      <x:c r="H7" s="145"/>
      <x:c r="I7" s="142"/>
      <x:c r="J7" s="145"/>
      <x:c r="K7" s="142"/>
      <x:c r="L7" s="145" t="str">
        <x:f>IF(OR(H7="",J7=""),"",H7*J7)</x:f>
      </x:c>
      <x:c r="M7" s="145"/>
      <x:c r="N7" s="145" t="str">
        <x:f>IF(L7="","",L7-IF(M7="",0,M7))</x:f>
      </x:c>
      <x:c r="O7" s="142"/>
      <x:c r="P7" s="142"/>
      <x:c r="Q7" s="142"/>
    </x:row>
    <x:row r="8">
      <x:c r="A8" s="142" t="str">
        <x:f>IF(B8="","","GES-"&amp;TEXT(ROW()-4,"0000"))</x:f>
      </x:c>
      <x:c r="B8" s="142"/>
      <x:c r="C8" s="142"/>
      <x:c r="D8" s="142"/>
      <x:c r="E8" s="142"/>
      <x:c r="F8" s="142"/>
      <x:c r="G8" s="142"/>
      <x:c r="H8" s="145"/>
      <x:c r="I8" s="142"/>
      <x:c r="J8" s="145"/>
      <x:c r="K8" s="142"/>
      <x:c r="L8" s="145" t="str">
        <x:f>IF(OR(H8="",J8=""),"",H8*J8)</x:f>
      </x:c>
      <x:c r="M8" s="145"/>
      <x:c r="N8" s="145" t="str">
        <x:f>IF(L8="","",L8-IF(M8="",0,M8))</x:f>
      </x:c>
      <x:c r="O8" s="142"/>
      <x:c r="P8" s="142"/>
      <x:c r="Q8" s="142"/>
    </x:row>
    <x:row r="9">
      <x:c r="A9" s="142" t="str">
        <x:f>IF(B9="","","GES-"&amp;TEXT(ROW()-4,"0000"))</x:f>
      </x:c>
      <x:c r="B9" s="142"/>
      <x:c r="C9" s="142"/>
      <x:c r="D9" s="142"/>
      <x:c r="E9" s="142"/>
      <x:c r="F9" s="142"/>
      <x:c r="G9" s="142"/>
      <x:c r="H9" s="145"/>
      <x:c r="I9" s="142"/>
      <x:c r="J9" s="145"/>
      <x:c r="K9" s="142"/>
      <x:c r="L9" s="145" t="str">
        <x:f>IF(OR(H9="",J9=""),"",H9*J9)</x:f>
      </x:c>
      <x:c r="M9" s="145"/>
      <x:c r="N9" s="145" t="str">
        <x:f>IF(L9="","",L9-IF(M9="",0,M9))</x:f>
      </x:c>
      <x:c r="O9" s="142"/>
      <x:c r="P9" s="142"/>
      <x:c r="Q9" s="142"/>
    </x:row>
    <x:row r="10">
      <x:c r="A10" s="142" t="str">
        <x:f>IF(B10="","","GES-"&amp;TEXT(ROW()-4,"0000"))</x:f>
      </x:c>
      <x:c r="B10" s="142"/>
      <x:c r="C10" s="142"/>
      <x:c r="D10" s="142"/>
      <x:c r="E10" s="142"/>
      <x:c r="F10" s="142"/>
      <x:c r="G10" s="142"/>
      <x:c r="H10" s="145"/>
      <x:c r="I10" s="142"/>
      <x:c r="J10" s="145"/>
      <x:c r="K10" s="142"/>
      <x:c r="L10" s="145" t="str">
        <x:f>IF(OR(H10="",J10=""),"",H10*J10)</x:f>
      </x:c>
      <x:c r="M10" s="145"/>
      <x:c r="N10" s="145" t="str">
        <x:f>IF(L10="","",L10-IF(M10="",0,M10))</x:f>
      </x:c>
      <x:c r="O10" s="142"/>
      <x:c r="P10" s="142"/>
      <x:c r="Q10" s="142"/>
    </x:row>
    <x:row r="11">
      <x:c r="A11" s="142" t="str">
        <x:f>IF(B11="","","GES-"&amp;TEXT(ROW()-4,"0000"))</x:f>
      </x:c>
      <x:c r="B11" s="142"/>
      <x:c r="C11" s="142"/>
      <x:c r="D11" s="142"/>
      <x:c r="E11" s="142"/>
      <x:c r="F11" s="142"/>
      <x:c r="G11" s="142"/>
      <x:c r="H11" s="145"/>
      <x:c r="I11" s="142"/>
      <x:c r="J11" s="145"/>
      <x:c r="K11" s="142"/>
      <x:c r="L11" s="145" t="str">
        <x:f>IF(OR(H11="",J11=""),"",H11*J11)</x:f>
      </x:c>
      <x:c r="M11" s="145"/>
      <x:c r="N11" s="145" t="str">
        <x:f>IF(L11="","",L11-IF(M11="",0,M11))</x:f>
      </x:c>
      <x:c r="O11" s="142"/>
      <x:c r="P11" s="142"/>
      <x:c r="Q11" s="142"/>
    </x:row>
    <x:row r="12">
      <x:c r="A12" s="142" t="str">
        <x:f>IF(B12="","","GES-"&amp;TEXT(ROW()-4,"0000"))</x:f>
      </x:c>
      <x:c r="B12" s="142"/>
      <x:c r="C12" s="142"/>
      <x:c r="D12" s="142"/>
      <x:c r="E12" s="142"/>
      <x:c r="F12" s="142"/>
      <x:c r="G12" s="142"/>
      <x:c r="H12" s="145"/>
      <x:c r="I12" s="142"/>
      <x:c r="J12" s="145"/>
      <x:c r="K12" s="142"/>
      <x:c r="L12" s="145" t="str">
        <x:f>IF(OR(H12="",J12=""),"",H12*J12)</x:f>
      </x:c>
      <x:c r="M12" s="145"/>
      <x:c r="N12" s="145" t="str">
        <x:f>IF(L12="","",L12-IF(M12="",0,M12))</x:f>
      </x:c>
      <x:c r="O12" s="142"/>
      <x:c r="P12" s="142"/>
      <x:c r="Q12" s="142"/>
    </x:row>
    <x:row r="13">
      <x:c r="A13" s="142" t="str">
        <x:f>IF(B13="","","GES-"&amp;TEXT(ROW()-4,"0000"))</x:f>
      </x:c>
      <x:c r="B13" s="142"/>
      <x:c r="C13" s="142"/>
      <x:c r="D13" s="142"/>
      <x:c r="E13" s="142"/>
      <x:c r="F13" s="142"/>
      <x:c r="G13" s="142"/>
      <x:c r="H13" s="145"/>
      <x:c r="I13" s="142"/>
      <x:c r="J13" s="145"/>
      <x:c r="K13" s="142"/>
      <x:c r="L13" s="145" t="str">
        <x:f>IF(OR(H13="",J13=""),"",H13*J13)</x:f>
      </x:c>
      <x:c r="M13" s="145"/>
      <x:c r="N13" s="145" t="str">
        <x:f>IF(L13="","",L13-IF(M13="",0,M13))</x:f>
      </x:c>
      <x:c r="O13" s="142"/>
      <x:c r="P13" s="142"/>
      <x:c r="Q13" s="142"/>
    </x:row>
    <x:row r="14">
      <x:c r="A14" s="142" t="str">
        <x:f>IF(B14="","","GES-"&amp;TEXT(ROW()-4,"0000"))</x:f>
      </x:c>
      <x:c r="B14" s="142"/>
      <x:c r="C14" s="142"/>
      <x:c r="D14" s="142"/>
      <x:c r="E14" s="142"/>
      <x:c r="F14" s="142"/>
      <x:c r="G14" s="142"/>
      <x:c r="H14" s="145"/>
      <x:c r="I14" s="142"/>
      <x:c r="J14" s="145"/>
      <x:c r="K14" s="142"/>
      <x:c r="L14" s="145" t="str">
        <x:f>IF(OR(H14="",J14=""),"",H14*J14)</x:f>
      </x:c>
      <x:c r="M14" s="145"/>
      <x:c r="N14" s="145" t="str">
        <x:f>IF(L14="","",L14-IF(M14="",0,M14))</x:f>
      </x:c>
      <x:c r="O14" s="142"/>
      <x:c r="P14" s="142"/>
      <x:c r="Q14" s="142"/>
    </x:row>
    <x:row r="15">
      <x:c r="A15" s="142" t="str">
        <x:f>IF(B15="","","GES-"&amp;TEXT(ROW()-4,"0000"))</x:f>
      </x:c>
      <x:c r="B15" s="142"/>
      <x:c r="C15" s="142"/>
      <x:c r="D15" s="142"/>
      <x:c r="E15" s="142"/>
      <x:c r="F15" s="142"/>
      <x:c r="G15" s="142"/>
      <x:c r="H15" s="145"/>
      <x:c r="I15" s="142"/>
      <x:c r="J15" s="145"/>
      <x:c r="K15" s="142"/>
      <x:c r="L15" s="145" t="str">
        <x:f>IF(OR(H15="",J15=""),"",H15*J15)</x:f>
      </x:c>
      <x:c r="M15" s="145"/>
      <x:c r="N15" s="145" t="str">
        <x:f>IF(L15="","",L15-IF(M15="",0,M15))</x:f>
      </x:c>
      <x:c r="O15" s="142"/>
      <x:c r="P15" s="142"/>
      <x:c r="Q15" s="142"/>
    </x:row>
    <x:row r="16">
      <x:c r="A16" s="142" t="str">
        <x:f>IF(B16="","","GES-"&amp;TEXT(ROW()-4,"0000"))</x:f>
      </x:c>
      <x:c r="B16" s="142"/>
      <x:c r="C16" s="142"/>
      <x:c r="D16" s="142"/>
      <x:c r="E16" s="142"/>
      <x:c r="F16" s="142"/>
      <x:c r="G16" s="142"/>
      <x:c r="H16" s="145"/>
      <x:c r="I16" s="142"/>
      <x:c r="J16" s="145"/>
      <x:c r="K16" s="142"/>
      <x:c r="L16" s="145" t="str">
        <x:f>IF(OR(H16="",J16=""),"",H16*J16)</x:f>
      </x:c>
      <x:c r="M16" s="145"/>
      <x:c r="N16" s="145" t="str">
        <x:f>IF(L16="","",L16-IF(M16="",0,M16))</x:f>
      </x:c>
      <x:c r="O16" s="142"/>
      <x:c r="P16" s="142"/>
      <x:c r="Q16" s="142"/>
    </x:row>
    <x:row r="17">
      <x:c r="A17" s="142" t="str">
        <x:f>IF(B17="","","GES-"&amp;TEXT(ROW()-4,"0000"))</x:f>
      </x:c>
      <x:c r="B17" s="142"/>
      <x:c r="C17" s="142"/>
      <x:c r="D17" s="142"/>
      <x:c r="E17" s="142"/>
      <x:c r="F17" s="142"/>
      <x:c r="G17" s="142"/>
      <x:c r="H17" s="145"/>
      <x:c r="I17" s="142"/>
      <x:c r="J17" s="145"/>
      <x:c r="K17" s="142"/>
      <x:c r="L17" s="145" t="str">
        <x:f>IF(OR(H17="",J17=""),"",H17*J17)</x:f>
      </x:c>
      <x:c r="M17" s="145"/>
      <x:c r="N17" s="145" t="str">
        <x:f>IF(L17="","",L17-IF(M17="",0,M17))</x:f>
      </x:c>
      <x:c r="O17" s="142"/>
      <x:c r="P17" s="142"/>
      <x:c r="Q17" s="142"/>
    </x:row>
    <x:row r="18">
      <x:c r="A18" s="142" t="str">
        <x:f>IF(B18="","","GES-"&amp;TEXT(ROW()-4,"0000"))</x:f>
      </x:c>
      <x:c r="B18" s="142"/>
      <x:c r="C18" s="142"/>
      <x:c r="D18" s="142"/>
      <x:c r="E18" s="142"/>
      <x:c r="F18" s="142"/>
      <x:c r="G18" s="142"/>
      <x:c r="H18" s="145"/>
      <x:c r="I18" s="142"/>
      <x:c r="J18" s="145"/>
      <x:c r="K18" s="142"/>
      <x:c r="L18" s="145" t="str">
        <x:f>IF(OR(H18="",J18=""),"",H18*J18)</x:f>
      </x:c>
      <x:c r="M18" s="145"/>
      <x:c r="N18" s="145" t="str">
        <x:f>IF(L18="","",L18-IF(M18="",0,M18))</x:f>
      </x:c>
      <x:c r="O18" s="142"/>
      <x:c r="P18" s="142"/>
      <x:c r="Q18" s="142"/>
    </x:row>
    <x:row r="19">
      <x:c r="A19" s="142" t="str">
        <x:f>IF(B19="","","GES-"&amp;TEXT(ROW()-4,"0000"))</x:f>
      </x:c>
      <x:c r="B19" s="142"/>
      <x:c r="C19" s="142"/>
      <x:c r="D19" s="142"/>
      <x:c r="E19" s="142"/>
      <x:c r="F19" s="142"/>
      <x:c r="G19" s="142"/>
      <x:c r="H19" s="145"/>
      <x:c r="I19" s="142"/>
      <x:c r="J19" s="145"/>
      <x:c r="K19" s="142"/>
      <x:c r="L19" s="145" t="str">
        <x:f>IF(OR(H19="",J19=""),"",H19*J19)</x:f>
      </x:c>
      <x:c r="M19" s="145"/>
      <x:c r="N19" s="145" t="str">
        <x:f>IF(L19="","",L19-IF(M19="",0,M19))</x:f>
      </x:c>
      <x:c r="O19" s="142"/>
      <x:c r="P19" s="142"/>
      <x:c r="Q19" s="142"/>
    </x:row>
    <x:row r="20">
      <x:c r="A20" s="142" t="str">
        <x:f>IF(B20="","","GES-"&amp;TEXT(ROW()-4,"0000"))</x:f>
      </x:c>
      <x:c r="B20" s="142"/>
      <x:c r="C20" s="142"/>
      <x:c r="D20" s="142"/>
      <x:c r="E20" s="142"/>
      <x:c r="F20" s="142"/>
      <x:c r="G20" s="142"/>
      <x:c r="H20" s="145"/>
      <x:c r="I20" s="142"/>
      <x:c r="J20" s="145"/>
      <x:c r="K20" s="142"/>
      <x:c r="L20" s="145" t="str">
        <x:f>IF(OR(H20="",J20=""),"",H20*J20)</x:f>
      </x:c>
      <x:c r="M20" s="145"/>
      <x:c r="N20" s="145" t="str">
        <x:f>IF(L20="","",L20-IF(M20="",0,M20))</x:f>
      </x:c>
      <x:c r="O20" s="142"/>
      <x:c r="P20" s="142"/>
      <x:c r="Q20" s="142"/>
    </x:row>
    <x:row r="21">
      <x:c r="A21" s="142" t="str">
        <x:f>IF(B21="","","GES-"&amp;TEXT(ROW()-4,"0000"))</x:f>
      </x:c>
      <x:c r="B21" s="142"/>
      <x:c r="C21" s="142"/>
      <x:c r="D21" s="142"/>
      <x:c r="E21" s="142"/>
      <x:c r="F21" s="142"/>
      <x:c r="G21" s="142"/>
      <x:c r="H21" s="145"/>
      <x:c r="I21" s="142"/>
      <x:c r="J21" s="145"/>
      <x:c r="K21" s="142"/>
      <x:c r="L21" s="145" t="str">
        <x:f>IF(OR(H21="",J21=""),"",H21*J21)</x:f>
      </x:c>
      <x:c r="M21" s="145"/>
      <x:c r="N21" s="145" t="str">
        <x:f>IF(L21="","",L21-IF(M21="",0,M21))</x:f>
      </x:c>
      <x:c r="O21" s="142"/>
      <x:c r="P21" s="142"/>
      <x:c r="Q21" s="142"/>
    </x:row>
    <x:row r="22">
      <x:c r="A22" s="142" t="str">
        <x:f>IF(B22="","","GES-"&amp;TEXT(ROW()-4,"0000"))</x:f>
      </x:c>
      <x:c r="B22" s="142"/>
      <x:c r="C22" s="142"/>
      <x:c r="D22" s="142"/>
      <x:c r="E22" s="142"/>
      <x:c r="F22" s="142"/>
      <x:c r="G22" s="142"/>
      <x:c r="H22" s="145"/>
      <x:c r="I22" s="142"/>
      <x:c r="J22" s="145"/>
      <x:c r="K22" s="142"/>
      <x:c r="L22" s="145" t="str">
        <x:f>IF(OR(H22="",J22=""),"",H22*J22)</x:f>
      </x:c>
      <x:c r="M22" s="145"/>
      <x:c r="N22" s="145" t="str">
        <x:f>IF(L22="","",L22-IF(M22="",0,M22))</x:f>
      </x:c>
      <x:c r="O22" s="142"/>
      <x:c r="P22" s="142"/>
      <x:c r="Q22" s="142"/>
    </x:row>
    <x:row r="23">
      <x:c r="A23" s="142" t="str">
        <x:f>IF(B23="","","GES-"&amp;TEXT(ROW()-4,"0000"))</x:f>
      </x:c>
      <x:c r="B23" s="142"/>
      <x:c r="C23" s="142"/>
      <x:c r="D23" s="142"/>
      <x:c r="E23" s="142"/>
      <x:c r="F23" s="142"/>
      <x:c r="G23" s="142"/>
      <x:c r="H23" s="145"/>
      <x:c r="I23" s="142"/>
      <x:c r="J23" s="145"/>
      <x:c r="K23" s="142"/>
      <x:c r="L23" s="145" t="str">
        <x:f>IF(OR(H23="",J23=""),"",H23*J23)</x:f>
      </x:c>
      <x:c r="M23" s="145"/>
      <x:c r="N23" s="145" t="str">
        <x:f>IF(L23="","",L23-IF(M23="",0,M23))</x:f>
      </x:c>
      <x:c r="O23" s="142"/>
      <x:c r="P23" s="142"/>
      <x:c r="Q23" s="142"/>
    </x:row>
    <x:row r="24">
      <x:c r="A24" s="142" t="str">
        <x:f>IF(B24="","","GES-"&amp;TEXT(ROW()-4,"0000"))</x:f>
      </x:c>
      <x:c r="B24" s="142"/>
      <x:c r="C24" s="142"/>
      <x:c r="D24" s="142"/>
      <x:c r="E24" s="142"/>
      <x:c r="F24" s="142"/>
      <x:c r="G24" s="142"/>
      <x:c r="H24" s="145"/>
      <x:c r="I24" s="142"/>
      <x:c r="J24" s="145"/>
      <x:c r="K24" s="142"/>
      <x:c r="L24" s="145" t="str">
        <x:f>IF(OR(H24="",J24=""),"",H24*J24)</x:f>
      </x:c>
      <x:c r="M24" s="145"/>
      <x:c r="N24" s="145" t="str">
        <x:f>IF(L24="","",L24-IF(M24="",0,M24))</x:f>
      </x:c>
      <x:c r="O24" s="142"/>
      <x:c r="P24" s="142"/>
      <x:c r="Q24" s="142"/>
    </x:row>
    <x:row r="25">
      <x:c r="A25" s="142" t="str">
        <x:f>IF(B25="","","GES-"&amp;TEXT(ROW()-4,"0000"))</x:f>
      </x:c>
      <x:c r="B25" s="142"/>
      <x:c r="C25" s="142"/>
      <x:c r="D25" s="142"/>
      <x:c r="E25" s="142"/>
      <x:c r="F25" s="142"/>
      <x:c r="G25" s="142"/>
      <x:c r="H25" s="145"/>
      <x:c r="I25" s="142"/>
      <x:c r="J25" s="145"/>
      <x:c r="K25" s="142"/>
      <x:c r="L25" s="145" t="str">
        <x:f>IF(OR(H25="",J25=""),"",H25*J25)</x:f>
      </x:c>
      <x:c r="M25" s="145"/>
      <x:c r="N25" s="145" t="str">
        <x:f>IF(L25="","",L25-IF(M25="",0,M25))</x:f>
      </x:c>
      <x:c r="O25" s="142"/>
      <x:c r="P25" s="142"/>
      <x:c r="Q25" s="142"/>
    </x:row>
    <x:row r="26">
      <x:c r="A26" s="142" t="str">
        <x:f>IF(B26="","","GES-"&amp;TEXT(ROW()-4,"0000"))</x:f>
      </x:c>
      <x:c r="B26" s="142"/>
      <x:c r="C26" s="142"/>
      <x:c r="D26" s="142"/>
      <x:c r="E26" s="142"/>
      <x:c r="F26" s="142"/>
      <x:c r="G26" s="142"/>
      <x:c r="H26" s="145"/>
      <x:c r="I26" s="142"/>
      <x:c r="J26" s="145"/>
      <x:c r="K26" s="142"/>
      <x:c r="L26" s="145" t="str">
        <x:f>IF(OR(H26="",J26=""),"",H26*J26)</x:f>
      </x:c>
      <x:c r="M26" s="145"/>
      <x:c r="N26" s="145" t="str">
        <x:f>IF(L26="","",L26-IF(M26="",0,M26))</x:f>
      </x:c>
      <x:c r="O26" s="142"/>
      <x:c r="P26" s="142"/>
      <x:c r="Q26" s="142"/>
    </x:row>
    <x:row r="27">
      <x:c r="A27" s="142" t="str">
        <x:f>IF(B27="","","GES-"&amp;TEXT(ROW()-4,"0000"))</x:f>
      </x:c>
      <x:c r="B27" s="142"/>
      <x:c r="C27" s="142"/>
      <x:c r="D27" s="142"/>
      <x:c r="E27" s="142"/>
      <x:c r="F27" s="142"/>
      <x:c r="G27" s="142"/>
      <x:c r="H27" s="145"/>
      <x:c r="I27" s="142"/>
      <x:c r="J27" s="145"/>
      <x:c r="K27" s="142"/>
      <x:c r="L27" s="145" t="str">
        <x:f>IF(OR(H27="",J27=""),"",H27*J27)</x:f>
      </x:c>
      <x:c r="M27" s="145"/>
      <x:c r="N27" s="145" t="str">
        <x:f>IF(L27="","",L27-IF(M27="",0,M27))</x:f>
      </x:c>
      <x:c r="O27" s="142"/>
      <x:c r="P27" s="142"/>
      <x:c r="Q27" s="142"/>
    </x:row>
    <x:row r="28">
      <x:c r="A28" s="142" t="str">
        <x:f>IF(B28="","","GES-"&amp;TEXT(ROW()-4,"0000"))</x:f>
      </x:c>
      <x:c r="B28" s="142"/>
      <x:c r="C28" s="142"/>
      <x:c r="D28" s="142"/>
      <x:c r="E28" s="142"/>
      <x:c r="F28" s="142"/>
      <x:c r="G28" s="142"/>
      <x:c r="H28" s="145"/>
      <x:c r="I28" s="142"/>
      <x:c r="J28" s="145"/>
      <x:c r="K28" s="142"/>
      <x:c r="L28" s="145" t="str">
        <x:f>IF(OR(H28="",J28=""),"",H28*J28)</x:f>
      </x:c>
      <x:c r="M28" s="145"/>
      <x:c r="N28" s="145" t="str">
        <x:f>IF(L28="","",L28-IF(M28="",0,M28))</x:f>
      </x:c>
      <x:c r="O28" s="142"/>
      <x:c r="P28" s="142"/>
      <x:c r="Q28" s="142"/>
    </x:row>
    <x:row r="29">
      <x:c r="A29" s="142" t="str">
        <x:f>IF(B29="","","GES-"&amp;TEXT(ROW()-4,"0000"))</x:f>
      </x:c>
      <x:c r="B29" s="142"/>
      <x:c r="C29" s="142"/>
      <x:c r="D29" s="142"/>
      <x:c r="E29" s="142"/>
      <x:c r="F29" s="142"/>
      <x:c r="G29" s="142"/>
      <x:c r="H29" s="145"/>
      <x:c r="I29" s="142"/>
      <x:c r="J29" s="145"/>
      <x:c r="K29" s="142"/>
      <x:c r="L29" s="145" t="str">
        <x:f>IF(OR(H29="",J29=""),"",H29*J29)</x:f>
      </x:c>
      <x:c r="M29" s="145"/>
      <x:c r="N29" s="145" t="str">
        <x:f>IF(L29="","",L29-IF(M29="",0,M29))</x:f>
      </x:c>
      <x:c r="O29" s="142"/>
      <x:c r="P29" s="142"/>
      <x:c r="Q29" s="142"/>
    </x:row>
    <x:row r="30">
      <x:c r="A30" s="142" t="str">
        <x:f>IF(B30="","","GES-"&amp;TEXT(ROW()-4,"0000"))</x:f>
      </x:c>
      <x:c r="B30" s="142"/>
      <x:c r="C30" s="142"/>
      <x:c r="D30" s="142"/>
      <x:c r="E30" s="142"/>
      <x:c r="F30" s="142"/>
      <x:c r="G30" s="142"/>
      <x:c r="H30" s="145"/>
      <x:c r="I30" s="142"/>
      <x:c r="J30" s="145"/>
      <x:c r="K30" s="142"/>
      <x:c r="L30" s="145" t="str">
        <x:f>IF(OR(H30="",J30=""),"",H30*J30)</x:f>
      </x:c>
      <x:c r="M30" s="145"/>
      <x:c r="N30" s="145" t="str">
        <x:f>IF(L30="","",L30-IF(M30="",0,M30))</x:f>
      </x:c>
      <x:c r="O30" s="142"/>
      <x:c r="P30" s="142"/>
      <x:c r="Q30" s="142"/>
    </x:row>
    <x:row r="31">
      <x:c r="A31" s="142" t="str">
        <x:f>IF(B31="","","GES-"&amp;TEXT(ROW()-4,"0000"))</x:f>
      </x:c>
      <x:c r="B31" s="142"/>
      <x:c r="C31" s="142"/>
      <x:c r="D31" s="142"/>
      <x:c r="E31" s="142"/>
      <x:c r="F31" s="142"/>
      <x:c r="G31" s="142"/>
      <x:c r="H31" s="145"/>
      <x:c r="I31" s="142"/>
      <x:c r="J31" s="145"/>
      <x:c r="K31" s="142"/>
      <x:c r="L31" s="145" t="str">
        <x:f>IF(OR(H31="",J31=""),"",H31*J31)</x:f>
      </x:c>
      <x:c r="M31" s="145"/>
      <x:c r="N31" s="145" t="str">
        <x:f>IF(L31="","",L31-IF(M31="",0,M31))</x:f>
      </x:c>
      <x:c r="O31" s="142"/>
      <x:c r="P31" s="142"/>
      <x:c r="Q31" s="142"/>
    </x:row>
    <x:row r="32">
      <x:c r="A32" s="142" t="str">
        <x:f>IF(B32="","","GES-"&amp;TEXT(ROW()-4,"0000"))</x:f>
      </x:c>
      <x:c r="B32" s="142"/>
      <x:c r="C32" s="142"/>
      <x:c r="D32" s="142"/>
      <x:c r="E32" s="142"/>
      <x:c r="F32" s="142"/>
      <x:c r="G32" s="142"/>
      <x:c r="H32" s="145"/>
      <x:c r="I32" s="142"/>
      <x:c r="J32" s="145"/>
      <x:c r="K32" s="142"/>
      <x:c r="L32" s="145" t="str">
        <x:f>IF(OR(H32="",J32=""),"",H32*J32)</x:f>
      </x:c>
      <x:c r="M32" s="145"/>
      <x:c r="N32" s="145" t="str">
        <x:f>IF(L32="","",L32-IF(M32="",0,M32))</x:f>
      </x:c>
      <x:c r="O32" s="142"/>
      <x:c r="P32" s="142"/>
      <x:c r="Q32" s="142"/>
    </x:row>
    <x:row r="33">
      <x:c r="A33" s="142" t="str">
        <x:f>IF(B33="","","GES-"&amp;TEXT(ROW()-4,"0000"))</x:f>
      </x:c>
      <x:c r="B33" s="142"/>
      <x:c r="C33" s="142"/>
      <x:c r="D33" s="142"/>
      <x:c r="E33" s="142"/>
      <x:c r="F33" s="142"/>
      <x:c r="G33" s="142"/>
      <x:c r="H33" s="145"/>
      <x:c r="I33" s="142"/>
      <x:c r="J33" s="145"/>
      <x:c r="K33" s="142"/>
      <x:c r="L33" s="145" t="str">
        <x:f>IF(OR(H33="",J33=""),"",H33*J33)</x:f>
      </x:c>
      <x:c r="M33" s="145"/>
      <x:c r="N33" s="145" t="str">
        <x:f>IF(L33="","",L33-IF(M33="",0,M33))</x:f>
      </x:c>
      <x:c r="O33" s="142"/>
      <x:c r="P33" s="142"/>
      <x:c r="Q33" s="142"/>
    </x:row>
    <x:row r="34">
      <x:c r="A34" s="142" t="str">
        <x:f>IF(B34="","","GES-"&amp;TEXT(ROW()-4,"0000"))</x:f>
      </x:c>
      <x:c r="B34" s="142"/>
      <x:c r="C34" s="142"/>
      <x:c r="D34" s="142"/>
      <x:c r="E34" s="142"/>
      <x:c r="F34" s="142"/>
      <x:c r="G34" s="142"/>
      <x:c r="H34" s="145"/>
      <x:c r="I34" s="142"/>
      <x:c r="J34" s="145"/>
      <x:c r="K34" s="142"/>
      <x:c r="L34" s="145" t="str">
        <x:f>IF(OR(H34="",J34=""),"",H34*J34)</x:f>
      </x:c>
      <x:c r="M34" s="145"/>
      <x:c r="N34" s="145" t="str">
        <x:f>IF(L34="","",L34-IF(M34="",0,M34))</x:f>
      </x:c>
      <x:c r="O34" s="142"/>
      <x:c r="P34" s="142"/>
      <x:c r="Q34" s="142"/>
    </x:row>
    <x:row r="35">
      <x:c r="A35" s="142" t="str">
        <x:f>IF(B35="","","GES-"&amp;TEXT(ROW()-4,"0000"))</x:f>
      </x:c>
      <x:c r="B35" s="142"/>
      <x:c r="C35" s="142"/>
      <x:c r="D35" s="142"/>
      <x:c r="E35" s="142"/>
      <x:c r="F35" s="142"/>
      <x:c r="G35" s="142"/>
      <x:c r="H35" s="145"/>
      <x:c r="I35" s="142"/>
      <x:c r="J35" s="145"/>
      <x:c r="K35" s="142"/>
      <x:c r="L35" s="145" t="str">
        <x:f>IF(OR(H35="",J35=""),"",H35*J35)</x:f>
      </x:c>
      <x:c r="M35" s="145"/>
      <x:c r="N35" s="145" t="str">
        <x:f>IF(L35="","",L35-IF(M35="",0,M35))</x:f>
      </x:c>
      <x:c r="O35" s="142"/>
      <x:c r="P35" s="142"/>
      <x:c r="Q35" s="142"/>
    </x:row>
    <x:row r="36">
      <x:c r="A36" s="142" t="str">
        <x:f>IF(B36="","","GES-"&amp;TEXT(ROW()-4,"0000"))</x:f>
      </x:c>
      <x:c r="B36" s="142"/>
      <x:c r="C36" s="142"/>
      <x:c r="D36" s="142"/>
      <x:c r="E36" s="142"/>
      <x:c r="F36" s="142"/>
      <x:c r="G36" s="142"/>
      <x:c r="H36" s="145"/>
      <x:c r="I36" s="142"/>
      <x:c r="J36" s="145"/>
      <x:c r="K36" s="142"/>
      <x:c r="L36" s="145" t="str">
        <x:f>IF(OR(H36="",J36=""),"",H36*J36)</x:f>
      </x:c>
      <x:c r="M36" s="145"/>
      <x:c r="N36" s="145" t="str">
        <x:f>IF(L36="","",L36-IF(M36="",0,M36))</x:f>
      </x:c>
      <x:c r="O36" s="142"/>
      <x:c r="P36" s="142"/>
      <x:c r="Q36" s="142"/>
    </x:row>
    <x:row r="37">
      <x:c r="A37" s="142" t="str">
        <x:f>IF(B37="","","GES-"&amp;TEXT(ROW()-4,"0000"))</x:f>
      </x:c>
      <x:c r="B37" s="142"/>
      <x:c r="C37" s="142"/>
      <x:c r="D37" s="142"/>
      <x:c r="E37" s="142"/>
      <x:c r="F37" s="142"/>
      <x:c r="G37" s="142"/>
      <x:c r="H37" s="145"/>
      <x:c r="I37" s="142"/>
      <x:c r="J37" s="145"/>
      <x:c r="K37" s="142"/>
      <x:c r="L37" s="145" t="str">
        <x:f>IF(OR(H37="",J37=""),"",H37*J37)</x:f>
      </x:c>
      <x:c r="M37" s="145"/>
      <x:c r="N37" s="145" t="str">
        <x:f>IF(L37="","",L37-IF(M37="",0,M37))</x:f>
      </x:c>
      <x:c r="O37" s="142"/>
      <x:c r="P37" s="142"/>
      <x:c r="Q37" s="142"/>
    </x:row>
    <x:row r="38">
      <x:c r="A38" s="142" t="str">
        <x:f>IF(B38="","","GES-"&amp;TEXT(ROW()-4,"0000"))</x:f>
      </x:c>
      <x:c r="B38" s="142"/>
      <x:c r="C38" s="142"/>
      <x:c r="D38" s="142"/>
      <x:c r="E38" s="142"/>
      <x:c r="F38" s="142"/>
      <x:c r="G38" s="142"/>
      <x:c r="H38" s="145"/>
      <x:c r="I38" s="142"/>
      <x:c r="J38" s="145"/>
      <x:c r="K38" s="142"/>
      <x:c r="L38" s="145" t="str">
        <x:f>IF(OR(H38="",J38=""),"",H38*J38)</x:f>
      </x:c>
      <x:c r="M38" s="145"/>
      <x:c r="N38" s="145" t="str">
        <x:f>IF(L38="","",L38-IF(M38="",0,M38))</x:f>
      </x:c>
      <x:c r="O38" s="142"/>
      <x:c r="P38" s="142"/>
      <x:c r="Q38" s="142"/>
    </x:row>
    <x:row r="39">
      <x:c r="A39" s="142" t="str">
        <x:f>IF(B39="","","GES-"&amp;TEXT(ROW()-4,"0000"))</x:f>
      </x:c>
      <x:c r="B39" s="142"/>
      <x:c r="C39" s="142"/>
      <x:c r="D39" s="142"/>
      <x:c r="E39" s="142"/>
      <x:c r="F39" s="142"/>
      <x:c r="G39" s="142"/>
      <x:c r="H39" s="145"/>
      <x:c r="I39" s="142"/>
      <x:c r="J39" s="145"/>
      <x:c r="K39" s="142"/>
      <x:c r="L39" s="145" t="str">
        <x:f>IF(OR(H39="",J39=""),"",H39*J39)</x:f>
      </x:c>
      <x:c r="M39" s="145"/>
      <x:c r="N39" s="145" t="str">
        <x:f>IF(L39="","",L39-IF(M39="",0,M39))</x:f>
      </x:c>
      <x:c r="O39" s="142"/>
      <x:c r="P39" s="142"/>
      <x:c r="Q39" s="142"/>
    </x:row>
    <x:row r="40">
      <x:c r="A40" s="142" t="str">
        <x:f>IF(B40="","","GES-"&amp;TEXT(ROW()-4,"0000"))</x:f>
      </x:c>
      <x:c r="B40" s="142"/>
      <x:c r="C40" s="142"/>
      <x:c r="D40" s="142"/>
      <x:c r="E40" s="142"/>
      <x:c r="F40" s="142"/>
      <x:c r="G40" s="142"/>
      <x:c r="H40" s="145"/>
      <x:c r="I40" s="142"/>
      <x:c r="J40" s="145"/>
      <x:c r="K40" s="142"/>
      <x:c r="L40" s="145" t="str">
        <x:f>IF(OR(H40="",J40=""),"",H40*J40)</x:f>
      </x:c>
      <x:c r="M40" s="145"/>
      <x:c r="N40" s="145" t="str">
        <x:f>IF(L40="","",L40-IF(M40="",0,M40))</x:f>
      </x:c>
      <x:c r="O40" s="142"/>
      <x:c r="P40" s="142"/>
      <x:c r="Q40" s="142"/>
    </x:row>
    <x:row r="41">
      <x:c r="A41" s="142" t="str">
        <x:f>IF(B41="","","GES-"&amp;TEXT(ROW()-4,"0000"))</x:f>
      </x:c>
      <x:c r="B41" s="142"/>
      <x:c r="C41" s="142"/>
      <x:c r="D41" s="142"/>
      <x:c r="E41" s="142"/>
      <x:c r="F41" s="142"/>
      <x:c r="G41" s="142"/>
      <x:c r="H41" s="145"/>
      <x:c r="I41" s="142"/>
      <x:c r="J41" s="145"/>
      <x:c r="K41" s="142"/>
      <x:c r="L41" s="145" t="str">
        <x:f>IF(OR(H41="",J41=""),"",H41*J41)</x:f>
      </x:c>
      <x:c r="M41" s="145"/>
      <x:c r="N41" s="145" t="str">
        <x:f>IF(L41="","",L41-IF(M41="",0,M41))</x:f>
      </x:c>
      <x:c r="O41" s="142"/>
      <x:c r="P41" s="142"/>
      <x:c r="Q41" s="142"/>
    </x:row>
    <x:row r="42">
      <x:c r="A42" s="142" t="str">
        <x:f>IF(B42="","","GES-"&amp;TEXT(ROW()-4,"0000"))</x:f>
      </x:c>
      <x:c r="B42" s="142"/>
      <x:c r="C42" s="142"/>
      <x:c r="D42" s="142"/>
      <x:c r="E42" s="142"/>
      <x:c r="F42" s="142"/>
      <x:c r="G42" s="142"/>
      <x:c r="H42" s="145"/>
      <x:c r="I42" s="142"/>
      <x:c r="J42" s="145"/>
      <x:c r="K42" s="142"/>
      <x:c r="L42" s="145" t="str">
        <x:f>IF(OR(H42="",J42=""),"",H42*J42)</x:f>
      </x:c>
      <x:c r="M42" s="145"/>
      <x:c r="N42" s="145" t="str">
        <x:f>IF(L42="","",L42-IF(M42="",0,M42))</x:f>
      </x:c>
      <x:c r="O42" s="142"/>
      <x:c r="P42" s="142"/>
      <x:c r="Q42" s="142"/>
    </x:row>
    <x:row r="43">
      <x:c r="A43" s="142" t="str">
        <x:f>IF(B43="","","GES-"&amp;TEXT(ROW()-4,"0000"))</x:f>
      </x:c>
      <x:c r="B43" s="142"/>
      <x:c r="C43" s="142"/>
      <x:c r="D43" s="142"/>
      <x:c r="E43" s="142"/>
      <x:c r="F43" s="142"/>
      <x:c r="G43" s="142"/>
      <x:c r="H43" s="145"/>
      <x:c r="I43" s="142"/>
      <x:c r="J43" s="145"/>
      <x:c r="K43" s="142"/>
      <x:c r="L43" s="145" t="str">
        <x:f>IF(OR(H43="",J43=""),"",H43*J43)</x:f>
      </x:c>
      <x:c r="M43" s="145"/>
      <x:c r="N43" s="145" t="str">
        <x:f>IF(L43="","",L43-IF(M43="",0,M43))</x:f>
      </x:c>
      <x:c r="O43" s="142"/>
      <x:c r="P43" s="142"/>
      <x:c r="Q43" s="142"/>
    </x:row>
    <x:row r="44">
      <x:c r="A44" s="142" t="str">
        <x:f>IF(B44="","","GES-"&amp;TEXT(ROW()-4,"0000"))</x:f>
      </x:c>
      <x:c r="B44" s="142"/>
      <x:c r="C44" s="142"/>
      <x:c r="D44" s="142"/>
      <x:c r="E44" s="142"/>
      <x:c r="F44" s="142"/>
      <x:c r="G44" s="142"/>
      <x:c r="H44" s="145"/>
      <x:c r="I44" s="142"/>
      <x:c r="J44" s="145"/>
      <x:c r="K44" s="142"/>
      <x:c r="L44" s="145" t="str">
        <x:f>IF(OR(H44="",J44=""),"",H44*J44)</x:f>
      </x:c>
      <x:c r="M44" s="145"/>
      <x:c r="N44" s="145" t="str">
        <x:f>IF(L44="","",L44-IF(M44="",0,M44))</x:f>
      </x:c>
      <x:c r="O44" s="142"/>
      <x:c r="P44" s="142"/>
      <x:c r="Q44" s="142"/>
    </x:row>
    <x:row r="45">
      <x:c r="A45" s="142" t="str">
        <x:f>IF(B45="","","GES-"&amp;TEXT(ROW()-4,"0000"))</x:f>
      </x:c>
      <x:c r="B45" s="142"/>
      <x:c r="C45" s="142"/>
      <x:c r="D45" s="142"/>
      <x:c r="E45" s="142"/>
      <x:c r="F45" s="142"/>
      <x:c r="G45" s="142"/>
      <x:c r="H45" s="145"/>
      <x:c r="I45" s="142"/>
      <x:c r="J45" s="145"/>
      <x:c r="K45" s="142"/>
      <x:c r="L45" s="145" t="str">
        <x:f>IF(OR(H45="",J45=""),"",H45*J45)</x:f>
      </x:c>
      <x:c r="M45" s="145"/>
      <x:c r="N45" s="145" t="str">
        <x:f>IF(L45="","",L45-IF(M45="",0,M45))</x:f>
      </x:c>
      <x:c r="O45" s="142"/>
      <x:c r="P45" s="142"/>
      <x:c r="Q45" s="142"/>
    </x:row>
    <x:row r="46">
      <x:c r="A46" s="142" t="str">
        <x:f>IF(B46="","","GES-"&amp;TEXT(ROW()-4,"0000"))</x:f>
      </x:c>
      <x:c r="B46" s="142"/>
      <x:c r="C46" s="142"/>
      <x:c r="D46" s="142"/>
      <x:c r="E46" s="142"/>
      <x:c r="F46" s="142"/>
      <x:c r="G46" s="142"/>
      <x:c r="H46" s="145"/>
      <x:c r="I46" s="142"/>
      <x:c r="J46" s="145"/>
      <x:c r="K46" s="142"/>
      <x:c r="L46" s="145" t="str">
        <x:f>IF(OR(H46="",J46=""),"",H46*J46)</x:f>
      </x:c>
      <x:c r="M46" s="145"/>
      <x:c r="N46" s="145" t="str">
        <x:f>IF(L46="","",L46-IF(M46="",0,M46))</x:f>
      </x:c>
      <x:c r="O46" s="142"/>
      <x:c r="P46" s="142"/>
      <x:c r="Q46" s="142"/>
    </x:row>
    <x:row r="47">
      <x:c r="A47" s="142" t="str">
        <x:f>IF(B47="","","GES-"&amp;TEXT(ROW()-4,"0000"))</x:f>
      </x:c>
      <x:c r="B47" s="142"/>
      <x:c r="C47" s="142"/>
      <x:c r="D47" s="142"/>
      <x:c r="E47" s="142"/>
      <x:c r="F47" s="142"/>
      <x:c r="G47" s="142"/>
      <x:c r="H47" s="145"/>
      <x:c r="I47" s="142"/>
      <x:c r="J47" s="145"/>
      <x:c r="K47" s="142"/>
      <x:c r="L47" s="145" t="str">
        <x:f>IF(OR(H47="",J47=""),"",H47*J47)</x:f>
      </x:c>
      <x:c r="M47" s="145"/>
      <x:c r="N47" s="145" t="str">
        <x:f>IF(L47="","",L47-IF(M47="",0,M47))</x:f>
      </x:c>
      <x:c r="O47" s="142"/>
      <x:c r="P47" s="142"/>
      <x:c r="Q47" s="142"/>
    </x:row>
    <x:row r="48">
      <x:c r="A48" s="142" t="str">
        <x:f>IF(B48="","","GES-"&amp;TEXT(ROW()-4,"0000"))</x:f>
      </x:c>
      <x:c r="B48" s="142"/>
      <x:c r="C48" s="142"/>
      <x:c r="D48" s="142"/>
      <x:c r="E48" s="142"/>
      <x:c r="F48" s="142"/>
      <x:c r="G48" s="142"/>
      <x:c r="H48" s="145"/>
      <x:c r="I48" s="142"/>
      <x:c r="J48" s="145"/>
      <x:c r="K48" s="142"/>
      <x:c r="L48" s="145" t="str">
        <x:f>IF(OR(H48="",J48=""),"",H48*J48)</x:f>
      </x:c>
      <x:c r="M48" s="145"/>
      <x:c r="N48" s="145" t="str">
        <x:f>IF(L48="","",L48-IF(M48="",0,M48))</x:f>
      </x:c>
      <x:c r="O48" s="142"/>
      <x:c r="P48" s="142"/>
      <x:c r="Q48" s="142"/>
    </x:row>
    <x:row r="49">
      <x:c r="A49" s="142" t="str">
        <x:f>IF(B49="","","GES-"&amp;TEXT(ROW()-4,"0000"))</x:f>
      </x:c>
      <x:c r="B49" s="142"/>
      <x:c r="C49" s="142"/>
      <x:c r="D49" s="142"/>
      <x:c r="E49" s="142"/>
      <x:c r="F49" s="142"/>
      <x:c r="G49" s="142"/>
      <x:c r="H49" s="145"/>
      <x:c r="I49" s="142"/>
      <x:c r="J49" s="145"/>
      <x:c r="K49" s="142"/>
      <x:c r="L49" s="145" t="str">
        <x:f>IF(OR(H49="",J49=""),"",H49*J49)</x:f>
      </x:c>
      <x:c r="M49" s="145"/>
      <x:c r="N49" s="145" t="str">
        <x:f>IF(L49="","",L49-IF(M49="",0,M49))</x:f>
      </x:c>
      <x:c r="O49" s="142"/>
      <x:c r="P49" s="142"/>
      <x:c r="Q49" s="142"/>
    </x:row>
    <x:row r="50">
      <x:c r="A50" s="142" t="str">
        <x:f>IF(B50="","","GES-"&amp;TEXT(ROW()-4,"0000"))</x:f>
      </x:c>
      <x:c r="B50" s="142"/>
      <x:c r="C50" s="142"/>
      <x:c r="D50" s="142"/>
      <x:c r="E50" s="142"/>
      <x:c r="F50" s="142"/>
      <x:c r="G50" s="142"/>
      <x:c r="H50" s="145"/>
      <x:c r="I50" s="142"/>
      <x:c r="J50" s="145"/>
      <x:c r="K50" s="142"/>
      <x:c r="L50" s="145" t="str">
        <x:f>IF(OR(H50="",J50=""),"",H50*J50)</x:f>
      </x:c>
      <x:c r="M50" s="145"/>
      <x:c r="N50" s="145" t="str">
        <x:f>IF(L50="","",L50-IF(M50="",0,M50))</x:f>
      </x:c>
      <x:c r="O50" s="142"/>
      <x:c r="P50" s="142"/>
      <x:c r="Q50" s="142"/>
    </x:row>
    <x:row r="51">
      <x:c r="A51" s="142" t="str">
        <x:f>IF(B51="","","GES-"&amp;TEXT(ROW()-4,"0000"))</x:f>
      </x:c>
      <x:c r="B51" s="142"/>
      <x:c r="C51" s="142"/>
      <x:c r="D51" s="142"/>
      <x:c r="E51" s="142"/>
      <x:c r="F51" s="142"/>
      <x:c r="G51" s="142"/>
      <x:c r="H51" s="145"/>
      <x:c r="I51" s="142"/>
      <x:c r="J51" s="145"/>
      <x:c r="K51" s="142"/>
      <x:c r="L51" s="145" t="str">
        <x:f>IF(OR(H51="",J51=""),"",H51*J51)</x:f>
      </x:c>
      <x:c r="M51" s="145"/>
      <x:c r="N51" s="145" t="str">
        <x:f>IF(L51="","",L51-IF(M51="",0,M51))</x:f>
      </x:c>
      <x:c r="O51" s="142"/>
      <x:c r="P51" s="142"/>
      <x:c r="Q51" s="142"/>
    </x:row>
    <x:row r="52">
      <x:c r="A52" s="142" t="str">
        <x:f>IF(B52="","","GES-"&amp;TEXT(ROW()-4,"0000"))</x:f>
      </x:c>
      <x:c r="B52" s="142"/>
      <x:c r="C52" s="142"/>
      <x:c r="D52" s="142"/>
      <x:c r="E52" s="142"/>
      <x:c r="F52" s="142"/>
      <x:c r="G52" s="142"/>
      <x:c r="H52" s="145"/>
      <x:c r="I52" s="142"/>
      <x:c r="J52" s="145"/>
      <x:c r="K52" s="142"/>
      <x:c r="L52" s="145" t="str">
        <x:f>IF(OR(H52="",J52=""),"",H52*J52)</x:f>
      </x:c>
      <x:c r="M52" s="145"/>
      <x:c r="N52" s="145" t="str">
        <x:f>IF(L52="","",L52-IF(M52="",0,M52))</x:f>
      </x:c>
      <x:c r="O52" s="142"/>
      <x:c r="P52" s="142"/>
      <x:c r="Q52" s="142"/>
    </x:row>
    <x:row r="53">
      <x:c r="A53" s="142" t="str">
        <x:f>IF(B53="","","GES-"&amp;TEXT(ROW()-4,"0000"))</x:f>
      </x:c>
      <x:c r="B53" s="142"/>
      <x:c r="C53" s="142"/>
      <x:c r="D53" s="142"/>
      <x:c r="E53" s="142"/>
      <x:c r="F53" s="142"/>
      <x:c r="G53" s="142"/>
      <x:c r="H53" s="145"/>
      <x:c r="I53" s="142"/>
      <x:c r="J53" s="145"/>
      <x:c r="K53" s="142"/>
      <x:c r="L53" s="145" t="str">
        <x:f>IF(OR(H53="",J53=""),"",H53*J53)</x:f>
      </x:c>
      <x:c r="M53" s="145"/>
      <x:c r="N53" s="145" t="str">
        <x:f>IF(L53="","",L53-IF(M53="",0,M53))</x:f>
      </x:c>
      <x:c r="O53" s="142"/>
      <x:c r="P53" s="142"/>
      <x:c r="Q53" s="142"/>
    </x:row>
    <x:row r="54">
      <x:c r="A54" s="142" t="str">
        <x:f>IF(B54="","","GES-"&amp;TEXT(ROW()-4,"0000"))</x:f>
      </x:c>
      <x:c r="B54" s="142"/>
      <x:c r="C54" s="142"/>
      <x:c r="D54" s="142"/>
      <x:c r="E54" s="142"/>
      <x:c r="F54" s="142"/>
      <x:c r="G54" s="142"/>
      <x:c r="H54" s="145"/>
      <x:c r="I54" s="142"/>
      <x:c r="J54" s="145"/>
      <x:c r="K54" s="142"/>
      <x:c r="L54" s="145" t="str">
        <x:f>IF(OR(H54="",J54=""),"",H54*J54)</x:f>
      </x:c>
      <x:c r="M54" s="145"/>
      <x:c r="N54" s="145" t="str">
        <x:f>IF(L54="","",L54-IF(M54="",0,M54))</x:f>
      </x:c>
      <x:c r="O54" s="142"/>
      <x:c r="P54" s="142"/>
      <x:c r="Q54" s="142"/>
    </x:row>
    <x:row r="55">
      <x:c r="A55" s="142" t="str">
        <x:f>IF(B55="","","GES-"&amp;TEXT(ROW()-4,"0000"))</x:f>
      </x:c>
      <x:c r="B55" s="142"/>
      <x:c r="C55" s="142"/>
      <x:c r="D55" s="142"/>
      <x:c r="E55" s="142"/>
      <x:c r="F55" s="142"/>
      <x:c r="G55" s="142"/>
      <x:c r="H55" s="145"/>
      <x:c r="I55" s="142"/>
      <x:c r="J55" s="145"/>
      <x:c r="K55" s="142"/>
      <x:c r="L55" s="145" t="str">
        <x:f>IF(OR(H55="",J55=""),"",H55*J55)</x:f>
      </x:c>
      <x:c r="M55" s="145"/>
      <x:c r="N55" s="145" t="str">
        <x:f>IF(L55="","",L55-IF(M55="",0,M55))</x:f>
      </x:c>
      <x:c r="O55" s="142"/>
      <x:c r="P55" s="142"/>
      <x:c r="Q55" s="142"/>
    </x:row>
    <x:row r="56">
      <x:c r="A56" s="142" t="str">
        <x:f>IF(B56="","","GES-"&amp;TEXT(ROW()-4,"0000"))</x:f>
      </x:c>
      <x:c r="B56" s="142"/>
      <x:c r="C56" s="142"/>
      <x:c r="D56" s="142"/>
      <x:c r="E56" s="142"/>
      <x:c r="F56" s="142"/>
      <x:c r="G56" s="142"/>
      <x:c r="H56" s="145"/>
      <x:c r="I56" s="142"/>
      <x:c r="J56" s="145"/>
      <x:c r="K56" s="142"/>
      <x:c r="L56" s="145" t="str">
        <x:f>IF(OR(H56="",J56=""),"",H56*J56)</x:f>
      </x:c>
      <x:c r="M56" s="145"/>
      <x:c r="N56" s="145" t="str">
        <x:f>IF(L56="","",L56-IF(M56="",0,M56))</x:f>
      </x:c>
      <x:c r="O56" s="142"/>
      <x:c r="P56" s="142"/>
      <x:c r="Q56" s="142"/>
    </x:row>
    <x:row r="57">
      <x:c r="A57" s="142" t="str">
        <x:f>IF(B57="","","GES-"&amp;TEXT(ROW()-4,"0000"))</x:f>
      </x:c>
      <x:c r="B57" s="142"/>
      <x:c r="C57" s="142"/>
      <x:c r="D57" s="142"/>
      <x:c r="E57" s="142"/>
      <x:c r="F57" s="142"/>
      <x:c r="G57" s="142"/>
      <x:c r="H57" s="145"/>
      <x:c r="I57" s="142"/>
      <x:c r="J57" s="145"/>
      <x:c r="K57" s="142"/>
      <x:c r="L57" s="145" t="str">
        <x:f>IF(OR(H57="",J57=""),"",H57*J57)</x:f>
      </x:c>
      <x:c r="M57" s="145"/>
      <x:c r="N57" s="145" t="str">
        <x:f>IF(L57="","",L57-IF(M57="",0,M57))</x:f>
      </x:c>
      <x:c r="O57" s="142"/>
      <x:c r="P57" s="142"/>
      <x:c r="Q57" s="142"/>
    </x:row>
    <x:row r="58">
      <x:c r="A58" s="142" t="str">
        <x:f>IF(B58="","","GES-"&amp;TEXT(ROW()-4,"0000"))</x:f>
      </x:c>
      <x:c r="B58" s="142"/>
      <x:c r="C58" s="142"/>
      <x:c r="D58" s="142"/>
      <x:c r="E58" s="142"/>
      <x:c r="F58" s="142"/>
      <x:c r="G58" s="142"/>
      <x:c r="H58" s="145"/>
      <x:c r="I58" s="142"/>
      <x:c r="J58" s="145"/>
      <x:c r="K58" s="142"/>
      <x:c r="L58" s="145" t="str">
        <x:f>IF(OR(H58="",J58=""),"",H58*J58)</x:f>
      </x:c>
      <x:c r="M58" s="145"/>
      <x:c r="N58" s="145" t="str">
        <x:f>IF(L58="","",L58-IF(M58="",0,M58))</x:f>
      </x:c>
      <x:c r="O58" s="142"/>
      <x:c r="P58" s="142"/>
      <x:c r="Q58" s="142"/>
    </x:row>
    <x:row r="59">
      <x:c r="A59" s="142" t="str">
        <x:f>IF(B59="","","GES-"&amp;TEXT(ROW()-4,"0000"))</x:f>
      </x:c>
      <x:c r="B59" s="142"/>
      <x:c r="C59" s="142"/>
      <x:c r="D59" s="142"/>
      <x:c r="E59" s="142"/>
      <x:c r="F59" s="142"/>
      <x:c r="G59" s="142"/>
      <x:c r="H59" s="145"/>
      <x:c r="I59" s="142"/>
      <x:c r="J59" s="145"/>
      <x:c r="K59" s="142"/>
      <x:c r="L59" s="145" t="str">
        <x:f>IF(OR(H59="",J59=""),"",H59*J59)</x:f>
      </x:c>
      <x:c r="M59" s="145"/>
      <x:c r="N59" s="145" t="str">
        <x:f>IF(L59="","",L59-IF(M59="",0,M59))</x:f>
      </x:c>
      <x:c r="O59" s="142"/>
      <x:c r="P59" s="142"/>
      <x:c r="Q59" s="142"/>
    </x:row>
    <x:row r="60">
      <x:c r="A60" s="142" t="str">
        <x:f>IF(B60="","","GES-"&amp;TEXT(ROW()-4,"0000"))</x:f>
      </x:c>
      <x:c r="B60" s="142"/>
      <x:c r="C60" s="142"/>
      <x:c r="D60" s="142"/>
      <x:c r="E60" s="142"/>
      <x:c r="F60" s="142"/>
      <x:c r="G60" s="142"/>
      <x:c r="H60" s="145"/>
      <x:c r="I60" s="142"/>
      <x:c r="J60" s="145"/>
      <x:c r="K60" s="142"/>
      <x:c r="L60" s="145" t="str">
        <x:f>IF(OR(H60="",J60=""),"",H60*J60)</x:f>
      </x:c>
      <x:c r="M60" s="145"/>
      <x:c r="N60" s="145" t="str">
        <x:f>IF(L60="","",L60-IF(M60="",0,M60))</x:f>
      </x:c>
      <x:c r="O60" s="142"/>
      <x:c r="P60" s="142"/>
      <x:c r="Q60" s="142"/>
    </x:row>
    <x:row r="61">
      <x:c r="A61" s="142" t="str">
        <x:f>IF(B61="","","GES-"&amp;TEXT(ROW()-4,"0000"))</x:f>
      </x:c>
      <x:c r="B61" s="142"/>
      <x:c r="C61" s="142"/>
      <x:c r="D61" s="142"/>
      <x:c r="E61" s="142"/>
      <x:c r="F61" s="142"/>
      <x:c r="G61" s="142"/>
      <x:c r="H61" s="145"/>
      <x:c r="I61" s="142"/>
      <x:c r="J61" s="145"/>
      <x:c r="K61" s="142"/>
      <x:c r="L61" s="145" t="str">
        <x:f>IF(OR(H61="",J61=""),"",H61*J61)</x:f>
      </x:c>
      <x:c r="M61" s="145"/>
      <x:c r="N61" s="145" t="str">
        <x:f>IF(L61="","",L61-IF(M61="",0,M61))</x:f>
      </x:c>
      <x:c r="O61" s="142"/>
      <x:c r="P61" s="142"/>
      <x:c r="Q61" s="142"/>
    </x:row>
    <x:row r="62">
      <x:c r="A62" s="142" t="str">
        <x:f>IF(B62="","","GES-"&amp;TEXT(ROW()-4,"0000"))</x:f>
      </x:c>
      <x:c r="B62" s="142"/>
      <x:c r="C62" s="142"/>
      <x:c r="D62" s="142"/>
      <x:c r="E62" s="142"/>
      <x:c r="F62" s="142"/>
      <x:c r="G62" s="142"/>
      <x:c r="H62" s="145"/>
      <x:c r="I62" s="142"/>
      <x:c r="J62" s="145"/>
      <x:c r="K62" s="142"/>
      <x:c r="L62" s="145" t="str">
        <x:f>IF(OR(H62="",J62=""),"",H62*J62)</x:f>
      </x:c>
      <x:c r="M62" s="145"/>
      <x:c r="N62" s="145" t="str">
        <x:f>IF(L62="","",L62-IF(M62="",0,M62))</x:f>
      </x:c>
      <x:c r="O62" s="142"/>
      <x:c r="P62" s="142"/>
      <x:c r="Q62" s="142"/>
    </x:row>
    <x:row r="63">
      <x:c r="A63" s="142" t="str">
        <x:f>IF(B63="","","GES-"&amp;TEXT(ROW()-4,"0000"))</x:f>
      </x:c>
      <x:c r="B63" s="142"/>
      <x:c r="C63" s="142"/>
      <x:c r="D63" s="142"/>
      <x:c r="E63" s="142"/>
      <x:c r="F63" s="142"/>
      <x:c r="G63" s="142"/>
      <x:c r="H63" s="145"/>
      <x:c r="I63" s="142"/>
      <x:c r="J63" s="145"/>
      <x:c r="K63" s="142"/>
      <x:c r="L63" s="145" t="str">
        <x:f>IF(OR(H63="",J63=""),"",H63*J63)</x:f>
      </x:c>
      <x:c r="M63" s="145"/>
      <x:c r="N63" s="145" t="str">
        <x:f>IF(L63="","",L63-IF(M63="",0,M63))</x:f>
      </x:c>
      <x:c r="O63" s="142"/>
      <x:c r="P63" s="142"/>
      <x:c r="Q63" s="142"/>
    </x:row>
    <x:row r="64">
      <x:c r="A64" s="142" t="str">
        <x:f>IF(B64="","","GES-"&amp;TEXT(ROW()-4,"0000"))</x:f>
      </x:c>
      <x:c r="B64" s="142"/>
      <x:c r="C64" s="142"/>
      <x:c r="D64" s="142"/>
      <x:c r="E64" s="142"/>
      <x:c r="F64" s="142"/>
      <x:c r="G64" s="142"/>
      <x:c r="H64" s="145"/>
      <x:c r="I64" s="142"/>
      <x:c r="J64" s="145"/>
      <x:c r="K64" s="142"/>
      <x:c r="L64" s="145" t="str">
        <x:f>IF(OR(H64="",J64=""),"",H64*J64)</x:f>
      </x:c>
      <x:c r="M64" s="145"/>
      <x:c r="N64" s="145" t="str">
        <x:f>IF(L64="","",L64-IF(M64="",0,M64))</x:f>
      </x:c>
      <x:c r="O64" s="142"/>
      <x:c r="P64" s="142"/>
      <x:c r="Q64" s="142"/>
    </x:row>
    <x:row r="65">
      <x:c r="A65" s="142" t="str">
        <x:f>IF(B65="","","GES-"&amp;TEXT(ROW()-4,"0000"))</x:f>
      </x:c>
      <x:c r="B65" s="142"/>
      <x:c r="C65" s="142"/>
      <x:c r="D65" s="142"/>
      <x:c r="E65" s="142"/>
      <x:c r="F65" s="142"/>
      <x:c r="G65" s="142"/>
      <x:c r="H65" s="145"/>
      <x:c r="I65" s="142"/>
      <x:c r="J65" s="145"/>
      <x:c r="K65" s="142"/>
      <x:c r="L65" s="145" t="str">
        <x:f>IF(OR(H65="",J65=""),"",H65*J65)</x:f>
      </x:c>
      <x:c r="M65" s="145"/>
      <x:c r="N65" s="145" t="str">
        <x:f>IF(L65="","",L65-IF(M65="",0,M65))</x:f>
      </x:c>
      <x:c r="O65" s="142"/>
      <x:c r="P65" s="142"/>
      <x:c r="Q65" s="142"/>
    </x:row>
    <x:row r="66">
      <x:c r="A66" s="142" t="str">
        <x:f>IF(B66="","","GES-"&amp;TEXT(ROW()-4,"0000"))</x:f>
      </x:c>
      <x:c r="B66" s="142"/>
      <x:c r="C66" s="142"/>
      <x:c r="D66" s="142"/>
      <x:c r="E66" s="142"/>
      <x:c r="F66" s="142"/>
      <x:c r="G66" s="142"/>
      <x:c r="H66" s="145"/>
      <x:c r="I66" s="142"/>
      <x:c r="J66" s="145"/>
      <x:c r="K66" s="142"/>
      <x:c r="L66" s="145" t="str">
        <x:f>IF(OR(H66="",J66=""),"",H66*J66)</x:f>
      </x:c>
      <x:c r="M66" s="145"/>
      <x:c r="N66" s="145" t="str">
        <x:f>IF(L66="","",L66-IF(M66="",0,M66))</x:f>
      </x:c>
      <x:c r="O66" s="142"/>
      <x:c r="P66" s="142"/>
      <x:c r="Q66" s="142"/>
    </x:row>
    <x:row r="67">
      <x:c r="A67" s="142" t="str">
        <x:f>IF(B67="","","GES-"&amp;TEXT(ROW()-4,"0000"))</x:f>
      </x:c>
      <x:c r="B67" s="142"/>
      <x:c r="C67" s="142"/>
      <x:c r="D67" s="142"/>
      <x:c r="E67" s="142"/>
      <x:c r="F67" s="142"/>
      <x:c r="G67" s="142"/>
      <x:c r="H67" s="145"/>
      <x:c r="I67" s="142"/>
      <x:c r="J67" s="145"/>
      <x:c r="K67" s="142"/>
      <x:c r="L67" s="145" t="str">
        <x:f>IF(OR(H67="",J67=""),"",H67*J67)</x:f>
      </x:c>
      <x:c r="M67" s="145"/>
      <x:c r="N67" s="145" t="str">
        <x:f>IF(L67="","",L67-IF(M67="",0,M67))</x:f>
      </x:c>
      <x:c r="O67" s="142"/>
      <x:c r="P67" s="142"/>
      <x:c r="Q67" s="142"/>
    </x:row>
    <x:row r="68">
      <x:c r="A68" s="142" t="str">
        <x:f>IF(B68="","","GES-"&amp;TEXT(ROW()-4,"0000"))</x:f>
      </x:c>
      <x:c r="B68" s="142"/>
      <x:c r="C68" s="142"/>
      <x:c r="D68" s="142"/>
      <x:c r="E68" s="142"/>
      <x:c r="F68" s="142"/>
      <x:c r="G68" s="142"/>
      <x:c r="H68" s="145"/>
      <x:c r="I68" s="142"/>
      <x:c r="J68" s="145"/>
      <x:c r="K68" s="142"/>
      <x:c r="L68" s="145" t="str">
        <x:f>IF(OR(H68="",J68=""),"",H68*J68)</x:f>
      </x:c>
      <x:c r="M68" s="145"/>
      <x:c r="N68" s="145" t="str">
        <x:f>IF(L68="","",L68-IF(M68="",0,M68))</x:f>
      </x:c>
      <x:c r="O68" s="142"/>
      <x:c r="P68" s="142"/>
      <x:c r="Q68" s="142"/>
    </x:row>
    <x:row r="69">
      <x:c r="A69" s="142" t="str">
        <x:f>IF(B69="","","GES-"&amp;TEXT(ROW()-4,"0000"))</x:f>
      </x:c>
      <x:c r="B69" s="142"/>
      <x:c r="C69" s="142"/>
      <x:c r="D69" s="142"/>
      <x:c r="E69" s="142"/>
      <x:c r="F69" s="142"/>
      <x:c r="G69" s="142"/>
      <x:c r="H69" s="145"/>
      <x:c r="I69" s="142"/>
      <x:c r="J69" s="145"/>
      <x:c r="K69" s="142"/>
      <x:c r="L69" s="145" t="str">
        <x:f>IF(OR(H69="",J69=""),"",H69*J69)</x:f>
      </x:c>
      <x:c r="M69" s="145"/>
      <x:c r="N69" s="145" t="str">
        <x:f>IF(L69="","",L69-IF(M69="",0,M69))</x:f>
      </x:c>
      <x:c r="O69" s="142"/>
      <x:c r="P69" s="142"/>
      <x:c r="Q69" s="142"/>
    </x:row>
    <x:row r="70">
      <x:c r="A70" s="142" t="str">
        <x:f>IF(B70="","","GES-"&amp;TEXT(ROW()-4,"0000"))</x:f>
      </x:c>
      <x:c r="B70" s="142"/>
      <x:c r="C70" s="142"/>
      <x:c r="D70" s="142"/>
      <x:c r="E70" s="142"/>
      <x:c r="F70" s="142"/>
      <x:c r="G70" s="142"/>
      <x:c r="H70" s="145"/>
      <x:c r="I70" s="142"/>
      <x:c r="J70" s="145"/>
      <x:c r="K70" s="142"/>
      <x:c r="L70" s="145" t="str">
        <x:f>IF(OR(H70="",J70=""),"",H70*J70)</x:f>
      </x:c>
      <x:c r="M70" s="145"/>
      <x:c r="N70" s="145" t="str">
        <x:f>IF(L70="","",L70-IF(M70="",0,M70))</x:f>
      </x:c>
      <x:c r="O70" s="142"/>
      <x:c r="P70" s="142"/>
      <x:c r="Q70" s="142"/>
    </x:row>
    <x:row r="71">
      <x:c r="A71" s="142" t="str">
        <x:f>IF(B71="","","GES-"&amp;TEXT(ROW()-4,"0000"))</x:f>
      </x:c>
      <x:c r="B71" s="142"/>
      <x:c r="C71" s="142"/>
      <x:c r="D71" s="142"/>
      <x:c r="E71" s="142"/>
      <x:c r="F71" s="142"/>
      <x:c r="G71" s="142"/>
      <x:c r="H71" s="145"/>
      <x:c r="I71" s="142"/>
      <x:c r="J71" s="145"/>
      <x:c r="K71" s="142"/>
      <x:c r="L71" s="145" t="str">
        <x:f>IF(OR(H71="",J71=""),"",H71*J71)</x:f>
      </x:c>
      <x:c r="M71" s="145"/>
      <x:c r="N71" s="145" t="str">
        <x:f>IF(L71="","",L71-IF(M71="",0,M71))</x:f>
      </x:c>
      <x:c r="O71" s="142"/>
      <x:c r="P71" s="142"/>
      <x:c r="Q71" s="142"/>
    </x:row>
    <x:row r="72">
      <x:c r="A72" s="142" t="str">
        <x:f>IF(B72="","","GES-"&amp;TEXT(ROW()-4,"0000"))</x:f>
      </x:c>
      <x:c r="B72" s="142"/>
      <x:c r="C72" s="142"/>
      <x:c r="D72" s="142"/>
      <x:c r="E72" s="142"/>
      <x:c r="F72" s="142"/>
      <x:c r="G72" s="142"/>
      <x:c r="H72" s="145"/>
      <x:c r="I72" s="142"/>
      <x:c r="J72" s="145"/>
      <x:c r="K72" s="142"/>
      <x:c r="L72" s="145" t="str">
        <x:f>IF(OR(H72="",J72=""),"",H72*J72)</x:f>
      </x:c>
      <x:c r="M72" s="145"/>
      <x:c r="N72" s="145" t="str">
        <x:f>IF(L72="","",L72-IF(M72="",0,M72))</x:f>
      </x:c>
      <x:c r="O72" s="142"/>
      <x:c r="P72" s="142"/>
      <x:c r="Q72" s="142"/>
    </x:row>
    <x:row r="73">
      <x:c r="A73" s="142" t="str">
        <x:f>IF(B73="","","GES-"&amp;TEXT(ROW()-4,"0000"))</x:f>
      </x:c>
      <x:c r="B73" s="142"/>
      <x:c r="C73" s="142"/>
      <x:c r="D73" s="142"/>
      <x:c r="E73" s="142"/>
      <x:c r="F73" s="142"/>
      <x:c r="G73" s="142"/>
      <x:c r="H73" s="145"/>
      <x:c r="I73" s="142"/>
      <x:c r="J73" s="145"/>
      <x:c r="K73" s="142"/>
      <x:c r="L73" s="145" t="str">
        <x:f>IF(OR(H73="",J73=""),"",H73*J73)</x:f>
      </x:c>
      <x:c r="M73" s="145"/>
      <x:c r="N73" s="145" t="str">
        <x:f>IF(L73="","",L73-IF(M73="",0,M73))</x:f>
      </x:c>
      <x:c r="O73" s="142"/>
      <x:c r="P73" s="142"/>
      <x:c r="Q73" s="142"/>
    </x:row>
    <x:row r="74">
      <x:c r="A74" s="142" t="str">
        <x:f>IF(B74="","","GES-"&amp;TEXT(ROW()-4,"0000"))</x:f>
      </x:c>
      <x:c r="B74" s="142"/>
      <x:c r="C74" s="142"/>
      <x:c r="D74" s="142"/>
      <x:c r="E74" s="142"/>
      <x:c r="F74" s="142"/>
      <x:c r="G74" s="142"/>
      <x:c r="H74" s="145"/>
      <x:c r="I74" s="142"/>
      <x:c r="J74" s="145"/>
      <x:c r="K74" s="142"/>
      <x:c r="L74" s="145" t="str">
        <x:f>IF(OR(H74="",J74=""),"",H74*J74)</x:f>
      </x:c>
      <x:c r="M74" s="145"/>
      <x:c r="N74" s="145" t="str">
        <x:f>IF(L74="","",L74-IF(M74="",0,M74))</x:f>
      </x:c>
      <x:c r="O74" s="142"/>
      <x:c r="P74" s="142"/>
      <x:c r="Q74" s="142"/>
    </x:row>
    <x:row r="75">
      <x:c r="A75" s="142" t="str">
        <x:f>IF(B75="","","GES-"&amp;TEXT(ROW()-4,"0000"))</x:f>
      </x:c>
      <x:c r="B75" s="142"/>
      <x:c r="C75" s="142"/>
      <x:c r="D75" s="142"/>
      <x:c r="E75" s="142"/>
      <x:c r="F75" s="142"/>
      <x:c r="G75" s="142"/>
      <x:c r="H75" s="145"/>
      <x:c r="I75" s="142"/>
      <x:c r="J75" s="145"/>
      <x:c r="K75" s="142"/>
      <x:c r="L75" s="145" t="str">
        <x:f>IF(OR(H75="",J75=""),"",H75*J75)</x:f>
      </x:c>
      <x:c r="M75" s="145"/>
      <x:c r="N75" s="145" t="str">
        <x:f>IF(L75="","",L75-IF(M75="",0,M75))</x:f>
      </x:c>
      <x:c r="O75" s="142"/>
      <x:c r="P75" s="142"/>
      <x:c r="Q75" s="142"/>
    </x:row>
    <x:row r="76">
      <x:c r="A76" s="142" t="str">
        <x:f>IF(B76="","","GES-"&amp;TEXT(ROW()-4,"0000"))</x:f>
      </x:c>
      <x:c r="B76" s="142"/>
      <x:c r="C76" s="142"/>
      <x:c r="D76" s="142"/>
      <x:c r="E76" s="142"/>
      <x:c r="F76" s="142"/>
      <x:c r="G76" s="142"/>
      <x:c r="H76" s="145"/>
      <x:c r="I76" s="142"/>
      <x:c r="J76" s="145"/>
      <x:c r="K76" s="142"/>
      <x:c r="L76" s="145" t="str">
        <x:f>IF(OR(H76="",J76=""),"",H76*J76)</x:f>
      </x:c>
      <x:c r="M76" s="145"/>
      <x:c r="N76" s="145" t="str">
        <x:f>IF(L76="","",L76-IF(M76="",0,M76))</x:f>
      </x:c>
      <x:c r="O76" s="142"/>
      <x:c r="P76" s="142"/>
      <x:c r="Q76" s="142"/>
    </x:row>
    <x:row r="77">
      <x:c r="A77" s="142" t="str">
        <x:f>IF(B77="","","GES-"&amp;TEXT(ROW()-4,"0000"))</x:f>
      </x:c>
      <x:c r="B77" s="142"/>
      <x:c r="C77" s="142"/>
      <x:c r="D77" s="142"/>
      <x:c r="E77" s="142"/>
      <x:c r="F77" s="142"/>
      <x:c r="G77" s="142"/>
      <x:c r="H77" s="145"/>
      <x:c r="I77" s="142"/>
      <x:c r="J77" s="145"/>
      <x:c r="K77" s="142"/>
      <x:c r="L77" s="145" t="str">
        <x:f>IF(OR(H77="",J77=""),"",H77*J77)</x:f>
      </x:c>
      <x:c r="M77" s="145"/>
      <x:c r="N77" s="145" t="str">
        <x:f>IF(L77="","",L77-IF(M77="",0,M77))</x:f>
      </x:c>
      <x:c r="O77" s="142"/>
      <x:c r="P77" s="142"/>
      <x:c r="Q77" s="142"/>
    </x:row>
    <x:row r="78">
      <x:c r="A78" s="142" t="str">
        <x:f>IF(B78="","","GES-"&amp;TEXT(ROW()-4,"0000"))</x:f>
      </x:c>
      <x:c r="B78" s="142"/>
      <x:c r="C78" s="142"/>
      <x:c r="D78" s="142"/>
      <x:c r="E78" s="142"/>
      <x:c r="F78" s="142"/>
      <x:c r="G78" s="142"/>
      <x:c r="H78" s="145"/>
      <x:c r="I78" s="142"/>
      <x:c r="J78" s="145"/>
      <x:c r="K78" s="142"/>
      <x:c r="L78" s="145" t="str">
        <x:f>IF(OR(H78="",J78=""),"",H78*J78)</x:f>
      </x:c>
      <x:c r="M78" s="145"/>
      <x:c r="N78" s="145" t="str">
        <x:f>IF(L78="","",L78-IF(M78="",0,M78))</x:f>
      </x:c>
      <x:c r="O78" s="142"/>
      <x:c r="P78" s="142"/>
      <x:c r="Q78" s="142"/>
    </x:row>
    <x:row r="79">
      <x:c r="A79" s="142" t="str">
        <x:f>IF(B79="","","GES-"&amp;TEXT(ROW()-4,"0000"))</x:f>
      </x:c>
      <x:c r="B79" s="142"/>
      <x:c r="C79" s="142"/>
      <x:c r="D79" s="142"/>
      <x:c r="E79" s="142"/>
      <x:c r="F79" s="142"/>
      <x:c r="G79" s="142"/>
      <x:c r="H79" s="145"/>
      <x:c r="I79" s="142"/>
      <x:c r="J79" s="145"/>
      <x:c r="K79" s="142"/>
      <x:c r="L79" s="145" t="str">
        <x:f>IF(OR(H79="",J79=""),"",H79*J79)</x:f>
      </x:c>
      <x:c r="M79" s="145"/>
      <x:c r="N79" s="145" t="str">
        <x:f>IF(L79="","",L79-IF(M79="",0,M79))</x:f>
      </x:c>
      <x:c r="O79" s="142"/>
      <x:c r="P79" s="142"/>
      <x:c r="Q79" s="142"/>
    </x:row>
    <x:row r="80">
      <x:c r="A80" s="142" t="str">
        <x:f>IF(B80="","","GES-"&amp;TEXT(ROW()-4,"0000"))</x:f>
      </x:c>
      <x:c r="B80" s="142"/>
      <x:c r="C80" s="142"/>
      <x:c r="D80" s="142"/>
      <x:c r="E80" s="142"/>
      <x:c r="F80" s="142"/>
      <x:c r="G80" s="142"/>
      <x:c r="H80" s="145"/>
      <x:c r="I80" s="142"/>
      <x:c r="J80" s="145"/>
      <x:c r="K80" s="142"/>
      <x:c r="L80" s="145" t="str">
        <x:f>IF(OR(H80="",J80=""),"",H80*J80)</x:f>
      </x:c>
      <x:c r="M80" s="145"/>
      <x:c r="N80" s="145" t="str">
        <x:f>IF(L80="","",L80-IF(M80="",0,M80))</x:f>
      </x:c>
      <x:c r="O80" s="142"/>
      <x:c r="P80" s="142"/>
      <x:c r="Q80" s="142"/>
    </x:row>
    <x:row r="81">
      <x:c r="A81" s="142" t="str">
        <x:f>IF(B81="","","GES-"&amp;TEXT(ROW()-4,"0000"))</x:f>
      </x:c>
      <x:c r="B81" s="142"/>
      <x:c r="C81" s="142"/>
      <x:c r="D81" s="142"/>
      <x:c r="E81" s="142"/>
      <x:c r="F81" s="142"/>
      <x:c r="G81" s="142"/>
      <x:c r="H81" s="145"/>
      <x:c r="I81" s="142"/>
      <x:c r="J81" s="145"/>
      <x:c r="K81" s="142"/>
      <x:c r="L81" s="145" t="str">
        <x:f>IF(OR(H81="",J81=""),"",H81*J81)</x:f>
      </x:c>
      <x:c r="M81" s="145"/>
      <x:c r="N81" s="145" t="str">
        <x:f>IF(L81="","",L81-IF(M81="",0,M81))</x:f>
      </x:c>
      <x:c r="O81" s="142"/>
      <x:c r="P81" s="142"/>
      <x:c r="Q81" s="142"/>
    </x:row>
    <x:row r="82">
      <x:c r="A82" s="142" t="str">
        <x:f>IF(B82="","","GES-"&amp;TEXT(ROW()-4,"0000"))</x:f>
      </x:c>
      <x:c r="B82" s="142"/>
      <x:c r="C82" s="142"/>
      <x:c r="D82" s="142"/>
      <x:c r="E82" s="142"/>
      <x:c r="F82" s="142"/>
      <x:c r="G82" s="142"/>
      <x:c r="H82" s="145"/>
      <x:c r="I82" s="142"/>
      <x:c r="J82" s="145"/>
      <x:c r="K82" s="142"/>
      <x:c r="L82" s="145" t="str">
        <x:f>IF(OR(H82="",J82=""),"",H82*J82)</x:f>
      </x:c>
      <x:c r="M82" s="145"/>
      <x:c r="N82" s="145" t="str">
        <x:f>IF(L82="","",L82-IF(M82="",0,M82))</x:f>
      </x:c>
      <x:c r="O82" s="142"/>
      <x:c r="P82" s="142"/>
      <x:c r="Q82" s="142"/>
    </x:row>
    <x:row r="83">
      <x:c r="A83" s="142" t="str">
        <x:f>IF(B83="","","GES-"&amp;TEXT(ROW()-4,"0000"))</x:f>
      </x:c>
      <x:c r="B83" s="142"/>
      <x:c r="C83" s="142"/>
      <x:c r="D83" s="142"/>
      <x:c r="E83" s="142"/>
      <x:c r="F83" s="142"/>
      <x:c r="G83" s="142"/>
      <x:c r="H83" s="145"/>
      <x:c r="I83" s="142"/>
      <x:c r="J83" s="145"/>
      <x:c r="K83" s="142"/>
      <x:c r="L83" s="145" t="str">
        <x:f>IF(OR(H83="",J83=""),"",H83*J83)</x:f>
      </x:c>
      <x:c r="M83" s="145"/>
      <x:c r="N83" s="145" t="str">
        <x:f>IF(L83="","",L83-IF(M83="",0,M83))</x:f>
      </x:c>
      <x:c r="O83" s="142"/>
      <x:c r="P83" s="142"/>
      <x:c r="Q83" s="142"/>
    </x:row>
    <x:row r="84">
      <x:c r="A84" s="142" t="str">
        <x:f>IF(B84="","","GES-"&amp;TEXT(ROW()-4,"0000"))</x:f>
      </x:c>
      <x:c r="B84" s="142"/>
      <x:c r="C84" s="142"/>
      <x:c r="D84" s="142"/>
      <x:c r="E84" s="142"/>
      <x:c r="F84" s="142"/>
      <x:c r="G84" s="142"/>
      <x:c r="H84" s="145"/>
      <x:c r="I84" s="142"/>
      <x:c r="J84" s="145"/>
      <x:c r="K84" s="142"/>
      <x:c r="L84" s="145" t="str">
        <x:f>IF(OR(H84="",J84=""),"",H84*J84)</x:f>
      </x:c>
      <x:c r="M84" s="145"/>
      <x:c r="N84" s="145" t="str">
        <x:f>IF(L84="","",L84-IF(M84="",0,M84))</x:f>
      </x:c>
      <x:c r="O84" s="142"/>
      <x:c r="P84" s="142"/>
      <x:c r="Q84" s="142"/>
    </x:row>
    <x:row r="87">
      <x:c r="A87" s="179" t="str">
        <x:v>SYNTHÈSE PAR SECTEUR GIEC (émissions nettes, tCO2e)</x:v>
      </x:c>
      <x:c r="B87" s="179"/>
      <x:c r="C87" s="179"/>
      <x:c r="D87" s="179"/>
      <x:c r="E87" s="179"/>
      <x:c r="F87" s="179"/>
      <x:c r="G87" s="179"/>
      <x:c r="H87" s="179"/>
      <x:c r="I87" s="179"/>
      <x:c r="J87" s="179"/>
      <x:c r="K87" s="179"/>
      <x:c r="L87" s="179"/>
      <x:c r="M87" s="179"/>
      <x:c r="N87" s="179"/>
    </x:row>
    <x:row r="88">
      <x:c r="A88" s="181" t="str">
        <x:v>Secteur</x:v>
      </x:c>
      <x:c r="B88" s="181" t="str">
        <x:v>Émissions nettes (tCO2e)</x:v>
      </x:c>
    </x:row>
    <x:row r="89">
      <x:c r="A89" t="str">
        <x:v>Énergie stationnaire</x:v>
      </x:c>
      <x:c r="B89" s="182" t="n">
        <x:f>SUMIF($D$5:$D$84,A89,$N$5:$N$84)</x:f>
        <x:v>0</x:v>
      </x:c>
    </x:row>
    <x:row r="90">
      <x:c r="A90" t="str">
        <x:v>Transport</x:v>
      </x:c>
      <x:c r="B90" s="182" t="n">
        <x:f>SUMIF($D$5:$D$84,A90,$N$5:$N$84)</x:f>
        <x:v>0</x:v>
      </x:c>
    </x:row>
    <x:row r="91">
      <x:c r="A91" t="str">
        <x:v>Déchets</x:v>
      </x:c>
      <x:c r="B91" s="182" t="n">
        <x:f>SUMIF($D$5:$D$84,A91,$N$5:$N$84)</x:f>
        <x:v>0</x:v>
      </x:c>
    </x:row>
    <x:row r="92">
      <x:c r="A92" t="str">
        <x:v>IPPU (industrie)</x:v>
      </x:c>
      <x:c r="B92" s="182" t="n">
        <x:f>SUMIF($D$5:$D$84,A92,$N$5:$N$84)</x:f>
        <x:v>0</x:v>
      </x:c>
    </x:row>
    <x:row r="93">
      <x:c r="A93" t="str">
        <x:v>AFOLU (agriculture)</x:v>
      </x:c>
      <x:c r="B93" s="182" t="n">
        <x:f>SUMIF($D$5:$D$84,A93,$N$5:$N$84)</x:f>
        <x:v>0</x:v>
      </x:c>
    </x:row>
    <x:row r="94">
      <x:c r="A94" t="str">
        <x:v>Éclairage public</x:v>
      </x:c>
      <x:c r="B94" s="182" t="n">
        <x:f>SUMIF($D$5:$D$84,A94,$N$5:$N$84)</x:f>
        <x:v>0</x:v>
      </x:c>
    </x:row>
    <x:row r="95">
      <x:c r="A95" s="179" t="str">
        <x:v>TOTAL</x:v>
      </x:c>
      <x:c r="B95" s="183" t="n">
        <x:f>SUM(B89:B94)</x:f>
        <x:v>0</x:v>
      </x:c>
    </x:row>
  </x:sheetData>
  <x:mergeCells>
    <x:mergeCell ref="A1:Q1"/>
    <x:mergeCell ref="A2:Q2"/>
    <x:mergeCell ref="A87:N87"/>
  </x:mergeCells>
  <x:conditionalFormatting sqref="Q5:Q84">
    <x:cfRule type="containsText" dxfId="539" priority="1" operator="containsText" text="ALERTE"/>
    <x:cfRule type="containsText" dxfId="540" priority="2" operator="containsText" text="OK"/>
    <x:cfRule type="containsText" dxfId="541" priority="3" operator="containsText" text="Rouge"/>
    <x:cfRule type="containsText" dxfId="542" priority="4" operator="containsText" text="Orange"/>
    <x:cfRule type="containsText" dxfId="543" priority="5" operator="containsText" text="Jaune"/>
    <x:cfRule type="containsText" dxfId="544" priority="6" operator="containsText" text="Vert"/>
    <x:cfRule type="containsText" dxfId="545" priority="7" operator="containsText" text="Validé humainement"/>
    <x:cfRule type="containsText" dxfId="546" priority="8" operator="containsText" text="P0"/>
    <x:cfRule type="containsText" dxfId="547" priority="9" operator="containsText" text="Extrême"/>
    <x:cfRule type="containsText" dxfId="548" priority="10" operator="containsText" text="Élevé"/>
  </x:conditionalFormatting>
  <x:dataValidations count="6">
    <x:dataValidation type="list" errorStyle="warning" showInputMessage="1" showErrorMessage="1" errorTitle="Valeur inattendue" error="Veuillez choisir une valeur de la liste." promptTitle="Liste contrôlée" prompt="Choisir une valeur autorisée." sqref="B5:B8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8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D5:D84">
      <x:formula1>"Énergie stationnaire,Transport,Déchets,IPPU (industrie),AFOLU (agriculture),Éclairage public"</x:formula1>
    </x:dataValidation>
    <x:dataValidation type="list" errorStyle="warning" showInputMessage="1" showErrorMessage="1" errorTitle="Valeur inattendue" error="Veuillez choisir une valeur de la liste." promptTitle="Liste contrôlée" prompt="Choisir une valeur autorisée." sqref="F5:F84">
      <x:formula1>"Scope 1 (direct),Scope 2 (énergie),Scope 3 (indirect)"</x:formula1>
    </x:dataValidation>
    <x:dataValidation type="list" errorStyle="warning" showInputMessage="1" showErrorMessage="1" errorTitle="Valeur inattendue" error="Veuillez choisir une valeur de la liste." promptTitle="Liste contrôlée" prompt="Choisir une valeur autorisée." sqref="P5:P84">
      <x:formula1>"Faible,Moyen,Élevé,Très élevé"</x:formula1>
    </x:dataValidation>
    <x:dataValidation type="list" errorStyle="warning" showInputMessage="1" showErrorMessage="1" errorTitle="Valeur inattendue" error="Veuillez choisir une valeur de la liste." promptTitle="Liste contrôlée" prompt="Choisir une valeur autorisée." sqref="Q5:Q8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b7074153990e4043"/>
  </x:tableParts>
</x:worksheet>
</file>

<file path=xl/worksheets/sheet113.xml><?xml version="1.0" encoding="utf-8"?>
<x:worksheet xmlns:x="http://schemas.openxmlformats.org/spreadsheetml/2006/main">
  <x:sheetViews>
    <x:sheetView showGridLines="0" workbookViewId="0"/>
  </x:sheetViews>
  <x:sheetFormatPr defaultRowHeight="15"/>
  <x:cols>
    <x:col min="1" max="1" width="18.75" hidden="0" customWidth="1"/>
    <x:col min="2" max="2" width="40" hidden="0" customWidth="1"/>
    <x:col min="3" max="3" width="15" hidden="0" customWidth="1"/>
    <x:col min="4" max="4" width="13.75" hidden="0" customWidth="1"/>
    <x:col min="5" max="5" width="13.75" hidden="0" customWidth="1"/>
    <x:col min="6" max="6" width="16.25" hidden="0" customWidth="1"/>
    <x:col min="7" max="7" width="25" hidden="0" customWidth="1"/>
    <x:col min="8" max="8" width="32.5" hidden="0" customWidth="1"/>
  </x:cols>
  <x:sheetData>
    <x:row r="1" ht="25.5" customHeight="1">
      <x:c r="A1" s="169" t="str">
        <x:v>Scoring climat de la Ville de Dakar</x:v>
      </x:c>
      <x:c r="B1" s="169"/>
      <x:c r="C1" s="169"/>
      <x:c r="D1" s="169"/>
      <x:c r="E1" s="169"/>
      <x:c r="F1" s="169"/>
      <x:c r="G1" s="169"/>
      <x:c r="H1" s="169"/>
    </x:row>
    <x:row r="2" ht="34.5" customHeight="1">
      <x:c r="A2" s="138" t="str">
        <x:v>Score composite (0–100) agrégeant 4 piliers pondérés. Renseigner la note brute (0–100) et la pondération ; le score pondéré et la note globale sont calculés automatiquement.</x:v>
      </x:c>
      <x:c r="B2" s="138"/>
      <x:c r="C2" s="138"/>
      <x:c r="D2" s="138"/>
      <x:c r="E2" s="138"/>
      <x:c r="F2" s="138"/>
      <x:c r="G2" s="138"/>
      <x:c r="H2" s="138"/>
    </x:row>
    <x:row r="4">
      <x:c r="A4" s="171" t="str">
        <x:v>Pilier</x:v>
      </x:c>
      <x:c r="B4" s="171" t="str">
        <x:v>Critère évalué</x:v>
      </x:c>
      <x:c r="C4" s="171" t="str">
        <x:v>Note brute (0–100)</x:v>
      </x:c>
      <x:c r="D4" s="171" t="str">
        <x:v>Pondération (%)</x:v>
      </x:c>
      <x:c r="E4" s="171" t="str">
        <x:v>Score pondéré</x:v>
      </x:c>
      <x:c r="F4" s="171" t="str">
        <x:v>Niveau</x:v>
      </x:c>
      <x:c r="G4" s="171" t="str">
        <x:v>Source / preuve</x:v>
      </x:c>
      <x:c r="H4" s="171" t="str">
        <x:v>Commentaire</x:v>
      </x:c>
    </x:row>
    <x:row r="5">
      <x:c r="A5" s="142" t="str">
        <x:v>Atténuation</x:v>
      </x:c>
      <x:c r="B5" s="142" t="str">
        <x:v>Couverture de l'inventaire GES &amp; trajectoire de réduction</x:v>
      </x:c>
      <x:c r="C5" s="184" t="n">
        <x:v>60</x:v>
      </x:c>
      <x:c r="D5" s="167" t="n">
        <x:v>0.3</x:v>
      </x:c>
      <x:c r="E5" s="185" t="n">
        <x:f>IF(OR(C5="",D5=""),"",C5*D5)</x:f>
        <x:v>18</x:v>
      </x:c>
      <x:c r="F5" s="142" t="str">
        <x:f>IF(C5="","",IF(C5&gt;=75,"Avancé",IF(C5&gt;=50,"Intermédiaire",IF(C5&gt;=25,"Émergent","Initial"))))</x:f>
        <x:v>Intermédiaire</x:v>
      </x:c>
      <x:c r="G5" s="142"/>
      <x:c r="H5" s="142"/>
    </x:row>
    <x:row r="6">
      <x:c r="A6" s="142" t="str">
        <x:v>Adaptation</x:v>
      </x:c>
      <x:c r="B6" s="142" t="str">
        <x:v>Évaluation vulnérabilité &amp; mesures de résilience déployées</x:v>
      </x:c>
      <x:c r="C6" s="184" t="n">
        <x:v>55</x:v>
      </x:c>
      <x:c r="D6" s="167" t="n">
        <x:v>0.25</x:v>
      </x:c>
      <x:c r="E6" s="185" t="n">
        <x:f>IF(OR(C6="",D6=""),"",C6*D6)</x:f>
        <x:v>13.75</x:v>
      </x:c>
      <x:c r="F6" s="142" t="str">
        <x:f>IF(C6="","",IF(C6&gt;=75,"Avancé",IF(C6&gt;=50,"Intermédiaire",IF(C6&gt;=25,"Émergent","Initial"))))</x:f>
        <x:v>Intermédiaire</x:v>
      </x:c>
      <x:c r="G6" s="142"/>
      <x:c r="H6" s="142"/>
    </x:row>
    <x:row r="7">
      <x:c r="A7" s="142" t="str">
        <x:v>Gouvernance</x:v>
      </x:c>
      <x:c r="B7" s="142" t="str">
        <x:v>Plan Climat adopté, suivi-évaluation &amp; qualité des données</x:v>
      </x:c>
      <x:c r="C7" s="184" t="n">
        <x:v>65</x:v>
      </x:c>
      <x:c r="D7" s="167" t="n">
        <x:v>0.2</x:v>
      </x:c>
      <x:c r="E7" s="185" t="n">
        <x:f>IF(OR(C7="",D7=""),"",C7*D7)</x:f>
        <x:v>13</x:v>
      </x:c>
      <x:c r="F7" s="142" t="str">
        <x:f>IF(C7="","",IF(C7&gt;=75,"Avancé",IF(C7&gt;=50,"Intermédiaire",IF(C7&gt;=25,"Émergent","Initial"))))</x:f>
        <x:v>Intermédiaire</x:v>
      </x:c>
      <x:c r="G7" s="142"/>
      <x:c r="H7" s="142"/>
    </x:row>
    <x:row r="8">
      <x:c r="A8" s="142" t="str">
        <x:v>Finance</x:v>
      </x:c>
      <x:c r="B8" s="142" t="str">
        <x:v>Pipeline bancable, readiness &amp; finance climat mobilisée</x:v>
      </x:c>
      <x:c r="C8" s="184" t="n">
        <x:v>45</x:v>
      </x:c>
      <x:c r="D8" s="167" t="n">
        <x:v>0.15</x:v>
      </x:c>
      <x:c r="E8" s="185" t="n">
        <x:f>IF(OR(C8="",D8=""),"",C8*D8)</x:f>
        <x:v>6.75</x:v>
      </x:c>
      <x:c r="F8" s="142" t="str">
        <x:f>IF(C8="","",IF(C8&gt;=75,"Avancé",IF(C8&gt;=50,"Intermédiaire",IF(C8&gt;=25,"Émergent","Initial"))))</x:f>
        <x:v>Émergent</x:v>
      </x:c>
      <x:c r="G8" s="142"/>
      <x:c r="H8" s="142"/>
    </x:row>
    <x:row r="9">
      <x:c r="A9" s="142" t="str">
        <x:v>Co-bénéfices</x:v>
      </x:c>
      <x:c r="B9" s="142" t="str">
        <x:v>Justice climatique, santé, emplois verts &amp; biodiversité</x:v>
      </x:c>
      <x:c r="C9" s="184" t="n">
        <x:v>50</x:v>
      </x:c>
      <x:c r="D9" s="167" t="n">
        <x:v>0.1</x:v>
      </x:c>
      <x:c r="E9" s="185" t="n">
        <x:f>IF(OR(C9="",D9=""),"",C9*D9)</x:f>
        <x:v>5</x:v>
      </x:c>
      <x:c r="F9" s="142" t="str">
        <x:f>IF(C9="","",IF(C9&gt;=75,"Avancé",IF(C9&gt;=50,"Intermédiaire",IF(C9&gt;=25,"Émergent","Initial"))))</x:f>
        <x:v>Intermédiaire</x:v>
      </x:c>
      <x:c r="G9" s="142"/>
      <x:c r="H9" s="142"/>
    </x:row>
    <x:row r="10">
      <x:c r="E10" s="186"/>
    </x:row>
    <x:row r="11">
      <x:c r="A11" s="179" t="str">
        <x:v>SCORE CLIMAT GLOBAL (0–100)</x:v>
      </x:c>
      <x:c r="B11" s="179"/>
      <x:c r="C11" s="179"/>
      <x:c r="D11" s="179"/>
      <x:c r="E11" s="187" t="n">
        <x:f>SUM(E5:E9)</x:f>
        <x:v>56.5</x:v>
      </x:c>
      <x:c r="F11" s="179" t="str">
        <x:f>IF(E11&gt;=75,"Avancé",IF(E11&gt;=50,"Intermédiaire",IF(E11&gt;=25,"Émergent","Initial")))</x:f>
        <x:v>Intermédiaire</x:v>
      </x:c>
      <x:c r="G11" s="179"/>
      <x:c r="H11" s="179"/>
    </x:row>
  </x:sheetData>
  <x:mergeCells>
    <x:mergeCell ref="A1:H1"/>
    <x:mergeCell ref="A2:H2"/>
    <x:mergeCell ref="A11:D11"/>
  </x:mergeCells>
  <x:conditionalFormatting sqref="F5:F11">
    <x:cfRule type="containsText" dxfId="549" priority="1" operator="containsText" text="ALERTE"/>
    <x:cfRule type="containsText" dxfId="550" priority="2" operator="containsText" text="OK"/>
    <x:cfRule type="containsText" dxfId="551" priority="3" operator="containsText" text="Rouge"/>
    <x:cfRule type="containsText" dxfId="552" priority="4" operator="containsText" text="Orange"/>
    <x:cfRule type="containsText" dxfId="553" priority="5" operator="containsText" text="Jaune"/>
    <x:cfRule type="containsText" dxfId="554" priority="6" operator="containsText" text="Vert"/>
    <x:cfRule type="containsText" dxfId="555" priority="7" operator="containsText" text="Validé humainement"/>
    <x:cfRule type="containsText" dxfId="556" priority="8" operator="containsText" text="P0"/>
    <x:cfRule type="containsText" dxfId="557" priority="9" operator="containsText" text="Extrême"/>
    <x:cfRule type="containsText" dxfId="558" priority="10" operator="containsText" text="Élevé"/>
  </x:conditionalFormatting>
  <x:dataValidations count="1">
    <x:dataValidation type="list" errorStyle="warning" showInputMessage="1" showErrorMessage="1" errorTitle="Valeur inattendue" error="Veuillez choisir une valeur de la liste." promptTitle="Liste contrôlée" prompt="Choisir une valeur autorisée." sqref="C5:C9">
      <x:formula1>"0,10,20,25,30,40,50,60,70,75,80,90,100"</x:formula1>
    </x:dataValidation>
  </x:dataValidations>
  <x:pageMargins left="0.7" right="0.7" top="0.75" bottom="0.75" header="0.3" footer="0.3"/>
  <x:tableParts count="1">
    <x:tablePart xmlns:r="http://schemas.openxmlformats.org/officeDocument/2006/relationships" r:id="R346c91a1790e4624"/>
  </x:tableParts>
</x:worksheet>
</file>

<file path=xl/worksheets/sheet114.xml><?xml version="1.0" encoding="utf-8"?>
<x:worksheet xmlns:x="http://schemas.openxmlformats.org/spreadsheetml/2006/main">
  <x:sheetViews>
    <x:sheetView showGridLines="0" workbookViewId="0"/>
  </x:sheetViews>
  <x:sheetFormatPr defaultRowHeight="15"/>
  <x:cols>
    <x:col min="1" max="1" width="22.5" hidden="0" customWidth="1"/>
    <x:col min="2" max="2" width="20" hidden="0" customWidth="1"/>
    <x:col min="3" max="3" width="16.25" hidden="0" customWidth="1"/>
    <x:col min="4" max="4" width="16.25" hidden="0" customWidth="1"/>
    <x:col min="5" max="5" width="18.75" hidden="0" customWidth="1"/>
    <x:col min="6" max="6" width="18.75" hidden="0" customWidth="1"/>
    <x:col min="7" max="7" width="15" hidden="0" customWidth="1"/>
    <x:col min="8" max="8" width="16.25" hidden="0" customWidth="1"/>
    <x:col min="9" max="9" width="37.5" hidden="0" customWidth="1"/>
  </x:cols>
  <x:sheetData>
    <x:row r="1" ht="25.5" customHeight="1">
      <x:c r="A1" s="156" t="str">
        <x:v>Module Adaptation &amp; vulnérabilité</x:v>
      </x:c>
      <x:c r="B1" s="156"/>
      <x:c r="C1" s="156"/>
      <x:c r="D1" s="156"/>
      <x:c r="E1" s="156"/>
      <x:c r="F1" s="156"/>
      <x:c r="G1" s="156"/>
      <x:c r="H1" s="156"/>
      <x:c r="I1" s="156"/>
    </x:row>
    <x:row r="2" ht="34.5" customHeight="1">
      <x:c r="A2" s="138" t="str">
        <x:v>Indice de vulnérabilité = Exposition × Sensibilité × (1 − Capacité d'adaptation). Saisir les 3 composantes (0–1) ; l'indice et la classe sont calculés. Croiser avec 16_Form_Populations_Vulnerables.</x:v>
      </x:c>
      <x:c r="B2" s="138"/>
      <x:c r="C2" s="138"/>
      <x:c r="D2" s="138"/>
      <x:c r="E2" s="138"/>
      <x:c r="F2" s="138"/>
      <x:c r="G2" s="138"/>
      <x:c r="H2" s="138"/>
      <x:c r="I2" s="138"/>
    </x:row>
    <x:row r="4">
      <x:c r="A4" s="189" t="str">
        <x:v>Commune / zone</x:v>
      </x:c>
      <x:c r="B4" s="189" t="str">
        <x:v>Aléa principal</x:v>
      </x:c>
      <x:c r="C4" s="189" t="str">
        <x:v>Exposition (0–1)</x:v>
      </x:c>
      <x:c r="D4" s="189" t="str">
        <x:v>Sensibilité (0–1)</x:v>
      </x:c>
      <x:c r="E4" s="189" t="str">
        <x:v>Capacité d'adaptation (0–1)</x:v>
      </x:c>
      <x:c r="F4" s="189" t="str">
        <x:v>Indice de vulnérabilité (0–1)</x:v>
      </x:c>
      <x:c r="G4" s="189" t="str">
        <x:v>Classe</x:v>
      </x:c>
      <x:c r="H4" s="189" t="str">
        <x:v>Population exposée</x:v>
      </x:c>
      <x:c r="I4" s="189" t="str">
        <x:v>Mesures de résilience prioritaires</x:v>
      </x:c>
    </x:row>
    <x:row r="5">
      <x:c r="A5" s="142" t="str">
        <x:v>Dakar-Plateau</x:v>
      </x:c>
      <x:c r="B5" s="142"/>
      <x:c r="C5" s="190"/>
      <x:c r="D5" s="190"/>
      <x:c r="E5" s="190"/>
      <x:c r="F5" s="190" t="str">
        <x:f>IF(OR(C5="",D5="",E5=""),"",ROUND(C5*D5*(1-E5),3))</x:f>
      </x:c>
      <x:c r="G5" s="142" t="str">
        <x:f>IF(F5="","",IF(F5&gt;=0.5,"Très élevé",IF(F5&gt;=0.3,"Élevé",IF(F5&gt;=0.15,"Modéré","Faible"))))</x:f>
      </x:c>
      <x:c r="H5" s="143"/>
      <x:c r="I5" s="142"/>
    </x:row>
    <x:row r="6">
      <x:c r="A6" s="142" t="str">
        <x:v>Médina</x:v>
      </x:c>
      <x:c r="B6" s="142"/>
      <x:c r="C6" s="190"/>
      <x:c r="D6" s="190"/>
      <x:c r="E6" s="190"/>
      <x:c r="F6" s="190" t="str">
        <x:f>IF(OR(C6="",D6="",E6=""),"",ROUND(C6*D6*(1-E6),3))</x:f>
      </x:c>
      <x:c r="G6" s="142" t="str">
        <x:f>IF(F6="","",IF(F6&gt;=0.5,"Très élevé",IF(F6&gt;=0.3,"Élevé",IF(F6&gt;=0.15,"Modéré","Faible"))))</x:f>
      </x:c>
      <x:c r="H6" s="143"/>
      <x:c r="I6" s="142"/>
    </x:row>
    <x:row r="7">
      <x:c r="A7" s="142" t="str">
        <x:v>Gueule Tapée-Fass-Colobane</x:v>
      </x:c>
      <x:c r="B7" s="142"/>
      <x:c r="C7" s="190"/>
      <x:c r="D7" s="190"/>
      <x:c r="E7" s="190"/>
      <x:c r="F7" s="190" t="str">
        <x:f>IF(OR(C7="",D7="",E7=""),"",ROUND(C7*D7*(1-E7),3))</x:f>
      </x:c>
      <x:c r="G7" s="142" t="str">
        <x:f>IF(F7="","",IF(F7&gt;=0.5,"Très élevé",IF(F7&gt;=0.3,"Élevé",IF(F7&gt;=0.15,"Modéré","Faible"))))</x:f>
      </x:c>
      <x:c r="H7" s="143"/>
      <x:c r="I7" s="142"/>
    </x:row>
    <x:row r="8">
      <x:c r="A8" s="142" t="str">
        <x:v>Fann-Point E-Amitié</x:v>
      </x:c>
      <x:c r="B8" s="142"/>
      <x:c r="C8" s="190"/>
      <x:c r="D8" s="190"/>
      <x:c r="E8" s="190"/>
      <x:c r="F8" s="190" t="str">
        <x:f>IF(OR(C8="",D8="",E8=""),"",ROUND(C8*D8*(1-E8),3))</x:f>
      </x:c>
      <x:c r="G8" s="142" t="str">
        <x:f>IF(F8="","",IF(F8&gt;=0.5,"Très élevé",IF(F8&gt;=0.3,"Élevé",IF(F8&gt;=0.15,"Modéré","Faible"))))</x:f>
      </x:c>
      <x:c r="H8" s="143"/>
      <x:c r="I8" s="142"/>
    </x:row>
    <x:row r="9">
      <x:c r="A9" s="142" t="str">
        <x:v>Grand Dakar</x:v>
      </x:c>
      <x:c r="B9" s="142"/>
      <x:c r="C9" s="190"/>
      <x:c r="D9" s="190"/>
      <x:c r="E9" s="190"/>
      <x:c r="F9" s="190" t="str">
        <x:f>IF(OR(C9="",D9="",E9=""),"",ROUND(C9*D9*(1-E9),3))</x:f>
      </x:c>
      <x:c r="G9" s="142" t="str">
        <x:f>IF(F9="","",IF(F9&gt;=0.5,"Très élevé",IF(F9&gt;=0.3,"Élevé",IF(F9&gt;=0.15,"Modéré","Faible"))))</x:f>
      </x:c>
      <x:c r="H9" s="143"/>
      <x:c r="I9" s="142"/>
    </x:row>
    <x:row r="10">
      <x:c r="A10" s="142" t="str">
        <x:v>Biscuiterie</x:v>
      </x:c>
      <x:c r="B10" s="142"/>
      <x:c r="C10" s="190"/>
      <x:c r="D10" s="190"/>
      <x:c r="E10" s="190"/>
      <x:c r="F10" s="190" t="str">
        <x:f>IF(OR(C10="",D10="",E10=""),"",ROUND(C10*D10*(1-E10),3))</x:f>
      </x:c>
      <x:c r="G10" s="142" t="str">
        <x:f>IF(F10="","",IF(F10&gt;=0.5,"Très élevé",IF(F10&gt;=0.3,"Élevé",IF(F10&gt;=0.15,"Modéré","Faible"))))</x:f>
      </x:c>
      <x:c r="H10" s="143"/>
      <x:c r="I10" s="142"/>
    </x:row>
    <x:row r="11">
      <x:c r="A11" s="142" t="str">
        <x:v>HLM</x:v>
      </x:c>
      <x:c r="B11" s="142"/>
      <x:c r="C11" s="190"/>
      <x:c r="D11" s="190"/>
      <x:c r="E11" s="190"/>
      <x:c r="F11" s="190" t="str">
        <x:f>IF(OR(C11="",D11="",E11=""),"",ROUND(C11*D11*(1-E11),3))</x:f>
      </x:c>
      <x:c r="G11" s="142" t="str">
        <x:f>IF(F11="","",IF(F11&gt;=0.5,"Très élevé",IF(F11&gt;=0.3,"Élevé",IF(F11&gt;=0.15,"Modéré","Faible"))))</x:f>
      </x:c>
      <x:c r="H11" s="143"/>
      <x:c r="I11" s="142"/>
    </x:row>
    <x:row r="12">
      <x:c r="A12" s="142" t="str">
        <x:v>Hann Bel-Air</x:v>
      </x:c>
      <x:c r="B12" s="142"/>
      <x:c r="C12" s="190"/>
      <x:c r="D12" s="190"/>
      <x:c r="E12" s="190"/>
      <x:c r="F12" s="190" t="str">
        <x:f>IF(OR(C12="",D12="",E12=""),"",ROUND(C12*D12*(1-E12),3))</x:f>
      </x:c>
      <x:c r="G12" s="142" t="str">
        <x:f>IF(F12="","",IF(F12&gt;=0.5,"Très élevé",IF(F12&gt;=0.3,"Élevé",IF(F12&gt;=0.15,"Modéré","Faible"))))</x:f>
      </x:c>
      <x:c r="H12" s="143"/>
      <x:c r="I12" s="142"/>
    </x:row>
    <x:row r="13">
      <x:c r="A13" s="142" t="str">
        <x:v>Sicap-Liberté</x:v>
      </x:c>
      <x:c r="B13" s="142"/>
      <x:c r="C13" s="190"/>
      <x:c r="D13" s="190"/>
      <x:c r="E13" s="190"/>
      <x:c r="F13" s="190" t="str">
        <x:f>IF(OR(C13="",D13="",E13=""),"",ROUND(C13*D13*(1-E13),3))</x:f>
      </x:c>
      <x:c r="G13" s="142" t="str">
        <x:f>IF(F13="","",IF(F13&gt;=0.5,"Très élevé",IF(F13&gt;=0.3,"Élevé",IF(F13&gt;=0.15,"Modéré","Faible"))))</x:f>
      </x:c>
      <x:c r="H13" s="143"/>
      <x:c r="I13" s="142"/>
    </x:row>
    <x:row r="14">
      <x:c r="A14" s="142" t="str">
        <x:v>Dieuppeul-Derklé</x:v>
      </x:c>
      <x:c r="B14" s="142"/>
      <x:c r="C14" s="190"/>
      <x:c r="D14" s="190"/>
      <x:c r="E14" s="190"/>
      <x:c r="F14" s="190" t="str">
        <x:f>IF(OR(C14="",D14="",E14=""),"",ROUND(C14*D14*(1-E14),3))</x:f>
      </x:c>
      <x:c r="G14" s="142" t="str">
        <x:f>IF(F14="","",IF(F14&gt;=0.5,"Très élevé",IF(F14&gt;=0.3,"Élevé",IF(F14&gt;=0.15,"Modéré","Faible"))))</x:f>
      </x:c>
      <x:c r="H14" s="143"/>
      <x:c r="I14" s="142"/>
    </x:row>
    <x:row r="15">
      <x:c r="A15" s="142" t="str">
        <x:v>Mermoz-Sacré-Coeur</x:v>
      </x:c>
      <x:c r="B15" s="142"/>
      <x:c r="C15" s="190"/>
      <x:c r="D15" s="190"/>
      <x:c r="E15" s="190"/>
      <x:c r="F15" s="190" t="str">
        <x:f>IF(OR(C15="",D15="",E15=""),"",ROUND(C15*D15*(1-E15),3))</x:f>
      </x:c>
      <x:c r="G15" s="142" t="str">
        <x:f>IF(F15="","",IF(F15&gt;=0.5,"Très élevé",IF(F15&gt;=0.3,"Élevé",IF(F15&gt;=0.15,"Modéré","Faible"))))</x:f>
      </x:c>
      <x:c r="H15" s="143"/>
      <x:c r="I15" s="142"/>
    </x:row>
    <x:row r="16">
      <x:c r="A16" s="142" t="str">
        <x:v>Ouakam</x:v>
      </x:c>
      <x:c r="B16" s="142"/>
      <x:c r="C16" s="190"/>
      <x:c r="D16" s="190"/>
      <x:c r="E16" s="190"/>
      <x:c r="F16" s="190" t="str">
        <x:f>IF(OR(C16="",D16="",E16=""),"",ROUND(C16*D16*(1-E16),3))</x:f>
      </x:c>
      <x:c r="G16" s="142" t="str">
        <x:f>IF(F16="","",IF(F16&gt;=0.5,"Très élevé",IF(F16&gt;=0.3,"Élevé",IF(F16&gt;=0.15,"Modéré","Faible"))))</x:f>
      </x:c>
      <x:c r="H16" s="143"/>
      <x:c r="I16" s="142"/>
    </x:row>
    <x:row r="17">
      <x:c r="A17" s="142" t="str">
        <x:v>Ngor</x:v>
      </x:c>
      <x:c r="B17" s="142"/>
      <x:c r="C17" s="190"/>
      <x:c r="D17" s="190"/>
      <x:c r="E17" s="190"/>
      <x:c r="F17" s="190" t="str">
        <x:f>IF(OR(C17="",D17="",E17=""),"",ROUND(C17*D17*(1-E17),3))</x:f>
      </x:c>
      <x:c r="G17" s="142" t="str">
        <x:f>IF(F17="","",IF(F17&gt;=0.5,"Très élevé",IF(F17&gt;=0.3,"Élevé",IF(F17&gt;=0.15,"Modéré","Faible"))))</x:f>
      </x:c>
      <x:c r="H17" s="143"/>
      <x:c r="I17" s="142"/>
    </x:row>
    <x:row r="18">
      <x:c r="A18" s="142" t="str">
        <x:v>Yoff</x:v>
      </x:c>
      <x:c r="B18" s="142"/>
      <x:c r="C18" s="190"/>
      <x:c r="D18" s="190"/>
      <x:c r="E18" s="190"/>
      <x:c r="F18" s="190" t="str">
        <x:f>IF(OR(C18="",D18="",E18=""),"",ROUND(C18*D18*(1-E18),3))</x:f>
      </x:c>
      <x:c r="G18" s="142" t="str">
        <x:f>IF(F18="","",IF(F18&gt;=0.5,"Très élevé",IF(F18&gt;=0.3,"Élevé",IF(F18&gt;=0.15,"Modéré","Faible"))))</x:f>
      </x:c>
      <x:c r="H18" s="143"/>
      <x:c r="I18" s="142"/>
    </x:row>
    <x:row r="19">
      <x:c r="A19" s="142" t="str">
        <x:v>Cambérène</x:v>
      </x:c>
      <x:c r="B19" s="142"/>
      <x:c r="C19" s="190"/>
      <x:c r="D19" s="190"/>
      <x:c r="E19" s="190"/>
      <x:c r="F19" s="190" t="str">
        <x:f>IF(OR(C19="",D19="",E19=""),"",ROUND(C19*D19*(1-E19),3))</x:f>
      </x:c>
      <x:c r="G19" s="142" t="str">
        <x:f>IF(F19="","",IF(F19&gt;=0.5,"Très élevé",IF(F19&gt;=0.3,"Élevé",IF(F19&gt;=0.15,"Modéré","Faible"))))</x:f>
      </x:c>
      <x:c r="H19" s="143"/>
      <x:c r="I19" s="142"/>
    </x:row>
    <x:row r="20">
      <x:c r="A20" s="142" t="str">
        <x:v>Parcelles Assainies</x:v>
      </x:c>
      <x:c r="B20" s="142"/>
      <x:c r="C20" s="190"/>
      <x:c r="D20" s="190"/>
      <x:c r="E20" s="190"/>
      <x:c r="F20" s="190" t="str">
        <x:f>IF(OR(C20="",D20="",E20=""),"",ROUND(C20*D20*(1-E20),3))</x:f>
      </x:c>
      <x:c r="G20" s="142" t="str">
        <x:f>IF(F20="","",IF(F20&gt;=0.5,"Très élevé",IF(F20&gt;=0.3,"Élevé",IF(F20&gt;=0.15,"Modéré","Faible"))))</x:f>
      </x:c>
      <x:c r="H20" s="143"/>
      <x:c r="I20" s="142"/>
    </x:row>
    <x:row r="21">
      <x:c r="A21" s="142" t="str">
        <x:v>Patte d'Oie</x:v>
      </x:c>
      <x:c r="B21" s="142"/>
      <x:c r="C21" s="190"/>
      <x:c r="D21" s="190"/>
      <x:c r="E21" s="190"/>
      <x:c r="F21" s="190" t="str">
        <x:f>IF(OR(C21="",D21="",E21=""),"",ROUND(C21*D21*(1-E21),3))</x:f>
      </x:c>
      <x:c r="G21" s="142" t="str">
        <x:f>IF(F21="","",IF(F21&gt;=0.5,"Très élevé",IF(F21&gt;=0.3,"Élevé",IF(F21&gt;=0.15,"Modéré","Faible"))))</x:f>
      </x:c>
      <x:c r="H21" s="143"/>
      <x:c r="I21" s="142"/>
    </x:row>
    <x:row r="22">
      <x:c r="A22" s="142" t="str">
        <x:v>Grand-Yoff</x:v>
      </x:c>
      <x:c r="B22" s="142"/>
      <x:c r="C22" s="190"/>
      <x:c r="D22" s="190"/>
      <x:c r="E22" s="190"/>
      <x:c r="F22" s="190" t="str">
        <x:f>IF(OR(C22="",D22="",E22=""),"",ROUND(C22*D22*(1-E22),3))</x:f>
      </x:c>
      <x:c r="G22" s="142" t="str">
        <x:f>IF(F22="","",IF(F22&gt;=0.5,"Très élevé",IF(F22&gt;=0.3,"Élevé",IF(F22&gt;=0.15,"Modéré","Faible"))))</x:f>
      </x:c>
      <x:c r="H22" s="143"/>
      <x:c r="I22" s="142"/>
    </x:row>
    <x:row r="23">
      <x:c r="A23" s="142" t="str">
        <x:v>Ville de Dakar</x:v>
      </x:c>
      <x:c r="B23" s="142"/>
      <x:c r="C23" s="190"/>
      <x:c r="D23" s="190"/>
      <x:c r="E23" s="190"/>
      <x:c r="F23" s="190" t="str">
        <x:f>IF(OR(C23="",D23="",E23=""),"",ROUND(C23*D23*(1-E23),3))</x:f>
      </x:c>
      <x:c r="G23" s="142" t="str">
        <x:f>IF(F23="","",IF(F23&gt;=0.5,"Très élevé",IF(F23&gt;=0.3,"Élevé",IF(F23&gt;=0.15,"Modéré","Faible"))))</x:f>
      </x:c>
      <x:c r="H23" s="143"/>
      <x:c r="I23" s="142"/>
    </x:row>
    <x:row r="24">
      <x:c r="A24" s="142"/>
      <x:c r="B24" s="142"/>
      <x:c r="C24" s="190"/>
      <x:c r="D24" s="190"/>
      <x:c r="E24" s="190"/>
      <x:c r="F24" s="190" t="str">
        <x:f>IF(OR(C24="",D24="",E24=""),"",ROUND(C24*D24*(1-E24),3))</x:f>
      </x:c>
      <x:c r="G24" s="142" t="str">
        <x:f>IF(F24="","",IF(F24&gt;=0.5,"Très élevé",IF(F24&gt;=0.3,"Élevé",IF(F24&gt;=0.15,"Modéré","Faible"))))</x:f>
      </x:c>
      <x:c r="H24" s="143"/>
      <x:c r="I24" s="142"/>
    </x:row>
    <x:row r="25">
      <x:c r="A25" s="142"/>
      <x:c r="B25" s="142"/>
      <x:c r="C25" s="190"/>
      <x:c r="D25" s="190"/>
      <x:c r="E25" s="190"/>
      <x:c r="F25" s="190" t="str">
        <x:f>IF(OR(C25="",D25="",E25=""),"",ROUND(C25*D25*(1-E25),3))</x:f>
      </x:c>
      <x:c r="G25" s="142" t="str">
        <x:f>IF(F25="","",IF(F25&gt;=0.5,"Très élevé",IF(F25&gt;=0.3,"Élevé",IF(F25&gt;=0.15,"Modéré","Faible"))))</x:f>
      </x:c>
      <x:c r="H25" s="143"/>
      <x:c r="I25" s="142"/>
    </x:row>
    <x:row r="26">
      <x:c r="A26" s="142"/>
      <x:c r="B26" s="142"/>
      <x:c r="C26" s="190"/>
      <x:c r="D26" s="190"/>
      <x:c r="E26" s="190"/>
      <x:c r="F26" s="190" t="str">
        <x:f>IF(OR(C26="",D26="",E26=""),"",ROUND(C26*D26*(1-E26),3))</x:f>
      </x:c>
      <x:c r="G26" s="142" t="str">
        <x:f>IF(F26="","",IF(F26&gt;=0.5,"Très élevé",IF(F26&gt;=0.3,"Élevé",IF(F26&gt;=0.15,"Modéré","Faible"))))</x:f>
      </x:c>
      <x:c r="H26" s="143"/>
      <x:c r="I26" s="142"/>
    </x:row>
  </x:sheetData>
  <x:mergeCells>
    <x:mergeCell ref="A1:I1"/>
    <x:mergeCell ref="A2:I2"/>
  </x:mergeCells>
  <x:conditionalFormatting sqref="G5:G26">
    <x:cfRule type="containsText" dxfId="559" priority="1" operator="containsText" text="ALERTE"/>
    <x:cfRule type="containsText" dxfId="560" priority="2" operator="containsText" text="OK"/>
    <x:cfRule type="containsText" dxfId="561" priority="3" operator="containsText" text="Rouge"/>
    <x:cfRule type="containsText" dxfId="562" priority="4" operator="containsText" text="Orange"/>
    <x:cfRule type="containsText" dxfId="563" priority="5" operator="containsText" text="Jaune"/>
    <x:cfRule type="containsText" dxfId="564" priority="6" operator="containsText" text="Vert"/>
    <x:cfRule type="containsText" dxfId="565" priority="7" operator="containsText" text="Validé humainement"/>
    <x:cfRule type="containsText" dxfId="566" priority="8" operator="containsText" text="P0"/>
    <x:cfRule type="containsText" dxfId="567" priority="9" operator="containsText" text="Extrême"/>
    <x:cfRule type="containsText" dxfId="56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B5:B26">
      <x:formula1>"Vague de chaleur,Inondation pluviale,Submersion marine,Érosion côtière,Sécheresse,Pollution de l'air,Tempête / vent fort"</x:formula1>
    </x:dataValidation>
    <x:dataValidation type="list" errorStyle="warning" showInputMessage="1" showErrorMessage="1" errorTitle="Valeur inattendue" error="Veuillez choisir une valeur de la liste." promptTitle="Liste contrôlée" prompt="Choisir une valeur autorisée." sqref="I5:I26">
      <x:formula1>"Infrastructure verte,Infrastructure grise,Système d'alerte précoce,Plan d'urgence,Sensibilisation,Réglementation / planification,Assurance / filet social"</x:formula1>
    </x:dataValidation>
  </x:dataValidations>
  <x:pageMargins left="0.7" right="0.7" top="0.75" bottom="0.75" header="0.3" footer="0.3"/>
  <x:tableParts count="1">
    <x:tablePart xmlns:r="http://schemas.openxmlformats.org/officeDocument/2006/relationships" r:id="Rca99a13f02fa4586"/>
  </x:tableParts>
</x:worksheet>
</file>

<file path=xl/worksheets/sheet115.xml><?xml version="1.0" encoding="utf-8"?>
<x:worksheet xmlns:x="http://schemas.openxmlformats.org/spreadsheetml/2006/main">
  <x:sheetViews>
    <x:sheetView showGridLines="0" workbookViewId="0"/>
  </x:sheetViews>
  <x:sheetFormatPr defaultRowHeight="15"/>
  <x:cols>
    <x:col min="1" max="1" width="12.5" hidden="0" customWidth="1"/>
    <x:col min="2" max="2" width="13.75" hidden="0" customWidth="1"/>
    <x:col min="3" max="3" width="21.8799991607666" hidden="0" customWidth="1"/>
    <x:col min="4" max="4" width="20" hidden="0" customWidth="1"/>
    <x:col min="5" max="5" width="18.75" hidden="0" customWidth="1"/>
    <x:col min="6" max="6" width="16.25" hidden="0" customWidth="1"/>
    <x:col min="7" max="7" width="13.75" hidden="0" customWidth="1"/>
    <x:col min="8" max="8" width="15" hidden="0" customWidth="1"/>
    <x:col min="9" max="9" width="13.75" hidden="0" customWidth="1"/>
    <x:col min="10" max="10" width="22.5" hidden="0" customWidth="1"/>
    <x:col min="11" max="11" width="27.5" hidden="0" customWidth="1"/>
    <x:col min="12" max="12" width="18.75" hidden="0" customWidth="1"/>
  </x:cols>
  <x:sheetData>
    <x:row r="1" ht="25.5" customHeight="1">
      <x:c r="A1" s="164" t="str">
        <x:v>Système d'alerte climatique — seuils &amp; registre</x:v>
      </x:c>
      <x:c r="B1" s="164"/>
      <x:c r="C1" s="164"/>
      <x:c r="D1" s="164"/>
      <x:c r="E1" s="164"/>
      <x:c r="F1" s="164"/>
      <x:c r="G1" s="164"/>
      <x:c r="H1" s="164"/>
      <x:c r="I1" s="164"/>
      <x:c r="J1" s="164"/>
      <x:c r="K1" s="164"/>
      <x:c r="L1" s="164"/>
    </x:row>
    <x:row r="2" ht="34.5" customHeight="1">
      <x:c r="A2" s="138" t="str">
        <x:v>Définition des seuils de déclenchement par aléa et registre des alertes émises. Le niveau est calculé automatiquement selon la valeur observée et les seuils jaune/orange/rouge.</x:v>
      </x:c>
      <x:c r="B2" s="138"/>
      <x:c r="C2" s="138"/>
      <x:c r="D2" s="138"/>
      <x:c r="E2" s="138"/>
      <x:c r="F2" s="138"/>
      <x:c r="G2" s="138"/>
      <x:c r="H2" s="138"/>
      <x:c r="I2" s="138"/>
      <x:c r="J2" s="138"/>
      <x:c r="K2" s="138"/>
      <x:c r="L2" s="138"/>
    </x:row>
    <x:row r="4">
      <x:c r="A4" s="166" t="str">
        <x:v>Aléa</x:v>
      </x:c>
      <x:c r="B4" s="166" t="str">
        <x:v>Indicateur</x:v>
      </x:c>
      <x:c r="C4" s="166" t="str">
        <x:v>Seuil Jaune</x:v>
      </x:c>
      <x:c r="D4" s="166" t="str">
        <x:v>Seuil Orange</x:v>
      </x:c>
      <x:c r="E4" s="166" t="str">
        <x:v>Seuil Rouge</x:v>
      </x:c>
      <x:c r="F4" s="166" t="str">
        <x:v>Unité</x:v>
      </x:c>
    </x:row>
    <x:row r="5">
      <x:c r="A5" s="141" t="str">
        <x:v>Vague de chaleur</x:v>
      </x:c>
      <x:c r="B5" s="141" t="str">
        <x:v>Température max</x:v>
      </x:c>
      <x:c r="C5" s="141" t="n">
        <x:v>38</x:v>
      </x:c>
      <x:c r="D5" s="141" t="n">
        <x:v>41</x:v>
      </x:c>
      <x:c r="E5" s="141" t="n">
        <x:v>44</x:v>
      </x:c>
      <x:c r="F5" s="141" t="str">
        <x:v>°C</x:v>
      </x:c>
    </x:row>
    <x:row r="6">
      <x:c r="A6" s="141" t="str">
        <x:v>Inondation pluviale</x:v>
      </x:c>
      <x:c r="B6" s="141" t="str">
        <x:v>Cumul pluie 24h</x:v>
      </x:c>
      <x:c r="C6" s="141" t="n">
        <x:v>50</x:v>
      </x:c>
      <x:c r="D6" s="141" t="n">
        <x:v>80</x:v>
      </x:c>
      <x:c r="E6" s="141" t="n">
        <x:v>120</x:v>
      </x:c>
      <x:c r="F6" s="141" t="str">
        <x:v>mm</x:v>
      </x:c>
    </x:row>
    <x:row r="7">
      <x:c r="A7" s="141" t="str">
        <x:v>Submersion marine</x:v>
      </x:c>
      <x:c r="B7" s="141" t="str">
        <x:v>Hauteur d'eau</x:v>
      </x:c>
      <x:c r="C7" s="141" t="n">
        <x:v>30</x:v>
      </x:c>
      <x:c r="D7" s="141" t="n">
        <x:v>60</x:v>
      </x:c>
      <x:c r="E7" s="141" t="n">
        <x:v>100</x:v>
      </x:c>
      <x:c r="F7" s="141" t="str">
        <x:v>cm</x:v>
      </x:c>
    </x:row>
    <x:row r="8">
      <x:c r="A8" s="141" t="str">
        <x:v>Pollution de l'air</x:v>
      </x:c>
      <x:c r="B8" s="141" t="str">
        <x:v>PM2.5 (24h)</x:v>
      </x:c>
      <x:c r="C8" s="141" t="n">
        <x:v>35</x:v>
      </x:c>
      <x:c r="D8" s="141" t="n">
        <x:v>75</x:v>
      </x:c>
      <x:c r="E8" s="141" t="n">
        <x:v>150</x:v>
      </x:c>
      <x:c r="F8" s="141" t="str">
        <x:v>µg/m³</x:v>
      </x:c>
    </x:row>
    <x:row r="9">
      <x:c r="A9" s="141" t="str">
        <x:v>Pollution sonore</x:v>
      </x:c>
      <x:c r="B9" s="141" t="str">
        <x:v>Lden</x:v>
      </x:c>
      <x:c r="C9" s="141" t="n">
        <x:v>55</x:v>
      </x:c>
      <x:c r="D9" s="141" t="n">
        <x:v>65</x:v>
      </x:c>
      <x:c r="E9" s="141" t="n">
        <x:v>75</x:v>
      </x:c>
      <x:c r="F9" s="141" t="str">
        <x:v>dB</x:v>
      </x:c>
    </x:row>
    <x:row r="12">
      <x:c r="A12" s="179" t="str">
        <x:v>REGISTRE DES ALERTES ÉMISES</x:v>
      </x:c>
      <x:c r="B12" s="179"/>
      <x:c r="C12" s="179"/>
      <x:c r="D12" s="179"/>
      <x:c r="E12" s="179"/>
      <x:c r="F12" s="179"/>
      <x:c r="G12" s="179"/>
      <x:c r="H12" s="179"/>
      <x:c r="I12" s="179"/>
      <x:c r="J12" s="179"/>
      <x:c r="K12" s="179"/>
      <x:c r="L12" s="179"/>
    </x:row>
    <x:row r="13">
      <x:c r="A13" s="166" t="str">
        <x:v>ID</x:v>
      </x:c>
      <x:c r="B13" s="166" t="str">
        <x:v>Date</x:v>
      </x:c>
      <x:c r="C13" s="166" t="str">
        <x:v>Commune</x:v>
      </x:c>
      <x:c r="D13" s="166" t="str">
        <x:v>Aléa</x:v>
      </x:c>
      <x:c r="E13" s="166" t="str">
        <x:v>Indicateur</x:v>
      </x:c>
      <x:c r="F13" s="166" t="str">
        <x:v>Valeur observée</x:v>
      </x:c>
      <x:c r="G13" s="166" t="str">
        <x:v>Seuil Jaune</x:v>
      </x:c>
      <x:c r="H13" s="166" t="str">
        <x:v>Seuil Orange</x:v>
      </x:c>
      <x:c r="I13" s="166" t="str">
        <x:v>Seuil Rouge</x:v>
      </x:c>
      <x:c r="J13" s="166" t="str">
        <x:v>Niveau calculé</x:v>
      </x:c>
      <x:c r="K13" s="166" t="str">
        <x:v>Action déclenchée</x:v>
      </x:c>
      <x:c r="L13" s="166" t="str">
        <x:v>Responsable</x:v>
      </x:c>
    </x:row>
    <x:row r="14">
      <x:c r="A14" s="142" t="str">
        <x:f>IF(B14="","","ALR-"&amp;TEXT(ROW()-13,"0000"))</x:f>
      </x:c>
      <x:c r="B14" s="146"/>
      <x:c r="C14" s="142"/>
      <x:c r="D14" s="142"/>
      <x:c r="E14" s="142"/>
      <x:c r="F14" s="142"/>
      <x:c r="G14" s="142"/>
      <x:c r="H14" s="142"/>
      <x:c r="I14" s="142"/>
      <x:c r="J14" s="142" t="str">
        <x:f>IF(OR(F14="",I14=""),"",IF(F14&gt;=I14,"Rouge (alerte maximale)",IF(F14&gt;=H14,"Orange (alerte)",IF(F14&gt;=G14,"Jaune (vigilance)","Vert (RAS)"))))</x:f>
      </x:c>
      <x:c r="K14" s="142"/>
      <x:c r="L14" s="142"/>
    </x:row>
    <x:row r="15">
      <x:c r="A15" s="142" t="str">
        <x:f>IF(B15="","","ALR-"&amp;TEXT(ROW()-13,"0000"))</x:f>
      </x:c>
      <x:c r="B15" s="146"/>
      <x:c r="C15" s="142"/>
      <x:c r="D15" s="142"/>
      <x:c r="E15" s="142"/>
      <x:c r="F15" s="142"/>
      <x:c r="G15" s="142"/>
      <x:c r="H15" s="142"/>
      <x:c r="I15" s="142"/>
      <x:c r="J15" s="142" t="str">
        <x:f>IF(OR(F15="",I15=""),"",IF(F15&gt;=I15,"Rouge (alerte maximale)",IF(F15&gt;=H15,"Orange (alerte)",IF(F15&gt;=G15,"Jaune (vigilance)","Vert (RAS)"))))</x:f>
      </x:c>
      <x:c r="K15" s="142"/>
      <x:c r="L15" s="142"/>
    </x:row>
    <x:row r="16">
      <x:c r="A16" s="142" t="str">
        <x:f>IF(B16="","","ALR-"&amp;TEXT(ROW()-13,"0000"))</x:f>
      </x:c>
      <x:c r="B16" s="146"/>
      <x:c r="C16" s="142"/>
      <x:c r="D16" s="142"/>
      <x:c r="E16" s="142"/>
      <x:c r="F16" s="142"/>
      <x:c r="G16" s="142"/>
      <x:c r="H16" s="142"/>
      <x:c r="I16" s="142"/>
      <x:c r="J16" s="142" t="str">
        <x:f>IF(OR(F16="",I16=""),"",IF(F16&gt;=I16,"Rouge (alerte maximale)",IF(F16&gt;=H16,"Orange (alerte)",IF(F16&gt;=G16,"Jaune (vigilance)","Vert (RAS)"))))</x:f>
      </x:c>
      <x:c r="K16" s="142"/>
      <x:c r="L16" s="142"/>
    </x:row>
    <x:row r="17">
      <x:c r="A17" s="142" t="str">
        <x:f>IF(B17="","","ALR-"&amp;TEXT(ROW()-13,"0000"))</x:f>
      </x:c>
      <x:c r="B17" s="146"/>
      <x:c r="C17" s="142"/>
      <x:c r="D17" s="142"/>
      <x:c r="E17" s="142"/>
      <x:c r="F17" s="142"/>
      <x:c r="G17" s="142"/>
      <x:c r="H17" s="142"/>
      <x:c r="I17" s="142"/>
      <x:c r="J17" s="142" t="str">
        <x:f>IF(OR(F17="",I17=""),"",IF(F17&gt;=I17,"Rouge (alerte maximale)",IF(F17&gt;=H17,"Orange (alerte)",IF(F17&gt;=G17,"Jaune (vigilance)","Vert (RAS)"))))</x:f>
      </x:c>
      <x:c r="K17" s="142"/>
      <x:c r="L17" s="142"/>
    </x:row>
    <x:row r="18">
      <x:c r="A18" s="142" t="str">
        <x:f>IF(B18="","","ALR-"&amp;TEXT(ROW()-13,"0000"))</x:f>
      </x:c>
      <x:c r="B18" s="146"/>
      <x:c r="C18" s="142"/>
      <x:c r="D18" s="142"/>
      <x:c r="E18" s="142"/>
      <x:c r="F18" s="142"/>
      <x:c r="G18" s="142"/>
      <x:c r="H18" s="142"/>
      <x:c r="I18" s="142"/>
      <x:c r="J18" s="142" t="str">
        <x:f>IF(OR(F18="",I18=""),"",IF(F18&gt;=I18,"Rouge (alerte maximale)",IF(F18&gt;=H18,"Orange (alerte)",IF(F18&gt;=G18,"Jaune (vigilance)","Vert (RAS)"))))</x:f>
      </x:c>
      <x:c r="K18" s="142"/>
      <x:c r="L18" s="142"/>
    </x:row>
    <x:row r="19">
      <x:c r="A19" s="142" t="str">
        <x:f>IF(B19="","","ALR-"&amp;TEXT(ROW()-13,"0000"))</x:f>
      </x:c>
      <x:c r="B19" s="146"/>
      <x:c r="C19" s="142"/>
      <x:c r="D19" s="142"/>
      <x:c r="E19" s="142"/>
      <x:c r="F19" s="142"/>
      <x:c r="G19" s="142"/>
      <x:c r="H19" s="142"/>
      <x:c r="I19" s="142"/>
      <x:c r="J19" s="142" t="str">
        <x:f>IF(OR(F19="",I19=""),"",IF(F19&gt;=I19,"Rouge (alerte maximale)",IF(F19&gt;=H19,"Orange (alerte)",IF(F19&gt;=G19,"Jaune (vigilance)","Vert (RAS)"))))</x:f>
      </x:c>
      <x:c r="K19" s="142"/>
      <x:c r="L19" s="142"/>
    </x:row>
    <x:row r="20">
      <x:c r="A20" s="142" t="str">
        <x:f>IF(B20="","","ALR-"&amp;TEXT(ROW()-13,"0000"))</x:f>
      </x:c>
      <x:c r="B20" s="146"/>
      <x:c r="C20" s="142"/>
      <x:c r="D20" s="142"/>
      <x:c r="E20" s="142"/>
      <x:c r="F20" s="142"/>
      <x:c r="G20" s="142"/>
      <x:c r="H20" s="142"/>
      <x:c r="I20" s="142"/>
      <x:c r="J20" s="142" t="str">
        <x:f>IF(OR(F20="",I20=""),"",IF(F20&gt;=I20,"Rouge (alerte maximale)",IF(F20&gt;=H20,"Orange (alerte)",IF(F20&gt;=G20,"Jaune (vigilance)","Vert (RAS)"))))</x:f>
      </x:c>
      <x:c r="K20" s="142"/>
      <x:c r="L20" s="142"/>
    </x:row>
    <x:row r="21">
      <x:c r="A21" s="142" t="str">
        <x:f>IF(B21="","","ALR-"&amp;TEXT(ROW()-13,"0000"))</x:f>
      </x:c>
      <x:c r="B21" s="146"/>
      <x:c r="C21" s="142"/>
      <x:c r="D21" s="142"/>
      <x:c r="E21" s="142"/>
      <x:c r="F21" s="142"/>
      <x:c r="G21" s="142"/>
      <x:c r="H21" s="142"/>
      <x:c r="I21" s="142"/>
      <x:c r="J21" s="142" t="str">
        <x:f>IF(OR(F21="",I21=""),"",IF(F21&gt;=I21,"Rouge (alerte maximale)",IF(F21&gt;=H21,"Orange (alerte)",IF(F21&gt;=G21,"Jaune (vigilance)","Vert (RAS)"))))</x:f>
      </x:c>
      <x:c r="K21" s="142"/>
      <x:c r="L21" s="142"/>
    </x:row>
    <x:row r="22">
      <x:c r="A22" s="142" t="str">
        <x:f>IF(B22="","","ALR-"&amp;TEXT(ROW()-13,"0000"))</x:f>
      </x:c>
      <x:c r="B22" s="146"/>
      <x:c r="C22" s="142"/>
      <x:c r="D22" s="142"/>
      <x:c r="E22" s="142"/>
      <x:c r="F22" s="142"/>
      <x:c r="G22" s="142"/>
      <x:c r="H22" s="142"/>
      <x:c r="I22" s="142"/>
      <x:c r="J22" s="142" t="str">
        <x:f>IF(OR(F22="",I22=""),"",IF(F22&gt;=I22,"Rouge (alerte maximale)",IF(F22&gt;=H22,"Orange (alerte)",IF(F22&gt;=G22,"Jaune (vigilance)","Vert (RAS)"))))</x:f>
      </x:c>
      <x:c r="K22" s="142"/>
      <x:c r="L22" s="142"/>
    </x:row>
    <x:row r="23">
      <x:c r="A23" s="142" t="str">
        <x:f>IF(B23="","","ALR-"&amp;TEXT(ROW()-13,"0000"))</x:f>
      </x:c>
      <x:c r="B23" s="146"/>
      <x:c r="C23" s="142"/>
      <x:c r="D23" s="142"/>
      <x:c r="E23" s="142"/>
      <x:c r="F23" s="142"/>
      <x:c r="G23" s="142"/>
      <x:c r="H23" s="142"/>
      <x:c r="I23" s="142"/>
      <x:c r="J23" s="142" t="str">
        <x:f>IF(OR(F23="",I23=""),"",IF(F23&gt;=I23,"Rouge (alerte maximale)",IF(F23&gt;=H23,"Orange (alerte)",IF(F23&gt;=G23,"Jaune (vigilance)","Vert (RAS)"))))</x:f>
      </x:c>
      <x:c r="K23" s="142"/>
      <x:c r="L23" s="142"/>
    </x:row>
    <x:row r="24">
      <x:c r="A24" s="142" t="str">
        <x:f>IF(B24="","","ALR-"&amp;TEXT(ROW()-13,"0000"))</x:f>
      </x:c>
      <x:c r="B24" s="146"/>
      <x:c r="C24" s="142"/>
      <x:c r="D24" s="142"/>
      <x:c r="E24" s="142"/>
      <x:c r="F24" s="142"/>
      <x:c r="G24" s="142"/>
      <x:c r="H24" s="142"/>
      <x:c r="I24" s="142"/>
      <x:c r="J24" s="142" t="str">
        <x:f>IF(OR(F24="",I24=""),"",IF(F24&gt;=I24,"Rouge (alerte maximale)",IF(F24&gt;=H24,"Orange (alerte)",IF(F24&gt;=G24,"Jaune (vigilance)","Vert (RAS)"))))</x:f>
      </x:c>
      <x:c r="K24" s="142"/>
      <x:c r="L24" s="142"/>
    </x:row>
    <x:row r="25">
      <x:c r="A25" s="142" t="str">
        <x:f>IF(B25="","","ALR-"&amp;TEXT(ROW()-13,"0000"))</x:f>
      </x:c>
      <x:c r="B25" s="146"/>
      <x:c r="C25" s="142"/>
      <x:c r="D25" s="142"/>
      <x:c r="E25" s="142"/>
      <x:c r="F25" s="142"/>
      <x:c r="G25" s="142"/>
      <x:c r="H25" s="142"/>
      <x:c r="I25" s="142"/>
      <x:c r="J25" s="142" t="str">
        <x:f>IF(OR(F25="",I25=""),"",IF(F25&gt;=I25,"Rouge (alerte maximale)",IF(F25&gt;=H25,"Orange (alerte)",IF(F25&gt;=G25,"Jaune (vigilance)","Vert (RAS)"))))</x:f>
      </x:c>
      <x:c r="K25" s="142"/>
      <x:c r="L25" s="142"/>
    </x:row>
    <x:row r="26">
      <x:c r="A26" s="142" t="str">
        <x:f>IF(B26="","","ALR-"&amp;TEXT(ROW()-13,"0000"))</x:f>
      </x:c>
      <x:c r="B26" s="146"/>
      <x:c r="C26" s="142"/>
      <x:c r="D26" s="142"/>
      <x:c r="E26" s="142"/>
      <x:c r="F26" s="142"/>
      <x:c r="G26" s="142"/>
      <x:c r="H26" s="142"/>
      <x:c r="I26" s="142"/>
      <x:c r="J26" s="142" t="str">
        <x:f>IF(OR(F26="",I26=""),"",IF(F26&gt;=I26,"Rouge (alerte maximale)",IF(F26&gt;=H26,"Orange (alerte)",IF(F26&gt;=G26,"Jaune (vigilance)","Vert (RAS)"))))</x:f>
      </x:c>
      <x:c r="K26" s="142"/>
      <x:c r="L26" s="142"/>
    </x:row>
    <x:row r="27">
      <x:c r="A27" s="142" t="str">
        <x:f>IF(B27="","","ALR-"&amp;TEXT(ROW()-13,"0000"))</x:f>
      </x:c>
      <x:c r="B27" s="146"/>
      <x:c r="C27" s="142"/>
      <x:c r="D27" s="142"/>
      <x:c r="E27" s="142"/>
      <x:c r="F27" s="142"/>
      <x:c r="G27" s="142"/>
      <x:c r="H27" s="142"/>
      <x:c r="I27" s="142"/>
      <x:c r="J27" s="142" t="str">
        <x:f>IF(OR(F27="",I27=""),"",IF(F27&gt;=I27,"Rouge (alerte maximale)",IF(F27&gt;=H27,"Orange (alerte)",IF(F27&gt;=G27,"Jaune (vigilance)","Vert (RAS)"))))</x:f>
      </x:c>
      <x:c r="K27" s="142"/>
      <x:c r="L27" s="142"/>
    </x:row>
    <x:row r="28">
      <x:c r="A28" s="142" t="str">
        <x:f>IF(B28="","","ALR-"&amp;TEXT(ROW()-13,"0000"))</x:f>
      </x:c>
      <x:c r="B28" s="146"/>
      <x:c r="C28" s="142"/>
      <x:c r="D28" s="142"/>
      <x:c r="E28" s="142"/>
      <x:c r="F28" s="142"/>
      <x:c r="G28" s="142"/>
      <x:c r="H28" s="142"/>
      <x:c r="I28" s="142"/>
      <x:c r="J28" s="142" t="str">
        <x:f>IF(OR(F28="",I28=""),"",IF(F28&gt;=I28,"Rouge (alerte maximale)",IF(F28&gt;=H28,"Orange (alerte)",IF(F28&gt;=G28,"Jaune (vigilance)","Vert (RAS)"))))</x:f>
      </x:c>
      <x:c r="K28" s="142"/>
      <x:c r="L28" s="142"/>
    </x:row>
    <x:row r="29">
      <x:c r="A29" s="142" t="str">
        <x:f>IF(B29="","","ALR-"&amp;TEXT(ROW()-13,"0000"))</x:f>
      </x:c>
      <x:c r="B29" s="146"/>
      <x:c r="C29" s="142"/>
      <x:c r="D29" s="142"/>
      <x:c r="E29" s="142"/>
      <x:c r="F29" s="142"/>
      <x:c r="G29" s="142"/>
      <x:c r="H29" s="142"/>
      <x:c r="I29" s="142"/>
      <x:c r="J29" s="142" t="str">
        <x:f>IF(OR(F29="",I29=""),"",IF(F29&gt;=I29,"Rouge (alerte maximale)",IF(F29&gt;=H29,"Orange (alerte)",IF(F29&gt;=G29,"Jaune (vigilance)","Vert (RAS)"))))</x:f>
      </x:c>
      <x:c r="K29" s="142"/>
      <x:c r="L29" s="142"/>
    </x:row>
    <x:row r="30">
      <x:c r="A30" s="142" t="str">
        <x:f>IF(B30="","","ALR-"&amp;TEXT(ROW()-13,"0000"))</x:f>
      </x:c>
      <x:c r="B30" s="146"/>
      <x:c r="C30" s="142"/>
      <x:c r="D30" s="142"/>
      <x:c r="E30" s="142"/>
      <x:c r="F30" s="142"/>
      <x:c r="G30" s="142"/>
      <x:c r="H30" s="142"/>
      <x:c r="I30" s="142"/>
      <x:c r="J30" s="142" t="str">
        <x:f>IF(OR(F30="",I30=""),"",IF(F30&gt;=I30,"Rouge (alerte maximale)",IF(F30&gt;=H30,"Orange (alerte)",IF(F30&gt;=G30,"Jaune (vigilance)","Vert (RAS)"))))</x:f>
      </x:c>
      <x:c r="K30" s="142"/>
      <x:c r="L30" s="142"/>
    </x:row>
    <x:row r="31">
      <x:c r="A31" s="142" t="str">
        <x:f>IF(B31="","","ALR-"&amp;TEXT(ROW()-13,"0000"))</x:f>
      </x:c>
      <x:c r="B31" s="146"/>
      <x:c r="C31" s="142"/>
      <x:c r="D31" s="142"/>
      <x:c r="E31" s="142"/>
      <x:c r="F31" s="142"/>
      <x:c r="G31" s="142"/>
      <x:c r="H31" s="142"/>
      <x:c r="I31" s="142"/>
      <x:c r="J31" s="142" t="str">
        <x:f>IF(OR(F31="",I31=""),"",IF(F31&gt;=I31,"Rouge (alerte maximale)",IF(F31&gt;=H31,"Orange (alerte)",IF(F31&gt;=G31,"Jaune (vigilance)","Vert (RAS)"))))</x:f>
      </x:c>
      <x:c r="K31" s="142"/>
      <x:c r="L31" s="142"/>
    </x:row>
    <x:row r="32">
      <x:c r="A32" s="142" t="str">
        <x:f>IF(B32="","","ALR-"&amp;TEXT(ROW()-13,"0000"))</x:f>
      </x:c>
      <x:c r="B32" s="146"/>
      <x:c r="C32" s="142"/>
      <x:c r="D32" s="142"/>
      <x:c r="E32" s="142"/>
      <x:c r="F32" s="142"/>
      <x:c r="G32" s="142"/>
      <x:c r="H32" s="142"/>
      <x:c r="I32" s="142"/>
      <x:c r="J32" s="142" t="str">
        <x:f>IF(OR(F32="",I32=""),"",IF(F32&gt;=I32,"Rouge (alerte maximale)",IF(F32&gt;=H32,"Orange (alerte)",IF(F32&gt;=G32,"Jaune (vigilance)","Vert (RAS)"))))</x:f>
      </x:c>
      <x:c r="K32" s="142"/>
      <x:c r="L32" s="142"/>
    </x:row>
    <x:row r="33">
      <x:c r="A33" s="142" t="str">
        <x:f>IF(B33="","","ALR-"&amp;TEXT(ROW()-13,"0000"))</x:f>
      </x:c>
      <x:c r="B33" s="146"/>
      <x:c r="C33" s="142"/>
      <x:c r="D33" s="142"/>
      <x:c r="E33" s="142"/>
      <x:c r="F33" s="142"/>
      <x:c r="G33" s="142"/>
      <x:c r="H33" s="142"/>
      <x:c r="I33" s="142"/>
      <x:c r="J33" s="142" t="str">
        <x:f>IF(OR(F33="",I33=""),"",IF(F33&gt;=I33,"Rouge (alerte maximale)",IF(F33&gt;=H33,"Orange (alerte)",IF(F33&gt;=G33,"Jaune (vigilance)","Vert (RAS)"))))</x:f>
      </x:c>
      <x:c r="K33" s="142"/>
      <x:c r="L33" s="142"/>
    </x:row>
    <x:row r="34">
      <x:c r="A34" s="142" t="str">
        <x:f>IF(B34="","","ALR-"&amp;TEXT(ROW()-13,"0000"))</x:f>
      </x:c>
      <x:c r="B34" s="146"/>
      <x:c r="C34" s="142"/>
      <x:c r="D34" s="142"/>
      <x:c r="E34" s="142"/>
      <x:c r="F34" s="142"/>
      <x:c r="G34" s="142"/>
      <x:c r="H34" s="142"/>
      <x:c r="I34" s="142"/>
      <x:c r="J34" s="142" t="str">
        <x:f>IF(OR(F34="",I34=""),"",IF(F34&gt;=I34,"Rouge (alerte maximale)",IF(F34&gt;=H34,"Orange (alerte)",IF(F34&gt;=G34,"Jaune (vigilance)","Vert (RAS)"))))</x:f>
      </x:c>
      <x:c r="K34" s="142"/>
      <x:c r="L34" s="142"/>
    </x:row>
    <x:row r="35">
      <x:c r="A35" s="142" t="str">
        <x:f>IF(B35="","","ALR-"&amp;TEXT(ROW()-13,"0000"))</x:f>
      </x:c>
      <x:c r="B35" s="146"/>
      <x:c r="C35" s="142"/>
      <x:c r="D35" s="142"/>
      <x:c r="E35" s="142"/>
      <x:c r="F35" s="142"/>
      <x:c r="G35" s="142"/>
      <x:c r="H35" s="142"/>
      <x:c r="I35" s="142"/>
      <x:c r="J35" s="142" t="str">
        <x:f>IF(OR(F35="",I35=""),"",IF(F35&gt;=I35,"Rouge (alerte maximale)",IF(F35&gt;=H35,"Orange (alerte)",IF(F35&gt;=G35,"Jaune (vigilance)","Vert (RAS)"))))</x:f>
      </x:c>
      <x:c r="K35" s="142"/>
      <x:c r="L35" s="142"/>
    </x:row>
    <x:row r="36">
      <x:c r="A36" s="142" t="str">
        <x:f>IF(B36="","","ALR-"&amp;TEXT(ROW()-13,"0000"))</x:f>
      </x:c>
      <x:c r="B36" s="146"/>
      <x:c r="C36" s="142"/>
      <x:c r="D36" s="142"/>
      <x:c r="E36" s="142"/>
      <x:c r="F36" s="142"/>
      <x:c r="G36" s="142"/>
      <x:c r="H36" s="142"/>
      <x:c r="I36" s="142"/>
      <x:c r="J36" s="142" t="str">
        <x:f>IF(OR(F36="",I36=""),"",IF(F36&gt;=I36,"Rouge (alerte maximale)",IF(F36&gt;=H36,"Orange (alerte)",IF(F36&gt;=G36,"Jaune (vigilance)","Vert (RAS)"))))</x:f>
      </x:c>
      <x:c r="K36" s="142"/>
      <x:c r="L36" s="142"/>
    </x:row>
    <x:row r="37">
      <x:c r="A37" s="142" t="str">
        <x:f>IF(B37="","","ALR-"&amp;TEXT(ROW()-13,"0000"))</x:f>
      </x:c>
      <x:c r="B37" s="146"/>
      <x:c r="C37" s="142"/>
      <x:c r="D37" s="142"/>
      <x:c r="E37" s="142"/>
      <x:c r="F37" s="142"/>
      <x:c r="G37" s="142"/>
      <x:c r="H37" s="142"/>
      <x:c r="I37" s="142"/>
      <x:c r="J37" s="142" t="str">
        <x:f>IF(OR(F37="",I37=""),"",IF(F37&gt;=I37,"Rouge (alerte maximale)",IF(F37&gt;=H37,"Orange (alerte)",IF(F37&gt;=G37,"Jaune (vigilance)","Vert (RAS)"))))</x:f>
      </x:c>
      <x:c r="K37" s="142"/>
      <x:c r="L37" s="142"/>
    </x:row>
    <x:row r="38">
      <x:c r="A38" s="142" t="str">
        <x:f>IF(B38="","","ALR-"&amp;TEXT(ROW()-13,"0000"))</x:f>
      </x:c>
      <x:c r="B38" s="146"/>
      <x:c r="C38" s="142"/>
      <x:c r="D38" s="142"/>
      <x:c r="E38" s="142"/>
      <x:c r="F38" s="142"/>
      <x:c r="G38" s="142"/>
      <x:c r="H38" s="142"/>
      <x:c r="I38" s="142"/>
      <x:c r="J38" s="142" t="str">
        <x:f>IF(OR(F38="",I38=""),"",IF(F38&gt;=I38,"Rouge (alerte maximale)",IF(F38&gt;=H38,"Orange (alerte)",IF(F38&gt;=G38,"Jaune (vigilance)","Vert (RAS)"))))</x:f>
      </x:c>
      <x:c r="K38" s="142"/>
      <x:c r="L38" s="142"/>
    </x:row>
    <x:row r="39">
      <x:c r="A39" s="142" t="str">
        <x:f>IF(B39="","","ALR-"&amp;TEXT(ROW()-13,"0000"))</x:f>
      </x:c>
      <x:c r="B39" s="146"/>
      <x:c r="C39" s="142"/>
      <x:c r="D39" s="142"/>
      <x:c r="E39" s="142"/>
      <x:c r="F39" s="142"/>
      <x:c r="G39" s="142"/>
      <x:c r="H39" s="142"/>
      <x:c r="I39" s="142"/>
      <x:c r="J39" s="142" t="str">
        <x:f>IF(OR(F39="",I39=""),"",IF(F39&gt;=I39,"Rouge (alerte maximale)",IF(F39&gt;=H39,"Orange (alerte)",IF(F39&gt;=G39,"Jaune (vigilance)","Vert (RAS)"))))</x:f>
      </x:c>
      <x:c r="K39" s="142"/>
      <x:c r="L39" s="142"/>
    </x:row>
    <x:row r="40">
      <x:c r="A40" s="142" t="str">
        <x:f>IF(B40="","","ALR-"&amp;TEXT(ROW()-13,"0000"))</x:f>
      </x:c>
      <x:c r="B40" s="146"/>
      <x:c r="C40" s="142"/>
      <x:c r="D40" s="142"/>
      <x:c r="E40" s="142"/>
      <x:c r="F40" s="142"/>
      <x:c r="G40" s="142"/>
      <x:c r="H40" s="142"/>
      <x:c r="I40" s="142"/>
      <x:c r="J40" s="142" t="str">
        <x:f>IF(OR(F40="",I40=""),"",IF(F40&gt;=I40,"Rouge (alerte maximale)",IF(F40&gt;=H40,"Orange (alerte)",IF(F40&gt;=G40,"Jaune (vigilance)","Vert (RAS)"))))</x:f>
      </x:c>
      <x:c r="K40" s="142"/>
      <x:c r="L40" s="142"/>
    </x:row>
    <x:row r="41">
      <x:c r="A41" s="142" t="str">
        <x:f>IF(B41="","","ALR-"&amp;TEXT(ROW()-13,"0000"))</x:f>
      </x:c>
      <x:c r="B41" s="146"/>
      <x:c r="C41" s="142"/>
      <x:c r="D41" s="142"/>
      <x:c r="E41" s="142"/>
      <x:c r="F41" s="142"/>
      <x:c r="G41" s="142"/>
      <x:c r="H41" s="142"/>
      <x:c r="I41" s="142"/>
      <x:c r="J41" s="142" t="str">
        <x:f>IF(OR(F41="",I41=""),"",IF(F41&gt;=I41,"Rouge (alerte maximale)",IF(F41&gt;=H41,"Orange (alerte)",IF(F41&gt;=G41,"Jaune (vigilance)","Vert (RAS)"))))</x:f>
      </x:c>
      <x:c r="K41" s="142"/>
      <x:c r="L41" s="142"/>
    </x:row>
    <x:row r="42">
      <x:c r="A42" s="142" t="str">
        <x:f>IF(B42="","","ALR-"&amp;TEXT(ROW()-13,"0000"))</x:f>
      </x:c>
      <x:c r="B42" s="146"/>
      <x:c r="C42" s="142"/>
      <x:c r="D42" s="142"/>
      <x:c r="E42" s="142"/>
      <x:c r="F42" s="142"/>
      <x:c r="G42" s="142"/>
      <x:c r="H42" s="142"/>
      <x:c r="I42" s="142"/>
      <x:c r="J42" s="142" t="str">
        <x:f>IF(OR(F42="",I42=""),"",IF(F42&gt;=I42,"Rouge (alerte maximale)",IF(F42&gt;=H42,"Orange (alerte)",IF(F42&gt;=G42,"Jaune (vigilance)","Vert (RAS)"))))</x:f>
      </x:c>
      <x:c r="K42" s="142"/>
      <x:c r="L42" s="142"/>
    </x:row>
    <x:row r="43">
      <x:c r="A43" s="142" t="str">
        <x:f>IF(B43="","","ALR-"&amp;TEXT(ROW()-13,"0000"))</x:f>
      </x:c>
      <x:c r="B43" s="146"/>
      <x:c r="C43" s="142"/>
      <x:c r="D43" s="142"/>
      <x:c r="E43" s="142"/>
      <x:c r="F43" s="142"/>
      <x:c r="G43" s="142"/>
      <x:c r="H43" s="142"/>
      <x:c r="I43" s="142"/>
      <x:c r="J43" s="142" t="str">
        <x:f>IF(OR(F43="",I43=""),"",IF(F43&gt;=I43,"Rouge (alerte maximale)",IF(F43&gt;=H43,"Orange (alerte)",IF(F43&gt;=G43,"Jaune (vigilance)","Vert (RAS)"))))</x:f>
      </x:c>
      <x:c r="K43" s="142"/>
      <x:c r="L43" s="142"/>
    </x:row>
  </x:sheetData>
  <x:mergeCells>
    <x:mergeCell ref="A1:L1"/>
    <x:mergeCell ref="A2:L2"/>
    <x:mergeCell ref="A12:L12"/>
  </x:mergeCells>
  <x:conditionalFormatting sqref="J14:J43">
    <x:cfRule type="containsText" dxfId="569" priority="1" operator="containsText" text="ALERTE"/>
    <x:cfRule type="containsText" dxfId="570" priority="2" operator="containsText" text="OK"/>
    <x:cfRule type="containsText" dxfId="571" priority="3" operator="containsText" text="Rouge"/>
    <x:cfRule type="containsText" dxfId="572" priority="4" operator="containsText" text="Orange"/>
    <x:cfRule type="containsText" dxfId="573" priority="5" operator="containsText" text="Jaune"/>
    <x:cfRule type="containsText" dxfId="574" priority="6" operator="containsText" text="Vert"/>
    <x:cfRule type="containsText" dxfId="575" priority="7" operator="containsText" text="Validé humainement"/>
    <x:cfRule type="containsText" dxfId="576" priority="8" operator="containsText" text="P0"/>
    <x:cfRule type="containsText" dxfId="577" priority="9" operator="containsText" text="Extrême"/>
    <x:cfRule type="containsText" dxfId="57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C14:C43">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D14:D43">
      <x:formula1>"Vague de chaleur,Inondation pluviale,Submersion marine,Érosion côtière,Sécheresse,Pollution de l'air,Tempête / vent fort"</x:formula1>
    </x:dataValidation>
  </x:dataValidations>
  <x:pageMargins left="0.7" right="0.7" top="0.75" bottom="0.75" header="0.3" footer="0.3"/>
  <x:tableParts count="2">
    <x:tablePart xmlns:r="http://schemas.openxmlformats.org/officeDocument/2006/relationships" r:id="R89cdb55edd7947d4"/>
    <x:tablePart xmlns:r="http://schemas.openxmlformats.org/officeDocument/2006/relationships" r:id="Rb38bb5a0db0745be"/>
  </x:tableParts>
</x:worksheet>
</file>

<file path=xl/worksheets/sheet116.xml><?xml version="1.0" encoding="utf-8"?>
<x:worksheet xmlns:x="http://schemas.openxmlformats.org/spreadsheetml/2006/main">
  <x:sheetViews>
    <x:sheetView showGridLines="0" workbookViewId="0"/>
  </x:sheetViews>
  <x:sheetFormatPr defaultRowHeight="15"/>
  <x:cols>
    <x:col min="1" max="1" width="11.25" hidden="0" customWidth="1"/>
    <x:col min="2" max="2" width="22.5" hidden="0" customWidth="1"/>
    <x:col min="3" max="3" width="25" hidden="0" customWidth="1"/>
    <x:col min="4" max="4" width="20" hidden="0" customWidth="1"/>
    <x:col min="5" max="5" width="25" hidden="0" customWidth="1"/>
    <x:col min="6" max="6" width="13.75" hidden="0" customWidth="1"/>
    <x:col min="7" max="7" width="16.25" hidden="0" customWidth="1"/>
    <x:col min="8" max="8" width="13.75" hidden="0" customWidth="1"/>
    <x:col min="9" max="9" width="13.75" hidden="0" customWidth="1"/>
    <x:col min="10" max="10" width="25" hidden="0" customWidth="1"/>
  </x:cols>
  <x:sheetData>
    <x:row r="1" ht="25.5" customHeight="1">
      <x:c r="A1" s="152" t="str">
        <x:v>Gestion des utilisateurs &amp; rôles (RBAC)</x:v>
      </x:c>
      <x:c r="B1" s="152"/>
      <x:c r="C1" s="152"/>
      <x:c r="D1" s="152"/>
      <x:c r="E1" s="152"/>
      <x:c r="F1" s="152"/>
      <x:c r="G1" s="152"/>
      <x:c r="H1" s="152"/>
      <x:c r="I1" s="152"/>
      <x:c r="J1" s="152"/>
    </x:row>
    <x:row r="2" ht="34.5" customHeight="1">
      <x:c r="A2" s="138" t="str">
        <x:v>Annuaire des utilisateurs, rôles et matrice de permissions. Les droits réels sont appliqués par la plateforme cible ; cette feuille sert de référentiel de gouvernance des accès.</x:v>
      </x:c>
      <x:c r="B2" s="138"/>
      <x:c r="C2" s="138"/>
      <x:c r="D2" s="138"/>
      <x:c r="E2" s="138"/>
      <x:c r="F2" s="138"/>
      <x:c r="G2" s="138"/>
      <x:c r="H2" s="138"/>
      <x:c r="I2" s="138"/>
      <x:c r="J2" s="138"/>
    </x:row>
    <x:row r="4">
      <x:c r="A4" s="154" t="str">
        <x:v>ID</x:v>
      </x:c>
      <x:c r="B4" s="154" t="str">
        <x:v>Nom &amp; prénom</x:v>
      </x:c>
      <x:c r="C4" s="154" t="str">
        <x:v>Direction / structure</x:v>
      </x:c>
      <x:c r="D4" s="154" t="str">
        <x:v>Rôle</x:v>
      </x:c>
      <x:c r="E4" s="154" t="str">
        <x:v>Périmètre (modules)</x:v>
      </x:c>
      <x:c r="F4" s="154" t="str">
        <x:v>Droit de saisie</x:v>
      </x:c>
      <x:c r="G4" s="154" t="str">
        <x:v>Droit de validation</x:v>
      </x:c>
      <x:c r="H4" s="154" t="str">
        <x:v>Droit d'export</x:v>
      </x:c>
      <x:c r="I4" s="154" t="str">
        <x:v>Statut compte</x:v>
      </x:c>
      <x:c r="J4" s="154" t="str">
        <x:v>Email</x:v>
      </x:c>
    </x:row>
    <x:row r="5">
      <x:c r="A5" s="142" t="str">
        <x:v>U-0001</x:v>
      </x:c>
      <x:c r="B5" s="142" t="str">
        <x:v>Administrateur Hub</x:v>
      </x:c>
      <x:c r="C5" s="142" t="str">
        <x:v>Direction SIG</x:v>
      </x:c>
      <x:c r="D5" s="142" t="str">
        <x:v>Administrateur</x:v>
      </x:c>
      <x:c r="E5" s="142" t="str">
        <x:v>Tous</x:v>
      </x:c>
      <x:c r="F5" s="142" t="str">
        <x:v>Oui</x:v>
      </x:c>
      <x:c r="G5" s="142" t="str">
        <x:v>Oui</x:v>
      </x:c>
      <x:c r="H5" s="142" t="str">
        <x:v>Oui</x:v>
      </x:c>
      <x:c r="I5" s="142" t="str">
        <x:v>Actif</x:v>
      </x:c>
      <x:c r="J5" s="142" t="str"/>
    </x:row>
    <x:row r="6">
      <x:c r="A6" s="142" t="str">
        <x:v>U-0002</x:v>
      </x:c>
      <x:c r="B6" s="142" t="str">
        <x:v>Référent GES</x:v>
      </x:c>
      <x:c r="C6" s="142" t="str">
        <x:v>Direction Environnement</x:v>
      </x:c>
      <x:c r="D6" s="142" t="str">
        <x:v>Gestionnaire données</x:v>
      </x:c>
      <x:c r="E6" s="142" t="str">
        <x:v>Atténuation / GES</x:v>
      </x:c>
      <x:c r="F6" s="142" t="str">
        <x:v>Oui</x:v>
      </x:c>
      <x:c r="G6" s="142" t="str">
        <x:v>Oui</x:v>
      </x:c>
      <x:c r="H6" s="142" t="str">
        <x:v>Oui</x:v>
      </x:c>
      <x:c r="I6" s="142" t="str">
        <x:v>Actif</x:v>
      </x:c>
      <x:c r="J6" s="142" t="str"/>
    </x:row>
    <x:row r="7">
      <x:c r="A7" s="142" t="str">
        <x:v>U-0003</x:v>
      </x:c>
      <x:c r="B7" s="142" t="str">
        <x:v>Référent Adaptation</x:v>
      </x:c>
      <x:c r="C7" s="142" t="str">
        <x:v>Direction Planification</x:v>
      </x:c>
      <x:c r="D7" s="142" t="str">
        <x:v>Gestionnaire données</x:v>
      </x:c>
      <x:c r="E7" s="142" t="str">
        <x:v>Adaptation / vulnérabilité</x:v>
      </x:c>
      <x:c r="F7" s="142" t="str">
        <x:v>Oui</x:v>
      </x:c>
      <x:c r="G7" s="142" t="str">
        <x:v>Oui</x:v>
      </x:c>
      <x:c r="H7" s="142" t="str">
        <x:v>Oui</x:v>
      </x:c>
      <x:c r="I7" s="142" t="str">
        <x:v>Actif</x:v>
      </x:c>
      <x:c r="J7" s="142" t="str"/>
    </x:row>
    <x:row r="8">
      <x:c r="A8" s="142" t="str">
        <x:v>U-0004</x:v>
      </x:c>
      <x:c r="B8" s="142" t="str">
        <x:v>Agent de saisie secteur</x:v>
      </x:c>
      <x:c r="C8" s="142" t="str">
        <x:v>Directions sectorielles</x:v>
      </x:c>
      <x:c r="D8" s="142" t="str">
        <x:v>Saisie</x:v>
      </x:c>
      <x:c r="E8" s="142" t="str">
        <x:v>Module assigné</x:v>
      </x:c>
      <x:c r="F8" s="142" t="str">
        <x:v>Oui</x:v>
      </x:c>
      <x:c r="G8" s="142" t="str">
        <x:v>Non</x:v>
      </x:c>
      <x:c r="H8" s="142" t="str">
        <x:v>Non</x:v>
      </x:c>
      <x:c r="I8" s="142" t="str">
        <x:v>Actif</x:v>
      </x:c>
      <x:c r="J8" s="142" t="str"/>
    </x:row>
    <x:row r="9">
      <x:c r="A9" s="142" t="str">
        <x:v>U-0005</x:v>
      </x:c>
      <x:c r="B9" s="142" t="str">
        <x:v>Validateur expert</x:v>
      </x:c>
      <x:c r="C9" s="142" t="str">
        <x:v>Comité technique climat</x:v>
      </x:c>
      <x:c r="D9" s="142" t="str">
        <x:v>Validateur</x:v>
      </x:c>
      <x:c r="E9" s="142" t="str">
        <x:v>Tous (lecture+validation)</x:v>
      </x:c>
      <x:c r="F9" s="142" t="str">
        <x:v>Non</x:v>
      </x:c>
      <x:c r="G9" s="142" t="str">
        <x:v>Oui</x:v>
      </x:c>
      <x:c r="H9" s="142" t="str">
        <x:v>Oui</x:v>
      </x:c>
      <x:c r="I9" s="142" t="str">
        <x:v>Actif</x:v>
      </x:c>
      <x:c r="J9" s="142" t="str"/>
    </x:row>
    <x:row r="10">
      <x:c r="A10" s="142" t="str">
        <x:v>U-0006</x:v>
      </x:c>
      <x:c r="B10" s="142" t="str">
        <x:v>Reporting international</x:v>
      </x:c>
      <x:c r="C10" s="142" t="str">
        <x:v>Cellule Climat</x:v>
      </x:c>
      <x:c r="D10" s="142" t="str">
        <x:v>Reporting</x:v>
      </x:c>
      <x:c r="E10" s="142" t="str">
        <x:v>Reporting CDP/C40/CDN</x:v>
      </x:c>
      <x:c r="F10" s="142" t="str">
        <x:v>Non</x:v>
      </x:c>
      <x:c r="G10" s="142" t="str">
        <x:v>Non</x:v>
      </x:c>
      <x:c r="H10" s="142" t="str">
        <x:v>Oui</x:v>
      </x:c>
      <x:c r="I10" s="142" t="str">
        <x:v>Actif</x:v>
      </x:c>
      <x:c r="J10" s="142" t="str"/>
    </x:row>
    <x:row r="11">
      <x:c r="A11" s="142" t="str">
        <x:v>U-0007</x:v>
      </x:c>
      <x:c r="B11" s="142" t="str">
        <x:v>Décideur / élu</x:v>
      </x:c>
      <x:c r="C11" s="142" t="str">
        <x:v>Cabinet du Maire</x:v>
      </x:c>
      <x:c r="D11" s="142" t="str">
        <x:v>Lecture</x:v>
      </x:c>
      <x:c r="E11" s="142" t="str">
        <x:v>Tableaux de bord</x:v>
      </x:c>
      <x:c r="F11" s="142" t="str">
        <x:v>Non</x:v>
      </x:c>
      <x:c r="G11" s="142" t="str">
        <x:v>Non</x:v>
      </x:c>
      <x:c r="H11" s="142" t="str">
        <x:v>Oui</x:v>
      </x:c>
      <x:c r="I11" s="142" t="str">
        <x:v>Actif</x:v>
      </x:c>
      <x:c r="J11" s="142" t="str"/>
    </x:row>
    <x:row r="14">
      <x:c r="A14" s="179" t="str">
        <x:v>MATRICE DES PERMISSIONS PAR RÔLE</x:v>
      </x:c>
      <x:c r="B14" s="179"/>
      <x:c r="C14" s="179"/>
      <x:c r="D14" s="179"/>
      <x:c r="E14" s="179"/>
      <x:c r="F14" s="179"/>
      <x:c r="G14" s="179"/>
      <x:c r="H14" s="179"/>
      <x:c r="I14" s="179"/>
      <x:c r="J14" s="179"/>
    </x:row>
    <x:row r="15">
      <x:c r="A15" s="154" t="str">
        <x:v>Rôle</x:v>
      </x:c>
      <x:c r="B15" s="154" t="str">
        <x:v>Voir tableaux de bord</x:v>
      </x:c>
      <x:c r="C15" s="154" t="str">
        <x:v>Saisir données</x:v>
      </x:c>
      <x:c r="D15" s="154" t="str">
        <x:v>Valider données</x:v>
      </x:c>
      <x:c r="E15" s="154" t="str">
        <x:v>Exporter</x:v>
      </x:c>
      <x:c r="F15" s="154" t="str">
        <x:v>Gérer utilisateurs</x:v>
      </x:c>
      <x:c r="G15" s="154" t="str">
        <x:v>Configurer référentiels</x:v>
      </x:c>
    </x:row>
    <x:row r="16">
      <x:c r="A16" s="141" t="str">
        <x:v>Administrateur</x:v>
      </x:c>
      <x:c r="B16" s="141" t="str">
        <x:v>✔</x:v>
      </x:c>
      <x:c r="C16" s="141" t="str">
        <x:v>✔</x:v>
      </x:c>
      <x:c r="D16" s="141" t="str">
        <x:v>✔</x:v>
      </x:c>
      <x:c r="E16" s="141" t="str">
        <x:v>✔</x:v>
      </x:c>
      <x:c r="F16" s="141" t="str">
        <x:v>✔</x:v>
      </x:c>
      <x:c r="G16" s="141" t="str">
        <x:v>✔</x:v>
      </x:c>
    </x:row>
    <x:row r="17">
      <x:c r="A17" s="141" t="str">
        <x:v>Gestionnaire données</x:v>
      </x:c>
      <x:c r="B17" s="141" t="str">
        <x:v>✔</x:v>
      </x:c>
      <x:c r="C17" s="141" t="str">
        <x:v>✔</x:v>
      </x:c>
      <x:c r="D17" s="141" t="str">
        <x:v>✔</x:v>
      </x:c>
      <x:c r="E17" s="141" t="str">
        <x:v>✔</x:v>
      </x:c>
      <x:c r="F17" s="141" t="str">
        <x:v>—</x:v>
      </x:c>
      <x:c r="G17" s="141" t="str">
        <x:v>Partiel</x:v>
      </x:c>
    </x:row>
    <x:row r="18">
      <x:c r="A18" s="141" t="str">
        <x:v>Saisie</x:v>
      </x:c>
      <x:c r="B18" s="141" t="str">
        <x:v>✔</x:v>
      </x:c>
      <x:c r="C18" s="141" t="str">
        <x:v>✔</x:v>
      </x:c>
      <x:c r="D18" s="141" t="str">
        <x:v>—</x:v>
      </x:c>
      <x:c r="E18" s="141" t="str">
        <x:v>—</x:v>
      </x:c>
      <x:c r="F18" s="141" t="str">
        <x:v>—</x:v>
      </x:c>
      <x:c r="G18" s="141" t="str">
        <x:v>—</x:v>
      </x:c>
    </x:row>
    <x:row r="19">
      <x:c r="A19" s="141" t="str">
        <x:v>Validateur</x:v>
      </x:c>
      <x:c r="B19" s="141" t="str">
        <x:v>✔</x:v>
      </x:c>
      <x:c r="C19" s="141" t="str">
        <x:v>—</x:v>
      </x:c>
      <x:c r="D19" s="141" t="str">
        <x:v>✔</x:v>
      </x:c>
      <x:c r="E19" s="141" t="str">
        <x:v>✔</x:v>
      </x:c>
      <x:c r="F19" s="141" t="str">
        <x:v>—</x:v>
      </x:c>
      <x:c r="G19" s="141" t="str">
        <x:v>—</x:v>
      </x:c>
    </x:row>
    <x:row r="20">
      <x:c r="A20" s="141" t="str">
        <x:v>Reporting</x:v>
      </x:c>
      <x:c r="B20" s="141" t="str">
        <x:v>✔</x:v>
      </x:c>
      <x:c r="C20" s="141" t="str">
        <x:v>—</x:v>
      </x:c>
      <x:c r="D20" s="141" t="str">
        <x:v>—</x:v>
      </x:c>
      <x:c r="E20" s="141" t="str">
        <x:v>✔</x:v>
      </x:c>
      <x:c r="F20" s="141" t="str">
        <x:v>—</x:v>
      </x:c>
      <x:c r="G20" s="141" t="str">
        <x:v>—</x:v>
      </x:c>
    </x:row>
    <x:row r="21">
      <x:c r="A21" s="141" t="str">
        <x:v>Lecture</x:v>
      </x:c>
      <x:c r="B21" s="141" t="str">
        <x:v>✔</x:v>
      </x:c>
      <x:c r="C21" s="141" t="str">
        <x:v>—</x:v>
      </x:c>
      <x:c r="D21" s="141" t="str">
        <x:v>—</x:v>
      </x:c>
      <x:c r="E21" s="141" t="str">
        <x:v>Partiel</x:v>
      </x:c>
      <x:c r="F21" s="141" t="str">
        <x:v>—</x:v>
      </x:c>
      <x:c r="G21" s="141" t="str">
        <x:v>—</x:v>
      </x:c>
    </x:row>
  </x:sheetData>
  <x:mergeCells>
    <x:mergeCell ref="A1:J1"/>
    <x:mergeCell ref="A2:J2"/>
    <x:mergeCell ref="A14:J14"/>
  </x:mergeCells>
  <x:dataValidations count="5">
    <x:dataValidation type="list" errorStyle="warning" showInputMessage="1" showErrorMessage="1" errorTitle="Valeur inattendue" error="Veuillez choisir une valeur de la liste." promptTitle="Liste contrôlée" prompt="Choisir une valeur autorisée." sqref="D5:D11">
      <x:formula1>"Administrateur,Gestionnaire données,Saisie,Validateur,Reporting,Lecture"</x:formula1>
    </x:dataValidation>
    <x:dataValidation type="list" errorStyle="warning" showInputMessage="1" showErrorMessage="1" errorTitle="Valeur inattendue" error="Veuillez choisir une valeur de la liste." promptTitle="Liste contrôlée" prompt="Choisir une valeur autorisée." sqref="F5:F11">
      <x:formula1>"Oui,Non,Partiel"</x:formula1>
    </x:dataValidation>
    <x:dataValidation type="list" errorStyle="warning" showInputMessage="1" showErrorMessage="1" errorTitle="Valeur inattendue" error="Veuillez choisir une valeur de la liste." promptTitle="Liste contrôlée" prompt="Choisir une valeur autorisée." sqref="G5:G11">
      <x:formula1>"Oui,Non,Partiel"</x:formula1>
    </x:dataValidation>
    <x:dataValidation type="list" errorStyle="warning" showInputMessage="1" showErrorMessage="1" errorTitle="Valeur inattendue" error="Veuillez choisir une valeur de la liste." promptTitle="Liste contrôlée" prompt="Choisir une valeur autorisée." sqref="H5:H11">
      <x:formula1>"Oui,Non,Partiel"</x:formula1>
    </x:dataValidation>
    <x:dataValidation type="list" errorStyle="warning" showInputMessage="1" showErrorMessage="1" errorTitle="Valeur inattendue" error="Veuillez choisir une valeur de la liste." promptTitle="Liste contrôlée" prompt="Choisir une valeur autorisée." sqref="I5:I11">
      <x:formula1>"Actif,Suspendu,Désactivé"</x:formula1>
    </x:dataValidation>
  </x:dataValidations>
  <x:pageMargins left="0.7" right="0.7" top="0.75" bottom="0.75" header="0.3" footer="0.3"/>
  <x:tableParts count="2">
    <x:tablePart xmlns:r="http://schemas.openxmlformats.org/officeDocument/2006/relationships" r:id="R876f711951214664"/>
    <x:tablePart xmlns:r="http://schemas.openxmlformats.org/officeDocument/2006/relationships" r:id="Rddbc82517d4245ac"/>
  </x:tableParts>
</x:worksheet>
</file>

<file path=xl/worksheets/sheet117.xml><?xml version="1.0" encoding="utf-8"?>
<x:worksheet xmlns:x="http://schemas.openxmlformats.org/spreadsheetml/2006/main">
  <x:sheetViews>
    <x:sheetView showGridLines="0" workbookViewId="0"/>
  </x:sheetViews>
  <x:sheetFormatPr defaultRowHeight="15"/>
  <x:cols>
    <x:col min="1" max="1" width="25" hidden="0" customWidth="1"/>
    <x:col min="2" max="2" width="22.5" hidden="0" customWidth="1"/>
    <x:col min="3" max="3" width="31.25" hidden="0" customWidth="1"/>
    <x:col min="4" max="4" width="25" hidden="0" customWidth="1"/>
    <x:col min="5" max="5" width="35" hidden="0" customWidth="1"/>
    <x:col min="6" max="6" width="25" hidden="0" customWidth="1"/>
    <x:col min="7" max="7" width="13.75" hidden="0" customWidth="1"/>
    <x:col min="8" max="8" width="16.25" hidden="0" customWidth="1"/>
  </x:cols>
  <x:sheetData>
    <x:row r="1" ht="25.5" customHeight="1">
      <x:c r="A1" s="135" t="str">
        <x:v>Workflow de validation des données</x:v>
      </x:c>
      <x:c r="B1" s="135"/>
      <x:c r="C1" s="135"/>
      <x:c r="D1" s="135"/>
      <x:c r="E1" s="135"/>
      <x:c r="F1" s="135"/>
      <x:c r="G1" s="135"/>
      <x:c r="H1" s="135"/>
    </x:row>
    <x:row r="2" ht="34.5" customHeight="1">
      <x:c r="A2" s="138" t="str">
        <x:v>Cycle de vie d'une donnée du brouillon à la publication. Chaque étape, son acteur (RACI), son livrable et son contrôle qualité. Le statut « Validé humainement » est la seule porte vers les bases consolidées et les rapports.</x:v>
      </x:c>
      <x:c r="B2" s="138"/>
      <x:c r="C2" s="138"/>
      <x:c r="D2" s="138"/>
      <x:c r="E2" s="138"/>
      <x:c r="F2" s="138"/>
      <x:c r="G2" s="138"/>
      <x:c r="H2" s="138"/>
    </x:row>
    <x:row r="4">
      <x:c r="A4" s="140" t="str">
        <x:v>Étape</x:v>
      </x:c>
      <x:c r="B4" s="140" t="str">
        <x:v>Statut associé</x:v>
      </x:c>
      <x:c r="C4" s="140" t="str">
        <x:v>Acteur responsable (R)</x:v>
      </x:c>
      <x:c r="D4" s="140" t="str">
        <x:v>Approbateur (A)</x:v>
      </x:c>
      <x:c r="E4" s="140" t="str">
        <x:v>Contrôle qualité</x:v>
      </x:c>
      <x:c r="F4" s="140" t="str">
        <x:v>Livrable / sortie</x:v>
      </x:c>
      <x:c r="G4" s="140" t="str">
        <x:v>Délai cible</x:v>
      </x:c>
      <x:c r="H4" s="140" t="str">
        <x:v>Blocage si échec</x:v>
      </x:c>
    </x:row>
    <x:row r="5">
      <x:c r="A5" s="142" t="str">
        <x:v>1. Saisie</x:v>
      </x:c>
      <x:c r="B5" s="142" t="str">
        <x:v>Brouillon</x:v>
      </x:c>
      <x:c r="C5" s="142" t="str">
        <x:v>Agent de saisie (direction sectorielle)</x:v>
      </x:c>
      <x:c r="D5" s="142" t="str">
        <x:v>—</x:v>
      </x:c>
      <x:c r="E5" s="142" t="str">
        <x:v>Champs obligatoires renseignés, format respecté</x:v>
      </x:c>
      <x:c r="F5" s="142" t="str">
        <x:v>Ligne de formulaire</x:v>
      </x:c>
      <x:c r="G5" s="142" t="str">
        <x:v>Continu</x:v>
      </x:c>
      <x:c r="H5" s="142" t="str">
        <x:v>Non</x:v>
      </x:c>
    </x:row>
    <x:row r="6">
      <x:c r="A6" s="142" t="str">
        <x:v>2. Pré-contrôle automatique</x:v>
      </x:c>
      <x:c r="B6" s="142" t="str">
        <x:v>À vérifier</x:v>
      </x:c>
      <x:c r="C6" s="142" t="str">
        <x:v>Système (formules QC)</x:v>
      </x:c>
      <x:c r="D6" s="142" t="str">
        <x:v>—</x:v>
      </x:c>
      <x:c r="E6" s="142" t="str">
        <x:v>Alerte_QC = OK, validations de liste respectées</x:v>
      </x:c>
      <x:c r="F6" s="142" t="str">
        <x:v>Indicateur Alerte_QC</x:v>
      </x:c>
      <x:c r="G6" s="142" t="str">
        <x:v>Immédiat</x:v>
      </x:c>
      <x:c r="H6" s="142" t="str">
        <x:v>Oui si ALERTE</x:v>
      </x:c>
    </x:row>
    <x:row r="7">
      <x:c r="A7" s="142" t="str">
        <x:v>3. Vérification technique</x:v>
      </x:c>
      <x:c r="B7" s="142" t="str">
        <x:v>Validé techniquement</x:v>
      </x:c>
      <x:c r="C7" s="142" t="str">
        <x:v>Gestionnaire de données du module</x:v>
      </x:c>
      <x:c r="D7" s="142" t="str">
        <x:v>Référent thématique</x:v>
      </x:c>
      <x:c r="E7" s="142" t="str">
        <x:v>Cohérence valeurs, source documentée, unité</x:v>
      </x:c>
      <x:c r="F7" s="142" t="str">
        <x:v>Donnée vérifiée</x:v>
      </x:c>
      <x:c r="G7" s="142" t="str">
        <x:v>48 h</x:v>
      </x:c>
      <x:c r="H7" s="142" t="str">
        <x:v>Oui</x:v>
      </x:c>
    </x:row>
    <x:row r="8">
      <x:c r="A8" s="142" t="str">
        <x:v>4. Validation humaine experte</x:v>
      </x:c>
      <x:c r="B8" s="142" t="str">
        <x:v>Validé humainement</x:v>
      </x:c>
      <x:c r="C8" s="142" t="str">
        <x:v>Validateur expert / comité technique</x:v>
      </x:c>
      <x:c r="D8" s="142" t="str">
        <x:v>Coordonnateur Climat</x:v>
      </x:c>
      <x:c r="E8" s="142" t="str">
        <x:v>Preuve à l'appui, méthodologie tracée, incertitude qualifiée</x:v>
      </x:c>
      <x:c r="F8" s="142" t="str">
        <x:v>Donnée publiable</x:v>
      </x:c>
      <x:c r="G8" s="142" t="str">
        <x:v>5 jours</x:v>
      </x:c>
      <x:c r="H8" s="142" t="str">
        <x:v>Oui</x:v>
      </x:c>
    </x:row>
    <x:row r="9">
      <x:c r="A9" s="142" t="str">
        <x:v>5. Consolidation</x:v>
      </x:c>
      <x:c r="B9" s="142" t="str">
        <x:v>Publié (base Data_)</x:v>
      </x:c>
      <x:c r="C9" s="142" t="str">
        <x:v>Système (formules de recopie)</x:v>
      </x:c>
      <x:c r="D9" s="142" t="str">
        <x:v>—</x:v>
      </x:c>
      <x:c r="E9" s="142" t="str">
        <x:v>Recopie auto des lignes validées uniquement</x:v>
      </x:c>
      <x:c r="F9" s="142" t="str">
        <x:v>Base consolidée</x:v>
      </x:c>
      <x:c r="G9" s="142" t="str">
        <x:v>Immédiat</x:v>
      </x:c>
      <x:c r="H9" s="142" t="str">
        <x:v>—</x:v>
      </x:c>
    </x:row>
    <x:row r="10">
      <x:c r="A10" s="142" t="str">
        <x:v>6. Reporting</x:v>
      </x:c>
      <x:c r="B10" s="142" t="str">
        <x:v>Reporté</x:v>
      </x:c>
      <x:c r="C10" s="142" t="str">
        <x:v>Cellule reporting international</x:v>
      </x:c>
      <x:c r="D10" s="142" t="str">
        <x:v>Coordonnateur Climat</x:v>
      </x:c>
      <x:c r="E10" s="142" t="str">
        <x:v>Mapping vers CDP/C40/CDN, contrôle d'agrégation</x:v>
      </x:c>
      <x:c r="F10" s="142" t="str">
        <x:v>Rapport / export</x:v>
      </x:c>
      <x:c r="G10" s="142" t="str">
        <x:v>Selon échéance</x:v>
      </x:c>
      <x:c r="H10" s="142" t="str">
        <x:v>—</x:v>
      </x:c>
    </x:row>
    <x:row r="11">
      <x:c r="A11" s="142" t="str">
        <x:v>7. Archivage &amp; audit</x:v>
      </x:c>
      <x:c r="B11" s="142" t="str">
        <x:v>Archivé</x:v>
      </x:c>
      <x:c r="C11" s="142" t="str">
        <x:v>Direction SIG</x:v>
      </x:c>
      <x:c r="D11" s="142" t="str">
        <x:v>Auditeur</x:v>
      </x:c>
      <x:c r="E11" s="142" t="str">
        <x:v>Journal des modifications, traçabilité</x:v>
      </x:c>
      <x:c r="F11" s="142" t="str">
        <x:v>Registre de preuves</x:v>
      </x:c>
      <x:c r="G11" s="142" t="str">
        <x:v>Annuel</x:v>
      </x:c>
      <x:c r="H11" s="142" t="str">
        <x:v>—</x:v>
      </x:c>
    </x:row>
  </x:sheetData>
  <x:mergeCells>
    <x:mergeCell ref="A1:H1"/>
    <x:mergeCell ref="A2:H2"/>
  </x:mergeCells>
  <x:conditionalFormatting sqref="B5:B11">
    <x:cfRule type="containsText" dxfId="579" priority="1" operator="containsText" text="ALERTE"/>
    <x:cfRule type="containsText" dxfId="580" priority="2" operator="containsText" text="OK"/>
    <x:cfRule type="containsText" dxfId="581" priority="3" operator="containsText" text="Rouge"/>
    <x:cfRule type="containsText" dxfId="582" priority="4" operator="containsText" text="Orange"/>
    <x:cfRule type="containsText" dxfId="583" priority="5" operator="containsText" text="Jaune"/>
    <x:cfRule type="containsText" dxfId="584" priority="6" operator="containsText" text="Vert"/>
    <x:cfRule type="containsText" dxfId="585" priority="7" operator="containsText" text="Validé humainement"/>
    <x:cfRule type="containsText" dxfId="586" priority="8" operator="containsText" text="P0"/>
    <x:cfRule type="containsText" dxfId="587" priority="9" operator="containsText" text="Extrême"/>
    <x:cfRule type="containsText" dxfId="588" priority="10" operator="containsText" text="Élevé"/>
  </x:conditionalFormatting>
  <x:pageMargins left="0.7" right="0.7" top="0.75" bottom="0.75" header="0.3" footer="0.3"/>
  <x:tableParts count="1">
    <x:tablePart xmlns:r="http://schemas.openxmlformats.org/officeDocument/2006/relationships" r:id="Ra9d5e0e9ab174f94"/>
  </x:tableParts>
</x:worksheet>
</file>

<file path=xl/worksheets/sheet118.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25" hidden="0" customWidth="1"/>
    <x:col min="4" max="4" width="12.5" hidden="0" customWidth="1"/>
    <x:col min="5" max="5" width="16.25" hidden="0" customWidth="1"/>
    <x:col min="6" max="6" width="11.25" hidden="0" customWidth="1"/>
    <x:col min="7" max="7" width="13.75" hidden="0" customWidth="1"/>
    <x:col min="8" max="8" width="13.75" hidden="0" customWidth="1"/>
    <x:col min="9" max="9" width="11.25" hidden="0" customWidth="1"/>
    <x:col min="10" max="10" width="21.25" hidden="0" customWidth="1"/>
    <x:col min="11" max="11" width="15" hidden="0" customWidth="1"/>
    <x:col min="12" max="12" width="25" hidden="0" customWidth="1"/>
  </x:cols>
  <x:sheetData>
    <x:row r="1" ht="25.5" customHeight="1">
      <x:c r="A1" s="160" t="str">
        <x:v>Indicateurs climatiques prioritaires</x:v>
      </x:c>
      <x:c r="B1" s="160"/>
      <x:c r="C1" s="160"/>
      <x:c r="D1" s="160"/>
      <x:c r="E1" s="160"/>
      <x:c r="F1" s="160"/>
      <x:c r="G1" s="160"/>
      <x:c r="H1" s="160"/>
      <x:c r="I1" s="160"/>
      <x:c r="J1" s="160"/>
      <x:c r="K1" s="160"/>
      <x:c r="L1" s="160"/>
    </x:row>
    <x:row r="2" ht="34.5" customHeight="1">
      <x:c r="A2" s="138" t="str">
        <x:v>Jeu d'indicateurs P0/P1 alignés CDP, C40, GCoM, CDN et ODD. Renseigner la valeur de référence, la cible et la valeur actuelle ; l'avancement vers la cible est calculé.</x:v>
      </x:c>
      <x:c r="B2" s="138"/>
      <x:c r="C2" s="138"/>
      <x:c r="D2" s="138"/>
      <x:c r="E2" s="138"/>
      <x:c r="F2" s="138"/>
      <x:c r="G2" s="138"/>
      <x:c r="H2" s="138"/>
      <x:c r="I2" s="138"/>
      <x:c r="J2" s="138"/>
      <x:c r="K2" s="138"/>
      <x:c r="L2" s="138"/>
    </x:row>
    <x:row r="4">
      <x:c r="A4" s="162" t="str">
        <x:v>Code</x:v>
      </x:c>
      <x:c r="B4" s="162" t="str">
        <x:v>Indicateur</x:v>
      </x:c>
      <x:c r="C4" s="162" t="str">
        <x:v>Famille</x:v>
      </x:c>
      <x:c r="D4" s="162" t="str">
        <x:v>Unité</x:v>
      </x:c>
      <x:c r="E4" s="162" t="str">
        <x:v>Référence (année base)</x:v>
      </x:c>
      <x:c r="F4" s="162" t="str">
        <x:v>Cible</x:v>
      </x:c>
      <x:c r="G4" s="162" t="str">
        <x:v>Valeur actuelle</x:v>
      </x:c>
      <x:c r="H4" s="162" t="str">
        <x:v>Avancement (%)</x:v>
      </x:c>
      <x:c r="I4" s="162" t="str">
        <x:v>Priorité</x:v>
      </x:c>
      <x:c r="J4" s="162" t="str">
        <x:v>Cadre de reporting</x:v>
      </x:c>
      <x:c r="K4" s="162" t="str">
        <x:v>Fréquence</x:v>
      </x:c>
      <x:c r="L4" s="162" t="str">
        <x:v>Source</x:v>
      </x:c>
    </x:row>
    <x:row r="5">
      <x:c r="A5" s="142" t="str">
        <x:v>MIT-01</x:v>
      </x:c>
      <x:c r="B5" s="142" t="str">
        <x:v>Émissions GES totales du territoire</x:v>
      </x:c>
      <x:c r="C5" s="142" t="str">
        <x:v>Atténuation</x:v>
      </x:c>
      <x:c r="D5" s="142" t="str">
        <x:v>tCO2e/an</x:v>
      </x:c>
      <x:c r="E5" s="142" t="n">
        <x:v>0</x:v>
      </x:c>
      <x:c r="F5" s="142" t="n">
        <x:v>0</x:v>
      </x:c>
      <x:c r="G5" s="142" t="n">
        <x:v>0</x:v>
      </x:c>
      <x:c r="H5" s="167" t="str">
        <x:f>IF(OR(F5="",G5="",F5=E5),"",MAX(0,MIN(1,(G5-E5)/(F5-E5))))</x:f>
      </x:c>
      <x:c r="I5" s="142" t="str">
        <x:v>P0</x:v>
      </x:c>
      <x:c r="J5" s="142" t="str">
        <x:v>CDP / GCoM / CDN</x:v>
      </x:c>
      <x:c r="K5" s="142" t="str">
        <x:v>Annuelle</x:v>
      </x:c>
      <x:c r="L5" s="142" t="str">
        <x:v>Moteur_Calcul_GES</x:v>
      </x:c>
    </x:row>
    <x:row r="6">
      <x:c r="A6" s="142" t="str">
        <x:v>MIT-02</x:v>
      </x:c>
      <x:c r="B6" s="142" t="str">
        <x:v>Émissions GES par habitant</x:v>
      </x:c>
      <x:c r="C6" s="142" t="str">
        <x:v>Atténuation</x:v>
      </x:c>
      <x:c r="D6" s="142" t="str">
        <x:v>tCO2e/hab</x:v>
      </x:c>
      <x:c r="E6" s="142" t="n">
        <x:v>0</x:v>
      </x:c>
      <x:c r="F6" s="142" t="n">
        <x:v>0</x:v>
      </x:c>
      <x:c r="G6" s="142" t="n">
        <x:v>0</x:v>
      </x:c>
      <x:c r="H6" s="167" t="str">
        <x:f>IF(OR(F6="",G6="",F6=E6),"",MAX(0,MIN(1,(G6-E6)/(F6-E6))))</x:f>
      </x:c>
      <x:c r="I6" s="142" t="str">
        <x:v>P0</x:v>
      </x:c>
      <x:c r="J6" s="142" t="str">
        <x:v>C40 / GCoM</x:v>
      </x:c>
      <x:c r="K6" s="142" t="str">
        <x:v>Annuelle</x:v>
      </x:c>
      <x:c r="L6" s="142" t="str">
        <x:v>Moteur_Calcul_GES + Socio</x:v>
      </x:c>
    </x:row>
    <x:row r="7">
      <x:c r="A7" s="142" t="str">
        <x:v>MIT-03</x:v>
      </x:c>
      <x:c r="B7" s="142" t="str">
        <x:v>Émissions évitées (actions mises en œuvre)</x:v>
      </x:c>
      <x:c r="C7" s="142" t="str">
        <x:v>Atténuation</x:v>
      </x:c>
      <x:c r="D7" s="142" t="str">
        <x:v>tCO2e/an</x:v>
      </x:c>
      <x:c r="E7" s="142" t="n">
        <x:v>0</x:v>
      </x:c>
      <x:c r="F7" s="142" t="n">
        <x:v>0</x:v>
      </x:c>
      <x:c r="G7" s="142" t="n">
        <x:v>0</x:v>
      </x:c>
      <x:c r="H7" s="167" t="str">
        <x:f>IF(OR(F7="",G7="",F7=E7),"",MAX(0,MIN(1,(G7-E7)/(F7-E7))))</x:f>
      </x:c>
      <x:c r="I7" s="142" t="str">
        <x:v>P1</x:v>
      </x:c>
      <x:c r="J7" s="142" t="str">
        <x:v>CDP / CDN</x:v>
      </x:c>
      <x:c r="K7" s="142" t="str">
        <x:v>Annuelle</x:v>
      </x:c>
      <x:c r="L7" s="142" t="str">
        <x:v>Moteur_Calcul_GES</x:v>
      </x:c>
    </x:row>
    <x:row r="8">
      <x:c r="A8" s="142" t="str">
        <x:v>MIT-04</x:v>
      </x:c>
      <x:c r="B8" s="142" t="str">
        <x:v>Part d'énergie renouvelable (patrimoine ville)</x:v>
      </x:c>
      <x:c r="C8" s="142" t="str">
        <x:v>Atténuation</x:v>
      </x:c>
      <x:c r="D8" s="142" t="str">
        <x:v>%</x:v>
      </x:c>
      <x:c r="E8" s="142" t="n">
        <x:v>0</x:v>
      </x:c>
      <x:c r="F8" s="142" t="n">
        <x:v>0</x:v>
      </x:c>
      <x:c r="G8" s="142" t="n">
        <x:v>0</x:v>
      </x:c>
      <x:c r="H8" s="167" t="str">
        <x:f>IF(OR(F8="",G8="",F8=E8),"",MAX(0,MIN(1,(G8-E8)/(F8-E8))))</x:f>
      </x:c>
      <x:c r="I8" s="142" t="str">
        <x:v>P1</x:v>
      </x:c>
      <x:c r="J8" s="142" t="str">
        <x:v>GCoM</x:v>
      </x:c>
      <x:c r="K8" s="142" t="str">
        <x:v>Annuelle</x:v>
      </x:c>
      <x:c r="L8" s="142" t="str">
        <x:v>Data_Batiments / Energie</x:v>
      </x:c>
    </x:row>
    <x:row r="9">
      <x:c r="A9" s="142" t="str">
        <x:v>ADP-01</x:v>
      </x:c>
      <x:c r="B9" s="142" t="str">
        <x:v>Population exposée aux inondations</x:v>
      </x:c>
      <x:c r="C9" s="142" t="str">
        <x:v>Adaptation</x:v>
      </x:c>
      <x:c r="D9" s="142" t="str">
        <x:v>habitants</x:v>
      </x:c>
      <x:c r="E9" s="142" t="n">
        <x:v>0</x:v>
      </x:c>
      <x:c r="F9" s="142" t="n">
        <x:v>0</x:v>
      </x:c>
      <x:c r="G9" s="142" t="n">
        <x:v>0</x:v>
      </x:c>
      <x:c r="H9" s="167" t="str">
        <x:f>IF(OR(F9="",G9="",F9=E9),"",MAX(0,MIN(1,(G9-E9)/(F9-E9))))</x:f>
      </x:c>
      <x:c r="I9" s="142" t="str">
        <x:v>P0</x:v>
      </x:c>
      <x:c r="J9" s="142" t="str">
        <x:v>CDP / GCoM</x:v>
      </x:c>
      <x:c r="K9" s="142" t="str">
        <x:v>Annuelle</x:v>
      </x:c>
      <x:c r="L9" s="142" t="str">
        <x:v>Data_Inondations_Submersion</x:v>
      </x:c>
    </x:row>
    <x:row r="10">
      <x:c r="A10" s="142" t="str">
        <x:v>ADP-02</x:v>
      </x:c>
      <x:c r="B10" s="142" t="str">
        <x:v>Indice de vulnérabilité moyen</x:v>
      </x:c>
      <x:c r="C10" s="142" t="str">
        <x:v>Adaptation</x:v>
      </x:c>
      <x:c r="D10" s="142" t="str">
        <x:v>0–1</x:v>
      </x:c>
      <x:c r="E10" s="142" t="n">
        <x:v>0</x:v>
      </x:c>
      <x:c r="F10" s="142" t="n">
        <x:v>0</x:v>
      </x:c>
      <x:c r="G10" s="142" t="n">
        <x:v>0</x:v>
      </x:c>
      <x:c r="H10" s="167" t="str">
        <x:f>IF(OR(F10="",G10="",F10=E10),"",MAX(0,MIN(1,(G10-E10)/(F10-E10))))</x:f>
      </x:c>
      <x:c r="I10" s="142" t="str">
        <x:v>P0</x:v>
      </x:c>
      <x:c r="J10" s="142" t="str">
        <x:v>GCoM / CDN</x:v>
      </x:c>
      <x:c r="K10" s="142" t="str">
        <x:v>Annuelle</x:v>
      </x:c>
      <x:c r="L10" s="142" t="str">
        <x:v>Module_Vulnerabilite</x:v>
      </x:c>
    </x:row>
    <x:row r="11">
      <x:c r="A11" s="142" t="str">
        <x:v>ADP-03</x:v>
      </x:c>
      <x:c r="B11" s="142" t="str">
        <x:v>Jours de vague de chaleur / an</x:v>
      </x:c>
      <x:c r="C11" s="142" t="str">
        <x:v>Adaptation</x:v>
      </x:c>
      <x:c r="D11" s="142" t="str">
        <x:v>jours</x:v>
      </x:c>
      <x:c r="E11" s="142" t="n">
        <x:v>0</x:v>
      </x:c>
      <x:c r="F11" s="142" t="n">
        <x:v>0</x:v>
      </x:c>
      <x:c r="G11" s="142" t="n">
        <x:v>0</x:v>
      </x:c>
      <x:c r="H11" s="167" t="str">
        <x:f>IF(OR(F11="",G11="",F11=E11),"",MAX(0,MIN(1,(G11-E11)/(F11-E11))))</x:f>
      </x:c>
      <x:c r="I11" s="142" t="str">
        <x:v>P1</x:v>
      </x:c>
      <x:c r="J11" s="142" t="str">
        <x:v>C40 / GCoM</x:v>
      </x:c>
      <x:c r="K11" s="142" t="str">
        <x:v>Annuelle</x:v>
      </x:c>
      <x:c r="L11" s="142" t="str">
        <x:v>Data_Vagues_Chaleur</x:v>
      </x:c>
    </x:row>
    <x:row r="12">
      <x:c r="A12" s="142" t="str">
        <x:v>ENV-01</x:v>
      </x:c>
      <x:c r="B12" s="142" t="str">
        <x:v>Surface d'espaces verts par habitant</x:v>
      </x:c>
      <x:c r="C12" s="142" t="str">
        <x:v>Environnement</x:v>
      </x:c>
      <x:c r="D12" s="142" t="str">
        <x:v>m²/hab</x:v>
      </x:c>
      <x:c r="E12" s="142" t="n">
        <x:v>0</x:v>
      </x:c>
      <x:c r="F12" s="142" t="n">
        <x:v>0</x:v>
      </x:c>
      <x:c r="G12" s="142" t="n">
        <x:v>0</x:v>
      </x:c>
      <x:c r="H12" s="167" t="str">
        <x:f>IF(OR(F12="",G12="",F12=E12),"",MAX(0,MIN(1,(G12-E12)/(F12-E12))))</x:f>
      </x:c>
      <x:c r="I12" s="142" t="str">
        <x:v>P1</x:v>
      </x:c>
      <x:c r="J12" s="142" t="str">
        <x:v>ODD 11.7</x:v>
      </x:c>
      <x:c r="K12" s="142" t="str">
        <x:v>Annuelle</x:v>
      </x:c>
      <x:c r="L12" s="142" t="str">
        <x:v>Data_Nature_Espaces_Verts</x:v>
      </x:c>
    </x:row>
    <x:row r="13">
      <x:c r="A13" s="142" t="str">
        <x:v>ENV-02</x:v>
      </x:c>
      <x:c r="B13" s="142" t="str">
        <x:v>Taux de couverture végétale</x:v>
      </x:c>
      <x:c r="C13" s="142" t="str">
        <x:v>Environnement</x:v>
      </x:c>
      <x:c r="D13" s="142" t="str">
        <x:v>%</x:v>
      </x:c>
      <x:c r="E13" s="142" t="n">
        <x:v>0</x:v>
      </x:c>
      <x:c r="F13" s="142" t="n">
        <x:v>0</x:v>
      </x:c>
      <x:c r="G13" s="142" t="n">
        <x:v>0</x:v>
      </x:c>
      <x:c r="H13" s="167" t="str">
        <x:f>IF(OR(F13="",G13="",F13=E13),"",MAX(0,MIN(1,(G13-E13)/(F13-E13))))</x:f>
      </x:c>
      <x:c r="I13" s="142" t="str">
        <x:v>P1</x:v>
      </x:c>
      <x:c r="J13" s="142" t="str">
        <x:v>ODD 11 / 13</x:v>
      </x:c>
      <x:c r="K13" s="142" t="str">
        <x:v>Annuelle</x:v>
      </x:c>
      <x:c r="L13" s="142" t="str">
        <x:v>Data_Occupation_Sol</x:v>
      </x:c>
    </x:row>
    <x:row r="14">
      <x:c r="A14" s="142" t="str">
        <x:v>ENV-03</x:v>
      </x:c>
      <x:c r="B14" s="142" t="str">
        <x:v>Taux de déchets collectés / recyclés</x:v>
      </x:c>
      <x:c r="C14" s="142" t="str">
        <x:v>Environnement</x:v>
      </x:c>
      <x:c r="D14" s="142" t="str">
        <x:v>%</x:v>
      </x:c>
      <x:c r="E14" s="142" t="n">
        <x:v>0</x:v>
      </x:c>
      <x:c r="F14" s="142" t="n">
        <x:v>0</x:v>
      </x:c>
      <x:c r="G14" s="142" t="n">
        <x:v>0</x:v>
      </x:c>
      <x:c r="H14" s="167" t="str">
        <x:f>IF(OR(F14="",G14="",F14=E14),"",MAX(0,MIN(1,(G14-E14)/(F14-E14))))</x:f>
      </x:c>
      <x:c r="I14" s="142" t="str">
        <x:v>P1</x:v>
      </x:c>
      <x:c r="J14" s="142" t="str">
        <x:v>CDP / ODD 11.6</x:v>
      </x:c>
      <x:c r="K14" s="142" t="str">
        <x:v>Annuelle</x:v>
      </x:c>
      <x:c r="L14" s="142" t="str">
        <x:v>Dechets</x:v>
      </x:c>
    </x:row>
    <x:row r="15">
      <x:c r="A15" s="142" t="str">
        <x:v>ENV-04</x:v>
      </x:c>
      <x:c r="B15" s="142" t="str">
        <x:v>Population exposée à PM2.5 &gt; seuil OMS</x:v>
      </x:c>
      <x:c r="C15" s="142" t="str">
        <x:v>Environnement</x:v>
      </x:c>
      <x:c r="D15" s="142" t="str">
        <x:v>habitants</x:v>
      </x:c>
      <x:c r="E15" s="142" t="n">
        <x:v>0</x:v>
      </x:c>
      <x:c r="F15" s="142" t="n">
        <x:v>0</x:v>
      </x:c>
      <x:c r="G15" s="142" t="n">
        <x:v>0</x:v>
      </x:c>
      <x:c r="H15" s="167" t="str">
        <x:f>IF(OR(F15="",G15="",F15=E15),"",MAX(0,MIN(1,(G15-E15)/(F15-E15))))</x:f>
      </x:c>
      <x:c r="I15" s="142" t="str">
        <x:v>P1</x:v>
      </x:c>
      <x:c r="J15" s="142" t="str">
        <x:v>ODD 11.6 / 3.9</x:v>
      </x:c>
      <x:c r="K15" s="142" t="str">
        <x:v>Trimestrielle</x:v>
      </x:c>
      <x:c r="L15" s="142" t="str">
        <x:v>Qualite_Air</x:v>
      </x:c>
    </x:row>
    <x:row r="16">
      <x:c r="A16" s="142" t="str">
        <x:v>SOC-01</x:v>
      </x:c>
      <x:c r="B16" s="142" t="str">
        <x:v>Ménages vulnérables couverts par une mesure</x:v>
      </x:c>
      <x:c r="C16" s="142" t="str">
        <x:v>Socio-éco</x:v>
      </x:c>
      <x:c r="D16" s="142" t="str">
        <x:v>%</x:v>
      </x:c>
      <x:c r="E16" s="142" t="n">
        <x:v>0</x:v>
      </x:c>
      <x:c r="F16" s="142" t="n">
        <x:v>0</x:v>
      </x:c>
      <x:c r="G16" s="142" t="n">
        <x:v>0</x:v>
      </x:c>
      <x:c r="H16" s="167" t="str">
        <x:f>IF(OR(F16="",G16="",F16=E16),"",MAX(0,MIN(1,(G16-E16)/(F16-E16))))</x:f>
      </x:c>
      <x:c r="I16" s="142" t="str">
        <x:v>P1</x:v>
      </x:c>
      <x:c r="J16" s="142" t="str">
        <x:v>CDN / ODD 1 / 13</x:v>
      </x:c>
      <x:c r="K16" s="142" t="str">
        <x:v>Annuelle</x:v>
      </x:c>
      <x:c r="L16" s="142" t="str">
        <x:v>Data_Populations_Vulnerables</x:v>
      </x:c>
    </x:row>
    <x:row r="17">
      <x:c r="A17" s="142" t="str">
        <x:v>SOC-02</x:v>
      </x:c>
      <x:c r="B17" s="142" t="str">
        <x:v>Emplois verts créés</x:v>
      </x:c>
      <x:c r="C17" s="142" t="str">
        <x:v>Socio-éco</x:v>
      </x:c>
      <x:c r="D17" s="142" t="str">
        <x:v>emplois</x:v>
      </x:c>
      <x:c r="E17" s="142" t="n">
        <x:v>0</x:v>
      </x:c>
      <x:c r="F17" s="142" t="n">
        <x:v>0</x:v>
      </x:c>
      <x:c r="G17" s="142" t="n">
        <x:v>0</x:v>
      </x:c>
      <x:c r="H17" s="167" t="str">
        <x:f>IF(OR(F17="",G17="",F17=E17),"",MAX(0,MIN(1,(G17-E17)/(F17-E17))))</x:f>
      </x:c>
      <x:c r="I17" s="142" t="str">
        <x:v>P2</x:v>
      </x:c>
      <x:c r="J17" s="142" t="str">
        <x:v>CDN / ODD 8</x:v>
      </x:c>
      <x:c r="K17" s="142" t="str">
        <x:v>Annuelle</x:v>
      </x:c>
      <x:c r="L17" s="142" t="str">
        <x:v>Data_Socio_Economie</x:v>
      </x:c>
    </x:row>
    <x:row r="18">
      <x:c r="A18" s="142" t="str">
        <x:v>GOV-01</x:v>
      </x:c>
      <x:c r="B18" s="142" t="str">
        <x:v>Taux d'exécution physique du Plan Climat</x:v>
      </x:c>
      <x:c r="C18" s="142" t="str">
        <x:v>Gouvernance</x:v>
      </x:c>
      <x:c r="D18" s="142" t="str">
        <x:v>%</x:v>
      </x:c>
      <x:c r="E18" s="142" t="n">
        <x:v>0</x:v>
      </x:c>
      <x:c r="F18" s="142" t="n">
        <x:v>0</x:v>
      </x:c>
      <x:c r="G18" s="142" t="n">
        <x:v>0</x:v>
      </x:c>
      <x:c r="H18" s="167" t="str">
        <x:f>IF(OR(F18="",G18="",F18=E18),"",MAX(0,MIN(1,(G18-E18)/(F18-E18))))</x:f>
      </x:c>
      <x:c r="I18" s="142" t="str">
        <x:v>P0</x:v>
      </x:c>
      <x:c r="J18" s="142" t="str">
        <x:v>Plan Climat Dakar</x:v>
      </x:c>
      <x:c r="K18" s="142" t="str">
        <x:v>Trimestrielle</x:v>
      </x:c>
      <x:c r="L18" s="142" t="str">
        <x:v>Suivi_Plan_Climat</x:v>
      </x:c>
    </x:row>
    <x:row r="19">
      <x:c r="A19" s="142" t="str">
        <x:v>FIN-01</x:v>
      </x:c>
      <x:c r="B19" s="142" t="str">
        <x:v>Finance climat mobilisée</x:v>
      </x:c>
      <x:c r="C19" s="142" t="str">
        <x:v>Finance</x:v>
      </x:c>
      <x:c r="D19" s="142" t="str">
        <x:v>FCFA</x:v>
      </x:c>
      <x:c r="E19" s="142" t="n">
        <x:v>0</x:v>
      </x:c>
      <x:c r="F19" s="142" t="n">
        <x:v>0</x:v>
      </x:c>
      <x:c r="G19" s="142" t="n">
        <x:v>0</x:v>
      </x:c>
      <x:c r="H19" s="167" t="str">
        <x:f>IF(OR(F19="",G19="",F19=E19),"",MAX(0,MIN(1,(G19-E19)/(F19-E19))))</x:f>
      </x:c>
      <x:c r="I19" s="142" t="str">
        <x:v>P0</x:v>
      </x:c>
      <x:c r="J19" s="142" t="str">
        <x:v>CDP / CDN</x:v>
      </x:c>
      <x:c r="K19" s="142" t="str">
        <x:v>Annuelle</x:v>
      </x:c>
      <x:c r="L19" s="142" t="str">
        <x:v>33_READINESS_FINANCE</x:v>
      </x:c>
    </x:row>
  </x:sheetData>
  <x:mergeCells>
    <x:mergeCell ref="A1:L1"/>
    <x:mergeCell ref="A2:L2"/>
  </x:mergeCells>
  <x:conditionalFormatting sqref="I5:I19">
    <x:cfRule type="containsText" dxfId="589" priority="1" operator="containsText" text="ALERTE"/>
    <x:cfRule type="containsText" dxfId="590" priority="2" operator="containsText" text="OK"/>
    <x:cfRule type="containsText" dxfId="591" priority="3" operator="containsText" text="Rouge"/>
    <x:cfRule type="containsText" dxfId="592" priority="4" operator="containsText" text="Orange"/>
    <x:cfRule type="containsText" dxfId="593" priority="5" operator="containsText" text="Jaune"/>
    <x:cfRule type="containsText" dxfId="594" priority="6" operator="containsText" text="Vert"/>
    <x:cfRule type="containsText" dxfId="595" priority="7" operator="containsText" text="Validé humainement"/>
    <x:cfRule type="containsText" dxfId="596" priority="8" operator="containsText" text="P0"/>
    <x:cfRule type="containsText" dxfId="597" priority="9" operator="containsText" text="Extrême"/>
    <x:cfRule type="containsText" dxfId="598" priority="1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I5:I19">
      <x:formula1>"P0,P1,P2,P3"</x:formula1>
    </x:dataValidation>
    <x:dataValidation type="list" errorStyle="warning" showInputMessage="1" showErrorMessage="1" errorTitle="Valeur inattendue" error="Veuillez choisir une valeur de la liste." promptTitle="Liste contrôlée" prompt="Choisir une valeur autorisée." sqref="K5:K19">
      <x:formula1>"Mensuelle,Trimestrielle,Semestrielle,Annuelle,Ponctuelle"</x:formula1>
    </x:dataValidation>
  </x:dataValidations>
  <x:pageMargins left="0.7" right="0.7" top="0.75" bottom="0.75" header="0.3" footer="0.3"/>
  <x:tableParts count="1">
    <x:tablePart xmlns:r="http://schemas.openxmlformats.org/officeDocument/2006/relationships" r:id="R021b8d82fd584675"/>
  </x:tableParts>
</x:worksheet>
</file>

<file path=xl/worksheets/sheet119.xml><?xml version="1.0" encoding="utf-8"?>
<x:worksheet xmlns:x="http://schemas.openxmlformats.org/spreadsheetml/2006/main">
  <x:sheetViews>
    <x:sheetView showGridLines="0" workbookViewId="0"/>
  </x:sheetViews>
  <x:sheetFormatPr defaultRowHeight="15"/>
  <x:cols>
    <x:col min="1" max="1" width="11.25" hidden="0" customWidth="1"/>
    <x:col min="2" max="2" width="27.5" hidden="0" customWidth="1"/>
    <x:col min="3" max="3" width="30" hidden="0" customWidth="1"/>
    <x:col min="4" max="4" width="21.25" hidden="0" customWidth="1"/>
    <x:col min="5" max="5" width="18.75" hidden="0" customWidth="1"/>
    <x:col min="6" max="6" width="18.75" hidden="0" customWidth="1"/>
    <x:col min="7" max="7" width="16.25" hidden="0" customWidth="1"/>
    <x:col min="8" max="8" width="17.5" hidden="0" customWidth="1"/>
    <x:col min="9" max="9" width="16.25" hidden="0" customWidth="1"/>
    <x:col min="10" max="10" width="27.5" hidden="0" customWidth="1"/>
    <x:col min="11" max="11" width="27.5" hidden="0" customWidth="1"/>
    <x:col min="12" max="12" width="25" hidden="0" customWidth="1"/>
    <x:col min="13" max="13" width="25" hidden="0" customWidth="1"/>
    <x:col min="14" max="14" width="27.5" hidden="0" customWidth="1"/>
    <x:col min="15" max="15" width="13.75" hidden="0" customWidth="1"/>
    <x:col min="16" max="16" width="20.6299991607666" hidden="0" customWidth="1"/>
  </x:cols>
  <x:sheetData>
    <x:row r="1" ht="25.5" customHeight="1">
      <x:c r="A1" s="148" t="str">
        <x:v>Suivi-évaluation du Plan Climat de Dakar</x:v>
      </x:c>
      <x:c r="B1" s="148"/>
      <x:c r="C1" s="148"/>
      <x:c r="D1" s="148"/>
      <x:c r="E1" s="148"/>
      <x:c r="F1" s="148"/>
      <x:c r="G1" s="148"/>
      <x:c r="H1" s="148"/>
      <x:c r="I1" s="148"/>
      <x:c r="J1" s="148"/>
      <x:c r="K1" s="148"/>
      <x:c r="L1" s="148"/>
      <x:c r="M1" s="148"/>
      <x:c r="N1" s="148"/>
      <x:c r="O1" s="148"/>
      <x:c r="P1" s="148"/>
    </x:row>
    <x:row r="2" ht="34.5" customHeight="1">
      <x:c r="A2" s="138" t="str">
        <x:v>Tableau de bord opérationnel : objectifs, activités, responsables, budgets et taux d'exécution physique/financière. Le taux d'exécution financière est calculé (engagé / prévu).</x:v>
      </x:c>
      <x:c r="B2" s="138"/>
      <x:c r="C2" s="138"/>
      <x:c r="D2" s="138"/>
      <x:c r="E2" s="138"/>
      <x:c r="F2" s="138"/>
      <x:c r="G2" s="138"/>
      <x:c r="H2" s="138"/>
      <x:c r="I2" s="138"/>
      <x:c r="J2" s="138"/>
      <x:c r="K2" s="138"/>
      <x:c r="L2" s="138"/>
      <x:c r="M2" s="138"/>
      <x:c r="N2" s="138"/>
      <x:c r="O2" s="138"/>
      <x:c r="P2" s="138"/>
    </x:row>
    <x:row r="4">
      <x:c r="A4" s="150" t="str">
        <x:v>ID</x:v>
      </x:c>
      <x:c r="B4" s="150" t="str">
        <x:v>Axe / objectif</x:v>
      </x:c>
      <x:c r="C4" s="150" t="str">
        <x:v>Activité</x:v>
      </x:c>
      <x:c r="D4" s="150" t="str">
        <x:v>Responsable</x:v>
      </x:c>
      <x:c r="E4" s="150" t="str">
        <x:v>Budget prévu (FCFA)</x:v>
      </x:c>
      <x:c r="F4" s="150" t="str">
        <x:v>Budget engagé (FCFA)</x:v>
      </x:c>
      <x:c r="G4" s="150" t="str">
        <x:v>Avancement physique (%)</x:v>
      </x:c>
      <x:c r="H4" s="150" t="str">
        <x:v>Taux exécution financière (%)</x:v>
      </x:c>
      <x:c r="I4" s="150" t="str">
        <x:v>État</x:v>
      </x:c>
      <x:c r="J4" s="150" t="str">
        <x:v>Résultat attendu</x:v>
      </x:c>
      <x:c r="K4" s="150" t="str">
        <x:v>Résultat atteint</x:v>
      </x:c>
      <x:c r="L4" s="150" t="str">
        <x:v>Indicateur de performance</x:v>
      </x:c>
      <x:c r="M4" s="150" t="str">
        <x:v>Risque</x:v>
      </x:c>
      <x:c r="N4" s="150" t="str">
        <x:v>Mesure corrective</x:v>
      </x:c>
      <x:c r="O4" s="150" t="str">
        <x:v>Échéance</x:v>
      </x:c>
      <x:c r="P4" s="150" t="str">
        <x:v>Statut validation</x:v>
      </x:c>
    </x:row>
    <x:row r="5">
      <x:c r="A5" s="142" t="str">
        <x:f>IF(B5="","","PC-"&amp;TEXT(ROW()-4,"0000"))</x:f>
      </x:c>
      <x:c r="B5" s="142"/>
      <x:c r="C5" s="142"/>
      <x:c r="D5" s="142"/>
      <x:c r="E5" s="143"/>
      <x:c r="F5" s="143"/>
      <x:c r="G5" s="167"/>
      <x:c r="H5" s="167" t="str">
        <x:f>IF(OR(E5="",F5="",E5=0),"",F5/E5)</x:f>
      </x:c>
      <x:c r="I5" s="142"/>
      <x:c r="J5" s="142"/>
      <x:c r="K5" s="142"/>
      <x:c r="L5" s="142"/>
      <x:c r="M5" s="142"/>
      <x:c r="N5" s="142"/>
      <x:c r="O5" s="142"/>
      <x:c r="P5" s="142"/>
    </x:row>
    <x:row r="6">
      <x:c r="A6" s="142" t="str">
        <x:f>IF(B6="","","PC-"&amp;TEXT(ROW()-4,"0000"))</x:f>
      </x:c>
      <x:c r="B6" s="142"/>
      <x:c r="C6" s="142"/>
      <x:c r="D6" s="142"/>
      <x:c r="E6" s="143"/>
      <x:c r="F6" s="143"/>
      <x:c r="G6" s="167"/>
      <x:c r="H6" s="167" t="str">
        <x:f>IF(OR(E6="",F6="",E6=0),"",F6/E6)</x:f>
      </x:c>
      <x:c r="I6" s="142"/>
      <x:c r="J6" s="142"/>
      <x:c r="K6" s="142"/>
      <x:c r="L6" s="142"/>
      <x:c r="M6" s="142"/>
      <x:c r="N6" s="142"/>
      <x:c r="O6" s="142"/>
      <x:c r="P6" s="142"/>
    </x:row>
    <x:row r="7">
      <x:c r="A7" s="142" t="str">
        <x:f>IF(B7="","","PC-"&amp;TEXT(ROW()-4,"0000"))</x:f>
      </x:c>
      <x:c r="B7" s="142"/>
      <x:c r="C7" s="142"/>
      <x:c r="D7" s="142"/>
      <x:c r="E7" s="143"/>
      <x:c r="F7" s="143"/>
      <x:c r="G7" s="167"/>
      <x:c r="H7" s="167" t="str">
        <x:f>IF(OR(E7="",F7="",E7=0),"",F7/E7)</x:f>
      </x:c>
      <x:c r="I7" s="142"/>
      <x:c r="J7" s="142"/>
      <x:c r="K7" s="142"/>
      <x:c r="L7" s="142"/>
      <x:c r="M7" s="142"/>
      <x:c r="N7" s="142"/>
      <x:c r="O7" s="142"/>
      <x:c r="P7" s="142"/>
    </x:row>
    <x:row r="8">
      <x:c r="A8" s="142" t="str">
        <x:f>IF(B8="","","PC-"&amp;TEXT(ROW()-4,"0000"))</x:f>
      </x:c>
      <x:c r="B8" s="142"/>
      <x:c r="C8" s="142"/>
      <x:c r="D8" s="142"/>
      <x:c r="E8" s="143"/>
      <x:c r="F8" s="143"/>
      <x:c r="G8" s="167"/>
      <x:c r="H8" s="167" t="str">
        <x:f>IF(OR(E8="",F8="",E8=0),"",F8/E8)</x:f>
      </x:c>
      <x:c r="I8" s="142"/>
      <x:c r="J8" s="142"/>
      <x:c r="K8" s="142"/>
      <x:c r="L8" s="142"/>
      <x:c r="M8" s="142"/>
      <x:c r="N8" s="142"/>
      <x:c r="O8" s="142"/>
      <x:c r="P8" s="142"/>
    </x:row>
    <x:row r="9">
      <x:c r="A9" s="142" t="str">
        <x:f>IF(B9="","","PC-"&amp;TEXT(ROW()-4,"0000"))</x:f>
      </x:c>
      <x:c r="B9" s="142"/>
      <x:c r="C9" s="142"/>
      <x:c r="D9" s="142"/>
      <x:c r="E9" s="143"/>
      <x:c r="F9" s="143"/>
      <x:c r="G9" s="167"/>
      <x:c r="H9" s="167" t="str">
        <x:f>IF(OR(E9="",F9="",E9=0),"",F9/E9)</x:f>
      </x:c>
      <x:c r="I9" s="142"/>
      <x:c r="J9" s="142"/>
      <x:c r="K9" s="142"/>
      <x:c r="L9" s="142"/>
      <x:c r="M9" s="142"/>
      <x:c r="N9" s="142"/>
      <x:c r="O9" s="142"/>
      <x:c r="P9" s="142"/>
    </x:row>
    <x:row r="10">
      <x:c r="A10" s="142" t="str">
        <x:f>IF(B10="","","PC-"&amp;TEXT(ROW()-4,"0000"))</x:f>
      </x:c>
      <x:c r="B10" s="142"/>
      <x:c r="C10" s="142"/>
      <x:c r="D10" s="142"/>
      <x:c r="E10" s="143"/>
      <x:c r="F10" s="143"/>
      <x:c r="G10" s="167"/>
      <x:c r="H10" s="167" t="str">
        <x:f>IF(OR(E10="",F10="",E10=0),"",F10/E10)</x:f>
      </x:c>
      <x:c r="I10" s="142"/>
      <x:c r="J10" s="142"/>
      <x:c r="K10" s="142"/>
      <x:c r="L10" s="142"/>
      <x:c r="M10" s="142"/>
      <x:c r="N10" s="142"/>
      <x:c r="O10" s="142"/>
      <x:c r="P10" s="142"/>
    </x:row>
    <x:row r="11">
      <x:c r="A11" s="142" t="str">
        <x:f>IF(B11="","","PC-"&amp;TEXT(ROW()-4,"0000"))</x:f>
      </x:c>
      <x:c r="B11" s="142"/>
      <x:c r="C11" s="142"/>
      <x:c r="D11" s="142"/>
      <x:c r="E11" s="143"/>
      <x:c r="F11" s="143"/>
      <x:c r="G11" s="167"/>
      <x:c r="H11" s="167" t="str">
        <x:f>IF(OR(E11="",F11="",E11=0),"",F11/E11)</x:f>
      </x:c>
      <x:c r="I11" s="142"/>
      <x:c r="J11" s="142"/>
      <x:c r="K11" s="142"/>
      <x:c r="L11" s="142"/>
      <x:c r="M11" s="142"/>
      <x:c r="N11" s="142"/>
      <x:c r="O11" s="142"/>
      <x:c r="P11" s="142"/>
    </x:row>
    <x:row r="12">
      <x:c r="A12" s="142" t="str">
        <x:f>IF(B12="","","PC-"&amp;TEXT(ROW()-4,"0000"))</x:f>
      </x:c>
      <x:c r="B12" s="142"/>
      <x:c r="C12" s="142"/>
      <x:c r="D12" s="142"/>
      <x:c r="E12" s="143"/>
      <x:c r="F12" s="143"/>
      <x:c r="G12" s="167"/>
      <x:c r="H12" s="167" t="str">
        <x:f>IF(OR(E12="",F12="",E12=0),"",F12/E12)</x:f>
      </x:c>
      <x:c r="I12" s="142"/>
      <x:c r="J12" s="142"/>
      <x:c r="K12" s="142"/>
      <x:c r="L12" s="142"/>
      <x:c r="M12" s="142"/>
      <x:c r="N12" s="142"/>
      <x:c r="O12" s="142"/>
      <x:c r="P12" s="142"/>
    </x:row>
    <x:row r="13">
      <x:c r="A13" s="142" t="str">
        <x:f>IF(B13="","","PC-"&amp;TEXT(ROW()-4,"0000"))</x:f>
      </x:c>
      <x:c r="B13" s="142"/>
      <x:c r="C13" s="142"/>
      <x:c r="D13" s="142"/>
      <x:c r="E13" s="143"/>
      <x:c r="F13" s="143"/>
      <x:c r="G13" s="167"/>
      <x:c r="H13" s="167" t="str">
        <x:f>IF(OR(E13="",F13="",E13=0),"",F13/E13)</x:f>
      </x:c>
      <x:c r="I13" s="142"/>
      <x:c r="J13" s="142"/>
      <x:c r="K13" s="142"/>
      <x:c r="L13" s="142"/>
      <x:c r="M13" s="142"/>
      <x:c r="N13" s="142"/>
      <x:c r="O13" s="142"/>
      <x:c r="P13" s="142"/>
    </x:row>
    <x:row r="14">
      <x:c r="A14" s="142" t="str">
        <x:f>IF(B14="","","PC-"&amp;TEXT(ROW()-4,"0000"))</x:f>
      </x:c>
      <x:c r="B14" s="142"/>
      <x:c r="C14" s="142"/>
      <x:c r="D14" s="142"/>
      <x:c r="E14" s="143"/>
      <x:c r="F14" s="143"/>
      <x:c r="G14" s="167"/>
      <x:c r="H14" s="167" t="str">
        <x:f>IF(OR(E14="",F14="",E14=0),"",F14/E14)</x:f>
      </x:c>
      <x:c r="I14" s="142"/>
      <x:c r="J14" s="142"/>
      <x:c r="K14" s="142"/>
      <x:c r="L14" s="142"/>
      <x:c r="M14" s="142"/>
      <x:c r="N14" s="142"/>
      <x:c r="O14" s="142"/>
      <x:c r="P14" s="142"/>
    </x:row>
    <x:row r="15">
      <x:c r="A15" s="142" t="str">
        <x:f>IF(B15="","","PC-"&amp;TEXT(ROW()-4,"0000"))</x:f>
      </x:c>
      <x:c r="B15" s="142"/>
      <x:c r="C15" s="142"/>
      <x:c r="D15" s="142"/>
      <x:c r="E15" s="143"/>
      <x:c r="F15" s="143"/>
      <x:c r="G15" s="167"/>
      <x:c r="H15" s="167" t="str">
        <x:f>IF(OR(E15="",F15="",E15=0),"",F15/E15)</x:f>
      </x:c>
      <x:c r="I15" s="142"/>
      <x:c r="J15" s="142"/>
      <x:c r="K15" s="142"/>
      <x:c r="L15" s="142"/>
      <x:c r="M15" s="142"/>
      <x:c r="N15" s="142"/>
      <x:c r="O15" s="142"/>
      <x:c r="P15" s="142"/>
    </x:row>
    <x:row r="16">
      <x:c r="A16" s="142" t="str">
        <x:f>IF(B16="","","PC-"&amp;TEXT(ROW()-4,"0000"))</x:f>
      </x:c>
      <x:c r="B16" s="142"/>
      <x:c r="C16" s="142"/>
      <x:c r="D16" s="142"/>
      <x:c r="E16" s="143"/>
      <x:c r="F16" s="143"/>
      <x:c r="G16" s="167"/>
      <x:c r="H16" s="167" t="str">
        <x:f>IF(OR(E16="",F16="",E16=0),"",F16/E16)</x:f>
      </x:c>
      <x:c r="I16" s="142"/>
      <x:c r="J16" s="142"/>
      <x:c r="K16" s="142"/>
      <x:c r="L16" s="142"/>
      <x:c r="M16" s="142"/>
      <x:c r="N16" s="142"/>
      <x:c r="O16" s="142"/>
      <x:c r="P16" s="142"/>
    </x:row>
    <x:row r="17">
      <x:c r="A17" s="142" t="str">
        <x:f>IF(B17="","","PC-"&amp;TEXT(ROW()-4,"0000"))</x:f>
      </x:c>
      <x:c r="B17" s="142"/>
      <x:c r="C17" s="142"/>
      <x:c r="D17" s="142"/>
      <x:c r="E17" s="143"/>
      <x:c r="F17" s="143"/>
      <x:c r="G17" s="167"/>
      <x:c r="H17" s="167" t="str">
        <x:f>IF(OR(E17="",F17="",E17=0),"",F17/E17)</x:f>
      </x:c>
      <x:c r="I17" s="142"/>
      <x:c r="J17" s="142"/>
      <x:c r="K17" s="142"/>
      <x:c r="L17" s="142"/>
      <x:c r="M17" s="142"/>
      <x:c r="N17" s="142"/>
      <x:c r="O17" s="142"/>
      <x:c r="P17" s="142"/>
    </x:row>
    <x:row r="18">
      <x:c r="A18" s="142" t="str">
        <x:f>IF(B18="","","PC-"&amp;TEXT(ROW()-4,"0000"))</x:f>
      </x:c>
      <x:c r="B18" s="142"/>
      <x:c r="C18" s="142"/>
      <x:c r="D18" s="142"/>
      <x:c r="E18" s="143"/>
      <x:c r="F18" s="143"/>
      <x:c r="G18" s="167"/>
      <x:c r="H18" s="167" t="str">
        <x:f>IF(OR(E18="",F18="",E18=0),"",F18/E18)</x:f>
      </x:c>
      <x:c r="I18" s="142"/>
      <x:c r="J18" s="142"/>
      <x:c r="K18" s="142"/>
      <x:c r="L18" s="142"/>
      <x:c r="M18" s="142"/>
      <x:c r="N18" s="142"/>
      <x:c r="O18" s="142"/>
      <x:c r="P18" s="142"/>
    </x:row>
    <x:row r="19">
      <x:c r="A19" s="142" t="str">
        <x:f>IF(B19="","","PC-"&amp;TEXT(ROW()-4,"0000"))</x:f>
      </x:c>
      <x:c r="B19" s="142"/>
      <x:c r="C19" s="142"/>
      <x:c r="D19" s="142"/>
      <x:c r="E19" s="143"/>
      <x:c r="F19" s="143"/>
      <x:c r="G19" s="167"/>
      <x:c r="H19" s="167" t="str">
        <x:f>IF(OR(E19="",F19="",E19=0),"",F19/E19)</x:f>
      </x:c>
      <x:c r="I19" s="142"/>
      <x:c r="J19" s="142"/>
      <x:c r="K19" s="142"/>
      <x:c r="L19" s="142"/>
      <x:c r="M19" s="142"/>
      <x:c r="N19" s="142"/>
      <x:c r="O19" s="142"/>
      <x:c r="P19" s="142"/>
    </x:row>
    <x:row r="20">
      <x:c r="A20" s="142" t="str">
        <x:f>IF(B20="","","PC-"&amp;TEXT(ROW()-4,"0000"))</x:f>
      </x:c>
      <x:c r="B20" s="142"/>
      <x:c r="C20" s="142"/>
      <x:c r="D20" s="142"/>
      <x:c r="E20" s="143"/>
      <x:c r="F20" s="143"/>
      <x:c r="G20" s="167"/>
      <x:c r="H20" s="167" t="str">
        <x:f>IF(OR(E20="",F20="",E20=0),"",F20/E20)</x:f>
      </x:c>
      <x:c r="I20" s="142"/>
      <x:c r="J20" s="142"/>
      <x:c r="K20" s="142"/>
      <x:c r="L20" s="142"/>
      <x:c r="M20" s="142"/>
      <x:c r="N20" s="142"/>
      <x:c r="O20" s="142"/>
      <x:c r="P20" s="142"/>
    </x:row>
    <x:row r="21">
      <x:c r="A21" s="142" t="str">
        <x:f>IF(B21="","","PC-"&amp;TEXT(ROW()-4,"0000"))</x:f>
      </x:c>
      <x:c r="B21" s="142"/>
      <x:c r="C21" s="142"/>
      <x:c r="D21" s="142"/>
      <x:c r="E21" s="143"/>
      <x:c r="F21" s="143"/>
      <x:c r="G21" s="167"/>
      <x:c r="H21" s="167" t="str">
        <x:f>IF(OR(E21="",F21="",E21=0),"",F21/E21)</x:f>
      </x:c>
      <x:c r="I21" s="142"/>
      <x:c r="J21" s="142"/>
      <x:c r="K21" s="142"/>
      <x:c r="L21" s="142"/>
      <x:c r="M21" s="142"/>
      <x:c r="N21" s="142"/>
      <x:c r="O21" s="142"/>
      <x:c r="P21" s="142"/>
    </x:row>
    <x:row r="22">
      <x:c r="A22" s="142" t="str">
        <x:f>IF(B22="","","PC-"&amp;TEXT(ROW()-4,"0000"))</x:f>
      </x:c>
      <x:c r="B22" s="142"/>
      <x:c r="C22" s="142"/>
      <x:c r="D22" s="142"/>
      <x:c r="E22" s="143"/>
      <x:c r="F22" s="143"/>
      <x:c r="G22" s="167"/>
      <x:c r="H22" s="167" t="str">
        <x:f>IF(OR(E22="",F22="",E22=0),"",F22/E22)</x:f>
      </x:c>
      <x:c r="I22" s="142"/>
      <x:c r="J22" s="142"/>
      <x:c r="K22" s="142"/>
      <x:c r="L22" s="142"/>
      <x:c r="M22" s="142"/>
      <x:c r="N22" s="142"/>
      <x:c r="O22" s="142"/>
      <x:c r="P22" s="142"/>
    </x:row>
    <x:row r="23">
      <x:c r="A23" s="142" t="str">
        <x:f>IF(B23="","","PC-"&amp;TEXT(ROW()-4,"0000"))</x:f>
      </x:c>
      <x:c r="B23" s="142"/>
      <x:c r="C23" s="142"/>
      <x:c r="D23" s="142"/>
      <x:c r="E23" s="143"/>
      <x:c r="F23" s="143"/>
      <x:c r="G23" s="167"/>
      <x:c r="H23" s="167" t="str">
        <x:f>IF(OR(E23="",F23="",E23=0),"",F23/E23)</x:f>
      </x:c>
      <x:c r="I23" s="142"/>
      <x:c r="J23" s="142"/>
      <x:c r="K23" s="142"/>
      <x:c r="L23" s="142"/>
      <x:c r="M23" s="142"/>
      <x:c r="N23" s="142"/>
      <x:c r="O23" s="142"/>
      <x:c r="P23" s="142"/>
    </x:row>
    <x:row r="24">
      <x:c r="A24" s="142" t="str">
        <x:f>IF(B24="","","PC-"&amp;TEXT(ROW()-4,"0000"))</x:f>
      </x:c>
      <x:c r="B24" s="142"/>
      <x:c r="C24" s="142"/>
      <x:c r="D24" s="142"/>
      <x:c r="E24" s="143"/>
      <x:c r="F24" s="143"/>
      <x:c r="G24" s="167"/>
      <x:c r="H24" s="167" t="str">
        <x:f>IF(OR(E24="",F24="",E24=0),"",F24/E24)</x:f>
      </x:c>
      <x:c r="I24" s="142"/>
      <x:c r="J24" s="142"/>
      <x:c r="K24" s="142"/>
      <x:c r="L24" s="142"/>
      <x:c r="M24" s="142"/>
      <x:c r="N24" s="142"/>
      <x:c r="O24" s="142"/>
      <x:c r="P24" s="142"/>
    </x:row>
    <x:row r="25">
      <x:c r="A25" s="142" t="str">
        <x:f>IF(B25="","","PC-"&amp;TEXT(ROW()-4,"0000"))</x:f>
      </x:c>
      <x:c r="B25" s="142"/>
      <x:c r="C25" s="142"/>
      <x:c r="D25" s="142"/>
      <x:c r="E25" s="143"/>
      <x:c r="F25" s="143"/>
      <x:c r="G25" s="167"/>
      <x:c r="H25" s="167" t="str">
        <x:f>IF(OR(E25="",F25="",E25=0),"",F25/E25)</x:f>
      </x:c>
      <x:c r="I25" s="142"/>
      <x:c r="J25" s="142"/>
      <x:c r="K25" s="142"/>
      <x:c r="L25" s="142"/>
      <x:c r="M25" s="142"/>
      <x:c r="N25" s="142"/>
      <x:c r="O25" s="142"/>
      <x:c r="P25" s="142"/>
    </x:row>
    <x:row r="26">
      <x:c r="A26" s="142" t="str">
        <x:f>IF(B26="","","PC-"&amp;TEXT(ROW()-4,"0000"))</x:f>
      </x:c>
      <x:c r="B26" s="142"/>
      <x:c r="C26" s="142"/>
      <x:c r="D26" s="142"/>
      <x:c r="E26" s="143"/>
      <x:c r="F26" s="143"/>
      <x:c r="G26" s="167"/>
      <x:c r="H26" s="167" t="str">
        <x:f>IF(OR(E26="",F26="",E26=0),"",F26/E26)</x:f>
      </x:c>
      <x:c r="I26" s="142"/>
      <x:c r="J26" s="142"/>
      <x:c r="K26" s="142"/>
      <x:c r="L26" s="142"/>
      <x:c r="M26" s="142"/>
      <x:c r="N26" s="142"/>
      <x:c r="O26" s="142"/>
      <x:c r="P26" s="142"/>
    </x:row>
    <x:row r="27">
      <x:c r="A27" s="142" t="str">
        <x:f>IF(B27="","","PC-"&amp;TEXT(ROW()-4,"0000"))</x:f>
      </x:c>
      <x:c r="B27" s="142"/>
      <x:c r="C27" s="142"/>
      <x:c r="D27" s="142"/>
      <x:c r="E27" s="143"/>
      <x:c r="F27" s="143"/>
      <x:c r="G27" s="167"/>
      <x:c r="H27" s="167" t="str">
        <x:f>IF(OR(E27="",F27="",E27=0),"",F27/E27)</x:f>
      </x:c>
      <x:c r="I27" s="142"/>
      <x:c r="J27" s="142"/>
      <x:c r="K27" s="142"/>
      <x:c r="L27" s="142"/>
      <x:c r="M27" s="142"/>
      <x:c r="N27" s="142"/>
      <x:c r="O27" s="142"/>
      <x:c r="P27" s="142"/>
    </x:row>
    <x:row r="28">
      <x:c r="A28" s="142" t="str">
        <x:f>IF(B28="","","PC-"&amp;TEXT(ROW()-4,"0000"))</x:f>
      </x:c>
      <x:c r="B28" s="142"/>
      <x:c r="C28" s="142"/>
      <x:c r="D28" s="142"/>
      <x:c r="E28" s="143"/>
      <x:c r="F28" s="143"/>
      <x:c r="G28" s="167"/>
      <x:c r="H28" s="167" t="str">
        <x:f>IF(OR(E28="",F28="",E28=0),"",F28/E28)</x:f>
      </x:c>
      <x:c r="I28" s="142"/>
      <x:c r="J28" s="142"/>
      <x:c r="K28" s="142"/>
      <x:c r="L28" s="142"/>
      <x:c r="M28" s="142"/>
      <x:c r="N28" s="142"/>
      <x:c r="O28" s="142"/>
      <x:c r="P28" s="142"/>
    </x:row>
    <x:row r="29">
      <x:c r="A29" s="142" t="str">
        <x:f>IF(B29="","","PC-"&amp;TEXT(ROW()-4,"0000"))</x:f>
      </x:c>
      <x:c r="B29" s="142"/>
      <x:c r="C29" s="142"/>
      <x:c r="D29" s="142"/>
      <x:c r="E29" s="143"/>
      <x:c r="F29" s="143"/>
      <x:c r="G29" s="167"/>
      <x:c r="H29" s="167" t="str">
        <x:f>IF(OR(E29="",F29="",E29=0),"",F29/E29)</x:f>
      </x:c>
      <x:c r="I29" s="142"/>
      <x:c r="J29" s="142"/>
      <x:c r="K29" s="142"/>
      <x:c r="L29" s="142"/>
      <x:c r="M29" s="142"/>
      <x:c r="N29" s="142"/>
      <x:c r="O29" s="142"/>
      <x:c r="P29" s="142"/>
    </x:row>
    <x:row r="30">
      <x:c r="A30" s="142" t="str">
        <x:f>IF(B30="","","PC-"&amp;TEXT(ROW()-4,"0000"))</x:f>
      </x:c>
      <x:c r="B30" s="142"/>
      <x:c r="C30" s="142"/>
      <x:c r="D30" s="142"/>
      <x:c r="E30" s="143"/>
      <x:c r="F30" s="143"/>
      <x:c r="G30" s="167"/>
      <x:c r="H30" s="167" t="str">
        <x:f>IF(OR(E30="",F30="",E30=0),"",F30/E30)</x:f>
      </x:c>
      <x:c r="I30" s="142"/>
      <x:c r="J30" s="142"/>
      <x:c r="K30" s="142"/>
      <x:c r="L30" s="142"/>
      <x:c r="M30" s="142"/>
      <x:c r="N30" s="142"/>
      <x:c r="O30" s="142"/>
      <x:c r="P30" s="142"/>
    </x:row>
    <x:row r="31">
      <x:c r="A31" s="142" t="str">
        <x:f>IF(B31="","","PC-"&amp;TEXT(ROW()-4,"0000"))</x:f>
      </x:c>
      <x:c r="B31" s="142"/>
      <x:c r="C31" s="142"/>
      <x:c r="D31" s="142"/>
      <x:c r="E31" s="143"/>
      <x:c r="F31" s="143"/>
      <x:c r="G31" s="167"/>
      <x:c r="H31" s="167" t="str">
        <x:f>IF(OR(E31="",F31="",E31=0),"",F31/E31)</x:f>
      </x:c>
      <x:c r="I31" s="142"/>
      <x:c r="J31" s="142"/>
      <x:c r="K31" s="142"/>
      <x:c r="L31" s="142"/>
      <x:c r="M31" s="142"/>
      <x:c r="N31" s="142"/>
      <x:c r="O31" s="142"/>
      <x:c r="P31" s="142"/>
    </x:row>
    <x:row r="32">
      <x:c r="A32" s="142" t="str">
        <x:f>IF(B32="","","PC-"&amp;TEXT(ROW()-4,"0000"))</x:f>
      </x:c>
      <x:c r="B32" s="142"/>
      <x:c r="C32" s="142"/>
      <x:c r="D32" s="142"/>
      <x:c r="E32" s="143"/>
      <x:c r="F32" s="143"/>
      <x:c r="G32" s="167"/>
      <x:c r="H32" s="167" t="str">
        <x:f>IF(OR(E32="",F32="",E32=0),"",F32/E32)</x:f>
      </x:c>
      <x:c r="I32" s="142"/>
      <x:c r="J32" s="142"/>
      <x:c r="K32" s="142"/>
      <x:c r="L32" s="142"/>
      <x:c r="M32" s="142"/>
      <x:c r="N32" s="142"/>
      <x:c r="O32" s="142"/>
      <x:c r="P32" s="142"/>
    </x:row>
    <x:row r="33">
      <x:c r="A33" s="142" t="str">
        <x:f>IF(B33="","","PC-"&amp;TEXT(ROW()-4,"0000"))</x:f>
      </x:c>
      <x:c r="B33" s="142"/>
      <x:c r="C33" s="142"/>
      <x:c r="D33" s="142"/>
      <x:c r="E33" s="143"/>
      <x:c r="F33" s="143"/>
      <x:c r="G33" s="167"/>
      <x:c r="H33" s="167" t="str">
        <x:f>IF(OR(E33="",F33="",E33=0),"",F33/E33)</x:f>
      </x:c>
      <x:c r="I33" s="142"/>
      <x:c r="J33" s="142"/>
      <x:c r="K33" s="142"/>
      <x:c r="L33" s="142"/>
      <x:c r="M33" s="142"/>
      <x:c r="N33" s="142"/>
      <x:c r="O33" s="142"/>
      <x:c r="P33" s="142"/>
    </x:row>
    <x:row r="34">
      <x:c r="A34" s="142" t="str">
        <x:f>IF(B34="","","PC-"&amp;TEXT(ROW()-4,"0000"))</x:f>
      </x:c>
      <x:c r="B34" s="142"/>
      <x:c r="C34" s="142"/>
      <x:c r="D34" s="142"/>
      <x:c r="E34" s="143"/>
      <x:c r="F34" s="143"/>
      <x:c r="G34" s="167"/>
      <x:c r="H34" s="167" t="str">
        <x:f>IF(OR(E34="",F34="",E34=0),"",F34/E34)</x:f>
      </x:c>
      <x:c r="I34" s="142"/>
      <x:c r="J34" s="142"/>
      <x:c r="K34" s="142"/>
      <x:c r="L34" s="142"/>
      <x:c r="M34" s="142"/>
      <x:c r="N34" s="142"/>
      <x:c r="O34" s="142"/>
      <x:c r="P34" s="142"/>
    </x:row>
    <x:row r="35">
      <x:c r="A35" s="142" t="str">
        <x:f>IF(B35="","","PC-"&amp;TEXT(ROW()-4,"0000"))</x:f>
      </x:c>
      <x:c r="B35" s="142"/>
      <x:c r="C35" s="142"/>
      <x:c r="D35" s="142"/>
      <x:c r="E35" s="143"/>
      <x:c r="F35" s="143"/>
      <x:c r="G35" s="167"/>
      <x:c r="H35" s="167" t="str">
        <x:f>IF(OR(E35="",F35="",E35=0),"",F35/E35)</x:f>
      </x:c>
      <x:c r="I35" s="142"/>
      <x:c r="J35" s="142"/>
      <x:c r="K35" s="142"/>
      <x:c r="L35" s="142"/>
      <x:c r="M35" s="142"/>
      <x:c r="N35" s="142"/>
      <x:c r="O35" s="142"/>
      <x:c r="P35" s="142"/>
    </x:row>
    <x:row r="36">
      <x:c r="A36" s="142" t="str">
        <x:f>IF(B36="","","PC-"&amp;TEXT(ROW()-4,"0000"))</x:f>
      </x:c>
      <x:c r="B36" s="142"/>
      <x:c r="C36" s="142"/>
      <x:c r="D36" s="142"/>
      <x:c r="E36" s="143"/>
      <x:c r="F36" s="143"/>
      <x:c r="G36" s="167"/>
      <x:c r="H36" s="167" t="str">
        <x:f>IF(OR(E36="",F36="",E36=0),"",F36/E36)</x:f>
      </x:c>
      <x:c r="I36" s="142"/>
      <x:c r="J36" s="142"/>
      <x:c r="K36" s="142"/>
      <x:c r="L36" s="142"/>
      <x:c r="M36" s="142"/>
      <x:c r="N36" s="142"/>
      <x:c r="O36" s="142"/>
      <x:c r="P36" s="142"/>
    </x:row>
    <x:row r="37">
      <x:c r="A37" s="142" t="str">
        <x:f>IF(B37="","","PC-"&amp;TEXT(ROW()-4,"0000"))</x:f>
      </x:c>
      <x:c r="B37" s="142"/>
      <x:c r="C37" s="142"/>
      <x:c r="D37" s="142"/>
      <x:c r="E37" s="143"/>
      <x:c r="F37" s="143"/>
      <x:c r="G37" s="167"/>
      <x:c r="H37" s="167" t="str">
        <x:f>IF(OR(E37="",F37="",E37=0),"",F37/E37)</x:f>
      </x:c>
      <x:c r="I37" s="142"/>
      <x:c r="J37" s="142"/>
      <x:c r="K37" s="142"/>
      <x:c r="L37" s="142"/>
      <x:c r="M37" s="142"/>
      <x:c r="N37" s="142"/>
      <x:c r="O37" s="142"/>
      <x:c r="P37" s="142"/>
    </x:row>
    <x:row r="38">
      <x:c r="A38" s="142" t="str">
        <x:f>IF(B38="","","PC-"&amp;TEXT(ROW()-4,"0000"))</x:f>
      </x:c>
      <x:c r="B38" s="142"/>
      <x:c r="C38" s="142"/>
      <x:c r="D38" s="142"/>
      <x:c r="E38" s="143"/>
      <x:c r="F38" s="143"/>
      <x:c r="G38" s="167"/>
      <x:c r="H38" s="167" t="str">
        <x:f>IF(OR(E38="",F38="",E38=0),"",F38/E38)</x:f>
      </x:c>
      <x:c r="I38" s="142"/>
      <x:c r="J38" s="142"/>
      <x:c r="K38" s="142"/>
      <x:c r="L38" s="142"/>
      <x:c r="M38" s="142"/>
      <x:c r="N38" s="142"/>
      <x:c r="O38" s="142"/>
      <x:c r="P38" s="142"/>
    </x:row>
    <x:row r="39">
      <x:c r="A39" s="142" t="str">
        <x:f>IF(B39="","","PC-"&amp;TEXT(ROW()-4,"0000"))</x:f>
      </x:c>
      <x:c r="B39" s="142"/>
      <x:c r="C39" s="142"/>
      <x:c r="D39" s="142"/>
      <x:c r="E39" s="143"/>
      <x:c r="F39" s="143"/>
      <x:c r="G39" s="167"/>
      <x:c r="H39" s="167" t="str">
        <x:f>IF(OR(E39="",F39="",E39=0),"",F39/E39)</x:f>
      </x:c>
      <x:c r="I39" s="142"/>
      <x:c r="J39" s="142"/>
      <x:c r="K39" s="142"/>
      <x:c r="L39" s="142"/>
      <x:c r="M39" s="142"/>
      <x:c r="N39" s="142"/>
      <x:c r="O39" s="142"/>
      <x:c r="P39" s="142"/>
    </x:row>
    <x:row r="40">
      <x:c r="A40" s="142" t="str">
        <x:f>IF(B40="","","PC-"&amp;TEXT(ROW()-4,"0000"))</x:f>
      </x:c>
      <x:c r="B40" s="142"/>
      <x:c r="C40" s="142"/>
      <x:c r="D40" s="142"/>
      <x:c r="E40" s="143"/>
      <x:c r="F40" s="143"/>
      <x:c r="G40" s="167"/>
      <x:c r="H40" s="167" t="str">
        <x:f>IF(OR(E40="",F40="",E40=0),"",F40/E40)</x:f>
      </x:c>
      <x:c r="I40" s="142"/>
      <x:c r="J40" s="142"/>
      <x:c r="K40" s="142"/>
      <x:c r="L40" s="142"/>
      <x:c r="M40" s="142"/>
      <x:c r="N40" s="142"/>
      <x:c r="O40" s="142"/>
      <x:c r="P40" s="142"/>
    </x:row>
    <x:row r="41">
      <x:c r="A41" s="142" t="str">
        <x:f>IF(B41="","","PC-"&amp;TEXT(ROW()-4,"0000"))</x:f>
      </x:c>
      <x:c r="B41" s="142"/>
      <x:c r="C41" s="142"/>
      <x:c r="D41" s="142"/>
      <x:c r="E41" s="143"/>
      <x:c r="F41" s="143"/>
      <x:c r="G41" s="167"/>
      <x:c r="H41" s="167" t="str">
        <x:f>IF(OR(E41="",F41="",E41=0),"",F41/E41)</x:f>
      </x:c>
      <x:c r="I41" s="142"/>
      <x:c r="J41" s="142"/>
      <x:c r="K41" s="142"/>
      <x:c r="L41" s="142"/>
      <x:c r="M41" s="142"/>
      <x:c r="N41" s="142"/>
      <x:c r="O41" s="142"/>
      <x:c r="P41" s="142"/>
    </x:row>
    <x:row r="42">
      <x:c r="A42" s="142" t="str">
        <x:f>IF(B42="","","PC-"&amp;TEXT(ROW()-4,"0000"))</x:f>
      </x:c>
      <x:c r="B42" s="142"/>
      <x:c r="C42" s="142"/>
      <x:c r="D42" s="142"/>
      <x:c r="E42" s="143"/>
      <x:c r="F42" s="143"/>
      <x:c r="G42" s="167"/>
      <x:c r="H42" s="167" t="str">
        <x:f>IF(OR(E42="",F42="",E42=0),"",F42/E42)</x:f>
      </x:c>
      <x:c r="I42" s="142"/>
      <x:c r="J42" s="142"/>
      <x:c r="K42" s="142"/>
      <x:c r="L42" s="142"/>
      <x:c r="M42" s="142"/>
      <x:c r="N42" s="142"/>
      <x:c r="O42" s="142"/>
      <x:c r="P42" s="142"/>
    </x:row>
    <x:row r="43">
      <x:c r="A43" s="142" t="str">
        <x:f>IF(B43="","","PC-"&amp;TEXT(ROW()-4,"0000"))</x:f>
      </x:c>
      <x:c r="B43" s="142"/>
      <x:c r="C43" s="142"/>
      <x:c r="D43" s="142"/>
      <x:c r="E43" s="143"/>
      <x:c r="F43" s="143"/>
      <x:c r="G43" s="167"/>
      <x:c r="H43" s="167" t="str">
        <x:f>IF(OR(E43="",F43="",E43=0),"",F43/E43)</x:f>
      </x:c>
      <x:c r="I43" s="142"/>
      <x:c r="J43" s="142"/>
      <x:c r="K43" s="142"/>
      <x:c r="L43" s="142"/>
      <x:c r="M43" s="142"/>
      <x:c r="N43" s="142"/>
      <x:c r="O43" s="142"/>
      <x:c r="P43" s="142"/>
    </x:row>
    <x:row r="44">
      <x:c r="A44" s="142" t="str">
        <x:f>IF(B44="","","PC-"&amp;TEXT(ROW()-4,"0000"))</x:f>
      </x:c>
      <x:c r="B44" s="142"/>
      <x:c r="C44" s="142"/>
      <x:c r="D44" s="142"/>
      <x:c r="E44" s="143"/>
      <x:c r="F44" s="143"/>
      <x:c r="G44" s="167"/>
      <x:c r="H44" s="167" t="str">
        <x:f>IF(OR(E44="",F44="",E44=0),"",F44/E44)</x:f>
      </x:c>
      <x:c r="I44" s="142"/>
      <x:c r="J44" s="142"/>
      <x:c r="K44" s="142"/>
      <x:c r="L44" s="142"/>
      <x:c r="M44" s="142"/>
      <x:c r="N44" s="142"/>
      <x:c r="O44" s="142"/>
      <x:c r="P44" s="142"/>
    </x:row>
  </x:sheetData>
  <x:mergeCells>
    <x:mergeCell ref="A1:P1"/>
    <x:mergeCell ref="A2:P2"/>
  </x:mergeCells>
  <x:conditionalFormatting sqref="I5:I44">
    <x:cfRule type="containsText" dxfId="599" priority="1" operator="containsText" text="ALERTE"/>
    <x:cfRule type="containsText" dxfId="600" priority="2" operator="containsText" text="OK"/>
    <x:cfRule type="containsText" dxfId="601" priority="3" operator="containsText" text="Rouge"/>
    <x:cfRule type="containsText" dxfId="602" priority="4" operator="containsText" text="Orange"/>
    <x:cfRule type="containsText" dxfId="603" priority="5" operator="containsText" text="Jaune"/>
    <x:cfRule type="containsText" dxfId="604" priority="6" operator="containsText" text="Vert"/>
    <x:cfRule type="containsText" dxfId="605" priority="7" operator="containsText" text="Validé humainement"/>
    <x:cfRule type="containsText" dxfId="606" priority="8" operator="containsText" text="P0"/>
    <x:cfRule type="containsText" dxfId="607" priority="9" operator="containsText" text="Extrême"/>
    <x:cfRule type="containsText" dxfId="608" priority="10" operator="containsText" text="Élevé"/>
  </x:conditionalFormatting>
  <x:conditionalFormatting sqref="P5:P44">
    <x:cfRule type="containsText" dxfId="609" priority="11" operator="containsText" text="ALERTE"/>
    <x:cfRule type="containsText" dxfId="610" priority="12" operator="containsText" text="OK"/>
    <x:cfRule type="containsText" dxfId="611" priority="13" operator="containsText" text="Rouge"/>
    <x:cfRule type="containsText" dxfId="612" priority="14" operator="containsText" text="Orange"/>
    <x:cfRule type="containsText" dxfId="613" priority="15" operator="containsText" text="Jaune"/>
    <x:cfRule type="containsText" dxfId="614" priority="16" operator="containsText" text="Vert"/>
    <x:cfRule type="containsText" dxfId="615" priority="17" operator="containsText" text="Validé humainement"/>
    <x:cfRule type="containsText" dxfId="616" priority="18" operator="containsText" text="P0"/>
    <x:cfRule type="containsText" dxfId="617" priority="19" operator="containsText" text="Extrême"/>
    <x:cfRule type="containsText" dxfId="618" priority="20" operator="containsText" text="Élevé"/>
  </x:conditionalFormatting>
  <x:dataValidations count="2">
    <x:dataValidation type="list" errorStyle="warning" showInputMessage="1" showErrorMessage="1" errorTitle="Valeur inattendue" error="Veuillez choisir une valeur de la liste." promptTitle="Liste contrôlée" prompt="Choisir une valeur autorisée." sqref="I5:I44">
      <x:formula1>"Non démarré,En préparation,En cours,Suspendu,Terminé,Abandonné"</x:formula1>
    </x:dataValidation>
    <x:dataValidation type="list" errorStyle="warning" showInputMessage="1" showErrorMessage="1" errorTitle="Valeur inattendue" error="Veuillez choisir une valeur de la liste." promptTitle="Liste contrôlée" prompt="Choisir une valeur autorisée." sqref="P5:P4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423b01b8ed8a40d8"/>
  </x:tableParts>
</x:worksheet>
</file>

<file path=xl/worksheets/sheet120.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5.5" customHeight="1">
      <x:c r="A1" s="178" t="str">
        <x:v>Dakar Climate Intelligence Hub — Architecture (V5)</x:v>
      </x:c>
      <x:c r="B1" s="178"/>
      <x:c r="C1" s="178"/>
      <x:c r="D1" s="178"/>
      <x:c r="E1" s="178"/>
      <x:c r="F1" s="178"/>
      <x:c r="G1" s="178"/>
      <x:c r="H1" s="178"/>
    </x:row>
    <x:row r="2" ht="34.5" customHeight="1">
      <x:c r="A2" s="138" t="str">
        <x:v>Vision cible et architecture en couches de la plateforme d'intelligence climatique urbaine.</x:v>
      </x:c>
      <x:c r="B2" s="138"/>
      <x:c r="C2" s="138"/>
      <x:c r="D2" s="138"/>
      <x:c r="E2" s="138"/>
      <x:c r="F2" s="138"/>
      <x:c r="G2" s="138"/>
      <x:c r="H2" s="138"/>
    </x:row>
    <x:row r="4">
      <x:c r="A4" s="191" t="str">
        <x:v>1. Vision</x:v>
      </x:c>
      <x:c r="B4" s="191"/>
      <x:c r="C4" s="191"/>
      <x:c r="D4" s="191"/>
      <x:c r="E4" s="191"/>
      <x:c r="F4" s="191"/>
      <x:c r="G4" s="191"/>
      <x:c r="H4" s="191"/>
    </x:row>
    <x:row r="5" ht="22.5" customHeight="1">
      <x:c r="A5" s="193" t="str">
        <x:v>Plateforme intégrée de pilotage climat de la Ville de Dakar : collecte, qualité, calcul, analyse, alerte et reporting international, sur une source de données unique et tracée.</x:v>
      </x:c>
      <x:c r="B5" s="193"/>
      <x:c r="C5" s="193"/>
      <x:c r="D5" s="193"/>
      <x:c r="E5" s="193"/>
      <x:c r="F5" s="193"/>
      <x:c r="G5" s="193"/>
      <x:c r="H5" s="193"/>
    </x:row>
    <x:row r="6" ht="22.5" customHeight="1">
      <x:c r="A6" s="193" t="str">
        <x:v>Couvre 6 familles : (1) Atténuation/GES, (2) Adaptation, (3) Environnement urbain, (4) Socio-économie, (5) Suivi du Plan Climat, (6) Reporting international.</x:v>
      </x:c>
      <x:c r="B6" s="193"/>
      <x:c r="C6" s="193"/>
      <x:c r="D6" s="193"/>
      <x:c r="E6" s="193"/>
      <x:c r="F6" s="193"/>
      <x:c r="G6" s="193"/>
      <x:c r="H6" s="193"/>
    </x:row>
    <x:row r="8">
      <x:c r="A8" s="191" t="str">
        <x:v>2. Architecture en couches</x:v>
      </x:c>
      <x:c r="B8" s="191"/>
      <x:c r="C8" s="191"/>
      <x:c r="D8" s="191"/>
      <x:c r="E8" s="191"/>
      <x:c r="F8" s="191"/>
      <x:c r="G8" s="191"/>
      <x:c r="H8" s="191"/>
    </x:row>
    <x:row r="9" ht="22.5" customHeight="1">
      <x:c r="A9" s="193" t="str">
        <x:v>Couche 1 — SAISIE : formulaires sectoriels contrôlés (listes, formats, ID auto, contrôle qualité Alerte_QC).</x:v>
      </x:c>
      <x:c r="B9" s="193"/>
      <x:c r="C9" s="193"/>
      <x:c r="D9" s="193"/>
      <x:c r="E9" s="193"/>
      <x:c r="F9" s="193"/>
      <x:c r="G9" s="193"/>
      <x:c r="H9" s="193"/>
    </x:row>
    <x:row r="10" ht="22.5" customHeight="1">
      <x:c r="A10" s="193" t="str">
        <x:v>Couche 2 — QUALITÉ &amp; VALIDATION : workflow Brouillon → Vérifié → Validé humainement ; seules les lignes validées passent en base.</x:v>
      </x:c>
      <x:c r="B10" s="193"/>
      <x:c r="C10" s="193"/>
      <x:c r="D10" s="193"/>
      <x:c r="E10" s="193"/>
      <x:c r="F10" s="193"/>
      <x:c r="G10" s="193"/>
      <x:c r="H10" s="193"/>
    </x:row>
    <x:row r="11" ht="22.5" customHeight="1">
      <x:c r="A11" s="193" t="str">
        <x:v>Couche 3 — DONNÉES CONSOLIDÉES : bases Data_* en lecture seule, alimentées par formules depuis les formulaires.</x:v>
      </x:c>
      <x:c r="B11" s="193"/>
      <x:c r="C11" s="193"/>
      <x:c r="D11" s="193"/>
      <x:c r="E11" s="193"/>
      <x:c r="F11" s="193"/>
      <x:c r="G11" s="193"/>
      <x:c r="H11" s="193"/>
    </x:row>
    <x:row r="12" ht="22.5" customHeight="1">
      <x:c r="A12" s="193" t="str">
        <x:v>Couche 4 — MOTEURS : calcul GES (activité × facteur), vulnérabilité, scoring climat, système d'alerte.</x:v>
      </x:c>
      <x:c r="B12" s="193"/>
      <x:c r="C12" s="193"/>
      <x:c r="D12" s="193"/>
      <x:c r="E12" s="193"/>
      <x:c r="F12" s="193"/>
      <x:c r="G12" s="193"/>
      <x:c r="H12" s="193"/>
    </x:row>
    <x:row r="13" ht="22.5" customHeight="1">
      <x:c r="A13" s="193" t="str">
        <x:v>Couche 5 — RESTITUTION : tableaux de bord dynamiques, graphiques automatiques, cartes SIG, indicateurs prioritaires.</x:v>
      </x:c>
      <x:c r="B13" s="193"/>
      <x:c r="C13" s="193"/>
      <x:c r="D13" s="193"/>
      <x:c r="E13" s="193"/>
      <x:c r="F13" s="193"/>
      <x:c r="G13" s="193"/>
      <x:c r="H13" s="193"/>
    </x:row>
    <x:row r="14" ht="22.5" customHeight="1">
      <x:c r="A14" s="193" t="str">
        <x:v>Couche 6 — REPORTING : mappings CDP, C40, GCoM/Convention des Maires, CDN Sénégal, ODD, MRV, finance climat.</x:v>
      </x:c>
      <x:c r="B14" s="193"/>
      <x:c r="C14" s="193"/>
      <x:c r="D14" s="193"/>
      <x:c r="E14" s="193"/>
      <x:c r="F14" s="193"/>
      <x:c r="G14" s="193"/>
      <x:c r="H14" s="193"/>
    </x:row>
    <x:row r="15" ht="22.5" customHeight="1">
      <x:c r="A15" s="193" t="str">
        <x:v>Transversal — GOUVERNANCE : utilisateurs &amp; rôles (RBAC), journal des modifications, registre de preuves, référentiels.</x:v>
      </x:c>
      <x:c r="B15" s="193"/>
      <x:c r="C15" s="193"/>
      <x:c r="D15" s="193"/>
      <x:c r="E15" s="193"/>
      <x:c r="F15" s="193"/>
      <x:c r="G15" s="193"/>
      <x:c r="H15" s="193"/>
    </x:row>
    <x:row r="17">
      <x:c r="A17" s="191" t="str">
        <x:v>3. Principes de conception</x:v>
      </x:c>
      <x:c r="B17" s="191"/>
      <x:c r="C17" s="191"/>
      <x:c r="D17" s="191"/>
      <x:c r="E17" s="191"/>
      <x:c r="F17" s="191"/>
      <x:c r="G17" s="191"/>
      <x:c r="H17" s="191"/>
    </x:row>
    <x:row r="18" ht="22.5" customHeight="1">
      <x:c r="A18" s="193" t="str">
        <x:v>Source unique de vérité : aucune donnée n'est recopiée manuellement entre feuilles.</x:v>
      </x:c>
      <x:c r="B18" s="193"/>
      <x:c r="C18" s="193"/>
      <x:c r="D18" s="193"/>
      <x:c r="E18" s="193"/>
      <x:c r="F18" s="193"/>
      <x:c r="G18" s="193"/>
      <x:c r="H18" s="193"/>
    </x:row>
    <x:row r="19" ht="22.5" customHeight="1">
      <x:c r="A19" s="193" t="str">
        <x:v>Séparation saisie / validé / publié : la donnée brute ne contamine jamais les rapports.</x:v>
      </x:c>
      <x:c r="B19" s="193"/>
      <x:c r="C19" s="193"/>
      <x:c r="D19" s="193"/>
      <x:c r="E19" s="193"/>
      <x:c r="F19" s="193"/>
      <x:c r="G19" s="193"/>
      <x:c r="H19" s="193"/>
    </x:row>
    <x:row r="20" ht="22.5" customHeight="1">
      <x:c r="A20" s="193" t="str">
        <x:v>Traçabilité totale : chaque valeur porte sa source, sa méthodologie et son niveau d'incertitude.</x:v>
      </x:c>
      <x:c r="B20" s="193"/>
      <x:c r="C20" s="193"/>
      <x:c r="D20" s="193"/>
      <x:c r="E20" s="193"/>
      <x:c r="F20" s="193"/>
      <x:c r="G20" s="193"/>
      <x:c r="H20" s="193"/>
    </x:row>
    <x:row r="21" ht="22.5" customHeight="1">
      <x:c r="A21" s="193" t="str">
        <x:v>Référentiels partagés : communes, institutions, secteurs GIEC, facteurs d'émission centralisés.</x:v>
      </x:c>
      <x:c r="B21" s="193"/>
      <x:c r="C21" s="193"/>
      <x:c r="D21" s="193"/>
      <x:c r="E21" s="193"/>
      <x:c r="F21" s="193"/>
      <x:c r="G21" s="193"/>
      <x:c r="H21" s="193"/>
    </x:row>
    <x:row r="22" ht="22.5" customHeight="1">
      <x:c r="A22" s="193" t="str">
        <x:v>Évolutivité : le classeur Excel V5 est le MVP ; l'architecture se transpose vers une base relationnelle + web.</x:v>
      </x:c>
      <x:c r="B22" s="193"/>
      <x:c r="C22" s="193"/>
      <x:c r="D22" s="193"/>
      <x:c r="E22" s="193"/>
      <x:c r="F22" s="193"/>
      <x:c r="G22" s="193"/>
      <x:c r="H22" s="193"/>
    </x:row>
  </x:sheetData>
  <x:mergeCells>
    <x:mergeCell ref="A1:H1"/>
    <x:mergeCell ref="A2:H2"/>
    <x:mergeCell ref="A4:H4"/>
    <x:mergeCell ref="A5:H5"/>
    <x:mergeCell ref="A6:H6"/>
    <x:mergeCell ref="A8:H8"/>
    <x:mergeCell ref="A9:H9"/>
    <x:mergeCell ref="A10:H10"/>
    <x:mergeCell ref="A11:H11"/>
    <x:mergeCell ref="A12:H12"/>
    <x:mergeCell ref="A13:H13"/>
    <x:mergeCell ref="A14:H14"/>
    <x:mergeCell ref="A15:H15"/>
    <x:mergeCell ref="A17:H17"/>
    <x:mergeCell ref="A18:H18"/>
    <x:mergeCell ref="A19:H19"/>
    <x:mergeCell ref="A20:H20"/>
    <x:mergeCell ref="A21:H21"/>
    <x:mergeCell ref="A22:H22"/>
  </x:mergeCells>
  <x:pageMargins left="0.7" right="0.7" top="0.75" bottom="0.75" header="0.3" footer="0.3"/>
</x:worksheet>
</file>

<file path=xl/worksheets/sheet121.xml><?xml version="1.0" encoding="utf-8"?>
<x:worksheet xmlns:x="http://schemas.openxmlformats.org/spreadsheetml/2006/main">
  <x:sheetViews>
    <x:sheetView showGridLines="0" workbookViewId="0"/>
  </x:sheetViews>
  <x:sheetFormatPr defaultRowHeight="15"/>
  <x:cols>
    <x:col min="1" max="1" width="30" hidden="0" customWidth="1"/>
    <x:col min="2" max="2" width="18.75" hidden="0" customWidth="1"/>
    <x:col min="3" max="3" width="18.75" hidden="0" customWidth="1"/>
    <x:col min="4" max="4" width="28.75" hidden="0" customWidth="1"/>
    <x:col min="5" max="5" width="30" hidden="0" customWidth="1"/>
    <x:col min="6" max="6" width="22.5" hidden="0" customWidth="1"/>
  </x:cols>
  <x:sheetData>
    <x:row r="1" ht="25.5" customHeight="1">
      <x:c r="A1" s="160" t="str">
        <x:v>Modèle de données global — tables principales</x:v>
      </x:c>
      <x:c r="B1" s="160"/>
      <x:c r="C1" s="160"/>
      <x:c r="D1" s="160"/>
      <x:c r="E1" s="160"/>
      <x:c r="F1" s="160"/>
    </x:row>
    <x:row r="2" ht="34.5" customHeight="1">
      <x:c r="A2" s="138" t="str">
        <x:v>Dictionnaire des entités de la plateforme : table, clé, famille, alimentée par, alimente. Sert de schéma de référence pour la future base relationnelle.</x:v>
      </x:c>
      <x:c r="B2" s="138"/>
      <x:c r="C2" s="138"/>
      <x:c r="D2" s="138"/>
      <x:c r="E2" s="138"/>
      <x:c r="F2" s="138"/>
    </x:row>
    <x:row r="4">
      <x:c r="A4" s="162" t="str">
        <x:v>Table / entité</x:v>
      </x:c>
      <x:c r="B4" s="162" t="str">
        <x:v>Clé primaire</x:v>
      </x:c>
      <x:c r="C4" s="162" t="str">
        <x:v>Famille de données</x:v>
      </x:c>
      <x:c r="D4" s="162" t="str">
        <x:v>Alimentée par</x:v>
      </x:c>
      <x:c r="E4" s="162" t="str">
        <x:v>Alimente</x:v>
      </x:c>
      <x:c r="F4" s="162" t="str">
        <x:v>Granularité</x:v>
      </x:c>
    </x:row>
    <x:row r="5">
      <x:c r="A5" s="142" t="str">
        <x:v>Data_Batiments</x:v>
      </x:c>
      <x:c r="B5" s="142" t="str">
        <x:v>ID_Saisie (BAT)</x:v>
      </x:c>
      <x:c r="C5" s="142" t="str">
        <x:v>1. Atténuation</x:v>
      </x:c>
      <x:c r="D5" s="142" t="str">
        <x:v>11_Form_Batiments</x:v>
      </x:c>
      <x:c r="E5" s="142" t="str">
        <x:v>Moteur_Calcul_GES, Dashboards</x:v>
      </x:c>
      <x:c r="F5" s="142" t="str">
        <x:v>Bâtiment × année</x:v>
      </x:c>
    </x:row>
    <x:row r="6">
      <x:c r="A6" s="142" t="str">
        <x:v>Data_Industrie</x:v>
      </x:c>
      <x:c r="B6" s="142" t="str">
        <x:v>ID_Saisie (IND)</x:v>
      </x:c>
      <x:c r="C6" s="142" t="str">
        <x:v>1. Atténuation</x:v>
      </x:c>
      <x:c r="D6" s="142" t="str">
        <x:v>12_Form_Industrie</x:v>
      </x:c>
      <x:c r="E6" s="142" t="str">
        <x:v>Moteur_Calcul_GES</x:v>
      </x:c>
      <x:c r="F6" s="142" t="str">
        <x:v>Site × année</x:v>
      </x:c>
    </x:row>
    <x:row r="7">
      <x:c r="A7" s="142" t="str">
        <x:v>Moteur_Calcul_GES</x:v>
      </x:c>
      <x:c r="B7" s="142" t="str">
        <x:v>ID (GES)</x:v>
      </x:c>
      <x:c r="C7" s="142" t="str">
        <x:v>1. Atténuation</x:v>
      </x:c>
      <x:c r="D7" s="142" t="str">
        <x:v>Données d'activité + Facteurs</x:v>
      </x:c>
      <x:c r="E7" s="142" t="str">
        <x:v>Inventaire, Indicateurs, Reporting</x:v>
      </x:c>
      <x:c r="F7" s="142" t="str">
        <x:v>Source × commune × année</x:v>
      </x:c>
    </x:row>
    <x:row r="8">
      <x:c r="A8" s="142" t="str">
        <x:v>Data_Vagues_Chaleur</x:v>
      </x:c>
      <x:c r="B8" s="142" t="str">
        <x:v>ID_Saisie (VCH)</x:v>
      </x:c>
      <x:c r="C8" s="142" t="str">
        <x:v>2. Adaptation</x:v>
      </x:c>
      <x:c r="D8" s="142" t="str">
        <x:v>13_Form_Vagues_Chaleur</x:v>
      </x:c>
      <x:c r="E8" s="142" t="str">
        <x:v>Systeme_Alerte, Vulnérabilité</x:v>
      </x:c>
      <x:c r="F8" s="142" t="str">
        <x:v>Épisode</x:v>
      </x:c>
    </x:row>
    <x:row r="9">
      <x:c r="A9" s="142" t="str">
        <x:v>Data_Inondations_Submersion</x:v>
      </x:c>
      <x:c r="B9" s="142" t="str">
        <x:v>ID_Saisie (INO)</x:v>
      </x:c>
      <x:c r="C9" s="142" t="str">
        <x:v>2. Adaptation</x:v>
      </x:c>
      <x:c r="D9" s="142" t="str">
        <x:v>14_Form_Inondations_Submersion</x:v>
      </x:c>
      <x:c r="E9" s="142" t="str">
        <x:v>Systeme_Alerte, Pertes&amp;Dommages</x:v>
      </x:c>
      <x:c r="F9" s="142" t="str">
        <x:v>Événement × zone</x:v>
      </x:c>
    </x:row>
    <x:row r="10">
      <x:c r="A10" s="142" t="str">
        <x:v>Data_Ilots_Chaleur</x:v>
      </x:c>
      <x:c r="B10" s="142" t="str">
        <x:v>ID_Saisie (ICU)</x:v>
      </x:c>
      <x:c r="C10" s="142" t="str">
        <x:v>2. Adaptation</x:v>
      </x:c>
      <x:c r="D10" s="142" t="str">
        <x:v>15_Form_Ilots_Chaleur</x:v>
      </x:c>
      <x:c r="E10" s="142" t="str">
        <x:v>Vulnérabilité, SIG</x:v>
      </x:c>
      <x:c r="F10" s="142" t="str">
        <x:v>Zone × année</x:v>
      </x:c>
    </x:row>
    <x:row r="11">
      <x:c r="A11" s="142" t="str">
        <x:v>Data_Populations_Vulnerables</x:v>
      </x:c>
      <x:c r="B11" s="142" t="str">
        <x:v>ID_Saisie (VUL)</x:v>
      </x:c>
      <x:c r="C11" s="142" t="str">
        <x:v>2./4.</x:v>
      </x:c>
      <x:c r="D11" s="142" t="str">
        <x:v>16_Form_Populations_Vulnerables</x:v>
      </x:c>
      <x:c r="E11" s="142" t="str">
        <x:v>Module_Vulnerabilite, Indicateurs</x:v>
      </x:c>
      <x:c r="F11" s="142" t="str">
        <x:v>Groupe × commune</x:v>
      </x:c>
    </x:row>
    <x:row r="12">
      <x:c r="A12" s="142" t="str">
        <x:v>Data_Pertes_Dommages</x:v>
      </x:c>
      <x:c r="B12" s="142" t="str">
        <x:v>ID_Saisie (PED)</x:v>
      </x:c>
      <x:c r="C12" s="142" t="str">
        <x:v>2. Adaptation</x:v>
      </x:c>
      <x:c r="D12" s="142" t="str">
        <x:v>17_Form_Pertes_Dommages</x:v>
      </x:c>
      <x:c r="E12" s="142" t="str">
        <x:v>Finance, Reporting</x:v>
      </x:c>
      <x:c r="F12" s="142" t="str">
        <x:v>Événement</x:v>
      </x:c>
    </x:row>
    <x:row r="13">
      <x:c r="A13" s="142" t="str">
        <x:v>Data_Assainissement</x:v>
      </x:c>
      <x:c r="B13" s="142" t="str">
        <x:v>ID_Saisie (ASN)</x:v>
      </x:c>
      <x:c r="C13" s="142" t="str">
        <x:v>3. Environnement</x:v>
      </x:c>
      <x:c r="D13" s="142" t="str">
        <x:v>18_Form_Assainissement</x:v>
      </x:c>
      <x:c r="E13" s="142" t="str">
        <x:v>Moteur_Calcul_GES, Indicateurs</x:v>
      </x:c>
      <x:c r="F13" s="142" t="str">
        <x:v>Ouvrage × année</x:v>
      </x:c>
    </x:row>
    <x:row r="14">
      <x:c r="A14" s="142" t="str">
        <x:v>Data_Pollution_Sonore</x:v>
      </x:c>
      <x:c r="B14" s="142" t="str">
        <x:v>ID_Saisie (BRU)</x:v>
      </x:c>
      <x:c r="C14" s="142" t="str">
        <x:v>3. Environnement</x:v>
      </x:c>
      <x:c r="D14" s="142" t="str">
        <x:v>19_Form_Pollution_Sonore</x:v>
      </x:c>
      <x:c r="E14" s="142" t="str">
        <x:v>Systeme_Alerte, Indicateurs</x:v>
      </x:c>
      <x:c r="F14" s="142" t="str">
        <x:v>Point × campagne</x:v>
      </x:c>
    </x:row>
    <x:row r="15">
      <x:c r="A15" s="142" t="str">
        <x:v>Data_Occupation_Sol</x:v>
      </x:c>
      <x:c r="B15" s="142" t="str">
        <x:v>ID_Saisie (OCS)</x:v>
      </x:c>
      <x:c r="C15" s="142" t="str">
        <x:v>3. Environnement</x:v>
      </x:c>
      <x:c r="D15" s="142" t="str">
        <x:v>20_Form_Occupation_Sol</x:v>
      </x:c>
      <x:c r="E15" s="142" t="str">
        <x:v>Indicateurs ENV, SIG</x:v>
      </x:c>
      <x:c r="F15" s="142" t="str">
        <x:v>Classe × zone × année</x:v>
      </x:c>
    </x:row>
    <x:row r="16">
      <x:c r="A16" s="142" t="str">
        <x:v>Data_Socio_Economie</x:v>
      </x:c>
      <x:c r="B16" s="142" t="str">
        <x:v>ID_Saisie (SOC)</x:v>
      </x:c>
      <x:c r="C16" s="142" t="str">
        <x:v>4. Socio-éco</x:v>
      </x:c>
      <x:c r="D16" s="142" t="str">
        <x:v>21_Form_Socio_Economie</x:v>
      </x:c>
      <x:c r="E16" s="142" t="str">
        <x:v>Vulnérabilité, Indicateurs/hab</x:v>
      </x:c>
      <x:c r="F16" s="142" t="str">
        <x:v>Commune × année</x:v>
      </x:c>
    </x:row>
    <x:row r="17">
      <x:c r="A17" s="142" t="str">
        <x:v>Suivi_Plan_Climat</x:v>
      </x:c>
      <x:c r="B17" s="142" t="str">
        <x:v>ID (PC)</x:v>
      </x:c>
      <x:c r="C17" s="142" t="str">
        <x:v>5. Suivi</x:v>
      </x:c>
      <x:c r="D17" s="142" t="str">
        <x:v>Saisie directe</x:v>
      </x:c>
      <x:c r="E17" s="142" t="str">
        <x:v>Indicateurs GOV, Reporting</x:v>
      </x:c>
      <x:c r="F17" s="142" t="str">
        <x:v>Activité</x:v>
      </x:c>
    </x:row>
    <x:row r="18">
      <x:c r="A18" s="142" t="str">
        <x:v>Indicateurs_Prioritaires</x:v>
      </x:c>
      <x:c r="B18" s="142" t="str">
        <x:v>Code</x:v>
      </x:c>
      <x:c r="C18" s="142" t="str">
        <x:v>Transversal</x:v>
      </x:c>
      <x:c r="D18" s="142" t="str">
        <x:v>Toutes les bases Data_</x:v>
      </x:c>
      <x:c r="E18" s="142" t="str">
        <x:v>Tableaux de bord, Reporting</x:v>
      </x:c>
      <x:c r="F18" s="142" t="str">
        <x:v>Indicateur × année</x:v>
      </x:c>
    </x:row>
    <x:row r="19">
      <x:c r="A19" s="142" t="str">
        <x:v>Module_Vulnerabilite</x:v>
      </x:c>
      <x:c r="B19" s="142" t="str">
        <x:v>Commune+Aléa</x:v>
      </x:c>
      <x:c r="C19" s="142" t="str">
        <x:v>Transversal</x:v>
      </x:c>
      <x:c r="D19" s="142" t="str">
        <x:v>Bases adaptation &amp; socio</x:v>
      </x:c>
      <x:c r="E19" s="142" t="str">
        <x:v>Scoring, Dashboards, SIG</x:v>
      </x:c>
      <x:c r="F19" s="142" t="str">
        <x:v>Commune × aléa</x:v>
      </x:c>
    </x:row>
    <x:row r="20">
      <x:c r="A20" s="142" t="str">
        <x:v>Utilisateurs_Roles</x:v>
      </x:c>
      <x:c r="B20" s="142" t="str">
        <x:v>ID utilisateur</x:v>
      </x:c>
      <x:c r="C20" s="142" t="str">
        <x:v>Gouvernance</x:v>
      </x:c>
      <x:c r="D20" s="142" t="str">
        <x:v>Saisie admin</x:v>
      </x:c>
      <x:c r="E20" s="142" t="str">
        <x:v>Contrôle d'accès (plateforme)</x:v>
      </x:c>
      <x:c r="F20" s="142" t="str">
        <x:v>Utilisateur</x:v>
      </x:c>
    </x:row>
    <x:row r="21">
      <x:c r="A21" s="142" t="str">
        <x:v>Referentiels (communes, facteurs)</x:v>
      </x:c>
      <x:c r="B21" s="142" t="str">
        <x:v>Code référentiel</x:v>
      </x:c>
      <x:c r="C21" s="142" t="str">
        <x:v>Gouvernance</x:v>
      </x:c>
      <x:c r="D21" s="142" t="str">
        <x:v>Saisie admin</x:v>
      </x:c>
      <x:c r="E21" s="142" t="str">
        <x:v>Toutes les feuilles (listes)</x:v>
      </x:c>
      <x:c r="F21" s="142" t="str">
        <x:v>Item</x:v>
      </x:c>
    </x:row>
  </x:sheetData>
  <x:mergeCells>
    <x:mergeCell ref="A1:F1"/>
    <x:mergeCell ref="A2:F2"/>
  </x:mergeCells>
  <x:pageMargins left="0.7" right="0.7" top="0.75" bottom="0.75" header="0.3" footer="0.3"/>
  <x:tableParts count="1">
    <x:tablePart xmlns:r="http://schemas.openxmlformats.org/officeDocument/2006/relationships" r:id="R715a074825554132"/>
  </x:tableParts>
</x:worksheet>
</file>

<file path=xl/worksheets/sheet122.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5.5" customHeight="1">
      <x:c r="A1" s="135" t="str">
        <x:v>Feuille de route — du MVP vers la plateforme avancée</x:v>
      </x:c>
      <x:c r="B1" s="135"/>
      <x:c r="C1" s="135"/>
      <x:c r="D1" s="135"/>
      <x:c r="E1" s="135"/>
      <x:c r="F1" s="135"/>
      <x:c r="G1" s="135"/>
      <x:c r="H1" s="135"/>
    </x:row>
    <x:row r="2" ht="34.5" customHeight="1">
      <x:c r="A2" s="138" t="str">
        <x:v>Trajectoire de montée en puissance vers une plateforme d'intelligence climatique urbaine.</x:v>
      </x:c>
      <x:c r="B2" s="138"/>
      <x:c r="C2" s="138"/>
      <x:c r="D2" s="138"/>
      <x:c r="E2" s="138"/>
      <x:c r="F2" s="138"/>
      <x:c r="G2" s="138"/>
      <x:c r="H2" s="138"/>
    </x:row>
    <x:row r="4">
      <x:c r="A4" s="194" t="str">
        <x:v>Phase 1 — MVP (classeur V5, actuel)</x:v>
      </x:c>
      <x:c r="B4" s="194"/>
      <x:c r="C4" s="194"/>
      <x:c r="D4" s="194"/>
      <x:c r="E4" s="194"/>
      <x:c r="F4" s="194"/>
      <x:c r="G4" s="194"/>
      <x:c r="H4" s="194"/>
    </x:row>
    <x:row r="5" ht="22.5" customHeight="1">
      <x:c r="A5" s="193" t="str">
        <x:v>Classeur Excel master multi-feuilles : formulaires contrôlés, bases validées, moteur GES, scoring, vulnérabilité, alertes, suivi du Plan Climat, reporting.</x:v>
      </x:c>
      <x:c r="B5" s="193"/>
      <x:c r="C5" s="193"/>
      <x:c r="D5" s="193"/>
      <x:c r="E5" s="193"/>
      <x:c r="F5" s="193"/>
      <x:c r="G5" s="193"/>
      <x:c r="H5" s="193"/>
    </x:row>
    <x:row r="6" ht="22.5" customHeight="1">
      <x:c r="A6" s="193" t="str">
        <x:v>Gouvernance des données : workflow de validation + rôles + référentiels. Déployable immédiatement sur poste / partage de fichiers.</x:v>
      </x:c>
      <x:c r="B6" s="193"/>
      <x:c r="C6" s="193"/>
      <x:c r="D6" s="193"/>
      <x:c r="E6" s="193"/>
      <x:c r="F6" s="193"/>
      <x:c r="G6" s="193"/>
      <x:c r="H6" s="193"/>
    </x:row>
    <x:row r="8">
      <x:c r="A8" s="194" t="str">
        <x:v>Phase 2 — Consolidation &amp; SIG</x:v>
      </x:c>
      <x:c r="B8" s="194"/>
      <x:c r="C8" s="194"/>
      <x:c r="D8" s="194"/>
      <x:c r="E8" s="194"/>
      <x:c r="F8" s="194"/>
      <x:c r="G8" s="194"/>
      <x:c r="H8" s="194"/>
    </x:row>
    <x:row r="9" ht="22.5" customHeight="1">
      <x:c r="A9" s="193" t="str">
        <x:v>Connexion cartographique (QGIS / ArcGIS / Leaflet) sur les colonnes commune &amp; zone : cartes des îlots de chaleur, inondations, vulnérabilité.</x:v>
      </x:c>
      <x:c r="B9" s="193"/>
      <x:c r="C9" s="193"/>
      <x:c r="D9" s="193"/>
      <x:c r="E9" s="193"/>
      <x:c r="F9" s="193"/>
      <x:c r="G9" s="193"/>
      <x:c r="H9" s="193"/>
    </x:row>
    <x:row r="10" ht="22.5" customHeight="1">
      <x:c r="A10" s="193" t="str">
        <x:v>Import automatisé Excel/CSV des sources externes (ANACIM, SENELEC, ONAS, CSE). Tableaux de bord Power BI / Looker en lecture.</x:v>
      </x:c>
      <x:c r="B10" s="193"/>
      <x:c r="C10" s="193"/>
      <x:c r="D10" s="193"/>
      <x:c r="E10" s="193"/>
      <x:c r="F10" s="193"/>
      <x:c r="G10" s="193"/>
      <x:c r="H10" s="193"/>
    </x:row>
    <x:row r="12">
      <x:c r="A12" s="194" t="str">
        <x:v>Phase 3 — Plateforme web &amp; base de données</x:v>
      </x:c>
      <x:c r="B12" s="194"/>
      <x:c r="C12" s="194"/>
      <x:c r="D12" s="194"/>
      <x:c r="E12" s="194"/>
      <x:c r="F12" s="194"/>
      <x:c r="G12" s="194"/>
      <x:c r="H12" s="194"/>
    </x:row>
    <x:row r="13" ht="22.5" customHeight="1">
      <x:c r="A13" s="193" t="str">
        <x:v>Migration du modèle de données vers une base relationnelle (PostgreSQL/PostGIS). API de saisie et de restitution.</x:v>
      </x:c>
      <x:c r="B13" s="193"/>
      <x:c r="C13" s="193"/>
      <x:c r="D13" s="193"/>
      <x:c r="E13" s="193"/>
      <x:c r="F13" s="193"/>
      <x:c r="G13" s="193"/>
      <x:c r="H13" s="193"/>
    </x:row>
    <x:row r="14" ht="22.5" customHeight="1">
      <x:c r="A14" s="193" t="str">
        <x:v>Application web multi-utilisateurs avec RBAC réel, workflow de validation en ligne, et journal d'audit.</x:v>
      </x:c>
      <x:c r="B14" s="193"/>
      <x:c r="C14" s="193"/>
      <x:c r="D14" s="193"/>
      <x:c r="E14" s="193"/>
      <x:c r="F14" s="193"/>
      <x:c r="G14" s="193"/>
      <x:c r="H14" s="193"/>
    </x:row>
    <x:row r="15" ht="22.5" customHeight="1">
      <x:c r="A15" s="193" t="str">
        <x:v>Moteur GES paramétrable, bibliothèque de facteurs versionnée, calcul d'incertitude.</x:v>
      </x:c>
      <x:c r="B15" s="193"/>
      <x:c r="C15" s="193"/>
      <x:c r="D15" s="193"/>
      <x:c r="E15" s="193"/>
      <x:c r="F15" s="193"/>
      <x:c r="G15" s="193"/>
      <x:c r="H15" s="193"/>
    </x:row>
    <x:row r="17">
      <x:c r="A17" s="194" t="str">
        <x:v>Phase 4 — Intelligence climatique</x:v>
      </x:c>
      <x:c r="B17" s="194"/>
      <x:c r="C17" s="194"/>
      <x:c r="D17" s="194"/>
      <x:c r="E17" s="194"/>
      <x:c r="F17" s="194"/>
      <x:c r="G17" s="194"/>
      <x:c r="H17" s="194"/>
    </x:row>
    <x:row r="18" ht="22.5" customHeight="1">
      <x:c r="A18" s="193" t="str">
        <x:v>Capteurs IoT (qualité air, température, niveau d'eau) en temps réel alimentant le système d'alerte.</x:v>
      </x:c>
      <x:c r="B18" s="193"/>
      <x:c r="C18" s="193"/>
      <x:c r="D18" s="193"/>
      <x:c r="E18" s="193"/>
      <x:c r="F18" s="193"/>
      <x:c r="G18" s="193"/>
      <x:c r="H18" s="193"/>
    </x:row>
    <x:row r="19" ht="22.5" customHeight="1">
      <x:c r="A19" s="193" t="str">
        <x:v>Modèles prédictifs (vagues de chaleur, inondations), scénarios de trajectoire GES, aide à la décision.</x:v>
      </x:c>
      <x:c r="B19" s="193"/>
      <x:c r="C19" s="193"/>
      <x:c r="D19" s="193"/>
      <x:c r="E19" s="193"/>
      <x:c r="F19" s="193"/>
      <x:c r="G19" s="193"/>
      <x:c r="H19" s="193"/>
    </x:row>
    <x:row r="20" ht="22.5" customHeight="1">
      <x:c r="A20" s="193" t="str">
        <x:v>Reporting automatisé CDP/C40/CDN/GCoM, MRV vérifiable, et plateforme ouverte de données climat.</x:v>
      </x:c>
      <x:c r="B20" s="193"/>
      <x:c r="C20" s="193"/>
      <x:c r="D20" s="193"/>
      <x:c r="E20" s="193"/>
      <x:c r="F20" s="193"/>
      <x:c r="G20" s="193"/>
      <x:c r="H20" s="193"/>
    </x:row>
  </x:sheetData>
  <x:mergeCells>
    <x:mergeCell ref="A1:H1"/>
    <x:mergeCell ref="A2:H2"/>
    <x:mergeCell ref="A4:H4"/>
    <x:mergeCell ref="A5:H5"/>
    <x:mergeCell ref="A6:H6"/>
    <x:mergeCell ref="A8:H8"/>
    <x:mergeCell ref="A9:H9"/>
    <x:mergeCell ref="A10:H10"/>
    <x:mergeCell ref="A12:H12"/>
    <x:mergeCell ref="A13:H13"/>
    <x:mergeCell ref="A14:H14"/>
    <x:mergeCell ref="A15:H15"/>
    <x:mergeCell ref="A17:H17"/>
    <x:mergeCell ref="A18:H18"/>
    <x:mergeCell ref="A19:H19"/>
    <x:mergeCell ref="A20:H20"/>
  </x:mergeCells>
  <x:pageMargins left="0.7" right="0.7" top="0.75" bottom="0.75" header="0.3" footer="0.3"/>
</x:worksheet>
</file>

<file path=xl/worksheets/sheet123.xml><?xml version="1.0" encoding="utf-8"?>
<x:worksheet xmlns:x="http://schemas.openxmlformats.org/spreadsheetml/2006/main">
  <x:sheetViews>
    <x:sheetView showGridLines="0" workbookViewId="0"/>
  </x:sheetViews>
  <x:sheetFormatPr defaultRowHeight="15"/>
  <x:cols>
    <x:col min="1" max="1" width="30" hidden="0" customWidth="1"/>
    <x:col min="2" max="2" width="19.3799991607666" hidden="0" customWidth="1"/>
    <x:col min="3" max="3" width="28.75" hidden="0" customWidth="1"/>
    <x:col min="4" max="4" width="35" hidden="0" customWidth="1"/>
    <x:col min="5" max="5" width="27.5" hidden="0" customWidth="1"/>
    <x:col min="6" max="6" width="11.25" hidden="0" customWidth="1"/>
  </x:cols>
  <x:sheetData>
    <x:row r="1" ht="25.5" customHeight="1">
      <x:c r="A1" s="196" t="str">
        <x:v>Paramètres de projection par bloc</x:v>
      </x:c>
      <x:c r="B1" s="196"/>
      <x:c r="C1" s="196"/>
      <x:c r="D1" s="196"/>
      <x:c r="E1" s="196"/>
      <x:c r="F1" s="196"/>
    </x:row>
    <x:row r="2" ht="33" customHeight="1">
      <x:c r="A2" s="199" t="str">
        <x:v>Hypothèses simples et modifiables pour générer des projections illustratives par bloc. Les taux ne remplacent pas une modélisation sectorielle.</x:v>
      </x:c>
      <x:c r="B2" s="199"/>
      <x:c r="C2" s="199"/>
      <x:c r="D2" s="199"/>
      <x:c r="E2" s="199"/>
      <x:c r="F2" s="199"/>
    </x:row>
    <x:row r="4">
      <x:c r="A4" s="202" t="str">
        <x:v>Bloc</x:v>
      </x:c>
      <x:c r="B4" s="202" t="str">
        <x:v>Taux annuel projection</x:v>
      </x:c>
      <x:c r="C4" s="202" t="str">
        <x:v>Méthode</x:v>
      </x:c>
      <x:c r="D4" s="202" t="str">
        <x:v>Source principale</x:v>
      </x:c>
      <x:c r="E4" s="202" t="str">
        <x:v>Responsable</x:v>
      </x:c>
      <x:c r="F4" s="202" t="str">
        <x:v>Priorité</x:v>
      </x:c>
    </x:row>
    <x:row r="5">
      <x:c r="A5" s="204" t="str">
        <x:v>Gouvernance Climat</x:v>
      </x:c>
      <x:c r="B5" s="205" t="n">
        <x:v>0.02</x:v>
      </x:c>
      <x:c r="C5" s="204" t="str">
        <x:v>Taux annuel indicatif</x:v>
      </x:c>
      <x:c r="D5" s="204" t="str">
        <x:v>Ville de Dakar / Cellule climat</x:v>
      </x:c>
      <x:c r="E5" s="204" t="str">
        <x:v>Cabinet du Maire / Cellule climat</x:v>
      </x:c>
      <x:c r="F5" s="204" t="str">
        <x:v>P0</x:v>
      </x:c>
    </x:row>
    <x:row r="6">
      <x:c r="A6" s="204" t="str">
        <x:v>Données socio-économiques</x:v>
      </x:c>
      <x:c r="B6" s="205" t="n">
        <x:v>0.025</x:v>
      </x:c>
      <x:c r="C6" s="204" t="str">
        <x:v>Taux annuel indicatif</x:v>
      </x:c>
      <x:c r="D6" s="204" t="str">
        <x:v>ANSD / Ville de Dakar</x:v>
      </x:c>
      <x:c r="E6" s="204" t="str">
        <x:v>Planification</x:v>
      </x:c>
      <x:c r="F6" s="204" t="str">
        <x:v>P0</x:v>
      </x:c>
    </x:row>
    <x:row r="7">
      <x:c r="A7" s="204" t="str">
        <x:v>Climat et météorologie</x:v>
      </x:c>
      <x:c r="B7" s="205" t="n">
        <x:v>0.015</x:v>
      </x:c>
      <x:c r="C7" s="204" t="str">
        <x:v>Taux annuel indicatif</x:v>
      </x:c>
      <x:c r="D7" s="204" t="str">
        <x:v>ANACIM</x:v>
      </x:c>
      <x:c r="E7" s="204" t="str">
        <x:v>Cellule adaptation</x:v>
      </x:c>
      <x:c r="F7" s="204" t="str">
        <x:v>P0</x:v>
      </x:c>
    </x:row>
    <x:row r="8">
      <x:c r="A8" s="204" t="str">
        <x:v>Risques climatiques</x:v>
      </x:c>
      <x:c r="B8" s="205" t="n">
        <x:v>0.03</x:v>
      </x:c>
      <x:c r="C8" s="204" t="str">
        <x:v>Taux annuel indicatif</x:v>
      </x:c>
      <x:c r="D8" s="204" t="str">
        <x:v>ANACIM / CSE / ONAS / Ville</x:v>
      </x:c>
      <x:c r="E8" s="204" t="str">
        <x:v>Planification / SIG</x:v>
      </x:c>
      <x:c r="F8" s="204" t="str">
        <x:v>P0</x:v>
      </x:c>
    </x:row>
    <x:row r="9">
      <x:c r="A9" s="204" t="str">
        <x:v>Eau</x:v>
      </x:c>
      <x:c r="B9" s="205" t="n">
        <x:v>0.02</x:v>
      </x:c>
      <x:c r="C9" s="204" t="str">
        <x:v>Taux annuel indicatif</x:v>
      </x:c>
      <x:c r="D9" s="204" t="str">
        <x:v>SEN'EAU / SONES / ONAS / DGPRE</x:v>
      </x:c>
      <x:c r="E9" s="204" t="str">
        <x:v>Eau et assainissement</x:v>
      </x:c>
      <x:c r="F9" s="204" t="str">
        <x:v>P1</x:v>
      </x:c>
    </x:row>
    <x:row r="10">
      <x:c r="A10" s="204" t="str">
        <x:v>Énergie</x:v>
      </x:c>
      <x:c r="B10" s="205" t="n">
        <x:v>0.03</x:v>
      </x:c>
      <x:c r="C10" s="204" t="str">
        <x:v>Taux annuel indicatif</x:v>
      </x:c>
      <x:c r="D10" s="204" t="str">
        <x:v>SENELEC / Ville de Dakar</x:v>
      </x:c>
      <x:c r="E10" s="204" t="str">
        <x:v>Direction Énergie</x:v>
      </x:c>
      <x:c r="F10" s="204" t="str">
        <x:v>P0</x:v>
      </x:c>
    </x:row>
    <x:row r="11">
      <x:c r="A11" s="204" t="str">
        <x:v>Inventaire GES</x:v>
      </x:c>
      <x:c r="B11" s="205" t="n">
        <x:v>-0.03</x:v>
      </x:c>
      <x:c r="C11" s="204" t="str">
        <x:v>Taux annuel indicatif</x:v>
      </x:c>
      <x:c r="D11" s="204" t="str">
        <x:v>Cellule MRV / partenaires sectoriels</x:v>
      </x:c>
      <x:c r="E11" s="204" t="str">
        <x:v>Référent GES</x:v>
      </x:c>
      <x:c r="F11" s="204" t="str">
        <x:v>P0</x:v>
      </x:c>
    </x:row>
    <x:row r="12">
      <x:c r="A12" s="204" t="str">
        <x:v>Mobilité</x:v>
      </x:c>
      <x:c r="B12" s="205" t="n">
        <x:v>0.04</x:v>
      </x:c>
      <x:c r="C12" s="204" t="str">
        <x:v>Taux annuel indicatif</x:v>
      </x:c>
      <x:c r="D12" s="204" t="str">
        <x:v>CETUD / AFTU / DDD / TER / Ville</x:v>
      </x:c>
      <x:c r="E12" s="204" t="str">
        <x:v>Direction Mobilité</x:v>
      </x:c>
      <x:c r="F12" s="204" t="str">
        <x:v>P0</x:v>
      </x:c>
    </x:row>
    <x:row r="13">
      <x:c r="A13" s="204" t="str">
        <x:v>Qualité de l'air</x:v>
      </x:c>
      <x:c r="B13" s="205" t="n">
        <x:v>-0.01</x:v>
      </x:c>
      <x:c r="C13" s="204" t="str">
        <x:v>Taux annuel indicatif</x:v>
      </x:c>
      <x:c r="D13" s="204" t="str">
        <x:v>DEEC / CGQA</x:v>
      </x:c>
      <x:c r="E13" s="204" t="str">
        <x:v>Direction Environnement</x:v>
      </x:c>
      <x:c r="F13" s="204" t="str">
        <x:v>P1</x:v>
      </x:c>
    </x:row>
    <x:row r="14">
      <x:c r="A14" s="204" t="str">
        <x:v>Déchets</x:v>
      </x:c>
      <x:c r="B14" s="205" t="n">
        <x:v>0.03</x:v>
      </x:c>
      <x:c r="C14" s="204" t="str">
        <x:v>Taux annuel indicatif</x:v>
      </x:c>
      <x:c r="D14" s="204" t="str">
        <x:v>SONAGED / UCG / Ville</x:v>
      </x:c>
      <x:c r="E14" s="204" t="str">
        <x:v>Direction Déchets</x:v>
      </x:c>
      <x:c r="F14" s="204" t="str">
        <x:v>P0</x:v>
      </x:c>
    </x:row>
    <x:row r="15">
      <x:c r="A15" s="204" t="str">
        <x:v>Espaces verts et biodiversité</x:v>
      </x:c>
      <x:c r="B15" s="205" t="n">
        <x:v>0.05</x:v>
      </x:c>
      <x:c r="C15" s="204" t="str">
        <x:v>Taux annuel indicatif</x:v>
      </x:c>
      <x:c r="D15" s="204" t="str">
        <x:v>Direction Environnement / SIG</x:v>
      </x:c>
      <x:c r="E15" s="204" t="str">
        <x:v>Espaces verts</x:v>
      </x:c>
      <x:c r="F15" s="204" t="str">
        <x:v>P1</x:v>
      </x:c>
    </x:row>
    <x:row r="16">
      <x:c r="A16" s="204" t="str">
        <x:v>Agriculture urbaine</x:v>
      </x:c>
      <x:c r="B16" s="205" t="n">
        <x:v>0.05</x:v>
      </x:c>
      <x:c r="C16" s="204" t="str">
        <x:v>Taux annuel indicatif</x:v>
      </x:c>
      <x:c r="D16" s="204" t="str">
        <x:v>Ville / ONG / projets</x:v>
      </x:c>
      <x:c r="E16" s="204" t="str">
        <x:v>Environnement / Affaires sociales</x:v>
      </x:c>
      <x:c r="F16" s="204" t="str">
        <x:v>P1</x:v>
      </x:c>
    </x:row>
    <x:row r="17">
      <x:c r="A17" s="204" t="str">
        <x:v>Santé et climat</x:v>
      </x:c>
      <x:c r="B17" s="205" t="n">
        <x:v>0.02</x:v>
      </x:c>
      <x:c r="C17" s="204" t="str">
        <x:v>Taux annuel indicatif</x:v>
      </x:c>
      <x:c r="D17" s="204" t="str">
        <x:v>Ministère Santé / districts</x:v>
      </x:c>
      <x:c r="E17" s="204" t="str">
        <x:v>Direction Santé</x:v>
      </x:c>
      <x:c r="F17" s="204" t="str">
        <x:v>P1</x:v>
      </x:c>
    </x:row>
    <x:row r="18">
      <x:c r="A18" s="204" t="str">
        <x:v>Finance climat</x:v>
      </x:c>
      <x:c r="B18" s="205" t="n">
        <x:v>0.08</x:v>
      </x:c>
      <x:c r="C18" s="204" t="str">
        <x:v>Taux annuel indicatif</x:v>
      </x:c>
      <x:c r="D18" s="204" t="str">
        <x:v>Direction Finances / bailleurs</x:v>
      </x:c>
      <x:c r="E18" s="204" t="str">
        <x:v>Direction Finances</x:v>
      </x:c>
      <x:c r="F18" s="204" t="str">
        <x:v>P0</x:v>
      </x:c>
    </x:row>
    <x:row r="19">
      <x:c r="A19" s="204" t="str">
        <x:v>Portefeuille de projets climatiques</x:v>
      </x:c>
      <x:c r="B19" s="205" t="n">
        <x:v>0.06</x:v>
      </x:c>
      <x:c r="C19" s="204" t="str">
        <x:v>Taux annuel indicatif</x:v>
      </x:c>
      <x:c r="D19" s="204" t="str">
        <x:v>PMO climat / directions techniques</x:v>
      </x:c>
      <x:c r="E19" s="204" t="str">
        <x:v>Cellule climat</x:v>
      </x:c>
      <x:c r="F19" s="204" t="str">
        <x:v>P0</x:v>
      </x:c>
    </x:row>
  </x:sheetData>
  <x:mergeCells>
    <x:mergeCell ref="A1:F1"/>
    <x:mergeCell ref="A2:F2"/>
  </x:mergeCells>
  <x:conditionalFormatting sqref="F5:F19">
    <x:cfRule type="containsText" dxfId="619" priority="1" operator="containsText" text="À saisir"/>
    <x:cfRule type="containsText" dxfId="620" priority="2" operator="containsText" text="OK"/>
    <x:cfRule type="containsText" dxfId="621" priority="3" operator="containsText" text="P0"/>
    <x:cfRule type="containsText" dxfId="622" priority="4" operator="containsText" text="P1"/>
  </x:conditionalFormatting>
  <x:pageMargins left="0.7" right="0.7" top="0.75" bottom="0.75" header="0.3" footer="0.3"/>
  <x:tableParts count="1">
    <x:tablePart xmlns:r="http://schemas.openxmlformats.org/officeDocument/2006/relationships" r:id="Rbe69045e567f42c8"/>
  </x:tableParts>
</x:worksheet>
</file>

<file path=xl/worksheets/sheet12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2020</x:v>
      </x:c>
      <x:c r="B1" s="196"/>
      <x:c r="C1" s="196"/>
      <x:c r="D1" s="196"/>
      <x:c r="E1" s="196"/>
      <x:c r="F1" s="196"/>
      <x:c r="G1" s="196"/>
      <x:c r="H1" s="196"/>
      <x:c r="I1" s="196"/>
      <x:c r="J1" s="196"/>
      <x:c r="K1" s="196"/>
    </x:row>
    <x:row r="2" ht="33" customHeight="1">
      <x:c r="A2" s="199" t="str">
        <x:v>Feuille de saisie simplifiée pour l'année 2020.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23" priority="1" operator="containsText" text="À saisir"/>
    <x:cfRule type="containsText" dxfId="624" priority="2" operator="containsText" text="OK"/>
    <x:cfRule type="containsText" dxfId="625" priority="3" operator="containsText" text="P0"/>
    <x:cfRule type="containsText" dxfId="626" priority="4" operator="containsText" text="P1"/>
  </x:conditionalFormatting>
  <x:conditionalFormatting sqref="J5:J200">
    <x:cfRule type="containsText" dxfId="627" priority="5" operator="containsText" text="À saisir"/>
    <x:cfRule type="containsText" dxfId="628" priority="6" operator="containsText" text="OK"/>
    <x:cfRule type="containsText" dxfId="629" priority="7" operator="containsText" text="P0"/>
    <x:cfRule type="containsText" dxfId="630"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032a5fdded534a44"/>
  </x:tableParts>
</x:worksheet>
</file>

<file path=xl/worksheets/sheet125.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2021</x:v>
      </x:c>
      <x:c r="B1" s="196"/>
      <x:c r="C1" s="196"/>
      <x:c r="D1" s="196"/>
      <x:c r="E1" s="196"/>
      <x:c r="F1" s="196"/>
      <x:c r="G1" s="196"/>
      <x:c r="H1" s="196"/>
      <x:c r="I1" s="196"/>
      <x:c r="J1" s="196"/>
      <x:c r="K1" s="196"/>
    </x:row>
    <x:row r="2" ht="33" customHeight="1">
      <x:c r="A2" s="199" t="str">
        <x:v>Feuille de saisie simplifiée pour l'année 2021.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31" priority="1" operator="containsText" text="À saisir"/>
    <x:cfRule type="containsText" dxfId="632" priority="2" operator="containsText" text="OK"/>
    <x:cfRule type="containsText" dxfId="633" priority="3" operator="containsText" text="P0"/>
    <x:cfRule type="containsText" dxfId="634" priority="4" operator="containsText" text="P1"/>
  </x:conditionalFormatting>
  <x:conditionalFormatting sqref="J5:J200">
    <x:cfRule type="containsText" dxfId="635" priority="5" operator="containsText" text="À saisir"/>
    <x:cfRule type="containsText" dxfId="636" priority="6" operator="containsText" text="OK"/>
    <x:cfRule type="containsText" dxfId="637" priority="7" operator="containsText" text="P0"/>
    <x:cfRule type="containsText" dxfId="638"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25181e44f75e4f21"/>
  </x:tableParts>
</x:worksheet>
</file>

<file path=xl/worksheets/sheet12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2022</x:v>
      </x:c>
      <x:c r="B1" s="196"/>
      <x:c r="C1" s="196"/>
      <x:c r="D1" s="196"/>
      <x:c r="E1" s="196"/>
      <x:c r="F1" s="196"/>
      <x:c r="G1" s="196"/>
      <x:c r="H1" s="196"/>
      <x:c r="I1" s="196"/>
      <x:c r="J1" s="196"/>
      <x:c r="K1" s="196"/>
    </x:row>
    <x:row r="2" ht="33" customHeight="1">
      <x:c r="A2" s="199" t="str">
        <x:v>Feuille de saisie simplifiée pour l'année 2022.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39" priority="1" operator="containsText" text="À saisir"/>
    <x:cfRule type="containsText" dxfId="640" priority="2" operator="containsText" text="OK"/>
    <x:cfRule type="containsText" dxfId="641" priority="3" operator="containsText" text="P0"/>
    <x:cfRule type="containsText" dxfId="642" priority="4" operator="containsText" text="P1"/>
  </x:conditionalFormatting>
  <x:conditionalFormatting sqref="J5:J200">
    <x:cfRule type="containsText" dxfId="643" priority="5" operator="containsText" text="À saisir"/>
    <x:cfRule type="containsText" dxfId="644" priority="6" operator="containsText" text="OK"/>
    <x:cfRule type="containsText" dxfId="645" priority="7" operator="containsText" text="P0"/>
    <x:cfRule type="containsText" dxfId="646"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84c95ba4180f4486"/>
  </x:tableParts>
</x:worksheet>
</file>

<file path=xl/worksheets/sheet1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2023</x:v>
      </x:c>
      <x:c r="B1" s="196"/>
      <x:c r="C1" s="196"/>
      <x:c r="D1" s="196"/>
      <x:c r="E1" s="196"/>
      <x:c r="F1" s="196"/>
      <x:c r="G1" s="196"/>
      <x:c r="H1" s="196"/>
      <x:c r="I1" s="196"/>
      <x:c r="J1" s="196"/>
      <x:c r="K1" s="196"/>
    </x:row>
    <x:row r="2" ht="33" customHeight="1">
      <x:c r="A2" s="199" t="str">
        <x:v>Feuille de saisie simplifiée pour l'année 2023.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47" priority="1" operator="containsText" text="À saisir"/>
    <x:cfRule type="containsText" dxfId="648" priority="2" operator="containsText" text="OK"/>
    <x:cfRule type="containsText" dxfId="649" priority="3" operator="containsText" text="P0"/>
    <x:cfRule type="containsText" dxfId="650" priority="4" operator="containsText" text="P1"/>
  </x:conditionalFormatting>
  <x:conditionalFormatting sqref="J5:J200">
    <x:cfRule type="containsText" dxfId="651" priority="5" operator="containsText" text="À saisir"/>
    <x:cfRule type="containsText" dxfId="652" priority="6" operator="containsText" text="OK"/>
    <x:cfRule type="containsText" dxfId="653" priority="7" operator="containsText" text="P0"/>
    <x:cfRule type="containsText" dxfId="654"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d00247ba325b4bba"/>
  </x:tableParts>
</x:worksheet>
</file>

<file path=xl/worksheets/sheet1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2024</x:v>
      </x:c>
      <x:c r="B1" s="196"/>
      <x:c r="C1" s="196"/>
      <x:c r="D1" s="196"/>
      <x:c r="E1" s="196"/>
      <x:c r="F1" s="196"/>
      <x:c r="G1" s="196"/>
      <x:c r="H1" s="196"/>
      <x:c r="I1" s="196"/>
      <x:c r="J1" s="196"/>
      <x:c r="K1" s="196"/>
    </x:row>
    <x:row r="2" ht="33" customHeight="1">
      <x:c r="A2" s="199" t="str">
        <x:v>Feuille de saisie simplifiée pour l'année 2024.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55" priority="1" operator="containsText" text="À saisir"/>
    <x:cfRule type="containsText" dxfId="656" priority="2" operator="containsText" text="OK"/>
    <x:cfRule type="containsText" dxfId="657" priority="3" operator="containsText" text="P0"/>
    <x:cfRule type="containsText" dxfId="658" priority="4" operator="containsText" text="P1"/>
  </x:conditionalFormatting>
  <x:conditionalFormatting sqref="J5:J200">
    <x:cfRule type="containsText" dxfId="659" priority="5" operator="containsText" text="À saisir"/>
    <x:cfRule type="containsText" dxfId="660" priority="6" operator="containsText" text="OK"/>
    <x:cfRule type="containsText" dxfId="661" priority="7" operator="containsText" text="P0"/>
    <x:cfRule type="containsText" dxfId="662"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ae982742c0b34698"/>
  </x:tableParts>
</x:worksheet>
</file>

<file path=xl/worksheets/sheet129.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2025</x:v>
      </x:c>
      <x:c r="B1" s="196"/>
      <x:c r="C1" s="196"/>
      <x:c r="D1" s="196"/>
      <x:c r="E1" s="196"/>
      <x:c r="F1" s="196"/>
      <x:c r="G1" s="196"/>
      <x:c r="H1" s="196"/>
      <x:c r="I1" s="196"/>
      <x:c r="J1" s="196"/>
      <x:c r="K1" s="196"/>
    </x:row>
    <x:row r="2" ht="33" customHeight="1">
      <x:c r="A2" s="199" t="str">
        <x:v>Feuille de saisie simplifiée pour l'année 2025.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63" priority="1" operator="containsText" text="À saisir"/>
    <x:cfRule type="containsText" dxfId="664" priority="2" operator="containsText" text="OK"/>
    <x:cfRule type="containsText" dxfId="665" priority="3" operator="containsText" text="P0"/>
    <x:cfRule type="containsText" dxfId="666" priority="4" operator="containsText" text="P1"/>
  </x:conditionalFormatting>
  <x:conditionalFormatting sqref="J5:J200">
    <x:cfRule type="containsText" dxfId="667" priority="5" operator="containsText" text="À saisir"/>
    <x:cfRule type="containsText" dxfId="668" priority="6" operator="containsText" text="OK"/>
    <x:cfRule type="containsText" dxfId="669" priority="7" operator="containsText" text="P0"/>
    <x:cfRule type="containsText" dxfId="670"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2d654c40de6b4bad"/>
  </x:tableParts>
</x:worksheet>
</file>

<file path=xl/worksheets/sheet1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2026</x:v>
      </x:c>
      <x:c r="B1" s="196"/>
      <x:c r="C1" s="196"/>
      <x:c r="D1" s="196"/>
      <x:c r="E1" s="196"/>
      <x:c r="F1" s="196"/>
      <x:c r="G1" s="196"/>
      <x:c r="H1" s="196"/>
      <x:c r="I1" s="196"/>
      <x:c r="J1" s="196"/>
      <x:c r="K1" s="196"/>
    </x:row>
    <x:row r="2" ht="33" customHeight="1">
      <x:c r="A2" s="199" t="str">
        <x:v>Feuille de saisie simplifiée pour l'année 2026.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71" priority="1" operator="containsText" text="À saisir"/>
    <x:cfRule type="containsText" dxfId="672" priority="2" operator="containsText" text="OK"/>
    <x:cfRule type="containsText" dxfId="673" priority="3" operator="containsText" text="P0"/>
    <x:cfRule type="containsText" dxfId="674" priority="4" operator="containsText" text="P1"/>
  </x:conditionalFormatting>
  <x:conditionalFormatting sqref="J5:J200">
    <x:cfRule type="containsText" dxfId="675" priority="5" operator="containsText" text="À saisir"/>
    <x:cfRule type="containsText" dxfId="676" priority="6" operator="containsText" text="OK"/>
    <x:cfRule type="containsText" dxfId="677" priority="7" operator="containsText" text="P0"/>
    <x:cfRule type="containsText" dxfId="678"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0d4961c8a7724cf1"/>
  </x:tableParts>
</x:worksheet>
</file>

<file path=xl/worksheets/sheet1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2027</x:v>
      </x:c>
      <x:c r="B1" s="196"/>
      <x:c r="C1" s="196"/>
      <x:c r="D1" s="196"/>
      <x:c r="E1" s="196"/>
      <x:c r="F1" s="196"/>
      <x:c r="G1" s="196"/>
      <x:c r="H1" s="196"/>
      <x:c r="I1" s="196"/>
      <x:c r="J1" s="196"/>
      <x:c r="K1" s="196"/>
    </x:row>
    <x:row r="2" ht="33" customHeight="1">
      <x:c r="A2" s="199" t="str">
        <x:v>Feuille de saisie simplifiée pour l'année 2027.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79" priority="1" operator="containsText" text="À saisir"/>
    <x:cfRule type="containsText" dxfId="680" priority="2" operator="containsText" text="OK"/>
    <x:cfRule type="containsText" dxfId="681" priority="3" operator="containsText" text="P0"/>
    <x:cfRule type="containsText" dxfId="682" priority="4" operator="containsText" text="P1"/>
  </x:conditionalFormatting>
  <x:conditionalFormatting sqref="J5:J200">
    <x:cfRule type="containsText" dxfId="683" priority="5" operator="containsText" text="À saisir"/>
    <x:cfRule type="containsText" dxfId="684" priority="6" operator="containsText" text="OK"/>
    <x:cfRule type="containsText" dxfId="685" priority="7" operator="containsText" text="P0"/>
    <x:cfRule type="containsText" dxfId="686"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adf4cf414b6b4949"/>
  </x:tableParts>
</x:worksheet>
</file>

<file path=xl/worksheets/sheet132.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2028</x:v>
      </x:c>
      <x:c r="B1" s="196"/>
      <x:c r="C1" s="196"/>
      <x:c r="D1" s="196"/>
      <x:c r="E1" s="196"/>
      <x:c r="F1" s="196"/>
      <x:c r="G1" s="196"/>
      <x:c r="H1" s="196"/>
      <x:c r="I1" s="196"/>
      <x:c r="J1" s="196"/>
      <x:c r="K1" s="196"/>
    </x:row>
    <x:row r="2" ht="33" customHeight="1">
      <x:c r="A2" s="199" t="str">
        <x:v>Feuille de saisie simplifiée pour l'année 2028.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87" priority="1" operator="containsText" text="À saisir"/>
    <x:cfRule type="containsText" dxfId="688" priority="2" operator="containsText" text="OK"/>
    <x:cfRule type="containsText" dxfId="689" priority="3" operator="containsText" text="P0"/>
    <x:cfRule type="containsText" dxfId="690" priority="4" operator="containsText" text="P1"/>
  </x:conditionalFormatting>
  <x:conditionalFormatting sqref="J5:J200">
    <x:cfRule type="containsText" dxfId="691" priority="5" operator="containsText" text="À saisir"/>
    <x:cfRule type="containsText" dxfId="692" priority="6" operator="containsText" text="OK"/>
    <x:cfRule type="containsText" dxfId="693" priority="7" operator="containsText" text="P0"/>
    <x:cfRule type="containsText" dxfId="694"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66bcf59ba66b49ba"/>
  </x:tableParts>
</x:worksheet>
</file>

<file path=xl/worksheets/sheet13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2029</x:v>
      </x:c>
      <x:c r="B1" s="196"/>
      <x:c r="C1" s="196"/>
      <x:c r="D1" s="196"/>
      <x:c r="E1" s="196"/>
      <x:c r="F1" s="196"/>
      <x:c r="G1" s="196"/>
      <x:c r="H1" s="196"/>
      <x:c r="I1" s="196"/>
      <x:c r="J1" s="196"/>
      <x:c r="K1" s="196"/>
    </x:row>
    <x:row r="2" ht="33" customHeight="1">
      <x:c r="A2" s="199" t="str">
        <x:v>Feuille de saisie simplifiée pour l'année 2029.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695" priority="1" operator="containsText" text="À saisir"/>
    <x:cfRule type="containsText" dxfId="696" priority="2" operator="containsText" text="OK"/>
    <x:cfRule type="containsText" dxfId="697" priority="3" operator="containsText" text="P0"/>
    <x:cfRule type="containsText" dxfId="698" priority="4" operator="containsText" text="P1"/>
  </x:conditionalFormatting>
  <x:conditionalFormatting sqref="J5:J200">
    <x:cfRule type="containsText" dxfId="699" priority="5" operator="containsText" text="À saisir"/>
    <x:cfRule type="containsText" dxfId="700" priority="6" operator="containsText" text="OK"/>
    <x:cfRule type="containsText" dxfId="701" priority="7" operator="containsText" text="P0"/>
    <x:cfRule type="containsText" dxfId="702"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d22066b0a3564c54"/>
  </x:tableParts>
</x:worksheet>
</file>

<file path=xl/worksheets/sheet1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2030</x:v>
      </x:c>
      <x:c r="B1" s="196"/>
      <x:c r="C1" s="196"/>
      <x:c r="D1" s="196"/>
      <x:c r="E1" s="196"/>
      <x:c r="F1" s="196"/>
      <x:c r="G1" s="196"/>
      <x:c r="H1" s="196"/>
      <x:c r="I1" s="196"/>
      <x:c r="J1" s="196"/>
      <x:c r="K1" s="196"/>
    </x:row>
    <x:row r="2" ht="33" customHeight="1">
      <x:c r="A2" s="199" t="str">
        <x:v>Feuille de saisie simplifiée pour l'année 2030.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03" priority="1" operator="containsText" text="À saisir"/>
    <x:cfRule type="containsText" dxfId="704" priority="2" operator="containsText" text="OK"/>
    <x:cfRule type="containsText" dxfId="705" priority="3" operator="containsText" text="P0"/>
    <x:cfRule type="containsText" dxfId="706" priority="4" operator="containsText" text="P1"/>
  </x:conditionalFormatting>
  <x:conditionalFormatting sqref="J5:J200">
    <x:cfRule type="containsText" dxfId="707" priority="5" operator="containsText" text="À saisir"/>
    <x:cfRule type="containsText" dxfId="708" priority="6" operator="containsText" text="OK"/>
    <x:cfRule type="containsText" dxfId="709" priority="7" operator="containsText" text="P0"/>
    <x:cfRule type="containsText" dxfId="710"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5be8dcf3c0df4c4b"/>
  </x:tableParts>
</x:worksheet>
</file>

<file path=xl/worksheets/sheet135.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2031</x:v>
      </x:c>
      <x:c r="B1" s="196"/>
      <x:c r="C1" s="196"/>
      <x:c r="D1" s="196"/>
      <x:c r="E1" s="196"/>
      <x:c r="F1" s="196"/>
      <x:c r="G1" s="196"/>
      <x:c r="H1" s="196"/>
      <x:c r="I1" s="196"/>
      <x:c r="J1" s="196"/>
      <x:c r="K1" s="196"/>
    </x:row>
    <x:row r="2" ht="33" customHeight="1">
      <x:c r="A2" s="199" t="str">
        <x:v>Feuille de saisie simplifiée pour l'année 2031.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11" priority="1" operator="containsText" text="À saisir"/>
    <x:cfRule type="containsText" dxfId="712" priority="2" operator="containsText" text="OK"/>
    <x:cfRule type="containsText" dxfId="713" priority="3" operator="containsText" text="P0"/>
    <x:cfRule type="containsText" dxfId="714" priority="4" operator="containsText" text="P1"/>
  </x:conditionalFormatting>
  <x:conditionalFormatting sqref="J5:J200">
    <x:cfRule type="containsText" dxfId="715" priority="5" operator="containsText" text="À saisir"/>
    <x:cfRule type="containsText" dxfId="716" priority="6" operator="containsText" text="OK"/>
    <x:cfRule type="containsText" dxfId="717" priority="7" operator="containsText" text="P0"/>
    <x:cfRule type="containsText" dxfId="718"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2ecb9b1c15794cbd"/>
  </x:tableParts>
</x:worksheet>
</file>

<file path=xl/worksheets/sheet13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2032</x:v>
      </x:c>
      <x:c r="B1" s="196"/>
      <x:c r="C1" s="196"/>
      <x:c r="D1" s="196"/>
      <x:c r="E1" s="196"/>
      <x:c r="F1" s="196"/>
      <x:c r="G1" s="196"/>
      <x:c r="H1" s="196"/>
      <x:c r="I1" s="196"/>
      <x:c r="J1" s="196"/>
      <x:c r="K1" s="196"/>
    </x:row>
    <x:row r="2" ht="33" customHeight="1">
      <x:c r="A2" s="199" t="str">
        <x:v>Feuille de saisie simplifiée pour l'année 2032.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19" priority="1" operator="containsText" text="À saisir"/>
    <x:cfRule type="containsText" dxfId="720" priority="2" operator="containsText" text="OK"/>
    <x:cfRule type="containsText" dxfId="721" priority="3" operator="containsText" text="P0"/>
    <x:cfRule type="containsText" dxfId="722" priority="4" operator="containsText" text="P1"/>
  </x:conditionalFormatting>
  <x:conditionalFormatting sqref="J5:J200">
    <x:cfRule type="containsText" dxfId="723" priority="5" operator="containsText" text="À saisir"/>
    <x:cfRule type="containsText" dxfId="724" priority="6" operator="containsText" text="OK"/>
    <x:cfRule type="containsText" dxfId="725" priority="7" operator="containsText" text="P0"/>
    <x:cfRule type="containsText" dxfId="726"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1bed532af933452d"/>
  </x:tableParts>
</x:worksheet>
</file>

<file path=xl/worksheets/sheet1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2033</x:v>
      </x:c>
      <x:c r="B1" s="196"/>
      <x:c r="C1" s="196"/>
      <x:c r="D1" s="196"/>
      <x:c r="E1" s="196"/>
      <x:c r="F1" s="196"/>
      <x:c r="G1" s="196"/>
      <x:c r="H1" s="196"/>
      <x:c r="I1" s="196"/>
      <x:c r="J1" s="196"/>
      <x:c r="K1" s="196"/>
    </x:row>
    <x:row r="2" ht="33" customHeight="1">
      <x:c r="A2" s="199" t="str">
        <x:v>Feuille de saisie simplifiée pour l'année 2033.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27" priority="1" operator="containsText" text="À saisir"/>
    <x:cfRule type="containsText" dxfId="728" priority="2" operator="containsText" text="OK"/>
    <x:cfRule type="containsText" dxfId="729" priority="3" operator="containsText" text="P0"/>
    <x:cfRule type="containsText" dxfId="730" priority="4" operator="containsText" text="P1"/>
  </x:conditionalFormatting>
  <x:conditionalFormatting sqref="J5:J200">
    <x:cfRule type="containsText" dxfId="731" priority="5" operator="containsText" text="À saisir"/>
    <x:cfRule type="containsText" dxfId="732" priority="6" operator="containsText" text="OK"/>
    <x:cfRule type="containsText" dxfId="733" priority="7" operator="containsText" text="P0"/>
    <x:cfRule type="containsText" dxfId="734"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f86762e13ddb4c15"/>
  </x:tableParts>
</x:worksheet>
</file>

<file path=xl/worksheets/sheet13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2034</x:v>
      </x:c>
      <x:c r="B1" s="196"/>
      <x:c r="C1" s="196"/>
      <x:c r="D1" s="196"/>
      <x:c r="E1" s="196"/>
      <x:c r="F1" s="196"/>
      <x:c r="G1" s="196"/>
      <x:c r="H1" s="196"/>
      <x:c r="I1" s="196"/>
      <x:c r="J1" s="196"/>
      <x:c r="K1" s="196"/>
    </x:row>
    <x:row r="2" ht="33" customHeight="1">
      <x:c r="A2" s="199" t="str">
        <x:v>Feuille de saisie simplifiée pour l'année 2034.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35" priority="1" operator="containsText" text="À saisir"/>
    <x:cfRule type="containsText" dxfId="736" priority="2" operator="containsText" text="OK"/>
    <x:cfRule type="containsText" dxfId="737" priority="3" operator="containsText" text="P0"/>
    <x:cfRule type="containsText" dxfId="738" priority="4" operator="containsText" text="P1"/>
  </x:conditionalFormatting>
  <x:conditionalFormatting sqref="J5:J200">
    <x:cfRule type="containsText" dxfId="739" priority="5" operator="containsText" text="À saisir"/>
    <x:cfRule type="containsText" dxfId="740" priority="6" operator="containsText" text="OK"/>
    <x:cfRule type="containsText" dxfId="741" priority="7" operator="containsText" text="P0"/>
    <x:cfRule type="containsText" dxfId="742"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1346125ced53479a"/>
  </x:tableParts>
</x:worksheet>
</file>

<file path=xl/worksheets/sheet139.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6.25" hidden="0" customWidth="1"/>
    <x:col min="9" max="9" width="30" hidden="0" customWidth="1"/>
    <x:col min="10" max="10" width="18.75" hidden="0" customWidth="1"/>
    <x:col min="11" max="11" width="32.5" hidden="0" customWidth="1"/>
  </x:cols>
  <x:sheetData>
    <x:row r="1" ht="25.5" customHeight="1">
      <x:c r="A1" s="196" t="str">
        <x:v>Saisie annuelle 2035</x:v>
      </x:c>
      <x:c r="B1" s="196"/>
      <x:c r="C1" s="196"/>
      <x:c r="D1" s="196"/>
      <x:c r="E1" s="196"/>
      <x:c r="F1" s="196"/>
      <x:c r="G1" s="196"/>
      <x:c r="H1" s="196"/>
      <x:c r="I1" s="196"/>
      <x:c r="J1" s="196"/>
      <x:c r="K1" s="196"/>
    </x:row>
    <x:row r="2" ht="33" customHeight="1">
      <x:c r="A2" s="199" t="str">
        <x:v>Feuille de saisie simplifiée pour l'année 2035. Renseigner la colonne Résultat, le document justificatif et le statut de validation; la matrice globale se mettra à jour automatiquement.</x:v>
      </x:c>
      <x:c r="B2" s="199"/>
      <x:c r="C2" s="199"/>
      <x:c r="D2" s="199"/>
      <x:c r="E2" s="199"/>
      <x:c r="F2" s="199"/>
      <x:c r="G2" s="199"/>
      <x:c r="H2" s="199"/>
      <x:c r="I2" s="199"/>
      <x:c r="J2" s="199"/>
      <x:c r="K2" s="199"/>
    </x:row>
    <x:row r="4">
      <x:c r="A4" s="208" t="str">
        <x:v>Code</x:v>
      </x:c>
      <x:c r="B4" s="208" t="str">
        <x:v>Bloc</x:v>
      </x:c>
      <x:c r="C4" s="208" t="str">
        <x:v>Donnée</x:v>
      </x:c>
      <x:c r="D4" s="208" t="str">
        <x:v>Unité</x:v>
      </x:c>
      <x:c r="E4" s="208" t="str">
        <x:v>Source principale</x:v>
      </x:c>
      <x:c r="F4" s="208" t="str">
        <x:v>Responsable</x:v>
      </x:c>
      <x:c r="G4" s="208" t="str">
        <x:v>Priorité</x:v>
      </x:c>
      <x:c r="H4" s="208" t="str">
        <x:v>Résultat</x:v>
      </x:c>
      <x:c r="I4" s="208" t="str">
        <x:v>Document justificatif</x:v>
      </x:c>
      <x:c r="J4" s="208" t="str">
        <x:v>Statut validation</x:v>
      </x:c>
      <x:c r="K4" s="208" t="str">
        <x:v>Commentaires</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c r="I5" s="204" t="str"/>
      <x:c r="J5" s="204" t="str">
        <x:v>Brouillon</x:v>
      </x:c>
      <x:c r="K5" s="204" t="str"/>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c r="I6" s="204" t="str"/>
      <x:c r="J6" s="204" t="str">
        <x:v>Brouillon</x:v>
      </x:c>
      <x:c r="K6" s="204" t="str"/>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c r="I7" s="204" t="str"/>
      <x:c r="J7" s="204" t="str">
        <x:v>Brouillon</x:v>
      </x:c>
      <x:c r="K7" s="204" t="str"/>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c r="I8" s="204" t="str"/>
      <x:c r="J8" s="204" t="str">
        <x:v>Brouillon</x:v>
      </x:c>
      <x:c r="K8" s="204" t="str"/>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c r="I9" s="204" t="str"/>
      <x:c r="J9" s="204" t="str">
        <x:v>Brouillon</x:v>
      </x:c>
      <x:c r="K9" s="204" t="str"/>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c r="I10" s="204" t="str"/>
      <x:c r="J10" s="204" t="str">
        <x:v>Brouillon</x:v>
      </x:c>
      <x:c r="K10" s="204" t="str"/>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c r="I11" s="204" t="str"/>
      <x:c r="J11" s="204" t="str">
        <x:v>Brouillon</x:v>
      </x:c>
      <x:c r="K11" s="204" t="str"/>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c r="I12" s="204" t="str"/>
      <x:c r="J12" s="204" t="str">
        <x:v>Brouillon</x:v>
      </x:c>
      <x:c r="K12" s="204" t="str"/>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c r="I13" s="204" t="str"/>
      <x:c r="J13" s="204" t="str">
        <x:v>Brouillon</x:v>
      </x:c>
      <x:c r="K13" s="204" t="str"/>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c r="I14" s="204" t="str"/>
      <x:c r="J14" s="204" t="str">
        <x:v>Brouillon</x:v>
      </x:c>
      <x:c r="K14" s="204" t="str"/>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c r="I15" s="204" t="str"/>
      <x:c r="J15" s="204" t="str">
        <x:v>Brouillon</x:v>
      </x:c>
      <x:c r="K15" s="204" t="str"/>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c r="I16" s="204" t="str"/>
      <x:c r="J16" s="204" t="str">
        <x:v>Brouillon</x:v>
      </x:c>
      <x:c r="K16" s="204" t="str"/>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c r="I17" s="204" t="str"/>
      <x:c r="J17" s="204" t="str">
        <x:v>Brouillon</x:v>
      </x:c>
      <x:c r="K17" s="204" t="str"/>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c r="I18" s="204" t="str"/>
      <x:c r="J18" s="204" t="str">
        <x:v>Brouillon</x:v>
      </x:c>
      <x:c r="K18" s="204" t="str"/>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c r="I19" s="204" t="str"/>
      <x:c r="J19" s="204" t="str">
        <x:v>Brouillon</x:v>
      </x:c>
      <x:c r="K19" s="204" t="str"/>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c r="I20" s="204" t="str"/>
      <x:c r="J20" s="204" t="str">
        <x:v>Brouillon</x:v>
      </x:c>
      <x:c r="K20" s="204" t="str"/>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c r="I21" s="204" t="str"/>
      <x:c r="J21" s="204" t="str">
        <x:v>Brouillon</x:v>
      </x:c>
      <x:c r="K21" s="204" t="str"/>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c r="I22" s="204" t="str"/>
      <x:c r="J22" s="204" t="str">
        <x:v>Brouillon</x:v>
      </x:c>
      <x:c r="K22" s="204" t="str"/>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c r="I23" s="204" t="str"/>
      <x:c r="J23" s="204" t="str">
        <x:v>Brouillon</x:v>
      </x:c>
      <x:c r="K23" s="204" t="str"/>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c r="I24" s="204" t="str"/>
      <x:c r="J24" s="204" t="str">
        <x:v>Brouillon</x:v>
      </x:c>
      <x:c r="K24" s="204" t="str"/>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c r="I25" s="204" t="str"/>
      <x:c r="J25" s="204" t="str">
        <x:v>Brouillon</x:v>
      </x:c>
      <x:c r="K25" s="204" t="str"/>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c r="I26" s="204" t="str"/>
      <x:c r="J26" s="204" t="str">
        <x:v>Brouillon</x:v>
      </x:c>
      <x:c r="K26" s="204" t="str"/>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c r="I27" s="204" t="str"/>
      <x:c r="J27" s="204" t="str">
        <x:v>Brouillon</x:v>
      </x:c>
      <x:c r="K27" s="204" t="str"/>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c r="I28" s="204" t="str"/>
      <x:c r="J28" s="204" t="str">
        <x:v>Brouillon</x:v>
      </x:c>
      <x:c r="K28" s="204" t="str"/>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c r="I29" s="204" t="str"/>
      <x:c r="J29" s="204" t="str">
        <x:v>Brouillon</x:v>
      </x:c>
      <x:c r="K29" s="204" t="str"/>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c r="I30" s="204" t="str"/>
      <x:c r="J30" s="204" t="str">
        <x:v>Brouillon</x:v>
      </x:c>
      <x:c r="K30" s="204" t="str"/>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c r="I31" s="204" t="str"/>
      <x:c r="J31" s="204" t="str">
        <x:v>Brouillon</x:v>
      </x:c>
      <x:c r="K31" s="204" t="str"/>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c r="I32" s="204" t="str"/>
      <x:c r="J32" s="204" t="str">
        <x:v>Brouillon</x:v>
      </x:c>
      <x:c r="K32" s="204" t="str"/>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c r="I33" s="204" t="str"/>
      <x:c r="J33" s="204" t="str">
        <x:v>Brouillon</x:v>
      </x:c>
      <x:c r="K33" s="204" t="str"/>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c r="I34" s="204" t="str"/>
      <x:c r="J34" s="204" t="str">
        <x:v>Brouillon</x:v>
      </x:c>
      <x:c r="K34" s="204" t="str"/>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c r="I35" s="204" t="str"/>
      <x:c r="J35" s="204" t="str">
        <x:v>Brouillon</x:v>
      </x:c>
      <x:c r="K35" s="204" t="str"/>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c r="I36" s="204" t="str"/>
      <x:c r="J36" s="204" t="str">
        <x:v>Brouillon</x:v>
      </x:c>
      <x:c r="K36" s="204" t="str"/>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c r="I37" s="204" t="str"/>
      <x:c r="J37" s="204" t="str">
        <x:v>Brouillon</x:v>
      </x:c>
      <x:c r="K37" s="204" t="str"/>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c r="I38" s="204" t="str"/>
      <x:c r="J38" s="204" t="str">
        <x:v>Brouillon</x:v>
      </x:c>
      <x:c r="K38" s="204" t="str"/>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c r="I39" s="204" t="str"/>
      <x:c r="J39" s="204" t="str">
        <x:v>Brouillon</x:v>
      </x:c>
      <x:c r="K39" s="204" t="str"/>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c r="I40" s="204" t="str"/>
      <x:c r="J40" s="204" t="str">
        <x:v>Brouillon</x:v>
      </x:c>
      <x:c r="K40" s="204" t="str"/>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c r="I41" s="204" t="str"/>
      <x:c r="J41" s="204" t="str">
        <x:v>Brouillon</x:v>
      </x:c>
      <x:c r="K41" s="204" t="str"/>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c r="I42" s="204" t="str"/>
      <x:c r="J42" s="204" t="str">
        <x:v>Brouillon</x:v>
      </x:c>
      <x:c r="K42" s="204" t="str"/>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c r="I43" s="204" t="str"/>
      <x:c r="J43" s="204" t="str">
        <x:v>Brouillon</x:v>
      </x:c>
      <x:c r="K43" s="204" t="str"/>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c r="I44" s="204" t="str"/>
      <x:c r="J44" s="204" t="str">
        <x:v>Brouillon</x:v>
      </x:c>
      <x:c r="K44" s="204" t="str"/>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c r="I45" s="204" t="str"/>
      <x:c r="J45" s="204" t="str">
        <x:v>Brouillon</x:v>
      </x:c>
      <x:c r="K45" s="204" t="str"/>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c r="I46" s="204" t="str"/>
      <x:c r="J46" s="204" t="str">
        <x:v>Brouillon</x:v>
      </x:c>
      <x:c r="K46" s="204" t="str"/>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c r="I47" s="204" t="str"/>
      <x:c r="J47" s="204" t="str">
        <x:v>Brouillon</x:v>
      </x:c>
      <x:c r="K47" s="204" t="str"/>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c r="I48" s="204" t="str"/>
      <x:c r="J48" s="204" t="str">
        <x:v>Brouillon</x:v>
      </x:c>
      <x:c r="K48" s="204" t="str"/>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c r="I49" s="204" t="str"/>
      <x:c r="J49" s="204" t="str">
        <x:v>Brouillon</x:v>
      </x:c>
      <x:c r="K49" s="204" t="str"/>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c r="I50" s="204" t="str"/>
      <x:c r="J50" s="204" t="str">
        <x:v>Brouillon</x:v>
      </x:c>
      <x:c r="K50" s="204" t="str"/>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c r="I51" s="204" t="str"/>
      <x:c r="J51" s="204" t="str">
        <x:v>Brouillon</x:v>
      </x:c>
      <x:c r="K51" s="204" t="str"/>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c r="I52" s="204" t="str"/>
      <x:c r="J52" s="204" t="str">
        <x:v>Brouillon</x:v>
      </x:c>
      <x:c r="K52" s="204" t="str"/>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c r="I53" s="204" t="str"/>
      <x:c r="J53" s="204" t="str">
        <x:v>Brouillon</x:v>
      </x:c>
      <x:c r="K53" s="204" t="str"/>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c r="I54" s="204" t="str"/>
      <x:c r="J54" s="204" t="str">
        <x:v>Brouillon</x:v>
      </x:c>
      <x:c r="K54" s="204" t="str"/>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c r="I55" s="204" t="str"/>
      <x:c r="J55" s="204" t="str">
        <x:v>Brouillon</x:v>
      </x:c>
      <x:c r="K55" s="204" t="str"/>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c r="I56" s="204" t="str"/>
      <x:c r="J56" s="204" t="str">
        <x:v>Brouillon</x:v>
      </x:c>
      <x:c r="K56" s="204" t="str"/>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c r="I57" s="204" t="str"/>
      <x:c r="J57" s="204" t="str">
        <x:v>Brouillon</x:v>
      </x:c>
      <x:c r="K57" s="204" t="str"/>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c r="I58" s="204" t="str"/>
      <x:c r="J58" s="204" t="str">
        <x:v>Brouillon</x:v>
      </x:c>
      <x:c r="K58" s="204" t="str"/>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c r="I59" s="204" t="str"/>
      <x:c r="J59" s="204" t="str">
        <x:v>Brouillon</x:v>
      </x:c>
      <x:c r="K59" s="204" t="str"/>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c r="I60" s="204" t="str"/>
      <x:c r="J60" s="204" t="str">
        <x:v>Brouillon</x:v>
      </x:c>
      <x:c r="K60" s="204" t="str"/>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c r="I61" s="204" t="str"/>
      <x:c r="J61" s="204" t="str">
        <x:v>Brouillon</x:v>
      </x:c>
      <x:c r="K61" s="204" t="str"/>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c r="I62" s="204" t="str"/>
      <x:c r="J62" s="204" t="str">
        <x:v>Brouillon</x:v>
      </x:c>
      <x:c r="K62" s="204" t="str"/>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c r="I63" s="204" t="str"/>
      <x:c r="J63" s="204" t="str">
        <x:v>Brouillon</x:v>
      </x:c>
      <x:c r="K63" s="204" t="str"/>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c r="I64" s="204" t="str"/>
      <x:c r="J64" s="204" t="str">
        <x:v>Brouillon</x:v>
      </x:c>
      <x:c r="K64" s="204" t="str"/>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c r="I65" s="204" t="str"/>
      <x:c r="J65" s="204" t="str">
        <x:v>Brouillon</x:v>
      </x:c>
      <x:c r="K65" s="204" t="str"/>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c r="I66" s="204" t="str"/>
      <x:c r="J66" s="204" t="str">
        <x:v>Brouillon</x:v>
      </x:c>
      <x:c r="K66" s="204" t="str"/>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c r="I67" s="204" t="str"/>
      <x:c r="J67" s="204" t="str">
        <x:v>Brouillon</x:v>
      </x:c>
      <x:c r="K67" s="204" t="str"/>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c r="I68" s="204" t="str"/>
      <x:c r="J68" s="204" t="str">
        <x:v>Brouillon</x:v>
      </x:c>
      <x:c r="K68" s="204" t="str"/>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c r="I69" s="204" t="str"/>
      <x:c r="J69" s="204" t="str">
        <x:v>Brouillon</x:v>
      </x:c>
      <x:c r="K69" s="204" t="str"/>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c r="I70" s="204" t="str"/>
      <x:c r="J70" s="204" t="str">
        <x:v>Brouillon</x:v>
      </x:c>
      <x:c r="K70" s="204" t="str"/>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c r="I71" s="204" t="str"/>
      <x:c r="J71" s="204" t="str">
        <x:v>Brouillon</x:v>
      </x:c>
      <x:c r="K71" s="204" t="str"/>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c r="I72" s="204" t="str"/>
      <x:c r="J72" s="204" t="str">
        <x:v>Brouillon</x:v>
      </x:c>
      <x:c r="K72" s="204" t="str"/>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c r="I73" s="204" t="str"/>
      <x:c r="J73" s="204" t="str">
        <x:v>Brouillon</x:v>
      </x:c>
      <x:c r="K73" s="204" t="str"/>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c r="I74" s="204" t="str"/>
      <x:c r="J74" s="204" t="str">
        <x:v>Brouillon</x:v>
      </x:c>
      <x:c r="K74" s="204" t="str"/>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c r="I75" s="204" t="str"/>
      <x:c r="J75" s="204" t="str">
        <x:v>Brouillon</x:v>
      </x:c>
      <x:c r="K75" s="204" t="str"/>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c r="I76" s="204" t="str"/>
      <x:c r="J76" s="204" t="str">
        <x:v>Brouillon</x:v>
      </x:c>
      <x:c r="K76" s="204" t="str"/>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c r="I77" s="204" t="str"/>
      <x:c r="J77" s="204" t="str">
        <x:v>Brouillon</x:v>
      </x:c>
      <x:c r="K77" s="204" t="str"/>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c r="I78" s="204" t="str"/>
      <x:c r="J78" s="204" t="str">
        <x:v>Brouillon</x:v>
      </x:c>
      <x:c r="K78" s="204" t="str"/>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c r="I79" s="204" t="str"/>
      <x:c r="J79" s="204" t="str">
        <x:v>Brouillon</x:v>
      </x:c>
      <x:c r="K79" s="204" t="str"/>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c r="I80" s="204" t="str"/>
      <x:c r="J80" s="204" t="str">
        <x:v>Brouillon</x:v>
      </x:c>
      <x:c r="K80" s="204" t="str"/>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c r="I81" s="204" t="str"/>
      <x:c r="J81" s="204" t="str">
        <x:v>Brouillon</x:v>
      </x:c>
      <x:c r="K81" s="204" t="str"/>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c r="I82" s="204" t="str"/>
      <x:c r="J82" s="204" t="str">
        <x:v>Brouillon</x:v>
      </x:c>
      <x:c r="K82" s="204" t="str"/>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c r="I83" s="204" t="str"/>
      <x:c r="J83" s="204" t="str">
        <x:v>Brouillon</x:v>
      </x:c>
      <x:c r="K83" s="204" t="str"/>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c r="I84" s="204" t="str"/>
      <x:c r="J84" s="204" t="str">
        <x:v>Brouillon</x:v>
      </x:c>
      <x:c r="K84" s="204" t="str"/>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c r="I85" s="204" t="str"/>
      <x:c r="J85" s="204" t="str">
        <x:v>Brouillon</x:v>
      </x:c>
      <x:c r="K85" s="204" t="str"/>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c r="I86" s="204" t="str"/>
      <x:c r="J86" s="204" t="str">
        <x:v>Brouillon</x:v>
      </x:c>
      <x:c r="K86" s="204" t="str"/>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c r="I87" s="204" t="str"/>
      <x:c r="J87" s="204" t="str">
        <x:v>Brouillon</x:v>
      </x:c>
      <x:c r="K87" s="204" t="str"/>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c r="I88" s="204" t="str"/>
      <x:c r="J88" s="204" t="str">
        <x:v>Brouillon</x:v>
      </x:c>
      <x:c r="K88" s="204" t="str"/>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c r="I89" s="204" t="str"/>
      <x:c r="J89" s="204" t="str">
        <x:v>Brouillon</x:v>
      </x:c>
      <x:c r="K89" s="204" t="str"/>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c r="I90" s="204" t="str"/>
      <x:c r="J90" s="204" t="str">
        <x:v>Brouillon</x:v>
      </x:c>
      <x:c r="K90" s="204" t="str"/>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c r="I91" s="204" t="str"/>
      <x:c r="J91" s="204" t="str">
        <x:v>Brouillon</x:v>
      </x:c>
      <x:c r="K91" s="204" t="str"/>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c r="I92" s="204" t="str"/>
      <x:c r="J92" s="204" t="str">
        <x:v>Brouillon</x:v>
      </x:c>
      <x:c r="K92" s="204" t="str"/>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c r="I93" s="204" t="str"/>
      <x:c r="J93" s="204" t="str">
        <x:v>Brouillon</x:v>
      </x:c>
      <x:c r="K93" s="204" t="str"/>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c r="I94" s="204" t="str"/>
      <x:c r="J94" s="204" t="str">
        <x:v>Brouillon</x:v>
      </x:c>
      <x:c r="K94" s="204" t="str"/>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c r="I95" s="204" t="str"/>
      <x:c r="J95" s="204" t="str">
        <x:v>Brouillon</x:v>
      </x:c>
      <x:c r="K95" s="204" t="str"/>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c r="I96" s="204" t="str"/>
      <x:c r="J96" s="204" t="str">
        <x:v>Brouillon</x:v>
      </x:c>
      <x:c r="K96" s="204" t="str"/>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c r="I97" s="204" t="str"/>
      <x:c r="J97" s="204" t="str">
        <x:v>Brouillon</x:v>
      </x:c>
      <x:c r="K97" s="204" t="str"/>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c r="I98" s="204" t="str"/>
      <x:c r="J98" s="204" t="str">
        <x:v>Brouillon</x:v>
      </x:c>
      <x:c r="K98" s="204" t="str"/>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c r="I99" s="204" t="str"/>
      <x:c r="J99" s="204" t="str">
        <x:v>Brouillon</x:v>
      </x:c>
      <x:c r="K99" s="204" t="str"/>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c r="I100" s="204" t="str"/>
      <x:c r="J100" s="204" t="str">
        <x:v>Brouillon</x:v>
      </x:c>
      <x:c r="K100" s="204" t="str"/>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c r="I101" s="204" t="str"/>
      <x:c r="J101" s="204" t="str">
        <x:v>Brouillon</x:v>
      </x:c>
      <x:c r="K101" s="204" t="str"/>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c r="I102" s="204" t="str"/>
      <x:c r="J102" s="204" t="str">
        <x:v>Brouillon</x:v>
      </x:c>
      <x:c r="K102" s="204" t="str"/>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c r="I103" s="204" t="str"/>
      <x:c r="J103" s="204" t="str">
        <x:v>Brouillon</x:v>
      </x:c>
      <x:c r="K103" s="204" t="str"/>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c r="I104" s="204" t="str"/>
      <x:c r="J104" s="204" t="str">
        <x:v>Brouillon</x:v>
      </x:c>
      <x:c r="K104" s="204" t="str"/>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c r="I105" s="204" t="str"/>
      <x:c r="J105" s="204" t="str">
        <x:v>Brouillon</x:v>
      </x:c>
      <x:c r="K105" s="204" t="str"/>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c r="I106" s="204" t="str"/>
      <x:c r="J106" s="204" t="str">
        <x:v>Brouillon</x:v>
      </x:c>
      <x:c r="K106" s="204" t="str"/>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c r="I107" s="204" t="str"/>
      <x:c r="J107" s="204" t="str">
        <x:v>Brouillon</x:v>
      </x:c>
      <x:c r="K107" s="204" t="str"/>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c r="I108" s="204" t="str"/>
      <x:c r="J108" s="204" t="str">
        <x:v>Brouillon</x:v>
      </x:c>
      <x:c r="K108" s="204" t="str"/>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c r="I109" s="204" t="str"/>
      <x:c r="J109" s="204" t="str">
        <x:v>Brouillon</x:v>
      </x:c>
      <x:c r="K109" s="204" t="str"/>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c r="I110" s="204" t="str"/>
      <x:c r="J110" s="204" t="str">
        <x:v>Brouillon</x:v>
      </x:c>
      <x:c r="K110" s="204" t="str"/>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c r="I111" s="204" t="str"/>
      <x:c r="J111" s="204" t="str">
        <x:v>Brouillon</x:v>
      </x:c>
      <x:c r="K111" s="204" t="str"/>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c r="I112" s="204" t="str"/>
      <x:c r="J112" s="204" t="str">
        <x:v>Brouillon</x:v>
      </x:c>
      <x:c r="K112" s="204" t="str"/>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c r="I113" s="204" t="str"/>
      <x:c r="J113" s="204" t="str">
        <x:v>Brouillon</x:v>
      </x:c>
      <x:c r="K113" s="204" t="str"/>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c r="I114" s="204" t="str"/>
      <x:c r="J114" s="204" t="str">
        <x:v>Brouillon</x:v>
      </x:c>
      <x:c r="K114" s="204" t="str"/>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c r="I115" s="204" t="str"/>
      <x:c r="J115" s="204" t="str">
        <x:v>Brouillon</x:v>
      </x:c>
      <x:c r="K115" s="204" t="str"/>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c r="I116" s="204" t="str"/>
      <x:c r="J116" s="204" t="str">
        <x:v>Brouillon</x:v>
      </x:c>
      <x:c r="K116" s="204" t="str"/>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c r="I117" s="204" t="str"/>
      <x:c r="J117" s="204" t="str">
        <x:v>Brouillon</x:v>
      </x:c>
      <x:c r="K117" s="204" t="str"/>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c r="I118" s="204" t="str"/>
      <x:c r="J118" s="204" t="str">
        <x:v>Brouillon</x:v>
      </x:c>
      <x:c r="K118" s="204" t="str"/>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c r="I119" s="204" t="str"/>
      <x:c r="J119" s="204" t="str">
        <x:v>Brouillon</x:v>
      </x:c>
      <x:c r="K119" s="204" t="str"/>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c r="I120" s="204" t="str"/>
      <x:c r="J120" s="204" t="str">
        <x:v>Brouillon</x:v>
      </x:c>
      <x:c r="K120" s="204" t="str"/>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c r="I121" s="204" t="str"/>
      <x:c r="J121" s="204" t="str">
        <x:v>Brouillon</x:v>
      </x:c>
      <x:c r="K121" s="204" t="str"/>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c r="I122" s="204" t="str"/>
      <x:c r="J122" s="204" t="str">
        <x:v>Brouillon</x:v>
      </x:c>
      <x:c r="K122" s="204" t="str"/>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c r="I123" s="204" t="str"/>
      <x:c r="J123" s="204" t="str">
        <x:v>Brouillon</x:v>
      </x:c>
      <x:c r="K123" s="204" t="str"/>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c r="I124" s="204" t="str"/>
      <x:c r="J124" s="204" t="str">
        <x:v>Brouillon</x:v>
      </x:c>
      <x:c r="K124" s="204" t="str"/>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c r="I125" s="204" t="str"/>
      <x:c r="J125" s="204" t="str">
        <x:v>Brouillon</x:v>
      </x:c>
      <x:c r="K125" s="204" t="str"/>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c r="I126" s="204" t="str"/>
      <x:c r="J126" s="204" t="str">
        <x:v>Brouillon</x:v>
      </x:c>
      <x:c r="K126" s="204" t="str"/>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c r="I127" s="204" t="str"/>
      <x:c r="J127" s="204" t="str">
        <x:v>Brouillon</x:v>
      </x:c>
      <x:c r="K127" s="204" t="str"/>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c r="I128" s="204" t="str"/>
      <x:c r="J128" s="204" t="str">
        <x:v>Brouillon</x:v>
      </x:c>
      <x:c r="K128" s="204" t="str"/>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c r="I129" s="204" t="str"/>
      <x:c r="J129" s="204" t="str">
        <x:v>Brouillon</x:v>
      </x:c>
      <x:c r="K129" s="204" t="str"/>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c r="I130" s="204" t="str"/>
      <x:c r="J130" s="204" t="str">
        <x:v>Brouillon</x:v>
      </x:c>
      <x:c r="K130" s="204" t="str"/>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c r="I131" s="204" t="str"/>
      <x:c r="J131" s="204" t="str">
        <x:v>Brouillon</x:v>
      </x:c>
      <x:c r="K131" s="204" t="str"/>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c r="I132" s="204" t="str"/>
      <x:c r="J132" s="204" t="str">
        <x:v>Brouillon</x:v>
      </x:c>
      <x:c r="K132" s="204" t="str"/>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c r="I133" s="204" t="str"/>
      <x:c r="J133" s="204" t="str">
        <x:v>Brouillon</x:v>
      </x:c>
      <x:c r="K133" s="204" t="str"/>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c r="I134" s="204" t="str"/>
      <x:c r="J134" s="204" t="str">
        <x:v>Brouillon</x:v>
      </x:c>
      <x:c r="K134" s="204" t="str"/>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c r="I135" s="204" t="str"/>
      <x:c r="J135" s="204" t="str">
        <x:v>Brouillon</x:v>
      </x:c>
      <x:c r="K135" s="204" t="str"/>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c r="I136" s="204" t="str"/>
      <x:c r="J136" s="204" t="str">
        <x:v>Brouillon</x:v>
      </x:c>
      <x:c r="K136" s="204" t="str"/>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c r="I137" s="204" t="str"/>
      <x:c r="J137" s="204" t="str">
        <x:v>Brouillon</x:v>
      </x:c>
      <x:c r="K137" s="204" t="str"/>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c r="I138" s="204" t="str"/>
      <x:c r="J138" s="204" t="str">
        <x:v>Brouillon</x:v>
      </x:c>
      <x:c r="K138" s="204" t="str"/>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c r="I139" s="204" t="str"/>
      <x:c r="J139" s="204" t="str">
        <x:v>Brouillon</x:v>
      </x:c>
      <x:c r="K139" s="204" t="str"/>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c r="I140" s="204" t="str"/>
      <x:c r="J140" s="204" t="str">
        <x:v>Brouillon</x:v>
      </x:c>
      <x:c r="K140" s="204" t="str"/>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c r="I141" s="204" t="str"/>
      <x:c r="J141" s="204" t="str">
        <x:v>Brouillon</x:v>
      </x:c>
      <x:c r="K141" s="204" t="str"/>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c r="I142" s="204" t="str"/>
      <x:c r="J142" s="204" t="str">
        <x:v>Brouillon</x:v>
      </x:c>
      <x:c r="K142" s="204" t="str"/>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c r="I143" s="204" t="str"/>
      <x:c r="J143" s="204" t="str">
        <x:v>Brouillon</x:v>
      </x:c>
      <x:c r="K143" s="204" t="str"/>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c r="I144" s="204" t="str"/>
      <x:c r="J144" s="204" t="str">
        <x:v>Brouillon</x:v>
      </x:c>
      <x:c r="K144" s="204" t="str"/>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c r="I145" s="204" t="str"/>
      <x:c r="J145" s="204" t="str">
        <x:v>Brouillon</x:v>
      </x:c>
      <x:c r="K145" s="204" t="str"/>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c r="I146" s="204" t="str"/>
      <x:c r="J146" s="204" t="str">
        <x:v>Brouillon</x:v>
      </x:c>
      <x:c r="K146" s="204" t="str"/>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c r="I147" s="204" t="str"/>
      <x:c r="J147" s="204" t="str">
        <x:v>Brouillon</x:v>
      </x:c>
      <x:c r="K147" s="204" t="str"/>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c r="I148" s="204" t="str"/>
      <x:c r="J148" s="204" t="str">
        <x:v>Brouillon</x:v>
      </x:c>
      <x:c r="K148" s="204" t="str"/>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c r="I149" s="204" t="str"/>
      <x:c r="J149" s="204" t="str">
        <x:v>Brouillon</x:v>
      </x:c>
      <x:c r="K149" s="204" t="str"/>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c r="I150" s="204" t="str"/>
      <x:c r="J150" s="204" t="str">
        <x:v>Brouillon</x:v>
      </x:c>
      <x:c r="K150" s="204" t="str"/>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c r="I151" s="204" t="str"/>
      <x:c r="J151" s="204" t="str">
        <x:v>Brouillon</x:v>
      </x:c>
      <x:c r="K151" s="204" t="str"/>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c r="I152" s="204" t="str"/>
      <x:c r="J152" s="204" t="str">
        <x:v>Brouillon</x:v>
      </x:c>
      <x:c r="K152" s="204" t="str"/>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c r="I153" s="204" t="str"/>
      <x:c r="J153" s="204" t="str">
        <x:v>Brouillon</x:v>
      </x:c>
      <x:c r="K153" s="204" t="str"/>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c r="I154" s="204" t="str"/>
      <x:c r="J154" s="204" t="str">
        <x:v>Brouillon</x:v>
      </x:c>
      <x:c r="K154" s="204" t="str"/>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c r="I155" s="204" t="str"/>
      <x:c r="J155" s="204" t="str">
        <x:v>Brouillon</x:v>
      </x:c>
      <x:c r="K155" s="204" t="str"/>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c r="I156" s="204" t="str"/>
      <x:c r="J156" s="204" t="str">
        <x:v>Brouillon</x:v>
      </x:c>
      <x:c r="K156" s="204" t="str"/>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c r="I157" s="204" t="str"/>
      <x:c r="J157" s="204" t="str">
        <x:v>Brouillon</x:v>
      </x:c>
      <x:c r="K157" s="204" t="str"/>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c r="I158" s="204" t="str"/>
      <x:c r="J158" s="204" t="str">
        <x:v>Brouillon</x:v>
      </x:c>
      <x:c r="K158" s="204" t="str"/>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c r="I159" s="204" t="str"/>
      <x:c r="J159" s="204" t="str">
        <x:v>Brouillon</x:v>
      </x:c>
      <x:c r="K159" s="204" t="str"/>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c r="I160" s="204" t="str"/>
      <x:c r="J160" s="204" t="str">
        <x:v>Brouillon</x:v>
      </x:c>
      <x:c r="K160" s="204" t="str"/>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c r="I161" s="204" t="str"/>
      <x:c r="J161" s="204" t="str">
        <x:v>Brouillon</x:v>
      </x:c>
      <x:c r="K161" s="204" t="str"/>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c r="I162" s="204" t="str"/>
      <x:c r="J162" s="204" t="str">
        <x:v>Brouillon</x:v>
      </x:c>
      <x:c r="K162" s="204" t="str"/>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c r="I163" s="204" t="str"/>
      <x:c r="J163" s="204" t="str">
        <x:v>Brouillon</x:v>
      </x:c>
      <x:c r="K163" s="204" t="str"/>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c r="I164" s="204" t="str"/>
      <x:c r="J164" s="204" t="str">
        <x:v>Brouillon</x:v>
      </x:c>
      <x:c r="K164" s="204" t="str"/>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c r="I165" s="204" t="str"/>
      <x:c r="J165" s="204" t="str">
        <x:v>Brouillon</x:v>
      </x:c>
      <x:c r="K165" s="204" t="str"/>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c r="I166" s="204" t="str"/>
      <x:c r="J166" s="204" t="str">
        <x:v>Brouillon</x:v>
      </x:c>
      <x:c r="K166" s="204" t="str"/>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c r="I167" s="204" t="str"/>
      <x:c r="J167" s="204" t="str">
        <x:v>Brouillon</x:v>
      </x:c>
      <x:c r="K167" s="204" t="str"/>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c r="I168" s="204" t="str"/>
      <x:c r="J168" s="204" t="str">
        <x:v>Brouillon</x:v>
      </x:c>
      <x:c r="K168" s="204" t="str"/>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c r="I169" s="204" t="str"/>
      <x:c r="J169" s="204" t="str">
        <x:v>Brouillon</x:v>
      </x:c>
      <x:c r="K169" s="204" t="str"/>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c r="I170" s="204" t="str"/>
      <x:c r="J170" s="204" t="str">
        <x:v>Brouillon</x:v>
      </x:c>
      <x:c r="K170" s="204" t="str"/>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c r="I171" s="204" t="str"/>
      <x:c r="J171" s="204" t="str">
        <x:v>Brouillon</x:v>
      </x:c>
      <x:c r="K171" s="204" t="str"/>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c r="I172" s="204" t="str"/>
      <x:c r="J172" s="204" t="str">
        <x:v>Brouillon</x:v>
      </x:c>
      <x:c r="K172" s="204" t="str"/>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c r="I173" s="204" t="str"/>
      <x:c r="J173" s="204" t="str">
        <x:v>Brouillon</x:v>
      </x:c>
      <x:c r="K173" s="204" t="str"/>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c r="I174" s="204" t="str"/>
      <x:c r="J174" s="204" t="str">
        <x:v>Brouillon</x:v>
      </x:c>
      <x:c r="K174" s="204" t="str"/>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c r="I175" s="204" t="str"/>
      <x:c r="J175" s="204" t="str">
        <x:v>Brouillon</x:v>
      </x:c>
      <x:c r="K175" s="204" t="str"/>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c r="I176" s="204" t="str"/>
      <x:c r="J176" s="204" t="str">
        <x:v>Brouillon</x:v>
      </x:c>
      <x:c r="K176" s="204" t="str"/>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c r="I177" s="204" t="str"/>
      <x:c r="J177" s="204" t="str">
        <x:v>Brouillon</x:v>
      </x:c>
      <x:c r="K177" s="204" t="str"/>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c r="I178" s="204" t="str"/>
      <x:c r="J178" s="204" t="str">
        <x:v>Brouillon</x:v>
      </x:c>
      <x:c r="K178" s="204" t="str"/>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c r="I179" s="204" t="str"/>
      <x:c r="J179" s="204" t="str">
        <x:v>Brouillon</x:v>
      </x:c>
      <x:c r="K179" s="204" t="str"/>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c r="I180" s="204" t="str"/>
      <x:c r="J180" s="204" t="str">
        <x:v>Brouillon</x:v>
      </x:c>
      <x:c r="K180" s="204" t="str"/>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c r="I181" s="204" t="str"/>
      <x:c r="J181" s="204" t="str">
        <x:v>Brouillon</x:v>
      </x:c>
      <x:c r="K181" s="204" t="str"/>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c r="I182" s="204" t="str"/>
      <x:c r="J182" s="204" t="str">
        <x:v>Brouillon</x:v>
      </x:c>
      <x:c r="K182" s="204" t="str"/>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c r="I183" s="204" t="str"/>
      <x:c r="J183" s="204" t="str">
        <x:v>Brouillon</x:v>
      </x:c>
      <x:c r="K183" s="204" t="str"/>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c r="I184" s="204" t="str"/>
      <x:c r="J184" s="204" t="str">
        <x:v>Brouillon</x:v>
      </x:c>
      <x:c r="K184" s="204" t="str"/>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c r="I185" s="204" t="str"/>
      <x:c r="J185" s="204" t="str">
        <x:v>Brouillon</x:v>
      </x:c>
      <x:c r="K185" s="204" t="str"/>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c r="I186" s="204" t="str"/>
      <x:c r="J186" s="204" t="str">
        <x:v>Brouillon</x:v>
      </x:c>
      <x:c r="K186" s="204" t="str"/>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c r="I187" s="204" t="str"/>
      <x:c r="J187" s="204" t="str">
        <x:v>Brouillon</x:v>
      </x:c>
      <x:c r="K187" s="204" t="str"/>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c r="I188" s="204" t="str"/>
      <x:c r="J188" s="204" t="str">
        <x:v>Brouillon</x:v>
      </x:c>
      <x:c r="K188" s="204" t="str"/>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c r="I189" s="204" t="str"/>
      <x:c r="J189" s="204" t="str">
        <x:v>Brouillon</x:v>
      </x:c>
      <x:c r="K189" s="204" t="str"/>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c r="I190" s="204" t="str"/>
      <x:c r="J190" s="204" t="str">
        <x:v>Brouillon</x:v>
      </x:c>
      <x:c r="K190" s="204" t="str"/>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c r="I191" s="204" t="str"/>
      <x:c r="J191" s="204" t="str">
        <x:v>Brouillon</x:v>
      </x:c>
      <x:c r="K191" s="204" t="str"/>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c r="I192" s="204" t="str"/>
      <x:c r="J192" s="204" t="str">
        <x:v>Brouillon</x:v>
      </x:c>
      <x:c r="K192" s="204" t="str"/>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c r="I193" s="204" t="str"/>
      <x:c r="J193" s="204" t="str">
        <x:v>Brouillon</x:v>
      </x:c>
      <x:c r="K193" s="204" t="str"/>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c r="I194" s="204" t="str"/>
      <x:c r="J194" s="204" t="str">
        <x:v>Brouillon</x:v>
      </x:c>
      <x:c r="K194" s="204" t="str"/>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c r="I195" s="204" t="str"/>
      <x:c r="J195" s="204" t="str">
        <x:v>Brouillon</x:v>
      </x:c>
      <x:c r="K195" s="204" t="str"/>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c r="I196" s="204" t="str"/>
      <x:c r="J196" s="204" t="str">
        <x:v>Brouillon</x:v>
      </x:c>
      <x:c r="K196" s="204" t="str"/>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c r="I197" s="204" t="str"/>
      <x:c r="J197" s="204" t="str">
        <x:v>Brouillon</x:v>
      </x:c>
      <x:c r="K197" s="204" t="str"/>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c r="I198" s="204" t="str"/>
      <x:c r="J198" s="204" t="str">
        <x:v>Brouillon</x:v>
      </x:c>
      <x:c r="K198" s="204" t="str"/>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c r="I199" s="204" t="str"/>
      <x:c r="J199" s="204" t="str">
        <x:v>Brouillon</x:v>
      </x:c>
      <x:c r="K199" s="204" t="str"/>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c r="I200" s="204" t="str"/>
      <x:c r="J200" s="204" t="str">
        <x:v>Brouillon</x:v>
      </x:c>
      <x:c r="K200" s="204" t="str"/>
    </x:row>
  </x:sheetData>
  <x:mergeCells>
    <x:mergeCell ref="A1:K1"/>
    <x:mergeCell ref="A2:K2"/>
  </x:mergeCells>
  <x:conditionalFormatting sqref="G5:G200">
    <x:cfRule type="containsText" dxfId="743" priority="1" operator="containsText" text="À saisir"/>
    <x:cfRule type="containsText" dxfId="744" priority="2" operator="containsText" text="OK"/>
    <x:cfRule type="containsText" dxfId="745" priority="3" operator="containsText" text="P0"/>
    <x:cfRule type="containsText" dxfId="746" priority="4" operator="containsText" text="P1"/>
  </x:conditionalFormatting>
  <x:conditionalFormatting sqref="J5:J200">
    <x:cfRule type="containsText" dxfId="747" priority="5" operator="containsText" text="À saisir"/>
    <x:cfRule type="containsText" dxfId="748" priority="6" operator="containsText" text="OK"/>
    <x:cfRule type="containsText" dxfId="749" priority="7" operator="containsText" text="P0"/>
    <x:cfRule type="containsText" dxfId="750" priority="8" operator="containsText" text="P1"/>
  </x:conditionalFormatting>
  <x:dataValidations count="1">
    <x:dataValidation type="list" errorStyle="warning" showInputMessage="1" showErrorMessage="1" errorTitle="Statut inattendu" error="Choisir une valeur autorisée." promptTitle="Statut" prompt="Choisir le statut de validation." sqref="J5:J200">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04d7594a475e48b4"/>
  </x:tableParts>
</x:worksheet>
</file>

<file path=xl/worksheets/sheet14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32.5" hidden="0" customWidth="1"/>
    <x:col min="4" max="4" width="13.75" hidden="0" customWidth="1"/>
    <x:col min="5" max="5" width="31.25" hidden="0" customWidth="1"/>
    <x:col min="6" max="6" width="26.25" hidden="0" customWidth="1"/>
    <x:col min="7" max="7" width="11.25" hidden="0" customWidth="1"/>
    <x:col min="8" max="8" width="11.25" hidden="0" customWidth="1"/>
    <x:col min="9" max="9" width="11.25" hidden="0" customWidth="1"/>
    <x:col min="10" max="10" width="11.25" hidden="0" customWidth="1"/>
    <x:col min="11" max="11" width="11.25" hidden="0" customWidth="1"/>
    <x:col min="12" max="12" width="11.25" hidden="0" customWidth="1"/>
    <x:col min="13" max="13" width="11.25" hidden="0" customWidth="1"/>
    <x:col min="14" max="14" width="11.25" hidden="0" customWidth="1"/>
    <x:col min="15" max="15" width="11.25" hidden="0" customWidth="1"/>
    <x:col min="16" max="16" width="11.25" hidden="0" customWidth="1"/>
    <x:col min="17" max="17" width="11.25" hidden="0" customWidth="1"/>
    <x:col min="18" max="18" width="11.25" hidden="0" customWidth="1"/>
    <x:col min="19" max="19" width="11.25" hidden="0" customWidth="1"/>
    <x:col min="20" max="20" width="11.25" hidden="0" customWidth="1"/>
    <x:col min="21" max="21" width="11.25" hidden="0" customWidth="1"/>
    <x:col min="22" max="22" width="11.25" hidden="0" customWidth="1"/>
    <x:col min="23" max="23" width="11.25" hidden="0" customWidth="1"/>
    <x:col min="24" max="24" width="16.25" hidden="0" customWidth="1"/>
    <x:col min="25" max="25" width="16.8799991607666" hidden="0" customWidth="1"/>
    <x:col min="26" max="26" width="15" hidden="0" customWidth="1"/>
    <x:col min="27" max="27" width="16.25" hidden="0" customWidth="1"/>
    <x:col min="28" max="28" width="16.25" hidden="0" customWidth="1"/>
    <x:col min="29" max="29" width="13.130000114440918" hidden="0" customWidth="1"/>
  </x:cols>
  <x:sheetData>
    <x:row r="1" ht="25.5" customHeight="1">
      <x:c r="A1" s="196" t="str">
        <x:v>Données par bloc et par année</x:v>
      </x:c>
      <x:c r="B1" s="196"/>
      <x:c r="C1" s="196"/>
      <x:c r="D1" s="196"/>
      <x:c r="E1" s="196"/>
      <x:c r="F1" s="196"/>
      <x:c r="G1" s="196"/>
      <x:c r="H1" s="196"/>
      <x:c r="I1" s="196"/>
      <x:c r="J1" s="196"/>
      <x:c r="K1" s="196"/>
      <x:c r="L1" s="196"/>
      <x:c r="M1" s="196"/>
      <x:c r="N1" s="196"/>
      <x:c r="O1" s="196"/>
      <x:c r="P1" s="196"/>
      <x:c r="Q1" s="196"/>
      <x:c r="R1" s="196"/>
      <x:c r="S1" s="196"/>
      <x:c r="T1" s="196"/>
      <x:c r="U1" s="196"/>
      <x:c r="V1" s="196"/>
      <x:c r="W1" s="196"/>
      <x:c r="X1" s="196"/>
      <x:c r="Y1" s="196"/>
      <x:c r="Z1" s="196"/>
      <x:c r="AA1" s="196"/>
      <x:c r="AB1" s="196"/>
      <x:c r="AC1" s="196"/>
    </x:row>
    <x:row r="2" ht="33" customHeight="1">
      <x:c r="A2" s="199" t="str">
        <x:v>Matrice simplifiée: les lignes sont les données demandées, les colonnes sont les années. Saisir les valeurs dans les colonnes 2020-2035; l'interface calcule ensuite synthèse, projections et graphes.</x:v>
      </x:c>
      <x:c r="B2" s="199"/>
      <x:c r="C2" s="199"/>
      <x:c r="D2" s="199"/>
      <x:c r="E2" s="199"/>
      <x:c r="F2" s="199"/>
      <x:c r="G2" s="199"/>
      <x:c r="H2" s="199"/>
      <x:c r="I2" s="199"/>
      <x:c r="J2" s="199"/>
      <x:c r="K2" s="199"/>
      <x:c r="L2" s="199"/>
      <x:c r="M2" s="199"/>
      <x:c r="N2" s="199"/>
      <x:c r="O2" s="199"/>
      <x:c r="P2" s="199"/>
      <x:c r="Q2" s="199"/>
      <x:c r="R2" s="199"/>
      <x:c r="S2" s="199"/>
      <x:c r="T2" s="199"/>
      <x:c r="U2" s="199"/>
      <x:c r="V2" s="199"/>
      <x:c r="W2" s="199"/>
      <x:c r="X2" s="199"/>
      <x:c r="Y2" s="199"/>
      <x:c r="Z2" s="199"/>
      <x:c r="AA2" s="199"/>
      <x:c r="AB2" s="199"/>
      <x:c r="AC2" s="199"/>
    </x:row>
    <x:row r="4">
      <x:c r="A4" s="208" t="str">
        <x:v>Code</x:v>
      </x:c>
      <x:c r="B4" s="208" t="str">
        <x:v>Bloc</x:v>
      </x:c>
      <x:c r="C4" s="208" t="str">
        <x:v>Donnée</x:v>
      </x:c>
      <x:c r="D4" s="208" t="str">
        <x:v>Unité</x:v>
      </x:c>
      <x:c r="E4" s="208" t="str">
        <x:v>Source principale</x:v>
      </x:c>
      <x:c r="F4" s="208" t="str">
        <x:v>Responsable</x:v>
      </x:c>
      <x:c r="G4" s="208" t="str">
        <x:v>Priorité</x:v>
      </x:c>
      <x:c r="H4" s="208" t="n">
        <x:v>2020</x:v>
      </x:c>
      <x:c r="I4" s="208" t="n">
        <x:v>2021</x:v>
      </x:c>
      <x:c r="J4" s="208" t="n">
        <x:v>2022</x:v>
      </x:c>
      <x:c r="K4" s="208" t="n">
        <x:v>2023</x:v>
      </x:c>
      <x:c r="L4" s="208" t="n">
        <x:v>2024</x:v>
      </x:c>
      <x:c r="M4" s="208" t="n">
        <x:v>2025</x:v>
      </x:c>
      <x:c r="N4" s="208" t="n">
        <x:v>2026</x:v>
      </x:c>
      <x:c r="O4" s="208" t="n">
        <x:v>2027</x:v>
      </x:c>
      <x:c r="P4" s="208" t="n">
        <x:v>2028</x:v>
      </x:c>
      <x:c r="Q4" s="208" t="n">
        <x:v>2029</x:v>
      </x:c>
      <x:c r="R4" s="208" t="n">
        <x:v>2030</x:v>
      </x:c>
      <x:c r="S4" s="208" t="n">
        <x:v>2031</x:v>
      </x:c>
      <x:c r="T4" s="208" t="n">
        <x:v>2032</x:v>
      </x:c>
      <x:c r="U4" s="208" t="n">
        <x:v>2033</x:v>
      </x:c>
      <x:c r="V4" s="208" t="n">
        <x:v>2034</x:v>
      </x:c>
      <x:c r="W4" s="208" t="n">
        <x:v>2035</x:v>
      </x:c>
      <x:c r="X4" s="208" t="str">
        <x:v>Dernière valeur</x:v>
      </x:c>
      <x:c r="Y4" s="208" t="str">
        <x:v>Année dernière valeur</x:v>
      </x:c>
      <x:c r="Z4" s="208" t="str">
        <x:v>Taux projection</x:v>
      </x:c>
      <x:c r="AA4" s="208" t="str">
        <x:v>Projection 2030</x:v>
      </x:c>
      <x:c r="AB4" s="208" t="str">
        <x:v>Projection 2035</x:v>
      </x:c>
      <x:c r="AC4" s="208" t="str">
        <x:v>Statut</x:v>
      </x:c>
    </x:row>
    <x:row r="5">
      <x:c r="A5" s="204" t="str">
        <x:v>B01-001</x:v>
      </x:c>
      <x:c r="B5" s="204" t="str">
        <x:v>Gouvernance Climat</x:v>
      </x:c>
      <x:c r="C5" s="204" t="str">
        <x:v>Existence d'un Plan Climat</x:v>
      </x:c>
      <x:c r="D5" s="204" t="str">
        <x:v>Oui/Non</x:v>
      </x:c>
      <x:c r="E5" s="204" t="str">
        <x:v>Ville de Dakar / Cellule climat</x:v>
      </x:c>
      <x:c r="F5" s="204" t="str">
        <x:v>Cabinet du Maire / Cellule climat</x:v>
      </x:c>
      <x:c r="G5" s="204" t="str">
        <x:v>P0</x:v>
      </x:c>
      <x:c r="H5" s="209" t="str">
        <x:f>IF('V6_ANNEE_2020'!$H5="","",'V6_ANNEE_2020'!$H5)</x:f>
      </x:c>
      <x:c r="I5" s="209" t="str">
        <x:f>IF('V6_ANNEE_2021'!$H5="","",'V6_ANNEE_2021'!$H5)</x:f>
      </x:c>
      <x:c r="J5" s="209" t="str">
        <x:f>IF('V6_ANNEE_2022'!$H5="","",'V6_ANNEE_2022'!$H5)</x:f>
      </x:c>
      <x:c r="K5" s="209" t="str">
        <x:f>IF('V6_ANNEE_2023'!$H5="","",'V6_ANNEE_2023'!$H5)</x:f>
      </x:c>
      <x:c r="L5" s="209" t="str">
        <x:f>IF('V6_ANNEE_2024'!$H5="","",'V6_ANNEE_2024'!$H5)</x:f>
      </x:c>
      <x:c r="M5" s="209" t="str">
        <x:f>IF('V6_ANNEE_2025'!$H5="","",'V6_ANNEE_2025'!$H5)</x:f>
      </x:c>
      <x:c r="N5" s="209" t="str">
        <x:f>IF('V6_ANNEE_2026'!$H5="","",'V6_ANNEE_2026'!$H5)</x:f>
      </x:c>
      <x:c r="O5" s="209" t="str">
        <x:f>IF('V6_ANNEE_2027'!$H5="","",'V6_ANNEE_2027'!$H5)</x:f>
      </x:c>
      <x:c r="P5" s="209" t="str">
        <x:f>IF('V6_ANNEE_2028'!$H5="","",'V6_ANNEE_2028'!$H5)</x:f>
      </x:c>
      <x:c r="Q5" s="209" t="str">
        <x:f>IF('V6_ANNEE_2029'!$H5="","",'V6_ANNEE_2029'!$H5)</x:f>
      </x:c>
      <x:c r="R5" s="209" t="str">
        <x:f>IF('V6_ANNEE_2030'!$H5="","",'V6_ANNEE_2030'!$H5)</x:f>
      </x:c>
      <x:c r="S5" s="209" t="str">
        <x:f>IF('V6_ANNEE_2031'!$H5="","",'V6_ANNEE_2031'!$H5)</x:f>
      </x:c>
      <x:c r="T5" s="209" t="str">
        <x:f>IF('V6_ANNEE_2032'!$H5="","",'V6_ANNEE_2032'!$H5)</x:f>
      </x:c>
      <x:c r="U5" s="209" t="str">
        <x:f>IF('V6_ANNEE_2033'!$H5="","",'V6_ANNEE_2033'!$H5)</x:f>
      </x:c>
      <x:c r="V5" s="209" t="str">
        <x:f>IF('V6_ANNEE_2034'!$H5="","",'V6_ANNEE_2034'!$H5)</x:f>
      </x:c>
      <x:c r="W5" s="209" t="str">
        <x:f>IF('V6_ANNEE_2035'!$H5="","",'V6_ANNEE_2035'!$H5)</x:f>
      </x:c>
      <x:c r="X5" s="209" t="str">
        <x:f>IFERROR(LOOKUP(2,1/(H5:W5&lt;&gt;""),H5:W5),"")</x:f>
      </x:c>
      <x:c r="Y5" s="209" t="str">
        <x:f>IF(X5="","",LOOKUP(2,1/(H5:W5&lt;&gt;""),$H$4:$W$4))</x:f>
      </x:c>
      <x:c r="Z5" s="205" t="n">
        <x:f>IFERROR(XLOOKUP(B5,V6_PARAMETRES_PROJECTIONS!$A$5:$A$19,V6_PARAMETRES_PROJECTIONS!$B$5:$B$19),0)</x:f>
        <x:v>0.02</x:v>
      </x:c>
      <x:c r="AA5" s="209" t="str">
        <x:f>IF(OR(X5="",NOT(ISNUMBER(X5))),"",IF(Y5&gt;=2030,IFERROR(INDEX(H5:W5,1,MATCH(2030,$H$4:$W$4,0)),X5),X5*(1+Z5)^(2030-Y5)))</x:f>
      </x:c>
      <x:c r="AB5" s="209" t="str">
        <x:f>IF(OR(X5="",NOT(ISNUMBER(X5))),"",IF(Y5&gt;=2035,IFERROR(INDEX(H5:W5,1,MATCH(2035,$H$4:$W$4,0)),X5),X5*(1+Z5)^(2035-Y5)))</x:f>
      </x:c>
      <x:c r="AC5" s="204" t="str">
        <x:f>IF(X5="","À saisir","OK")</x:f>
        <x:v>À saisir</x:v>
      </x:c>
    </x:row>
    <x:row r="6">
      <x:c r="A6" s="204" t="str">
        <x:v>B01-002</x:v>
      </x:c>
      <x:c r="B6" s="204" t="str">
        <x:v>Gouvernance Climat</x:v>
      </x:c>
      <x:c r="C6" s="204" t="str">
        <x:v>Date d'adoption</x:v>
      </x:c>
      <x:c r="D6" s="204" t="str">
        <x:v>date</x:v>
      </x:c>
      <x:c r="E6" s="204" t="str">
        <x:v>Ville de Dakar / Cellule climat</x:v>
      </x:c>
      <x:c r="F6" s="204" t="str">
        <x:v>Cabinet du Maire / Cellule climat</x:v>
      </x:c>
      <x:c r="G6" s="204" t="str">
        <x:v>P0</x:v>
      </x:c>
      <x:c r="H6" s="209" t="str">
        <x:f>IF('V6_ANNEE_2020'!$H6="","",'V6_ANNEE_2020'!$H6)</x:f>
      </x:c>
      <x:c r="I6" s="209" t="str">
        <x:f>IF('V6_ANNEE_2021'!$H6="","",'V6_ANNEE_2021'!$H6)</x:f>
      </x:c>
      <x:c r="J6" s="209" t="str">
        <x:f>IF('V6_ANNEE_2022'!$H6="","",'V6_ANNEE_2022'!$H6)</x:f>
      </x:c>
      <x:c r="K6" s="209" t="str">
        <x:f>IF('V6_ANNEE_2023'!$H6="","",'V6_ANNEE_2023'!$H6)</x:f>
      </x:c>
      <x:c r="L6" s="209" t="str">
        <x:f>IF('V6_ANNEE_2024'!$H6="","",'V6_ANNEE_2024'!$H6)</x:f>
      </x:c>
      <x:c r="M6" s="209" t="str">
        <x:f>IF('V6_ANNEE_2025'!$H6="","",'V6_ANNEE_2025'!$H6)</x:f>
      </x:c>
      <x:c r="N6" s="209" t="str">
        <x:f>IF('V6_ANNEE_2026'!$H6="","",'V6_ANNEE_2026'!$H6)</x:f>
      </x:c>
      <x:c r="O6" s="209" t="str">
        <x:f>IF('V6_ANNEE_2027'!$H6="","",'V6_ANNEE_2027'!$H6)</x:f>
      </x:c>
      <x:c r="P6" s="209" t="str">
        <x:f>IF('V6_ANNEE_2028'!$H6="","",'V6_ANNEE_2028'!$H6)</x:f>
      </x:c>
      <x:c r="Q6" s="209" t="str">
        <x:f>IF('V6_ANNEE_2029'!$H6="","",'V6_ANNEE_2029'!$H6)</x:f>
      </x:c>
      <x:c r="R6" s="209" t="str">
        <x:f>IF('V6_ANNEE_2030'!$H6="","",'V6_ANNEE_2030'!$H6)</x:f>
      </x:c>
      <x:c r="S6" s="209" t="str">
        <x:f>IF('V6_ANNEE_2031'!$H6="","",'V6_ANNEE_2031'!$H6)</x:f>
      </x:c>
      <x:c r="T6" s="209" t="str">
        <x:f>IF('V6_ANNEE_2032'!$H6="","",'V6_ANNEE_2032'!$H6)</x:f>
      </x:c>
      <x:c r="U6" s="209" t="str">
        <x:f>IF('V6_ANNEE_2033'!$H6="","",'V6_ANNEE_2033'!$H6)</x:f>
      </x:c>
      <x:c r="V6" s="209" t="str">
        <x:f>IF('V6_ANNEE_2034'!$H6="","",'V6_ANNEE_2034'!$H6)</x:f>
      </x:c>
      <x:c r="W6" s="209" t="str">
        <x:f>IF('V6_ANNEE_2035'!$H6="","",'V6_ANNEE_2035'!$H6)</x:f>
      </x:c>
      <x:c r="X6" s="209" t="str">
        <x:f>IFERROR(LOOKUP(2,1/(H6:W6&lt;&gt;""),H6:W6),"")</x:f>
      </x:c>
      <x:c r="Y6" s="209" t="str">
        <x:f>IF(X6="","",LOOKUP(2,1/(H6:W6&lt;&gt;""),$H$4:$W$4))</x:f>
      </x:c>
      <x:c r="Z6" s="205" t="n">
        <x:f>IFERROR(XLOOKUP(B6,V6_PARAMETRES_PROJECTIONS!$A$5:$A$19,V6_PARAMETRES_PROJECTIONS!$B$5:$B$19),0)</x:f>
        <x:v>0.02</x:v>
      </x:c>
      <x:c r="AA6" s="209" t="str">
        <x:f>IF(OR(X6="",NOT(ISNUMBER(X6))),"",IF(Y6&gt;=2030,IFERROR(INDEX(H6:W6,1,MATCH(2030,$H$4:$W$4,0)),X6),X6*(1+Z6)^(2030-Y6)))</x:f>
      </x:c>
      <x:c r="AB6" s="209" t="str">
        <x:f>IF(OR(X6="",NOT(ISNUMBER(X6))),"",IF(Y6&gt;=2035,IFERROR(INDEX(H6:W6,1,MATCH(2035,$H$4:$W$4,0)),X6),X6*(1+Z6)^(2035-Y6)))</x:f>
      </x:c>
      <x:c r="AC6" s="204" t="str">
        <x:f>IF(X6="","À saisir","OK")</x:f>
        <x:v>À saisir</x:v>
      </x:c>
    </x:row>
    <x:row r="7">
      <x:c r="A7" s="204" t="str">
        <x:v>B01-003</x:v>
      </x:c>
      <x:c r="B7" s="204" t="str">
        <x:v>Gouvernance Climat</x:v>
      </x:c>
      <x:c r="C7" s="204" t="str">
        <x:v>Budget climat annuel</x:v>
      </x:c>
      <x:c r="D7" s="204" t="str">
        <x:v>FCFA</x:v>
      </x:c>
      <x:c r="E7" s="204" t="str">
        <x:v>Ville de Dakar / Cellule climat</x:v>
      </x:c>
      <x:c r="F7" s="204" t="str">
        <x:v>Cabinet du Maire / Cellule climat</x:v>
      </x:c>
      <x:c r="G7" s="204" t="str">
        <x:v>P0</x:v>
      </x:c>
      <x:c r="H7" s="209" t="str">
        <x:f>IF('V6_ANNEE_2020'!$H7="","",'V6_ANNEE_2020'!$H7)</x:f>
      </x:c>
      <x:c r="I7" s="209" t="str">
        <x:f>IF('V6_ANNEE_2021'!$H7="","",'V6_ANNEE_2021'!$H7)</x:f>
      </x:c>
      <x:c r="J7" s="209" t="str">
        <x:f>IF('V6_ANNEE_2022'!$H7="","",'V6_ANNEE_2022'!$H7)</x:f>
      </x:c>
      <x:c r="K7" s="209" t="str">
        <x:f>IF('V6_ANNEE_2023'!$H7="","",'V6_ANNEE_2023'!$H7)</x:f>
      </x:c>
      <x:c r="L7" s="209" t="str">
        <x:f>IF('V6_ANNEE_2024'!$H7="","",'V6_ANNEE_2024'!$H7)</x:f>
      </x:c>
      <x:c r="M7" s="209" t="str">
        <x:f>IF('V6_ANNEE_2025'!$H7="","",'V6_ANNEE_2025'!$H7)</x:f>
      </x:c>
      <x:c r="N7" s="209" t="str">
        <x:f>IF('V6_ANNEE_2026'!$H7="","",'V6_ANNEE_2026'!$H7)</x:f>
      </x:c>
      <x:c r="O7" s="209" t="str">
        <x:f>IF('V6_ANNEE_2027'!$H7="","",'V6_ANNEE_2027'!$H7)</x:f>
      </x:c>
      <x:c r="P7" s="209" t="str">
        <x:f>IF('V6_ANNEE_2028'!$H7="","",'V6_ANNEE_2028'!$H7)</x:f>
      </x:c>
      <x:c r="Q7" s="209" t="str">
        <x:f>IF('V6_ANNEE_2029'!$H7="","",'V6_ANNEE_2029'!$H7)</x:f>
      </x:c>
      <x:c r="R7" s="209" t="str">
        <x:f>IF('V6_ANNEE_2030'!$H7="","",'V6_ANNEE_2030'!$H7)</x:f>
      </x:c>
      <x:c r="S7" s="209" t="str">
        <x:f>IF('V6_ANNEE_2031'!$H7="","",'V6_ANNEE_2031'!$H7)</x:f>
      </x:c>
      <x:c r="T7" s="209" t="str">
        <x:f>IF('V6_ANNEE_2032'!$H7="","",'V6_ANNEE_2032'!$H7)</x:f>
      </x:c>
      <x:c r="U7" s="209" t="str">
        <x:f>IF('V6_ANNEE_2033'!$H7="","",'V6_ANNEE_2033'!$H7)</x:f>
      </x:c>
      <x:c r="V7" s="209" t="str">
        <x:f>IF('V6_ANNEE_2034'!$H7="","",'V6_ANNEE_2034'!$H7)</x:f>
      </x:c>
      <x:c r="W7" s="209" t="str">
        <x:f>IF('V6_ANNEE_2035'!$H7="","",'V6_ANNEE_2035'!$H7)</x:f>
      </x:c>
      <x:c r="X7" s="209" t="str">
        <x:f>IFERROR(LOOKUP(2,1/(H7:W7&lt;&gt;""),H7:W7),"")</x:f>
      </x:c>
      <x:c r="Y7" s="209" t="str">
        <x:f>IF(X7="","",LOOKUP(2,1/(H7:W7&lt;&gt;""),$H$4:$W$4))</x:f>
      </x:c>
      <x:c r="Z7" s="205" t="n">
        <x:f>IFERROR(XLOOKUP(B7,V6_PARAMETRES_PROJECTIONS!$A$5:$A$19,V6_PARAMETRES_PROJECTIONS!$B$5:$B$19),0)</x:f>
        <x:v>0.02</x:v>
      </x:c>
      <x:c r="AA7" s="209" t="str">
        <x:f>IF(OR(X7="",NOT(ISNUMBER(X7))),"",IF(Y7&gt;=2030,IFERROR(INDEX(H7:W7,1,MATCH(2030,$H$4:$W$4,0)),X7),X7*(1+Z7)^(2030-Y7)))</x:f>
      </x:c>
      <x:c r="AB7" s="209" t="str">
        <x:f>IF(OR(X7="",NOT(ISNUMBER(X7))),"",IF(Y7&gt;=2035,IFERROR(INDEX(H7:W7,1,MATCH(2035,$H$4:$W$4,0)),X7),X7*(1+Z7)^(2035-Y7)))</x:f>
      </x:c>
      <x:c r="AC7" s="204" t="str">
        <x:f>IF(X7="","À saisir","OK")</x:f>
        <x:v>À saisir</x:v>
      </x:c>
    </x:row>
    <x:row r="8">
      <x:c r="A8" s="204" t="str">
        <x:v>B01-004</x:v>
      </x:c>
      <x:c r="B8" s="204" t="str">
        <x:v>Gouvernance Climat</x:v>
      </x:c>
      <x:c r="C8" s="204" t="str">
        <x:v>Dépenses climat</x:v>
      </x:c>
      <x:c r="D8" s="204" t="str">
        <x:v>FCFA</x:v>
      </x:c>
      <x:c r="E8" s="204" t="str">
        <x:v>Ville de Dakar / Cellule climat</x:v>
      </x:c>
      <x:c r="F8" s="204" t="str">
        <x:v>Cabinet du Maire / Cellule climat</x:v>
      </x:c>
      <x:c r="G8" s="204" t="str">
        <x:v>P0</x:v>
      </x:c>
      <x:c r="H8" s="209" t="str">
        <x:f>IF('V6_ANNEE_2020'!$H8="","",'V6_ANNEE_2020'!$H8)</x:f>
      </x:c>
      <x:c r="I8" s="209" t="str">
        <x:f>IF('V6_ANNEE_2021'!$H8="","",'V6_ANNEE_2021'!$H8)</x:f>
      </x:c>
      <x:c r="J8" s="209" t="str">
        <x:f>IF('V6_ANNEE_2022'!$H8="","",'V6_ANNEE_2022'!$H8)</x:f>
      </x:c>
      <x:c r="K8" s="209" t="str">
        <x:f>IF('V6_ANNEE_2023'!$H8="","",'V6_ANNEE_2023'!$H8)</x:f>
      </x:c>
      <x:c r="L8" s="209" t="str">
        <x:f>IF('V6_ANNEE_2024'!$H8="","",'V6_ANNEE_2024'!$H8)</x:f>
      </x:c>
      <x:c r="M8" s="209" t="str">
        <x:f>IF('V6_ANNEE_2025'!$H8="","",'V6_ANNEE_2025'!$H8)</x:f>
      </x:c>
      <x:c r="N8" s="209" t="str">
        <x:f>IF('V6_ANNEE_2026'!$H8="","",'V6_ANNEE_2026'!$H8)</x:f>
      </x:c>
      <x:c r="O8" s="209" t="str">
        <x:f>IF('V6_ANNEE_2027'!$H8="","",'V6_ANNEE_2027'!$H8)</x:f>
      </x:c>
      <x:c r="P8" s="209" t="str">
        <x:f>IF('V6_ANNEE_2028'!$H8="","",'V6_ANNEE_2028'!$H8)</x:f>
      </x:c>
      <x:c r="Q8" s="209" t="str">
        <x:f>IF('V6_ANNEE_2029'!$H8="","",'V6_ANNEE_2029'!$H8)</x:f>
      </x:c>
      <x:c r="R8" s="209" t="str">
        <x:f>IF('V6_ANNEE_2030'!$H8="","",'V6_ANNEE_2030'!$H8)</x:f>
      </x:c>
      <x:c r="S8" s="209" t="str">
        <x:f>IF('V6_ANNEE_2031'!$H8="","",'V6_ANNEE_2031'!$H8)</x:f>
      </x:c>
      <x:c r="T8" s="209" t="str">
        <x:f>IF('V6_ANNEE_2032'!$H8="","",'V6_ANNEE_2032'!$H8)</x:f>
      </x:c>
      <x:c r="U8" s="209" t="str">
        <x:f>IF('V6_ANNEE_2033'!$H8="","",'V6_ANNEE_2033'!$H8)</x:f>
      </x:c>
      <x:c r="V8" s="209" t="str">
        <x:f>IF('V6_ANNEE_2034'!$H8="","",'V6_ANNEE_2034'!$H8)</x:f>
      </x:c>
      <x:c r="W8" s="209" t="str">
        <x:f>IF('V6_ANNEE_2035'!$H8="","",'V6_ANNEE_2035'!$H8)</x:f>
      </x:c>
      <x:c r="X8" s="209" t="str">
        <x:f>IFERROR(LOOKUP(2,1/(H8:W8&lt;&gt;""),H8:W8),"")</x:f>
      </x:c>
      <x:c r="Y8" s="209" t="str">
        <x:f>IF(X8="","",LOOKUP(2,1/(H8:W8&lt;&gt;""),$H$4:$W$4))</x:f>
      </x:c>
      <x:c r="Z8" s="205" t="n">
        <x:f>IFERROR(XLOOKUP(B8,V6_PARAMETRES_PROJECTIONS!$A$5:$A$19,V6_PARAMETRES_PROJECTIONS!$B$5:$B$19),0)</x:f>
        <x:v>0.02</x:v>
      </x:c>
      <x:c r="AA8" s="209" t="str">
        <x:f>IF(OR(X8="",NOT(ISNUMBER(X8))),"",IF(Y8&gt;=2030,IFERROR(INDEX(H8:W8,1,MATCH(2030,$H$4:$W$4,0)),X8),X8*(1+Z8)^(2030-Y8)))</x:f>
      </x:c>
      <x:c r="AB8" s="209" t="str">
        <x:f>IF(OR(X8="",NOT(ISNUMBER(X8))),"",IF(Y8&gt;=2035,IFERROR(INDEX(H8:W8,1,MATCH(2035,$H$4:$W$4,0)),X8),X8*(1+Z8)^(2035-Y8)))</x:f>
      </x:c>
      <x:c r="AC8" s="204" t="str">
        <x:f>IF(X8="","À saisir","OK")</x:f>
        <x:v>À saisir</x:v>
      </x:c>
    </x:row>
    <x:row r="9">
      <x:c r="A9" s="204" t="str">
        <x:v>B01-005</x:v>
      </x:c>
      <x:c r="B9" s="204" t="str">
        <x:v>Gouvernance Climat</x:v>
      </x:c>
      <x:c r="C9" s="204" t="str">
        <x:v>Personnel climat</x:v>
      </x:c>
      <x:c r="D9" s="204" t="str">
        <x:v>ETP</x:v>
      </x:c>
      <x:c r="E9" s="204" t="str">
        <x:v>Ville de Dakar / Cellule climat</x:v>
      </x:c>
      <x:c r="F9" s="204" t="str">
        <x:v>Cabinet du Maire / Cellule climat</x:v>
      </x:c>
      <x:c r="G9" s="204" t="str">
        <x:v>P0</x:v>
      </x:c>
      <x:c r="H9" s="209" t="str">
        <x:f>IF('V6_ANNEE_2020'!$H9="","",'V6_ANNEE_2020'!$H9)</x:f>
      </x:c>
      <x:c r="I9" s="209" t="str">
        <x:f>IF('V6_ANNEE_2021'!$H9="","",'V6_ANNEE_2021'!$H9)</x:f>
      </x:c>
      <x:c r="J9" s="209" t="str">
        <x:f>IF('V6_ANNEE_2022'!$H9="","",'V6_ANNEE_2022'!$H9)</x:f>
      </x:c>
      <x:c r="K9" s="209" t="str">
        <x:f>IF('V6_ANNEE_2023'!$H9="","",'V6_ANNEE_2023'!$H9)</x:f>
      </x:c>
      <x:c r="L9" s="209" t="str">
        <x:f>IF('V6_ANNEE_2024'!$H9="","",'V6_ANNEE_2024'!$H9)</x:f>
      </x:c>
      <x:c r="M9" s="209" t="str">
        <x:f>IF('V6_ANNEE_2025'!$H9="","",'V6_ANNEE_2025'!$H9)</x:f>
      </x:c>
      <x:c r="N9" s="209" t="str">
        <x:f>IF('V6_ANNEE_2026'!$H9="","",'V6_ANNEE_2026'!$H9)</x:f>
      </x:c>
      <x:c r="O9" s="209" t="str">
        <x:f>IF('V6_ANNEE_2027'!$H9="","",'V6_ANNEE_2027'!$H9)</x:f>
      </x:c>
      <x:c r="P9" s="209" t="str">
        <x:f>IF('V6_ANNEE_2028'!$H9="","",'V6_ANNEE_2028'!$H9)</x:f>
      </x:c>
      <x:c r="Q9" s="209" t="str">
        <x:f>IF('V6_ANNEE_2029'!$H9="","",'V6_ANNEE_2029'!$H9)</x:f>
      </x:c>
      <x:c r="R9" s="209" t="str">
        <x:f>IF('V6_ANNEE_2030'!$H9="","",'V6_ANNEE_2030'!$H9)</x:f>
      </x:c>
      <x:c r="S9" s="209" t="str">
        <x:f>IF('V6_ANNEE_2031'!$H9="","",'V6_ANNEE_2031'!$H9)</x:f>
      </x:c>
      <x:c r="T9" s="209" t="str">
        <x:f>IF('V6_ANNEE_2032'!$H9="","",'V6_ANNEE_2032'!$H9)</x:f>
      </x:c>
      <x:c r="U9" s="209" t="str">
        <x:f>IF('V6_ANNEE_2033'!$H9="","",'V6_ANNEE_2033'!$H9)</x:f>
      </x:c>
      <x:c r="V9" s="209" t="str">
        <x:f>IF('V6_ANNEE_2034'!$H9="","",'V6_ANNEE_2034'!$H9)</x:f>
      </x:c>
      <x:c r="W9" s="209" t="str">
        <x:f>IF('V6_ANNEE_2035'!$H9="","",'V6_ANNEE_2035'!$H9)</x:f>
      </x:c>
      <x:c r="X9" s="209" t="str">
        <x:f>IFERROR(LOOKUP(2,1/(H9:W9&lt;&gt;""),H9:W9),"")</x:f>
      </x:c>
      <x:c r="Y9" s="209" t="str">
        <x:f>IF(X9="","",LOOKUP(2,1/(H9:W9&lt;&gt;""),$H$4:$W$4))</x:f>
      </x:c>
      <x:c r="Z9" s="205" t="n">
        <x:f>IFERROR(XLOOKUP(B9,V6_PARAMETRES_PROJECTIONS!$A$5:$A$19,V6_PARAMETRES_PROJECTIONS!$B$5:$B$19),0)</x:f>
        <x:v>0.02</x:v>
      </x:c>
      <x:c r="AA9" s="209" t="str">
        <x:f>IF(OR(X9="",NOT(ISNUMBER(X9))),"",IF(Y9&gt;=2030,IFERROR(INDEX(H9:W9,1,MATCH(2030,$H$4:$W$4,0)),X9),X9*(1+Z9)^(2030-Y9)))</x:f>
      </x:c>
      <x:c r="AB9" s="209" t="str">
        <x:f>IF(OR(X9="",NOT(ISNUMBER(X9))),"",IF(Y9&gt;=2035,IFERROR(INDEX(H9:W9,1,MATCH(2035,$H$4:$W$4,0)),X9),X9*(1+Z9)^(2035-Y9)))</x:f>
      </x:c>
      <x:c r="AC9" s="204" t="str">
        <x:f>IF(X9="","À saisir","OK")</x:f>
        <x:v>À saisir</x:v>
      </x:c>
    </x:row>
    <x:row r="10">
      <x:c r="A10" s="204" t="str">
        <x:v>B01-006</x:v>
      </x:c>
      <x:c r="B10" s="204" t="str">
        <x:v>Gouvernance Climat</x:v>
      </x:c>
      <x:c r="C10" s="204" t="str">
        <x:v>Nombre d'agents formés</x:v>
      </x:c>
      <x:c r="D10" s="204" t="str">
        <x:v>nombre</x:v>
      </x:c>
      <x:c r="E10" s="204" t="str">
        <x:v>Ville de Dakar / Cellule climat</x:v>
      </x:c>
      <x:c r="F10" s="204" t="str">
        <x:v>Cabinet du Maire / Cellule climat</x:v>
      </x:c>
      <x:c r="G10" s="204" t="str">
        <x:v>P0</x:v>
      </x:c>
      <x:c r="H10" s="209" t="str">
        <x:f>IF('V6_ANNEE_2020'!$H10="","",'V6_ANNEE_2020'!$H10)</x:f>
      </x:c>
      <x:c r="I10" s="209" t="str">
        <x:f>IF('V6_ANNEE_2021'!$H10="","",'V6_ANNEE_2021'!$H10)</x:f>
      </x:c>
      <x:c r="J10" s="209" t="str">
        <x:f>IF('V6_ANNEE_2022'!$H10="","",'V6_ANNEE_2022'!$H10)</x:f>
      </x:c>
      <x:c r="K10" s="209" t="str">
        <x:f>IF('V6_ANNEE_2023'!$H10="","",'V6_ANNEE_2023'!$H10)</x:f>
      </x:c>
      <x:c r="L10" s="209" t="str">
        <x:f>IF('V6_ANNEE_2024'!$H10="","",'V6_ANNEE_2024'!$H10)</x:f>
      </x:c>
      <x:c r="M10" s="209" t="str">
        <x:f>IF('V6_ANNEE_2025'!$H10="","",'V6_ANNEE_2025'!$H10)</x:f>
      </x:c>
      <x:c r="N10" s="209" t="str">
        <x:f>IF('V6_ANNEE_2026'!$H10="","",'V6_ANNEE_2026'!$H10)</x:f>
      </x:c>
      <x:c r="O10" s="209" t="str">
        <x:f>IF('V6_ANNEE_2027'!$H10="","",'V6_ANNEE_2027'!$H10)</x:f>
      </x:c>
      <x:c r="P10" s="209" t="str">
        <x:f>IF('V6_ANNEE_2028'!$H10="","",'V6_ANNEE_2028'!$H10)</x:f>
      </x:c>
      <x:c r="Q10" s="209" t="str">
        <x:f>IF('V6_ANNEE_2029'!$H10="","",'V6_ANNEE_2029'!$H10)</x:f>
      </x:c>
      <x:c r="R10" s="209" t="str">
        <x:f>IF('V6_ANNEE_2030'!$H10="","",'V6_ANNEE_2030'!$H10)</x:f>
      </x:c>
      <x:c r="S10" s="209" t="str">
        <x:f>IF('V6_ANNEE_2031'!$H10="","",'V6_ANNEE_2031'!$H10)</x:f>
      </x:c>
      <x:c r="T10" s="209" t="str">
        <x:f>IF('V6_ANNEE_2032'!$H10="","",'V6_ANNEE_2032'!$H10)</x:f>
      </x:c>
      <x:c r="U10" s="209" t="str">
        <x:f>IF('V6_ANNEE_2033'!$H10="","",'V6_ANNEE_2033'!$H10)</x:f>
      </x:c>
      <x:c r="V10" s="209" t="str">
        <x:f>IF('V6_ANNEE_2034'!$H10="","",'V6_ANNEE_2034'!$H10)</x:f>
      </x:c>
      <x:c r="W10" s="209" t="str">
        <x:f>IF('V6_ANNEE_2035'!$H10="","",'V6_ANNEE_2035'!$H10)</x:f>
      </x:c>
      <x:c r="X10" s="209" t="str">
        <x:f>IFERROR(LOOKUP(2,1/(H10:W10&lt;&gt;""),H10:W10),"")</x:f>
      </x:c>
      <x:c r="Y10" s="209" t="str">
        <x:f>IF(X10="","",LOOKUP(2,1/(H10:W10&lt;&gt;""),$H$4:$W$4))</x:f>
      </x:c>
      <x:c r="Z10" s="205" t="n">
        <x:f>IFERROR(XLOOKUP(B10,V6_PARAMETRES_PROJECTIONS!$A$5:$A$19,V6_PARAMETRES_PROJECTIONS!$B$5:$B$19),0)</x:f>
        <x:v>0.02</x:v>
      </x:c>
      <x:c r="AA10" s="209" t="str">
        <x:f>IF(OR(X10="",NOT(ISNUMBER(X10))),"",IF(Y10&gt;=2030,IFERROR(INDEX(H10:W10,1,MATCH(2030,$H$4:$W$4,0)),X10),X10*(1+Z10)^(2030-Y10)))</x:f>
      </x:c>
      <x:c r="AB10" s="209" t="str">
        <x:f>IF(OR(X10="",NOT(ISNUMBER(X10))),"",IF(Y10&gt;=2035,IFERROR(INDEX(H10:W10,1,MATCH(2035,$H$4:$W$4,0)),X10),X10*(1+Z10)^(2035-Y10)))</x:f>
      </x:c>
      <x:c r="AC10" s="204" t="str">
        <x:f>IF(X10="","À saisir","OK")</x:f>
        <x:v>À saisir</x:v>
      </x:c>
    </x:row>
    <x:row r="11">
      <x:c r="A11" s="204" t="str">
        <x:v>B01-007</x:v>
      </x:c>
      <x:c r="B11" s="204" t="str">
        <x:v>Gouvernance Climat</x:v>
      </x:c>
      <x:c r="C11" s="204" t="str">
        <x:v>Nombre de réunions COPIL</x:v>
      </x:c>
      <x:c r="D11" s="204" t="str">
        <x:v>nombre</x:v>
      </x:c>
      <x:c r="E11" s="204" t="str">
        <x:v>Ville de Dakar / Cellule climat</x:v>
      </x:c>
      <x:c r="F11" s="204" t="str">
        <x:v>Cabinet du Maire / Cellule climat</x:v>
      </x:c>
      <x:c r="G11" s="204" t="str">
        <x:v>P0</x:v>
      </x:c>
      <x:c r="H11" s="209" t="str">
        <x:f>IF('V6_ANNEE_2020'!$H11="","",'V6_ANNEE_2020'!$H11)</x:f>
      </x:c>
      <x:c r="I11" s="209" t="str">
        <x:f>IF('V6_ANNEE_2021'!$H11="","",'V6_ANNEE_2021'!$H11)</x:f>
      </x:c>
      <x:c r="J11" s="209" t="str">
        <x:f>IF('V6_ANNEE_2022'!$H11="","",'V6_ANNEE_2022'!$H11)</x:f>
      </x:c>
      <x:c r="K11" s="209" t="str">
        <x:f>IF('V6_ANNEE_2023'!$H11="","",'V6_ANNEE_2023'!$H11)</x:f>
      </x:c>
      <x:c r="L11" s="209" t="str">
        <x:f>IF('V6_ANNEE_2024'!$H11="","",'V6_ANNEE_2024'!$H11)</x:f>
      </x:c>
      <x:c r="M11" s="209" t="str">
        <x:f>IF('V6_ANNEE_2025'!$H11="","",'V6_ANNEE_2025'!$H11)</x:f>
      </x:c>
      <x:c r="N11" s="209" t="str">
        <x:f>IF('V6_ANNEE_2026'!$H11="","",'V6_ANNEE_2026'!$H11)</x:f>
      </x:c>
      <x:c r="O11" s="209" t="str">
        <x:f>IF('V6_ANNEE_2027'!$H11="","",'V6_ANNEE_2027'!$H11)</x:f>
      </x:c>
      <x:c r="P11" s="209" t="str">
        <x:f>IF('V6_ANNEE_2028'!$H11="","",'V6_ANNEE_2028'!$H11)</x:f>
      </x:c>
      <x:c r="Q11" s="209" t="str">
        <x:f>IF('V6_ANNEE_2029'!$H11="","",'V6_ANNEE_2029'!$H11)</x:f>
      </x:c>
      <x:c r="R11" s="209" t="str">
        <x:f>IF('V6_ANNEE_2030'!$H11="","",'V6_ANNEE_2030'!$H11)</x:f>
      </x:c>
      <x:c r="S11" s="209" t="str">
        <x:f>IF('V6_ANNEE_2031'!$H11="","",'V6_ANNEE_2031'!$H11)</x:f>
      </x:c>
      <x:c r="T11" s="209" t="str">
        <x:f>IF('V6_ANNEE_2032'!$H11="","",'V6_ANNEE_2032'!$H11)</x:f>
      </x:c>
      <x:c r="U11" s="209" t="str">
        <x:f>IF('V6_ANNEE_2033'!$H11="","",'V6_ANNEE_2033'!$H11)</x:f>
      </x:c>
      <x:c r="V11" s="209" t="str">
        <x:f>IF('V6_ANNEE_2034'!$H11="","",'V6_ANNEE_2034'!$H11)</x:f>
      </x:c>
      <x:c r="W11" s="209" t="str">
        <x:f>IF('V6_ANNEE_2035'!$H11="","",'V6_ANNEE_2035'!$H11)</x:f>
      </x:c>
      <x:c r="X11" s="209" t="str">
        <x:f>IFERROR(LOOKUP(2,1/(H11:W11&lt;&gt;""),H11:W11),"")</x:f>
      </x:c>
      <x:c r="Y11" s="209" t="str">
        <x:f>IF(X11="","",LOOKUP(2,1/(H11:W11&lt;&gt;""),$H$4:$W$4))</x:f>
      </x:c>
      <x:c r="Z11" s="205" t="n">
        <x:f>IFERROR(XLOOKUP(B11,V6_PARAMETRES_PROJECTIONS!$A$5:$A$19,V6_PARAMETRES_PROJECTIONS!$B$5:$B$19),0)</x:f>
        <x:v>0.02</x:v>
      </x:c>
      <x:c r="AA11" s="209" t="str">
        <x:f>IF(OR(X11="",NOT(ISNUMBER(X11))),"",IF(Y11&gt;=2030,IFERROR(INDEX(H11:W11,1,MATCH(2030,$H$4:$W$4,0)),X11),X11*(1+Z11)^(2030-Y11)))</x:f>
      </x:c>
      <x:c r="AB11" s="209" t="str">
        <x:f>IF(OR(X11="",NOT(ISNUMBER(X11))),"",IF(Y11&gt;=2035,IFERROR(INDEX(H11:W11,1,MATCH(2035,$H$4:$W$4,0)),X11),X11*(1+Z11)^(2035-Y11)))</x:f>
      </x:c>
      <x:c r="AC11" s="204" t="str">
        <x:f>IF(X11="","À saisir","OK")</x:f>
        <x:v>À saisir</x:v>
      </x:c>
    </x:row>
    <x:row r="12">
      <x:c r="A12" s="204" t="str">
        <x:v>B01-008</x:v>
      </x:c>
      <x:c r="B12" s="204" t="str">
        <x:v>Gouvernance Climat</x:v>
      </x:c>
      <x:c r="C12" s="204" t="str">
        <x:v>Nombre de consultations publiques</x:v>
      </x:c>
      <x:c r="D12" s="204" t="str">
        <x:v>nombre</x:v>
      </x:c>
      <x:c r="E12" s="204" t="str">
        <x:v>Ville de Dakar / Cellule climat</x:v>
      </x:c>
      <x:c r="F12" s="204" t="str">
        <x:v>Cabinet du Maire / Cellule climat</x:v>
      </x:c>
      <x:c r="G12" s="204" t="str">
        <x:v>P0</x:v>
      </x:c>
      <x:c r="H12" s="209" t="str">
        <x:f>IF('V6_ANNEE_2020'!$H12="","",'V6_ANNEE_2020'!$H12)</x:f>
      </x:c>
      <x:c r="I12" s="209" t="str">
        <x:f>IF('V6_ANNEE_2021'!$H12="","",'V6_ANNEE_2021'!$H12)</x:f>
      </x:c>
      <x:c r="J12" s="209" t="str">
        <x:f>IF('V6_ANNEE_2022'!$H12="","",'V6_ANNEE_2022'!$H12)</x:f>
      </x:c>
      <x:c r="K12" s="209" t="str">
        <x:f>IF('V6_ANNEE_2023'!$H12="","",'V6_ANNEE_2023'!$H12)</x:f>
      </x:c>
      <x:c r="L12" s="209" t="str">
        <x:f>IF('V6_ANNEE_2024'!$H12="","",'V6_ANNEE_2024'!$H12)</x:f>
      </x:c>
      <x:c r="M12" s="209" t="str">
        <x:f>IF('V6_ANNEE_2025'!$H12="","",'V6_ANNEE_2025'!$H12)</x:f>
      </x:c>
      <x:c r="N12" s="209" t="str">
        <x:f>IF('V6_ANNEE_2026'!$H12="","",'V6_ANNEE_2026'!$H12)</x:f>
      </x:c>
      <x:c r="O12" s="209" t="str">
        <x:f>IF('V6_ANNEE_2027'!$H12="","",'V6_ANNEE_2027'!$H12)</x:f>
      </x:c>
      <x:c r="P12" s="209" t="str">
        <x:f>IF('V6_ANNEE_2028'!$H12="","",'V6_ANNEE_2028'!$H12)</x:f>
      </x:c>
      <x:c r="Q12" s="209" t="str">
        <x:f>IF('V6_ANNEE_2029'!$H12="","",'V6_ANNEE_2029'!$H12)</x:f>
      </x:c>
      <x:c r="R12" s="209" t="str">
        <x:f>IF('V6_ANNEE_2030'!$H12="","",'V6_ANNEE_2030'!$H12)</x:f>
      </x:c>
      <x:c r="S12" s="209" t="str">
        <x:f>IF('V6_ANNEE_2031'!$H12="","",'V6_ANNEE_2031'!$H12)</x:f>
      </x:c>
      <x:c r="T12" s="209" t="str">
        <x:f>IF('V6_ANNEE_2032'!$H12="","",'V6_ANNEE_2032'!$H12)</x:f>
      </x:c>
      <x:c r="U12" s="209" t="str">
        <x:f>IF('V6_ANNEE_2033'!$H12="","",'V6_ANNEE_2033'!$H12)</x:f>
      </x:c>
      <x:c r="V12" s="209" t="str">
        <x:f>IF('V6_ANNEE_2034'!$H12="","",'V6_ANNEE_2034'!$H12)</x:f>
      </x:c>
      <x:c r="W12" s="209" t="str">
        <x:f>IF('V6_ANNEE_2035'!$H12="","",'V6_ANNEE_2035'!$H12)</x:f>
      </x:c>
      <x:c r="X12" s="209" t="str">
        <x:f>IFERROR(LOOKUP(2,1/(H12:W12&lt;&gt;""),H12:W12),"")</x:f>
      </x:c>
      <x:c r="Y12" s="209" t="str">
        <x:f>IF(X12="","",LOOKUP(2,1/(H12:W12&lt;&gt;""),$H$4:$W$4))</x:f>
      </x:c>
      <x:c r="Z12" s="205" t="n">
        <x:f>IFERROR(XLOOKUP(B12,V6_PARAMETRES_PROJECTIONS!$A$5:$A$19,V6_PARAMETRES_PROJECTIONS!$B$5:$B$19),0)</x:f>
        <x:v>0.02</x:v>
      </x:c>
      <x:c r="AA12" s="209" t="str">
        <x:f>IF(OR(X12="",NOT(ISNUMBER(X12))),"",IF(Y12&gt;=2030,IFERROR(INDEX(H12:W12,1,MATCH(2030,$H$4:$W$4,0)),X12),X12*(1+Z12)^(2030-Y12)))</x:f>
      </x:c>
      <x:c r="AB12" s="209" t="str">
        <x:f>IF(OR(X12="",NOT(ISNUMBER(X12))),"",IF(Y12&gt;=2035,IFERROR(INDEX(H12:W12,1,MATCH(2035,$H$4:$W$4,0)),X12),X12*(1+Z12)^(2035-Y12)))</x:f>
      </x:c>
      <x:c r="AC12" s="204" t="str">
        <x:f>IF(X12="","À saisir","OK")</x:f>
        <x:v>À saisir</x:v>
      </x:c>
    </x:row>
    <x:row r="13">
      <x:c r="A13" s="204" t="str">
        <x:v>B01-009</x:v>
      </x:c>
      <x:c r="B13" s="204" t="str">
        <x:v>Gouvernance Climat</x:v>
      </x:c>
      <x:c r="C13" s="204" t="str">
        <x:v>Nombre de partenaires</x:v>
      </x:c>
      <x:c r="D13" s="204" t="str">
        <x:v>nombre</x:v>
      </x:c>
      <x:c r="E13" s="204" t="str">
        <x:v>Ville de Dakar / Cellule climat</x:v>
      </x:c>
      <x:c r="F13" s="204" t="str">
        <x:v>Cabinet du Maire / Cellule climat</x:v>
      </x:c>
      <x:c r="G13" s="204" t="str">
        <x:v>P0</x:v>
      </x:c>
      <x:c r="H13" s="209" t="str">
        <x:f>IF('V6_ANNEE_2020'!$H13="","",'V6_ANNEE_2020'!$H13)</x:f>
      </x:c>
      <x:c r="I13" s="209" t="str">
        <x:f>IF('V6_ANNEE_2021'!$H13="","",'V6_ANNEE_2021'!$H13)</x:f>
      </x:c>
      <x:c r="J13" s="209" t="str">
        <x:f>IF('V6_ANNEE_2022'!$H13="","",'V6_ANNEE_2022'!$H13)</x:f>
      </x:c>
      <x:c r="K13" s="209" t="str">
        <x:f>IF('V6_ANNEE_2023'!$H13="","",'V6_ANNEE_2023'!$H13)</x:f>
      </x:c>
      <x:c r="L13" s="209" t="str">
        <x:f>IF('V6_ANNEE_2024'!$H13="","",'V6_ANNEE_2024'!$H13)</x:f>
      </x:c>
      <x:c r="M13" s="209" t="str">
        <x:f>IF('V6_ANNEE_2025'!$H13="","",'V6_ANNEE_2025'!$H13)</x:f>
      </x:c>
      <x:c r="N13" s="209" t="str">
        <x:f>IF('V6_ANNEE_2026'!$H13="","",'V6_ANNEE_2026'!$H13)</x:f>
      </x:c>
      <x:c r="O13" s="209" t="str">
        <x:f>IF('V6_ANNEE_2027'!$H13="","",'V6_ANNEE_2027'!$H13)</x:f>
      </x:c>
      <x:c r="P13" s="209" t="str">
        <x:f>IF('V6_ANNEE_2028'!$H13="","",'V6_ANNEE_2028'!$H13)</x:f>
      </x:c>
      <x:c r="Q13" s="209" t="str">
        <x:f>IF('V6_ANNEE_2029'!$H13="","",'V6_ANNEE_2029'!$H13)</x:f>
      </x:c>
      <x:c r="R13" s="209" t="str">
        <x:f>IF('V6_ANNEE_2030'!$H13="","",'V6_ANNEE_2030'!$H13)</x:f>
      </x:c>
      <x:c r="S13" s="209" t="str">
        <x:f>IF('V6_ANNEE_2031'!$H13="","",'V6_ANNEE_2031'!$H13)</x:f>
      </x:c>
      <x:c r="T13" s="209" t="str">
        <x:f>IF('V6_ANNEE_2032'!$H13="","",'V6_ANNEE_2032'!$H13)</x:f>
      </x:c>
      <x:c r="U13" s="209" t="str">
        <x:f>IF('V6_ANNEE_2033'!$H13="","",'V6_ANNEE_2033'!$H13)</x:f>
      </x:c>
      <x:c r="V13" s="209" t="str">
        <x:f>IF('V6_ANNEE_2034'!$H13="","",'V6_ANNEE_2034'!$H13)</x:f>
      </x:c>
      <x:c r="W13" s="209" t="str">
        <x:f>IF('V6_ANNEE_2035'!$H13="","",'V6_ANNEE_2035'!$H13)</x:f>
      </x:c>
      <x:c r="X13" s="209" t="str">
        <x:f>IFERROR(LOOKUP(2,1/(H13:W13&lt;&gt;""),H13:W13),"")</x:f>
      </x:c>
      <x:c r="Y13" s="209" t="str">
        <x:f>IF(X13="","",LOOKUP(2,1/(H13:W13&lt;&gt;""),$H$4:$W$4))</x:f>
      </x:c>
      <x:c r="Z13" s="205" t="n">
        <x:f>IFERROR(XLOOKUP(B13,V6_PARAMETRES_PROJECTIONS!$A$5:$A$19,V6_PARAMETRES_PROJECTIONS!$B$5:$B$19),0)</x:f>
        <x:v>0.02</x:v>
      </x:c>
      <x:c r="AA13" s="209" t="str">
        <x:f>IF(OR(X13="",NOT(ISNUMBER(X13))),"",IF(Y13&gt;=2030,IFERROR(INDEX(H13:W13,1,MATCH(2030,$H$4:$W$4,0)),X13),X13*(1+Z13)^(2030-Y13)))</x:f>
      </x:c>
      <x:c r="AB13" s="209" t="str">
        <x:f>IF(OR(X13="",NOT(ISNUMBER(X13))),"",IF(Y13&gt;=2035,IFERROR(INDEX(H13:W13,1,MATCH(2035,$H$4:$W$4,0)),X13),X13*(1+Z13)^(2035-Y13)))</x:f>
      </x:c>
      <x:c r="AC13" s="204" t="str">
        <x:f>IF(X13="","À saisir","OK")</x:f>
        <x:v>À saisir</x:v>
      </x:c>
    </x:row>
    <x:row r="14">
      <x:c r="A14" s="204" t="str">
        <x:v>B01-010</x:v>
      </x:c>
      <x:c r="B14" s="204" t="str">
        <x:v>Gouvernance Climat</x:v>
      </x:c>
      <x:c r="C14" s="204" t="str">
        <x:v>Existence d'un système MRV</x:v>
      </x:c>
      <x:c r="D14" s="204" t="str">
        <x:v>Oui/Non</x:v>
      </x:c>
      <x:c r="E14" s="204" t="str">
        <x:v>Ville de Dakar / Cellule climat</x:v>
      </x:c>
      <x:c r="F14" s="204" t="str">
        <x:v>Cabinet du Maire / Cellule climat</x:v>
      </x:c>
      <x:c r="G14" s="204" t="str">
        <x:v>P0</x:v>
      </x:c>
      <x:c r="H14" s="209" t="str">
        <x:f>IF('V6_ANNEE_2020'!$H14="","",'V6_ANNEE_2020'!$H14)</x:f>
      </x:c>
      <x:c r="I14" s="209" t="str">
        <x:f>IF('V6_ANNEE_2021'!$H14="","",'V6_ANNEE_2021'!$H14)</x:f>
      </x:c>
      <x:c r="J14" s="209" t="str">
        <x:f>IF('V6_ANNEE_2022'!$H14="","",'V6_ANNEE_2022'!$H14)</x:f>
      </x:c>
      <x:c r="K14" s="209" t="str">
        <x:f>IF('V6_ANNEE_2023'!$H14="","",'V6_ANNEE_2023'!$H14)</x:f>
      </x:c>
      <x:c r="L14" s="209" t="str">
        <x:f>IF('V6_ANNEE_2024'!$H14="","",'V6_ANNEE_2024'!$H14)</x:f>
      </x:c>
      <x:c r="M14" s="209" t="str">
        <x:f>IF('V6_ANNEE_2025'!$H14="","",'V6_ANNEE_2025'!$H14)</x:f>
      </x:c>
      <x:c r="N14" s="209" t="str">
        <x:f>IF('V6_ANNEE_2026'!$H14="","",'V6_ANNEE_2026'!$H14)</x:f>
      </x:c>
      <x:c r="O14" s="209" t="str">
        <x:f>IF('V6_ANNEE_2027'!$H14="","",'V6_ANNEE_2027'!$H14)</x:f>
      </x:c>
      <x:c r="P14" s="209" t="str">
        <x:f>IF('V6_ANNEE_2028'!$H14="","",'V6_ANNEE_2028'!$H14)</x:f>
      </x:c>
      <x:c r="Q14" s="209" t="str">
        <x:f>IF('V6_ANNEE_2029'!$H14="","",'V6_ANNEE_2029'!$H14)</x:f>
      </x:c>
      <x:c r="R14" s="209" t="str">
        <x:f>IF('V6_ANNEE_2030'!$H14="","",'V6_ANNEE_2030'!$H14)</x:f>
      </x:c>
      <x:c r="S14" s="209" t="str">
        <x:f>IF('V6_ANNEE_2031'!$H14="","",'V6_ANNEE_2031'!$H14)</x:f>
      </x:c>
      <x:c r="T14" s="209" t="str">
        <x:f>IF('V6_ANNEE_2032'!$H14="","",'V6_ANNEE_2032'!$H14)</x:f>
      </x:c>
      <x:c r="U14" s="209" t="str">
        <x:f>IF('V6_ANNEE_2033'!$H14="","",'V6_ANNEE_2033'!$H14)</x:f>
      </x:c>
      <x:c r="V14" s="209" t="str">
        <x:f>IF('V6_ANNEE_2034'!$H14="","",'V6_ANNEE_2034'!$H14)</x:f>
      </x:c>
      <x:c r="W14" s="209" t="str">
        <x:f>IF('V6_ANNEE_2035'!$H14="","",'V6_ANNEE_2035'!$H14)</x:f>
      </x:c>
      <x:c r="X14" s="209" t="str">
        <x:f>IFERROR(LOOKUP(2,1/(H14:W14&lt;&gt;""),H14:W14),"")</x:f>
      </x:c>
      <x:c r="Y14" s="209" t="str">
        <x:f>IF(X14="","",LOOKUP(2,1/(H14:W14&lt;&gt;""),$H$4:$W$4))</x:f>
      </x:c>
      <x:c r="Z14" s="205" t="n">
        <x:f>IFERROR(XLOOKUP(B14,V6_PARAMETRES_PROJECTIONS!$A$5:$A$19,V6_PARAMETRES_PROJECTIONS!$B$5:$B$19),0)</x:f>
        <x:v>0.02</x:v>
      </x:c>
      <x:c r="AA14" s="209" t="str">
        <x:f>IF(OR(X14="",NOT(ISNUMBER(X14))),"",IF(Y14&gt;=2030,IFERROR(INDEX(H14:W14,1,MATCH(2030,$H$4:$W$4,0)),X14),X14*(1+Z14)^(2030-Y14)))</x:f>
      </x:c>
      <x:c r="AB14" s="209" t="str">
        <x:f>IF(OR(X14="",NOT(ISNUMBER(X14))),"",IF(Y14&gt;=2035,IFERROR(INDEX(H14:W14,1,MATCH(2035,$H$4:$W$4,0)),X14),X14*(1+Z14)^(2035-Y14)))</x:f>
      </x:c>
      <x:c r="AC14" s="204" t="str">
        <x:f>IF(X14="","À saisir","OK")</x:f>
        <x:v>À saisir</x:v>
      </x:c>
    </x:row>
    <x:row r="15">
      <x:c r="A15" s="204" t="str">
        <x:v>B01-011</x:v>
      </x:c>
      <x:c r="B15" s="204" t="str">
        <x:v>Gouvernance Climat</x:v>
      </x:c>
      <x:c r="C15" s="204" t="str">
        <x:v>Existence d'un budget vert</x:v>
      </x:c>
      <x:c r="D15" s="204" t="str">
        <x:v>Oui/Non</x:v>
      </x:c>
      <x:c r="E15" s="204" t="str">
        <x:v>Ville de Dakar / Cellule climat</x:v>
      </x:c>
      <x:c r="F15" s="204" t="str">
        <x:v>Cabinet du Maire / Cellule climat</x:v>
      </x:c>
      <x:c r="G15" s="204" t="str">
        <x:v>P0</x:v>
      </x:c>
      <x:c r="H15" s="209" t="str">
        <x:f>IF('V6_ANNEE_2020'!$H15="","",'V6_ANNEE_2020'!$H15)</x:f>
      </x:c>
      <x:c r="I15" s="209" t="str">
        <x:f>IF('V6_ANNEE_2021'!$H15="","",'V6_ANNEE_2021'!$H15)</x:f>
      </x:c>
      <x:c r="J15" s="209" t="str">
        <x:f>IF('V6_ANNEE_2022'!$H15="","",'V6_ANNEE_2022'!$H15)</x:f>
      </x:c>
      <x:c r="K15" s="209" t="str">
        <x:f>IF('V6_ANNEE_2023'!$H15="","",'V6_ANNEE_2023'!$H15)</x:f>
      </x:c>
      <x:c r="L15" s="209" t="str">
        <x:f>IF('V6_ANNEE_2024'!$H15="","",'V6_ANNEE_2024'!$H15)</x:f>
      </x:c>
      <x:c r="M15" s="209" t="str">
        <x:f>IF('V6_ANNEE_2025'!$H15="","",'V6_ANNEE_2025'!$H15)</x:f>
      </x:c>
      <x:c r="N15" s="209" t="str">
        <x:f>IF('V6_ANNEE_2026'!$H15="","",'V6_ANNEE_2026'!$H15)</x:f>
      </x:c>
      <x:c r="O15" s="209" t="str">
        <x:f>IF('V6_ANNEE_2027'!$H15="","",'V6_ANNEE_2027'!$H15)</x:f>
      </x:c>
      <x:c r="P15" s="209" t="str">
        <x:f>IF('V6_ANNEE_2028'!$H15="","",'V6_ANNEE_2028'!$H15)</x:f>
      </x:c>
      <x:c r="Q15" s="209" t="str">
        <x:f>IF('V6_ANNEE_2029'!$H15="","",'V6_ANNEE_2029'!$H15)</x:f>
      </x:c>
      <x:c r="R15" s="209" t="str">
        <x:f>IF('V6_ANNEE_2030'!$H15="","",'V6_ANNEE_2030'!$H15)</x:f>
      </x:c>
      <x:c r="S15" s="209" t="str">
        <x:f>IF('V6_ANNEE_2031'!$H15="","",'V6_ANNEE_2031'!$H15)</x:f>
      </x:c>
      <x:c r="T15" s="209" t="str">
        <x:f>IF('V6_ANNEE_2032'!$H15="","",'V6_ANNEE_2032'!$H15)</x:f>
      </x:c>
      <x:c r="U15" s="209" t="str">
        <x:f>IF('V6_ANNEE_2033'!$H15="","",'V6_ANNEE_2033'!$H15)</x:f>
      </x:c>
      <x:c r="V15" s="209" t="str">
        <x:f>IF('V6_ANNEE_2034'!$H15="","",'V6_ANNEE_2034'!$H15)</x:f>
      </x:c>
      <x:c r="W15" s="209" t="str">
        <x:f>IF('V6_ANNEE_2035'!$H15="","",'V6_ANNEE_2035'!$H15)</x:f>
      </x:c>
      <x:c r="X15" s="209" t="str">
        <x:f>IFERROR(LOOKUP(2,1/(H15:W15&lt;&gt;""),H15:W15),"")</x:f>
      </x:c>
      <x:c r="Y15" s="209" t="str">
        <x:f>IF(X15="","",LOOKUP(2,1/(H15:W15&lt;&gt;""),$H$4:$W$4))</x:f>
      </x:c>
      <x:c r="Z15" s="205" t="n">
        <x:f>IFERROR(XLOOKUP(B15,V6_PARAMETRES_PROJECTIONS!$A$5:$A$19,V6_PARAMETRES_PROJECTIONS!$B$5:$B$19),0)</x:f>
        <x:v>0.02</x:v>
      </x:c>
      <x:c r="AA15" s="209" t="str">
        <x:f>IF(OR(X15="",NOT(ISNUMBER(X15))),"",IF(Y15&gt;=2030,IFERROR(INDEX(H15:W15,1,MATCH(2030,$H$4:$W$4,0)),X15),X15*(1+Z15)^(2030-Y15)))</x:f>
      </x:c>
      <x:c r="AB15" s="209" t="str">
        <x:f>IF(OR(X15="",NOT(ISNUMBER(X15))),"",IF(Y15&gt;=2035,IFERROR(INDEX(H15:W15,1,MATCH(2035,$H$4:$W$4,0)),X15),X15*(1+Z15)^(2035-Y15)))</x:f>
      </x:c>
      <x:c r="AC15" s="204" t="str">
        <x:f>IF(X15="","À saisir","OK")</x:f>
        <x:v>À saisir</x:v>
      </x:c>
    </x:row>
    <x:row r="16">
      <x:c r="A16" s="204" t="str">
        <x:v>B01-012</x:v>
      </x:c>
      <x:c r="B16" s="204" t="str">
        <x:v>Gouvernance Climat</x:v>
      </x:c>
      <x:c r="C16" s="204" t="str">
        <x:v>Existence d'un inventaire GES</x:v>
      </x:c>
      <x:c r="D16" s="204" t="str">
        <x:v>Oui/Non</x:v>
      </x:c>
      <x:c r="E16" s="204" t="str">
        <x:v>Ville de Dakar / Cellule climat</x:v>
      </x:c>
      <x:c r="F16" s="204" t="str">
        <x:v>Cabinet du Maire / Cellule climat</x:v>
      </x:c>
      <x:c r="G16" s="204" t="str">
        <x:v>P0</x:v>
      </x:c>
      <x:c r="H16" s="209" t="str">
        <x:f>IF('V6_ANNEE_2020'!$H16="","",'V6_ANNEE_2020'!$H16)</x:f>
      </x:c>
      <x:c r="I16" s="209" t="str">
        <x:f>IF('V6_ANNEE_2021'!$H16="","",'V6_ANNEE_2021'!$H16)</x:f>
      </x:c>
      <x:c r="J16" s="209" t="str">
        <x:f>IF('V6_ANNEE_2022'!$H16="","",'V6_ANNEE_2022'!$H16)</x:f>
      </x:c>
      <x:c r="K16" s="209" t="str">
        <x:f>IF('V6_ANNEE_2023'!$H16="","",'V6_ANNEE_2023'!$H16)</x:f>
      </x:c>
      <x:c r="L16" s="209" t="str">
        <x:f>IF('V6_ANNEE_2024'!$H16="","",'V6_ANNEE_2024'!$H16)</x:f>
      </x:c>
      <x:c r="M16" s="209" t="str">
        <x:f>IF('V6_ANNEE_2025'!$H16="","",'V6_ANNEE_2025'!$H16)</x:f>
      </x:c>
      <x:c r="N16" s="209" t="str">
        <x:f>IF('V6_ANNEE_2026'!$H16="","",'V6_ANNEE_2026'!$H16)</x:f>
      </x:c>
      <x:c r="O16" s="209" t="str">
        <x:f>IF('V6_ANNEE_2027'!$H16="","",'V6_ANNEE_2027'!$H16)</x:f>
      </x:c>
      <x:c r="P16" s="209" t="str">
        <x:f>IF('V6_ANNEE_2028'!$H16="","",'V6_ANNEE_2028'!$H16)</x:f>
      </x:c>
      <x:c r="Q16" s="209" t="str">
        <x:f>IF('V6_ANNEE_2029'!$H16="","",'V6_ANNEE_2029'!$H16)</x:f>
      </x:c>
      <x:c r="R16" s="209" t="str">
        <x:f>IF('V6_ANNEE_2030'!$H16="","",'V6_ANNEE_2030'!$H16)</x:f>
      </x:c>
      <x:c r="S16" s="209" t="str">
        <x:f>IF('V6_ANNEE_2031'!$H16="","",'V6_ANNEE_2031'!$H16)</x:f>
      </x:c>
      <x:c r="T16" s="209" t="str">
        <x:f>IF('V6_ANNEE_2032'!$H16="","",'V6_ANNEE_2032'!$H16)</x:f>
      </x:c>
      <x:c r="U16" s="209" t="str">
        <x:f>IF('V6_ANNEE_2033'!$H16="","",'V6_ANNEE_2033'!$H16)</x:f>
      </x:c>
      <x:c r="V16" s="209" t="str">
        <x:f>IF('V6_ANNEE_2034'!$H16="","",'V6_ANNEE_2034'!$H16)</x:f>
      </x:c>
      <x:c r="W16" s="209" t="str">
        <x:f>IF('V6_ANNEE_2035'!$H16="","",'V6_ANNEE_2035'!$H16)</x:f>
      </x:c>
      <x:c r="X16" s="209" t="str">
        <x:f>IFERROR(LOOKUP(2,1/(H16:W16&lt;&gt;""),H16:W16),"")</x:f>
      </x:c>
      <x:c r="Y16" s="209" t="str">
        <x:f>IF(X16="","",LOOKUP(2,1/(H16:W16&lt;&gt;""),$H$4:$W$4))</x:f>
      </x:c>
      <x:c r="Z16" s="205" t="n">
        <x:f>IFERROR(XLOOKUP(B16,V6_PARAMETRES_PROJECTIONS!$A$5:$A$19,V6_PARAMETRES_PROJECTIONS!$B$5:$B$19),0)</x:f>
        <x:v>0.02</x:v>
      </x:c>
      <x:c r="AA16" s="209" t="str">
        <x:f>IF(OR(X16="",NOT(ISNUMBER(X16))),"",IF(Y16&gt;=2030,IFERROR(INDEX(H16:W16,1,MATCH(2030,$H$4:$W$4,0)),X16),X16*(1+Z16)^(2030-Y16)))</x:f>
      </x:c>
      <x:c r="AB16" s="209" t="str">
        <x:f>IF(OR(X16="",NOT(ISNUMBER(X16))),"",IF(Y16&gt;=2035,IFERROR(INDEX(H16:W16,1,MATCH(2035,$H$4:$W$4,0)),X16),X16*(1+Z16)^(2035-Y16)))</x:f>
      </x:c>
      <x:c r="AC16" s="204" t="str">
        <x:f>IF(X16="","À saisir","OK")</x:f>
        <x:v>À saisir</x:v>
      </x:c>
    </x:row>
    <x:row r="17">
      <x:c r="A17" s="204" t="str">
        <x:v>B02-001</x:v>
      </x:c>
      <x:c r="B17" s="204" t="str">
        <x:v>Données socio-économiques</x:v>
      </x:c>
      <x:c r="C17" s="204" t="str">
        <x:v>Population totale</x:v>
      </x:c>
      <x:c r="D17" s="204" t="str">
        <x:v>personnes</x:v>
      </x:c>
      <x:c r="E17" s="204" t="str">
        <x:v>ANSD / Ville de Dakar</x:v>
      </x:c>
      <x:c r="F17" s="204" t="str">
        <x:v>Planification</x:v>
      </x:c>
      <x:c r="G17" s="204" t="str">
        <x:v>P0</x:v>
      </x:c>
      <x:c r="H17" s="209" t="str">
        <x:f>IF('V6_ANNEE_2020'!$H17="","",'V6_ANNEE_2020'!$H17)</x:f>
      </x:c>
      <x:c r="I17" s="209" t="str">
        <x:f>IF('V6_ANNEE_2021'!$H17="","",'V6_ANNEE_2021'!$H17)</x:f>
      </x:c>
      <x:c r="J17" s="209" t="str">
        <x:f>IF('V6_ANNEE_2022'!$H17="","",'V6_ANNEE_2022'!$H17)</x:f>
      </x:c>
      <x:c r="K17" s="209" t="str">
        <x:f>IF('V6_ANNEE_2023'!$H17="","",'V6_ANNEE_2023'!$H17)</x:f>
      </x:c>
      <x:c r="L17" s="209" t="str">
        <x:f>IF('V6_ANNEE_2024'!$H17="","",'V6_ANNEE_2024'!$H17)</x:f>
      </x:c>
      <x:c r="M17" s="209" t="str">
        <x:f>IF('V6_ANNEE_2025'!$H17="","",'V6_ANNEE_2025'!$H17)</x:f>
      </x:c>
      <x:c r="N17" s="209" t="str">
        <x:f>IF('V6_ANNEE_2026'!$H17="","",'V6_ANNEE_2026'!$H17)</x:f>
      </x:c>
      <x:c r="O17" s="209" t="str">
        <x:f>IF('V6_ANNEE_2027'!$H17="","",'V6_ANNEE_2027'!$H17)</x:f>
      </x:c>
      <x:c r="P17" s="209" t="str">
        <x:f>IF('V6_ANNEE_2028'!$H17="","",'V6_ANNEE_2028'!$H17)</x:f>
      </x:c>
      <x:c r="Q17" s="209" t="str">
        <x:f>IF('V6_ANNEE_2029'!$H17="","",'V6_ANNEE_2029'!$H17)</x:f>
      </x:c>
      <x:c r="R17" s="209" t="str">
        <x:f>IF('V6_ANNEE_2030'!$H17="","",'V6_ANNEE_2030'!$H17)</x:f>
      </x:c>
      <x:c r="S17" s="209" t="str">
        <x:f>IF('V6_ANNEE_2031'!$H17="","",'V6_ANNEE_2031'!$H17)</x:f>
      </x:c>
      <x:c r="T17" s="209" t="str">
        <x:f>IF('V6_ANNEE_2032'!$H17="","",'V6_ANNEE_2032'!$H17)</x:f>
      </x:c>
      <x:c r="U17" s="209" t="str">
        <x:f>IF('V6_ANNEE_2033'!$H17="","",'V6_ANNEE_2033'!$H17)</x:f>
      </x:c>
      <x:c r="V17" s="209" t="str">
        <x:f>IF('V6_ANNEE_2034'!$H17="","",'V6_ANNEE_2034'!$H17)</x:f>
      </x:c>
      <x:c r="W17" s="209" t="str">
        <x:f>IF('V6_ANNEE_2035'!$H17="","",'V6_ANNEE_2035'!$H17)</x:f>
      </x:c>
      <x:c r="X17" s="209" t="str">
        <x:f>IFERROR(LOOKUP(2,1/(H17:W17&lt;&gt;""),H17:W17),"")</x:f>
      </x:c>
      <x:c r="Y17" s="209" t="str">
        <x:f>IF(X17="","",LOOKUP(2,1/(H17:W17&lt;&gt;""),$H$4:$W$4))</x:f>
      </x:c>
      <x:c r="Z17" s="205" t="n">
        <x:f>IFERROR(XLOOKUP(B17,V6_PARAMETRES_PROJECTIONS!$A$5:$A$19,V6_PARAMETRES_PROJECTIONS!$B$5:$B$19),0)</x:f>
        <x:v>0.025</x:v>
      </x:c>
      <x:c r="AA17" s="209" t="str">
        <x:f>IF(OR(X17="",NOT(ISNUMBER(X17))),"",IF(Y17&gt;=2030,IFERROR(INDEX(H17:W17,1,MATCH(2030,$H$4:$W$4,0)),X17),X17*(1+Z17)^(2030-Y17)))</x:f>
      </x:c>
      <x:c r="AB17" s="209" t="str">
        <x:f>IF(OR(X17="",NOT(ISNUMBER(X17))),"",IF(Y17&gt;=2035,IFERROR(INDEX(H17:W17,1,MATCH(2035,$H$4:$W$4,0)),X17),X17*(1+Z17)^(2035-Y17)))</x:f>
      </x:c>
      <x:c r="AC17" s="204" t="str">
        <x:f>IF(X17="","À saisir","OK")</x:f>
        <x:v>À saisir</x:v>
      </x:c>
    </x:row>
    <x:row r="18">
      <x:c r="A18" s="204" t="str">
        <x:v>B02-002</x:v>
      </x:c>
      <x:c r="B18" s="204" t="str">
        <x:v>Données socio-économiques</x:v>
      </x:c>
      <x:c r="C18" s="204" t="str">
        <x:v>Population par sexe</x:v>
      </x:c>
      <x:c r="D18" s="204" t="str">
        <x:v>personnes</x:v>
      </x:c>
      <x:c r="E18" s="204" t="str">
        <x:v>ANSD / Ville de Dakar</x:v>
      </x:c>
      <x:c r="F18" s="204" t="str">
        <x:v>Planification</x:v>
      </x:c>
      <x:c r="G18" s="204" t="str">
        <x:v>P0</x:v>
      </x:c>
      <x:c r="H18" s="209" t="str">
        <x:f>IF('V6_ANNEE_2020'!$H18="","",'V6_ANNEE_2020'!$H18)</x:f>
      </x:c>
      <x:c r="I18" s="209" t="str">
        <x:f>IF('V6_ANNEE_2021'!$H18="","",'V6_ANNEE_2021'!$H18)</x:f>
      </x:c>
      <x:c r="J18" s="209" t="str">
        <x:f>IF('V6_ANNEE_2022'!$H18="","",'V6_ANNEE_2022'!$H18)</x:f>
      </x:c>
      <x:c r="K18" s="209" t="str">
        <x:f>IF('V6_ANNEE_2023'!$H18="","",'V6_ANNEE_2023'!$H18)</x:f>
      </x:c>
      <x:c r="L18" s="209" t="str">
        <x:f>IF('V6_ANNEE_2024'!$H18="","",'V6_ANNEE_2024'!$H18)</x:f>
      </x:c>
      <x:c r="M18" s="209" t="str">
        <x:f>IF('V6_ANNEE_2025'!$H18="","",'V6_ANNEE_2025'!$H18)</x:f>
      </x:c>
      <x:c r="N18" s="209" t="str">
        <x:f>IF('V6_ANNEE_2026'!$H18="","",'V6_ANNEE_2026'!$H18)</x:f>
      </x:c>
      <x:c r="O18" s="209" t="str">
        <x:f>IF('V6_ANNEE_2027'!$H18="","",'V6_ANNEE_2027'!$H18)</x:f>
      </x:c>
      <x:c r="P18" s="209" t="str">
        <x:f>IF('V6_ANNEE_2028'!$H18="","",'V6_ANNEE_2028'!$H18)</x:f>
      </x:c>
      <x:c r="Q18" s="209" t="str">
        <x:f>IF('V6_ANNEE_2029'!$H18="","",'V6_ANNEE_2029'!$H18)</x:f>
      </x:c>
      <x:c r="R18" s="209" t="str">
        <x:f>IF('V6_ANNEE_2030'!$H18="","",'V6_ANNEE_2030'!$H18)</x:f>
      </x:c>
      <x:c r="S18" s="209" t="str">
        <x:f>IF('V6_ANNEE_2031'!$H18="","",'V6_ANNEE_2031'!$H18)</x:f>
      </x:c>
      <x:c r="T18" s="209" t="str">
        <x:f>IF('V6_ANNEE_2032'!$H18="","",'V6_ANNEE_2032'!$H18)</x:f>
      </x:c>
      <x:c r="U18" s="209" t="str">
        <x:f>IF('V6_ANNEE_2033'!$H18="","",'V6_ANNEE_2033'!$H18)</x:f>
      </x:c>
      <x:c r="V18" s="209" t="str">
        <x:f>IF('V6_ANNEE_2034'!$H18="","",'V6_ANNEE_2034'!$H18)</x:f>
      </x:c>
      <x:c r="W18" s="209" t="str">
        <x:f>IF('V6_ANNEE_2035'!$H18="","",'V6_ANNEE_2035'!$H18)</x:f>
      </x:c>
      <x:c r="X18" s="209" t="str">
        <x:f>IFERROR(LOOKUP(2,1/(H18:W18&lt;&gt;""),H18:W18),"")</x:f>
      </x:c>
      <x:c r="Y18" s="209" t="str">
        <x:f>IF(X18="","",LOOKUP(2,1/(H18:W18&lt;&gt;""),$H$4:$W$4))</x:f>
      </x:c>
      <x:c r="Z18" s="205" t="n">
        <x:f>IFERROR(XLOOKUP(B18,V6_PARAMETRES_PROJECTIONS!$A$5:$A$19,V6_PARAMETRES_PROJECTIONS!$B$5:$B$19),0)</x:f>
        <x:v>0.025</x:v>
      </x:c>
      <x:c r="AA18" s="209" t="str">
        <x:f>IF(OR(X18="",NOT(ISNUMBER(X18))),"",IF(Y18&gt;=2030,IFERROR(INDEX(H18:W18,1,MATCH(2030,$H$4:$W$4,0)),X18),X18*(1+Z18)^(2030-Y18)))</x:f>
      </x:c>
      <x:c r="AB18" s="209" t="str">
        <x:f>IF(OR(X18="",NOT(ISNUMBER(X18))),"",IF(Y18&gt;=2035,IFERROR(INDEX(H18:W18,1,MATCH(2035,$H$4:$W$4,0)),X18),X18*(1+Z18)^(2035-Y18)))</x:f>
      </x:c>
      <x:c r="AC18" s="204" t="str">
        <x:f>IF(X18="","À saisir","OK")</x:f>
        <x:v>À saisir</x:v>
      </x:c>
    </x:row>
    <x:row r="19">
      <x:c r="A19" s="204" t="str">
        <x:v>B02-003</x:v>
      </x:c>
      <x:c r="B19" s="204" t="str">
        <x:v>Données socio-économiques</x:v>
      </x:c>
      <x:c r="C19" s="204" t="str">
        <x:v>Population jeune</x:v>
      </x:c>
      <x:c r="D19" s="204" t="str">
        <x:v>personnes</x:v>
      </x:c>
      <x:c r="E19" s="204" t="str">
        <x:v>ANSD / Ville de Dakar</x:v>
      </x:c>
      <x:c r="F19" s="204" t="str">
        <x:v>Planification</x:v>
      </x:c>
      <x:c r="G19" s="204" t="str">
        <x:v>P0</x:v>
      </x:c>
      <x:c r="H19" s="209" t="str">
        <x:f>IF('V6_ANNEE_2020'!$H19="","",'V6_ANNEE_2020'!$H19)</x:f>
      </x:c>
      <x:c r="I19" s="209" t="str">
        <x:f>IF('V6_ANNEE_2021'!$H19="","",'V6_ANNEE_2021'!$H19)</x:f>
      </x:c>
      <x:c r="J19" s="209" t="str">
        <x:f>IF('V6_ANNEE_2022'!$H19="","",'V6_ANNEE_2022'!$H19)</x:f>
      </x:c>
      <x:c r="K19" s="209" t="str">
        <x:f>IF('V6_ANNEE_2023'!$H19="","",'V6_ANNEE_2023'!$H19)</x:f>
      </x:c>
      <x:c r="L19" s="209" t="str">
        <x:f>IF('V6_ANNEE_2024'!$H19="","",'V6_ANNEE_2024'!$H19)</x:f>
      </x:c>
      <x:c r="M19" s="209" t="str">
        <x:f>IF('V6_ANNEE_2025'!$H19="","",'V6_ANNEE_2025'!$H19)</x:f>
      </x:c>
      <x:c r="N19" s="209" t="str">
        <x:f>IF('V6_ANNEE_2026'!$H19="","",'V6_ANNEE_2026'!$H19)</x:f>
      </x:c>
      <x:c r="O19" s="209" t="str">
        <x:f>IF('V6_ANNEE_2027'!$H19="","",'V6_ANNEE_2027'!$H19)</x:f>
      </x:c>
      <x:c r="P19" s="209" t="str">
        <x:f>IF('V6_ANNEE_2028'!$H19="","",'V6_ANNEE_2028'!$H19)</x:f>
      </x:c>
      <x:c r="Q19" s="209" t="str">
        <x:f>IF('V6_ANNEE_2029'!$H19="","",'V6_ANNEE_2029'!$H19)</x:f>
      </x:c>
      <x:c r="R19" s="209" t="str">
        <x:f>IF('V6_ANNEE_2030'!$H19="","",'V6_ANNEE_2030'!$H19)</x:f>
      </x:c>
      <x:c r="S19" s="209" t="str">
        <x:f>IF('V6_ANNEE_2031'!$H19="","",'V6_ANNEE_2031'!$H19)</x:f>
      </x:c>
      <x:c r="T19" s="209" t="str">
        <x:f>IF('V6_ANNEE_2032'!$H19="","",'V6_ANNEE_2032'!$H19)</x:f>
      </x:c>
      <x:c r="U19" s="209" t="str">
        <x:f>IF('V6_ANNEE_2033'!$H19="","",'V6_ANNEE_2033'!$H19)</x:f>
      </x:c>
      <x:c r="V19" s="209" t="str">
        <x:f>IF('V6_ANNEE_2034'!$H19="","",'V6_ANNEE_2034'!$H19)</x:f>
      </x:c>
      <x:c r="W19" s="209" t="str">
        <x:f>IF('V6_ANNEE_2035'!$H19="","",'V6_ANNEE_2035'!$H19)</x:f>
      </x:c>
      <x:c r="X19" s="209" t="str">
        <x:f>IFERROR(LOOKUP(2,1/(H19:W19&lt;&gt;""),H19:W19),"")</x:f>
      </x:c>
      <x:c r="Y19" s="209" t="str">
        <x:f>IF(X19="","",LOOKUP(2,1/(H19:W19&lt;&gt;""),$H$4:$W$4))</x:f>
      </x:c>
      <x:c r="Z19" s="205" t="n">
        <x:f>IFERROR(XLOOKUP(B19,V6_PARAMETRES_PROJECTIONS!$A$5:$A$19,V6_PARAMETRES_PROJECTIONS!$B$5:$B$19),0)</x:f>
        <x:v>0.025</x:v>
      </x:c>
      <x:c r="AA19" s="209" t="str">
        <x:f>IF(OR(X19="",NOT(ISNUMBER(X19))),"",IF(Y19&gt;=2030,IFERROR(INDEX(H19:W19,1,MATCH(2030,$H$4:$W$4,0)),X19),X19*(1+Z19)^(2030-Y19)))</x:f>
      </x:c>
      <x:c r="AB19" s="209" t="str">
        <x:f>IF(OR(X19="",NOT(ISNUMBER(X19))),"",IF(Y19&gt;=2035,IFERROR(INDEX(H19:W19,1,MATCH(2035,$H$4:$W$4,0)),X19),X19*(1+Z19)^(2035-Y19)))</x:f>
      </x:c>
      <x:c r="AC19" s="204" t="str">
        <x:f>IF(X19="","À saisir","OK")</x:f>
        <x:v>À saisir</x:v>
      </x:c>
    </x:row>
    <x:row r="20">
      <x:c r="A20" s="204" t="str">
        <x:v>B02-004</x:v>
      </x:c>
      <x:c r="B20" s="204" t="str">
        <x:v>Données socio-économiques</x:v>
      </x:c>
      <x:c r="C20" s="204" t="str">
        <x:v>Population âgée</x:v>
      </x:c>
      <x:c r="D20" s="204" t="str">
        <x:v>personnes</x:v>
      </x:c>
      <x:c r="E20" s="204" t="str">
        <x:v>ANSD / Ville de Dakar</x:v>
      </x:c>
      <x:c r="F20" s="204" t="str">
        <x:v>Planification</x:v>
      </x:c>
      <x:c r="G20" s="204" t="str">
        <x:v>P0</x:v>
      </x:c>
      <x:c r="H20" s="209" t="str">
        <x:f>IF('V6_ANNEE_2020'!$H20="","",'V6_ANNEE_2020'!$H20)</x:f>
      </x:c>
      <x:c r="I20" s="209" t="str">
        <x:f>IF('V6_ANNEE_2021'!$H20="","",'V6_ANNEE_2021'!$H20)</x:f>
      </x:c>
      <x:c r="J20" s="209" t="str">
        <x:f>IF('V6_ANNEE_2022'!$H20="","",'V6_ANNEE_2022'!$H20)</x:f>
      </x:c>
      <x:c r="K20" s="209" t="str">
        <x:f>IF('V6_ANNEE_2023'!$H20="","",'V6_ANNEE_2023'!$H20)</x:f>
      </x:c>
      <x:c r="L20" s="209" t="str">
        <x:f>IF('V6_ANNEE_2024'!$H20="","",'V6_ANNEE_2024'!$H20)</x:f>
      </x:c>
      <x:c r="M20" s="209" t="str">
        <x:f>IF('V6_ANNEE_2025'!$H20="","",'V6_ANNEE_2025'!$H20)</x:f>
      </x:c>
      <x:c r="N20" s="209" t="str">
        <x:f>IF('V6_ANNEE_2026'!$H20="","",'V6_ANNEE_2026'!$H20)</x:f>
      </x:c>
      <x:c r="O20" s="209" t="str">
        <x:f>IF('V6_ANNEE_2027'!$H20="","",'V6_ANNEE_2027'!$H20)</x:f>
      </x:c>
      <x:c r="P20" s="209" t="str">
        <x:f>IF('V6_ANNEE_2028'!$H20="","",'V6_ANNEE_2028'!$H20)</x:f>
      </x:c>
      <x:c r="Q20" s="209" t="str">
        <x:f>IF('V6_ANNEE_2029'!$H20="","",'V6_ANNEE_2029'!$H20)</x:f>
      </x:c>
      <x:c r="R20" s="209" t="str">
        <x:f>IF('V6_ANNEE_2030'!$H20="","",'V6_ANNEE_2030'!$H20)</x:f>
      </x:c>
      <x:c r="S20" s="209" t="str">
        <x:f>IF('V6_ANNEE_2031'!$H20="","",'V6_ANNEE_2031'!$H20)</x:f>
      </x:c>
      <x:c r="T20" s="209" t="str">
        <x:f>IF('V6_ANNEE_2032'!$H20="","",'V6_ANNEE_2032'!$H20)</x:f>
      </x:c>
      <x:c r="U20" s="209" t="str">
        <x:f>IF('V6_ANNEE_2033'!$H20="","",'V6_ANNEE_2033'!$H20)</x:f>
      </x:c>
      <x:c r="V20" s="209" t="str">
        <x:f>IF('V6_ANNEE_2034'!$H20="","",'V6_ANNEE_2034'!$H20)</x:f>
      </x:c>
      <x:c r="W20" s="209" t="str">
        <x:f>IF('V6_ANNEE_2035'!$H20="","",'V6_ANNEE_2035'!$H20)</x:f>
      </x:c>
      <x:c r="X20" s="209" t="str">
        <x:f>IFERROR(LOOKUP(2,1/(H20:W20&lt;&gt;""),H20:W20),"")</x:f>
      </x:c>
      <x:c r="Y20" s="209" t="str">
        <x:f>IF(X20="","",LOOKUP(2,1/(H20:W20&lt;&gt;""),$H$4:$W$4))</x:f>
      </x:c>
      <x:c r="Z20" s="205" t="n">
        <x:f>IFERROR(XLOOKUP(B20,V6_PARAMETRES_PROJECTIONS!$A$5:$A$19,V6_PARAMETRES_PROJECTIONS!$B$5:$B$19),0)</x:f>
        <x:v>0.025</x:v>
      </x:c>
      <x:c r="AA20" s="209" t="str">
        <x:f>IF(OR(X20="",NOT(ISNUMBER(X20))),"",IF(Y20&gt;=2030,IFERROR(INDEX(H20:W20,1,MATCH(2030,$H$4:$W$4,0)),X20),X20*(1+Z20)^(2030-Y20)))</x:f>
      </x:c>
      <x:c r="AB20" s="209" t="str">
        <x:f>IF(OR(X20="",NOT(ISNUMBER(X20))),"",IF(Y20&gt;=2035,IFERROR(INDEX(H20:W20,1,MATCH(2035,$H$4:$W$4,0)),X20),X20*(1+Z20)^(2035-Y20)))</x:f>
      </x:c>
      <x:c r="AC20" s="204" t="str">
        <x:f>IF(X20="","À saisir","OK")</x:f>
        <x:v>À saisir</x:v>
      </x:c>
    </x:row>
    <x:row r="21">
      <x:c r="A21" s="204" t="str">
        <x:v>B02-005</x:v>
      </x:c>
      <x:c r="B21" s="204" t="str">
        <x:v>Données socio-économiques</x:v>
      </x:c>
      <x:c r="C21" s="204" t="str">
        <x:v>Densité</x:v>
      </x:c>
      <x:c r="D21" s="204" t="str">
        <x:v>hab/km²</x:v>
      </x:c>
      <x:c r="E21" s="204" t="str">
        <x:v>ANSD / Ville de Dakar</x:v>
      </x:c>
      <x:c r="F21" s="204" t="str">
        <x:v>Planification</x:v>
      </x:c>
      <x:c r="G21" s="204" t="str">
        <x:v>P0</x:v>
      </x:c>
      <x:c r="H21" s="209" t="str">
        <x:f>IF('V6_ANNEE_2020'!$H21="","",'V6_ANNEE_2020'!$H21)</x:f>
      </x:c>
      <x:c r="I21" s="209" t="str">
        <x:f>IF('V6_ANNEE_2021'!$H21="","",'V6_ANNEE_2021'!$H21)</x:f>
      </x:c>
      <x:c r="J21" s="209" t="str">
        <x:f>IF('V6_ANNEE_2022'!$H21="","",'V6_ANNEE_2022'!$H21)</x:f>
      </x:c>
      <x:c r="K21" s="209" t="str">
        <x:f>IF('V6_ANNEE_2023'!$H21="","",'V6_ANNEE_2023'!$H21)</x:f>
      </x:c>
      <x:c r="L21" s="209" t="str">
        <x:f>IF('V6_ANNEE_2024'!$H21="","",'V6_ANNEE_2024'!$H21)</x:f>
      </x:c>
      <x:c r="M21" s="209" t="str">
        <x:f>IF('V6_ANNEE_2025'!$H21="","",'V6_ANNEE_2025'!$H21)</x:f>
      </x:c>
      <x:c r="N21" s="209" t="str">
        <x:f>IF('V6_ANNEE_2026'!$H21="","",'V6_ANNEE_2026'!$H21)</x:f>
      </x:c>
      <x:c r="O21" s="209" t="str">
        <x:f>IF('V6_ANNEE_2027'!$H21="","",'V6_ANNEE_2027'!$H21)</x:f>
      </x:c>
      <x:c r="P21" s="209" t="str">
        <x:f>IF('V6_ANNEE_2028'!$H21="","",'V6_ANNEE_2028'!$H21)</x:f>
      </x:c>
      <x:c r="Q21" s="209" t="str">
        <x:f>IF('V6_ANNEE_2029'!$H21="","",'V6_ANNEE_2029'!$H21)</x:f>
      </x:c>
      <x:c r="R21" s="209" t="str">
        <x:f>IF('V6_ANNEE_2030'!$H21="","",'V6_ANNEE_2030'!$H21)</x:f>
      </x:c>
      <x:c r="S21" s="209" t="str">
        <x:f>IF('V6_ANNEE_2031'!$H21="","",'V6_ANNEE_2031'!$H21)</x:f>
      </x:c>
      <x:c r="T21" s="209" t="str">
        <x:f>IF('V6_ANNEE_2032'!$H21="","",'V6_ANNEE_2032'!$H21)</x:f>
      </x:c>
      <x:c r="U21" s="209" t="str">
        <x:f>IF('V6_ANNEE_2033'!$H21="","",'V6_ANNEE_2033'!$H21)</x:f>
      </x:c>
      <x:c r="V21" s="209" t="str">
        <x:f>IF('V6_ANNEE_2034'!$H21="","",'V6_ANNEE_2034'!$H21)</x:f>
      </x:c>
      <x:c r="W21" s="209" t="str">
        <x:f>IF('V6_ANNEE_2035'!$H21="","",'V6_ANNEE_2035'!$H21)</x:f>
      </x:c>
      <x:c r="X21" s="209" t="str">
        <x:f>IFERROR(LOOKUP(2,1/(H21:W21&lt;&gt;""),H21:W21),"")</x:f>
      </x:c>
      <x:c r="Y21" s="209" t="str">
        <x:f>IF(X21="","",LOOKUP(2,1/(H21:W21&lt;&gt;""),$H$4:$W$4))</x:f>
      </x:c>
      <x:c r="Z21" s="205" t="n">
        <x:f>IFERROR(XLOOKUP(B21,V6_PARAMETRES_PROJECTIONS!$A$5:$A$19,V6_PARAMETRES_PROJECTIONS!$B$5:$B$19),0)</x:f>
        <x:v>0.025</x:v>
      </x:c>
      <x:c r="AA21" s="209" t="str">
        <x:f>IF(OR(X21="",NOT(ISNUMBER(X21))),"",IF(Y21&gt;=2030,IFERROR(INDEX(H21:W21,1,MATCH(2030,$H$4:$W$4,0)),X21),X21*(1+Z21)^(2030-Y21)))</x:f>
      </x:c>
      <x:c r="AB21" s="209" t="str">
        <x:f>IF(OR(X21="",NOT(ISNUMBER(X21))),"",IF(Y21&gt;=2035,IFERROR(INDEX(H21:W21,1,MATCH(2035,$H$4:$W$4,0)),X21),X21*(1+Z21)^(2035-Y21)))</x:f>
      </x:c>
      <x:c r="AC21" s="204" t="str">
        <x:f>IF(X21="","À saisir","OK")</x:f>
        <x:v>À saisir</x:v>
      </x:c>
    </x:row>
    <x:row r="22">
      <x:c r="A22" s="204" t="str">
        <x:v>B02-006</x:v>
      </x:c>
      <x:c r="B22" s="204" t="str">
        <x:v>Données socio-économiques</x:v>
      </x:c>
      <x:c r="C22" s="204" t="str">
        <x:v>Nombre de ménages</x:v>
      </x:c>
      <x:c r="D22" s="204" t="str">
        <x:v>ménages</x:v>
      </x:c>
      <x:c r="E22" s="204" t="str">
        <x:v>ANSD / Ville de Dakar</x:v>
      </x:c>
      <x:c r="F22" s="204" t="str">
        <x:v>Planification</x:v>
      </x:c>
      <x:c r="G22" s="204" t="str">
        <x:v>P0</x:v>
      </x:c>
      <x:c r="H22" s="209" t="str">
        <x:f>IF('V6_ANNEE_2020'!$H22="","",'V6_ANNEE_2020'!$H22)</x:f>
      </x:c>
      <x:c r="I22" s="209" t="str">
        <x:f>IF('V6_ANNEE_2021'!$H22="","",'V6_ANNEE_2021'!$H22)</x:f>
      </x:c>
      <x:c r="J22" s="209" t="str">
        <x:f>IF('V6_ANNEE_2022'!$H22="","",'V6_ANNEE_2022'!$H22)</x:f>
      </x:c>
      <x:c r="K22" s="209" t="str">
        <x:f>IF('V6_ANNEE_2023'!$H22="","",'V6_ANNEE_2023'!$H22)</x:f>
      </x:c>
      <x:c r="L22" s="209" t="str">
        <x:f>IF('V6_ANNEE_2024'!$H22="","",'V6_ANNEE_2024'!$H22)</x:f>
      </x:c>
      <x:c r="M22" s="209" t="str">
        <x:f>IF('V6_ANNEE_2025'!$H22="","",'V6_ANNEE_2025'!$H22)</x:f>
      </x:c>
      <x:c r="N22" s="209" t="str">
        <x:f>IF('V6_ANNEE_2026'!$H22="","",'V6_ANNEE_2026'!$H22)</x:f>
      </x:c>
      <x:c r="O22" s="209" t="str">
        <x:f>IF('V6_ANNEE_2027'!$H22="","",'V6_ANNEE_2027'!$H22)</x:f>
      </x:c>
      <x:c r="P22" s="209" t="str">
        <x:f>IF('V6_ANNEE_2028'!$H22="","",'V6_ANNEE_2028'!$H22)</x:f>
      </x:c>
      <x:c r="Q22" s="209" t="str">
        <x:f>IF('V6_ANNEE_2029'!$H22="","",'V6_ANNEE_2029'!$H22)</x:f>
      </x:c>
      <x:c r="R22" s="209" t="str">
        <x:f>IF('V6_ANNEE_2030'!$H22="","",'V6_ANNEE_2030'!$H22)</x:f>
      </x:c>
      <x:c r="S22" s="209" t="str">
        <x:f>IF('V6_ANNEE_2031'!$H22="","",'V6_ANNEE_2031'!$H22)</x:f>
      </x:c>
      <x:c r="T22" s="209" t="str">
        <x:f>IF('V6_ANNEE_2032'!$H22="","",'V6_ANNEE_2032'!$H22)</x:f>
      </x:c>
      <x:c r="U22" s="209" t="str">
        <x:f>IF('V6_ANNEE_2033'!$H22="","",'V6_ANNEE_2033'!$H22)</x:f>
      </x:c>
      <x:c r="V22" s="209" t="str">
        <x:f>IF('V6_ANNEE_2034'!$H22="","",'V6_ANNEE_2034'!$H22)</x:f>
      </x:c>
      <x:c r="W22" s="209" t="str">
        <x:f>IF('V6_ANNEE_2035'!$H22="","",'V6_ANNEE_2035'!$H22)</x:f>
      </x:c>
      <x:c r="X22" s="209" t="str">
        <x:f>IFERROR(LOOKUP(2,1/(H22:W22&lt;&gt;""),H22:W22),"")</x:f>
      </x:c>
      <x:c r="Y22" s="209" t="str">
        <x:f>IF(X22="","",LOOKUP(2,1/(H22:W22&lt;&gt;""),$H$4:$W$4))</x:f>
      </x:c>
      <x:c r="Z22" s="205" t="n">
        <x:f>IFERROR(XLOOKUP(B22,V6_PARAMETRES_PROJECTIONS!$A$5:$A$19,V6_PARAMETRES_PROJECTIONS!$B$5:$B$19),0)</x:f>
        <x:v>0.025</x:v>
      </x:c>
      <x:c r="AA22" s="209" t="str">
        <x:f>IF(OR(X22="",NOT(ISNUMBER(X22))),"",IF(Y22&gt;=2030,IFERROR(INDEX(H22:W22,1,MATCH(2030,$H$4:$W$4,0)),X22),X22*(1+Z22)^(2030-Y22)))</x:f>
      </x:c>
      <x:c r="AB22" s="209" t="str">
        <x:f>IF(OR(X22="",NOT(ISNUMBER(X22))),"",IF(Y22&gt;=2035,IFERROR(INDEX(H22:W22,1,MATCH(2035,$H$4:$W$4,0)),X22),X22*(1+Z22)^(2035-Y22)))</x:f>
      </x:c>
      <x:c r="AC22" s="204" t="str">
        <x:f>IF(X22="","À saisir","OK")</x:f>
        <x:v>À saisir</x:v>
      </x:c>
    </x:row>
    <x:row r="23">
      <x:c r="A23" s="204" t="str">
        <x:v>B02-007</x:v>
      </x:c>
      <x:c r="B23" s="204" t="str">
        <x:v>Données socio-économiques</x:v>
      </x:c>
      <x:c r="C23" s="204" t="str">
        <x:v>PIB local estimé</x:v>
      </x:c>
      <x:c r="D23" s="204" t="str">
        <x:v>FCFA</x:v>
      </x:c>
      <x:c r="E23" s="204" t="str">
        <x:v>ANSD / Ville de Dakar</x:v>
      </x:c>
      <x:c r="F23" s="204" t="str">
        <x:v>Planification</x:v>
      </x:c>
      <x:c r="G23" s="204" t="str">
        <x:v>P0</x:v>
      </x:c>
      <x:c r="H23" s="209" t="str">
        <x:f>IF('V6_ANNEE_2020'!$H23="","",'V6_ANNEE_2020'!$H23)</x:f>
      </x:c>
      <x:c r="I23" s="209" t="str">
        <x:f>IF('V6_ANNEE_2021'!$H23="","",'V6_ANNEE_2021'!$H23)</x:f>
      </x:c>
      <x:c r="J23" s="209" t="str">
        <x:f>IF('V6_ANNEE_2022'!$H23="","",'V6_ANNEE_2022'!$H23)</x:f>
      </x:c>
      <x:c r="K23" s="209" t="str">
        <x:f>IF('V6_ANNEE_2023'!$H23="","",'V6_ANNEE_2023'!$H23)</x:f>
      </x:c>
      <x:c r="L23" s="209" t="str">
        <x:f>IF('V6_ANNEE_2024'!$H23="","",'V6_ANNEE_2024'!$H23)</x:f>
      </x:c>
      <x:c r="M23" s="209" t="str">
        <x:f>IF('V6_ANNEE_2025'!$H23="","",'V6_ANNEE_2025'!$H23)</x:f>
      </x:c>
      <x:c r="N23" s="209" t="str">
        <x:f>IF('V6_ANNEE_2026'!$H23="","",'V6_ANNEE_2026'!$H23)</x:f>
      </x:c>
      <x:c r="O23" s="209" t="str">
        <x:f>IF('V6_ANNEE_2027'!$H23="","",'V6_ANNEE_2027'!$H23)</x:f>
      </x:c>
      <x:c r="P23" s="209" t="str">
        <x:f>IF('V6_ANNEE_2028'!$H23="","",'V6_ANNEE_2028'!$H23)</x:f>
      </x:c>
      <x:c r="Q23" s="209" t="str">
        <x:f>IF('V6_ANNEE_2029'!$H23="","",'V6_ANNEE_2029'!$H23)</x:f>
      </x:c>
      <x:c r="R23" s="209" t="str">
        <x:f>IF('V6_ANNEE_2030'!$H23="","",'V6_ANNEE_2030'!$H23)</x:f>
      </x:c>
      <x:c r="S23" s="209" t="str">
        <x:f>IF('V6_ANNEE_2031'!$H23="","",'V6_ANNEE_2031'!$H23)</x:f>
      </x:c>
      <x:c r="T23" s="209" t="str">
        <x:f>IF('V6_ANNEE_2032'!$H23="","",'V6_ANNEE_2032'!$H23)</x:f>
      </x:c>
      <x:c r="U23" s="209" t="str">
        <x:f>IF('V6_ANNEE_2033'!$H23="","",'V6_ANNEE_2033'!$H23)</x:f>
      </x:c>
      <x:c r="V23" s="209" t="str">
        <x:f>IF('V6_ANNEE_2034'!$H23="","",'V6_ANNEE_2034'!$H23)</x:f>
      </x:c>
      <x:c r="W23" s="209" t="str">
        <x:f>IF('V6_ANNEE_2035'!$H23="","",'V6_ANNEE_2035'!$H23)</x:f>
      </x:c>
      <x:c r="X23" s="209" t="str">
        <x:f>IFERROR(LOOKUP(2,1/(H23:W23&lt;&gt;""),H23:W23),"")</x:f>
      </x:c>
      <x:c r="Y23" s="209" t="str">
        <x:f>IF(X23="","",LOOKUP(2,1/(H23:W23&lt;&gt;""),$H$4:$W$4))</x:f>
      </x:c>
      <x:c r="Z23" s="205" t="n">
        <x:f>IFERROR(XLOOKUP(B23,V6_PARAMETRES_PROJECTIONS!$A$5:$A$19,V6_PARAMETRES_PROJECTIONS!$B$5:$B$19),0)</x:f>
        <x:v>0.025</x:v>
      </x:c>
      <x:c r="AA23" s="209" t="str">
        <x:f>IF(OR(X23="",NOT(ISNUMBER(X23))),"",IF(Y23&gt;=2030,IFERROR(INDEX(H23:W23,1,MATCH(2030,$H$4:$W$4,0)),X23),X23*(1+Z23)^(2030-Y23)))</x:f>
      </x:c>
      <x:c r="AB23" s="209" t="str">
        <x:f>IF(OR(X23="",NOT(ISNUMBER(X23))),"",IF(Y23&gt;=2035,IFERROR(INDEX(H23:W23,1,MATCH(2035,$H$4:$W$4,0)),X23),X23*(1+Z23)^(2035-Y23)))</x:f>
      </x:c>
      <x:c r="AC23" s="204" t="str">
        <x:f>IF(X23="","À saisir","OK")</x:f>
        <x:v>À saisir</x:v>
      </x:c>
    </x:row>
    <x:row r="24">
      <x:c r="A24" s="204" t="str">
        <x:v>B02-008</x:v>
      </x:c>
      <x:c r="B24" s="204" t="str">
        <x:v>Données socio-économiques</x:v>
      </x:c>
      <x:c r="C24" s="204" t="str">
        <x:v>Taux de pauvreté</x:v>
      </x:c>
      <x:c r="D24" s="204" t="str">
        <x:v>%</x:v>
      </x:c>
      <x:c r="E24" s="204" t="str">
        <x:v>ANSD / Ville de Dakar</x:v>
      </x:c>
      <x:c r="F24" s="204" t="str">
        <x:v>Planification</x:v>
      </x:c>
      <x:c r="G24" s="204" t="str">
        <x:v>P0</x:v>
      </x:c>
      <x:c r="H24" s="209" t="str">
        <x:f>IF('V6_ANNEE_2020'!$H24="","",'V6_ANNEE_2020'!$H24)</x:f>
      </x:c>
      <x:c r="I24" s="209" t="str">
        <x:f>IF('V6_ANNEE_2021'!$H24="","",'V6_ANNEE_2021'!$H24)</x:f>
      </x:c>
      <x:c r="J24" s="209" t="str">
        <x:f>IF('V6_ANNEE_2022'!$H24="","",'V6_ANNEE_2022'!$H24)</x:f>
      </x:c>
      <x:c r="K24" s="209" t="str">
        <x:f>IF('V6_ANNEE_2023'!$H24="","",'V6_ANNEE_2023'!$H24)</x:f>
      </x:c>
      <x:c r="L24" s="209" t="str">
        <x:f>IF('V6_ANNEE_2024'!$H24="","",'V6_ANNEE_2024'!$H24)</x:f>
      </x:c>
      <x:c r="M24" s="209" t="str">
        <x:f>IF('V6_ANNEE_2025'!$H24="","",'V6_ANNEE_2025'!$H24)</x:f>
      </x:c>
      <x:c r="N24" s="209" t="str">
        <x:f>IF('V6_ANNEE_2026'!$H24="","",'V6_ANNEE_2026'!$H24)</x:f>
      </x:c>
      <x:c r="O24" s="209" t="str">
        <x:f>IF('V6_ANNEE_2027'!$H24="","",'V6_ANNEE_2027'!$H24)</x:f>
      </x:c>
      <x:c r="P24" s="209" t="str">
        <x:f>IF('V6_ANNEE_2028'!$H24="","",'V6_ANNEE_2028'!$H24)</x:f>
      </x:c>
      <x:c r="Q24" s="209" t="str">
        <x:f>IF('V6_ANNEE_2029'!$H24="","",'V6_ANNEE_2029'!$H24)</x:f>
      </x:c>
      <x:c r="R24" s="209" t="str">
        <x:f>IF('V6_ANNEE_2030'!$H24="","",'V6_ANNEE_2030'!$H24)</x:f>
      </x:c>
      <x:c r="S24" s="209" t="str">
        <x:f>IF('V6_ANNEE_2031'!$H24="","",'V6_ANNEE_2031'!$H24)</x:f>
      </x:c>
      <x:c r="T24" s="209" t="str">
        <x:f>IF('V6_ANNEE_2032'!$H24="","",'V6_ANNEE_2032'!$H24)</x:f>
      </x:c>
      <x:c r="U24" s="209" t="str">
        <x:f>IF('V6_ANNEE_2033'!$H24="","",'V6_ANNEE_2033'!$H24)</x:f>
      </x:c>
      <x:c r="V24" s="209" t="str">
        <x:f>IF('V6_ANNEE_2034'!$H24="","",'V6_ANNEE_2034'!$H24)</x:f>
      </x:c>
      <x:c r="W24" s="209" t="str">
        <x:f>IF('V6_ANNEE_2035'!$H24="","",'V6_ANNEE_2035'!$H24)</x:f>
      </x:c>
      <x:c r="X24" s="209" t="str">
        <x:f>IFERROR(LOOKUP(2,1/(H24:W24&lt;&gt;""),H24:W24),"")</x:f>
      </x:c>
      <x:c r="Y24" s="209" t="str">
        <x:f>IF(X24="","",LOOKUP(2,1/(H24:W24&lt;&gt;""),$H$4:$W$4))</x:f>
      </x:c>
      <x:c r="Z24" s="205" t="n">
        <x:f>IFERROR(XLOOKUP(B24,V6_PARAMETRES_PROJECTIONS!$A$5:$A$19,V6_PARAMETRES_PROJECTIONS!$B$5:$B$19),0)</x:f>
        <x:v>0.025</x:v>
      </x:c>
      <x:c r="AA24" s="209" t="str">
        <x:f>IF(OR(X24="",NOT(ISNUMBER(X24))),"",IF(Y24&gt;=2030,IFERROR(INDEX(H24:W24,1,MATCH(2030,$H$4:$W$4,0)),X24),X24*(1+Z24)^(2030-Y24)))</x:f>
      </x:c>
      <x:c r="AB24" s="209" t="str">
        <x:f>IF(OR(X24="",NOT(ISNUMBER(X24))),"",IF(Y24&gt;=2035,IFERROR(INDEX(H24:W24,1,MATCH(2035,$H$4:$W$4,0)),X24),X24*(1+Z24)^(2035-Y24)))</x:f>
      </x:c>
      <x:c r="AC24" s="204" t="str">
        <x:f>IF(X24="","À saisir","OK")</x:f>
        <x:v>À saisir</x:v>
      </x:c>
    </x:row>
    <x:row r="25">
      <x:c r="A25" s="204" t="str">
        <x:v>B02-009</x:v>
      </x:c>
      <x:c r="B25" s="204" t="str">
        <x:v>Données socio-économiques</x:v>
      </x:c>
      <x:c r="C25" s="204" t="str">
        <x:v>Taux de chômage</x:v>
      </x:c>
      <x:c r="D25" s="204" t="str">
        <x:v>%</x:v>
      </x:c>
      <x:c r="E25" s="204" t="str">
        <x:v>ANSD / Ville de Dakar</x:v>
      </x:c>
      <x:c r="F25" s="204" t="str">
        <x:v>Planification</x:v>
      </x:c>
      <x:c r="G25" s="204" t="str">
        <x:v>P0</x:v>
      </x:c>
      <x:c r="H25" s="209" t="str">
        <x:f>IF('V6_ANNEE_2020'!$H25="","",'V6_ANNEE_2020'!$H25)</x:f>
      </x:c>
      <x:c r="I25" s="209" t="str">
        <x:f>IF('V6_ANNEE_2021'!$H25="","",'V6_ANNEE_2021'!$H25)</x:f>
      </x:c>
      <x:c r="J25" s="209" t="str">
        <x:f>IF('V6_ANNEE_2022'!$H25="","",'V6_ANNEE_2022'!$H25)</x:f>
      </x:c>
      <x:c r="K25" s="209" t="str">
        <x:f>IF('V6_ANNEE_2023'!$H25="","",'V6_ANNEE_2023'!$H25)</x:f>
      </x:c>
      <x:c r="L25" s="209" t="str">
        <x:f>IF('V6_ANNEE_2024'!$H25="","",'V6_ANNEE_2024'!$H25)</x:f>
      </x:c>
      <x:c r="M25" s="209" t="str">
        <x:f>IF('V6_ANNEE_2025'!$H25="","",'V6_ANNEE_2025'!$H25)</x:f>
      </x:c>
      <x:c r="N25" s="209" t="str">
        <x:f>IF('V6_ANNEE_2026'!$H25="","",'V6_ANNEE_2026'!$H25)</x:f>
      </x:c>
      <x:c r="O25" s="209" t="str">
        <x:f>IF('V6_ANNEE_2027'!$H25="","",'V6_ANNEE_2027'!$H25)</x:f>
      </x:c>
      <x:c r="P25" s="209" t="str">
        <x:f>IF('V6_ANNEE_2028'!$H25="","",'V6_ANNEE_2028'!$H25)</x:f>
      </x:c>
      <x:c r="Q25" s="209" t="str">
        <x:f>IF('V6_ANNEE_2029'!$H25="","",'V6_ANNEE_2029'!$H25)</x:f>
      </x:c>
      <x:c r="R25" s="209" t="str">
        <x:f>IF('V6_ANNEE_2030'!$H25="","",'V6_ANNEE_2030'!$H25)</x:f>
      </x:c>
      <x:c r="S25" s="209" t="str">
        <x:f>IF('V6_ANNEE_2031'!$H25="","",'V6_ANNEE_2031'!$H25)</x:f>
      </x:c>
      <x:c r="T25" s="209" t="str">
        <x:f>IF('V6_ANNEE_2032'!$H25="","",'V6_ANNEE_2032'!$H25)</x:f>
      </x:c>
      <x:c r="U25" s="209" t="str">
        <x:f>IF('V6_ANNEE_2033'!$H25="","",'V6_ANNEE_2033'!$H25)</x:f>
      </x:c>
      <x:c r="V25" s="209" t="str">
        <x:f>IF('V6_ANNEE_2034'!$H25="","",'V6_ANNEE_2034'!$H25)</x:f>
      </x:c>
      <x:c r="W25" s="209" t="str">
        <x:f>IF('V6_ANNEE_2035'!$H25="","",'V6_ANNEE_2035'!$H25)</x:f>
      </x:c>
      <x:c r="X25" s="209" t="str">
        <x:f>IFERROR(LOOKUP(2,1/(H25:W25&lt;&gt;""),H25:W25),"")</x:f>
      </x:c>
      <x:c r="Y25" s="209" t="str">
        <x:f>IF(X25="","",LOOKUP(2,1/(H25:W25&lt;&gt;""),$H$4:$W$4))</x:f>
      </x:c>
      <x:c r="Z25" s="205" t="n">
        <x:f>IFERROR(XLOOKUP(B25,V6_PARAMETRES_PROJECTIONS!$A$5:$A$19,V6_PARAMETRES_PROJECTIONS!$B$5:$B$19),0)</x:f>
        <x:v>0.025</x:v>
      </x:c>
      <x:c r="AA25" s="209" t="str">
        <x:f>IF(OR(X25="",NOT(ISNUMBER(X25))),"",IF(Y25&gt;=2030,IFERROR(INDEX(H25:W25,1,MATCH(2030,$H$4:$W$4,0)),X25),X25*(1+Z25)^(2030-Y25)))</x:f>
      </x:c>
      <x:c r="AB25" s="209" t="str">
        <x:f>IF(OR(X25="",NOT(ISNUMBER(X25))),"",IF(Y25&gt;=2035,IFERROR(INDEX(H25:W25,1,MATCH(2035,$H$4:$W$4,0)),X25),X25*(1+Z25)^(2035-Y25)))</x:f>
      </x:c>
      <x:c r="AC25" s="204" t="str">
        <x:f>IF(X25="","À saisir","OK")</x:f>
        <x:v>À saisir</x:v>
      </x:c>
    </x:row>
    <x:row r="26">
      <x:c r="A26" s="204" t="str">
        <x:v>B02-010</x:v>
      </x:c>
      <x:c r="B26" s="204" t="str">
        <x:v>Données socio-économiques</x:v>
      </x:c>
      <x:c r="C26" s="204" t="str">
        <x:v>Population vulnérable</x:v>
      </x:c>
      <x:c r="D26" s="204" t="str">
        <x:v>personnes</x:v>
      </x:c>
      <x:c r="E26" s="204" t="str">
        <x:v>ANSD / Ville de Dakar</x:v>
      </x:c>
      <x:c r="F26" s="204" t="str">
        <x:v>Planification</x:v>
      </x:c>
      <x:c r="G26" s="204" t="str">
        <x:v>P0</x:v>
      </x:c>
      <x:c r="H26" s="209" t="str">
        <x:f>IF('V6_ANNEE_2020'!$H26="","",'V6_ANNEE_2020'!$H26)</x:f>
      </x:c>
      <x:c r="I26" s="209" t="str">
        <x:f>IF('V6_ANNEE_2021'!$H26="","",'V6_ANNEE_2021'!$H26)</x:f>
      </x:c>
      <x:c r="J26" s="209" t="str">
        <x:f>IF('V6_ANNEE_2022'!$H26="","",'V6_ANNEE_2022'!$H26)</x:f>
      </x:c>
      <x:c r="K26" s="209" t="str">
        <x:f>IF('V6_ANNEE_2023'!$H26="","",'V6_ANNEE_2023'!$H26)</x:f>
      </x:c>
      <x:c r="L26" s="209" t="str">
        <x:f>IF('V6_ANNEE_2024'!$H26="","",'V6_ANNEE_2024'!$H26)</x:f>
      </x:c>
      <x:c r="M26" s="209" t="str">
        <x:f>IF('V6_ANNEE_2025'!$H26="","",'V6_ANNEE_2025'!$H26)</x:f>
      </x:c>
      <x:c r="N26" s="209" t="str">
        <x:f>IF('V6_ANNEE_2026'!$H26="","",'V6_ANNEE_2026'!$H26)</x:f>
      </x:c>
      <x:c r="O26" s="209" t="str">
        <x:f>IF('V6_ANNEE_2027'!$H26="","",'V6_ANNEE_2027'!$H26)</x:f>
      </x:c>
      <x:c r="P26" s="209" t="str">
        <x:f>IF('V6_ANNEE_2028'!$H26="","",'V6_ANNEE_2028'!$H26)</x:f>
      </x:c>
      <x:c r="Q26" s="209" t="str">
        <x:f>IF('V6_ANNEE_2029'!$H26="","",'V6_ANNEE_2029'!$H26)</x:f>
      </x:c>
      <x:c r="R26" s="209" t="str">
        <x:f>IF('V6_ANNEE_2030'!$H26="","",'V6_ANNEE_2030'!$H26)</x:f>
      </x:c>
      <x:c r="S26" s="209" t="str">
        <x:f>IF('V6_ANNEE_2031'!$H26="","",'V6_ANNEE_2031'!$H26)</x:f>
      </x:c>
      <x:c r="T26" s="209" t="str">
        <x:f>IF('V6_ANNEE_2032'!$H26="","",'V6_ANNEE_2032'!$H26)</x:f>
      </x:c>
      <x:c r="U26" s="209" t="str">
        <x:f>IF('V6_ANNEE_2033'!$H26="","",'V6_ANNEE_2033'!$H26)</x:f>
      </x:c>
      <x:c r="V26" s="209" t="str">
        <x:f>IF('V6_ANNEE_2034'!$H26="","",'V6_ANNEE_2034'!$H26)</x:f>
      </x:c>
      <x:c r="W26" s="209" t="str">
        <x:f>IF('V6_ANNEE_2035'!$H26="","",'V6_ANNEE_2035'!$H26)</x:f>
      </x:c>
      <x:c r="X26" s="209" t="str">
        <x:f>IFERROR(LOOKUP(2,1/(H26:W26&lt;&gt;""),H26:W26),"")</x:f>
      </x:c>
      <x:c r="Y26" s="209" t="str">
        <x:f>IF(X26="","",LOOKUP(2,1/(H26:W26&lt;&gt;""),$H$4:$W$4))</x:f>
      </x:c>
      <x:c r="Z26" s="205" t="n">
        <x:f>IFERROR(XLOOKUP(B26,V6_PARAMETRES_PROJECTIONS!$A$5:$A$19,V6_PARAMETRES_PROJECTIONS!$B$5:$B$19),0)</x:f>
        <x:v>0.025</x:v>
      </x:c>
      <x:c r="AA26" s="209" t="str">
        <x:f>IF(OR(X26="",NOT(ISNUMBER(X26))),"",IF(Y26&gt;=2030,IFERROR(INDEX(H26:W26,1,MATCH(2030,$H$4:$W$4,0)),X26),X26*(1+Z26)^(2030-Y26)))</x:f>
      </x:c>
      <x:c r="AB26" s="209" t="str">
        <x:f>IF(OR(X26="",NOT(ISNUMBER(X26))),"",IF(Y26&gt;=2035,IFERROR(INDEX(H26:W26,1,MATCH(2035,$H$4:$W$4,0)),X26),X26*(1+Z26)^(2035-Y26)))</x:f>
      </x:c>
      <x:c r="AC26" s="204" t="str">
        <x:f>IF(X26="","À saisir","OK")</x:f>
        <x:v>À saisir</x:v>
      </x:c>
    </x:row>
    <x:row r="27">
      <x:c r="A27" s="204" t="str">
        <x:v>B02-011</x:v>
      </x:c>
      <x:c r="B27" s="204" t="str">
        <x:v>Données socio-économiques</x:v>
      </x:c>
      <x:c r="C27" s="204" t="str">
        <x:v>Population exposée aux risques</x:v>
      </x:c>
      <x:c r="D27" s="204" t="str">
        <x:v>personnes</x:v>
      </x:c>
      <x:c r="E27" s="204" t="str">
        <x:v>ANSD / Ville de Dakar</x:v>
      </x:c>
      <x:c r="F27" s="204" t="str">
        <x:v>Planification</x:v>
      </x:c>
      <x:c r="G27" s="204" t="str">
        <x:v>P0</x:v>
      </x:c>
      <x:c r="H27" s="209" t="str">
        <x:f>IF('V6_ANNEE_2020'!$H27="","",'V6_ANNEE_2020'!$H27)</x:f>
      </x:c>
      <x:c r="I27" s="209" t="str">
        <x:f>IF('V6_ANNEE_2021'!$H27="","",'V6_ANNEE_2021'!$H27)</x:f>
      </x:c>
      <x:c r="J27" s="209" t="str">
        <x:f>IF('V6_ANNEE_2022'!$H27="","",'V6_ANNEE_2022'!$H27)</x:f>
      </x:c>
      <x:c r="K27" s="209" t="str">
        <x:f>IF('V6_ANNEE_2023'!$H27="","",'V6_ANNEE_2023'!$H27)</x:f>
      </x:c>
      <x:c r="L27" s="209" t="str">
        <x:f>IF('V6_ANNEE_2024'!$H27="","",'V6_ANNEE_2024'!$H27)</x:f>
      </x:c>
      <x:c r="M27" s="209" t="str">
        <x:f>IF('V6_ANNEE_2025'!$H27="","",'V6_ANNEE_2025'!$H27)</x:f>
      </x:c>
      <x:c r="N27" s="209" t="str">
        <x:f>IF('V6_ANNEE_2026'!$H27="","",'V6_ANNEE_2026'!$H27)</x:f>
      </x:c>
      <x:c r="O27" s="209" t="str">
        <x:f>IF('V6_ANNEE_2027'!$H27="","",'V6_ANNEE_2027'!$H27)</x:f>
      </x:c>
      <x:c r="P27" s="209" t="str">
        <x:f>IF('V6_ANNEE_2028'!$H27="","",'V6_ANNEE_2028'!$H27)</x:f>
      </x:c>
      <x:c r="Q27" s="209" t="str">
        <x:f>IF('V6_ANNEE_2029'!$H27="","",'V6_ANNEE_2029'!$H27)</x:f>
      </x:c>
      <x:c r="R27" s="209" t="str">
        <x:f>IF('V6_ANNEE_2030'!$H27="","",'V6_ANNEE_2030'!$H27)</x:f>
      </x:c>
      <x:c r="S27" s="209" t="str">
        <x:f>IF('V6_ANNEE_2031'!$H27="","",'V6_ANNEE_2031'!$H27)</x:f>
      </x:c>
      <x:c r="T27" s="209" t="str">
        <x:f>IF('V6_ANNEE_2032'!$H27="","",'V6_ANNEE_2032'!$H27)</x:f>
      </x:c>
      <x:c r="U27" s="209" t="str">
        <x:f>IF('V6_ANNEE_2033'!$H27="","",'V6_ANNEE_2033'!$H27)</x:f>
      </x:c>
      <x:c r="V27" s="209" t="str">
        <x:f>IF('V6_ANNEE_2034'!$H27="","",'V6_ANNEE_2034'!$H27)</x:f>
      </x:c>
      <x:c r="W27" s="209" t="str">
        <x:f>IF('V6_ANNEE_2035'!$H27="","",'V6_ANNEE_2035'!$H27)</x:f>
      </x:c>
      <x:c r="X27" s="209" t="str">
        <x:f>IFERROR(LOOKUP(2,1/(H27:W27&lt;&gt;""),H27:W27),"")</x:f>
      </x:c>
      <x:c r="Y27" s="209" t="str">
        <x:f>IF(X27="","",LOOKUP(2,1/(H27:W27&lt;&gt;""),$H$4:$W$4))</x:f>
      </x:c>
      <x:c r="Z27" s="205" t="n">
        <x:f>IFERROR(XLOOKUP(B27,V6_PARAMETRES_PROJECTIONS!$A$5:$A$19,V6_PARAMETRES_PROJECTIONS!$B$5:$B$19),0)</x:f>
        <x:v>0.025</x:v>
      </x:c>
      <x:c r="AA27" s="209" t="str">
        <x:f>IF(OR(X27="",NOT(ISNUMBER(X27))),"",IF(Y27&gt;=2030,IFERROR(INDEX(H27:W27,1,MATCH(2030,$H$4:$W$4,0)),X27),X27*(1+Z27)^(2030-Y27)))</x:f>
      </x:c>
      <x:c r="AB27" s="209" t="str">
        <x:f>IF(OR(X27="",NOT(ISNUMBER(X27))),"",IF(Y27&gt;=2035,IFERROR(INDEX(H27:W27,1,MATCH(2035,$H$4:$W$4,0)),X27),X27*(1+Z27)^(2035-Y27)))</x:f>
      </x:c>
      <x:c r="AC27" s="204" t="str">
        <x:f>IF(X27="","À saisir","OK")</x:f>
        <x:v>À saisir</x:v>
      </x:c>
    </x:row>
    <x:row r="28">
      <x:c r="A28" s="204" t="str">
        <x:v>B03-001</x:v>
      </x:c>
      <x:c r="B28" s="204" t="str">
        <x:v>Climat et météorologie</x:v>
      </x:c>
      <x:c r="C28" s="204" t="str">
        <x:v>Température moyenne</x:v>
      </x:c>
      <x:c r="D28" s="204" t="str">
        <x:v>°C</x:v>
      </x:c>
      <x:c r="E28" s="204" t="str">
        <x:v>ANACIM</x:v>
      </x:c>
      <x:c r="F28" s="204" t="str">
        <x:v>Cellule adaptation</x:v>
      </x:c>
      <x:c r="G28" s="204" t="str">
        <x:v>P0</x:v>
      </x:c>
      <x:c r="H28" s="209" t="str">
        <x:f>IF('V6_ANNEE_2020'!$H28="","",'V6_ANNEE_2020'!$H28)</x:f>
      </x:c>
      <x:c r="I28" s="209" t="str">
        <x:f>IF('V6_ANNEE_2021'!$H28="","",'V6_ANNEE_2021'!$H28)</x:f>
      </x:c>
      <x:c r="J28" s="209" t="str">
        <x:f>IF('V6_ANNEE_2022'!$H28="","",'V6_ANNEE_2022'!$H28)</x:f>
      </x:c>
      <x:c r="K28" s="209" t="str">
        <x:f>IF('V6_ANNEE_2023'!$H28="","",'V6_ANNEE_2023'!$H28)</x:f>
      </x:c>
      <x:c r="L28" s="209" t="str">
        <x:f>IF('V6_ANNEE_2024'!$H28="","",'V6_ANNEE_2024'!$H28)</x:f>
      </x:c>
      <x:c r="M28" s="209" t="str">
        <x:f>IF('V6_ANNEE_2025'!$H28="","",'V6_ANNEE_2025'!$H28)</x:f>
      </x:c>
      <x:c r="N28" s="209" t="str">
        <x:f>IF('V6_ANNEE_2026'!$H28="","",'V6_ANNEE_2026'!$H28)</x:f>
      </x:c>
      <x:c r="O28" s="209" t="str">
        <x:f>IF('V6_ANNEE_2027'!$H28="","",'V6_ANNEE_2027'!$H28)</x:f>
      </x:c>
      <x:c r="P28" s="209" t="str">
        <x:f>IF('V6_ANNEE_2028'!$H28="","",'V6_ANNEE_2028'!$H28)</x:f>
      </x:c>
      <x:c r="Q28" s="209" t="str">
        <x:f>IF('V6_ANNEE_2029'!$H28="","",'V6_ANNEE_2029'!$H28)</x:f>
      </x:c>
      <x:c r="R28" s="209" t="str">
        <x:f>IF('V6_ANNEE_2030'!$H28="","",'V6_ANNEE_2030'!$H28)</x:f>
      </x:c>
      <x:c r="S28" s="209" t="str">
        <x:f>IF('V6_ANNEE_2031'!$H28="","",'V6_ANNEE_2031'!$H28)</x:f>
      </x:c>
      <x:c r="T28" s="209" t="str">
        <x:f>IF('V6_ANNEE_2032'!$H28="","",'V6_ANNEE_2032'!$H28)</x:f>
      </x:c>
      <x:c r="U28" s="209" t="str">
        <x:f>IF('V6_ANNEE_2033'!$H28="","",'V6_ANNEE_2033'!$H28)</x:f>
      </x:c>
      <x:c r="V28" s="209" t="str">
        <x:f>IF('V6_ANNEE_2034'!$H28="","",'V6_ANNEE_2034'!$H28)</x:f>
      </x:c>
      <x:c r="W28" s="209" t="str">
        <x:f>IF('V6_ANNEE_2035'!$H28="","",'V6_ANNEE_2035'!$H28)</x:f>
      </x:c>
      <x:c r="X28" s="209" t="str">
        <x:f>IFERROR(LOOKUP(2,1/(H28:W28&lt;&gt;""),H28:W28),"")</x:f>
      </x:c>
      <x:c r="Y28" s="209" t="str">
        <x:f>IF(X28="","",LOOKUP(2,1/(H28:W28&lt;&gt;""),$H$4:$W$4))</x:f>
      </x:c>
      <x:c r="Z28" s="205" t="n">
        <x:f>IFERROR(XLOOKUP(B28,V6_PARAMETRES_PROJECTIONS!$A$5:$A$19,V6_PARAMETRES_PROJECTIONS!$B$5:$B$19),0)</x:f>
        <x:v>0.015</x:v>
      </x:c>
      <x:c r="AA28" s="209" t="str">
        <x:f>IF(OR(X28="",NOT(ISNUMBER(X28))),"",IF(Y28&gt;=2030,IFERROR(INDEX(H28:W28,1,MATCH(2030,$H$4:$W$4,0)),X28),X28*(1+Z28)^(2030-Y28)))</x:f>
      </x:c>
      <x:c r="AB28" s="209" t="str">
        <x:f>IF(OR(X28="",NOT(ISNUMBER(X28))),"",IF(Y28&gt;=2035,IFERROR(INDEX(H28:W28,1,MATCH(2035,$H$4:$W$4,0)),X28),X28*(1+Z28)^(2035-Y28)))</x:f>
      </x:c>
      <x:c r="AC28" s="204" t="str">
        <x:f>IF(X28="","À saisir","OK")</x:f>
        <x:v>À saisir</x:v>
      </x:c>
    </x:row>
    <x:row r="29">
      <x:c r="A29" s="204" t="str">
        <x:v>B03-002</x:v>
      </x:c>
      <x:c r="B29" s="204" t="str">
        <x:v>Climat et météorologie</x:v>
      </x:c>
      <x:c r="C29" s="204" t="str">
        <x:v>Température minimale</x:v>
      </x:c>
      <x:c r="D29" s="204" t="str">
        <x:v>°C</x:v>
      </x:c>
      <x:c r="E29" s="204" t="str">
        <x:v>ANACIM</x:v>
      </x:c>
      <x:c r="F29" s="204" t="str">
        <x:v>Cellule adaptation</x:v>
      </x:c>
      <x:c r="G29" s="204" t="str">
        <x:v>P0</x:v>
      </x:c>
      <x:c r="H29" s="209" t="str">
        <x:f>IF('V6_ANNEE_2020'!$H29="","",'V6_ANNEE_2020'!$H29)</x:f>
      </x:c>
      <x:c r="I29" s="209" t="str">
        <x:f>IF('V6_ANNEE_2021'!$H29="","",'V6_ANNEE_2021'!$H29)</x:f>
      </x:c>
      <x:c r="J29" s="209" t="str">
        <x:f>IF('V6_ANNEE_2022'!$H29="","",'V6_ANNEE_2022'!$H29)</x:f>
      </x:c>
      <x:c r="K29" s="209" t="str">
        <x:f>IF('V6_ANNEE_2023'!$H29="","",'V6_ANNEE_2023'!$H29)</x:f>
      </x:c>
      <x:c r="L29" s="209" t="str">
        <x:f>IF('V6_ANNEE_2024'!$H29="","",'V6_ANNEE_2024'!$H29)</x:f>
      </x:c>
      <x:c r="M29" s="209" t="str">
        <x:f>IF('V6_ANNEE_2025'!$H29="","",'V6_ANNEE_2025'!$H29)</x:f>
      </x:c>
      <x:c r="N29" s="209" t="str">
        <x:f>IF('V6_ANNEE_2026'!$H29="","",'V6_ANNEE_2026'!$H29)</x:f>
      </x:c>
      <x:c r="O29" s="209" t="str">
        <x:f>IF('V6_ANNEE_2027'!$H29="","",'V6_ANNEE_2027'!$H29)</x:f>
      </x:c>
      <x:c r="P29" s="209" t="str">
        <x:f>IF('V6_ANNEE_2028'!$H29="","",'V6_ANNEE_2028'!$H29)</x:f>
      </x:c>
      <x:c r="Q29" s="209" t="str">
        <x:f>IF('V6_ANNEE_2029'!$H29="","",'V6_ANNEE_2029'!$H29)</x:f>
      </x:c>
      <x:c r="R29" s="209" t="str">
        <x:f>IF('V6_ANNEE_2030'!$H29="","",'V6_ANNEE_2030'!$H29)</x:f>
      </x:c>
      <x:c r="S29" s="209" t="str">
        <x:f>IF('V6_ANNEE_2031'!$H29="","",'V6_ANNEE_2031'!$H29)</x:f>
      </x:c>
      <x:c r="T29" s="209" t="str">
        <x:f>IF('V6_ANNEE_2032'!$H29="","",'V6_ANNEE_2032'!$H29)</x:f>
      </x:c>
      <x:c r="U29" s="209" t="str">
        <x:f>IF('V6_ANNEE_2033'!$H29="","",'V6_ANNEE_2033'!$H29)</x:f>
      </x:c>
      <x:c r="V29" s="209" t="str">
        <x:f>IF('V6_ANNEE_2034'!$H29="","",'V6_ANNEE_2034'!$H29)</x:f>
      </x:c>
      <x:c r="W29" s="209" t="str">
        <x:f>IF('V6_ANNEE_2035'!$H29="","",'V6_ANNEE_2035'!$H29)</x:f>
      </x:c>
      <x:c r="X29" s="209" t="str">
        <x:f>IFERROR(LOOKUP(2,1/(H29:W29&lt;&gt;""),H29:W29),"")</x:f>
      </x:c>
      <x:c r="Y29" s="209" t="str">
        <x:f>IF(X29="","",LOOKUP(2,1/(H29:W29&lt;&gt;""),$H$4:$W$4))</x:f>
      </x:c>
      <x:c r="Z29" s="205" t="n">
        <x:f>IFERROR(XLOOKUP(B29,V6_PARAMETRES_PROJECTIONS!$A$5:$A$19,V6_PARAMETRES_PROJECTIONS!$B$5:$B$19),0)</x:f>
        <x:v>0.015</x:v>
      </x:c>
      <x:c r="AA29" s="209" t="str">
        <x:f>IF(OR(X29="",NOT(ISNUMBER(X29))),"",IF(Y29&gt;=2030,IFERROR(INDEX(H29:W29,1,MATCH(2030,$H$4:$W$4,0)),X29),X29*(1+Z29)^(2030-Y29)))</x:f>
      </x:c>
      <x:c r="AB29" s="209" t="str">
        <x:f>IF(OR(X29="",NOT(ISNUMBER(X29))),"",IF(Y29&gt;=2035,IFERROR(INDEX(H29:W29,1,MATCH(2035,$H$4:$W$4,0)),X29),X29*(1+Z29)^(2035-Y29)))</x:f>
      </x:c>
      <x:c r="AC29" s="204" t="str">
        <x:f>IF(X29="","À saisir","OK")</x:f>
        <x:v>À saisir</x:v>
      </x:c>
    </x:row>
    <x:row r="30">
      <x:c r="A30" s="204" t="str">
        <x:v>B03-003</x:v>
      </x:c>
      <x:c r="B30" s="204" t="str">
        <x:v>Climat et météorologie</x:v>
      </x:c>
      <x:c r="C30" s="204" t="str">
        <x:v>Température maximale</x:v>
      </x:c>
      <x:c r="D30" s="204" t="str">
        <x:v>°C</x:v>
      </x:c>
      <x:c r="E30" s="204" t="str">
        <x:v>ANACIM</x:v>
      </x:c>
      <x:c r="F30" s="204" t="str">
        <x:v>Cellule adaptation</x:v>
      </x:c>
      <x:c r="G30" s="204" t="str">
        <x:v>P0</x:v>
      </x:c>
      <x:c r="H30" s="209" t="str">
        <x:f>IF('V6_ANNEE_2020'!$H30="","",'V6_ANNEE_2020'!$H30)</x:f>
      </x:c>
      <x:c r="I30" s="209" t="str">
        <x:f>IF('V6_ANNEE_2021'!$H30="","",'V6_ANNEE_2021'!$H30)</x:f>
      </x:c>
      <x:c r="J30" s="209" t="str">
        <x:f>IF('V6_ANNEE_2022'!$H30="","",'V6_ANNEE_2022'!$H30)</x:f>
      </x:c>
      <x:c r="K30" s="209" t="str">
        <x:f>IF('V6_ANNEE_2023'!$H30="","",'V6_ANNEE_2023'!$H30)</x:f>
      </x:c>
      <x:c r="L30" s="209" t="str">
        <x:f>IF('V6_ANNEE_2024'!$H30="","",'V6_ANNEE_2024'!$H30)</x:f>
      </x:c>
      <x:c r="M30" s="209" t="str">
        <x:f>IF('V6_ANNEE_2025'!$H30="","",'V6_ANNEE_2025'!$H30)</x:f>
      </x:c>
      <x:c r="N30" s="209" t="str">
        <x:f>IF('V6_ANNEE_2026'!$H30="","",'V6_ANNEE_2026'!$H30)</x:f>
      </x:c>
      <x:c r="O30" s="209" t="str">
        <x:f>IF('V6_ANNEE_2027'!$H30="","",'V6_ANNEE_2027'!$H30)</x:f>
      </x:c>
      <x:c r="P30" s="209" t="str">
        <x:f>IF('V6_ANNEE_2028'!$H30="","",'V6_ANNEE_2028'!$H30)</x:f>
      </x:c>
      <x:c r="Q30" s="209" t="str">
        <x:f>IF('V6_ANNEE_2029'!$H30="","",'V6_ANNEE_2029'!$H30)</x:f>
      </x:c>
      <x:c r="R30" s="209" t="str">
        <x:f>IF('V6_ANNEE_2030'!$H30="","",'V6_ANNEE_2030'!$H30)</x:f>
      </x:c>
      <x:c r="S30" s="209" t="str">
        <x:f>IF('V6_ANNEE_2031'!$H30="","",'V6_ANNEE_2031'!$H30)</x:f>
      </x:c>
      <x:c r="T30" s="209" t="str">
        <x:f>IF('V6_ANNEE_2032'!$H30="","",'V6_ANNEE_2032'!$H30)</x:f>
      </x:c>
      <x:c r="U30" s="209" t="str">
        <x:f>IF('V6_ANNEE_2033'!$H30="","",'V6_ANNEE_2033'!$H30)</x:f>
      </x:c>
      <x:c r="V30" s="209" t="str">
        <x:f>IF('V6_ANNEE_2034'!$H30="","",'V6_ANNEE_2034'!$H30)</x:f>
      </x:c>
      <x:c r="W30" s="209" t="str">
        <x:f>IF('V6_ANNEE_2035'!$H30="","",'V6_ANNEE_2035'!$H30)</x:f>
      </x:c>
      <x:c r="X30" s="209" t="str">
        <x:f>IFERROR(LOOKUP(2,1/(H30:W30&lt;&gt;""),H30:W30),"")</x:f>
      </x:c>
      <x:c r="Y30" s="209" t="str">
        <x:f>IF(X30="","",LOOKUP(2,1/(H30:W30&lt;&gt;""),$H$4:$W$4))</x:f>
      </x:c>
      <x:c r="Z30" s="205" t="n">
        <x:f>IFERROR(XLOOKUP(B30,V6_PARAMETRES_PROJECTIONS!$A$5:$A$19,V6_PARAMETRES_PROJECTIONS!$B$5:$B$19),0)</x:f>
        <x:v>0.015</x:v>
      </x:c>
      <x:c r="AA30" s="209" t="str">
        <x:f>IF(OR(X30="",NOT(ISNUMBER(X30))),"",IF(Y30&gt;=2030,IFERROR(INDEX(H30:W30,1,MATCH(2030,$H$4:$W$4,0)),X30),X30*(1+Z30)^(2030-Y30)))</x:f>
      </x:c>
      <x:c r="AB30" s="209" t="str">
        <x:f>IF(OR(X30="",NOT(ISNUMBER(X30))),"",IF(Y30&gt;=2035,IFERROR(INDEX(H30:W30,1,MATCH(2035,$H$4:$W$4,0)),X30),X30*(1+Z30)^(2035-Y30)))</x:f>
      </x:c>
      <x:c r="AC30" s="204" t="str">
        <x:f>IF(X30="","À saisir","OK")</x:f>
        <x:v>À saisir</x:v>
      </x:c>
    </x:row>
    <x:row r="31">
      <x:c r="A31" s="204" t="str">
        <x:v>B03-004</x:v>
      </x:c>
      <x:c r="B31" s="204" t="str">
        <x:v>Climat et météorologie</x:v>
      </x:c>
      <x:c r="C31" s="204" t="str">
        <x:v>Température ressentie</x:v>
      </x:c>
      <x:c r="D31" s="204" t="str">
        <x:v>°C</x:v>
      </x:c>
      <x:c r="E31" s="204" t="str">
        <x:v>ANACIM</x:v>
      </x:c>
      <x:c r="F31" s="204" t="str">
        <x:v>Cellule adaptation</x:v>
      </x:c>
      <x:c r="G31" s="204" t="str">
        <x:v>P0</x:v>
      </x:c>
      <x:c r="H31" s="209" t="str">
        <x:f>IF('V6_ANNEE_2020'!$H31="","",'V6_ANNEE_2020'!$H31)</x:f>
      </x:c>
      <x:c r="I31" s="209" t="str">
        <x:f>IF('V6_ANNEE_2021'!$H31="","",'V6_ANNEE_2021'!$H31)</x:f>
      </x:c>
      <x:c r="J31" s="209" t="str">
        <x:f>IF('V6_ANNEE_2022'!$H31="","",'V6_ANNEE_2022'!$H31)</x:f>
      </x:c>
      <x:c r="K31" s="209" t="str">
        <x:f>IF('V6_ANNEE_2023'!$H31="","",'V6_ANNEE_2023'!$H31)</x:f>
      </x:c>
      <x:c r="L31" s="209" t="str">
        <x:f>IF('V6_ANNEE_2024'!$H31="","",'V6_ANNEE_2024'!$H31)</x:f>
      </x:c>
      <x:c r="M31" s="209" t="str">
        <x:f>IF('V6_ANNEE_2025'!$H31="","",'V6_ANNEE_2025'!$H31)</x:f>
      </x:c>
      <x:c r="N31" s="209" t="str">
        <x:f>IF('V6_ANNEE_2026'!$H31="","",'V6_ANNEE_2026'!$H31)</x:f>
      </x:c>
      <x:c r="O31" s="209" t="str">
        <x:f>IF('V6_ANNEE_2027'!$H31="","",'V6_ANNEE_2027'!$H31)</x:f>
      </x:c>
      <x:c r="P31" s="209" t="str">
        <x:f>IF('V6_ANNEE_2028'!$H31="","",'V6_ANNEE_2028'!$H31)</x:f>
      </x:c>
      <x:c r="Q31" s="209" t="str">
        <x:f>IF('V6_ANNEE_2029'!$H31="","",'V6_ANNEE_2029'!$H31)</x:f>
      </x:c>
      <x:c r="R31" s="209" t="str">
        <x:f>IF('V6_ANNEE_2030'!$H31="","",'V6_ANNEE_2030'!$H31)</x:f>
      </x:c>
      <x:c r="S31" s="209" t="str">
        <x:f>IF('V6_ANNEE_2031'!$H31="","",'V6_ANNEE_2031'!$H31)</x:f>
      </x:c>
      <x:c r="T31" s="209" t="str">
        <x:f>IF('V6_ANNEE_2032'!$H31="","",'V6_ANNEE_2032'!$H31)</x:f>
      </x:c>
      <x:c r="U31" s="209" t="str">
        <x:f>IF('V6_ANNEE_2033'!$H31="","",'V6_ANNEE_2033'!$H31)</x:f>
      </x:c>
      <x:c r="V31" s="209" t="str">
        <x:f>IF('V6_ANNEE_2034'!$H31="","",'V6_ANNEE_2034'!$H31)</x:f>
      </x:c>
      <x:c r="W31" s="209" t="str">
        <x:f>IF('V6_ANNEE_2035'!$H31="","",'V6_ANNEE_2035'!$H31)</x:f>
      </x:c>
      <x:c r="X31" s="209" t="str">
        <x:f>IFERROR(LOOKUP(2,1/(H31:W31&lt;&gt;""),H31:W31),"")</x:f>
      </x:c>
      <x:c r="Y31" s="209" t="str">
        <x:f>IF(X31="","",LOOKUP(2,1/(H31:W31&lt;&gt;""),$H$4:$W$4))</x:f>
      </x:c>
      <x:c r="Z31" s="205" t="n">
        <x:f>IFERROR(XLOOKUP(B31,V6_PARAMETRES_PROJECTIONS!$A$5:$A$19,V6_PARAMETRES_PROJECTIONS!$B$5:$B$19),0)</x:f>
        <x:v>0.015</x:v>
      </x:c>
      <x:c r="AA31" s="209" t="str">
        <x:f>IF(OR(X31="",NOT(ISNUMBER(X31))),"",IF(Y31&gt;=2030,IFERROR(INDEX(H31:W31,1,MATCH(2030,$H$4:$W$4,0)),X31),X31*(1+Z31)^(2030-Y31)))</x:f>
      </x:c>
      <x:c r="AB31" s="209" t="str">
        <x:f>IF(OR(X31="",NOT(ISNUMBER(X31))),"",IF(Y31&gt;=2035,IFERROR(INDEX(H31:W31,1,MATCH(2035,$H$4:$W$4,0)),X31),X31*(1+Z31)^(2035-Y31)))</x:f>
      </x:c>
      <x:c r="AC31" s="204" t="str">
        <x:f>IF(X31="","À saisir","OK")</x:f>
        <x:v>À saisir</x:v>
      </x:c>
    </x:row>
    <x:row r="32">
      <x:c r="A32" s="204" t="str">
        <x:v>B03-005</x:v>
      </x:c>
      <x:c r="B32" s="204" t="str">
        <x:v>Climat et météorologie</x:v>
      </x:c>
      <x:c r="C32" s="204" t="str">
        <x:v>Nombre de jours chauds</x:v>
      </x:c>
      <x:c r="D32" s="204" t="str">
        <x:v>jours</x:v>
      </x:c>
      <x:c r="E32" s="204" t="str">
        <x:v>ANACIM</x:v>
      </x:c>
      <x:c r="F32" s="204" t="str">
        <x:v>Cellule adaptation</x:v>
      </x:c>
      <x:c r="G32" s="204" t="str">
        <x:v>P0</x:v>
      </x:c>
      <x:c r="H32" s="209" t="str">
        <x:f>IF('V6_ANNEE_2020'!$H32="","",'V6_ANNEE_2020'!$H32)</x:f>
      </x:c>
      <x:c r="I32" s="209" t="str">
        <x:f>IF('V6_ANNEE_2021'!$H32="","",'V6_ANNEE_2021'!$H32)</x:f>
      </x:c>
      <x:c r="J32" s="209" t="str">
        <x:f>IF('V6_ANNEE_2022'!$H32="","",'V6_ANNEE_2022'!$H32)</x:f>
      </x:c>
      <x:c r="K32" s="209" t="str">
        <x:f>IF('V6_ANNEE_2023'!$H32="","",'V6_ANNEE_2023'!$H32)</x:f>
      </x:c>
      <x:c r="L32" s="209" t="str">
        <x:f>IF('V6_ANNEE_2024'!$H32="","",'V6_ANNEE_2024'!$H32)</x:f>
      </x:c>
      <x:c r="M32" s="209" t="str">
        <x:f>IF('V6_ANNEE_2025'!$H32="","",'V6_ANNEE_2025'!$H32)</x:f>
      </x:c>
      <x:c r="N32" s="209" t="str">
        <x:f>IF('V6_ANNEE_2026'!$H32="","",'V6_ANNEE_2026'!$H32)</x:f>
      </x:c>
      <x:c r="O32" s="209" t="str">
        <x:f>IF('V6_ANNEE_2027'!$H32="","",'V6_ANNEE_2027'!$H32)</x:f>
      </x:c>
      <x:c r="P32" s="209" t="str">
        <x:f>IF('V6_ANNEE_2028'!$H32="","",'V6_ANNEE_2028'!$H32)</x:f>
      </x:c>
      <x:c r="Q32" s="209" t="str">
        <x:f>IF('V6_ANNEE_2029'!$H32="","",'V6_ANNEE_2029'!$H32)</x:f>
      </x:c>
      <x:c r="R32" s="209" t="str">
        <x:f>IF('V6_ANNEE_2030'!$H32="","",'V6_ANNEE_2030'!$H32)</x:f>
      </x:c>
      <x:c r="S32" s="209" t="str">
        <x:f>IF('V6_ANNEE_2031'!$H32="","",'V6_ANNEE_2031'!$H32)</x:f>
      </x:c>
      <x:c r="T32" s="209" t="str">
        <x:f>IF('V6_ANNEE_2032'!$H32="","",'V6_ANNEE_2032'!$H32)</x:f>
      </x:c>
      <x:c r="U32" s="209" t="str">
        <x:f>IF('V6_ANNEE_2033'!$H32="","",'V6_ANNEE_2033'!$H32)</x:f>
      </x:c>
      <x:c r="V32" s="209" t="str">
        <x:f>IF('V6_ANNEE_2034'!$H32="","",'V6_ANNEE_2034'!$H32)</x:f>
      </x:c>
      <x:c r="W32" s="209" t="str">
        <x:f>IF('V6_ANNEE_2035'!$H32="","",'V6_ANNEE_2035'!$H32)</x:f>
      </x:c>
      <x:c r="X32" s="209" t="str">
        <x:f>IFERROR(LOOKUP(2,1/(H32:W32&lt;&gt;""),H32:W32),"")</x:f>
      </x:c>
      <x:c r="Y32" s="209" t="str">
        <x:f>IF(X32="","",LOOKUP(2,1/(H32:W32&lt;&gt;""),$H$4:$W$4))</x:f>
      </x:c>
      <x:c r="Z32" s="205" t="n">
        <x:f>IFERROR(XLOOKUP(B32,V6_PARAMETRES_PROJECTIONS!$A$5:$A$19,V6_PARAMETRES_PROJECTIONS!$B$5:$B$19),0)</x:f>
        <x:v>0.015</x:v>
      </x:c>
      <x:c r="AA32" s="209" t="str">
        <x:f>IF(OR(X32="",NOT(ISNUMBER(X32))),"",IF(Y32&gt;=2030,IFERROR(INDEX(H32:W32,1,MATCH(2030,$H$4:$W$4,0)),X32),X32*(1+Z32)^(2030-Y32)))</x:f>
      </x:c>
      <x:c r="AB32" s="209" t="str">
        <x:f>IF(OR(X32="",NOT(ISNUMBER(X32))),"",IF(Y32&gt;=2035,IFERROR(INDEX(H32:W32,1,MATCH(2035,$H$4:$W$4,0)),X32),X32*(1+Z32)^(2035-Y32)))</x:f>
      </x:c>
      <x:c r="AC32" s="204" t="str">
        <x:f>IF(X32="","À saisir","OK")</x:f>
        <x:v>À saisir</x:v>
      </x:c>
    </x:row>
    <x:row r="33">
      <x:c r="A33" s="204" t="str">
        <x:v>B03-006</x:v>
      </x:c>
      <x:c r="B33" s="204" t="str">
        <x:v>Climat et météorologie</x:v>
      </x:c>
      <x:c r="C33" s="204" t="str">
        <x:v>Nombre de vagues de chaleur</x:v>
      </x:c>
      <x:c r="D33" s="204" t="str">
        <x:v>nombre</x:v>
      </x:c>
      <x:c r="E33" s="204" t="str">
        <x:v>ANACIM</x:v>
      </x:c>
      <x:c r="F33" s="204" t="str">
        <x:v>Cellule adaptation</x:v>
      </x:c>
      <x:c r="G33" s="204" t="str">
        <x:v>P0</x:v>
      </x:c>
      <x:c r="H33" s="209" t="str">
        <x:f>IF('V6_ANNEE_2020'!$H33="","",'V6_ANNEE_2020'!$H33)</x:f>
      </x:c>
      <x:c r="I33" s="209" t="str">
        <x:f>IF('V6_ANNEE_2021'!$H33="","",'V6_ANNEE_2021'!$H33)</x:f>
      </x:c>
      <x:c r="J33" s="209" t="str">
        <x:f>IF('V6_ANNEE_2022'!$H33="","",'V6_ANNEE_2022'!$H33)</x:f>
      </x:c>
      <x:c r="K33" s="209" t="str">
        <x:f>IF('V6_ANNEE_2023'!$H33="","",'V6_ANNEE_2023'!$H33)</x:f>
      </x:c>
      <x:c r="L33" s="209" t="str">
        <x:f>IF('V6_ANNEE_2024'!$H33="","",'V6_ANNEE_2024'!$H33)</x:f>
      </x:c>
      <x:c r="M33" s="209" t="str">
        <x:f>IF('V6_ANNEE_2025'!$H33="","",'V6_ANNEE_2025'!$H33)</x:f>
      </x:c>
      <x:c r="N33" s="209" t="str">
        <x:f>IF('V6_ANNEE_2026'!$H33="","",'V6_ANNEE_2026'!$H33)</x:f>
      </x:c>
      <x:c r="O33" s="209" t="str">
        <x:f>IF('V6_ANNEE_2027'!$H33="","",'V6_ANNEE_2027'!$H33)</x:f>
      </x:c>
      <x:c r="P33" s="209" t="str">
        <x:f>IF('V6_ANNEE_2028'!$H33="","",'V6_ANNEE_2028'!$H33)</x:f>
      </x:c>
      <x:c r="Q33" s="209" t="str">
        <x:f>IF('V6_ANNEE_2029'!$H33="","",'V6_ANNEE_2029'!$H33)</x:f>
      </x:c>
      <x:c r="R33" s="209" t="str">
        <x:f>IF('V6_ANNEE_2030'!$H33="","",'V6_ANNEE_2030'!$H33)</x:f>
      </x:c>
      <x:c r="S33" s="209" t="str">
        <x:f>IF('V6_ANNEE_2031'!$H33="","",'V6_ANNEE_2031'!$H33)</x:f>
      </x:c>
      <x:c r="T33" s="209" t="str">
        <x:f>IF('V6_ANNEE_2032'!$H33="","",'V6_ANNEE_2032'!$H33)</x:f>
      </x:c>
      <x:c r="U33" s="209" t="str">
        <x:f>IF('V6_ANNEE_2033'!$H33="","",'V6_ANNEE_2033'!$H33)</x:f>
      </x:c>
      <x:c r="V33" s="209" t="str">
        <x:f>IF('V6_ANNEE_2034'!$H33="","",'V6_ANNEE_2034'!$H33)</x:f>
      </x:c>
      <x:c r="W33" s="209" t="str">
        <x:f>IF('V6_ANNEE_2035'!$H33="","",'V6_ANNEE_2035'!$H33)</x:f>
      </x:c>
      <x:c r="X33" s="209" t="str">
        <x:f>IFERROR(LOOKUP(2,1/(H33:W33&lt;&gt;""),H33:W33),"")</x:f>
      </x:c>
      <x:c r="Y33" s="209" t="str">
        <x:f>IF(X33="","",LOOKUP(2,1/(H33:W33&lt;&gt;""),$H$4:$W$4))</x:f>
      </x:c>
      <x:c r="Z33" s="205" t="n">
        <x:f>IFERROR(XLOOKUP(B33,V6_PARAMETRES_PROJECTIONS!$A$5:$A$19,V6_PARAMETRES_PROJECTIONS!$B$5:$B$19),0)</x:f>
        <x:v>0.015</x:v>
      </x:c>
      <x:c r="AA33" s="209" t="str">
        <x:f>IF(OR(X33="",NOT(ISNUMBER(X33))),"",IF(Y33&gt;=2030,IFERROR(INDEX(H33:W33,1,MATCH(2030,$H$4:$W$4,0)),X33),X33*(1+Z33)^(2030-Y33)))</x:f>
      </x:c>
      <x:c r="AB33" s="209" t="str">
        <x:f>IF(OR(X33="",NOT(ISNUMBER(X33))),"",IF(Y33&gt;=2035,IFERROR(INDEX(H33:W33,1,MATCH(2035,$H$4:$W$4,0)),X33),X33*(1+Z33)^(2035-Y33)))</x:f>
      </x:c>
      <x:c r="AC33" s="204" t="str">
        <x:f>IF(X33="","À saisir","OK")</x:f>
        <x:v>À saisir</x:v>
      </x:c>
    </x:row>
    <x:row r="34">
      <x:c r="A34" s="204" t="str">
        <x:v>B03-007</x:v>
      </x:c>
      <x:c r="B34" s="204" t="str">
        <x:v>Climat et météorologie</x:v>
      </x:c>
      <x:c r="C34" s="204" t="str">
        <x:v>Pluviométrie</x:v>
      </x:c>
      <x:c r="D34" s="204" t="str">
        <x:v>mm</x:v>
      </x:c>
      <x:c r="E34" s="204" t="str">
        <x:v>ANACIM</x:v>
      </x:c>
      <x:c r="F34" s="204" t="str">
        <x:v>Cellule adaptation</x:v>
      </x:c>
      <x:c r="G34" s="204" t="str">
        <x:v>P0</x:v>
      </x:c>
      <x:c r="H34" s="209" t="str">
        <x:f>IF('V6_ANNEE_2020'!$H34="","",'V6_ANNEE_2020'!$H34)</x:f>
      </x:c>
      <x:c r="I34" s="209" t="str">
        <x:f>IF('V6_ANNEE_2021'!$H34="","",'V6_ANNEE_2021'!$H34)</x:f>
      </x:c>
      <x:c r="J34" s="209" t="str">
        <x:f>IF('V6_ANNEE_2022'!$H34="","",'V6_ANNEE_2022'!$H34)</x:f>
      </x:c>
      <x:c r="K34" s="209" t="str">
        <x:f>IF('V6_ANNEE_2023'!$H34="","",'V6_ANNEE_2023'!$H34)</x:f>
      </x:c>
      <x:c r="L34" s="209" t="str">
        <x:f>IF('V6_ANNEE_2024'!$H34="","",'V6_ANNEE_2024'!$H34)</x:f>
      </x:c>
      <x:c r="M34" s="209" t="str">
        <x:f>IF('V6_ANNEE_2025'!$H34="","",'V6_ANNEE_2025'!$H34)</x:f>
      </x:c>
      <x:c r="N34" s="209" t="str">
        <x:f>IF('V6_ANNEE_2026'!$H34="","",'V6_ANNEE_2026'!$H34)</x:f>
      </x:c>
      <x:c r="O34" s="209" t="str">
        <x:f>IF('V6_ANNEE_2027'!$H34="","",'V6_ANNEE_2027'!$H34)</x:f>
      </x:c>
      <x:c r="P34" s="209" t="str">
        <x:f>IF('V6_ANNEE_2028'!$H34="","",'V6_ANNEE_2028'!$H34)</x:f>
      </x:c>
      <x:c r="Q34" s="209" t="str">
        <x:f>IF('V6_ANNEE_2029'!$H34="","",'V6_ANNEE_2029'!$H34)</x:f>
      </x:c>
      <x:c r="R34" s="209" t="str">
        <x:f>IF('V6_ANNEE_2030'!$H34="","",'V6_ANNEE_2030'!$H34)</x:f>
      </x:c>
      <x:c r="S34" s="209" t="str">
        <x:f>IF('V6_ANNEE_2031'!$H34="","",'V6_ANNEE_2031'!$H34)</x:f>
      </x:c>
      <x:c r="T34" s="209" t="str">
        <x:f>IF('V6_ANNEE_2032'!$H34="","",'V6_ANNEE_2032'!$H34)</x:f>
      </x:c>
      <x:c r="U34" s="209" t="str">
        <x:f>IF('V6_ANNEE_2033'!$H34="","",'V6_ANNEE_2033'!$H34)</x:f>
      </x:c>
      <x:c r="V34" s="209" t="str">
        <x:f>IF('V6_ANNEE_2034'!$H34="","",'V6_ANNEE_2034'!$H34)</x:f>
      </x:c>
      <x:c r="W34" s="209" t="str">
        <x:f>IF('V6_ANNEE_2035'!$H34="","",'V6_ANNEE_2035'!$H34)</x:f>
      </x:c>
      <x:c r="X34" s="209" t="str">
        <x:f>IFERROR(LOOKUP(2,1/(H34:W34&lt;&gt;""),H34:W34),"")</x:f>
      </x:c>
      <x:c r="Y34" s="209" t="str">
        <x:f>IF(X34="","",LOOKUP(2,1/(H34:W34&lt;&gt;""),$H$4:$W$4))</x:f>
      </x:c>
      <x:c r="Z34" s="205" t="n">
        <x:f>IFERROR(XLOOKUP(B34,V6_PARAMETRES_PROJECTIONS!$A$5:$A$19,V6_PARAMETRES_PROJECTIONS!$B$5:$B$19),0)</x:f>
        <x:v>0.015</x:v>
      </x:c>
      <x:c r="AA34" s="209" t="str">
        <x:f>IF(OR(X34="",NOT(ISNUMBER(X34))),"",IF(Y34&gt;=2030,IFERROR(INDEX(H34:W34,1,MATCH(2030,$H$4:$W$4,0)),X34),X34*(1+Z34)^(2030-Y34)))</x:f>
      </x:c>
      <x:c r="AB34" s="209" t="str">
        <x:f>IF(OR(X34="",NOT(ISNUMBER(X34))),"",IF(Y34&gt;=2035,IFERROR(INDEX(H34:W34,1,MATCH(2035,$H$4:$W$4,0)),X34),X34*(1+Z34)^(2035-Y34)))</x:f>
      </x:c>
      <x:c r="AC34" s="204" t="str">
        <x:f>IF(X34="","À saisir","OK")</x:f>
        <x:v>À saisir</x:v>
      </x:c>
    </x:row>
    <x:row r="35">
      <x:c r="A35" s="204" t="str">
        <x:v>B03-008</x:v>
      </x:c>
      <x:c r="B35" s="204" t="str">
        <x:v>Climat et météorologie</x:v>
      </x:c>
      <x:c r="C35" s="204" t="str">
        <x:v>Nombre de jours de pluie</x:v>
      </x:c>
      <x:c r="D35" s="204" t="str">
        <x:v>jours</x:v>
      </x:c>
      <x:c r="E35" s="204" t="str">
        <x:v>ANACIM</x:v>
      </x:c>
      <x:c r="F35" s="204" t="str">
        <x:v>Cellule adaptation</x:v>
      </x:c>
      <x:c r="G35" s="204" t="str">
        <x:v>P0</x:v>
      </x:c>
      <x:c r="H35" s="209" t="str">
        <x:f>IF('V6_ANNEE_2020'!$H35="","",'V6_ANNEE_2020'!$H35)</x:f>
      </x:c>
      <x:c r="I35" s="209" t="str">
        <x:f>IF('V6_ANNEE_2021'!$H35="","",'V6_ANNEE_2021'!$H35)</x:f>
      </x:c>
      <x:c r="J35" s="209" t="str">
        <x:f>IF('V6_ANNEE_2022'!$H35="","",'V6_ANNEE_2022'!$H35)</x:f>
      </x:c>
      <x:c r="K35" s="209" t="str">
        <x:f>IF('V6_ANNEE_2023'!$H35="","",'V6_ANNEE_2023'!$H35)</x:f>
      </x:c>
      <x:c r="L35" s="209" t="str">
        <x:f>IF('V6_ANNEE_2024'!$H35="","",'V6_ANNEE_2024'!$H35)</x:f>
      </x:c>
      <x:c r="M35" s="209" t="str">
        <x:f>IF('V6_ANNEE_2025'!$H35="","",'V6_ANNEE_2025'!$H35)</x:f>
      </x:c>
      <x:c r="N35" s="209" t="str">
        <x:f>IF('V6_ANNEE_2026'!$H35="","",'V6_ANNEE_2026'!$H35)</x:f>
      </x:c>
      <x:c r="O35" s="209" t="str">
        <x:f>IF('V6_ANNEE_2027'!$H35="","",'V6_ANNEE_2027'!$H35)</x:f>
      </x:c>
      <x:c r="P35" s="209" t="str">
        <x:f>IF('V6_ANNEE_2028'!$H35="","",'V6_ANNEE_2028'!$H35)</x:f>
      </x:c>
      <x:c r="Q35" s="209" t="str">
        <x:f>IF('V6_ANNEE_2029'!$H35="","",'V6_ANNEE_2029'!$H35)</x:f>
      </x:c>
      <x:c r="R35" s="209" t="str">
        <x:f>IF('V6_ANNEE_2030'!$H35="","",'V6_ANNEE_2030'!$H35)</x:f>
      </x:c>
      <x:c r="S35" s="209" t="str">
        <x:f>IF('V6_ANNEE_2031'!$H35="","",'V6_ANNEE_2031'!$H35)</x:f>
      </x:c>
      <x:c r="T35" s="209" t="str">
        <x:f>IF('V6_ANNEE_2032'!$H35="","",'V6_ANNEE_2032'!$H35)</x:f>
      </x:c>
      <x:c r="U35" s="209" t="str">
        <x:f>IF('V6_ANNEE_2033'!$H35="","",'V6_ANNEE_2033'!$H35)</x:f>
      </x:c>
      <x:c r="V35" s="209" t="str">
        <x:f>IF('V6_ANNEE_2034'!$H35="","",'V6_ANNEE_2034'!$H35)</x:f>
      </x:c>
      <x:c r="W35" s="209" t="str">
        <x:f>IF('V6_ANNEE_2035'!$H35="","",'V6_ANNEE_2035'!$H35)</x:f>
      </x:c>
      <x:c r="X35" s="209" t="str">
        <x:f>IFERROR(LOOKUP(2,1/(H35:W35&lt;&gt;""),H35:W35),"")</x:f>
      </x:c>
      <x:c r="Y35" s="209" t="str">
        <x:f>IF(X35="","",LOOKUP(2,1/(H35:W35&lt;&gt;""),$H$4:$W$4))</x:f>
      </x:c>
      <x:c r="Z35" s="205" t="n">
        <x:f>IFERROR(XLOOKUP(B35,V6_PARAMETRES_PROJECTIONS!$A$5:$A$19,V6_PARAMETRES_PROJECTIONS!$B$5:$B$19),0)</x:f>
        <x:v>0.015</x:v>
      </x:c>
      <x:c r="AA35" s="209" t="str">
        <x:f>IF(OR(X35="",NOT(ISNUMBER(X35))),"",IF(Y35&gt;=2030,IFERROR(INDEX(H35:W35,1,MATCH(2030,$H$4:$W$4,0)),X35),X35*(1+Z35)^(2030-Y35)))</x:f>
      </x:c>
      <x:c r="AB35" s="209" t="str">
        <x:f>IF(OR(X35="",NOT(ISNUMBER(X35))),"",IF(Y35&gt;=2035,IFERROR(INDEX(H35:W35,1,MATCH(2035,$H$4:$W$4,0)),X35),X35*(1+Z35)^(2035-Y35)))</x:f>
      </x:c>
      <x:c r="AC35" s="204" t="str">
        <x:f>IF(X35="","À saisir","OK")</x:f>
        <x:v>À saisir</x:v>
      </x:c>
    </x:row>
    <x:row r="36">
      <x:c r="A36" s="204" t="str">
        <x:v>B03-009</x:v>
      </x:c>
      <x:c r="B36" s="204" t="str">
        <x:v>Climat et météorologie</x:v>
      </x:c>
      <x:c r="C36" s="204" t="str">
        <x:v>Intensité des pluies</x:v>
      </x:c>
      <x:c r="D36" s="204" t="str">
        <x:v>mm/h</x:v>
      </x:c>
      <x:c r="E36" s="204" t="str">
        <x:v>ANACIM</x:v>
      </x:c>
      <x:c r="F36" s="204" t="str">
        <x:v>Cellule adaptation</x:v>
      </x:c>
      <x:c r="G36" s="204" t="str">
        <x:v>P0</x:v>
      </x:c>
      <x:c r="H36" s="209" t="str">
        <x:f>IF('V6_ANNEE_2020'!$H36="","",'V6_ANNEE_2020'!$H36)</x:f>
      </x:c>
      <x:c r="I36" s="209" t="str">
        <x:f>IF('V6_ANNEE_2021'!$H36="","",'V6_ANNEE_2021'!$H36)</x:f>
      </x:c>
      <x:c r="J36" s="209" t="str">
        <x:f>IF('V6_ANNEE_2022'!$H36="","",'V6_ANNEE_2022'!$H36)</x:f>
      </x:c>
      <x:c r="K36" s="209" t="str">
        <x:f>IF('V6_ANNEE_2023'!$H36="","",'V6_ANNEE_2023'!$H36)</x:f>
      </x:c>
      <x:c r="L36" s="209" t="str">
        <x:f>IF('V6_ANNEE_2024'!$H36="","",'V6_ANNEE_2024'!$H36)</x:f>
      </x:c>
      <x:c r="M36" s="209" t="str">
        <x:f>IF('V6_ANNEE_2025'!$H36="","",'V6_ANNEE_2025'!$H36)</x:f>
      </x:c>
      <x:c r="N36" s="209" t="str">
        <x:f>IF('V6_ANNEE_2026'!$H36="","",'V6_ANNEE_2026'!$H36)</x:f>
      </x:c>
      <x:c r="O36" s="209" t="str">
        <x:f>IF('V6_ANNEE_2027'!$H36="","",'V6_ANNEE_2027'!$H36)</x:f>
      </x:c>
      <x:c r="P36" s="209" t="str">
        <x:f>IF('V6_ANNEE_2028'!$H36="","",'V6_ANNEE_2028'!$H36)</x:f>
      </x:c>
      <x:c r="Q36" s="209" t="str">
        <x:f>IF('V6_ANNEE_2029'!$H36="","",'V6_ANNEE_2029'!$H36)</x:f>
      </x:c>
      <x:c r="R36" s="209" t="str">
        <x:f>IF('V6_ANNEE_2030'!$H36="","",'V6_ANNEE_2030'!$H36)</x:f>
      </x:c>
      <x:c r="S36" s="209" t="str">
        <x:f>IF('V6_ANNEE_2031'!$H36="","",'V6_ANNEE_2031'!$H36)</x:f>
      </x:c>
      <x:c r="T36" s="209" t="str">
        <x:f>IF('V6_ANNEE_2032'!$H36="","",'V6_ANNEE_2032'!$H36)</x:f>
      </x:c>
      <x:c r="U36" s="209" t="str">
        <x:f>IF('V6_ANNEE_2033'!$H36="","",'V6_ANNEE_2033'!$H36)</x:f>
      </x:c>
      <x:c r="V36" s="209" t="str">
        <x:f>IF('V6_ANNEE_2034'!$H36="","",'V6_ANNEE_2034'!$H36)</x:f>
      </x:c>
      <x:c r="W36" s="209" t="str">
        <x:f>IF('V6_ANNEE_2035'!$H36="","",'V6_ANNEE_2035'!$H36)</x:f>
      </x:c>
      <x:c r="X36" s="209" t="str">
        <x:f>IFERROR(LOOKUP(2,1/(H36:W36&lt;&gt;""),H36:W36),"")</x:f>
      </x:c>
      <x:c r="Y36" s="209" t="str">
        <x:f>IF(X36="","",LOOKUP(2,1/(H36:W36&lt;&gt;""),$H$4:$W$4))</x:f>
      </x:c>
      <x:c r="Z36" s="205" t="n">
        <x:f>IFERROR(XLOOKUP(B36,V6_PARAMETRES_PROJECTIONS!$A$5:$A$19,V6_PARAMETRES_PROJECTIONS!$B$5:$B$19),0)</x:f>
        <x:v>0.015</x:v>
      </x:c>
      <x:c r="AA36" s="209" t="str">
        <x:f>IF(OR(X36="",NOT(ISNUMBER(X36))),"",IF(Y36&gt;=2030,IFERROR(INDEX(H36:W36,1,MATCH(2030,$H$4:$W$4,0)),X36),X36*(1+Z36)^(2030-Y36)))</x:f>
      </x:c>
      <x:c r="AB36" s="209" t="str">
        <x:f>IF(OR(X36="",NOT(ISNUMBER(X36))),"",IF(Y36&gt;=2035,IFERROR(INDEX(H36:W36,1,MATCH(2035,$H$4:$W$4,0)),X36),X36*(1+Z36)^(2035-Y36)))</x:f>
      </x:c>
      <x:c r="AC36" s="204" t="str">
        <x:f>IF(X36="","À saisir","OK")</x:f>
        <x:v>À saisir</x:v>
      </x:c>
    </x:row>
    <x:row r="37">
      <x:c r="A37" s="204" t="str">
        <x:v>B03-010</x:v>
      </x:c>
      <x:c r="B37" s="204" t="str">
        <x:v>Climat et météorologie</x:v>
      </x:c>
      <x:c r="C37" s="204" t="str">
        <x:v>Humidité</x:v>
      </x:c>
      <x:c r="D37" s="204" t="str">
        <x:v>%</x:v>
      </x:c>
      <x:c r="E37" s="204" t="str">
        <x:v>ANACIM</x:v>
      </x:c>
      <x:c r="F37" s="204" t="str">
        <x:v>Cellule adaptation</x:v>
      </x:c>
      <x:c r="G37" s="204" t="str">
        <x:v>P0</x:v>
      </x:c>
      <x:c r="H37" s="209" t="str">
        <x:f>IF('V6_ANNEE_2020'!$H37="","",'V6_ANNEE_2020'!$H37)</x:f>
      </x:c>
      <x:c r="I37" s="209" t="str">
        <x:f>IF('V6_ANNEE_2021'!$H37="","",'V6_ANNEE_2021'!$H37)</x:f>
      </x:c>
      <x:c r="J37" s="209" t="str">
        <x:f>IF('V6_ANNEE_2022'!$H37="","",'V6_ANNEE_2022'!$H37)</x:f>
      </x:c>
      <x:c r="K37" s="209" t="str">
        <x:f>IF('V6_ANNEE_2023'!$H37="","",'V6_ANNEE_2023'!$H37)</x:f>
      </x:c>
      <x:c r="L37" s="209" t="str">
        <x:f>IF('V6_ANNEE_2024'!$H37="","",'V6_ANNEE_2024'!$H37)</x:f>
      </x:c>
      <x:c r="M37" s="209" t="str">
        <x:f>IF('V6_ANNEE_2025'!$H37="","",'V6_ANNEE_2025'!$H37)</x:f>
      </x:c>
      <x:c r="N37" s="209" t="str">
        <x:f>IF('V6_ANNEE_2026'!$H37="","",'V6_ANNEE_2026'!$H37)</x:f>
      </x:c>
      <x:c r="O37" s="209" t="str">
        <x:f>IF('V6_ANNEE_2027'!$H37="","",'V6_ANNEE_2027'!$H37)</x:f>
      </x:c>
      <x:c r="P37" s="209" t="str">
        <x:f>IF('V6_ANNEE_2028'!$H37="","",'V6_ANNEE_2028'!$H37)</x:f>
      </x:c>
      <x:c r="Q37" s="209" t="str">
        <x:f>IF('V6_ANNEE_2029'!$H37="","",'V6_ANNEE_2029'!$H37)</x:f>
      </x:c>
      <x:c r="R37" s="209" t="str">
        <x:f>IF('V6_ANNEE_2030'!$H37="","",'V6_ANNEE_2030'!$H37)</x:f>
      </x:c>
      <x:c r="S37" s="209" t="str">
        <x:f>IF('V6_ANNEE_2031'!$H37="","",'V6_ANNEE_2031'!$H37)</x:f>
      </x:c>
      <x:c r="T37" s="209" t="str">
        <x:f>IF('V6_ANNEE_2032'!$H37="","",'V6_ANNEE_2032'!$H37)</x:f>
      </x:c>
      <x:c r="U37" s="209" t="str">
        <x:f>IF('V6_ANNEE_2033'!$H37="","",'V6_ANNEE_2033'!$H37)</x:f>
      </x:c>
      <x:c r="V37" s="209" t="str">
        <x:f>IF('V6_ANNEE_2034'!$H37="","",'V6_ANNEE_2034'!$H37)</x:f>
      </x:c>
      <x:c r="W37" s="209" t="str">
        <x:f>IF('V6_ANNEE_2035'!$H37="","",'V6_ANNEE_2035'!$H37)</x:f>
      </x:c>
      <x:c r="X37" s="209" t="str">
        <x:f>IFERROR(LOOKUP(2,1/(H37:W37&lt;&gt;""),H37:W37),"")</x:f>
      </x:c>
      <x:c r="Y37" s="209" t="str">
        <x:f>IF(X37="","",LOOKUP(2,1/(H37:W37&lt;&gt;""),$H$4:$W$4))</x:f>
      </x:c>
      <x:c r="Z37" s="205" t="n">
        <x:f>IFERROR(XLOOKUP(B37,V6_PARAMETRES_PROJECTIONS!$A$5:$A$19,V6_PARAMETRES_PROJECTIONS!$B$5:$B$19),0)</x:f>
        <x:v>0.015</x:v>
      </x:c>
      <x:c r="AA37" s="209" t="str">
        <x:f>IF(OR(X37="",NOT(ISNUMBER(X37))),"",IF(Y37&gt;=2030,IFERROR(INDEX(H37:W37,1,MATCH(2030,$H$4:$W$4,0)),X37),X37*(1+Z37)^(2030-Y37)))</x:f>
      </x:c>
      <x:c r="AB37" s="209" t="str">
        <x:f>IF(OR(X37="",NOT(ISNUMBER(X37))),"",IF(Y37&gt;=2035,IFERROR(INDEX(H37:W37,1,MATCH(2035,$H$4:$W$4,0)),X37),X37*(1+Z37)^(2035-Y37)))</x:f>
      </x:c>
      <x:c r="AC37" s="204" t="str">
        <x:f>IF(X37="","À saisir","OK")</x:f>
        <x:v>À saisir</x:v>
      </x:c>
    </x:row>
    <x:row r="38">
      <x:c r="A38" s="204" t="str">
        <x:v>B03-011</x:v>
      </x:c>
      <x:c r="B38" s="204" t="str">
        <x:v>Climat et météorologie</x:v>
      </x:c>
      <x:c r="C38" s="204" t="str">
        <x:v>Vitesse du vent</x:v>
      </x:c>
      <x:c r="D38" s="204" t="str">
        <x:v>m/s</x:v>
      </x:c>
      <x:c r="E38" s="204" t="str">
        <x:v>ANACIM</x:v>
      </x:c>
      <x:c r="F38" s="204" t="str">
        <x:v>Cellule adaptation</x:v>
      </x:c>
      <x:c r="G38" s="204" t="str">
        <x:v>P0</x:v>
      </x:c>
      <x:c r="H38" s="209" t="str">
        <x:f>IF('V6_ANNEE_2020'!$H38="","",'V6_ANNEE_2020'!$H38)</x:f>
      </x:c>
      <x:c r="I38" s="209" t="str">
        <x:f>IF('V6_ANNEE_2021'!$H38="","",'V6_ANNEE_2021'!$H38)</x:f>
      </x:c>
      <x:c r="J38" s="209" t="str">
        <x:f>IF('V6_ANNEE_2022'!$H38="","",'V6_ANNEE_2022'!$H38)</x:f>
      </x:c>
      <x:c r="K38" s="209" t="str">
        <x:f>IF('V6_ANNEE_2023'!$H38="","",'V6_ANNEE_2023'!$H38)</x:f>
      </x:c>
      <x:c r="L38" s="209" t="str">
        <x:f>IF('V6_ANNEE_2024'!$H38="","",'V6_ANNEE_2024'!$H38)</x:f>
      </x:c>
      <x:c r="M38" s="209" t="str">
        <x:f>IF('V6_ANNEE_2025'!$H38="","",'V6_ANNEE_2025'!$H38)</x:f>
      </x:c>
      <x:c r="N38" s="209" t="str">
        <x:f>IF('V6_ANNEE_2026'!$H38="","",'V6_ANNEE_2026'!$H38)</x:f>
      </x:c>
      <x:c r="O38" s="209" t="str">
        <x:f>IF('V6_ANNEE_2027'!$H38="","",'V6_ANNEE_2027'!$H38)</x:f>
      </x:c>
      <x:c r="P38" s="209" t="str">
        <x:f>IF('V6_ANNEE_2028'!$H38="","",'V6_ANNEE_2028'!$H38)</x:f>
      </x:c>
      <x:c r="Q38" s="209" t="str">
        <x:f>IF('V6_ANNEE_2029'!$H38="","",'V6_ANNEE_2029'!$H38)</x:f>
      </x:c>
      <x:c r="R38" s="209" t="str">
        <x:f>IF('V6_ANNEE_2030'!$H38="","",'V6_ANNEE_2030'!$H38)</x:f>
      </x:c>
      <x:c r="S38" s="209" t="str">
        <x:f>IF('V6_ANNEE_2031'!$H38="","",'V6_ANNEE_2031'!$H38)</x:f>
      </x:c>
      <x:c r="T38" s="209" t="str">
        <x:f>IF('V6_ANNEE_2032'!$H38="","",'V6_ANNEE_2032'!$H38)</x:f>
      </x:c>
      <x:c r="U38" s="209" t="str">
        <x:f>IF('V6_ANNEE_2033'!$H38="","",'V6_ANNEE_2033'!$H38)</x:f>
      </x:c>
      <x:c r="V38" s="209" t="str">
        <x:f>IF('V6_ANNEE_2034'!$H38="","",'V6_ANNEE_2034'!$H38)</x:f>
      </x:c>
      <x:c r="W38" s="209" t="str">
        <x:f>IF('V6_ANNEE_2035'!$H38="","",'V6_ANNEE_2035'!$H38)</x:f>
      </x:c>
      <x:c r="X38" s="209" t="str">
        <x:f>IFERROR(LOOKUP(2,1/(H38:W38&lt;&gt;""),H38:W38),"")</x:f>
      </x:c>
      <x:c r="Y38" s="209" t="str">
        <x:f>IF(X38="","",LOOKUP(2,1/(H38:W38&lt;&gt;""),$H$4:$W$4))</x:f>
      </x:c>
      <x:c r="Z38" s="205" t="n">
        <x:f>IFERROR(XLOOKUP(B38,V6_PARAMETRES_PROJECTIONS!$A$5:$A$19,V6_PARAMETRES_PROJECTIONS!$B$5:$B$19),0)</x:f>
        <x:v>0.015</x:v>
      </x:c>
      <x:c r="AA38" s="209" t="str">
        <x:f>IF(OR(X38="",NOT(ISNUMBER(X38))),"",IF(Y38&gt;=2030,IFERROR(INDEX(H38:W38,1,MATCH(2030,$H$4:$W$4,0)),X38),X38*(1+Z38)^(2030-Y38)))</x:f>
      </x:c>
      <x:c r="AB38" s="209" t="str">
        <x:f>IF(OR(X38="",NOT(ISNUMBER(X38))),"",IF(Y38&gt;=2035,IFERROR(INDEX(H38:W38,1,MATCH(2035,$H$4:$W$4,0)),X38),X38*(1+Z38)^(2035-Y38)))</x:f>
      </x:c>
      <x:c r="AC38" s="204" t="str">
        <x:f>IF(X38="","À saisir","OK")</x:f>
        <x:v>À saisir</x:v>
      </x:c>
    </x:row>
    <x:row r="39">
      <x:c r="A39" s="204" t="str">
        <x:v>B03-012</x:v>
      </x:c>
      <x:c r="B39" s="204" t="str">
        <x:v>Climat et météorologie</x:v>
      </x:c>
      <x:c r="C39" s="204" t="str">
        <x:v>Direction du vent</x:v>
      </x:c>
      <x:c r="D39" s="204" t="str">
        <x:v>degrés</x:v>
      </x:c>
      <x:c r="E39" s="204" t="str">
        <x:v>ANACIM</x:v>
      </x:c>
      <x:c r="F39" s="204" t="str">
        <x:v>Cellule adaptation</x:v>
      </x:c>
      <x:c r="G39" s="204" t="str">
        <x:v>P0</x:v>
      </x:c>
      <x:c r="H39" s="209" t="str">
        <x:f>IF('V6_ANNEE_2020'!$H39="","",'V6_ANNEE_2020'!$H39)</x:f>
      </x:c>
      <x:c r="I39" s="209" t="str">
        <x:f>IF('V6_ANNEE_2021'!$H39="","",'V6_ANNEE_2021'!$H39)</x:f>
      </x:c>
      <x:c r="J39" s="209" t="str">
        <x:f>IF('V6_ANNEE_2022'!$H39="","",'V6_ANNEE_2022'!$H39)</x:f>
      </x:c>
      <x:c r="K39" s="209" t="str">
        <x:f>IF('V6_ANNEE_2023'!$H39="","",'V6_ANNEE_2023'!$H39)</x:f>
      </x:c>
      <x:c r="L39" s="209" t="str">
        <x:f>IF('V6_ANNEE_2024'!$H39="","",'V6_ANNEE_2024'!$H39)</x:f>
      </x:c>
      <x:c r="M39" s="209" t="str">
        <x:f>IF('V6_ANNEE_2025'!$H39="","",'V6_ANNEE_2025'!$H39)</x:f>
      </x:c>
      <x:c r="N39" s="209" t="str">
        <x:f>IF('V6_ANNEE_2026'!$H39="","",'V6_ANNEE_2026'!$H39)</x:f>
      </x:c>
      <x:c r="O39" s="209" t="str">
        <x:f>IF('V6_ANNEE_2027'!$H39="","",'V6_ANNEE_2027'!$H39)</x:f>
      </x:c>
      <x:c r="P39" s="209" t="str">
        <x:f>IF('V6_ANNEE_2028'!$H39="","",'V6_ANNEE_2028'!$H39)</x:f>
      </x:c>
      <x:c r="Q39" s="209" t="str">
        <x:f>IF('V6_ANNEE_2029'!$H39="","",'V6_ANNEE_2029'!$H39)</x:f>
      </x:c>
      <x:c r="R39" s="209" t="str">
        <x:f>IF('V6_ANNEE_2030'!$H39="","",'V6_ANNEE_2030'!$H39)</x:f>
      </x:c>
      <x:c r="S39" s="209" t="str">
        <x:f>IF('V6_ANNEE_2031'!$H39="","",'V6_ANNEE_2031'!$H39)</x:f>
      </x:c>
      <x:c r="T39" s="209" t="str">
        <x:f>IF('V6_ANNEE_2032'!$H39="","",'V6_ANNEE_2032'!$H39)</x:f>
      </x:c>
      <x:c r="U39" s="209" t="str">
        <x:f>IF('V6_ANNEE_2033'!$H39="","",'V6_ANNEE_2033'!$H39)</x:f>
      </x:c>
      <x:c r="V39" s="209" t="str">
        <x:f>IF('V6_ANNEE_2034'!$H39="","",'V6_ANNEE_2034'!$H39)</x:f>
      </x:c>
      <x:c r="W39" s="209" t="str">
        <x:f>IF('V6_ANNEE_2035'!$H39="","",'V6_ANNEE_2035'!$H39)</x:f>
      </x:c>
      <x:c r="X39" s="209" t="str">
        <x:f>IFERROR(LOOKUP(2,1/(H39:W39&lt;&gt;""),H39:W39),"")</x:f>
      </x:c>
      <x:c r="Y39" s="209" t="str">
        <x:f>IF(X39="","",LOOKUP(2,1/(H39:W39&lt;&gt;""),$H$4:$W$4))</x:f>
      </x:c>
      <x:c r="Z39" s="205" t="n">
        <x:f>IFERROR(XLOOKUP(B39,V6_PARAMETRES_PROJECTIONS!$A$5:$A$19,V6_PARAMETRES_PROJECTIONS!$B$5:$B$19),0)</x:f>
        <x:v>0.015</x:v>
      </x:c>
      <x:c r="AA39" s="209" t="str">
        <x:f>IF(OR(X39="",NOT(ISNUMBER(X39))),"",IF(Y39&gt;=2030,IFERROR(INDEX(H39:W39,1,MATCH(2030,$H$4:$W$4,0)),X39),X39*(1+Z39)^(2030-Y39)))</x:f>
      </x:c>
      <x:c r="AB39" s="209" t="str">
        <x:f>IF(OR(X39="",NOT(ISNUMBER(X39))),"",IF(Y39&gt;=2035,IFERROR(INDEX(H39:W39,1,MATCH(2035,$H$4:$W$4,0)),X39),X39*(1+Z39)^(2035-Y39)))</x:f>
      </x:c>
      <x:c r="AC39" s="204" t="str">
        <x:f>IF(X39="","À saisir","OK")</x:f>
        <x:v>À saisir</x:v>
      </x:c>
    </x:row>
    <x:row r="40">
      <x:c r="A40" s="204" t="str">
        <x:v>B03-013</x:v>
      </x:c>
      <x:c r="B40" s="204" t="str">
        <x:v>Climat et météorologie</x:v>
      </x:c>
      <x:c r="C40" s="204" t="str">
        <x:v>Rayonnement solaire</x:v>
      </x:c>
      <x:c r="D40" s="204" t="str">
        <x:v>W/m²</x:v>
      </x:c>
      <x:c r="E40" s="204" t="str">
        <x:v>ANACIM</x:v>
      </x:c>
      <x:c r="F40" s="204" t="str">
        <x:v>Cellule adaptation</x:v>
      </x:c>
      <x:c r="G40" s="204" t="str">
        <x:v>P0</x:v>
      </x:c>
      <x:c r="H40" s="209" t="str">
        <x:f>IF('V6_ANNEE_2020'!$H40="","",'V6_ANNEE_2020'!$H40)</x:f>
      </x:c>
      <x:c r="I40" s="209" t="str">
        <x:f>IF('V6_ANNEE_2021'!$H40="","",'V6_ANNEE_2021'!$H40)</x:f>
      </x:c>
      <x:c r="J40" s="209" t="str">
        <x:f>IF('V6_ANNEE_2022'!$H40="","",'V6_ANNEE_2022'!$H40)</x:f>
      </x:c>
      <x:c r="K40" s="209" t="str">
        <x:f>IF('V6_ANNEE_2023'!$H40="","",'V6_ANNEE_2023'!$H40)</x:f>
      </x:c>
      <x:c r="L40" s="209" t="str">
        <x:f>IF('V6_ANNEE_2024'!$H40="","",'V6_ANNEE_2024'!$H40)</x:f>
      </x:c>
      <x:c r="M40" s="209" t="str">
        <x:f>IF('V6_ANNEE_2025'!$H40="","",'V6_ANNEE_2025'!$H40)</x:f>
      </x:c>
      <x:c r="N40" s="209" t="str">
        <x:f>IF('V6_ANNEE_2026'!$H40="","",'V6_ANNEE_2026'!$H40)</x:f>
      </x:c>
      <x:c r="O40" s="209" t="str">
        <x:f>IF('V6_ANNEE_2027'!$H40="","",'V6_ANNEE_2027'!$H40)</x:f>
      </x:c>
      <x:c r="P40" s="209" t="str">
        <x:f>IF('V6_ANNEE_2028'!$H40="","",'V6_ANNEE_2028'!$H40)</x:f>
      </x:c>
      <x:c r="Q40" s="209" t="str">
        <x:f>IF('V6_ANNEE_2029'!$H40="","",'V6_ANNEE_2029'!$H40)</x:f>
      </x:c>
      <x:c r="R40" s="209" t="str">
        <x:f>IF('V6_ANNEE_2030'!$H40="","",'V6_ANNEE_2030'!$H40)</x:f>
      </x:c>
      <x:c r="S40" s="209" t="str">
        <x:f>IF('V6_ANNEE_2031'!$H40="","",'V6_ANNEE_2031'!$H40)</x:f>
      </x:c>
      <x:c r="T40" s="209" t="str">
        <x:f>IF('V6_ANNEE_2032'!$H40="","",'V6_ANNEE_2032'!$H40)</x:f>
      </x:c>
      <x:c r="U40" s="209" t="str">
        <x:f>IF('V6_ANNEE_2033'!$H40="","",'V6_ANNEE_2033'!$H40)</x:f>
      </x:c>
      <x:c r="V40" s="209" t="str">
        <x:f>IF('V6_ANNEE_2034'!$H40="","",'V6_ANNEE_2034'!$H40)</x:f>
      </x:c>
      <x:c r="W40" s="209" t="str">
        <x:f>IF('V6_ANNEE_2035'!$H40="","",'V6_ANNEE_2035'!$H40)</x:f>
      </x:c>
      <x:c r="X40" s="209" t="str">
        <x:f>IFERROR(LOOKUP(2,1/(H40:W40&lt;&gt;""),H40:W40),"")</x:f>
      </x:c>
      <x:c r="Y40" s="209" t="str">
        <x:f>IF(X40="","",LOOKUP(2,1/(H40:W40&lt;&gt;""),$H$4:$W$4))</x:f>
      </x:c>
      <x:c r="Z40" s="205" t="n">
        <x:f>IFERROR(XLOOKUP(B40,V6_PARAMETRES_PROJECTIONS!$A$5:$A$19,V6_PARAMETRES_PROJECTIONS!$B$5:$B$19),0)</x:f>
        <x:v>0.015</x:v>
      </x:c>
      <x:c r="AA40" s="209" t="str">
        <x:f>IF(OR(X40="",NOT(ISNUMBER(X40))),"",IF(Y40&gt;=2030,IFERROR(INDEX(H40:W40,1,MATCH(2030,$H$4:$W$4,0)),X40),X40*(1+Z40)^(2030-Y40)))</x:f>
      </x:c>
      <x:c r="AB40" s="209" t="str">
        <x:f>IF(OR(X40="",NOT(ISNUMBER(X40))),"",IF(Y40&gt;=2035,IFERROR(INDEX(H40:W40,1,MATCH(2035,$H$4:$W$4,0)),X40),X40*(1+Z40)^(2035-Y40)))</x:f>
      </x:c>
      <x:c r="AC40" s="204" t="str">
        <x:f>IF(X40="","À saisir","OK")</x:f>
        <x:v>À saisir</x:v>
      </x:c>
    </x:row>
    <x:row r="41">
      <x:c r="A41" s="204" t="str">
        <x:v>B03-014</x:v>
      </x:c>
      <x:c r="B41" s="204" t="str">
        <x:v>Climat et météorologie</x:v>
      </x:c>
      <x:c r="C41" s="204" t="str">
        <x:v>Évapotranspiration</x:v>
      </x:c>
      <x:c r="D41" s="204" t="str">
        <x:v>mm</x:v>
      </x:c>
      <x:c r="E41" s="204" t="str">
        <x:v>ANACIM</x:v>
      </x:c>
      <x:c r="F41" s="204" t="str">
        <x:v>Cellule adaptation</x:v>
      </x:c>
      <x:c r="G41" s="204" t="str">
        <x:v>P0</x:v>
      </x:c>
      <x:c r="H41" s="209" t="str">
        <x:f>IF('V6_ANNEE_2020'!$H41="","",'V6_ANNEE_2020'!$H41)</x:f>
      </x:c>
      <x:c r="I41" s="209" t="str">
        <x:f>IF('V6_ANNEE_2021'!$H41="","",'V6_ANNEE_2021'!$H41)</x:f>
      </x:c>
      <x:c r="J41" s="209" t="str">
        <x:f>IF('V6_ANNEE_2022'!$H41="","",'V6_ANNEE_2022'!$H41)</x:f>
      </x:c>
      <x:c r="K41" s="209" t="str">
        <x:f>IF('V6_ANNEE_2023'!$H41="","",'V6_ANNEE_2023'!$H41)</x:f>
      </x:c>
      <x:c r="L41" s="209" t="str">
        <x:f>IF('V6_ANNEE_2024'!$H41="","",'V6_ANNEE_2024'!$H41)</x:f>
      </x:c>
      <x:c r="M41" s="209" t="str">
        <x:f>IF('V6_ANNEE_2025'!$H41="","",'V6_ANNEE_2025'!$H41)</x:f>
      </x:c>
      <x:c r="N41" s="209" t="str">
        <x:f>IF('V6_ANNEE_2026'!$H41="","",'V6_ANNEE_2026'!$H41)</x:f>
      </x:c>
      <x:c r="O41" s="209" t="str">
        <x:f>IF('V6_ANNEE_2027'!$H41="","",'V6_ANNEE_2027'!$H41)</x:f>
      </x:c>
      <x:c r="P41" s="209" t="str">
        <x:f>IF('V6_ANNEE_2028'!$H41="","",'V6_ANNEE_2028'!$H41)</x:f>
      </x:c>
      <x:c r="Q41" s="209" t="str">
        <x:f>IF('V6_ANNEE_2029'!$H41="","",'V6_ANNEE_2029'!$H41)</x:f>
      </x:c>
      <x:c r="R41" s="209" t="str">
        <x:f>IF('V6_ANNEE_2030'!$H41="","",'V6_ANNEE_2030'!$H41)</x:f>
      </x:c>
      <x:c r="S41" s="209" t="str">
        <x:f>IF('V6_ANNEE_2031'!$H41="","",'V6_ANNEE_2031'!$H41)</x:f>
      </x:c>
      <x:c r="T41" s="209" t="str">
        <x:f>IF('V6_ANNEE_2032'!$H41="","",'V6_ANNEE_2032'!$H41)</x:f>
      </x:c>
      <x:c r="U41" s="209" t="str">
        <x:f>IF('V6_ANNEE_2033'!$H41="","",'V6_ANNEE_2033'!$H41)</x:f>
      </x:c>
      <x:c r="V41" s="209" t="str">
        <x:f>IF('V6_ANNEE_2034'!$H41="","",'V6_ANNEE_2034'!$H41)</x:f>
      </x:c>
      <x:c r="W41" s="209" t="str">
        <x:f>IF('V6_ANNEE_2035'!$H41="","",'V6_ANNEE_2035'!$H41)</x:f>
      </x:c>
      <x:c r="X41" s="209" t="str">
        <x:f>IFERROR(LOOKUP(2,1/(H41:W41&lt;&gt;""),H41:W41),"")</x:f>
      </x:c>
      <x:c r="Y41" s="209" t="str">
        <x:f>IF(X41="","",LOOKUP(2,1/(H41:W41&lt;&gt;""),$H$4:$W$4))</x:f>
      </x:c>
      <x:c r="Z41" s="205" t="n">
        <x:f>IFERROR(XLOOKUP(B41,V6_PARAMETRES_PROJECTIONS!$A$5:$A$19,V6_PARAMETRES_PROJECTIONS!$B$5:$B$19),0)</x:f>
        <x:v>0.015</x:v>
      </x:c>
      <x:c r="AA41" s="209" t="str">
        <x:f>IF(OR(X41="",NOT(ISNUMBER(X41))),"",IF(Y41&gt;=2030,IFERROR(INDEX(H41:W41,1,MATCH(2030,$H$4:$W$4,0)),X41),X41*(1+Z41)^(2030-Y41)))</x:f>
      </x:c>
      <x:c r="AB41" s="209" t="str">
        <x:f>IF(OR(X41="",NOT(ISNUMBER(X41))),"",IF(Y41&gt;=2035,IFERROR(INDEX(H41:W41,1,MATCH(2035,$H$4:$W$4,0)),X41),X41*(1+Z41)^(2035-Y41)))</x:f>
      </x:c>
      <x:c r="AC41" s="204" t="str">
        <x:f>IF(X41="","À saisir","OK")</x:f>
        <x:v>À saisir</x:v>
      </x:c>
    </x:row>
    <x:row r="42">
      <x:c r="A42" s="204" t="str">
        <x:v>B03-015</x:v>
      </x:c>
      <x:c r="B42" s="204" t="str">
        <x:v>Climat et météorologie</x:v>
      </x:c>
      <x:c r="C42" s="204" t="str">
        <x:v>Niveau marin</x:v>
      </x:c>
      <x:c r="D42" s="204" t="str">
        <x:v>m</x:v>
      </x:c>
      <x:c r="E42" s="204" t="str">
        <x:v>ANACIM</x:v>
      </x:c>
      <x:c r="F42" s="204" t="str">
        <x:v>Cellule adaptation</x:v>
      </x:c>
      <x:c r="G42" s="204" t="str">
        <x:v>P0</x:v>
      </x:c>
      <x:c r="H42" s="209" t="str">
        <x:f>IF('V6_ANNEE_2020'!$H42="","",'V6_ANNEE_2020'!$H42)</x:f>
      </x:c>
      <x:c r="I42" s="209" t="str">
        <x:f>IF('V6_ANNEE_2021'!$H42="","",'V6_ANNEE_2021'!$H42)</x:f>
      </x:c>
      <x:c r="J42" s="209" t="str">
        <x:f>IF('V6_ANNEE_2022'!$H42="","",'V6_ANNEE_2022'!$H42)</x:f>
      </x:c>
      <x:c r="K42" s="209" t="str">
        <x:f>IF('V6_ANNEE_2023'!$H42="","",'V6_ANNEE_2023'!$H42)</x:f>
      </x:c>
      <x:c r="L42" s="209" t="str">
        <x:f>IF('V6_ANNEE_2024'!$H42="","",'V6_ANNEE_2024'!$H42)</x:f>
      </x:c>
      <x:c r="M42" s="209" t="str">
        <x:f>IF('V6_ANNEE_2025'!$H42="","",'V6_ANNEE_2025'!$H42)</x:f>
      </x:c>
      <x:c r="N42" s="209" t="str">
        <x:f>IF('V6_ANNEE_2026'!$H42="","",'V6_ANNEE_2026'!$H42)</x:f>
      </x:c>
      <x:c r="O42" s="209" t="str">
        <x:f>IF('V6_ANNEE_2027'!$H42="","",'V6_ANNEE_2027'!$H42)</x:f>
      </x:c>
      <x:c r="P42" s="209" t="str">
        <x:f>IF('V6_ANNEE_2028'!$H42="","",'V6_ANNEE_2028'!$H42)</x:f>
      </x:c>
      <x:c r="Q42" s="209" t="str">
        <x:f>IF('V6_ANNEE_2029'!$H42="","",'V6_ANNEE_2029'!$H42)</x:f>
      </x:c>
      <x:c r="R42" s="209" t="str">
        <x:f>IF('V6_ANNEE_2030'!$H42="","",'V6_ANNEE_2030'!$H42)</x:f>
      </x:c>
      <x:c r="S42" s="209" t="str">
        <x:f>IF('V6_ANNEE_2031'!$H42="","",'V6_ANNEE_2031'!$H42)</x:f>
      </x:c>
      <x:c r="T42" s="209" t="str">
        <x:f>IF('V6_ANNEE_2032'!$H42="","",'V6_ANNEE_2032'!$H42)</x:f>
      </x:c>
      <x:c r="U42" s="209" t="str">
        <x:f>IF('V6_ANNEE_2033'!$H42="","",'V6_ANNEE_2033'!$H42)</x:f>
      </x:c>
      <x:c r="V42" s="209" t="str">
        <x:f>IF('V6_ANNEE_2034'!$H42="","",'V6_ANNEE_2034'!$H42)</x:f>
      </x:c>
      <x:c r="W42" s="209" t="str">
        <x:f>IF('V6_ANNEE_2035'!$H42="","",'V6_ANNEE_2035'!$H42)</x:f>
      </x:c>
      <x:c r="X42" s="209" t="str">
        <x:f>IFERROR(LOOKUP(2,1/(H42:W42&lt;&gt;""),H42:W42),"")</x:f>
      </x:c>
      <x:c r="Y42" s="209" t="str">
        <x:f>IF(X42="","",LOOKUP(2,1/(H42:W42&lt;&gt;""),$H$4:$W$4))</x:f>
      </x:c>
      <x:c r="Z42" s="205" t="n">
        <x:f>IFERROR(XLOOKUP(B42,V6_PARAMETRES_PROJECTIONS!$A$5:$A$19,V6_PARAMETRES_PROJECTIONS!$B$5:$B$19),0)</x:f>
        <x:v>0.015</x:v>
      </x:c>
      <x:c r="AA42" s="209" t="str">
        <x:f>IF(OR(X42="",NOT(ISNUMBER(X42))),"",IF(Y42&gt;=2030,IFERROR(INDEX(H42:W42,1,MATCH(2030,$H$4:$W$4,0)),X42),X42*(1+Z42)^(2030-Y42)))</x:f>
      </x:c>
      <x:c r="AB42" s="209" t="str">
        <x:f>IF(OR(X42="",NOT(ISNUMBER(X42))),"",IF(Y42&gt;=2035,IFERROR(INDEX(H42:W42,1,MATCH(2035,$H$4:$W$4,0)),X42),X42*(1+Z42)^(2035-Y42)))</x:f>
      </x:c>
      <x:c r="AC42" s="204" t="str">
        <x:f>IF(X42="","À saisir","OK")</x:f>
        <x:v>À saisir</x:v>
      </x:c>
    </x:row>
    <x:row r="43">
      <x:c r="A43" s="204" t="str">
        <x:v>B04-001</x:v>
      </x:c>
      <x:c r="B43" s="204" t="str">
        <x:v>Risques climatiques</x:v>
      </x:c>
      <x:c r="C43" s="204" t="str">
        <x:v>Inondations - fréquence</x:v>
      </x:c>
      <x:c r="D43" s="204" t="str">
        <x:v>événements/an</x:v>
      </x:c>
      <x:c r="E43" s="204" t="str">
        <x:v>ANACIM / CSE / ONAS / Ville</x:v>
      </x:c>
      <x:c r="F43" s="204" t="str">
        <x:v>Planification / SIG</x:v>
      </x:c>
      <x:c r="G43" s="204" t="str">
        <x:v>P0</x:v>
      </x:c>
      <x:c r="H43" s="209" t="str">
        <x:f>IF('V6_ANNEE_2020'!$H43="","",'V6_ANNEE_2020'!$H43)</x:f>
      </x:c>
      <x:c r="I43" s="209" t="str">
        <x:f>IF('V6_ANNEE_2021'!$H43="","",'V6_ANNEE_2021'!$H43)</x:f>
      </x:c>
      <x:c r="J43" s="209" t="str">
        <x:f>IF('V6_ANNEE_2022'!$H43="","",'V6_ANNEE_2022'!$H43)</x:f>
      </x:c>
      <x:c r="K43" s="209" t="str">
        <x:f>IF('V6_ANNEE_2023'!$H43="","",'V6_ANNEE_2023'!$H43)</x:f>
      </x:c>
      <x:c r="L43" s="209" t="str">
        <x:f>IF('V6_ANNEE_2024'!$H43="","",'V6_ANNEE_2024'!$H43)</x:f>
      </x:c>
      <x:c r="M43" s="209" t="str">
        <x:f>IF('V6_ANNEE_2025'!$H43="","",'V6_ANNEE_2025'!$H43)</x:f>
      </x:c>
      <x:c r="N43" s="209" t="str">
        <x:f>IF('V6_ANNEE_2026'!$H43="","",'V6_ANNEE_2026'!$H43)</x:f>
      </x:c>
      <x:c r="O43" s="209" t="str">
        <x:f>IF('V6_ANNEE_2027'!$H43="","",'V6_ANNEE_2027'!$H43)</x:f>
      </x:c>
      <x:c r="P43" s="209" t="str">
        <x:f>IF('V6_ANNEE_2028'!$H43="","",'V6_ANNEE_2028'!$H43)</x:f>
      </x:c>
      <x:c r="Q43" s="209" t="str">
        <x:f>IF('V6_ANNEE_2029'!$H43="","",'V6_ANNEE_2029'!$H43)</x:f>
      </x:c>
      <x:c r="R43" s="209" t="str">
        <x:f>IF('V6_ANNEE_2030'!$H43="","",'V6_ANNEE_2030'!$H43)</x:f>
      </x:c>
      <x:c r="S43" s="209" t="str">
        <x:f>IF('V6_ANNEE_2031'!$H43="","",'V6_ANNEE_2031'!$H43)</x:f>
      </x:c>
      <x:c r="T43" s="209" t="str">
        <x:f>IF('V6_ANNEE_2032'!$H43="","",'V6_ANNEE_2032'!$H43)</x:f>
      </x:c>
      <x:c r="U43" s="209" t="str">
        <x:f>IF('V6_ANNEE_2033'!$H43="","",'V6_ANNEE_2033'!$H43)</x:f>
      </x:c>
      <x:c r="V43" s="209" t="str">
        <x:f>IF('V6_ANNEE_2034'!$H43="","",'V6_ANNEE_2034'!$H43)</x:f>
      </x:c>
      <x:c r="W43" s="209" t="str">
        <x:f>IF('V6_ANNEE_2035'!$H43="","",'V6_ANNEE_2035'!$H43)</x:f>
      </x:c>
      <x:c r="X43" s="209" t="str">
        <x:f>IFERROR(LOOKUP(2,1/(H43:W43&lt;&gt;""),H43:W43),"")</x:f>
      </x:c>
      <x:c r="Y43" s="209" t="str">
        <x:f>IF(X43="","",LOOKUP(2,1/(H43:W43&lt;&gt;""),$H$4:$W$4))</x:f>
      </x:c>
      <x:c r="Z43" s="205" t="n">
        <x:f>IFERROR(XLOOKUP(B43,V6_PARAMETRES_PROJECTIONS!$A$5:$A$19,V6_PARAMETRES_PROJECTIONS!$B$5:$B$19),0)</x:f>
        <x:v>0.03</x:v>
      </x:c>
      <x:c r="AA43" s="209" t="str">
        <x:f>IF(OR(X43="",NOT(ISNUMBER(X43))),"",IF(Y43&gt;=2030,IFERROR(INDEX(H43:W43,1,MATCH(2030,$H$4:$W$4,0)),X43),X43*(1+Z43)^(2030-Y43)))</x:f>
      </x:c>
      <x:c r="AB43" s="209" t="str">
        <x:f>IF(OR(X43="",NOT(ISNUMBER(X43))),"",IF(Y43&gt;=2035,IFERROR(INDEX(H43:W43,1,MATCH(2035,$H$4:$W$4,0)),X43),X43*(1+Z43)^(2035-Y43)))</x:f>
      </x:c>
      <x:c r="AC43" s="204" t="str">
        <x:f>IF(X43="","À saisir","OK")</x:f>
        <x:v>À saisir</x:v>
      </x:c>
    </x:row>
    <x:row r="44">
      <x:c r="A44" s="204" t="str">
        <x:v>B04-002</x:v>
      </x:c>
      <x:c r="B44" s="204" t="str">
        <x:v>Risques climatiques</x:v>
      </x:c>
      <x:c r="C44" s="204" t="str">
        <x:v>Inondations - intensité</x:v>
      </x:c>
      <x:c r="D44" s="204" t="str">
        <x:v>indice</x:v>
      </x:c>
      <x:c r="E44" s="204" t="str">
        <x:v>ANACIM / CSE / ONAS / Ville</x:v>
      </x:c>
      <x:c r="F44" s="204" t="str">
        <x:v>Planification / SIG</x:v>
      </x:c>
      <x:c r="G44" s="204" t="str">
        <x:v>P0</x:v>
      </x:c>
      <x:c r="H44" s="209" t="str">
        <x:f>IF('V6_ANNEE_2020'!$H44="","",'V6_ANNEE_2020'!$H44)</x:f>
      </x:c>
      <x:c r="I44" s="209" t="str">
        <x:f>IF('V6_ANNEE_2021'!$H44="","",'V6_ANNEE_2021'!$H44)</x:f>
      </x:c>
      <x:c r="J44" s="209" t="str">
        <x:f>IF('V6_ANNEE_2022'!$H44="","",'V6_ANNEE_2022'!$H44)</x:f>
      </x:c>
      <x:c r="K44" s="209" t="str">
        <x:f>IF('V6_ANNEE_2023'!$H44="","",'V6_ANNEE_2023'!$H44)</x:f>
      </x:c>
      <x:c r="L44" s="209" t="str">
        <x:f>IF('V6_ANNEE_2024'!$H44="","",'V6_ANNEE_2024'!$H44)</x:f>
      </x:c>
      <x:c r="M44" s="209" t="str">
        <x:f>IF('V6_ANNEE_2025'!$H44="","",'V6_ANNEE_2025'!$H44)</x:f>
      </x:c>
      <x:c r="N44" s="209" t="str">
        <x:f>IF('V6_ANNEE_2026'!$H44="","",'V6_ANNEE_2026'!$H44)</x:f>
      </x:c>
      <x:c r="O44" s="209" t="str">
        <x:f>IF('V6_ANNEE_2027'!$H44="","",'V6_ANNEE_2027'!$H44)</x:f>
      </x:c>
      <x:c r="P44" s="209" t="str">
        <x:f>IF('V6_ANNEE_2028'!$H44="","",'V6_ANNEE_2028'!$H44)</x:f>
      </x:c>
      <x:c r="Q44" s="209" t="str">
        <x:f>IF('V6_ANNEE_2029'!$H44="","",'V6_ANNEE_2029'!$H44)</x:f>
      </x:c>
      <x:c r="R44" s="209" t="str">
        <x:f>IF('V6_ANNEE_2030'!$H44="","",'V6_ANNEE_2030'!$H44)</x:f>
      </x:c>
      <x:c r="S44" s="209" t="str">
        <x:f>IF('V6_ANNEE_2031'!$H44="","",'V6_ANNEE_2031'!$H44)</x:f>
      </x:c>
      <x:c r="T44" s="209" t="str">
        <x:f>IF('V6_ANNEE_2032'!$H44="","",'V6_ANNEE_2032'!$H44)</x:f>
      </x:c>
      <x:c r="U44" s="209" t="str">
        <x:f>IF('V6_ANNEE_2033'!$H44="","",'V6_ANNEE_2033'!$H44)</x:f>
      </x:c>
      <x:c r="V44" s="209" t="str">
        <x:f>IF('V6_ANNEE_2034'!$H44="","",'V6_ANNEE_2034'!$H44)</x:f>
      </x:c>
      <x:c r="W44" s="209" t="str">
        <x:f>IF('V6_ANNEE_2035'!$H44="","",'V6_ANNEE_2035'!$H44)</x:f>
      </x:c>
      <x:c r="X44" s="209" t="str">
        <x:f>IFERROR(LOOKUP(2,1/(H44:W44&lt;&gt;""),H44:W44),"")</x:f>
      </x:c>
      <x:c r="Y44" s="209" t="str">
        <x:f>IF(X44="","",LOOKUP(2,1/(H44:W44&lt;&gt;""),$H$4:$W$4))</x:f>
      </x:c>
      <x:c r="Z44" s="205" t="n">
        <x:f>IFERROR(XLOOKUP(B44,V6_PARAMETRES_PROJECTIONS!$A$5:$A$19,V6_PARAMETRES_PROJECTIONS!$B$5:$B$19),0)</x:f>
        <x:v>0.03</x:v>
      </x:c>
      <x:c r="AA44" s="209" t="str">
        <x:f>IF(OR(X44="",NOT(ISNUMBER(X44))),"",IF(Y44&gt;=2030,IFERROR(INDEX(H44:W44,1,MATCH(2030,$H$4:$W$4,0)),X44),X44*(1+Z44)^(2030-Y44)))</x:f>
      </x:c>
      <x:c r="AB44" s="209" t="str">
        <x:f>IF(OR(X44="",NOT(ISNUMBER(X44))),"",IF(Y44&gt;=2035,IFERROR(INDEX(H44:W44,1,MATCH(2035,$H$4:$W$4,0)),X44),X44*(1+Z44)^(2035-Y44)))</x:f>
      </x:c>
      <x:c r="AC44" s="204" t="str">
        <x:f>IF(X44="","À saisir","OK")</x:f>
        <x:v>À saisir</x:v>
      </x:c>
    </x:row>
    <x:row r="45">
      <x:c r="A45" s="204" t="str">
        <x:v>B04-003</x:v>
      </x:c>
      <x:c r="B45" s="204" t="str">
        <x:v>Risques climatiques</x:v>
      </x:c>
      <x:c r="C45" s="204" t="str">
        <x:v>Inondations - population exposée</x:v>
      </x:c>
      <x:c r="D45" s="204" t="str">
        <x:v>personnes</x:v>
      </x:c>
      <x:c r="E45" s="204" t="str">
        <x:v>ANACIM / CSE / ONAS / Ville</x:v>
      </x:c>
      <x:c r="F45" s="204" t="str">
        <x:v>Planification / SIG</x:v>
      </x:c>
      <x:c r="G45" s="204" t="str">
        <x:v>P0</x:v>
      </x:c>
      <x:c r="H45" s="209" t="str">
        <x:f>IF('V6_ANNEE_2020'!$H45="","",'V6_ANNEE_2020'!$H45)</x:f>
      </x:c>
      <x:c r="I45" s="209" t="str">
        <x:f>IF('V6_ANNEE_2021'!$H45="","",'V6_ANNEE_2021'!$H45)</x:f>
      </x:c>
      <x:c r="J45" s="209" t="str">
        <x:f>IF('V6_ANNEE_2022'!$H45="","",'V6_ANNEE_2022'!$H45)</x:f>
      </x:c>
      <x:c r="K45" s="209" t="str">
        <x:f>IF('V6_ANNEE_2023'!$H45="","",'V6_ANNEE_2023'!$H45)</x:f>
      </x:c>
      <x:c r="L45" s="209" t="str">
        <x:f>IF('V6_ANNEE_2024'!$H45="","",'V6_ANNEE_2024'!$H45)</x:f>
      </x:c>
      <x:c r="M45" s="209" t="str">
        <x:f>IF('V6_ANNEE_2025'!$H45="","",'V6_ANNEE_2025'!$H45)</x:f>
      </x:c>
      <x:c r="N45" s="209" t="str">
        <x:f>IF('V6_ANNEE_2026'!$H45="","",'V6_ANNEE_2026'!$H45)</x:f>
      </x:c>
      <x:c r="O45" s="209" t="str">
        <x:f>IF('V6_ANNEE_2027'!$H45="","",'V6_ANNEE_2027'!$H45)</x:f>
      </x:c>
      <x:c r="P45" s="209" t="str">
        <x:f>IF('V6_ANNEE_2028'!$H45="","",'V6_ANNEE_2028'!$H45)</x:f>
      </x:c>
      <x:c r="Q45" s="209" t="str">
        <x:f>IF('V6_ANNEE_2029'!$H45="","",'V6_ANNEE_2029'!$H45)</x:f>
      </x:c>
      <x:c r="R45" s="209" t="str">
        <x:f>IF('V6_ANNEE_2030'!$H45="","",'V6_ANNEE_2030'!$H45)</x:f>
      </x:c>
      <x:c r="S45" s="209" t="str">
        <x:f>IF('V6_ANNEE_2031'!$H45="","",'V6_ANNEE_2031'!$H45)</x:f>
      </x:c>
      <x:c r="T45" s="209" t="str">
        <x:f>IF('V6_ANNEE_2032'!$H45="","",'V6_ANNEE_2032'!$H45)</x:f>
      </x:c>
      <x:c r="U45" s="209" t="str">
        <x:f>IF('V6_ANNEE_2033'!$H45="","",'V6_ANNEE_2033'!$H45)</x:f>
      </x:c>
      <x:c r="V45" s="209" t="str">
        <x:f>IF('V6_ANNEE_2034'!$H45="","",'V6_ANNEE_2034'!$H45)</x:f>
      </x:c>
      <x:c r="W45" s="209" t="str">
        <x:f>IF('V6_ANNEE_2035'!$H45="","",'V6_ANNEE_2035'!$H45)</x:f>
      </x:c>
      <x:c r="X45" s="209" t="str">
        <x:f>IFERROR(LOOKUP(2,1/(H45:W45&lt;&gt;""),H45:W45),"")</x:f>
      </x:c>
      <x:c r="Y45" s="209" t="str">
        <x:f>IF(X45="","",LOOKUP(2,1/(H45:W45&lt;&gt;""),$H$4:$W$4))</x:f>
      </x:c>
      <x:c r="Z45" s="205" t="n">
        <x:f>IFERROR(XLOOKUP(B45,V6_PARAMETRES_PROJECTIONS!$A$5:$A$19,V6_PARAMETRES_PROJECTIONS!$B$5:$B$19),0)</x:f>
        <x:v>0.03</x:v>
      </x:c>
      <x:c r="AA45" s="209" t="str">
        <x:f>IF(OR(X45="",NOT(ISNUMBER(X45))),"",IF(Y45&gt;=2030,IFERROR(INDEX(H45:W45,1,MATCH(2030,$H$4:$W$4,0)),X45),X45*(1+Z45)^(2030-Y45)))</x:f>
      </x:c>
      <x:c r="AB45" s="209" t="str">
        <x:f>IF(OR(X45="",NOT(ISNUMBER(X45))),"",IF(Y45&gt;=2035,IFERROR(INDEX(H45:W45,1,MATCH(2035,$H$4:$W$4,0)),X45),X45*(1+Z45)^(2035-Y45)))</x:f>
      </x:c>
      <x:c r="AC45" s="204" t="str">
        <x:f>IF(X45="","À saisir","OK")</x:f>
        <x:v>À saisir</x:v>
      </x:c>
    </x:row>
    <x:row r="46">
      <x:c r="A46" s="204" t="str">
        <x:v>B04-004</x:v>
      </x:c>
      <x:c r="B46" s="204" t="str">
        <x:v>Risques climatiques</x:v>
      </x:c>
      <x:c r="C46" s="204" t="str">
        <x:v>Inondations - pertes économiques</x:v>
      </x:c>
      <x:c r="D46" s="204" t="str">
        <x:v>FCFA</x:v>
      </x:c>
      <x:c r="E46" s="204" t="str">
        <x:v>ANACIM / CSE / ONAS / Ville</x:v>
      </x:c>
      <x:c r="F46" s="204" t="str">
        <x:v>Planification / SIG</x:v>
      </x:c>
      <x:c r="G46" s="204" t="str">
        <x:v>P0</x:v>
      </x:c>
      <x:c r="H46" s="209" t="str">
        <x:f>IF('V6_ANNEE_2020'!$H46="","",'V6_ANNEE_2020'!$H46)</x:f>
      </x:c>
      <x:c r="I46" s="209" t="str">
        <x:f>IF('V6_ANNEE_2021'!$H46="","",'V6_ANNEE_2021'!$H46)</x:f>
      </x:c>
      <x:c r="J46" s="209" t="str">
        <x:f>IF('V6_ANNEE_2022'!$H46="","",'V6_ANNEE_2022'!$H46)</x:f>
      </x:c>
      <x:c r="K46" s="209" t="str">
        <x:f>IF('V6_ANNEE_2023'!$H46="","",'V6_ANNEE_2023'!$H46)</x:f>
      </x:c>
      <x:c r="L46" s="209" t="str">
        <x:f>IF('V6_ANNEE_2024'!$H46="","",'V6_ANNEE_2024'!$H46)</x:f>
      </x:c>
      <x:c r="M46" s="209" t="str">
        <x:f>IF('V6_ANNEE_2025'!$H46="","",'V6_ANNEE_2025'!$H46)</x:f>
      </x:c>
      <x:c r="N46" s="209" t="str">
        <x:f>IF('V6_ANNEE_2026'!$H46="","",'V6_ANNEE_2026'!$H46)</x:f>
      </x:c>
      <x:c r="O46" s="209" t="str">
        <x:f>IF('V6_ANNEE_2027'!$H46="","",'V6_ANNEE_2027'!$H46)</x:f>
      </x:c>
      <x:c r="P46" s="209" t="str">
        <x:f>IF('V6_ANNEE_2028'!$H46="","",'V6_ANNEE_2028'!$H46)</x:f>
      </x:c>
      <x:c r="Q46" s="209" t="str">
        <x:f>IF('V6_ANNEE_2029'!$H46="","",'V6_ANNEE_2029'!$H46)</x:f>
      </x:c>
      <x:c r="R46" s="209" t="str">
        <x:f>IF('V6_ANNEE_2030'!$H46="","",'V6_ANNEE_2030'!$H46)</x:f>
      </x:c>
      <x:c r="S46" s="209" t="str">
        <x:f>IF('V6_ANNEE_2031'!$H46="","",'V6_ANNEE_2031'!$H46)</x:f>
      </x:c>
      <x:c r="T46" s="209" t="str">
        <x:f>IF('V6_ANNEE_2032'!$H46="","",'V6_ANNEE_2032'!$H46)</x:f>
      </x:c>
      <x:c r="U46" s="209" t="str">
        <x:f>IF('V6_ANNEE_2033'!$H46="","",'V6_ANNEE_2033'!$H46)</x:f>
      </x:c>
      <x:c r="V46" s="209" t="str">
        <x:f>IF('V6_ANNEE_2034'!$H46="","",'V6_ANNEE_2034'!$H46)</x:f>
      </x:c>
      <x:c r="W46" s="209" t="str">
        <x:f>IF('V6_ANNEE_2035'!$H46="","",'V6_ANNEE_2035'!$H46)</x:f>
      </x:c>
      <x:c r="X46" s="209" t="str">
        <x:f>IFERROR(LOOKUP(2,1/(H46:W46&lt;&gt;""),H46:W46),"")</x:f>
      </x:c>
      <x:c r="Y46" s="209" t="str">
        <x:f>IF(X46="","",LOOKUP(2,1/(H46:W46&lt;&gt;""),$H$4:$W$4))</x:f>
      </x:c>
      <x:c r="Z46" s="205" t="n">
        <x:f>IFERROR(XLOOKUP(B46,V6_PARAMETRES_PROJECTIONS!$A$5:$A$19,V6_PARAMETRES_PROJECTIONS!$B$5:$B$19),0)</x:f>
        <x:v>0.03</x:v>
      </x:c>
      <x:c r="AA46" s="209" t="str">
        <x:f>IF(OR(X46="",NOT(ISNUMBER(X46))),"",IF(Y46&gt;=2030,IFERROR(INDEX(H46:W46,1,MATCH(2030,$H$4:$W$4,0)),X46),X46*(1+Z46)^(2030-Y46)))</x:f>
      </x:c>
      <x:c r="AB46" s="209" t="str">
        <x:f>IF(OR(X46="",NOT(ISNUMBER(X46))),"",IF(Y46&gt;=2035,IFERROR(INDEX(H46:W46,1,MATCH(2035,$H$4:$W$4,0)),X46),X46*(1+Z46)^(2035-Y46)))</x:f>
      </x:c>
      <x:c r="AC46" s="204" t="str">
        <x:f>IF(X46="","À saisir","OK")</x:f>
        <x:v>À saisir</x:v>
      </x:c>
    </x:row>
    <x:row r="47">
      <x:c r="A47" s="204" t="str">
        <x:v>B04-005</x:v>
      </x:c>
      <x:c r="B47" s="204" t="str">
        <x:v>Risques climatiques</x:v>
      </x:c>
      <x:c r="C47" s="204" t="str">
        <x:v>Érosion côtière - fréquence</x:v>
      </x:c>
      <x:c r="D47" s="204" t="str">
        <x:v>événements/an</x:v>
      </x:c>
      <x:c r="E47" s="204" t="str">
        <x:v>ANACIM / CSE / ONAS / Ville</x:v>
      </x:c>
      <x:c r="F47" s="204" t="str">
        <x:v>Planification / SIG</x:v>
      </x:c>
      <x:c r="G47" s="204" t="str">
        <x:v>P0</x:v>
      </x:c>
      <x:c r="H47" s="209" t="str">
        <x:f>IF('V6_ANNEE_2020'!$H47="","",'V6_ANNEE_2020'!$H47)</x:f>
      </x:c>
      <x:c r="I47" s="209" t="str">
        <x:f>IF('V6_ANNEE_2021'!$H47="","",'V6_ANNEE_2021'!$H47)</x:f>
      </x:c>
      <x:c r="J47" s="209" t="str">
        <x:f>IF('V6_ANNEE_2022'!$H47="","",'V6_ANNEE_2022'!$H47)</x:f>
      </x:c>
      <x:c r="K47" s="209" t="str">
        <x:f>IF('V6_ANNEE_2023'!$H47="","",'V6_ANNEE_2023'!$H47)</x:f>
      </x:c>
      <x:c r="L47" s="209" t="str">
        <x:f>IF('V6_ANNEE_2024'!$H47="","",'V6_ANNEE_2024'!$H47)</x:f>
      </x:c>
      <x:c r="M47" s="209" t="str">
        <x:f>IF('V6_ANNEE_2025'!$H47="","",'V6_ANNEE_2025'!$H47)</x:f>
      </x:c>
      <x:c r="N47" s="209" t="str">
        <x:f>IF('V6_ANNEE_2026'!$H47="","",'V6_ANNEE_2026'!$H47)</x:f>
      </x:c>
      <x:c r="O47" s="209" t="str">
        <x:f>IF('V6_ANNEE_2027'!$H47="","",'V6_ANNEE_2027'!$H47)</x:f>
      </x:c>
      <x:c r="P47" s="209" t="str">
        <x:f>IF('V6_ANNEE_2028'!$H47="","",'V6_ANNEE_2028'!$H47)</x:f>
      </x:c>
      <x:c r="Q47" s="209" t="str">
        <x:f>IF('V6_ANNEE_2029'!$H47="","",'V6_ANNEE_2029'!$H47)</x:f>
      </x:c>
      <x:c r="R47" s="209" t="str">
        <x:f>IF('V6_ANNEE_2030'!$H47="","",'V6_ANNEE_2030'!$H47)</x:f>
      </x:c>
      <x:c r="S47" s="209" t="str">
        <x:f>IF('V6_ANNEE_2031'!$H47="","",'V6_ANNEE_2031'!$H47)</x:f>
      </x:c>
      <x:c r="T47" s="209" t="str">
        <x:f>IF('V6_ANNEE_2032'!$H47="","",'V6_ANNEE_2032'!$H47)</x:f>
      </x:c>
      <x:c r="U47" s="209" t="str">
        <x:f>IF('V6_ANNEE_2033'!$H47="","",'V6_ANNEE_2033'!$H47)</x:f>
      </x:c>
      <x:c r="V47" s="209" t="str">
        <x:f>IF('V6_ANNEE_2034'!$H47="","",'V6_ANNEE_2034'!$H47)</x:f>
      </x:c>
      <x:c r="W47" s="209" t="str">
        <x:f>IF('V6_ANNEE_2035'!$H47="","",'V6_ANNEE_2035'!$H47)</x:f>
      </x:c>
      <x:c r="X47" s="209" t="str">
        <x:f>IFERROR(LOOKUP(2,1/(H47:W47&lt;&gt;""),H47:W47),"")</x:f>
      </x:c>
      <x:c r="Y47" s="209" t="str">
        <x:f>IF(X47="","",LOOKUP(2,1/(H47:W47&lt;&gt;""),$H$4:$W$4))</x:f>
      </x:c>
      <x:c r="Z47" s="205" t="n">
        <x:f>IFERROR(XLOOKUP(B47,V6_PARAMETRES_PROJECTIONS!$A$5:$A$19,V6_PARAMETRES_PROJECTIONS!$B$5:$B$19),0)</x:f>
        <x:v>0.03</x:v>
      </x:c>
      <x:c r="AA47" s="209" t="str">
        <x:f>IF(OR(X47="",NOT(ISNUMBER(X47))),"",IF(Y47&gt;=2030,IFERROR(INDEX(H47:W47,1,MATCH(2030,$H$4:$W$4,0)),X47),X47*(1+Z47)^(2030-Y47)))</x:f>
      </x:c>
      <x:c r="AB47" s="209" t="str">
        <x:f>IF(OR(X47="",NOT(ISNUMBER(X47))),"",IF(Y47&gt;=2035,IFERROR(INDEX(H47:W47,1,MATCH(2035,$H$4:$W$4,0)),X47),X47*(1+Z47)^(2035-Y47)))</x:f>
      </x:c>
      <x:c r="AC47" s="204" t="str">
        <x:f>IF(X47="","À saisir","OK")</x:f>
        <x:v>À saisir</x:v>
      </x:c>
    </x:row>
    <x:row r="48">
      <x:c r="A48" s="204" t="str">
        <x:v>B04-006</x:v>
      </x:c>
      <x:c r="B48" s="204" t="str">
        <x:v>Risques climatiques</x:v>
      </x:c>
      <x:c r="C48" s="204" t="str">
        <x:v>Érosion côtière - intensité</x:v>
      </x:c>
      <x:c r="D48" s="204" t="str">
        <x:v>m/an</x:v>
      </x:c>
      <x:c r="E48" s="204" t="str">
        <x:v>ANACIM / CSE / ONAS / Ville</x:v>
      </x:c>
      <x:c r="F48" s="204" t="str">
        <x:v>Planification / SIG</x:v>
      </x:c>
      <x:c r="G48" s="204" t="str">
        <x:v>P0</x:v>
      </x:c>
      <x:c r="H48" s="209" t="str">
        <x:f>IF('V6_ANNEE_2020'!$H48="","",'V6_ANNEE_2020'!$H48)</x:f>
      </x:c>
      <x:c r="I48" s="209" t="str">
        <x:f>IF('V6_ANNEE_2021'!$H48="","",'V6_ANNEE_2021'!$H48)</x:f>
      </x:c>
      <x:c r="J48" s="209" t="str">
        <x:f>IF('V6_ANNEE_2022'!$H48="","",'V6_ANNEE_2022'!$H48)</x:f>
      </x:c>
      <x:c r="K48" s="209" t="str">
        <x:f>IF('V6_ANNEE_2023'!$H48="","",'V6_ANNEE_2023'!$H48)</x:f>
      </x:c>
      <x:c r="L48" s="209" t="str">
        <x:f>IF('V6_ANNEE_2024'!$H48="","",'V6_ANNEE_2024'!$H48)</x:f>
      </x:c>
      <x:c r="M48" s="209" t="str">
        <x:f>IF('V6_ANNEE_2025'!$H48="","",'V6_ANNEE_2025'!$H48)</x:f>
      </x:c>
      <x:c r="N48" s="209" t="str">
        <x:f>IF('V6_ANNEE_2026'!$H48="","",'V6_ANNEE_2026'!$H48)</x:f>
      </x:c>
      <x:c r="O48" s="209" t="str">
        <x:f>IF('V6_ANNEE_2027'!$H48="","",'V6_ANNEE_2027'!$H48)</x:f>
      </x:c>
      <x:c r="P48" s="209" t="str">
        <x:f>IF('V6_ANNEE_2028'!$H48="","",'V6_ANNEE_2028'!$H48)</x:f>
      </x:c>
      <x:c r="Q48" s="209" t="str">
        <x:f>IF('V6_ANNEE_2029'!$H48="","",'V6_ANNEE_2029'!$H48)</x:f>
      </x:c>
      <x:c r="R48" s="209" t="str">
        <x:f>IF('V6_ANNEE_2030'!$H48="","",'V6_ANNEE_2030'!$H48)</x:f>
      </x:c>
      <x:c r="S48" s="209" t="str">
        <x:f>IF('V6_ANNEE_2031'!$H48="","",'V6_ANNEE_2031'!$H48)</x:f>
      </x:c>
      <x:c r="T48" s="209" t="str">
        <x:f>IF('V6_ANNEE_2032'!$H48="","",'V6_ANNEE_2032'!$H48)</x:f>
      </x:c>
      <x:c r="U48" s="209" t="str">
        <x:f>IF('V6_ANNEE_2033'!$H48="","",'V6_ANNEE_2033'!$H48)</x:f>
      </x:c>
      <x:c r="V48" s="209" t="str">
        <x:f>IF('V6_ANNEE_2034'!$H48="","",'V6_ANNEE_2034'!$H48)</x:f>
      </x:c>
      <x:c r="W48" s="209" t="str">
        <x:f>IF('V6_ANNEE_2035'!$H48="","",'V6_ANNEE_2035'!$H48)</x:f>
      </x:c>
      <x:c r="X48" s="209" t="str">
        <x:f>IFERROR(LOOKUP(2,1/(H48:W48&lt;&gt;""),H48:W48),"")</x:f>
      </x:c>
      <x:c r="Y48" s="209" t="str">
        <x:f>IF(X48="","",LOOKUP(2,1/(H48:W48&lt;&gt;""),$H$4:$W$4))</x:f>
      </x:c>
      <x:c r="Z48" s="205" t="n">
        <x:f>IFERROR(XLOOKUP(B48,V6_PARAMETRES_PROJECTIONS!$A$5:$A$19,V6_PARAMETRES_PROJECTIONS!$B$5:$B$19),0)</x:f>
        <x:v>0.03</x:v>
      </x:c>
      <x:c r="AA48" s="209" t="str">
        <x:f>IF(OR(X48="",NOT(ISNUMBER(X48))),"",IF(Y48&gt;=2030,IFERROR(INDEX(H48:W48,1,MATCH(2030,$H$4:$W$4,0)),X48),X48*(1+Z48)^(2030-Y48)))</x:f>
      </x:c>
      <x:c r="AB48" s="209" t="str">
        <x:f>IF(OR(X48="",NOT(ISNUMBER(X48))),"",IF(Y48&gt;=2035,IFERROR(INDEX(H48:W48,1,MATCH(2035,$H$4:$W$4,0)),X48),X48*(1+Z48)^(2035-Y48)))</x:f>
      </x:c>
      <x:c r="AC48" s="204" t="str">
        <x:f>IF(X48="","À saisir","OK")</x:f>
        <x:v>À saisir</x:v>
      </x:c>
    </x:row>
    <x:row r="49">
      <x:c r="A49" s="204" t="str">
        <x:v>B04-007</x:v>
      </x:c>
      <x:c r="B49" s="204" t="str">
        <x:v>Risques climatiques</x:v>
      </x:c>
      <x:c r="C49" s="204" t="str">
        <x:v>Érosion côtière - population exposée</x:v>
      </x:c>
      <x:c r="D49" s="204" t="str">
        <x:v>personnes</x:v>
      </x:c>
      <x:c r="E49" s="204" t="str">
        <x:v>ANACIM / CSE / ONAS / Ville</x:v>
      </x:c>
      <x:c r="F49" s="204" t="str">
        <x:v>Planification / SIG</x:v>
      </x:c>
      <x:c r="G49" s="204" t="str">
        <x:v>P0</x:v>
      </x:c>
      <x:c r="H49" s="209" t="str">
        <x:f>IF('V6_ANNEE_2020'!$H49="","",'V6_ANNEE_2020'!$H49)</x:f>
      </x:c>
      <x:c r="I49" s="209" t="str">
        <x:f>IF('V6_ANNEE_2021'!$H49="","",'V6_ANNEE_2021'!$H49)</x:f>
      </x:c>
      <x:c r="J49" s="209" t="str">
        <x:f>IF('V6_ANNEE_2022'!$H49="","",'V6_ANNEE_2022'!$H49)</x:f>
      </x:c>
      <x:c r="K49" s="209" t="str">
        <x:f>IF('V6_ANNEE_2023'!$H49="","",'V6_ANNEE_2023'!$H49)</x:f>
      </x:c>
      <x:c r="L49" s="209" t="str">
        <x:f>IF('V6_ANNEE_2024'!$H49="","",'V6_ANNEE_2024'!$H49)</x:f>
      </x:c>
      <x:c r="M49" s="209" t="str">
        <x:f>IF('V6_ANNEE_2025'!$H49="","",'V6_ANNEE_2025'!$H49)</x:f>
      </x:c>
      <x:c r="N49" s="209" t="str">
        <x:f>IF('V6_ANNEE_2026'!$H49="","",'V6_ANNEE_2026'!$H49)</x:f>
      </x:c>
      <x:c r="O49" s="209" t="str">
        <x:f>IF('V6_ANNEE_2027'!$H49="","",'V6_ANNEE_2027'!$H49)</x:f>
      </x:c>
      <x:c r="P49" s="209" t="str">
        <x:f>IF('V6_ANNEE_2028'!$H49="","",'V6_ANNEE_2028'!$H49)</x:f>
      </x:c>
      <x:c r="Q49" s="209" t="str">
        <x:f>IF('V6_ANNEE_2029'!$H49="","",'V6_ANNEE_2029'!$H49)</x:f>
      </x:c>
      <x:c r="R49" s="209" t="str">
        <x:f>IF('V6_ANNEE_2030'!$H49="","",'V6_ANNEE_2030'!$H49)</x:f>
      </x:c>
      <x:c r="S49" s="209" t="str">
        <x:f>IF('V6_ANNEE_2031'!$H49="","",'V6_ANNEE_2031'!$H49)</x:f>
      </x:c>
      <x:c r="T49" s="209" t="str">
        <x:f>IF('V6_ANNEE_2032'!$H49="","",'V6_ANNEE_2032'!$H49)</x:f>
      </x:c>
      <x:c r="U49" s="209" t="str">
        <x:f>IF('V6_ANNEE_2033'!$H49="","",'V6_ANNEE_2033'!$H49)</x:f>
      </x:c>
      <x:c r="V49" s="209" t="str">
        <x:f>IF('V6_ANNEE_2034'!$H49="","",'V6_ANNEE_2034'!$H49)</x:f>
      </x:c>
      <x:c r="W49" s="209" t="str">
        <x:f>IF('V6_ANNEE_2035'!$H49="","",'V6_ANNEE_2035'!$H49)</x:f>
      </x:c>
      <x:c r="X49" s="209" t="str">
        <x:f>IFERROR(LOOKUP(2,1/(H49:W49&lt;&gt;""),H49:W49),"")</x:f>
      </x:c>
      <x:c r="Y49" s="209" t="str">
        <x:f>IF(X49="","",LOOKUP(2,1/(H49:W49&lt;&gt;""),$H$4:$W$4))</x:f>
      </x:c>
      <x:c r="Z49" s="205" t="n">
        <x:f>IFERROR(XLOOKUP(B49,V6_PARAMETRES_PROJECTIONS!$A$5:$A$19,V6_PARAMETRES_PROJECTIONS!$B$5:$B$19),0)</x:f>
        <x:v>0.03</x:v>
      </x:c>
      <x:c r="AA49" s="209" t="str">
        <x:f>IF(OR(X49="",NOT(ISNUMBER(X49))),"",IF(Y49&gt;=2030,IFERROR(INDEX(H49:W49,1,MATCH(2030,$H$4:$W$4,0)),X49),X49*(1+Z49)^(2030-Y49)))</x:f>
      </x:c>
      <x:c r="AB49" s="209" t="str">
        <x:f>IF(OR(X49="",NOT(ISNUMBER(X49))),"",IF(Y49&gt;=2035,IFERROR(INDEX(H49:W49,1,MATCH(2035,$H$4:$W$4,0)),X49),X49*(1+Z49)^(2035-Y49)))</x:f>
      </x:c>
      <x:c r="AC49" s="204" t="str">
        <x:f>IF(X49="","À saisir","OK")</x:f>
        <x:v>À saisir</x:v>
      </x:c>
    </x:row>
    <x:row r="50">
      <x:c r="A50" s="204" t="str">
        <x:v>B04-008</x:v>
      </x:c>
      <x:c r="B50" s="204" t="str">
        <x:v>Risques climatiques</x:v>
      </x:c>
      <x:c r="C50" s="204" t="str">
        <x:v>Érosion côtière - pertes économiques</x:v>
      </x:c>
      <x:c r="D50" s="204" t="str">
        <x:v>FCFA</x:v>
      </x:c>
      <x:c r="E50" s="204" t="str">
        <x:v>ANACIM / CSE / ONAS / Ville</x:v>
      </x:c>
      <x:c r="F50" s="204" t="str">
        <x:v>Planification / SIG</x:v>
      </x:c>
      <x:c r="G50" s="204" t="str">
        <x:v>P0</x:v>
      </x:c>
      <x:c r="H50" s="209" t="str">
        <x:f>IF('V6_ANNEE_2020'!$H50="","",'V6_ANNEE_2020'!$H50)</x:f>
      </x:c>
      <x:c r="I50" s="209" t="str">
        <x:f>IF('V6_ANNEE_2021'!$H50="","",'V6_ANNEE_2021'!$H50)</x:f>
      </x:c>
      <x:c r="J50" s="209" t="str">
        <x:f>IF('V6_ANNEE_2022'!$H50="","",'V6_ANNEE_2022'!$H50)</x:f>
      </x:c>
      <x:c r="K50" s="209" t="str">
        <x:f>IF('V6_ANNEE_2023'!$H50="","",'V6_ANNEE_2023'!$H50)</x:f>
      </x:c>
      <x:c r="L50" s="209" t="str">
        <x:f>IF('V6_ANNEE_2024'!$H50="","",'V6_ANNEE_2024'!$H50)</x:f>
      </x:c>
      <x:c r="M50" s="209" t="str">
        <x:f>IF('V6_ANNEE_2025'!$H50="","",'V6_ANNEE_2025'!$H50)</x:f>
      </x:c>
      <x:c r="N50" s="209" t="str">
        <x:f>IF('V6_ANNEE_2026'!$H50="","",'V6_ANNEE_2026'!$H50)</x:f>
      </x:c>
      <x:c r="O50" s="209" t="str">
        <x:f>IF('V6_ANNEE_2027'!$H50="","",'V6_ANNEE_2027'!$H50)</x:f>
      </x:c>
      <x:c r="P50" s="209" t="str">
        <x:f>IF('V6_ANNEE_2028'!$H50="","",'V6_ANNEE_2028'!$H50)</x:f>
      </x:c>
      <x:c r="Q50" s="209" t="str">
        <x:f>IF('V6_ANNEE_2029'!$H50="","",'V6_ANNEE_2029'!$H50)</x:f>
      </x:c>
      <x:c r="R50" s="209" t="str">
        <x:f>IF('V6_ANNEE_2030'!$H50="","",'V6_ANNEE_2030'!$H50)</x:f>
      </x:c>
      <x:c r="S50" s="209" t="str">
        <x:f>IF('V6_ANNEE_2031'!$H50="","",'V6_ANNEE_2031'!$H50)</x:f>
      </x:c>
      <x:c r="T50" s="209" t="str">
        <x:f>IF('V6_ANNEE_2032'!$H50="","",'V6_ANNEE_2032'!$H50)</x:f>
      </x:c>
      <x:c r="U50" s="209" t="str">
        <x:f>IF('V6_ANNEE_2033'!$H50="","",'V6_ANNEE_2033'!$H50)</x:f>
      </x:c>
      <x:c r="V50" s="209" t="str">
        <x:f>IF('V6_ANNEE_2034'!$H50="","",'V6_ANNEE_2034'!$H50)</x:f>
      </x:c>
      <x:c r="W50" s="209" t="str">
        <x:f>IF('V6_ANNEE_2035'!$H50="","",'V6_ANNEE_2035'!$H50)</x:f>
      </x:c>
      <x:c r="X50" s="209" t="str">
        <x:f>IFERROR(LOOKUP(2,1/(H50:W50&lt;&gt;""),H50:W50),"")</x:f>
      </x:c>
      <x:c r="Y50" s="209" t="str">
        <x:f>IF(X50="","",LOOKUP(2,1/(H50:W50&lt;&gt;""),$H$4:$W$4))</x:f>
      </x:c>
      <x:c r="Z50" s="205" t="n">
        <x:f>IFERROR(XLOOKUP(B50,V6_PARAMETRES_PROJECTIONS!$A$5:$A$19,V6_PARAMETRES_PROJECTIONS!$B$5:$B$19),0)</x:f>
        <x:v>0.03</x:v>
      </x:c>
      <x:c r="AA50" s="209" t="str">
        <x:f>IF(OR(X50="",NOT(ISNUMBER(X50))),"",IF(Y50&gt;=2030,IFERROR(INDEX(H50:W50,1,MATCH(2030,$H$4:$W$4,0)),X50),X50*(1+Z50)^(2030-Y50)))</x:f>
      </x:c>
      <x:c r="AB50" s="209" t="str">
        <x:f>IF(OR(X50="",NOT(ISNUMBER(X50))),"",IF(Y50&gt;=2035,IFERROR(INDEX(H50:W50,1,MATCH(2035,$H$4:$W$4,0)),X50),X50*(1+Z50)^(2035-Y50)))</x:f>
      </x:c>
      <x:c r="AC50" s="204" t="str">
        <x:f>IF(X50="","À saisir","OK")</x:f>
        <x:v>À saisir</x:v>
      </x:c>
    </x:row>
    <x:row r="51">
      <x:c r="A51" s="204" t="str">
        <x:v>B04-009</x:v>
      </x:c>
      <x:c r="B51" s="204" t="str">
        <x:v>Risques climatiques</x:v>
      </x:c>
      <x:c r="C51" s="204" t="str">
        <x:v>Submersion marine - population exposée</x:v>
      </x:c>
      <x:c r="D51" s="204" t="str">
        <x:v>personnes</x:v>
      </x:c>
      <x:c r="E51" s="204" t="str">
        <x:v>ANACIM / CSE / ONAS / Ville</x:v>
      </x:c>
      <x:c r="F51" s="204" t="str">
        <x:v>Planification / SIG</x:v>
      </x:c>
      <x:c r="G51" s="204" t="str">
        <x:v>P0</x:v>
      </x:c>
      <x:c r="H51" s="209" t="str">
        <x:f>IF('V6_ANNEE_2020'!$H51="","",'V6_ANNEE_2020'!$H51)</x:f>
      </x:c>
      <x:c r="I51" s="209" t="str">
        <x:f>IF('V6_ANNEE_2021'!$H51="","",'V6_ANNEE_2021'!$H51)</x:f>
      </x:c>
      <x:c r="J51" s="209" t="str">
        <x:f>IF('V6_ANNEE_2022'!$H51="","",'V6_ANNEE_2022'!$H51)</x:f>
      </x:c>
      <x:c r="K51" s="209" t="str">
        <x:f>IF('V6_ANNEE_2023'!$H51="","",'V6_ANNEE_2023'!$H51)</x:f>
      </x:c>
      <x:c r="L51" s="209" t="str">
        <x:f>IF('V6_ANNEE_2024'!$H51="","",'V6_ANNEE_2024'!$H51)</x:f>
      </x:c>
      <x:c r="M51" s="209" t="str">
        <x:f>IF('V6_ANNEE_2025'!$H51="","",'V6_ANNEE_2025'!$H51)</x:f>
      </x:c>
      <x:c r="N51" s="209" t="str">
        <x:f>IF('V6_ANNEE_2026'!$H51="","",'V6_ANNEE_2026'!$H51)</x:f>
      </x:c>
      <x:c r="O51" s="209" t="str">
        <x:f>IF('V6_ANNEE_2027'!$H51="","",'V6_ANNEE_2027'!$H51)</x:f>
      </x:c>
      <x:c r="P51" s="209" t="str">
        <x:f>IF('V6_ANNEE_2028'!$H51="","",'V6_ANNEE_2028'!$H51)</x:f>
      </x:c>
      <x:c r="Q51" s="209" t="str">
        <x:f>IF('V6_ANNEE_2029'!$H51="","",'V6_ANNEE_2029'!$H51)</x:f>
      </x:c>
      <x:c r="R51" s="209" t="str">
        <x:f>IF('V6_ANNEE_2030'!$H51="","",'V6_ANNEE_2030'!$H51)</x:f>
      </x:c>
      <x:c r="S51" s="209" t="str">
        <x:f>IF('V6_ANNEE_2031'!$H51="","",'V6_ANNEE_2031'!$H51)</x:f>
      </x:c>
      <x:c r="T51" s="209" t="str">
        <x:f>IF('V6_ANNEE_2032'!$H51="","",'V6_ANNEE_2032'!$H51)</x:f>
      </x:c>
      <x:c r="U51" s="209" t="str">
        <x:f>IF('V6_ANNEE_2033'!$H51="","",'V6_ANNEE_2033'!$H51)</x:f>
      </x:c>
      <x:c r="V51" s="209" t="str">
        <x:f>IF('V6_ANNEE_2034'!$H51="","",'V6_ANNEE_2034'!$H51)</x:f>
      </x:c>
      <x:c r="W51" s="209" t="str">
        <x:f>IF('V6_ANNEE_2035'!$H51="","",'V6_ANNEE_2035'!$H51)</x:f>
      </x:c>
      <x:c r="X51" s="209" t="str">
        <x:f>IFERROR(LOOKUP(2,1/(H51:W51&lt;&gt;""),H51:W51),"")</x:f>
      </x:c>
      <x:c r="Y51" s="209" t="str">
        <x:f>IF(X51="","",LOOKUP(2,1/(H51:W51&lt;&gt;""),$H$4:$W$4))</x:f>
      </x:c>
      <x:c r="Z51" s="205" t="n">
        <x:f>IFERROR(XLOOKUP(B51,V6_PARAMETRES_PROJECTIONS!$A$5:$A$19,V6_PARAMETRES_PROJECTIONS!$B$5:$B$19),0)</x:f>
        <x:v>0.03</x:v>
      </x:c>
      <x:c r="AA51" s="209" t="str">
        <x:f>IF(OR(X51="",NOT(ISNUMBER(X51))),"",IF(Y51&gt;=2030,IFERROR(INDEX(H51:W51,1,MATCH(2030,$H$4:$W$4,0)),X51),X51*(1+Z51)^(2030-Y51)))</x:f>
      </x:c>
      <x:c r="AB51" s="209" t="str">
        <x:f>IF(OR(X51="",NOT(ISNUMBER(X51))),"",IF(Y51&gt;=2035,IFERROR(INDEX(H51:W51,1,MATCH(2035,$H$4:$W$4,0)),X51),X51*(1+Z51)^(2035-Y51)))</x:f>
      </x:c>
      <x:c r="AC51" s="204" t="str">
        <x:f>IF(X51="","À saisir","OK")</x:f>
        <x:v>À saisir</x:v>
      </x:c>
    </x:row>
    <x:row r="52">
      <x:c r="A52" s="204" t="str">
        <x:v>B04-010</x:v>
      </x:c>
      <x:c r="B52" s="204" t="str">
        <x:v>Risques climatiques</x:v>
      </x:c>
      <x:c r="C52" s="204" t="str">
        <x:v>Canicules - jours extrêmes</x:v>
      </x:c>
      <x:c r="D52" s="204" t="str">
        <x:v>jours</x:v>
      </x:c>
      <x:c r="E52" s="204" t="str">
        <x:v>ANACIM / CSE / ONAS / Ville</x:v>
      </x:c>
      <x:c r="F52" s="204" t="str">
        <x:v>Planification / SIG</x:v>
      </x:c>
      <x:c r="G52" s="204" t="str">
        <x:v>P0</x:v>
      </x:c>
      <x:c r="H52" s="209" t="str">
        <x:f>IF('V6_ANNEE_2020'!$H52="","",'V6_ANNEE_2020'!$H52)</x:f>
      </x:c>
      <x:c r="I52" s="209" t="str">
        <x:f>IF('V6_ANNEE_2021'!$H52="","",'V6_ANNEE_2021'!$H52)</x:f>
      </x:c>
      <x:c r="J52" s="209" t="str">
        <x:f>IF('V6_ANNEE_2022'!$H52="","",'V6_ANNEE_2022'!$H52)</x:f>
      </x:c>
      <x:c r="K52" s="209" t="str">
        <x:f>IF('V6_ANNEE_2023'!$H52="","",'V6_ANNEE_2023'!$H52)</x:f>
      </x:c>
      <x:c r="L52" s="209" t="str">
        <x:f>IF('V6_ANNEE_2024'!$H52="","",'V6_ANNEE_2024'!$H52)</x:f>
      </x:c>
      <x:c r="M52" s="209" t="str">
        <x:f>IF('V6_ANNEE_2025'!$H52="","",'V6_ANNEE_2025'!$H52)</x:f>
      </x:c>
      <x:c r="N52" s="209" t="str">
        <x:f>IF('V6_ANNEE_2026'!$H52="","",'V6_ANNEE_2026'!$H52)</x:f>
      </x:c>
      <x:c r="O52" s="209" t="str">
        <x:f>IF('V6_ANNEE_2027'!$H52="","",'V6_ANNEE_2027'!$H52)</x:f>
      </x:c>
      <x:c r="P52" s="209" t="str">
        <x:f>IF('V6_ANNEE_2028'!$H52="","",'V6_ANNEE_2028'!$H52)</x:f>
      </x:c>
      <x:c r="Q52" s="209" t="str">
        <x:f>IF('V6_ANNEE_2029'!$H52="","",'V6_ANNEE_2029'!$H52)</x:f>
      </x:c>
      <x:c r="R52" s="209" t="str">
        <x:f>IF('V6_ANNEE_2030'!$H52="","",'V6_ANNEE_2030'!$H52)</x:f>
      </x:c>
      <x:c r="S52" s="209" t="str">
        <x:f>IF('V6_ANNEE_2031'!$H52="","",'V6_ANNEE_2031'!$H52)</x:f>
      </x:c>
      <x:c r="T52" s="209" t="str">
        <x:f>IF('V6_ANNEE_2032'!$H52="","",'V6_ANNEE_2032'!$H52)</x:f>
      </x:c>
      <x:c r="U52" s="209" t="str">
        <x:f>IF('V6_ANNEE_2033'!$H52="","",'V6_ANNEE_2033'!$H52)</x:f>
      </x:c>
      <x:c r="V52" s="209" t="str">
        <x:f>IF('V6_ANNEE_2034'!$H52="","",'V6_ANNEE_2034'!$H52)</x:f>
      </x:c>
      <x:c r="W52" s="209" t="str">
        <x:f>IF('V6_ANNEE_2035'!$H52="","",'V6_ANNEE_2035'!$H52)</x:f>
      </x:c>
      <x:c r="X52" s="209" t="str">
        <x:f>IFERROR(LOOKUP(2,1/(H52:W52&lt;&gt;""),H52:W52),"")</x:f>
      </x:c>
      <x:c r="Y52" s="209" t="str">
        <x:f>IF(X52="","",LOOKUP(2,1/(H52:W52&lt;&gt;""),$H$4:$W$4))</x:f>
      </x:c>
      <x:c r="Z52" s="205" t="n">
        <x:f>IFERROR(XLOOKUP(B52,V6_PARAMETRES_PROJECTIONS!$A$5:$A$19,V6_PARAMETRES_PROJECTIONS!$B$5:$B$19),0)</x:f>
        <x:v>0.03</x:v>
      </x:c>
      <x:c r="AA52" s="209" t="str">
        <x:f>IF(OR(X52="",NOT(ISNUMBER(X52))),"",IF(Y52&gt;=2030,IFERROR(INDEX(H52:W52,1,MATCH(2030,$H$4:$W$4,0)),X52),X52*(1+Z52)^(2030-Y52)))</x:f>
      </x:c>
      <x:c r="AB52" s="209" t="str">
        <x:f>IF(OR(X52="",NOT(ISNUMBER(X52))),"",IF(Y52&gt;=2035,IFERROR(INDEX(H52:W52,1,MATCH(2035,$H$4:$W$4,0)),X52),X52*(1+Z52)^(2035-Y52)))</x:f>
      </x:c>
      <x:c r="AC52" s="204" t="str">
        <x:f>IF(X52="","À saisir","OK")</x:f>
        <x:v>À saisir</x:v>
      </x:c>
    </x:row>
    <x:row r="53">
      <x:c r="A53" s="204" t="str">
        <x:v>B04-011</x:v>
      </x:c>
      <x:c r="B53" s="204" t="str">
        <x:v>Risques climatiques</x:v>
      </x:c>
      <x:c r="C53" s="204" t="str">
        <x:v>Sécheresse - indice</x:v>
      </x:c>
      <x:c r="D53" s="204" t="str">
        <x:v>indice</x:v>
      </x:c>
      <x:c r="E53" s="204" t="str">
        <x:v>ANACIM / CSE / ONAS / Ville</x:v>
      </x:c>
      <x:c r="F53" s="204" t="str">
        <x:v>Planification / SIG</x:v>
      </x:c>
      <x:c r="G53" s="204" t="str">
        <x:v>P0</x:v>
      </x:c>
      <x:c r="H53" s="209" t="str">
        <x:f>IF('V6_ANNEE_2020'!$H53="","",'V6_ANNEE_2020'!$H53)</x:f>
      </x:c>
      <x:c r="I53" s="209" t="str">
        <x:f>IF('V6_ANNEE_2021'!$H53="","",'V6_ANNEE_2021'!$H53)</x:f>
      </x:c>
      <x:c r="J53" s="209" t="str">
        <x:f>IF('V6_ANNEE_2022'!$H53="","",'V6_ANNEE_2022'!$H53)</x:f>
      </x:c>
      <x:c r="K53" s="209" t="str">
        <x:f>IF('V6_ANNEE_2023'!$H53="","",'V6_ANNEE_2023'!$H53)</x:f>
      </x:c>
      <x:c r="L53" s="209" t="str">
        <x:f>IF('V6_ANNEE_2024'!$H53="","",'V6_ANNEE_2024'!$H53)</x:f>
      </x:c>
      <x:c r="M53" s="209" t="str">
        <x:f>IF('V6_ANNEE_2025'!$H53="","",'V6_ANNEE_2025'!$H53)</x:f>
      </x:c>
      <x:c r="N53" s="209" t="str">
        <x:f>IF('V6_ANNEE_2026'!$H53="","",'V6_ANNEE_2026'!$H53)</x:f>
      </x:c>
      <x:c r="O53" s="209" t="str">
        <x:f>IF('V6_ANNEE_2027'!$H53="","",'V6_ANNEE_2027'!$H53)</x:f>
      </x:c>
      <x:c r="P53" s="209" t="str">
        <x:f>IF('V6_ANNEE_2028'!$H53="","",'V6_ANNEE_2028'!$H53)</x:f>
      </x:c>
      <x:c r="Q53" s="209" t="str">
        <x:f>IF('V6_ANNEE_2029'!$H53="","",'V6_ANNEE_2029'!$H53)</x:f>
      </x:c>
      <x:c r="R53" s="209" t="str">
        <x:f>IF('V6_ANNEE_2030'!$H53="","",'V6_ANNEE_2030'!$H53)</x:f>
      </x:c>
      <x:c r="S53" s="209" t="str">
        <x:f>IF('V6_ANNEE_2031'!$H53="","",'V6_ANNEE_2031'!$H53)</x:f>
      </x:c>
      <x:c r="T53" s="209" t="str">
        <x:f>IF('V6_ANNEE_2032'!$H53="","",'V6_ANNEE_2032'!$H53)</x:f>
      </x:c>
      <x:c r="U53" s="209" t="str">
        <x:f>IF('V6_ANNEE_2033'!$H53="","",'V6_ANNEE_2033'!$H53)</x:f>
      </x:c>
      <x:c r="V53" s="209" t="str">
        <x:f>IF('V6_ANNEE_2034'!$H53="","",'V6_ANNEE_2034'!$H53)</x:f>
      </x:c>
      <x:c r="W53" s="209" t="str">
        <x:f>IF('V6_ANNEE_2035'!$H53="","",'V6_ANNEE_2035'!$H53)</x:f>
      </x:c>
      <x:c r="X53" s="209" t="str">
        <x:f>IFERROR(LOOKUP(2,1/(H53:W53&lt;&gt;""),H53:W53),"")</x:f>
      </x:c>
      <x:c r="Y53" s="209" t="str">
        <x:f>IF(X53="","",LOOKUP(2,1/(H53:W53&lt;&gt;""),$H$4:$W$4))</x:f>
      </x:c>
      <x:c r="Z53" s="205" t="n">
        <x:f>IFERROR(XLOOKUP(B53,V6_PARAMETRES_PROJECTIONS!$A$5:$A$19,V6_PARAMETRES_PROJECTIONS!$B$5:$B$19),0)</x:f>
        <x:v>0.03</x:v>
      </x:c>
      <x:c r="AA53" s="209" t="str">
        <x:f>IF(OR(X53="",NOT(ISNUMBER(X53))),"",IF(Y53&gt;=2030,IFERROR(INDEX(H53:W53,1,MATCH(2030,$H$4:$W$4,0)),X53),X53*(1+Z53)^(2030-Y53)))</x:f>
      </x:c>
      <x:c r="AB53" s="209" t="str">
        <x:f>IF(OR(X53="",NOT(ISNUMBER(X53))),"",IF(Y53&gt;=2035,IFERROR(INDEX(H53:W53,1,MATCH(2035,$H$4:$W$4,0)),X53),X53*(1+Z53)^(2035-Y53)))</x:f>
      </x:c>
      <x:c r="AC53" s="204" t="str">
        <x:f>IF(X53="","À saisir","OK")</x:f>
        <x:v>À saisir</x:v>
      </x:c>
    </x:row>
    <x:row r="54">
      <x:c r="A54" s="204" t="str">
        <x:v>B04-012</x:v>
      </x:c>
      <x:c r="B54" s="204" t="str">
        <x:v>Risques climatiques</x:v>
      </x:c>
      <x:c r="C54" s="204" t="str">
        <x:v>Tempêtes - événements</x:v>
      </x:c>
      <x:c r="D54" s="204" t="str">
        <x:v>nombre</x:v>
      </x:c>
      <x:c r="E54" s="204" t="str">
        <x:v>ANACIM / CSE / ONAS / Ville</x:v>
      </x:c>
      <x:c r="F54" s="204" t="str">
        <x:v>Planification / SIG</x:v>
      </x:c>
      <x:c r="G54" s="204" t="str">
        <x:v>P0</x:v>
      </x:c>
      <x:c r="H54" s="209" t="str">
        <x:f>IF('V6_ANNEE_2020'!$H54="","",'V6_ANNEE_2020'!$H54)</x:f>
      </x:c>
      <x:c r="I54" s="209" t="str">
        <x:f>IF('V6_ANNEE_2021'!$H54="","",'V6_ANNEE_2021'!$H54)</x:f>
      </x:c>
      <x:c r="J54" s="209" t="str">
        <x:f>IF('V6_ANNEE_2022'!$H54="","",'V6_ANNEE_2022'!$H54)</x:f>
      </x:c>
      <x:c r="K54" s="209" t="str">
        <x:f>IF('V6_ANNEE_2023'!$H54="","",'V6_ANNEE_2023'!$H54)</x:f>
      </x:c>
      <x:c r="L54" s="209" t="str">
        <x:f>IF('V6_ANNEE_2024'!$H54="","",'V6_ANNEE_2024'!$H54)</x:f>
      </x:c>
      <x:c r="M54" s="209" t="str">
        <x:f>IF('V6_ANNEE_2025'!$H54="","",'V6_ANNEE_2025'!$H54)</x:f>
      </x:c>
      <x:c r="N54" s="209" t="str">
        <x:f>IF('V6_ANNEE_2026'!$H54="","",'V6_ANNEE_2026'!$H54)</x:f>
      </x:c>
      <x:c r="O54" s="209" t="str">
        <x:f>IF('V6_ANNEE_2027'!$H54="","",'V6_ANNEE_2027'!$H54)</x:f>
      </x:c>
      <x:c r="P54" s="209" t="str">
        <x:f>IF('V6_ANNEE_2028'!$H54="","",'V6_ANNEE_2028'!$H54)</x:f>
      </x:c>
      <x:c r="Q54" s="209" t="str">
        <x:f>IF('V6_ANNEE_2029'!$H54="","",'V6_ANNEE_2029'!$H54)</x:f>
      </x:c>
      <x:c r="R54" s="209" t="str">
        <x:f>IF('V6_ANNEE_2030'!$H54="","",'V6_ANNEE_2030'!$H54)</x:f>
      </x:c>
      <x:c r="S54" s="209" t="str">
        <x:f>IF('V6_ANNEE_2031'!$H54="","",'V6_ANNEE_2031'!$H54)</x:f>
      </x:c>
      <x:c r="T54" s="209" t="str">
        <x:f>IF('V6_ANNEE_2032'!$H54="","",'V6_ANNEE_2032'!$H54)</x:f>
      </x:c>
      <x:c r="U54" s="209" t="str">
        <x:f>IF('V6_ANNEE_2033'!$H54="","",'V6_ANNEE_2033'!$H54)</x:f>
      </x:c>
      <x:c r="V54" s="209" t="str">
        <x:f>IF('V6_ANNEE_2034'!$H54="","",'V6_ANNEE_2034'!$H54)</x:f>
      </x:c>
      <x:c r="W54" s="209" t="str">
        <x:f>IF('V6_ANNEE_2035'!$H54="","",'V6_ANNEE_2035'!$H54)</x:f>
      </x:c>
      <x:c r="X54" s="209" t="str">
        <x:f>IFERROR(LOOKUP(2,1/(H54:W54&lt;&gt;""),H54:W54),"")</x:f>
      </x:c>
      <x:c r="Y54" s="209" t="str">
        <x:f>IF(X54="","",LOOKUP(2,1/(H54:W54&lt;&gt;""),$H$4:$W$4))</x:f>
      </x:c>
      <x:c r="Z54" s="205" t="n">
        <x:f>IFERROR(XLOOKUP(B54,V6_PARAMETRES_PROJECTIONS!$A$5:$A$19,V6_PARAMETRES_PROJECTIONS!$B$5:$B$19),0)</x:f>
        <x:v>0.03</x:v>
      </x:c>
      <x:c r="AA54" s="209" t="str">
        <x:f>IF(OR(X54="",NOT(ISNUMBER(X54))),"",IF(Y54&gt;=2030,IFERROR(INDEX(H54:W54,1,MATCH(2030,$H$4:$W$4,0)),X54),X54*(1+Z54)^(2030-Y54)))</x:f>
      </x:c>
      <x:c r="AB54" s="209" t="str">
        <x:f>IF(OR(X54="",NOT(ISNUMBER(X54))),"",IF(Y54&gt;=2035,IFERROR(INDEX(H54:W54,1,MATCH(2035,$H$4:$W$4,0)),X54),X54*(1+Z54)^(2035-Y54)))</x:f>
      </x:c>
      <x:c r="AC54" s="204" t="str">
        <x:f>IF(X54="","À saisir","OK")</x:f>
        <x:v>À saisir</x:v>
      </x:c>
    </x:row>
    <x:row r="55">
      <x:c r="A55" s="204" t="str">
        <x:v>B04-013</x:v>
      </x:c>
      <x:c r="B55" s="204" t="str">
        <x:v>Risques climatiques</x:v>
      </x:c>
      <x:c r="C55" s="204" t="str">
        <x:v>Feux de végétation - événements</x:v>
      </x:c>
      <x:c r="D55" s="204" t="str">
        <x:v>nombre</x:v>
      </x:c>
      <x:c r="E55" s="204" t="str">
        <x:v>ANACIM / CSE / ONAS / Ville</x:v>
      </x:c>
      <x:c r="F55" s="204" t="str">
        <x:v>Planification / SIG</x:v>
      </x:c>
      <x:c r="G55" s="204" t="str">
        <x:v>P0</x:v>
      </x:c>
      <x:c r="H55" s="209" t="str">
        <x:f>IF('V6_ANNEE_2020'!$H55="","",'V6_ANNEE_2020'!$H55)</x:f>
      </x:c>
      <x:c r="I55" s="209" t="str">
        <x:f>IF('V6_ANNEE_2021'!$H55="","",'V6_ANNEE_2021'!$H55)</x:f>
      </x:c>
      <x:c r="J55" s="209" t="str">
        <x:f>IF('V6_ANNEE_2022'!$H55="","",'V6_ANNEE_2022'!$H55)</x:f>
      </x:c>
      <x:c r="K55" s="209" t="str">
        <x:f>IF('V6_ANNEE_2023'!$H55="","",'V6_ANNEE_2023'!$H55)</x:f>
      </x:c>
      <x:c r="L55" s="209" t="str">
        <x:f>IF('V6_ANNEE_2024'!$H55="","",'V6_ANNEE_2024'!$H55)</x:f>
      </x:c>
      <x:c r="M55" s="209" t="str">
        <x:f>IF('V6_ANNEE_2025'!$H55="","",'V6_ANNEE_2025'!$H55)</x:f>
      </x:c>
      <x:c r="N55" s="209" t="str">
        <x:f>IF('V6_ANNEE_2026'!$H55="","",'V6_ANNEE_2026'!$H55)</x:f>
      </x:c>
      <x:c r="O55" s="209" t="str">
        <x:f>IF('V6_ANNEE_2027'!$H55="","",'V6_ANNEE_2027'!$H55)</x:f>
      </x:c>
      <x:c r="P55" s="209" t="str">
        <x:f>IF('V6_ANNEE_2028'!$H55="","",'V6_ANNEE_2028'!$H55)</x:f>
      </x:c>
      <x:c r="Q55" s="209" t="str">
        <x:f>IF('V6_ANNEE_2029'!$H55="","",'V6_ANNEE_2029'!$H55)</x:f>
      </x:c>
      <x:c r="R55" s="209" t="str">
        <x:f>IF('V6_ANNEE_2030'!$H55="","",'V6_ANNEE_2030'!$H55)</x:f>
      </x:c>
      <x:c r="S55" s="209" t="str">
        <x:f>IF('V6_ANNEE_2031'!$H55="","",'V6_ANNEE_2031'!$H55)</x:f>
      </x:c>
      <x:c r="T55" s="209" t="str">
        <x:f>IF('V6_ANNEE_2032'!$H55="","",'V6_ANNEE_2032'!$H55)</x:f>
      </x:c>
      <x:c r="U55" s="209" t="str">
        <x:f>IF('V6_ANNEE_2033'!$H55="","",'V6_ANNEE_2033'!$H55)</x:f>
      </x:c>
      <x:c r="V55" s="209" t="str">
        <x:f>IF('V6_ANNEE_2034'!$H55="","",'V6_ANNEE_2034'!$H55)</x:f>
      </x:c>
      <x:c r="W55" s="209" t="str">
        <x:f>IF('V6_ANNEE_2035'!$H55="","",'V6_ANNEE_2035'!$H55)</x:f>
      </x:c>
      <x:c r="X55" s="209" t="str">
        <x:f>IFERROR(LOOKUP(2,1/(H55:W55&lt;&gt;""),H55:W55),"")</x:f>
      </x:c>
      <x:c r="Y55" s="209" t="str">
        <x:f>IF(X55="","",LOOKUP(2,1/(H55:W55&lt;&gt;""),$H$4:$W$4))</x:f>
      </x:c>
      <x:c r="Z55" s="205" t="n">
        <x:f>IFERROR(XLOOKUP(B55,V6_PARAMETRES_PROJECTIONS!$A$5:$A$19,V6_PARAMETRES_PROJECTIONS!$B$5:$B$19),0)</x:f>
        <x:v>0.03</x:v>
      </x:c>
      <x:c r="AA55" s="209" t="str">
        <x:f>IF(OR(X55="",NOT(ISNUMBER(X55))),"",IF(Y55&gt;=2030,IFERROR(INDEX(H55:W55,1,MATCH(2030,$H$4:$W$4,0)),X55),X55*(1+Z55)^(2030-Y55)))</x:f>
      </x:c>
      <x:c r="AB55" s="209" t="str">
        <x:f>IF(OR(X55="",NOT(ISNUMBER(X55))),"",IF(Y55&gt;=2035,IFERROR(INDEX(H55:W55,1,MATCH(2035,$H$4:$W$4,0)),X55),X55*(1+Z55)^(2035-Y55)))</x:f>
      </x:c>
      <x:c r="AC55" s="204" t="str">
        <x:f>IF(X55="","À saisir","OK")</x:f>
        <x:v>À saisir</x:v>
      </x:c>
    </x:row>
    <x:row r="56">
      <x:c r="A56" s="204" t="str">
        <x:v>B04-014</x:v>
      </x:c>
      <x:c r="B56" s="204" t="str">
        <x:v>Risques climatiques</x:v>
      </x:c>
      <x:c r="C56" s="204" t="str">
        <x:v>Pollution atmosphérique - épisodes</x:v>
      </x:c>
      <x:c r="D56" s="204" t="str">
        <x:v>jours</x:v>
      </x:c>
      <x:c r="E56" s="204" t="str">
        <x:v>ANACIM / CSE / ONAS / Ville</x:v>
      </x:c>
      <x:c r="F56" s="204" t="str">
        <x:v>Planification / SIG</x:v>
      </x:c>
      <x:c r="G56" s="204" t="str">
        <x:v>P0</x:v>
      </x:c>
      <x:c r="H56" s="209" t="str">
        <x:f>IF('V6_ANNEE_2020'!$H56="","",'V6_ANNEE_2020'!$H56)</x:f>
      </x:c>
      <x:c r="I56" s="209" t="str">
        <x:f>IF('V6_ANNEE_2021'!$H56="","",'V6_ANNEE_2021'!$H56)</x:f>
      </x:c>
      <x:c r="J56" s="209" t="str">
        <x:f>IF('V6_ANNEE_2022'!$H56="","",'V6_ANNEE_2022'!$H56)</x:f>
      </x:c>
      <x:c r="K56" s="209" t="str">
        <x:f>IF('V6_ANNEE_2023'!$H56="","",'V6_ANNEE_2023'!$H56)</x:f>
      </x:c>
      <x:c r="L56" s="209" t="str">
        <x:f>IF('V6_ANNEE_2024'!$H56="","",'V6_ANNEE_2024'!$H56)</x:f>
      </x:c>
      <x:c r="M56" s="209" t="str">
        <x:f>IF('V6_ANNEE_2025'!$H56="","",'V6_ANNEE_2025'!$H56)</x:f>
      </x:c>
      <x:c r="N56" s="209" t="str">
        <x:f>IF('V6_ANNEE_2026'!$H56="","",'V6_ANNEE_2026'!$H56)</x:f>
      </x:c>
      <x:c r="O56" s="209" t="str">
        <x:f>IF('V6_ANNEE_2027'!$H56="","",'V6_ANNEE_2027'!$H56)</x:f>
      </x:c>
      <x:c r="P56" s="209" t="str">
        <x:f>IF('V6_ANNEE_2028'!$H56="","",'V6_ANNEE_2028'!$H56)</x:f>
      </x:c>
      <x:c r="Q56" s="209" t="str">
        <x:f>IF('V6_ANNEE_2029'!$H56="","",'V6_ANNEE_2029'!$H56)</x:f>
      </x:c>
      <x:c r="R56" s="209" t="str">
        <x:f>IF('V6_ANNEE_2030'!$H56="","",'V6_ANNEE_2030'!$H56)</x:f>
      </x:c>
      <x:c r="S56" s="209" t="str">
        <x:f>IF('V6_ANNEE_2031'!$H56="","",'V6_ANNEE_2031'!$H56)</x:f>
      </x:c>
      <x:c r="T56" s="209" t="str">
        <x:f>IF('V6_ANNEE_2032'!$H56="","",'V6_ANNEE_2032'!$H56)</x:f>
      </x:c>
      <x:c r="U56" s="209" t="str">
        <x:f>IF('V6_ANNEE_2033'!$H56="","",'V6_ANNEE_2033'!$H56)</x:f>
      </x:c>
      <x:c r="V56" s="209" t="str">
        <x:f>IF('V6_ANNEE_2034'!$H56="","",'V6_ANNEE_2034'!$H56)</x:f>
      </x:c>
      <x:c r="W56" s="209" t="str">
        <x:f>IF('V6_ANNEE_2035'!$H56="","",'V6_ANNEE_2035'!$H56)</x:f>
      </x:c>
      <x:c r="X56" s="209" t="str">
        <x:f>IFERROR(LOOKUP(2,1/(H56:W56&lt;&gt;""),H56:W56),"")</x:f>
      </x:c>
      <x:c r="Y56" s="209" t="str">
        <x:f>IF(X56="","",LOOKUP(2,1/(H56:W56&lt;&gt;""),$H$4:$W$4))</x:f>
      </x:c>
      <x:c r="Z56" s="205" t="n">
        <x:f>IFERROR(XLOOKUP(B56,V6_PARAMETRES_PROJECTIONS!$A$5:$A$19,V6_PARAMETRES_PROJECTIONS!$B$5:$B$19),0)</x:f>
        <x:v>0.03</x:v>
      </x:c>
      <x:c r="AA56" s="209" t="str">
        <x:f>IF(OR(X56="",NOT(ISNUMBER(X56))),"",IF(Y56&gt;=2030,IFERROR(INDEX(H56:W56,1,MATCH(2030,$H$4:$W$4,0)),X56),X56*(1+Z56)^(2030-Y56)))</x:f>
      </x:c>
      <x:c r="AB56" s="209" t="str">
        <x:f>IF(OR(X56="",NOT(ISNUMBER(X56))),"",IF(Y56&gt;=2035,IFERROR(INDEX(H56:W56,1,MATCH(2035,$H$4:$W$4,0)),X56),X56*(1+Z56)^(2035-Y56)))</x:f>
      </x:c>
      <x:c r="AC56" s="204" t="str">
        <x:f>IF(X56="","À saisir","OK")</x:f>
        <x:v>À saisir</x:v>
      </x:c>
    </x:row>
    <x:row r="57">
      <x:c r="A57" s="204" t="str">
        <x:v>B04-015</x:v>
      </x:c>
      <x:c r="B57" s="204" t="str">
        <x:v>Risques climatiques</x:v>
      </x:c>
      <x:c r="C57" s="204" t="str">
        <x:v>Maladies climatiques - cas</x:v>
      </x:c>
      <x:c r="D57" s="204" t="str">
        <x:v>cas</x:v>
      </x:c>
      <x:c r="E57" s="204" t="str">
        <x:v>ANACIM / CSE / ONAS / Ville</x:v>
      </x:c>
      <x:c r="F57" s="204" t="str">
        <x:v>Planification / SIG</x:v>
      </x:c>
      <x:c r="G57" s="204" t="str">
        <x:v>P0</x:v>
      </x:c>
      <x:c r="H57" s="209" t="str">
        <x:f>IF('V6_ANNEE_2020'!$H57="","",'V6_ANNEE_2020'!$H57)</x:f>
      </x:c>
      <x:c r="I57" s="209" t="str">
        <x:f>IF('V6_ANNEE_2021'!$H57="","",'V6_ANNEE_2021'!$H57)</x:f>
      </x:c>
      <x:c r="J57" s="209" t="str">
        <x:f>IF('V6_ANNEE_2022'!$H57="","",'V6_ANNEE_2022'!$H57)</x:f>
      </x:c>
      <x:c r="K57" s="209" t="str">
        <x:f>IF('V6_ANNEE_2023'!$H57="","",'V6_ANNEE_2023'!$H57)</x:f>
      </x:c>
      <x:c r="L57" s="209" t="str">
        <x:f>IF('V6_ANNEE_2024'!$H57="","",'V6_ANNEE_2024'!$H57)</x:f>
      </x:c>
      <x:c r="M57" s="209" t="str">
        <x:f>IF('V6_ANNEE_2025'!$H57="","",'V6_ANNEE_2025'!$H57)</x:f>
      </x:c>
      <x:c r="N57" s="209" t="str">
        <x:f>IF('V6_ANNEE_2026'!$H57="","",'V6_ANNEE_2026'!$H57)</x:f>
      </x:c>
      <x:c r="O57" s="209" t="str">
        <x:f>IF('V6_ANNEE_2027'!$H57="","",'V6_ANNEE_2027'!$H57)</x:f>
      </x:c>
      <x:c r="P57" s="209" t="str">
        <x:f>IF('V6_ANNEE_2028'!$H57="","",'V6_ANNEE_2028'!$H57)</x:f>
      </x:c>
      <x:c r="Q57" s="209" t="str">
        <x:f>IF('V6_ANNEE_2029'!$H57="","",'V6_ANNEE_2029'!$H57)</x:f>
      </x:c>
      <x:c r="R57" s="209" t="str">
        <x:f>IF('V6_ANNEE_2030'!$H57="","",'V6_ANNEE_2030'!$H57)</x:f>
      </x:c>
      <x:c r="S57" s="209" t="str">
        <x:f>IF('V6_ANNEE_2031'!$H57="","",'V6_ANNEE_2031'!$H57)</x:f>
      </x:c>
      <x:c r="T57" s="209" t="str">
        <x:f>IF('V6_ANNEE_2032'!$H57="","",'V6_ANNEE_2032'!$H57)</x:f>
      </x:c>
      <x:c r="U57" s="209" t="str">
        <x:f>IF('V6_ANNEE_2033'!$H57="","",'V6_ANNEE_2033'!$H57)</x:f>
      </x:c>
      <x:c r="V57" s="209" t="str">
        <x:f>IF('V6_ANNEE_2034'!$H57="","",'V6_ANNEE_2034'!$H57)</x:f>
      </x:c>
      <x:c r="W57" s="209" t="str">
        <x:f>IF('V6_ANNEE_2035'!$H57="","",'V6_ANNEE_2035'!$H57)</x:f>
      </x:c>
      <x:c r="X57" s="209" t="str">
        <x:f>IFERROR(LOOKUP(2,1/(H57:W57&lt;&gt;""),H57:W57),"")</x:f>
      </x:c>
      <x:c r="Y57" s="209" t="str">
        <x:f>IF(X57="","",LOOKUP(2,1/(H57:W57&lt;&gt;""),$H$4:$W$4))</x:f>
      </x:c>
      <x:c r="Z57" s="205" t="n">
        <x:f>IFERROR(XLOOKUP(B57,V6_PARAMETRES_PROJECTIONS!$A$5:$A$19,V6_PARAMETRES_PROJECTIONS!$B$5:$B$19),0)</x:f>
        <x:v>0.03</x:v>
      </x:c>
      <x:c r="AA57" s="209" t="str">
        <x:f>IF(OR(X57="",NOT(ISNUMBER(X57))),"",IF(Y57&gt;=2030,IFERROR(INDEX(H57:W57,1,MATCH(2030,$H$4:$W$4,0)),X57),X57*(1+Z57)^(2030-Y57)))</x:f>
      </x:c>
      <x:c r="AB57" s="209" t="str">
        <x:f>IF(OR(X57="",NOT(ISNUMBER(X57))),"",IF(Y57&gt;=2035,IFERROR(INDEX(H57:W57,1,MATCH(2035,$H$4:$W$4,0)),X57),X57*(1+Z57)^(2035-Y57)))</x:f>
      </x:c>
      <x:c r="AC57" s="204" t="str">
        <x:f>IF(X57="","À saisir","OK")</x:f>
        <x:v>À saisir</x:v>
      </x:c>
    </x:row>
    <x:row r="58">
      <x:c r="A58" s="204" t="str">
        <x:v>B04-016</x:v>
      </x:c>
      <x:c r="B58" s="204" t="str">
        <x:v>Risques climatiques</x:v>
      </x:c>
      <x:c r="C58" s="204" t="str">
        <x:v>Stress hydrique - population exposée</x:v>
      </x:c>
      <x:c r="D58" s="204" t="str">
        <x:v>personnes</x:v>
      </x:c>
      <x:c r="E58" s="204" t="str">
        <x:v>ANACIM / CSE / ONAS / Ville</x:v>
      </x:c>
      <x:c r="F58" s="204" t="str">
        <x:v>Planification / SIG</x:v>
      </x:c>
      <x:c r="G58" s="204" t="str">
        <x:v>P0</x:v>
      </x:c>
      <x:c r="H58" s="209" t="str">
        <x:f>IF('V6_ANNEE_2020'!$H58="","",'V6_ANNEE_2020'!$H58)</x:f>
      </x:c>
      <x:c r="I58" s="209" t="str">
        <x:f>IF('V6_ANNEE_2021'!$H58="","",'V6_ANNEE_2021'!$H58)</x:f>
      </x:c>
      <x:c r="J58" s="209" t="str">
        <x:f>IF('V6_ANNEE_2022'!$H58="","",'V6_ANNEE_2022'!$H58)</x:f>
      </x:c>
      <x:c r="K58" s="209" t="str">
        <x:f>IF('V6_ANNEE_2023'!$H58="","",'V6_ANNEE_2023'!$H58)</x:f>
      </x:c>
      <x:c r="L58" s="209" t="str">
        <x:f>IF('V6_ANNEE_2024'!$H58="","",'V6_ANNEE_2024'!$H58)</x:f>
      </x:c>
      <x:c r="M58" s="209" t="str">
        <x:f>IF('V6_ANNEE_2025'!$H58="","",'V6_ANNEE_2025'!$H58)</x:f>
      </x:c>
      <x:c r="N58" s="209" t="str">
        <x:f>IF('V6_ANNEE_2026'!$H58="","",'V6_ANNEE_2026'!$H58)</x:f>
      </x:c>
      <x:c r="O58" s="209" t="str">
        <x:f>IF('V6_ANNEE_2027'!$H58="","",'V6_ANNEE_2027'!$H58)</x:f>
      </x:c>
      <x:c r="P58" s="209" t="str">
        <x:f>IF('V6_ANNEE_2028'!$H58="","",'V6_ANNEE_2028'!$H58)</x:f>
      </x:c>
      <x:c r="Q58" s="209" t="str">
        <x:f>IF('V6_ANNEE_2029'!$H58="","",'V6_ANNEE_2029'!$H58)</x:f>
      </x:c>
      <x:c r="R58" s="209" t="str">
        <x:f>IF('V6_ANNEE_2030'!$H58="","",'V6_ANNEE_2030'!$H58)</x:f>
      </x:c>
      <x:c r="S58" s="209" t="str">
        <x:f>IF('V6_ANNEE_2031'!$H58="","",'V6_ANNEE_2031'!$H58)</x:f>
      </x:c>
      <x:c r="T58" s="209" t="str">
        <x:f>IF('V6_ANNEE_2032'!$H58="","",'V6_ANNEE_2032'!$H58)</x:f>
      </x:c>
      <x:c r="U58" s="209" t="str">
        <x:f>IF('V6_ANNEE_2033'!$H58="","",'V6_ANNEE_2033'!$H58)</x:f>
      </x:c>
      <x:c r="V58" s="209" t="str">
        <x:f>IF('V6_ANNEE_2034'!$H58="","",'V6_ANNEE_2034'!$H58)</x:f>
      </x:c>
      <x:c r="W58" s="209" t="str">
        <x:f>IF('V6_ANNEE_2035'!$H58="","",'V6_ANNEE_2035'!$H58)</x:f>
      </x:c>
      <x:c r="X58" s="209" t="str">
        <x:f>IFERROR(LOOKUP(2,1/(H58:W58&lt;&gt;""),H58:W58),"")</x:f>
      </x:c>
      <x:c r="Y58" s="209" t="str">
        <x:f>IF(X58="","",LOOKUP(2,1/(H58:W58&lt;&gt;""),$H$4:$W$4))</x:f>
      </x:c>
      <x:c r="Z58" s="205" t="n">
        <x:f>IFERROR(XLOOKUP(B58,V6_PARAMETRES_PROJECTIONS!$A$5:$A$19,V6_PARAMETRES_PROJECTIONS!$B$5:$B$19),0)</x:f>
        <x:v>0.03</x:v>
      </x:c>
      <x:c r="AA58" s="209" t="str">
        <x:f>IF(OR(X58="",NOT(ISNUMBER(X58))),"",IF(Y58&gt;=2030,IFERROR(INDEX(H58:W58,1,MATCH(2030,$H$4:$W$4,0)),X58),X58*(1+Z58)^(2030-Y58)))</x:f>
      </x:c>
      <x:c r="AB58" s="209" t="str">
        <x:f>IF(OR(X58="",NOT(ISNUMBER(X58))),"",IF(Y58&gt;=2035,IFERROR(INDEX(H58:W58,1,MATCH(2035,$H$4:$W$4,0)),X58),X58*(1+Z58)^(2035-Y58)))</x:f>
      </x:c>
      <x:c r="AC58" s="204" t="str">
        <x:f>IF(X58="","À saisir","OK")</x:f>
        <x:v>À saisir</x:v>
      </x:c>
    </x:row>
    <x:row r="59">
      <x:c r="A59" s="204" t="str">
        <x:v>B05-001</x:v>
      </x:c>
      <x:c r="B59" s="204" t="str">
        <x:v>Eau</x:v>
      </x:c>
      <x:c r="C59" s="204" t="str">
        <x:v>Production d'eau</x:v>
      </x:c>
      <x:c r="D59" s="204" t="str">
        <x:v>m³</x:v>
      </x:c>
      <x:c r="E59" s="204" t="str">
        <x:v>SEN'EAU / SONES / ONAS / DGPRE</x:v>
      </x:c>
      <x:c r="F59" s="204" t="str">
        <x:v>Eau et assainissement</x:v>
      </x:c>
      <x:c r="G59" s="204" t="str">
        <x:v>P1</x:v>
      </x:c>
      <x:c r="H59" s="209" t="str">
        <x:f>IF('V6_ANNEE_2020'!$H59="","",'V6_ANNEE_2020'!$H59)</x:f>
      </x:c>
      <x:c r="I59" s="209" t="str">
        <x:f>IF('V6_ANNEE_2021'!$H59="","",'V6_ANNEE_2021'!$H59)</x:f>
      </x:c>
      <x:c r="J59" s="209" t="str">
        <x:f>IF('V6_ANNEE_2022'!$H59="","",'V6_ANNEE_2022'!$H59)</x:f>
      </x:c>
      <x:c r="K59" s="209" t="str">
        <x:f>IF('V6_ANNEE_2023'!$H59="","",'V6_ANNEE_2023'!$H59)</x:f>
      </x:c>
      <x:c r="L59" s="209" t="str">
        <x:f>IF('V6_ANNEE_2024'!$H59="","",'V6_ANNEE_2024'!$H59)</x:f>
      </x:c>
      <x:c r="M59" s="209" t="str">
        <x:f>IF('V6_ANNEE_2025'!$H59="","",'V6_ANNEE_2025'!$H59)</x:f>
      </x:c>
      <x:c r="N59" s="209" t="str">
        <x:f>IF('V6_ANNEE_2026'!$H59="","",'V6_ANNEE_2026'!$H59)</x:f>
      </x:c>
      <x:c r="O59" s="209" t="str">
        <x:f>IF('V6_ANNEE_2027'!$H59="","",'V6_ANNEE_2027'!$H59)</x:f>
      </x:c>
      <x:c r="P59" s="209" t="str">
        <x:f>IF('V6_ANNEE_2028'!$H59="","",'V6_ANNEE_2028'!$H59)</x:f>
      </x:c>
      <x:c r="Q59" s="209" t="str">
        <x:f>IF('V6_ANNEE_2029'!$H59="","",'V6_ANNEE_2029'!$H59)</x:f>
      </x:c>
      <x:c r="R59" s="209" t="str">
        <x:f>IF('V6_ANNEE_2030'!$H59="","",'V6_ANNEE_2030'!$H59)</x:f>
      </x:c>
      <x:c r="S59" s="209" t="str">
        <x:f>IF('V6_ANNEE_2031'!$H59="","",'V6_ANNEE_2031'!$H59)</x:f>
      </x:c>
      <x:c r="T59" s="209" t="str">
        <x:f>IF('V6_ANNEE_2032'!$H59="","",'V6_ANNEE_2032'!$H59)</x:f>
      </x:c>
      <x:c r="U59" s="209" t="str">
        <x:f>IF('V6_ANNEE_2033'!$H59="","",'V6_ANNEE_2033'!$H59)</x:f>
      </x:c>
      <x:c r="V59" s="209" t="str">
        <x:f>IF('V6_ANNEE_2034'!$H59="","",'V6_ANNEE_2034'!$H59)</x:f>
      </x:c>
      <x:c r="W59" s="209" t="str">
        <x:f>IF('V6_ANNEE_2035'!$H59="","",'V6_ANNEE_2035'!$H59)</x:f>
      </x:c>
      <x:c r="X59" s="209" t="str">
        <x:f>IFERROR(LOOKUP(2,1/(H59:W59&lt;&gt;""),H59:W59),"")</x:f>
      </x:c>
      <x:c r="Y59" s="209" t="str">
        <x:f>IF(X59="","",LOOKUP(2,1/(H59:W59&lt;&gt;""),$H$4:$W$4))</x:f>
      </x:c>
      <x:c r="Z59" s="205" t="n">
        <x:f>IFERROR(XLOOKUP(B59,V6_PARAMETRES_PROJECTIONS!$A$5:$A$19,V6_PARAMETRES_PROJECTIONS!$B$5:$B$19),0)</x:f>
        <x:v>0.02</x:v>
      </x:c>
      <x:c r="AA59" s="209" t="str">
        <x:f>IF(OR(X59="",NOT(ISNUMBER(X59))),"",IF(Y59&gt;=2030,IFERROR(INDEX(H59:W59,1,MATCH(2030,$H$4:$W$4,0)),X59),X59*(1+Z59)^(2030-Y59)))</x:f>
      </x:c>
      <x:c r="AB59" s="209" t="str">
        <x:f>IF(OR(X59="",NOT(ISNUMBER(X59))),"",IF(Y59&gt;=2035,IFERROR(INDEX(H59:W59,1,MATCH(2035,$H$4:$W$4,0)),X59),X59*(1+Z59)^(2035-Y59)))</x:f>
      </x:c>
      <x:c r="AC59" s="204" t="str">
        <x:f>IF(X59="","À saisir","OK")</x:f>
        <x:v>À saisir</x:v>
      </x:c>
    </x:row>
    <x:row r="60">
      <x:c r="A60" s="204" t="str">
        <x:v>B05-002</x:v>
      </x:c>
      <x:c r="B60" s="204" t="str">
        <x:v>Eau</x:v>
      </x:c>
      <x:c r="C60" s="204" t="str">
        <x:v>Consommation d'eau</x:v>
      </x:c>
      <x:c r="D60" s="204" t="str">
        <x:v>m³</x:v>
      </x:c>
      <x:c r="E60" s="204" t="str">
        <x:v>SEN'EAU / SONES / ONAS / DGPRE</x:v>
      </x:c>
      <x:c r="F60" s="204" t="str">
        <x:v>Eau et assainissement</x:v>
      </x:c>
      <x:c r="G60" s="204" t="str">
        <x:v>P1</x:v>
      </x:c>
      <x:c r="H60" s="209" t="str">
        <x:f>IF('V6_ANNEE_2020'!$H60="","",'V6_ANNEE_2020'!$H60)</x:f>
      </x:c>
      <x:c r="I60" s="209" t="str">
        <x:f>IF('V6_ANNEE_2021'!$H60="","",'V6_ANNEE_2021'!$H60)</x:f>
      </x:c>
      <x:c r="J60" s="209" t="str">
        <x:f>IF('V6_ANNEE_2022'!$H60="","",'V6_ANNEE_2022'!$H60)</x:f>
      </x:c>
      <x:c r="K60" s="209" t="str">
        <x:f>IF('V6_ANNEE_2023'!$H60="","",'V6_ANNEE_2023'!$H60)</x:f>
      </x:c>
      <x:c r="L60" s="209" t="str">
        <x:f>IF('V6_ANNEE_2024'!$H60="","",'V6_ANNEE_2024'!$H60)</x:f>
      </x:c>
      <x:c r="M60" s="209" t="str">
        <x:f>IF('V6_ANNEE_2025'!$H60="","",'V6_ANNEE_2025'!$H60)</x:f>
      </x:c>
      <x:c r="N60" s="209" t="str">
        <x:f>IF('V6_ANNEE_2026'!$H60="","",'V6_ANNEE_2026'!$H60)</x:f>
      </x:c>
      <x:c r="O60" s="209" t="str">
        <x:f>IF('V6_ANNEE_2027'!$H60="","",'V6_ANNEE_2027'!$H60)</x:f>
      </x:c>
      <x:c r="P60" s="209" t="str">
        <x:f>IF('V6_ANNEE_2028'!$H60="","",'V6_ANNEE_2028'!$H60)</x:f>
      </x:c>
      <x:c r="Q60" s="209" t="str">
        <x:f>IF('V6_ANNEE_2029'!$H60="","",'V6_ANNEE_2029'!$H60)</x:f>
      </x:c>
      <x:c r="R60" s="209" t="str">
        <x:f>IF('V6_ANNEE_2030'!$H60="","",'V6_ANNEE_2030'!$H60)</x:f>
      </x:c>
      <x:c r="S60" s="209" t="str">
        <x:f>IF('V6_ANNEE_2031'!$H60="","",'V6_ANNEE_2031'!$H60)</x:f>
      </x:c>
      <x:c r="T60" s="209" t="str">
        <x:f>IF('V6_ANNEE_2032'!$H60="","",'V6_ANNEE_2032'!$H60)</x:f>
      </x:c>
      <x:c r="U60" s="209" t="str">
        <x:f>IF('V6_ANNEE_2033'!$H60="","",'V6_ANNEE_2033'!$H60)</x:f>
      </x:c>
      <x:c r="V60" s="209" t="str">
        <x:f>IF('V6_ANNEE_2034'!$H60="","",'V6_ANNEE_2034'!$H60)</x:f>
      </x:c>
      <x:c r="W60" s="209" t="str">
        <x:f>IF('V6_ANNEE_2035'!$H60="","",'V6_ANNEE_2035'!$H60)</x:f>
      </x:c>
      <x:c r="X60" s="209" t="str">
        <x:f>IFERROR(LOOKUP(2,1/(H60:W60&lt;&gt;""),H60:W60),"")</x:f>
      </x:c>
      <x:c r="Y60" s="209" t="str">
        <x:f>IF(X60="","",LOOKUP(2,1/(H60:W60&lt;&gt;""),$H$4:$W$4))</x:f>
      </x:c>
      <x:c r="Z60" s="205" t="n">
        <x:f>IFERROR(XLOOKUP(B60,V6_PARAMETRES_PROJECTIONS!$A$5:$A$19,V6_PARAMETRES_PROJECTIONS!$B$5:$B$19),0)</x:f>
        <x:v>0.02</x:v>
      </x:c>
      <x:c r="AA60" s="209" t="str">
        <x:f>IF(OR(X60="",NOT(ISNUMBER(X60))),"",IF(Y60&gt;=2030,IFERROR(INDEX(H60:W60,1,MATCH(2030,$H$4:$W$4,0)),X60),X60*(1+Z60)^(2030-Y60)))</x:f>
      </x:c>
      <x:c r="AB60" s="209" t="str">
        <x:f>IF(OR(X60="",NOT(ISNUMBER(X60))),"",IF(Y60&gt;=2035,IFERROR(INDEX(H60:W60,1,MATCH(2035,$H$4:$W$4,0)),X60),X60*(1+Z60)^(2035-Y60)))</x:f>
      </x:c>
      <x:c r="AC60" s="204" t="str">
        <x:f>IF(X60="","À saisir","OK")</x:f>
        <x:v>À saisir</x:v>
      </x:c>
    </x:row>
    <x:row r="61">
      <x:c r="A61" s="204" t="str">
        <x:v>B05-003</x:v>
      </x:c>
      <x:c r="B61" s="204" t="str">
        <x:v>Eau</x:v>
      </x:c>
      <x:c r="C61" s="204" t="str">
        <x:v>Pertes réseau</x:v>
      </x:c>
      <x:c r="D61" s="204" t="str">
        <x:v>%</x:v>
      </x:c>
      <x:c r="E61" s="204" t="str">
        <x:v>SEN'EAU / SONES / ONAS / DGPRE</x:v>
      </x:c>
      <x:c r="F61" s="204" t="str">
        <x:v>Eau et assainissement</x:v>
      </x:c>
      <x:c r="G61" s="204" t="str">
        <x:v>P1</x:v>
      </x:c>
      <x:c r="H61" s="209" t="str">
        <x:f>IF('V6_ANNEE_2020'!$H61="","",'V6_ANNEE_2020'!$H61)</x:f>
      </x:c>
      <x:c r="I61" s="209" t="str">
        <x:f>IF('V6_ANNEE_2021'!$H61="","",'V6_ANNEE_2021'!$H61)</x:f>
      </x:c>
      <x:c r="J61" s="209" t="str">
        <x:f>IF('V6_ANNEE_2022'!$H61="","",'V6_ANNEE_2022'!$H61)</x:f>
      </x:c>
      <x:c r="K61" s="209" t="str">
        <x:f>IF('V6_ANNEE_2023'!$H61="","",'V6_ANNEE_2023'!$H61)</x:f>
      </x:c>
      <x:c r="L61" s="209" t="str">
        <x:f>IF('V6_ANNEE_2024'!$H61="","",'V6_ANNEE_2024'!$H61)</x:f>
      </x:c>
      <x:c r="M61" s="209" t="str">
        <x:f>IF('V6_ANNEE_2025'!$H61="","",'V6_ANNEE_2025'!$H61)</x:f>
      </x:c>
      <x:c r="N61" s="209" t="str">
        <x:f>IF('V6_ANNEE_2026'!$H61="","",'V6_ANNEE_2026'!$H61)</x:f>
      </x:c>
      <x:c r="O61" s="209" t="str">
        <x:f>IF('V6_ANNEE_2027'!$H61="","",'V6_ANNEE_2027'!$H61)</x:f>
      </x:c>
      <x:c r="P61" s="209" t="str">
        <x:f>IF('V6_ANNEE_2028'!$H61="","",'V6_ANNEE_2028'!$H61)</x:f>
      </x:c>
      <x:c r="Q61" s="209" t="str">
        <x:f>IF('V6_ANNEE_2029'!$H61="","",'V6_ANNEE_2029'!$H61)</x:f>
      </x:c>
      <x:c r="R61" s="209" t="str">
        <x:f>IF('V6_ANNEE_2030'!$H61="","",'V6_ANNEE_2030'!$H61)</x:f>
      </x:c>
      <x:c r="S61" s="209" t="str">
        <x:f>IF('V6_ANNEE_2031'!$H61="","",'V6_ANNEE_2031'!$H61)</x:f>
      </x:c>
      <x:c r="T61" s="209" t="str">
        <x:f>IF('V6_ANNEE_2032'!$H61="","",'V6_ANNEE_2032'!$H61)</x:f>
      </x:c>
      <x:c r="U61" s="209" t="str">
        <x:f>IF('V6_ANNEE_2033'!$H61="","",'V6_ANNEE_2033'!$H61)</x:f>
      </x:c>
      <x:c r="V61" s="209" t="str">
        <x:f>IF('V6_ANNEE_2034'!$H61="","",'V6_ANNEE_2034'!$H61)</x:f>
      </x:c>
      <x:c r="W61" s="209" t="str">
        <x:f>IF('V6_ANNEE_2035'!$H61="","",'V6_ANNEE_2035'!$H61)</x:f>
      </x:c>
      <x:c r="X61" s="209" t="str">
        <x:f>IFERROR(LOOKUP(2,1/(H61:W61&lt;&gt;""),H61:W61),"")</x:f>
      </x:c>
      <x:c r="Y61" s="209" t="str">
        <x:f>IF(X61="","",LOOKUP(2,1/(H61:W61&lt;&gt;""),$H$4:$W$4))</x:f>
      </x:c>
      <x:c r="Z61" s="205" t="n">
        <x:f>IFERROR(XLOOKUP(B61,V6_PARAMETRES_PROJECTIONS!$A$5:$A$19,V6_PARAMETRES_PROJECTIONS!$B$5:$B$19),0)</x:f>
        <x:v>0.02</x:v>
      </x:c>
      <x:c r="AA61" s="209" t="str">
        <x:f>IF(OR(X61="",NOT(ISNUMBER(X61))),"",IF(Y61&gt;=2030,IFERROR(INDEX(H61:W61,1,MATCH(2030,$H$4:$W$4,0)),X61),X61*(1+Z61)^(2030-Y61)))</x:f>
      </x:c>
      <x:c r="AB61" s="209" t="str">
        <x:f>IF(OR(X61="",NOT(ISNUMBER(X61))),"",IF(Y61&gt;=2035,IFERROR(INDEX(H61:W61,1,MATCH(2035,$H$4:$W$4,0)),X61),X61*(1+Z61)^(2035-Y61)))</x:f>
      </x:c>
      <x:c r="AC61" s="204" t="str">
        <x:f>IF(X61="","À saisir","OK")</x:f>
        <x:v>À saisir</x:v>
      </x:c>
    </x:row>
    <x:row r="62">
      <x:c r="A62" s="204" t="str">
        <x:v>B05-004</x:v>
      </x:c>
      <x:c r="B62" s="204" t="str">
        <x:v>Eau</x:v>
      </x:c>
      <x:c r="C62" s="204" t="str">
        <x:v>Accès à l'eau potable</x:v>
      </x:c>
      <x:c r="D62" s="204" t="str">
        <x:v>%</x:v>
      </x:c>
      <x:c r="E62" s="204" t="str">
        <x:v>SEN'EAU / SONES / ONAS / DGPRE</x:v>
      </x:c>
      <x:c r="F62" s="204" t="str">
        <x:v>Eau et assainissement</x:v>
      </x:c>
      <x:c r="G62" s="204" t="str">
        <x:v>P1</x:v>
      </x:c>
      <x:c r="H62" s="209" t="str">
        <x:f>IF('V6_ANNEE_2020'!$H62="","",'V6_ANNEE_2020'!$H62)</x:f>
      </x:c>
      <x:c r="I62" s="209" t="str">
        <x:f>IF('V6_ANNEE_2021'!$H62="","",'V6_ANNEE_2021'!$H62)</x:f>
      </x:c>
      <x:c r="J62" s="209" t="str">
        <x:f>IF('V6_ANNEE_2022'!$H62="","",'V6_ANNEE_2022'!$H62)</x:f>
      </x:c>
      <x:c r="K62" s="209" t="str">
        <x:f>IF('V6_ANNEE_2023'!$H62="","",'V6_ANNEE_2023'!$H62)</x:f>
      </x:c>
      <x:c r="L62" s="209" t="str">
        <x:f>IF('V6_ANNEE_2024'!$H62="","",'V6_ANNEE_2024'!$H62)</x:f>
      </x:c>
      <x:c r="M62" s="209" t="str">
        <x:f>IF('V6_ANNEE_2025'!$H62="","",'V6_ANNEE_2025'!$H62)</x:f>
      </x:c>
      <x:c r="N62" s="209" t="str">
        <x:f>IF('V6_ANNEE_2026'!$H62="","",'V6_ANNEE_2026'!$H62)</x:f>
      </x:c>
      <x:c r="O62" s="209" t="str">
        <x:f>IF('V6_ANNEE_2027'!$H62="","",'V6_ANNEE_2027'!$H62)</x:f>
      </x:c>
      <x:c r="P62" s="209" t="str">
        <x:f>IF('V6_ANNEE_2028'!$H62="","",'V6_ANNEE_2028'!$H62)</x:f>
      </x:c>
      <x:c r="Q62" s="209" t="str">
        <x:f>IF('V6_ANNEE_2029'!$H62="","",'V6_ANNEE_2029'!$H62)</x:f>
      </x:c>
      <x:c r="R62" s="209" t="str">
        <x:f>IF('V6_ANNEE_2030'!$H62="","",'V6_ANNEE_2030'!$H62)</x:f>
      </x:c>
      <x:c r="S62" s="209" t="str">
        <x:f>IF('V6_ANNEE_2031'!$H62="","",'V6_ANNEE_2031'!$H62)</x:f>
      </x:c>
      <x:c r="T62" s="209" t="str">
        <x:f>IF('V6_ANNEE_2032'!$H62="","",'V6_ANNEE_2032'!$H62)</x:f>
      </x:c>
      <x:c r="U62" s="209" t="str">
        <x:f>IF('V6_ANNEE_2033'!$H62="","",'V6_ANNEE_2033'!$H62)</x:f>
      </x:c>
      <x:c r="V62" s="209" t="str">
        <x:f>IF('V6_ANNEE_2034'!$H62="","",'V6_ANNEE_2034'!$H62)</x:f>
      </x:c>
      <x:c r="W62" s="209" t="str">
        <x:f>IF('V6_ANNEE_2035'!$H62="","",'V6_ANNEE_2035'!$H62)</x:f>
      </x:c>
      <x:c r="X62" s="209" t="str">
        <x:f>IFERROR(LOOKUP(2,1/(H62:W62&lt;&gt;""),H62:W62),"")</x:f>
      </x:c>
      <x:c r="Y62" s="209" t="str">
        <x:f>IF(X62="","",LOOKUP(2,1/(H62:W62&lt;&gt;""),$H$4:$W$4))</x:f>
      </x:c>
      <x:c r="Z62" s="205" t="n">
        <x:f>IFERROR(XLOOKUP(B62,V6_PARAMETRES_PROJECTIONS!$A$5:$A$19,V6_PARAMETRES_PROJECTIONS!$B$5:$B$19),0)</x:f>
        <x:v>0.02</x:v>
      </x:c>
      <x:c r="AA62" s="209" t="str">
        <x:f>IF(OR(X62="",NOT(ISNUMBER(X62))),"",IF(Y62&gt;=2030,IFERROR(INDEX(H62:W62,1,MATCH(2030,$H$4:$W$4,0)),X62),X62*(1+Z62)^(2030-Y62)))</x:f>
      </x:c>
      <x:c r="AB62" s="209" t="str">
        <x:f>IF(OR(X62="",NOT(ISNUMBER(X62))),"",IF(Y62&gt;=2035,IFERROR(INDEX(H62:W62,1,MATCH(2035,$H$4:$W$4,0)),X62),X62*(1+Z62)^(2035-Y62)))</x:f>
      </x:c>
      <x:c r="AC62" s="204" t="str">
        <x:f>IF(X62="","À saisir","OK")</x:f>
        <x:v>À saisir</x:v>
      </x:c>
    </x:row>
    <x:row r="63">
      <x:c r="A63" s="204" t="str">
        <x:v>B05-005</x:v>
      </x:c>
      <x:c r="B63" s="204" t="str">
        <x:v>Eau</x:v>
      </x:c>
      <x:c r="C63" s="204" t="str">
        <x:v>Qualité de l'eau</x:v>
      </x:c>
      <x:c r="D63" s="204" t="str">
        <x:v>indice</x:v>
      </x:c>
      <x:c r="E63" s="204" t="str">
        <x:v>SEN'EAU / SONES / ONAS / DGPRE</x:v>
      </x:c>
      <x:c r="F63" s="204" t="str">
        <x:v>Eau et assainissement</x:v>
      </x:c>
      <x:c r="G63" s="204" t="str">
        <x:v>P1</x:v>
      </x:c>
      <x:c r="H63" s="209" t="str">
        <x:f>IF('V6_ANNEE_2020'!$H63="","",'V6_ANNEE_2020'!$H63)</x:f>
      </x:c>
      <x:c r="I63" s="209" t="str">
        <x:f>IF('V6_ANNEE_2021'!$H63="","",'V6_ANNEE_2021'!$H63)</x:f>
      </x:c>
      <x:c r="J63" s="209" t="str">
        <x:f>IF('V6_ANNEE_2022'!$H63="","",'V6_ANNEE_2022'!$H63)</x:f>
      </x:c>
      <x:c r="K63" s="209" t="str">
        <x:f>IF('V6_ANNEE_2023'!$H63="","",'V6_ANNEE_2023'!$H63)</x:f>
      </x:c>
      <x:c r="L63" s="209" t="str">
        <x:f>IF('V6_ANNEE_2024'!$H63="","",'V6_ANNEE_2024'!$H63)</x:f>
      </x:c>
      <x:c r="M63" s="209" t="str">
        <x:f>IF('V6_ANNEE_2025'!$H63="","",'V6_ANNEE_2025'!$H63)</x:f>
      </x:c>
      <x:c r="N63" s="209" t="str">
        <x:f>IF('V6_ANNEE_2026'!$H63="","",'V6_ANNEE_2026'!$H63)</x:f>
      </x:c>
      <x:c r="O63" s="209" t="str">
        <x:f>IF('V6_ANNEE_2027'!$H63="","",'V6_ANNEE_2027'!$H63)</x:f>
      </x:c>
      <x:c r="P63" s="209" t="str">
        <x:f>IF('V6_ANNEE_2028'!$H63="","",'V6_ANNEE_2028'!$H63)</x:f>
      </x:c>
      <x:c r="Q63" s="209" t="str">
        <x:f>IF('V6_ANNEE_2029'!$H63="","",'V6_ANNEE_2029'!$H63)</x:f>
      </x:c>
      <x:c r="R63" s="209" t="str">
        <x:f>IF('V6_ANNEE_2030'!$H63="","",'V6_ANNEE_2030'!$H63)</x:f>
      </x:c>
      <x:c r="S63" s="209" t="str">
        <x:f>IF('V6_ANNEE_2031'!$H63="","",'V6_ANNEE_2031'!$H63)</x:f>
      </x:c>
      <x:c r="T63" s="209" t="str">
        <x:f>IF('V6_ANNEE_2032'!$H63="","",'V6_ANNEE_2032'!$H63)</x:f>
      </x:c>
      <x:c r="U63" s="209" t="str">
        <x:f>IF('V6_ANNEE_2033'!$H63="","",'V6_ANNEE_2033'!$H63)</x:f>
      </x:c>
      <x:c r="V63" s="209" t="str">
        <x:f>IF('V6_ANNEE_2034'!$H63="","",'V6_ANNEE_2034'!$H63)</x:f>
      </x:c>
      <x:c r="W63" s="209" t="str">
        <x:f>IF('V6_ANNEE_2035'!$H63="","",'V6_ANNEE_2035'!$H63)</x:f>
      </x:c>
      <x:c r="X63" s="209" t="str">
        <x:f>IFERROR(LOOKUP(2,1/(H63:W63&lt;&gt;""),H63:W63),"")</x:f>
      </x:c>
      <x:c r="Y63" s="209" t="str">
        <x:f>IF(X63="","",LOOKUP(2,1/(H63:W63&lt;&gt;""),$H$4:$W$4))</x:f>
      </x:c>
      <x:c r="Z63" s="205" t="n">
        <x:f>IFERROR(XLOOKUP(B63,V6_PARAMETRES_PROJECTIONS!$A$5:$A$19,V6_PARAMETRES_PROJECTIONS!$B$5:$B$19),0)</x:f>
        <x:v>0.02</x:v>
      </x:c>
      <x:c r="AA63" s="209" t="str">
        <x:f>IF(OR(X63="",NOT(ISNUMBER(X63))),"",IF(Y63&gt;=2030,IFERROR(INDEX(H63:W63,1,MATCH(2030,$H$4:$W$4,0)),X63),X63*(1+Z63)^(2030-Y63)))</x:f>
      </x:c>
      <x:c r="AB63" s="209" t="str">
        <x:f>IF(OR(X63="",NOT(ISNUMBER(X63))),"",IF(Y63&gt;=2035,IFERROR(INDEX(H63:W63,1,MATCH(2035,$H$4:$W$4,0)),X63),X63*(1+Z63)^(2035-Y63)))</x:f>
      </x:c>
      <x:c r="AC63" s="204" t="str">
        <x:f>IF(X63="","À saisir","OK")</x:f>
        <x:v>À saisir</x:v>
      </x:c>
    </x:row>
    <x:row r="64">
      <x:c r="A64" s="204" t="str">
        <x:v>B05-006</x:v>
      </x:c>
      <x:c r="B64" s="204" t="str">
        <x:v>Eau</x:v>
      </x:c>
      <x:c r="C64" s="204" t="str">
        <x:v>Nappes phréatiques</x:v>
      </x:c>
      <x:c r="D64" s="204" t="str">
        <x:v>niveau/qualité</x:v>
      </x:c>
      <x:c r="E64" s="204" t="str">
        <x:v>SEN'EAU / SONES / ONAS / DGPRE</x:v>
      </x:c>
      <x:c r="F64" s="204" t="str">
        <x:v>Eau et assainissement</x:v>
      </x:c>
      <x:c r="G64" s="204" t="str">
        <x:v>P1</x:v>
      </x:c>
      <x:c r="H64" s="209" t="str">
        <x:f>IF('V6_ANNEE_2020'!$H64="","",'V6_ANNEE_2020'!$H64)</x:f>
      </x:c>
      <x:c r="I64" s="209" t="str">
        <x:f>IF('V6_ANNEE_2021'!$H64="","",'V6_ANNEE_2021'!$H64)</x:f>
      </x:c>
      <x:c r="J64" s="209" t="str">
        <x:f>IF('V6_ANNEE_2022'!$H64="","",'V6_ANNEE_2022'!$H64)</x:f>
      </x:c>
      <x:c r="K64" s="209" t="str">
        <x:f>IF('V6_ANNEE_2023'!$H64="","",'V6_ANNEE_2023'!$H64)</x:f>
      </x:c>
      <x:c r="L64" s="209" t="str">
        <x:f>IF('V6_ANNEE_2024'!$H64="","",'V6_ANNEE_2024'!$H64)</x:f>
      </x:c>
      <x:c r="M64" s="209" t="str">
        <x:f>IF('V6_ANNEE_2025'!$H64="","",'V6_ANNEE_2025'!$H64)</x:f>
      </x:c>
      <x:c r="N64" s="209" t="str">
        <x:f>IF('V6_ANNEE_2026'!$H64="","",'V6_ANNEE_2026'!$H64)</x:f>
      </x:c>
      <x:c r="O64" s="209" t="str">
        <x:f>IF('V6_ANNEE_2027'!$H64="","",'V6_ANNEE_2027'!$H64)</x:f>
      </x:c>
      <x:c r="P64" s="209" t="str">
        <x:f>IF('V6_ANNEE_2028'!$H64="","",'V6_ANNEE_2028'!$H64)</x:f>
      </x:c>
      <x:c r="Q64" s="209" t="str">
        <x:f>IF('V6_ANNEE_2029'!$H64="","",'V6_ANNEE_2029'!$H64)</x:f>
      </x:c>
      <x:c r="R64" s="209" t="str">
        <x:f>IF('V6_ANNEE_2030'!$H64="","",'V6_ANNEE_2030'!$H64)</x:f>
      </x:c>
      <x:c r="S64" s="209" t="str">
        <x:f>IF('V6_ANNEE_2031'!$H64="","",'V6_ANNEE_2031'!$H64)</x:f>
      </x:c>
      <x:c r="T64" s="209" t="str">
        <x:f>IF('V6_ANNEE_2032'!$H64="","",'V6_ANNEE_2032'!$H64)</x:f>
      </x:c>
      <x:c r="U64" s="209" t="str">
        <x:f>IF('V6_ANNEE_2033'!$H64="","",'V6_ANNEE_2033'!$H64)</x:f>
      </x:c>
      <x:c r="V64" s="209" t="str">
        <x:f>IF('V6_ANNEE_2034'!$H64="","",'V6_ANNEE_2034'!$H64)</x:f>
      </x:c>
      <x:c r="W64" s="209" t="str">
        <x:f>IF('V6_ANNEE_2035'!$H64="","",'V6_ANNEE_2035'!$H64)</x:f>
      </x:c>
      <x:c r="X64" s="209" t="str">
        <x:f>IFERROR(LOOKUP(2,1/(H64:W64&lt;&gt;""),H64:W64),"")</x:f>
      </x:c>
      <x:c r="Y64" s="209" t="str">
        <x:f>IF(X64="","",LOOKUP(2,1/(H64:W64&lt;&gt;""),$H$4:$W$4))</x:f>
      </x:c>
      <x:c r="Z64" s="205" t="n">
        <x:f>IFERROR(XLOOKUP(B64,V6_PARAMETRES_PROJECTIONS!$A$5:$A$19,V6_PARAMETRES_PROJECTIONS!$B$5:$B$19),0)</x:f>
        <x:v>0.02</x:v>
      </x:c>
      <x:c r="AA64" s="209" t="str">
        <x:f>IF(OR(X64="",NOT(ISNUMBER(X64))),"",IF(Y64&gt;=2030,IFERROR(INDEX(H64:W64,1,MATCH(2030,$H$4:$W$4,0)),X64),X64*(1+Z64)^(2030-Y64)))</x:f>
      </x:c>
      <x:c r="AB64" s="209" t="str">
        <x:f>IF(OR(X64="",NOT(ISNUMBER(X64))),"",IF(Y64&gt;=2035,IFERROR(INDEX(H64:W64,1,MATCH(2035,$H$4:$W$4,0)),X64),X64*(1+Z64)^(2035-Y64)))</x:f>
      </x:c>
      <x:c r="AC64" s="204" t="str">
        <x:f>IF(X64="","À saisir","OK")</x:f>
        <x:v>À saisir</x:v>
      </x:c>
    </x:row>
    <x:row r="65">
      <x:c r="A65" s="204" t="str">
        <x:v>B05-007</x:v>
      </x:c>
      <x:c r="B65" s="204" t="str">
        <x:v>Eau</x:v>
      </x:c>
      <x:c r="C65" s="204" t="str">
        <x:v>Réservoirs</x:v>
      </x:c>
      <x:c r="D65" s="204" t="str">
        <x:v>nombre/m³</x:v>
      </x:c>
      <x:c r="E65" s="204" t="str">
        <x:v>SEN'EAU / SONES / ONAS / DGPRE</x:v>
      </x:c>
      <x:c r="F65" s="204" t="str">
        <x:v>Eau et assainissement</x:v>
      </x:c>
      <x:c r="G65" s="204" t="str">
        <x:v>P1</x:v>
      </x:c>
      <x:c r="H65" s="209" t="str">
        <x:f>IF('V6_ANNEE_2020'!$H65="","",'V6_ANNEE_2020'!$H65)</x:f>
      </x:c>
      <x:c r="I65" s="209" t="str">
        <x:f>IF('V6_ANNEE_2021'!$H65="","",'V6_ANNEE_2021'!$H65)</x:f>
      </x:c>
      <x:c r="J65" s="209" t="str">
        <x:f>IF('V6_ANNEE_2022'!$H65="","",'V6_ANNEE_2022'!$H65)</x:f>
      </x:c>
      <x:c r="K65" s="209" t="str">
        <x:f>IF('V6_ANNEE_2023'!$H65="","",'V6_ANNEE_2023'!$H65)</x:f>
      </x:c>
      <x:c r="L65" s="209" t="str">
        <x:f>IF('V6_ANNEE_2024'!$H65="","",'V6_ANNEE_2024'!$H65)</x:f>
      </x:c>
      <x:c r="M65" s="209" t="str">
        <x:f>IF('V6_ANNEE_2025'!$H65="","",'V6_ANNEE_2025'!$H65)</x:f>
      </x:c>
      <x:c r="N65" s="209" t="str">
        <x:f>IF('V6_ANNEE_2026'!$H65="","",'V6_ANNEE_2026'!$H65)</x:f>
      </x:c>
      <x:c r="O65" s="209" t="str">
        <x:f>IF('V6_ANNEE_2027'!$H65="","",'V6_ANNEE_2027'!$H65)</x:f>
      </x:c>
      <x:c r="P65" s="209" t="str">
        <x:f>IF('V6_ANNEE_2028'!$H65="","",'V6_ANNEE_2028'!$H65)</x:f>
      </x:c>
      <x:c r="Q65" s="209" t="str">
        <x:f>IF('V6_ANNEE_2029'!$H65="","",'V6_ANNEE_2029'!$H65)</x:f>
      </x:c>
      <x:c r="R65" s="209" t="str">
        <x:f>IF('V6_ANNEE_2030'!$H65="","",'V6_ANNEE_2030'!$H65)</x:f>
      </x:c>
      <x:c r="S65" s="209" t="str">
        <x:f>IF('V6_ANNEE_2031'!$H65="","",'V6_ANNEE_2031'!$H65)</x:f>
      </x:c>
      <x:c r="T65" s="209" t="str">
        <x:f>IF('V6_ANNEE_2032'!$H65="","",'V6_ANNEE_2032'!$H65)</x:f>
      </x:c>
      <x:c r="U65" s="209" t="str">
        <x:f>IF('V6_ANNEE_2033'!$H65="","",'V6_ANNEE_2033'!$H65)</x:f>
      </x:c>
      <x:c r="V65" s="209" t="str">
        <x:f>IF('V6_ANNEE_2034'!$H65="","",'V6_ANNEE_2034'!$H65)</x:f>
      </x:c>
      <x:c r="W65" s="209" t="str">
        <x:f>IF('V6_ANNEE_2035'!$H65="","",'V6_ANNEE_2035'!$H65)</x:f>
      </x:c>
      <x:c r="X65" s="209" t="str">
        <x:f>IFERROR(LOOKUP(2,1/(H65:W65&lt;&gt;""),H65:W65),"")</x:f>
      </x:c>
      <x:c r="Y65" s="209" t="str">
        <x:f>IF(X65="","",LOOKUP(2,1/(H65:W65&lt;&gt;""),$H$4:$W$4))</x:f>
      </x:c>
      <x:c r="Z65" s="205" t="n">
        <x:f>IFERROR(XLOOKUP(B65,V6_PARAMETRES_PROJECTIONS!$A$5:$A$19,V6_PARAMETRES_PROJECTIONS!$B$5:$B$19),0)</x:f>
        <x:v>0.02</x:v>
      </x:c>
      <x:c r="AA65" s="209" t="str">
        <x:f>IF(OR(X65="",NOT(ISNUMBER(X65))),"",IF(Y65&gt;=2030,IFERROR(INDEX(H65:W65,1,MATCH(2030,$H$4:$W$4,0)),X65),X65*(1+Z65)^(2030-Y65)))</x:f>
      </x:c>
      <x:c r="AB65" s="209" t="str">
        <x:f>IF(OR(X65="",NOT(ISNUMBER(X65))),"",IF(Y65&gt;=2035,IFERROR(INDEX(H65:W65,1,MATCH(2035,$H$4:$W$4,0)),X65),X65*(1+Z65)^(2035-Y65)))</x:f>
      </x:c>
      <x:c r="AC65" s="204" t="str">
        <x:f>IF(X65="","À saisir","OK")</x:f>
        <x:v>À saisir</x:v>
      </x:c>
    </x:row>
    <x:row r="66">
      <x:c r="A66" s="204" t="str">
        <x:v>B05-008</x:v>
      </x:c>
      <x:c r="B66" s="204" t="str">
        <x:v>Eau</x:v>
      </x:c>
      <x:c r="C66" s="204" t="str">
        <x:v>Forages</x:v>
      </x:c>
      <x:c r="D66" s="204" t="str">
        <x:v>nombre</x:v>
      </x:c>
      <x:c r="E66" s="204" t="str">
        <x:v>SEN'EAU / SONES / ONAS / DGPRE</x:v>
      </x:c>
      <x:c r="F66" s="204" t="str">
        <x:v>Eau et assainissement</x:v>
      </x:c>
      <x:c r="G66" s="204" t="str">
        <x:v>P1</x:v>
      </x:c>
      <x:c r="H66" s="209" t="str">
        <x:f>IF('V6_ANNEE_2020'!$H66="","",'V6_ANNEE_2020'!$H66)</x:f>
      </x:c>
      <x:c r="I66" s="209" t="str">
        <x:f>IF('V6_ANNEE_2021'!$H66="","",'V6_ANNEE_2021'!$H66)</x:f>
      </x:c>
      <x:c r="J66" s="209" t="str">
        <x:f>IF('V6_ANNEE_2022'!$H66="","",'V6_ANNEE_2022'!$H66)</x:f>
      </x:c>
      <x:c r="K66" s="209" t="str">
        <x:f>IF('V6_ANNEE_2023'!$H66="","",'V6_ANNEE_2023'!$H66)</x:f>
      </x:c>
      <x:c r="L66" s="209" t="str">
        <x:f>IF('V6_ANNEE_2024'!$H66="","",'V6_ANNEE_2024'!$H66)</x:f>
      </x:c>
      <x:c r="M66" s="209" t="str">
        <x:f>IF('V6_ANNEE_2025'!$H66="","",'V6_ANNEE_2025'!$H66)</x:f>
      </x:c>
      <x:c r="N66" s="209" t="str">
        <x:f>IF('V6_ANNEE_2026'!$H66="","",'V6_ANNEE_2026'!$H66)</x:f>
      </x:c>
      <x:c r="O66" s="209" t="str">
        <x:f>IF('V6_ANNEE_2027'!$H66="","",'V6_ANNEE_2027'!$H66)</x:f>
      </x:c>
      <x:c r="P66" s="209" t="str">
        <x:f>IF('V6_ANNEE_2028'!$H66="","",'V6_ANNEE_2028'!$H66)</x:f>
      </x:c>
      <x:c r="Q66" s="209" t="str">
        <x:f>IF('V6_ANNEE_2029'!$H66="","",'V6_ANNEE_2029'!$H66)</x:f>
      </x:c>
      <x:c r="R66" s="209" t="str">
        <x:f>IF('V6_ANNEE_2030'!$H66="","",'V6_ANNEE_2030'!$H66)</x:f>
      </x:c>
      <x:c r="S66" s="209" t="str">
        <x:f>IF('V6_ANNEE_2031'!$H66="","",'V6_ANNEE_2031'!$H66)</x:f>
      </x:c>
      <x:c r="T66" s="209" t="str">
        <x:f>IF('V6_ANNEE_2032'!$H66="","",'V6_ANNEE_2032'!$H66)</x:f>
      </x:c>
      <x:c r="U66" s="209" t="str">
        <x:f>IF('V6_ANNEE_2033'!$H66="","",'V6_ANNEE_2033'!$H66)</x:f>
      </x:c>
      <x:c r="V66" s="209" t="str">
        <x:f>IF('V6_ANNEE_2034'!$H66="","",'V6_ANNEE_2034'!$H66)</x:f>
      </x:c>
      <x:c r="W66" s="209" t="str">
        <x:f>IF('V6_ANNEE_2035'!$H66="","",'V6_ANNEE_2035'!$H66)</x:f>
      </x:c>
      <x:c r="X66" s="209" t="str">
        <x:f>IFERROR(LOOKUP(2,1/(H66:W66&lt;&gt;""),H66:W66),"")</x:f>
      </x:c>
      <x:c r="Y66" s="209" t="str">
        <x:f>IF(X66="","",LOOKUP(2,1/(H66:W66&lt;&gt;""),$H$4:$W$4))</x:f>
      </x:c>
      <x:c r="Z66" s="205" t="n">
        <x:f>IFERROR(XLOOKUP(B66,V6_PARAMETRES_PROJECTIONS!$A$5:$A$19,V6_PARAMETRES_PROJECTIONS!$B$5:$B$19),0)</x:f>
        <x:v>0.02</x:v>
      </x:c>
      <x:c r="AA66" s="209" t="str">
        <x:f>IF(OR(X66="",NOT(ISNUMBER(X66))),"",IF(Y66&gt;=2030,IFERROR(INDEX(H66:W66,1,MATCH(2030,$H$4:$W$4,0)),X66),X66*(1+Z66)^(2030-Y66)))</x:f>
      </x:c>
      <x:c r="AB66" s="209" t="str">
        <x:f>IF(OR(X66="",NOT(ISNUMBER(X66))),"",IF(Y66&gt;=2035,IFERROR(INDEX(H66:W66,1,MATCH(2035,$H$4:$W$4,0)),X66),X66*(1+Z66)^(2035-Y66)))</x:f>
      </x:c>
      <x:c r="AC66" s="204" t="str">
        <x:f>IF(X66="","À saisir","OK")</x:f>
        <x:v>À saisir</x:v>
      </x:c>
    </x:row>
    <x:row r="67">
      <x:c r="A67" s="204" t="str">
        <x:v>B05-009</x:v>
      </x:c>
      <x:c r="B67" s="204" t="str">
        <x:v>Eau</x:v>
      </x:c>
      <x:c r="C67" s="204" t="str">
        <x:v>Eaux usées produites</x:v>
      </x:c>
      <x:c r="D67" s="204" t="str">
        <x:v>m³</x:v>
      </x:c>
      <x:c r="E67" s="204" t="str">
        <x:v>SEN'EAU / SONES / ONAS / DGPRE</x:v>
      </x:c>
      <x:c r="F67" s="204" t="str">
        <x:v>Eau et assainissement</x:v>
      </x:c>
      <x:c r="G67" s="204" t="str">
        <x:v>P1</x:v>
      </x:c>
      <x:c r="H67" s="209" t="str">
        <x:f>IF('V6_ANNEE_2020'!$H67="","",'V6_ANNEE_2020'!$H67)</x:f>
      </x:c>
      <x:c r="I67" s="209" t="str">
        <x:f>IF('V6_ANNEE_2021'!$H67="","",'V6_ANNEE_2021'!$H67)</x:f>
      </x:c>
      <x:c r="J67" s="209" t="str">
        <x:f>IF('V6_ANNEE_2022'!$H67="","",'V6_ANNEE_2022'!$H67)</x:f>
      </x:c>
      <x:c r="K67" s="209" t="str">
        <x:f>IF('V6_ANNEE_2023'!$H67="","",'V6_ANNEE_2023'!$H67)</x:f>
      </x:c>
      <x:c r="L67" s="209" t="str">
        <x:f>IF('V6_ANNEE_2024'!$H67="","",'V6_ANNEE_2024'!$H67)</x:f>
      </x:c>
      <x:c r="M67" s="209" t="str">
        <x:f>IF('V6_ANNEE_2025'!$H67="","",'V6_ANNEE_2025'!$H67)</x:f>
      </x:c>
      <x:c r="N67" s="209" t="str">
        <x:f>IF('V6_ANNEE_2026'!$H67="","",'V6_ANNEE_2026'!$H67)</x:f>
      </x:c>
      <x:c r="O67" s="209" t="str">
        <x:f>IF('V6_ANNEE_2027'!$H67="","",'V6_ANNEE_2027'!$H67)</x:f>
      </x:c>
      <x:c r="P67" s="209" t="str">
        <x:f>IF('V6_ANNEE_2028'!$H67="","",'V6_ANNEE_2028'!$H67)</x:f>
      </x:c>
      <x:c r="Q67" s="209" t="str">
        <x:f>IF('V6_ANNEE_2029'!$H67="","",'V6_ANNEE_2029'!$H67)</x:f>
      </x:c>
      <x:c r="R67" s="209" t="str">
        <x:f>IF('V6_ANNEE_2030'!$H67="","",'V6_ANNEE_2030'!$H67)</x:f>
      </x:c>
      <x:c r="S67" s="209" t="str">
        <x:f>IF('V6_ANNEE_2031'!$H67="","",'V6_ANNEE_2031'!$H67)</x:f>
      </x:c>
      <x:c r="T67" s="209" t="str">
        <x:f>IF('V6_ANNEE_2032'!$H67="","",'V6_ANNEE_2032'!$H67)</x:f>
      </x:c>
      <x:c r="U67" s="209" t="str">
        <x:f>IF('V6_ANNEE_2033'!$H67="","",'V6_ANNEE_2033'!$H67)</x:f>
      </x:c>
      <x:c r="V67" s="209" t="str">
        <x:f>IF('V6_ANNEE_2034'!$H67="","",'V6_ANNEE_2034'!$H67)</x:f>
      </x:c>
      <x:c r="W67" s="209" t="str">
        <x:f>IF('V6_ANNEE_2035'!$H67="","",'V6_ANNEE_2035'!$H67)</x:f>
      </x:c>
      <x:c r="X67" s="209" t="str">
        <x:f>IFERROR(LOOKUP(2,1/(H67:W67&lt;&gt;""),H67:W67),"")</x:f>
      </x:c>
      <x:c r="Y67" s="209" t="str">
        <x:f>IF(X67="","",LOOKUP(2,1/(H67:W67&lt;&gt;""),$H$4:$W$4))</x:f>
      </x:c>
      <x:c r="Z67" s="205" t="n">
        <x:f>IFERROR(XLOOKUP(B67,V6_PARAMETRES_PROJECTIONS!$A$5:$A$19,V6_PARAMETRES_PROJECTIONS!$B$5:$B$19),0)</x:f>
        <x:v>0.02</x:v>
      </x:c>
      <x:c r="AA67" s="209" t="str">
        <x:f>IF(OR(X67="",NOT(ISNUMBER(X67))),"",IF(Y67&gt;=2030,IFERROR(INDEX(H67:W67,1,MATCH(2030,$H$4:$W$4,0)),X67),X67*(1+Z67)^(2030-Y67)))</x:f>
      </x:c>
      <x:c r="AB67" s="209" t="str">
        <x:f>IF(OR(X67="",NOT(ISNUMBER(X67))),"",IF(Y67&gt;=2035,IFERROR(INDEX(H67:W67,1,MATCH(2035,$H$4:$W$4,0)),X67),X67*(1+Z67)^(2035-Y67)))</x:f>
      </x:c>
      <x:c r="AC67" s="204" t="str">
        <x:f>IF(X67="","À saisir","OK")</x:f>
        <x:v>À saisir</x:v>
      </x:c>
    </x:row>
    <x:row r="68">
      <x:c r="A68" s="204" t="str">
        <x:v>B05-010</x:v>
      </x:c>
      <x:c r="B68" s="204" t="str">
        <x:v>Eau</x:v>
      </x:c>
      <x:c r="C68" s="204" t="str">
        <x:v>Eaux usées traitées</x:v>
      </x:c>
      <x:c r="D68" s="204" t="str">
        <x:v>m³</x:v>
      </x:c>
      <x:c r="E68" s="204" t="str">
        <x:v>SEN'EAU / SONES / ONAS / DGPRE</x:v>
      </x:c>
      <x:c r="F68" s="204" t="str">
        <x:v>Eau et assainissement</x:v>
      </x:c>
      <x:c r="G68" s="204" t="str">
        <x:v>P1</x:v>
      </x:c>
      <x:c r="H68" s="209" t="str">
        <x:f>IF('V6_ANNEE_2020'!$H68="","",'V6_ANNEE_2020'!$H68)</x:f>
      </x:c>
      <x:c r="I68" s="209" t="str">
        <x:f>IF('V6_ANNEE_2021'!$H68="","",'V6_ANNEE_2021'!$H68)</x:f>
      </x:c>
      <x:c r="J68" s="209" t="str">
        <x:f>IF('V6_ANNEE_2022'!$H68="","",'V6_ANNEE_2022'!$H68)</x:f>
      </x:c>
      <x:c r="K68" s="209" t="str">
        <x:f>IF('V6_ANNEE_2023'!$H68="","",'V6_ANNEE_2023'!$H68)</x:f>
      </x:c>
      <x:c r="L68" s="209" t="str">
        <x:f>IF('V6_ANNEE_2024'!$H68="","",'V6_ANNEE_2024'!$H68)</x:f>
      </x:c>
      <x:c r="M68" s="209" t="str">
        <x:f>IF('V6_ANNEE_2025'!$H68="","",'V6_ANNEE_2025'!$H68)</x:f>
      </x:c>
      <x:c r="N68" s="209" t="str">
        <x:f>IF('V6_ANNEE_2026'!$H68="","",'V6_ANNEE_2026'!$H68)</x:f>
      </x:c>
      <x:c r="O68" s="209" t="str">
        <x:f>IF('V6_ANNEE_2027'!$H68="","",'V6_ANNEE_2027'!$H68)</x:f>
      </x:c>
      <x:c r="P68" s="209" t="str">
        <x:f>IF('V6_ANNEE_2028'!$H68="","",'V6_ANNEE_2028'!$H68)</x:f>
      </x:c>
      <x:c r="Q68" s="209" t="str">
        <x:f>IF('V6_ANNEE_2029'!$H68="","",'V6_ANNEE_2029'!$H68)</x:f>
      </x:c>
      <x:c r="R68" s="209" t="str">
        <x:f>IF('V6_ANNEE_2030'!$H68="","",'V6_ANNEE_2030'!$H68)</x:f>
      </x:c>
      <x:c r="S68" s="209" t="str">
        <x:f>IF('V6_ANNEE_2031'!$H68="","",'V6_ANNEE_2031'!$H68)</x:f>
      </x:c>
      <x:c r="T68" s="209" t="str">
        <x:f>IF('V6_ANNEE_2032'!$H68="","",'V6_ANNEE_2032'!$H68)</x:f>
      </x:c>
      <x:c r="U68" s="209" t="str">
        <x:f>IF('V6_ANNEE_2033'!$H68="","",'V6_ANNEE_2033'!$H68)</x:f>
      </x:c>
      <x:c r="V68" s="209" t="str">
        <x:f>IF('V6_ANNEE_2034'!$H68="","",'V6_ANNEE_2034'!$H68)</x:f>
      </x:c>
      <x:c r="W68" s="209" t="str">
        <x:f>IF('V6_ANNEE_2035'!$H68="","",'V6_ANNEE_2035'!$H68)</x:f>
      </x:c>
      <x:c r="X68" s="209" t="str">
        <x:f>IFERROR(LOOKUP(2,1/(H68:W68&lt;&gt;""),H68:W68),"")</x:f>
      </x:c>
      <x:c r="Y68" s="209" t="str">
        <x:f>IF(X68="","",LOOKUP(2,1/(H68:W68&lt;&gt;""),$H$4:$W$4))</x:f>
      </x:c>
      <x:c r="Z68" s="205" t="n">
        <x:f>IFERROR(XLOOKUP(B68,V6_PARAMETRES_PROJECTIONS!$A$5:$A$19,V6_PARAMETRES_PROJECTIONS!$B$5:$B$19),0)</x:f>
        <x:v>0.02</x:v>
      </x:c>
      <x:c r="AA68" s="209" t="str">
        <x:f>IF(OR(X68="",NOT(ISNUMBER(X68))),"",IF(Y68&gt;=2030,IFERROR(INDEX(H68:W68,1,MATCH(2030,$H$4:$W$4,0)),X68),X68*(1+Z68)^(2030-Y68)))</x:f>
      </x:c>
      <x:c r="AB68" s="209" t="str">
        <x:f>IF(OR(X68="",NOT(ISNUMBER(X68))),"",IF(Y68&gt;=2035,IFERROR(INDEX(H68:W68,1,MATCH(2035,$H$4:$W$4,0)),X68),X68*(1+Z68)^(2035-Y68)))</x:f>
      </x:c>
      <x:c r="AC68" s="204" t="str">
        <x:f>IF(X68="","À saisir","OK")</x:f>
        <x:v>À saisir</x:v>
      </x:c>
    </x:row>
    <x:row r="69">
      <x:c r="A69" s="204" t="str">
        <x:v>B06-001</x:v>
      </x:c>
      <x:c r="B69" s="204" t="str">
        <x:v>Énergie</x:v>
      </x:c>
      <x:c r="C69" s="204" t="str">
        <x:v>Consommation totale</x:v>
      </x:c>
      <x:c r="D69" s="204" t="str">
        <x:v>kWh</x:v>
      </x:c>
      <x:c r="E69" s="204" t="str">
        <x:v>SENELEC / Ville de Dakar</x:v>
      </x:c>
      <x:c r="F69" s="204" t="str">
        <x:v>Direction Énergie</x:v>
      </x:c>
      <x:c r="G69" s="204" t="str">
        <x:v>P0</x:v>
      </x:c>
      <x:c r="H69" s="209" t="str">
        <x:f>IF('V6_ANNEE_2020'!$H69="","",'V6_ANNEE_2020'!$H69)</x:f>
      </x:c>
      <x:c r="I69" s="209" t="str">
        <x:f>IF('V6_ANNEE_2021'!$H69="","",'V6_ANNEE_2021'!$H69)</x:f>
      </x:c>
      <x:c r="J69" s="209" t="str">
        <x:f>IF('V6_ANNEE_2022'!$H69="","",'V6_ANNEE_2022'!$H69)</x:f>
      </x:c>
      <x:c r="K69" s="209" t="str">
        <x:f>IF('V6_ANNEE_2023'!$H69="","",'V6_ANNEE_2023'!$H69)</x:f>
      </x:c>
      <x:c r="L69" s="209" t="str">
        <x:f>IF('V6_ANNEE_2024'!$H69="","",'V6_ANNEE_2024'!$H69)</x:f>
      </x:c>
      <x:c r="M69" s="209" t="str">
        <x:f>IF('V6_ANNEE_2025'!$H69="","",'V6_ANNEE_2025'!$H69)</x:f>
      </x:c>
      <x:c r="N69" s="209" t="str">
        <x:f>IF('V6_ANNEE_2026'!$H69="","",'V6_ANNEE_2026'!$H69)</x:f>
      </x:c>
      <x:c r="O69" s="209" t="str">
        <x:f>IF('V6_ANNEE_2027'!$H69="","",'V6_ANNEE_2027'!$H69)</x:f>
      </x:c>
      <x:c r="P69" s="209" t="str">
        <x:f>IF('V6_ANNEE_2028'!$H69="","",'V6_ANNEE_2028'!$H69)</x:f>
      </x:c>
      <x:c r="Q69" s="209" t="str">
        <x:f>IF('V6_ANNEE_2029'!$H69="","",'V6_ANNEE_2029'!$H69)</x:f>
      </x:c>
      <x:c r="R69" s="209" t="str">
        <x:f>IF('V6_ANNEE_2030'!$H69="","",'V6_ANNEE_2030'!$H69)</x:f>
      </x:c>
      <x:c r="S69" s="209" t="str">
        <x:f>IF('V6_ANNEE_2031'!$H69="","",'V6_ANNEE_2031'!$H69)</x:f>
      </x:c>
      <x:c r="T69" s="209" t="str">
        <x:f>IF('V6_ANNEE_2032'!$H69="","",'V6_ANNEE_2032'!$H69)</x:f>
      </x:c>
      <x:c r="U69" s="209" t="str">
        <x:f>IF('V6_ANNEE_2033'!$H69="","",'V6_ANNEE_2033'!$H69)</x:f>
      </x:c>
      <x:c r="V69" s="209" t="str">
        <x:f>IF('V6_ANNEE_2034'!$H69="","",'V6_ANNEE_2034'!$H69)</x:f>
      </x:c>
      <x:c r="W69" s="209" t="str">
        <x:f>IF('V6_ANNEE_2035'!$H69="","",'V6_ANNEE_2035'!$H69)</x:f>
      </x:c>
      <x:c r="X69" s="209" t="str">
        <x:f>IFERROR(LOOKUP(2,1/(H69:W69&lt;&gt;""),H69:W69),"")</x:f>
      </x:c>
      <x:c r="Y69" s="209" t="str">
        <x:f>IF(X69="","",LOOKUP(2,1/(H69:W69&lt;&gt;""),$H$4:$W$4))</x:f>
      </x:c>
      <x:c r="Z69" s="205" t="n">
        <x:f>IFERROR(XLOOKUP(B69,V6_PARAMETRES_PROJECTIONS!$A$5:$A$19,V6_PARAMETRES_PROJECTIONS!$B$5:$B$19),0)</x:f>
        <x:v>0.03</x:v>
      </x:c>
      <x:c r="AA69" s="209" t="str">
        <x:f>IF(OR(X69="",NOT(ISNUMBER(X69))),"",IF(Y69&gt;=2030,IFERROR(INDEX(H69:W69,1,MATCH(2030,$H$4:$W$4,0)),X69),X69*(1+Z69)^(2030-Y69)))</x:f>
      </x:c>
      <x:c r="AB69" s="209" t="str">
        <x:f>IF(OR(X69="",NOT(ISNUMBER(X69))),"",IF(Y69&gt;=2035,IFERROR(INDEX(H69:W69,1,MATCH(2035,$H$4:$W$4,0)),X69),X69*(1+Z69)^(2035-Y69)))</x:f>
      </x:c>
      <x:c r="AC69" s="204" t="str">
        <x:f>IF(X69="","À saisir","OK")</x:f>
        <x:v>À saisir</x:v>
      </x:c>
    </x:row>
    <x:row r="70">
      <x:c r="A70" s="204" t="str">
        <x:v>B06-002</x:v>
      </x:c>
      <x:c r="B70" s="204" t="str">
        <x:v>Énergie</x:v>
      </x:c>
      <x:c r="C70" s="204" t="str">
        <x:v>Consommation résidentielle</x:v>
      </x:c>
      <x:c r="D70" s="204" t="str">
        <x:v>kWh</x:v>
      </x:c>
      <x:c r="E70" s="204" t="str">
        <x:v>SENELEC / Ville de Dakar</x:v>
      </x:c>
      <x:c r="F70" s="204" t="str">
        <x:v>Direction Énergie</x:v>
      </x:c>
      <x:c r="G70" s="204" t="str">
        <x:v>P0</x:v>
      </x:c>
      <x:c r="H70" s="209" t="str">
        <x:f>IF('V6_ANNEE_2020'!$H70="","",'V6_ANNEE_2020'!$H70)</x:f>
      </x:c>
      <x:c r="I70" s="209" t="str">
        <x:f>IF('V6_ANNEE_2021'!$H70="","",'V6_ANNEE_2021'!$H70)</x:f>
      </x:c>
      <x:c r="J70" s="209" t="str">
        <x:f>IF('V6_ANNEE_2022'!$H70="","",'V6_ANNEE_2022'!$H70)</x:f>
      </x:c>
      <x:c r="K70" s="209" t="str">
        <x:f>IF('V6_ANNEE_2023'!$H70="","",'V6_ANNEE_2023'!$H70)</x:f>
      </x:c>
      <x:c r="L70" s="209" t="str">
        <x:f>IF('V6_ANNEE_2024'!$H70="","",'V6_ANNEE_2024'!$H70)</x:f>
      </x:c>
      <x:c r="M70" s="209" t="str">
        <x:f>IF('V6_ANNEE_2025'!$H70="","",'V6_ANNEE_2025'!$H70)</x:f>
      </x:c>
      <x:c r="N70" s="209" t="str">
        <x:f>IF('V6_ANNEE_2026'!$H70="","",'V6_ANNEE_2026'!$H70)</x:f>
      </x:c>
      <x:c r="O70" s="209" t="str">
        <x:f>IF('V6_ANNEE_2027'!$H70="","",'V6_ANNEE_2027'!$H70)</x:f>
      </x:c>
      <x:c r="P70" s="209" t="str">
        <x:f>IF('V6_ANNEE_2028'!$H70="","",'V6_ANNEE_2028'!$H70)</x:f>
      </x:c>
      <x:c r="Q70" s="209" t="str">
        <x:f>IF('V6_ANNEE_2029'!$H70="","",'V6_ANNEE_2029'!$H70)</x:f>
      </x:c>
      <x:c r="R70" s="209" t="str">
        <x:f>IF('V6_ANNEE_2030'!$H70="","",'V6_ANNEE_2030'!$H70)</x:f>
      </x:c>
      <x:c r="S70" s="209" t="str">
        <x:f>IF('V6_ANNEE_2031'!$H70="","",'V6_ANNEE_2031'!$H70)</x:f>
      </x:c>
      <x:c r="T70" s="209" t="str">
        <x:f>IF('V6_ANNEE_2032'!$H70="","",'V6_ANNEE_2032'!$H70)</x:f>
      </x:c>
      <x:c r="U70" s="209" t="str">
        <x:f>IF('V6_ANNEE_2033'!$H70="","",'V6_ANNEE_2033'!$H70)</x:f>
      </x:c>
      <x:c r="V70" s="209" t="str">
        <x:f>IF('V6_ANNEE_2034'!$H70="","",'V6_ANNEE_2034'!$H70)</x:f>
      </x:c>
      <x:c r="W70" s="209" t="str">
        <x:f>IF('V6_ANNEE_2035'!$H70="","",'V6_ANNEE_2035'!$H70)</x:f>
      </x:c>
      <x:c r="X70" s="209" t="str">
        <x:f>IFERROR(LOOKUP(2,1/(H70:W70&lt;&gt;""),H70:W70),"")</x:f>
      </x:c>
      <x:c r="Y70" s="209" t="str">
        <x:f>IF(X70="","",LOOKUP(2,1/(H70:W70&lt;&gt;""),$H$4:$W$4))</x:f>
      </x:c>
      <x:c r="Z70" s="205" t="n">
        <x:f>IFERROR(XLOOKUP(B70,V6_PARAMETRES_PROJECTIONS!$A$5:$A$19,V6_PARAMETRES_PROJECTIONS!$B$5:$B$19),0)</x:f>
        <x:v>0.03</x:v>
      </x:c>
      <x:c r="AA70" s="209" t="str">
        <x:f>IF(OR(X70="",NOT(ISNUMBER(X70))),"",IF(Y70&gt;=2030,IFERROR(INDEX(H70:W70,1,MATCH(2030,$H$4:$W$4,0)),X70),X70*(1+Z70)^(2030-Y70)))</x:f>
      </x:c>
      <x:c r="AB70" s="209" t="str">
        <x:f>IF(OR(X70="",NOT(ISNUMBER(X70))),"",IF(Y70&gt;=2035,IFERROR(INDEX(H70:W70,1,MATCH(2035,$H$4:$W$4,0)),X70),X70*(1+Z70)^(2035-Y70)))</x:f>
      </x:c>
      <x:c r="AC70" s="204" t="str">
        <x:f>IF(X70="","À saisir","OK")</x:f>
        <x:v>À saisir</x:v>
      </x:c>
    </x:row>
    <x:row r="71">
      <x:c r="A71" s="204" t="str">
        <x:v>B06-003</x:v>
      </x:c>
      <x:c r="B71" s="204" t="str">
        <x:v>Énergie</x:v>
      </x:c>
      <x:c r="C71" s="204" t="str">
        <x:v>Consommation commerciale</x:v>
      </x:c>
      <x:c r="D71" s="204" t="str">
        <x:v>kWh</x:v>
      </x:c>
      <x:c r="E71" s="204" t="str">
        <x:v>SENELEC / Ville de Dakar</x:v>
      </x:c>
      <x:c r="F71" s="204" t="str">
        <x:v>Direction Énergie</x:v>
      </x:c>
      <x:c r="G71" s="204" t="str">
        <x:v>P0</x:v>
      </x:c>
      <x:c r="H71" s="209" t="str">
        <x:f>IF('V6_ANNEE_2020'!$H71="","",'V6_ANNEE_2020'!$H71)</x:f>
      </x:c>
      <x:c r="I71" s="209" t="str">
        <x:f>IF('V6_ANNEE_2021'!$H71="","",'V6_ANNEE_2021'!$H71)</x:f>
      </x:c>
      <x:c r="J71" s="209" t="str">
        <x:f>IF('V6_ANNEE_2022'!$H71="","",'V6_ANNEE_2022'!$H71)</x:f>
      </x:c>
      <x:c r="K71" s="209" t="str">
        <x:f>IF('V6_ANNEE_2023'!$H71="","",'V6_ANNEE_2023'!$H71)</x:f>
      </x:c>
      <x:c r="L71" s="209" t="str">
        <x:f>IF('V6_ANNEE_2024'!$H71="","",'V6_ANNEE_2024'!$H71)</x:f>
      </x:c>
      <x:c r="M71" s="209" t="str">
        <x:f>IF('V6_ANNEE_2025'!$H71="","",'V6_ANNEE_2025'!$H71)</x:f>
      </x:c>
      <x:c r="N71" s="209" t="str">
        <x:f>IF('V6_ANNEE_2026'!$H71="","",'V6_ANNEE_2026'!$H71)</x:f>
      </x:c>
      <x:c r="O71" s="209" t="str">
        <x:f>IF('V6_ANNEE_2027'!$H71="","",'V6_ANNEE_2027'!$H71)</x:f>
      </x:c>
      <x:c r="P71" s="209" t="str">
        <x:f>IF('V6_ANNEE_2028'!$H71="","",'V6_ANNEE_2028'!$H71)</x:f>
      </x:c>
      <x:c r="Q71" s="209" t="str">
        <x:f>IF('V6_ANNEE_2029'!$H71="","",'V6_ANNEE_2029'!$H71)</x:f>
      </x:c>
      <x:c r="R71" s="209" t="str">
        <x:f>IF('V6_ANNEE_2030'!$H71="","",'V6_ANNEE_2030'!$H71)</x:f>
      </x:c>
      <x:c r="S71" s="209" t="str">
        <x:f>IF('V6_ANNEE_2031'!$H71="","",'V6_ANNEE_2031'!$H71)</x:f>
      </x:c>
      <x:c r="T71" s="209" t="str">
        <x:f>IF('V6_ANNEE_2032'!$H71="","",'V6_ANNEE_2032'!$H71)</x:f>
      </x:c>
      <x:c r="U71" s="209" t="str">
        <x:f>IF('V6_ANNEE_2033'!$H71="","",'V6_ANNEE_2033'!$H71)</x:f>
      </x:c>
      <x:c r="V71" s="209" t="str">
        <x:f>IF('V6_ANNEE_2034'!$H71="","",'V6_ANNEE_2034'!$H71)</x:f>
      </x:c>
      <x:c r="W71" s="209" t="str">
        <x:f>IF('V6_ANNEE_2035'!$H71="","",'V6_ANNEE_2035'!$H71)</x:f>
      </x:c>
      <x:c r="X71" s="209" t="str">
        <x:f>IFERROR(LOOKUP(2,1/(H71:W71&lt;&gt;""),H71:W71),"")</x:f>
      </x:c>
      <x:c r="Y71" s="209" t="str">
        <x:f>IF(X71="","",LOOKUP(2,1/(H71:W71&lt;&gt;""),$H$4:$W$4))</x:f>
      </x:c>
      <x:c r="Z71" s="205" t="n">
        <x:f>IFERROR(XLOOKUP(B71,V6_PARAMETRES_PROJECTIONS!$A$5:$A$19,V6_PARAMETRES_PROJECTIONS!$B$5:$B$19),0)</x:f>
        <x:v>0.03</x:v>
      </x:c>
      <x:c r="AA71" s="209" t="str">
        <x:f>IF(OR(X71="",NOT(ISNUMBER(X71))),"",IF(Y71&gt;=2030,IFERROR(INDEX(H71:W71,1,MATCH(2030,$H$4:$W$4,0)),X71),X71*(1+Z71)^(2030-Y71)))</x:f>
      </x:c>
      <x:c r="AB71" s="209" t="str">
        <x:f>IF(OR(X71="",NOT(ISNUMBER(X71))),"",IF(Y71&gt;=2035,IFERROR(INDEX(H71:W71,1,MATCH(2035,$H$4:$W$4,0)),X71),X71*(1+Z71)^(2035-Y71)))</x:f>
      </x:c>
      <x:c r="AC71" s="204" t="str">
        <x:f>IF(X71="","À saisir","OK")</x:f>
        <x:v>À saisir</x:v>
      </x:c>
    </x:row>
    <x:row r="72">
      <x:c r="A72" s="204" t="str">
        <x:v>B06-004</x:v>
      </x:c>
      <x:c r="B72" s="204" t="str">
        <x:v>Énergie</x:v>
      </x:c>
      <x:c r="C72" s="204" t="str">
        <x:v>Consommation industrielle</x:v>
      </x:c>
      <x:c r="D72" s="204" t="str">
        <x:v>kWh</x:v>
      </x:c>
      <x:c r="E72" s="204" t="str">
        <x:v>SENELEC / Ville de Dakar</x:v>
      </x:c>
      <x:c r="F72" s="204" t="str">
        <x:v>Direction Énergie</x:v>
      </x:c>
      <x:c r="G72" s="204" t="str">
        <x:v>P0</x:v>
      </x:c>
      <x:c r="H72" s="209" t="str">
        <x:f>IF('V6_ANNEE_2020'!$H72="","",'V6_ANNEE_2020'!$H72)</x:f>
      </x:c>
      <x:c r="I72" s="209" t="str">
        <x:f>IF('V6_ANNEE_2021'!$H72="","",'V6_ANNEE_2021'!$H72)</x:f>
      </x:c>
      <x:c r="J72" s="209" t="str">
        <x:f>IF('V6_ANNEE_2022'!$H72="","",'V6_ANNEE_2022'!$H72)</x:f>
      </x:c>
      <x:c r="K72" s="209" t="str">
        <x:f>IF('V6_ANNEE_2023'!$H72="","",'V6_ANNEE_2023'!$H72)</x:f>
      </x:c>
      <x:c r="L72" s="209" t="str">
        <x:f>IF('V6_ANNEE_2024'!$H72="","",'V6_ANNEE_2024'!$H72)</x:f>
      </x:c>
      <x:c r="M72" s="209" t="str">
        <x:f>IF('V6_ANNEE_2025'!$H72="","",'V6_ANNEE_2025'!$H72)</x:f>
      </x:c>
      <x:c r="N72" s="209" t="str">
        <x:f>IF('V6_ANNEE_2026'!$H72="","",'V6_ANNEE_2026'!$H72)</x:f>
      </x:c>
      <x:c r="O72" s="209" t="str">
        <x:f>IF('V6_ANNEE_2027'!$H72="","",'V6_ANNEE_2027'!$H72)</x:f>
      </x:c>
      <x:c r="P72" s="209" t="str">
        <x:f>IF('V6_ANNEE_2028'!$H72="","",'V6_ANNEE_2028'!$H72)</x:f>
      </x:c>
      <x:c r="Q72" s="209" t="str">
        <x:f>IF('V6_ANNEE_2029'!$H72="","",'V6_ANNEE_2029'!$H72)</x:f>
      </x:c>
      <x:c r="R72" s="209" t="str">
        <x:f>IF('V6_ANNEE_2030'!$H72="","",'V6_ANNEE_2030'!$H72)</x:f>
      </x:c>
      <x:c r="S72" s="209" t="str">
        <x:f>IF('V6_ANNEE_2031'!$H72="","",'V6_ANNEE_2031'!$H72)</x:f>
      </x:c>
      <x:c r="T72" s="209" t="str">
        <x:f>IF('V6_ANNEE_2032'!$H72="","",'V6_ANNEE_2032'!$H72)</x:f>
      </x:c>
      <x:c r="U72" s="209" t="str">
        <x:f>IF('V6_ANNEE_2033'!$H72="","",'V6_ANNEE_2033'!$H72)</x:f>
      </x:c>
      <x:c r="V72" s="209" t="str">
        <x:f>IF('V6_ANNEE_2034'!$H72="","",'V6_ANNEE_2034'!$H72)</x:f>
      </x:c>
      <x:c r="W72" s="209" t="str">
        <x:f>IF('V6_ANNEE_2035'!$H72="","",'V6_ANNEE_2035'!$H72)</x:f>
      </x:c>
      <x:c r="X72" s="209" t="str">
        <x:f>IFERROR(LOOKUP(2,1/(H72:W72&lt;&gt;""),H72:W72),"")</x:f>
      </x:c>
      <x:c r="Y72" s="209" t="str">
        <x:f>IF(X72="","",LOOKUP(2,1/(H72:W72&lt;&gt;""),$H$4:$W$4))</x:f>
      </x:c>
      <x:c r="Z72" s="205" t="n">
        <x:f>IFERROR(XLOOKUP(B72,V6_PARAMETRES_PROJECTIONS!$A$5:$A$19,V6_PARAMETRES_PROJECTIONS!$B$5:$B$19),0)</x:f>
        <x:v>0.03</x:v>
      </x:c>
      <x:c r="AA72" s="209" t="str">
        <x:f>IF(OR(X72="",NOT(ISNUMBER(X72))),"",IF(Y72&gt;=2030,IFERROR(INDEX(H72:W72,1,MATCH(2030,$H$4:$W$4,0)),X72),X72*(1+Z72)^(2030-Y72)))</x:f>
      </x:c>
      <x:c r="AB72" s="209" t="str">
        <x:f>IF(OR(X72="",NOT(ISNUMBER(X72))),"",IF(Y72&gt;=2035,IFERROR(INDEX(H72:W72,1,MATCH(2035,$H$4:$W$4,0)),X72),X72*(1+Z72)^(2035-Y72)))</x:f>
      </x:c>
      <x:c r="AC72" s="204" t="str">
        <x:f>IF(X72="","À saisir","OK")</x:f>
        <x:v>À saisir</x:v>
      </x:c>
    </x:row>
    <x:row r="73">
      <x:c r="A73" s="204" t="str">
        <x:v>B06-005</x:v>
      </x:c>
      <x:c r="B73" s="204" t="str">
        <x:v>Énergie</x:v>
      </x:c>
      <x:c r="C73" s="204" t="str">
        <x:v>Consommation municipale</x:v>
      </x:c>
      <x:c r="D73" s="204" t="str">
        <x:v>kWh</x:v>
      </x:c>
      <x:c r="E73" s="204" t="str">
        <x:v>SENELEC / Ville de Dakar</x:v>
      </x:c>
      <x:c r="F73" s="204" t="str">
        <x:v>Direction Énergie</x:v>
      </x:c>
      <x:c r="G73" s="204" t="str">
        <x:v>P0</x:v>
      </x:c>
      <x:c r="H73" s="209" t="str">
        <x:f>IF('V6_ANNEE_2020'!$H73="","",'V6_ANNEE_2020'!$H73)</x:f>
      </x:c>
      <x:c r="I73" s="209" t="str">
        <x:f>IF('V6_ANNEE_2021'!$H73="","",'V6_ANNEE_2021'!$H73)</x:f>
      </x:c>
      <x:c r="J73" s="209" t="str">
        <x:f>IF('V6_ANNEE_2022'!$H73="","",'V6_ANNEE_2022'!$H73)</x:f>
      </x:c>
      <x:c r="K73" s="209" t="str">
        <x:f>IF('V6_ANNEE_2023'!$H73="","",'V6_ANNEE_2023'!$H73)</x:f>
      </x:c>
      <x:c r="L73" s="209" t="str">
        <x:f>IF('V6_ANNEE_2024'!$H73="","",'V6_ANNEE_2024'!$H73)</x:f>
      </x:c>
      <x:c r="M73" s="209" t="str">
        <x:f>IF('V6_ANNEE_2025'!$H73="","",'V6_ANNEE_2025'!$H73)</x:f>
      </x:c>
      <x:c r="N73" s="209" t="str">
        <x:f>IF('V6_ANNEE_2026'!$H73="","",'V6_ANNEE_2026'!$H73)</x:f>
      </x:c>
      <x:c r="O73" s="209" t="str">
        <x:f>IF('V6_ANNEE_2027'!$H73="","",'V6_ANNEE_2027'!$H73)</x:f>
      </x:c>
      <x:c r="P73" s="209" t="str">
        <x:f>IF('V6_ANNEE_2028'!$H73="","",'V6_ANNEE_2028'!$H73)</x:f>
      </x:c>
      <x:c r="Q73" s="209" t="str">
        <x:f>IF('V6_ANNEE_2029'!$H73="","",'V6_ANNEE_2029'!$H73)</x:f>
      </x:c>
      <x:c r="R73" s="209" t="str">
        <x:f>IF('V6_ANNEE_2030'!$H73="","",'V6_ANNEE_2030'!$H73)</x:f>
      </x:c>
      <x:c r="S73" s="209" t="str">
        <x:f>IF('V6_ANNEE_2031'!$H73="","",'V6_ANNEE_2031'!$H73)</x:f>
      </x:c>
      <x:c r="T73" s="209" t="str">
        <x:f>IF('V6_ANNEE_2032'!$H73="","",'V6_ANNEE_2032'!$H73)</x:f>
      </x:c>
      <x:c r="U73" s="209" t="str">
        <x:f>IF('V6_ANNEE_2033'!$H73="","",'V6_ANNEE_2033'!$H73)</x:f>
      </x:c>
      <x:c r="V73" s="209" t="str">
        <x:f>IF('V6_ANNEE_2034'!$H73="","",'V6_ANNEE_2034'!$H73)</x:f>
      </x:c>
      <x:c r="W73" s="209" t="str">
        <x:f>IF('V6_ANNEE_2035'!$H73="","",'V6_ANNEE_2035'!$H73)</x:f>
      </x:c>
      <x:c r="X73" s="209" t="str">
        <x:f>IFERROR(LOOKUP(2,1/(H73:W73&lt;&gt;""),H73:W73),"")</x:f>
      </x:c>
      <x:c r="Y73" s="209" t="str">
        <x:f>IF(X73="","",LOOKUP(2,1/(H73:W73&lt;&gt;""),$H$4:$W$4))</x:f>
      </x:c>
      <x:c r="Z73" s="205" t="n">
        <x:f>IFERROR(XLOOKUP(B73,V6_PARAMETRES_PROJECTIONS!$A$5:$A$19,V6_PARAMETRES_PROJECTIONS!$B$5:$B$19),0)</x:f>
        <x:v>0.03</x:v>
      </x:c>
      <x:c r="AA73" s="209" t="str">
        <x:f>IF(OR(X73="",NOT(ISNUMBER(X73))),"",IF(Y73&gt;=2030,IFERROR(INDEX(H73:W73,1,MATCH(2030,$H$4:$W$4,0)),X73),X73*(1+Z73)^(2030-Y73)))</x:f>
      </x:c>
      <x:c r="AB73" s="209" t="str">
        <x:f>IF(OR(X73="",NOT(ISNUMBER(X73))),"",IF(Y73&gt;=2035,IFERROR(INDEX(H73:W73,1,MATCH(2035,$H$4:$W$4,0)),X73),X73*(1+Z73)^(2035-Y73)))</x:f>
      </x:c>
      <x:c r="AC73" s="204" t="str">
        <x:f>IF(X73="","À saisir","OK")</x:f>
        <x:v>À saisir</x:v>
      </x:c>
    </x:row>
    <x:row r="74">
      <x:c r="A74" s="204" t="str">
        <x:v>B06-006</x:v>
      </x:c>
      <x:c r="B74" s="204" t="str">
        <x:v>Énergie</x:v>
      </x:c>
      <x:c r="C74" s="204" t="str">
        <x:v>Éclairage public</x:v>
      </x:c>
      <x:c r="D74" s="204" t="str">
        <x:v>kWh</x:v>
      </x:c>
      <x:c r="E74" s="204" t="str">
        <x:v>SENELEC / Ville de Dakar</x:v>
      </x:c>
      <x:c r="F74" s="204" t="str">
        <x:v>Direction Énergie</x:v>
      </x:c>
      <x:c r="G74" s="204" t="str">
        <x:v>P0</x:v>
      </x:c>
      <x:c r="H74" s="209" t="str">
        <x:f>IF('V6_ANNEE_2020'!$H74="","",'V6_ANNEE_2020'!$H74)</x:f>
      </x:c>
      <x:c r="I74" s="209" t="str">
        <x:f>IF('V6_ANNEE_2021'!$H74="","",'V6_ANNEE_2021'!$H74)</x:f>
      </x:c>
      <x:c r="J74" s="209" t="str">
        <x:f>IF('V6_ANNEE_2022'!$H74="","",'V6_ANNEE_2022'!$H74)</x:f>
      </x:c>
      <x:c r="K74" s="209" t="str">
        <x:f>IF('V6_ANNEE_2023'!$H74="","",'V6_ANNEE_2023'!$H74)</x:f>
      </x:c>
      <x:c r="L74" s="209" t="str">
        <x:f>IF('V6_ANNEE_2024'!$H74="","",'V6_ANNEE_2024'!$H74)</x:f>
      </x:c>
      <x:c r="M74" s="209" t="str">
        <x:f>IF('V6_ANNEE_2025'!$H74="","",'V6_ANNEE_2025'!$H74)</x:f>
      </x:c>
      <x:c r="N74" s="209" t="str">
        <x:f>IF('V6_ANNEE_2026'!$H74="","",'V6_ANNEE_2026'!$H74)</x:f>
      </x:c>
      <x:c r="O74" s="209" t="str">
        <x:f>IF('V6_ANNEE_2027'!$H74="","",'V6_ANNEE_2027'!$H74)</x:f>
      </x:c>
      <x:c r="P74" s="209" t="str">
        <x:f>IF('V6_ANNEE_2028'!$H74="","",'V6_ANNEE_2028'!$H74)</x:f>
      </x:c>
      <x:c r="Q74" s="209" t="str">
        <x:f>IF('V6_ANNEE_2029'!$H74="","",'V6_ANNEE_2029'!$H74)</x:f>
      </x:c>
      <x:c r="R74" s="209" t="str">
        <x:f>IF('V6_ANNEE_2030'!$H74="","",'V6_ANNEE_2030'!$H74)</x:f>
      </x:c>
      <x:c r="S74" s="209" t="str">
        <x:f>IF('V6_ANNEE_2031'!$H74="","",'V6_ANNEE_2031'!$H74)</x:f>
      </x:c>
      <x:c r="T74" s="209" t="str">
        <x:f>IF('V6_ANNEE_2032'!$H74="","",'V6_ANNEE_2032'!$H74)</x:f>
      </x:c>
      <x:c r="U74" s="209" t="str">
        <x:f>IF('V6_ANNEE_2033'!$H74="","",'V6_ANNEE_2033'!$H74)</x:f>
      </x:c>
      <x:c r="V74" s="209" t="str">
        <x:f>IF('V6_ANNEE_2034'!$H74="","",'V6_ANNEE_2034'!$H74)</x:f>
      </x:c>
      <x:c r="W74" s="209" t="str">
        <x:f>IF('V6_ANNEE_2035'!$H74="","",'V6_ANNEE_2035'!$H74)</x:f>
      </x:c>
      <x:c r="X74" s="209" t="str">
        <x:f>IFERROR(LOOKUP(2,1/(H74:W74&lt;&gt;""),H74:W74),"")</x:f>
      </x:c>
      <x:c r="Y74" s="209" t="str">
        <x:f>IF(X74="","",LOOKUP(2,1/(H74:W74&lt;&gt;""),$H$4:$W$4))</x:f>
      </x:c>
      <x:c r="Z74" s="205" t="n">
        <x:f>IFERROR(XLOOKUP(B74,V6_PARAMETRES_PROJECTIONS!$A$5:$A$19,V6_PARAMETRES_PROJECTIONS!$B$5:$B$19),0)</x:f>
        <x:v>0.03</x:v>
      </x:c>
      <x:c r="AA74" s="209" t="str">
        <x:f>IF(OR(X74="",NOT(ISNUMBER(X74))),"",IF(Y74&gt;=2030,IFERROR(INDEX(H74:W74,1,MATCH(2030,$H$4:$W$4,0)),X74),X74*(1+Z74)^(2030-Y74)))</x:f>
      </x:c>
      <x:c r="AB74" s="209" t="str">
        <x:f>IF(OR(X74="",NOT(ISNUMBER(X74))),"",IF(Y74&gt;=2035,IFERROR(INDEX(H74:W74,1,MATCH(2035,$H$4:$W$4,0)),X74),X74*(1+Z74)^(2035-Y74)))</x:f>
      </x:c>
      <x:c r="AC74" s="204" t="str">
        <x:f>IF(X74="","À saisir","OK")</x:f>
        <x:v>À saisir</x:v>
      </x:c>
    </x:row>
    <x:row r="75">
      <x:c r="A75" s="204" t="str">
        <x:v>B06-007</x:v>
      </x:c>
      <x:c r="B75" s="204" t="str">
        <x:v>Énergie</x:v>
      </x:c>
      <x:c r="C75" s="204" t="str">
        <x:v>Production solaire</x:v>
      </x:c>
      <x:c r="D75" s="204" t="str">
        <x:v>kWh</x:v>
      </x:c>
      <x:c r="E75" s="204" t="str">
        <x:v>SENELEC / Ville de Dakar</x:v>
      </x:c>
      <x:c r="F75" s="204" t="str">
        <x:v>Direction Énergie</x:v>
      </x:c>
      <x:c r="G75" s="204" t="str">
        <x:v>P0</x:v>
      </x:c>
      <x:c r="H75" s="209" t="str">
        <x:f>IF('V6_ANNEE_2020'!$H75="","",'V6_ANNEE_2020'!$H75)</x:f>
      </x:c>
      <x:c r="I75" s="209" t="str">
        <x:f>IF('V6_ANNEE_2021'!$H75="","",'V6_ANNEE_2021'!$H75)</x:f>
      </x:c>
      <x:c r="J75" s="209" t="str">
        <x:f>IF('V6_ANNEE_2022'!$H75="","",'V6_ANNEE_2022'!$H75)</x:f>
      </x:c>
      <x:c r="K75" s="209" t="str">
        <x:f>IF('V6_ANNEE_2023'!$H75="","",'V6_ANNEE_2023'!$H75)</x:f>
      </x:c>
      <x:c r="L75" s="209" t="str">
        <x:f>IF('V6_ANNEE_2024'!$H75="","",'V6_ANNEE_2024'!$H75)</x:f>
      </x:c>
      <x:c r="M75" s="209" t="str">
        <x:f>IF('V6_ANNEE_2025'!$H75="","",'V6_ANNEE_2025'!$H75)</x:f>
      </x:c>
      <x:c r="N75" s="209" t="str">
        <x:f>IF('V6_ANNEE_2026'!$H75="","",'V6_ANNEE_2026'!$H75)</x:f>
      </x:c>
      <x:c r="O75" s="209" t="str">
        <x:f>IF('V6_ANNEE_2027'!$H75="","",'V6_ANNEE_2027'!$H75)</x:f>
      </x:c>
      <x:c r="P75" s="209" t="str">
        <x:f>IF('V6_ANNEE_2028'!$H75="","",'V6_ANNEE_2028'!$H75)</x:f>
      </x:c>
      <x:c r="Q75" s="209" t="str">
        <x:f>IF('V6_ANNEE_2029'!$H75="","",'V6_ANNEE_2029'!$H75)</x:f>
      </x:c>
      <x:c r="R75" s="209" t="str">
        <x:f>IF('V6_ANNEE_2030'!$H75="","",'V6_ANNEE_2030'!$H75)</x:f>
      </x:c>
      <x:c r="S75" s="209" t="str">
        <x:f>IF('V6_ANNEE_2031'!$H75="","",'V6_ANNEE_2031'!$H75)</x:f>
      </x:c>
      <x:c r="T75" s="209" t="str">
        <x:f>IF('V6_ANNEE_2032'!$H75="","",'V6_ANNEE_2032'!$H75)</x:f>
      </x:c>
      <x:c r="U75" s="209" t="str">
        <x:f>IF('V6_ANNEE_2033'!$H75="","",'V6_ANNEE_2033'!$H75)</x:f>
      </x:c>
      <x:c r="V75" s="209" t="str">
        <x:f>IF('V6_ANNEE_2034'!$H75="","",'V6_ANNEE_2034'!$H75)</x:f>
      </x:c>
      <x:c r="W75" s="209" t="str">
        <x:f>IF('V6_ANNEE_2035'!$H75="","",'V6_ANNEE_2035'!$H75)</x:f>
      </x:c>
      <x:c r="X75" s="209" t="str">
        <x:f>IFERROR(LOOKUP(2,1/(H75:W75&lt;&gt;""),H75:W75),"")</x:f>
      </x:c>
      <x:c r="Y75" s="209" t="str">
        <x:f>IF(X75="","",LOOKUP(2,1/(H75:W75&lt;&gt;""),$H$4:$W$4))</x:f>
      </x:c>
      <x:c r="Z75" s="205" t="n">
        <x:f>IFERROR(XLOOKUP(B75,V6_PARAMETRES_PROJECTIONS!$A$5:$A$19,V6_PARAMETRES_PROJECTIONS!$B$5:$B$19),0)</x:f>
        <x:v>0.03</x:v>
      </x:c>
      <x:c r="AA75" s="209" t="str">
        <x:f>IF(OR(X75="",NOT(ISNUMBER(X75))),"",IF(Y75&gt;=2030,IFERROR(INDEX(H75:W75,1,MATCH(2030,$H$4:$W$4,0)),X75),X75*(1+Z75)^(2030-Y75)))</x:f>
      </x:c>
      <x:c r="AB75" s="209" t="str">
        <x:f>IF(OR(X75="",NOT(ISNUMBER(X75))),"",IF(Y75&gt;=2035,IFERROR(INDEX(H75:W75,1,MATCH(2035,$H$4:$W$4,0)),X75),X75*(1+Z75)^(2035-Y75)))</x:f>
      </x:c>
      <x:c r="AC75" s="204" t="str">
        <x:f>IF(X75="","À saisir","OK")</x:f>
        <x:v>À saisir</x:v>
      </x:c>
    </x:row>
    <x:row r="76">
      <x:c r="A76" s="204" t="str">
        <x:v>B06-008</x:v>
      </x:c>
      <x:c r="B76" s="204" t="str">
        <x:v>Énergie</x:v>
      </x:c>
      <x:c r="C76" s="204" t="str">
        <x:v>Production éolienne</x:v>
      </x:c>
      <x:c r="D76" s="204" t="str">
        <x:v>kWh</x:v>
      </x:c>
      <x:c r="E76" s="204" t="str">
        <x:v>SENELEC / Ville de Dakar</x:v>
      </x:c>
      <x:c r="F76" s="204" t="str">
        <x:v>Direction Énergie</x:v>
      </x:c>
      <x:c r="G76" s="204" t="str">
        <x:v>P0</x:v>
      </x:c>
      <x:c r="H76" s="209" t="str">
        <x:f>IF('V6_ANNEE_2020'!$H76="","",'V6_ANNEE_2020'!$H76)</x:f>
      </x:c>
      <x:c r="I76" s="209" t="str">
        <x:f>IF('V6_ANNEE_2021'!$H76="","",'V6_ANNEE_2021'!$H76)</x:f>
      </x:c>
      <x:c r="J76" s="209" t="str">
        <x:f>IF('V6_ANNEE_2022'!$H76="","",'V6_ANNEE_2022'!$H76)</x:f>
      </x:c>
      <x:c r="K76" s="209" t="str">
        <x:f>IF('V6_ANNEE_2023'!$H76="","",'V6_ANNEE_2023'!$H76)</x:f>
      </x:c>
      <x:c r="L76" s="209" t="str">
        <x:f>IF('V6_ANNEE_2024'!$H76="","",'V6_ANNEE_2024'!$H76)</x:f>
      </x:c>
      <x:c r="M76" s="209" t="str">
        <x:f>IF('V6_ANNEE_2025'!$H76="","",'V6_ANNEE_2025'!$H76)</x:f>
      </x:c>
      <x:c r="N76" s="209" t="str">
        <x:f>IF('V6_ANNEE_2026'!$H76="","",'V6_ANNEE_2026'!$H76)</x:f>
      </x:c>
      <x:c r="O76" s="209" t="str">
        <x:f>IF('V6_ANNEE_2027'!$H76="","",'V6_ANNEE_2027'!$H76)</x:f>
      </x:c>
      <x:c r="P76" s="209" t="str">
        <x:f>IF('V6_ANNEE_2028'!$H76="","",'V6_ANNEE_2028'!$H76)</x:f>
      </x:c>
      <x:c r="Q76" s="209" t="str">
        <x:f>IF('V6_ANNEE_2029'!$H76="","",'V6_ANNEE_2029'!$H76)</x:f>
      </x:c>
      <x:c r="R76" s="209" t="str">
        <x:f>IF('V6_ANNEE_2030'!$H76="","",'V6_ANNEE_2030'!$H76)</x:f>
      </x:c>
      <x:c r="S76" s="209" t="str">
        <x:f>IF('V6_ANNEE_2031'!$H76="","",'V6_ANNEE_2031'!$H76)</x:f>
      </x:c>
      <x:c r="T76" s="209" t="str">
        <x:f>IF('V6_ANNEE_2032'!$H76="","",'V6_ANNEE_2032'!$H76)</x:f>
      </x:c>
      <x:c r="U76" s="209" t="str">
        <x:f>IF('V6_ANNEE_2033'!$H76="","",'V6_ANNEE_2033'!$H76)</x:f>
      </x:c>
      <x:c r="V76" s="209" t="str">
        <x:f>IF('V6_ANNEE_2034'!$H76="","",'V6_ANNEE_2034'!$H76)</x:f>
      </x:c>
      <x:c r="W76" s="209" t="str">
        <x:f>IF('V6_ANNEE_2035'!$H76="","",'V6_ANNEE_2035'!$H76)</x:f>
      </x:c>
      <x:c r="X76" s="209" t="str">
        <x:f>IFERROR(LOOKUP(2,1/(H76:W76&lt;&gt;""),H76:W76),"")</x:f>
      </x:c>
      <x:c r="Y76" s="209" t="str">
        <x:f>IF(X76="","",LOOKUP(2,1/(H76:W76&lt;&gt;""),$H$4:$W$4))</x:f>
      </x:c>
      <x:c r="Z76" s="205" t="n">
        <x:f>IFERROR(XLOOKUP(B76,V6_PARAMETRES_PROJECTIONS!$A$5:$A$19,V6_PARAMETRES_PROJECTIONS!$B$5:$B$19),0)</x:f>
        <x:v>0.03</x:v>
      </x:c>
      <x:c r="AA76" s="209" t="str">
        <x:f>IF(OR(X76="",NOT(ISNUMBER(X76))),"",IF(Y76&gt;=2030,IFERROR(INDEX(H76:W76,1,MATCH(2030,$H$4:$W$4,0)),X76),X76*(1+Z76)^(2030-Y76)))</x:f>
      </x:c>
      <x:c r="AB76" s="209" t="str">
        <x:f>IF(OR(X76="",NOT(ISNUMBER(X76))),"",IF(Y76&gt;=2035,IFERROR(INDEX(H76:W76,1,MATCH(2035,$H$4:$W$4,0)),X76),X76*(1+Z76)^(2035-Y76)))</x:f>
      </x:c>
      <x:c r="AC76" s="204" t="str">
        <x:f>IF(X76="","À saisir","OK")</x:f>
        <x:v>À saisir</x:v>
      </x:c>
    </x:row>
    <x:row r="77">
      <x:c r="A77" s="204" t="str">
        <x:v>B06-009</x:v>
      </x:c>
      <x:c r="B77" s="204" t="str">
        <x:v>Énergie</x:v>
      </x:c>
      <x:c r="C77" s="204" t="str">
        <x:v>Production biomasse</x:v>
      </x:c>
      <x:c r="D77" s="204" t="str">
        <x:v>kWh</x:v>
      </x:c>
      <x:c r="E77" s="204" t="str">
        <x:v>SENELEC / Ville de Dakar</x:v>
      </x:c>
      <x:c r="F77" s="204" t="str">
        <x:v>Direction Énergie</x:v>
      </x:c>
      <x:c r="G77" s="204" t="str">
        <x:v>P0</x:v>
      </x:c>
      <x:c r="H77" s="209" t="str">
        <x:f>IF('V6_ANNEE_2020'!$H77="","",'V6_ANNEE_2020'!$H77)</x:f>
      </x:c>
      <x:c r="I77" s="209" t="str">
        <x:f>IF('V6_ANNEE_2021'!$H77="","",'V6_ANNEE_2021'!$H77)</x:f>
      </x:c>
      <x:c r="J77" s="209" t="str">
        <x:f>IF('V6_ANNEE_2022'!$H77="","",'V6_ANNEE_2022'!$H77)</x:f>
      </x:c>
      <x:c r="K77" s="209" t="str">
        <x:f>IF('V6_ANNEE_2023'!$H77="","",'V6_ANNEE_2023'!$H77)</x:f>
      </x:c>
      <x:c r="L77" s="209" t="str">
        <x:f>IF('V6_ANNEE_2024'!$H77="","",'V6_ANNEE_2024'!$H77)</x:f>
      </x:c>
      <x:c r="M77" s="209" t="str">
        <x:f>IF('V6_ANNEE_2025'!$H77="","",'V6_ANNEE_2025'!$H77)</x:f>
      </x:c>
      <x:c r="N77" s="209" t="str">
        <x:f>IF('V6_ANNEE_2026'!$H77="","",'V6_ANNEE_2026'!$H77)</x:f>
      </x:c>
      <x:c r="O77" s="209" t="str">
        <x:f>IF('V6_ANNEE_2027'!$H77="","",'V6_ANNEE_2027'!$H77)</x:f>
      </x:c>
      <x:c r="P77" s="209" t="str">
        <x:f>IF('V6_ANNEE_2028'!$H77="","",'V6_ANNEE_2028'!$H77)</x:f>
      </x:c>
      <x:c r="Q77" s="209" t="str">
        <x:f>IF('V6_ANNEE_2029'!$H77="","",'V6_ANNEE_2029'!$H77)</x:f>
      </x:c>
      <x:c r="R77" s="209" t="str">
        <x:f>IF('V6_ANNEE_2030'!$H77="","",'V6_ANNEE_2030'!$H77)</x:f>
      </x:c>
      <x:c r="S77" s="209" t="str">
        <x:f>IF('V6_ANNEE_2031'!$H77="","",'V6_ANNEE_2031'!$H77)</x:f>
      </x:c>
      <x:c r="T77" s="209" t="str">
        <x:f>IF('V6_ANNEE_2032'!$H77="","",'V6_ANNEE_2032'!$H77)</x:f>
      </x:c>
      <x:c r="U77" s="209" t="str">
        <x:f>IF('V6_ANNEE_2033'!$H77="","",'V6_ANNEE_2033'!$H77)</x:f>
      </x:c>
      <x:c r="V77" s="209" t="str">
        <x:f>IF('V6_ANNEE_2034'!$H77="","",'V6_ANNEE_2034'!$H77)</x:f>
      </x:c>
      <x:c r="W77" s="209" t="str">
        <x:f>IF('V6_ANNEE_2035'!$H77="","",'V6_ANNEE_2035'!$H77)</x:f>
      </x:c>
      <x:c r="X77" s="209" t="str">
        <x:f>IFERROR(LOOKUP(2,1/(H77:W77&lt;&gt;""),H77:W77),"")</x:f>
      </x:c>
      <x:c r="Y77" s="209" t="str">
        <x:f>IF(X77="","",LOOKUP(2,1/(H77:W77&lt;&gt;""),$H$4:$W$4))</x:f>
      </x:c>
      <x:c r="Z77" s="205" t="n">
        <x:f>IFERROR(XLOOKUP(B77,V6_PARAMETRES_PROJECTIONS!$A$5:$A$19,V6_PARAMETRES_PROJECTIONS!$B$5:$B$19),0)</x:f>
        <x:v>0.03</x:v>
      </x:c>
      <x:c r="AA77" s="209" t="str">
        <x:f>IF(OR(X77="",NOT(ISNUMBER(X77))),"",IF(Y77&gt;=2030,IFERROR(INDEX(H77:W77,1,MATCH(2030,$H$4:$W$4,0)),X77),X77*(1+Z77)^(2030-Y77)))</x:f>
      </x:c>
      <x:c r="AB77" s="209" t="str">
        <x:f>IF(OR(X77="",NOT(ISNUMBER(X77))),"",IF(Y77&gt;=2035,IFERROR(INDEX(H77:W77,1,MATCH(2035,$H$4:$W$4,0)),X77),X77*(1+Z77)^(2035-Y77)))</x:f>
      </x:c>
      <x:c r="AC77" s="204" t="str">
        <x:f>IF(X77="","À saisir","OK")</x:f>
        <x:v>À saisir</x:v>
      </x:c>
    </x:row>
    <x:row r="78">
      <x:c r="A78" s="204" t="str">
        <x:v>B06-010</x:v>
      </x:c>
      <x:c r="B78" s="204" t="str">
        <x:v>Énergie</x:v>
      </x:c>
      <x:c r="C78" s="204" t="str">
        <x:v>Accès à l'électricité</x:v>
      </x:c>
      <x:c r="D78" s="204" t="str">
        <x:v>%</x:v>
      </x:c>
      <x:c r="E78" s="204" t="str">
        <x:v>SENELEC / Ville de Dakar</x:v>
      </x:c>
      <x:c r="F78" s="204" t="str">
        <x:v>Direction Énergie</x:v>
      </x:c>
      <x:c r="G78" s="204" t="str">
        <x:v>P0</x:v>
      </x:c>
      <x:c r="H78" s="209" t="str">
        <x:f>IF('V6_ANNEE_2020'!$H78="","",'V6_ANNEE_2020'!$H78)</x:f>
      </x:c>
      <x:c r="I78" s="209" t="str">
        <x:f>IF('V6_ANNEE_2021'!$H78="","",'V6_ANNEE_2021'!$H78)</x:f>
      </x:c>
      <x:c r="J78" s="209" t="str">
        <x:f>IF('V6_ANNEE_2022'!$H78="","",'V6_ANNEE_2022'!$H78)</x:f>
      </x:c>
      <x:c r="K78" s="209" t="str">
        <x:f>IF('V6_ANNEE_2023'!$H78="","",'V6_ANNEE_2023'!$H78)</x:f>
      </x:c>
      <x:c r="L78" s="209" t="str">
        <x:f>IF('V6_ANNEE_2024'!$H78="","",'V6_ANNEE_2024'!$H78)</x:f>
      </x:c>
      <x:c r="M78" s="209" t="str">
        <x:f>IF('V6_ANNEE_2025'!$H78="","",'V6_ANNEE_2025'!$H78)</x:f>
      </x:c>
      <x:c r="N78" s="209" t="str">
        <x:f>IF('V6_ANNEE_2026'!$H78="","",'V6_ANNEE_2026'!$H78)</x:f>
      </x:c>
      <x:c r="O78" s="209" t="str">
        <x:f>IF('V6_ANNEE_2027'!$H78="","",'V6_ANNEE_2027'!$H78)</x:f>
      </x:c>
      <x:c r="P78" s="209" t="str">
        <x:f>IF('V6_ANNEE_2028'!$H78="","",'V6_ANNEE_2028'!$H78)</x:f>
      </x:c>
      <x:c r="Q78" s="209" t="str">
        <x:f>IF('V6_ANNEE_2029'!$H78="","",'V6_ANNEE_2029'!$H78)</x:f>
      </x:c>
      <x:c r="R78" s="209" t="str">
        <x:f>IF('V6_ANNEE_2030'!$H78="","",'V6_ANNEE_2030'!$H78)</x:f>
      </x:c>
      <x:c r="S78" s="209" t="str">
        <x:f>IF('V6_ANNEE_2031'!$H78="","",'V6_ANNEE_2031'!$H78)</x:f>
      </x:c>
      <x:c r="T78" s="209" t="str">
        <x:f>IF('V6_ANNEE_2032'!$H78="","",'V6_ANNEE_2032'!$H78)</x:f>
      </x:c>
      <x:c r="U78" s="209" t="str">
        <x:f>IF('V6_ANNEE_2033'!$H78="","",'V6_ANNEE_2033'!$H78)</x:f>
      </x:c>
      <x:c r="V78" s="209" t="str">
        <x:f>IF('V6_ANNEE_2034'!$H78="","",'V6_ANNEE_2034'!$H78)</x:f>
      </x:c>
      <x:c r="W78" s="209" t="str">
        <x:f>IF('V6_ANNEE_2035'!$H78="","",'V6_ANNEE_2035'!$H78)</x:f>
      </x:c>
      <x:c r="X78" s="209" t="str">
        <x:f>IFERROR(LOOKUP(2,1/(H78:W78&lt;&gt;""),H78:W78),"")</x:f>
      </x:c>
      <x:c r="Y78" s="209" t="str">
        <x:f>IF(X78="","",LOOKUP(2,1/(H78:W78&lt;&gt;""),$H$4:$W$4))</x:f>
      </x:c>
      <x:c r="Z78" s="205" t="n">
        <x:f>IFERROR(XLOOKUP(B78,V6_PARAMETRES_PROJECTIONS!$A$5:$A$19,V6_PARAMETRES_PROJECTIONS!$B$5:$B$19),0)</x:f>
        <x:v>0.03</x:v>
      </x:c>
      <x:c r="AA78" s="209" t="str">
        <x:f>IF(OR(X78="",NOT(ISNUMBER(X78))),"",IF(Y78&gt;=2030,IFERROR(INDEX(H78:W78,1,MATCH(2030,$H$4:$W$4,0)),X78),X78*(1+Z78)^(2030-Y78)))</x:f>
      </x:c>
      <x:c r="AB78" s="209" t="str">
        <x:f>IF(OR(X78="",NOT(ISNUMBER(X78))),"",IF(Y78&gt;=2035,IFERROR(INDEX(H78:W78,1,MATCH(2035,$H$4:$W$4,0)),X78),X78*(1+Z78)^(2035-Y78)))</x:f>
      </x:c>
      <x:c r="AC78" s="204" t="str">
        <x:f>IF(X78="","À saisir","OK")</x:f>
        <x:v>À saisir</x:v>
      </x:c>
    </x:row>
    <x:row r="79">
      <x:c r="A79" s="204" t="str">
        <x:v>B06-011</x:v>
      </x:c>
      <x:c r="B79" s="204" t="str">
        <x:v>Énergie</x:v>
      </x:c>
      <x:c r="C79" s="204" t="str">
        <x:v>Coupures</x:v>
      </x:c>
      <x:c r="D79" s="204" t="str">
        <x:v>heures/an</x:v>
      </x:c>
      <x:c r="E79" s="204" t="str">
        <x:v>SENELEC / Ville de Dakar</x:v>
      </x:c>
      <x:c r="F79" s="204" t="str">
        <x:v>Direction Énergie</x:v>
      </x:c>
      <x:c r="G79" s="204" t="str">
        <x:v>P0</x:v>
      </x:c>
      <x:c r="H79" s="209" t="str">
        <x:f>IF('V6_ANNEE_2020'!$H79="","",'V6_ANNEE_2020'!$H79)</x:f>
      </x:c>
      <x:c r="I79" s="209" t="str">
        <x:f>IF('V6_ANNEE_2021'!$H79="","",'V6_ANNEE_2021'!$H79)</x:f>
      </x:c>
      <x:c r="J79" s="209" t="str">
        <x:f>IF('V6_ANNEE_2022'!$H79="","",'V6_ANNEE_2022'!$H79)</x:f>
      </x:c>
      <x:c r="K79" s="209" t="str">
        <x:f>IF('V6_ANNEE_2023'!$H79="","",'V6_ANNEE_2023'!$H79)</x:f>
      </x:c>
      <x:c r="L79" s="209" t="str">
        <x:f>IF('V6_ANNEE_2024'!$H79="","",'V6_ANNEE_2024'!$H79)</x:f>
      </x:c>
      <x:c r="M79" s="209" t="str">
        <x:f>IF('V6_ANNEE_2025'!$H79="","",'V6_ANNEE_2025'!$H79)</x:f>
      </x:c>
      <x:c r="N79" s="209" t="str">
        <x:f>IF('V6_ANNEE_2026'!$H79="","",'V6_ANNEE_2026'!$H79)</x:f>
      </x:c>
      <x:c r="O79" s="209" t="str">
        <x:f>IF('V6_ANNEE_2027'!$H79="","",'V6_ANNEE_2027'!$H79)</x:f>
      </x:c>
      <x:c r="P79" s="209" t="str">
        <x:f>IF('V6_ANNEE_2028'!$H79="","",'V6_ANNEE_2028'!$H79)</x:f>
      </x:c>
      <x:c r="Q79" s="209" t="str">
        <x:f>IF('V6_ANNEE_2029'!$H79="","",'V6_ANNEE_2029'!$H79)</x:f>
      </x:c>
      <x:c r="R79" s="209" t="str">
        <x:f>IF('V6_ANNEE_2030'!$H79="","",'V6_ANNEE_2030'!$H79)</x:f>
      </x:c>
      <x:c r="S79" s="209" t="str">
        <x:f>IF('V6_ANNEE_2031'!$H79="","",'V6_ANNEE_2031'!$H79)</x:f>
      </x:c>
      <x:c r="T79" s="209" t="str">
        <x:f>IF('V6_ANNEE_2032'!$H79="","",'V6_ANNEE_2032'!$H79)</x:f>
      </x:c>
      <x:c r="U79" s="209" t="str">
        <x:f>IF('V6_ANNEE_2033'!$H79="","",'V6_ANNEE_2033'!$H79)</x:f>
      </x:c>
      <x:c r="V79" s="209" t="str">
        <x:f>IF('V6_ANNEE_2034'!$H79="","",'V6_ANNEE_2034'!$H79)</x:f>
      </x:c>
      <x:c r="W79" s="209" t="str">
        <x:f>IF('V6_ANNEE_2035'!$H79="","",'V6_ANNEE_2035'!$H79)</x:f>
      </x:c>
      <x:c r="X79" s="209" t="str">
        <x:f>IFERROR(LOOKUP(2,1/(H79:W79&lt;&gt;""),H79:W79),"")</x:f>
      </x:c>
      <x:c r="Y79" s="209" t="str">
        <x:f>IF(X79="","",LOOKUP(2,1/(H79:W79&lt;&gt;""),$H$4:$W$4))</x:f>
      </x:c>
      <x:c r="Z79" s="205" t="n">
        <x:f>IFERROR(XLOOKUP(B79,V6_PARAMETRES_PROJECTIONS!$A$5:$A$19,V6_PARAMETRES_PROJECTIONS!$B$5:$B$19),0)</x:f>
        <x:v>0.03</x:v>
      </x:c>
      <x:c r="AA79" s="209" t="str">
        <x:f>IF(OR(X79="",NOT(ISNUMBER(X79))),"",IF(Y79&gt;=2030,IFERROR(INDEX(H79:W79,1,MATCH(2030,$H$4:$W$4,0)),X79),X79*(1+Z79)^(2030-Y79)))</x:f>
      </x:c>
      <x:c r="AB79" s="209" t="str">
        <x:f>IF(OR(X79="",NOT(ISNUMBER(X79))),"",IF(Y79&gt;=2035,IFERROR(INDEX(H79:W79,1,MATCH(2035,$H$4:$W$4,0)),X79),X79*(1+Z79)^(2035-Y79)))</x:f>
      </x:c>
      <x:c r="AC79" s="204" t="str">
        <x:f>IF(X79="","À saisir","OK")</x:f>
        <x:v>À saisir</x:v>
      </x:c>
    </x:row>
    <x:row r="80">
      <x:c r="A80" s="204" t="str">
        <x:v>B06-012</x:v>
      </x:c>
      <x:c r="B80" s="204" t="str">
        <x:v>Énergie</x:v>
      </x:c>
      <x:c r="C80" s="204" t="str">
        <x:v>Facteurs d'émission</x:v>
      </x:c>
      <x:c r="D80" s="204" t="str">
        <x:v>kgCO2e/kWh</x:v>
      </x:c>
      <x:c r="E80" s="204" t="str">
        <x:v>SENELEC / Ville de Dakar</x:v>
      </x:c>
      <x:c r="F80" s="204" t="str">
        <x:v>Direction Énergie</x:v>
      </x:c>
      <x:c r="G80" s="204" t="str">
        <x:v>P0</x:v>
      </x:c>
      <x:c r="H80" s="209" t="str">
        <x:f>IF('V6_ANNEE_2020'!$H80="","",'V6_ANNEE_2020'!$H80)</x:f>
      </x:c>
      <x:c r="I80" s="209" t="str">
        <x:f>IF('V6_ANNEE_2021'!$H80="","",'V6_ANNEE_2021'!$H80)</x:f>
      </x:c>
      <x:c r="J80" s="209" t="str">
        <x:f>IF('V6_ANNEE_2022'!$H80="","",'V6_ANNEE_2022'!$H80)</x:f>
      </x:c>
      <x:c r="K80" s="209" t="str">
        <x:f>IF('V6_ANNEE_2023'!$H80="","",'V6_ANNEE_2023'!$H80)</x:f>
      </x:c>
      <x:c r="L80" s="209" t="str">
        <x:f>IF('V6_ANNEE_2024'!$H80="","",'V6_ANNEE_2024'!$H80)</x:f>
      </x:c>
      <x:c r="M80" s="209" t="str">
        <x:f>IF('V6_ANNEE_2025'!$H80="","",'V6_ANNEE_2025'!$H80)</x:f>
      </x:c>
      <x:c r="N80" s="209" t="str">
        <x:f>IF('V6_ANNEE_2026'!$H80="","",'V6_ANNEE_2026'!$H80)</x:f>
      </x:c>
      <x:c r="O80" s="209" t="str">
        <x:f>IF('V6_ANNEE_2027'!$H80="","",'V6_ANNEE_2027'!$H80)</x:f>
      </x:c>
      <x:c r="P80" s="209" t="str">
        <x:f>IF('V6_ANNEE_2028'!$H80="","",'V6_ANNEE_2028'!$H80)</x:f>
      </x:c>
      <x:c r="Q80" s="209" t="str">
        <x:f>IF('V6_ANNEE_2029'!$H80="","",'V6_ANNEE_2029'!$H80)</x:f>
      </x:c>
      <x:c r="R80" s="209" t="str">
        <x:f>IF('V6_ANNEE_2030'!$H80="","",'V6_ANNEE_2030'!$H80)</x:f>
      </x:c>
      <x:c r="S80" s="209" t="str">
        <x:f>IF('V6_ANNEE_2031'!$H80="","",'V6_ANNEE_2031'!$H80)</x:f>
      </x:c>
      <x:c r="T80" s="209" t="str">
        <x:f>IF('V6_ANNEE_2032'!$H80="","",'V6_ANNEE_2032'!$H80)</x:f>
      </x:c>
      <x:c r="U80" s="209" t="str">
        <x:f>IF('V6_ANNEE_2033'!$H80="","",'V6_ANNEE_2033'!$H80)</x:f>
      </x:c>
      <x:c r="V80" s="209" t="str">
        <x:f>IF('V6_ANNEE_2034'!$H80="","",'V6_ANNEE_2034'!$H80)</x:f>
      </x:c>
      <x:c r="W80" s="209" t="str">
        <x:f>IF('V6_ANNEE_2035'!$H80="","",'V6_ANNEE_2035'!$H80)</x:f>
      </x:c>
      <x:c r="X80" s="209" t="str">
        <x:f>IFERROR(LOOKUP(2,1/(H80:W80&lt;&gt;""),H80:W80),"")</x:f>
      </x:c>
      <x:c r="Y80" s="209" t="str">
        <x:f>IF(X80="","",LOOKUP(2,1/(H80:W80&lt;&gt;""),$H$4:$W$4))</x:f>
      </x:c>
      <x:c r="Z80" s="205" t="n">
        <x:f>IFERROR(XLOOKUP(B80,V6_PARAMETRES_PROJECTIONS!$A$5:$A$19,V6_PARAMETRES_PROJECTIONS!$B$5:$B$19),0)</x:f>
        <x:v>0.03</x:v>
      </x:c>
      <x:c r="AA80" s="209" t="str">
        <x:f>IF(OR(X80="",NOT(ISNUMBER(X80))),"",IF(Y80&gt;=2030,IFERROR(INDEX(H80:W80,1,MATCH(2030,$H$4:$W$4,0)),X80),X80*(1+Z80)^(2030-Y80)))</x:f>
      </x:c>
      <x:c r="AB80" s="209" t="str">
        <x:f>IF(OR(X80="",NOT(ISNUMBER(X80))),"",IF(Y80&gt;=2035,IFERROR(INDEX(H80:W80,1,MATCH(2035,$H$4:$W$4,0)),X80),X80*(1+Z80)^(2035-Y80)))</x:f>
      </x:c>
      <x:c r="AC80" s="204" t="str">
        <x:f>IF(X80="","À saisir","OK")</x:f>
        <x:v>À saisir</x:v>
      </x:c>
    </x:row>
    <x:row r="81">
      <x:c r="A81" s="204" t="str">
        <x:v>B07-001</x:v>
      </x:c>
      <x:c r="B81" s="204" t="str">
        <x:v>Inventaire GES</x:v>
      </x:c>
      <x:c r="C81" s="204" t="str">
        <x:v>Énergie</x:v>
      </x:c>
      <x:c r="D81" s="204" t="str">
        <x:v>tCO2e</x:v>
      </x:c>
      <x:c r="E81" s="204" t="str">
        <x:v>Cellule MRV / partenaires sectoriels</x:v>
      </x:c>
      <x:c r="F81" s="204" t="str">
        <x:v>Référent GES</x:v>
      </x:c>
      <x:c r="G81" s="204" t="str">
        <x:v>P0</x:v>
      </x:c>
      <x:c r="H81" s="209" t="str">
        <x:f>IF('V6_ANNEE_2020'!$H81="","",'V6_ANNEE_2020'!$H81)</x:f>
      </x:c>
      <x:c r="I81" s="209" t="str">
        <x:f>IF('V6_ANNEE_2021'!$H81="","",'V6_ANNEE_2021'!$H81)</x:f>
      </x:c>
      <x:c r="J81" s="209" t="str">
        <x:f>IF('V6_ANNEE_2022'!$H81="","",'V6_ANNEE_2022'!$H81)</x:f>
      </x:c>
      <x:c r="K81" s="209" t="str">
        <x:f>IF('V6_ANNEE_2023'!$H81="","",'V6_ANNEE_2023'!$H81)</x:f>
      </x:c>
      <x:c r="L81" s="209" t="str">
        <x:f>IF('V6_ANNEE_2024'!$H81="","",'V6_ANNEE_2024'!$H81)</x:f>
      </x:c>
      <x:c r="M81" s="209" t="str">
        <x:f>IF('V6_ANNEE_2025'!$H81="","",'V6_ANNEE_2025'!$H81)</x:f>
      </x:c>
      <x:c r="N81" s="209" t="str">
        <x:f>IF('V6_ANNEE_2026'!$H81="","",'V6_ANNEE_2026'!$H81)</x:f>
      </x:c>
      <x:c r="O81" s="209" t="str">
        <x:f>IF('V6_ANNEE_2027'!$H81="","",'V6_ANNEE_2027'!$H81)</x:f>
      </x:c>
      <x:c r="P81" s="209" t="str">
        <x:f>IF('V6_ANNEE_2028'!$H81="","",'V6_ANNEE_2028'!$H81)</x:f>
      </x:c>
      <x:c r="Q81" s="209" t="str">
        <x:f>IF('V6_ANNEE_2029'!$H81="","",'V6_ANNEE_2029'!$H81)</x:f>
      </x:c>
      <x:c r="R81" s="209" t="str">
        <x:f>IF('V6_ANNEE_2030'!$H81="","",'V6_ANNEE_2030'!$H81)</x:f>
      </x:c>
      <x:c r="S81" s="209" t="str">
        <x:f>IF('V6_ANNEE_2031'!$H81="","",'V6_ANNEE_2031'!$H81)</x:f>
      </x:c>
      <x:c r="T81" s="209" t="str">
        <x:f>IF('V6_ANNEE_2032'!$H81="","",'V6_ANNEE_2032'!$H81)</x:f>
      </x:c>
      <x:c r="U81" s="209" t="str">
        <x:f>IF('V6_ANNEE_2033'!$H81="","",'V6_ANNEE_2033'!$H81)</x:f>
      </x:c>
      <x:c r="V81" s="209" t="str">
        <x:f>IF('V6_ANNEE_2034'!$H81="","",'V6_ANNEE_2034'!$H81)</x:f>
      </x:c>
      <x:c r="W81" s="209" t="str">
        <x:f>IF('V6_ANNEE_2035'!$H81="","",'V6_ANNEE_2035'!$H81)</x:f>
      </x:c>
      <x:c r="X81" s="209" t="str">
        <x:f>IFERROR(LOOKUP(2,1/(H81:W81&lt;&gt;""),H81:W81),"")</x:f>
      </x:c>
      <x:c r="Y81" s="209" t="str">
        <x:f>IF(X81="","",LOOKUP(2,1/(H81:W81&lt;&gt;""),$H$4:$W$4))</x:f>
      </x:c>
      <x:c r="Z81" s="205" t="n">
        <x:f>IFERROR(XLOOKUP(B81,V6_PARAMETRES_PROJECTIONS!$A$5:$A$19,V6_PARAMETRES_PROJECTIONS!$B$5:$B$19),0)</x:f>
        <x:v>-0.03</x:v>
      </x:c>
      <x:c r="AA81" s="209" t="str">
        <x:f>IF(OR(X81="",NOT(ISNUMBER(X81))),"",IF(Y81&gt;=2030,IFERROR(INDEX(H81:W81,1,MATCH(2030,$H$4:$W$4,0)),X81),X81*(1+Z81)^(2030-Y81)))</x:f>
      </x:c>
      <x:c r="AB81" s="209" t="str">
        <x:f>IF(OR(X81="",NOT(ISNUMBER(X81))),"",IF(Y81&gt;=2035,IFERROR(INDEX(H81:W81,1,MATCH(2035,$H$4:$W$4,0)),X81),X81*(1+Z81)^(2035-Y81)))</x:f>
      </x:c>
      <x:c r="AC81" s="204" t="str">
        <x:f>IF(X81="","À saisir","OK")</x:f>
        <x:v>À saisir</x:v>
      </x:c>
    </x:row>
    <x:row r="82">
      <x:c r="A82" s="204" t="str">
        <x:v>B07-002</x:v>
      </x:c>
      <x:c r="B82" s="204" t="str">
        <x:v>Inventaire GES</x:v>
      </x:c>
      <x:c r="C82" s="204" t="str">
        <x:v>Combustibles</x:v>
      </x:c>
      <x:c r="D82" s="204" t="str">
        <x:v>tCO2e</x:v>
      </x:c>
      <x:c r="E82" s="204" t="str">
        <x:v>Cellule MRV / partenaires sectoriels</x:v>
      </x:c>
      <x:c r="F82" s="204" t="str">
        <x:v>Référent GES</x:v>
      </x:c>
      <x:c r="G82" s="204" t="str">
        <x:v>P0</x:v>
      </x:c>
      <x:c r="H82" s="209" t="str">
        <x:f>IF('V6_ANNEE_2020'!$H82="","",'V6_ANNEE_2020'!$H82)</x:f>
      </x:c>
      <x:c r="I82" s="209" t="str">
        <x:f>IF('V6_ANNEE_2021'!$H82="","",'V6_ANNEE_2021'!$H82)</x:f>
      </x:c>
      <x:c r="J82" s="209" t="str">
        <x:f>IF('V6_ANNEE_2022'!$H82="","",'V6_ANNEE_2022'!$H82)</x:f>
      </x:c>
      <x:c r="K82" s="209" t="str">
        <x:f>IF('V6_ANNEE_2023'!$H82="","",'V6_ANNEE_2023'!$H82)</x:f>
      </x:c>
      <x:c r="L82" s="209" t="str">
        <x:f>IF('V6_ANNEE_2024'!$H82="","",'V6_ANNEE_2024'!$H82)</x:f>
      </x:c>
      <x:c r="M82" s="209" t="str">
        <x:f>IF('V6_ANNEE_2025'!$H82="","",'V6_ANNEE_2025'!$H82)</x:f>
      </x:c>
      <x:c r="N82" s="209" t="str">
        <x:f>IF('V6_ANNEE_2026'!$H82="","",'V6_ANNEE_2026'!$H82)</x:f>
      </x:c>
      <x:c r="O82" s="209" t="str">
        <x:f>IF('V6_ANNEE_2027'!$H82="","",'V6_ANNEE_2027'!$H82)</x:f>
      </x:c>
      <x:c r="P82" s="209" t="str">
        <x:f>IF('V6_ANNEE_2028'!$H82="","",'V6_ANNEE_2028'!$H82)</x:f>
      </x:c>
      <x:c r="Q82" s="209" t="str">
        <x:f>IF('V6_ANNEE_2029'!$H82="","",'V6_ANNEE_2029'!$H82)</x:f>
      </x:c>
      <x:c r="R82" s="209" t="str">
        <x:f>IF('V6_ANNEE_2030'!$H82="","",'V6_ANNEE_2030'!$H82)</x:f>
      </x:c>
      <x:c r="S82" s="209" t="str">
        <x:f>IF('V6_ANNEE_2031'!$H82="","",'V6_ANNEE_2031'!$H82)</x:f>
      </x:c>
      <x:c r="T82" s="209" t="str">
        <x:f>IF('V6_ANNEE_2032'!$H82="","",'V6_ANNEE_2032'!$H82)</x:f>
      </x:c>
      <x:c r="U82" s="209" t="str">
        <x:f>IF('V6_ANNEE_2033'!$H82="","",'V6_ANNEE_2033'!$H82)</x:f>
      </x:c>
      <x:c r="V82" s="209" t="str">
        <x:f>IF('V6_ANNEE_2034'!$H82="","",'V6_ANNEE_2034'!$H82)</x:f>
      </x:c>
      <x:c r="W82" s="209" t="str">
        <x:f>IF('V6_ANNEE_2035'!$H82="","",'V6_ANNEE_2035'!$H82)</x:f>
      </x:c>
      <x:c r="X82" s="209" t="str">
        <x:f>IFERROR(LOOKUP(2,1/(H82:W82&lt;&gt;""),H82:W82),"")</x:f>
      </x:c>
      <x:c r="Y82" s="209" t="str">
        <x:f>IF(X82="","",LOOKUP(2,1/(H82:W82&lt;&gt;""),$H$4:$W$4))</x:f>
      </x:c>
      <x:c r="Z82" s="205" t="n">
        <x:f>IFERROR(XLOOKUP(B82,V6_PARAMETRES_PROJECTIONS!$A$5:$A$19,V6_PARAMETRES_PROJECTIONS!$B$5:$B$19),0)</x:f>
        <x:v>-0.03</x:v>
      </x:c>
      <x:c r="AA82" s="209" t="str">
        <x:f>IF(OR(X82="",NOT(ISNUMBER(X82))),"",IF(Y82&gt;=2030,IFERROR(INDEX(H82:W82,1,MATCH(2030,$H$4:$W$4,0)),X82),X82*(1+Z82)^(2030-Y82)))</x:f>
      </x:c>
      <x:c r="AB82" s="209" t="str">
        <x:f>IF(OR(X82="",NOT(ISNUMBER(X82))),"",IF(Y82&gt;=2035,IFERROR(INDEX(H82:W82,1,MATCH(2035,$H$4:$W$4,0)),X82),X82*(1+Z82)^(2035-Y82)))</x:f>
      </x:c>
      <x:c r="AC82" s="204" t="str">
        <x:f>IF(X82="","À saisir","OK")</x:f>
        <x:v>À saisir</x:v>
      </x:c>
    </x:row>
    <x:row r="83">
      <x:c r="A83" s="204" t="str">
        <x:v>B07-003</x:v>
      </x:c>
      <x:c r="B83" s="204" t="str">
        <x:v>Inventaire GES</x:v>
      </x:c>
      <x:c r="C83" s="204" t="str">
        <x:v>Électricité</x:v>
      </x:c>
      <x:c r="D83" s="204" t="str">
        <x:v>tCO2e</x:v>
      </x:c>
      <x:c r="E83" s="204" t="str">
        <x:v>Cellule MRV / partenaires sectoriels</x:v>
      </x:c>
      <x:c r="F83" s="204" t="str">
        <x:v>Référent GES</x:v>
      </x:c>
      <x:c r="G83" s="204" t="str">
        <x:v>P0</x:v>
      </x:c>
      <x:c r="H83" s="209" t="str">
        <x:f>IF('V6_ANNEE_2020'!$H83="","",'V6_ANNEE_2020'!$H83)</x:f>
      </x:c>
      <x:c r="I83" s="209" t="str">
        <x:f>IF('V6_ANNEE_2021'!$H83="","",'V6_ANNEE_2021'!$H83)</x:f>
      </x:c>
      <x:c r="J83" s="209" t="str">
        <x:f>IF('V6_ANNEE_2022'!$H83="","",'V6_ANNEE_2022'!$H83)</x:f>
      </x:c>
      <x:c r="K83" s="209" t="str">
        <x:f>IF('V6_ANNEE_2023'!$H83="","",'V6_ANNEE_2023'!$H83)</x:f>
      </x:c>
      <x:c r="L83" s="209" t="str">
        <x:f>IF('V6_ANNEE_2024'!$H83="","",'V6_ANNEE_2024'!$H83)</x:f>
      </x:c>
      <x:c r="M83" s="209" t="str">
        <x:f>IF('V6_ANNEE_2025'!$H83="","",'V6_ANNEE_2025'!$H83)</x:f>
      </x:c>
      <x:c r="N83" s="209" t="str">
        <x:f>IF('V6_ANNEE_2026'!$H83="","",'V6_ANNEE_2026'!$H83)</x:f>
      </x:c>
      <x:c r="O83" s="209" t="str">
        <x:f>IF('V6_ANNEE_2027'!$H83="","",'V6_ANNEE_2027'!$H83)</x:f>
      </x:c>
      <x:c r="P83" s="209" t="str">
        <x:f>IF('V6_ANNEE_2028'!$H83="","",'V6_ANNEE_2028'!$H83)</x:f>
      </x:c>
      <x:c r="Q83" s="209" t="str">
        <x:f>IF('V6_ANNEE_2029'!$H83="","",'V6_ANNEE_2029'!$H83)</x:f>
      </x:c>
      <x:c r="R83" s="209" t="str">
        <x:f>IF('V6_ANNEE_2030'!$H83="","",'V6_ANNEE_2030'!$H83)</x:f>
      </x:c>
      <x:c r="S83" s="209" t="str">
        <x:f>IF('V6_ANNEE_2031'!$H83="","",'V6_ANNEE_2031'!$H83)</x:f>
      </x:c>
      <x:c r="T83" s="209" t="str">
        <x:f>IF('V6_ANNEE_2032'!$H83="","",'V6_ANNEE_2032'!$H83)</x:f>
      </x:c>
      <x:c r="U83" s="209" t="str">
        <x:f>IF('V6_ANNEE_2033'!$H83="","",'V6_ANNEE_2033'!$H83)</x:f>
      </x:c>
      <x:c r="V83" s="209" t="str">
        <x:f>IF('V6_ANNEE_2034'!$H83="","",'V6_ANNEE_2034'!$H83)</x:f>
      </x:c>
      <x:c r="W83" s="209" t="str">
        <x:f>IF('V6_ANNEE_2035'!$H83="","",'V6_ANNEE_2035'!$H83)</x:f>
      </x:c>
      <x:c r="X83" s="209" t="str">
        <x:f>IFERROR(LOOKUP(2,1/(H83:W83&lt;&gt;""),H83:W83),"")</x:f>
      </x:c>
      <x:c r="Y83" s="209" t="str">
        <x:f>IF(X83="","",LOOKUP(2,1/(H83:W83&lt;&gt;""),$H$4:$W$4))</x:f>
      </x:c>
      <x:c r="Z83" s="205" t="n">
        <x:f>IFERROR(XLOOKUP(B83,V6_PARAMETRES_PROJECTIONS!$A$5:$A$19,V6_PARAMETRES_PROJECTIONS!$B$5:$B$19),0)</x:f>
        <x:v>-0.03</x:v>
      </x:c>
      <x:c r="AA83" s="209" t="str">
        <x:f>IF(OR(X83="",NOT(ISNUMBER(X83))),"",IF(Y83&gt;=2030,IFERROR(INDEX(H83:W83,1,MATCH(2030,$H$4:$W$4,0)),X83),X83*(1+Z83)^(2030-Y83)))</x:f>
      </x:c>
      <x:c r="AB83" s="209" t="str">
        <x:f>IF(OR(X83="",NOT(ISNUMBER(X83))),"",IF(Y83&gt;=2035,IFERROR(INDEX(H83:W83,1,MATCH(2035,$H$4:$W$4,0)),X83),X83*(1+Z83)^(2035-Y83)))</x:f>
      </x:c>
      <x:c r="AC83" s="204" t="str">
        <x:f>IF(X83="","À saisir","OK")</x:f>
        <x:v>À saisir</x:v>
      </x:c>
    </x:row>
    <x:row r="84">
      <x:c r="A84" s="204" t="str">
        <x:v>B07-004</x:v>
      </x:c>
      <x:c r="B84" s="204" t="str">
        <x:v>Inventaire GES</x:v>
      </x:c>
      <x:c r="C84" s="204" t="str">
        <x:v>Transport</x:v>
      </x:c>
      <x:c r="D84" s="204" t="str">
        <x:v>tCO2e</x:v>
      </x:c>
      <x:c r="E84" s="204" t="str">
        <x:v>Cellule MRV / partenaires sectoriels</x:v>
      </x:c>
      <x:c r="F84" s="204" t="str">
        <x:v>Référent GES</x:v>
      </x:c>
      <x:c r="G84" s="204" t="str">
        <x:v>P0</x:v>
      </x:c>
      <x:c r="H84" s="209" t="str">
        <x:f>IF('V6_ANNEE_2020'!$H84="","",'V6_ANNEE_2020'!$H84)</x:f>
      </x:c>
      <x:c r="I84" s="209" t="str">
        <x:f>IF('V6_ANNEE_2021'!$H84="","",'V6_ANNEE_2021'!$H84)</x:f>
      </x:c>
      <x:c r="J84" s="209" t="str">
        <x:f>IF('V6_ANNEE_2022'!$H84="","",'V6_ANNEE_2022'!$H84)</x:f>
      </x:c>
      <x:c r="K84" s="209" t="str">
        <x:f>IF('V6_ANNEE_2023'!$H84="","",'V6_ANNEE_2023'!$H84)</x:f>
      </x:c>
      <x:c r="L84" s="209" t="str">
        <x:f>IF('V6_ANNEE_2024'!$H84="","",'V6_ANNEE_2024'!$H84)</x:f>
      </x:c>
      <x:c r="M84" s="209" t="str">
        <x:f>IF('V6_ANNEE_2025'!$H84="","",'V6_ANNEE_2025'!$H84)</x:f>
      </x:c>
      <x:c r="N84" s="209" t="str">
        <x:f>IF('V6_ANNEE_2026'!$H84="","",'V6_ANNEE_2026'!$H84)</x:f>
      </x:c>
      <x:c r="O84" s="209" t="str">
        <x:f>IF('V6_ANNEE_2027'!$H84="","",'V6_ANNEE_2027'!$H84)</x:f>
      </x:c>
      <x:c r="P84" s="209" t="str">
        <x:f>IF('V6_ANNEE_2028'!$H84="","",'V6_ANNEE_2028'!$H84)</x:f>
      </x:c>
      <x:c r="Q84" s="209" t="str">
        <x:f>IF('V6_ANNEE_2029'!$H84="","",'V6_ANNEE_2029'!$H84)</x:f>
      </x:c>
      <x:c r="R84" s="209" t="str">
        <x:f>IF('V6_ANNEE_2030'!$H84="","",'V6_ANNEE_2030'!$H84)</x:f>
      </x:c>
      <x:c r="S84" s="209" t="str">
        <x:f>IF('V6_ANNEE_2031'!$H84="","",'V6_ANNEE_2031'!$H84)</x:f>
      </x:c>
      <x:c r="T84" s="209" t="str">
        <x:f>IF('V6_ANNEE_2032'!$H84="","",'V6_ANNEE_2032'!$H84)</x:f>
      </x:c>
      <x:c r="U84" s="209" t="str">
        <x:f>IF('V6_ANNEE_2033'!$H84="","",'V6_ANNEE_2033'!$H84)</x:f>
      </x:c>
      <x:c r="V84" s="209" t="str">
        <x:f>IF('V6_ANNEE_2034'!$H84="","",'V6_ANNEE_2034'!$H84)</x:f>
      </x:c>
      <x:c r="W84" s="209" t="str">
        <x:f>IF('V6_ANNEE_2035'!$H84="","",'V6_ANNEE_2035'!$H84)</x:f>
      </x:c>
      <x:c r="X84" s="209" t="str">
        <x:f>IFERROR(LOOKUP(2,1/(H84:W84&lt;&gt;""),H84:W84),"")</x:f>
      </x:c>
      <x:c r="Y84" s="209" t="str">
        <x:f>IF(X84="","",LOOKUP(2,1/(H84:W84&lt;&gt;""),$H$4:$W$4))</x:f>
      </x:c>
      <x:c r="Z84" s="205" t="n">
        <x:f>IFERROR(XLOOKUP(B84,V6_PARAMETRES_PROJECTIONS!$A$5:$A$19,V6_PARAMETRES_PROJECTIONS!$B$5:$B$19),0)</x:f>
        <x:v>-0.03</x:v>
      </x:c>
      <x:c r="AA84" s="209" t="str">
        <x:f>IF(OR(X84="",NOT(ISNUMBER(X84))),"",IF(Y84&gt;=2030,IFERROR(INDEX(H84:W84,1,MATCH(2030,$H$4:$W$4,0)),X84),X84*(1+Z84)^(2030-Y84)))</x:f>
      </x:c>
      <x:c r="AB84" s="209" t="str">
        <x:f>IF(OR(X84="",NOT(ISNUMBER(X84))),"",IF(Y84&gt;=2035,IFERROR(INDEX(H84:W84,1,MATCH(2035,$H$4:$W$4,0)),X84),X84*(1+Z84)^(2035-Y84)))</x:f>
      </x:c>
      <x:c r="AC84" s="204" t="str">
        <x:f>IF(X84="","À saisir","OK")</x:f>
        <x:v>À saisir</x:v>
      </x:c>
    </x:row>
    <x:row r="85">
      <x:c r="A85" s="204" t="str">
        <x:v>B07-005</x:v>
      </x:c>
      <x:c r="B85" s="204" t="str">
        <x:v>Inventaire GES</x:v>
      </x:c>
      <x:c r="C85" s="204" t="str">
        <x:v>Routier</x:v>
      </x:c>
      <x:c r="D85" s="204" t="str">
        <x:v>tCO2e</x:v>
      </x:c>
      <x:c r="E85" s="204" t="str">
        <x:v>Cellule MRV / partenaires sectoriels</x:v>
      </x:c>
      <x:c r="F85" s="204" t="str">
        <x:v>Référent GES</x:v>
      </x:c>
      <x:c r="G85" s="204" t="str">
        <x:v>P0</x:v>
      </x:c>
      <x:c r="H85" s="209" t="str">
        <x:f>IF('V6_ANNEE_2020'!$H85="","",'V6_ANNEE_2020'!$H85)</x:f>
      </x:c>
      <x:c r="I85" s="209" t="str">
        <x:f>IF('V6_ANNEE_2021'!$H85="","",'V6_ANNEE_2021'!$H85)</x:f>
      </x:c>
      <x:c r="J85" s="209" t="str">
        <x:f>IF('V6_ANNEE_2022'!$H85="","",'V6_ANNEE_2022'!$H85)</x:f>
      </x:c>
      <x:c r="K85" s="209" t="str">
        <x:f>IF('V6_ANNEE_2023'!$H85="","",'V6_ANNEE_2023'!$H85)</x:f>
      </x:c>
      <x:c r="L85" s="209" t="str">
        <x:f>IF('V6_ANNEE_2024'!$H85="","",'V6_ANNEE_2024'!$H85)</x:f>
      </x:c>
      <x:c r="M85" s="209" t="str">
        <x:f>IF('V6_ANNEE_2025'!$H85="","",'V6_ANNEE_2025'!$H85)</x:f>
      </x:c>
      <x:c r="N85" s="209" t="str">
        <x:f>IF('V6_ANNEE_2026'!$H85="","",'V6_ANNEE_2026'!$H85)</x:f>
      </x:c>
      <x:c r="O85" s="209" t="str">
        <x:f>IF('V6_ANNEE_2027'!$H85="","",'V6_ANNEE_2027'!$H85)</x:f>
      </x:c>
      <x:c r="P85" s="209" t="str">
        <x:f>IF('V6_ANNEE_2028'!$H85="","",'V6_ANNEE_2028'!$H85)</x:f>
      </x:c>
      <x:c r="Q85" s="209" t="str">
        <x:f>IF('V6_ANNEE_2029'!$H85="","",'V6_ANNEE_2029'!$H85)</x:f>
      </x:c>
      <x:c r="R85" s="209" t="str">
        <x:f>IF('V6_ANNEE_2030'!$H85="","",'V6_ANNEE_2030'!$H85)</x:f>
      </x:c>
      <x:c r="S85" s="209" t="str">
        <x:f>IF('V6_ANNEE_2031'!$H85="","",'V6_ANNEE_2031'!$H85)</x:f>
      </x:c>
      <x:c r="T85" s="209" t="str">
        <x:f>IF('V6_ANNEE_2032'!$H85="","",'V6_ANNEE_2032'!$H85)</x:f>
      </x:c>
      <x:c r="U85" s="209" t="str">
        <x:f>IF('V6_ANNEE_2033'!$H85="","",'V6_ANNEE_2033'!$H85)</x:f>
      </x:c>
      <x:c r="V85" s="209" t="str">
        <x:f>IF('V6_ANNEE_2034'!$H85="","",'V6_ANNEE_2034'!$H85)</x:f>
      </x:c>
      <x:c r="W85" s="209" t="str">
        <x:f>IF('V6_ANNEE_2035'!$H85="","",'V6_ANNEE_2035'!$H85)</x:f>
      </x:c>
      <x:c r="X85" s="209" t="str">
        <x:f>IFERROR(LOOKUP(2,1/(H85:W85&lt;&gt;""),H85:W85),"")</x:f>
      </x:c>
      <x:c r="Y85" s="209" t="str">
        <x:f>IF(X85="","",LOOKUP(2,1/(H85:W85&lt;&gt;""),$H$4:$W$4))</x:f>
      </x:c>
      <x:c r="Z85" s="205" t="n">
        <x:f>IFERROR(XLOOKUP(B85,V6_PARAMETRES_PROJECTIONS!$A$5:$A$19,V6_PARAMETRES_PROJECTIONS!$B$5:$B$19),0)</x:f>
        <x:v>-0.03</x:v>
      </x:c>
      <x:c r="AA85" s="209" t="str">
        <x:f>IF(OR(X85="",NOT(ISNUMBER(X85))),"",IF(Y85&gt;=2030,IFERROR(INDEX(H85:W85,1,MATCH(2030,$H$4:$W$4,0)),X85),X85*(1+Z85)^(2030-Y85)))</x:f>
      </x:c>
      <x:c r="AB85" s="209" t="str">
        <x:f>IF(OR(X85="",NOT(ISNUMBER(X85))),"",IF(Y85&gt;=2035,IFERROR(INDEX(H85:W85,1,MATCH(2035,$H$4:$W$4,0)),X85),X85*(1+Z85)^(2035-Y85)))</x:f>
      </x:c>
      <x:c r="AC85" s="204" t="str">
        <x:f>IF(X85="","À saisir","OK")</x:f>
        <x:v>À saisir</x:v>
      </x:c>
    </x:row>
    <x:row r="86">
      <x:c r="A86" s="204" t="str">
        <x:v>B07-006</x:v>
      </x:c>
      <x:c r="B86" s="204" t="str">
        <x:v>Inventaire GES</x:v>
      </x:c>
      <x:c r="C86" s="204" t="str">
        <x:v>Ferroviaire</x:v>
      </x:c>
      <x:c r="D86" s="204" t="str">
        <x:v>tCO2e</x:v>
      </x:c>
      <x:c r="E86" s="204" t="str">
        <x:v>Cellule MRV / partenaires sectoriels</x:v>
      </x:c>
      <x:c r="F86" s="204" t="str">
        <x:v>Référent GES</x:v>
      </x:c>
      <x:c r="G86" s="204" t="str">
        <x:v>P0</x:v>
      </x:c>
      <x:c r="H86" s="209" t="str">
        <x:f>IF('V6_ANNEE_2020'!$H86="","",'V6_ANNEE_2020'!$H86)</x:f>
      </x:c>
      <x:c r="I86" s="209" t="str">
        <x:f>IF('V6_ANNEE_2021'!$H86="","",'V6_ANNEE_2021'!$H86)</x:f>
      </x:c>
      <x:c r="J86" s="209" t="str">
        <x:f>IF('V6_ANNEE_2022'!$H86="","",'V6_ANNEE_2022'!$H86)</x:f>
      </x:c>
      <x:c r="K86" s="209" t="str">
        <x:f>IF('V6_ANNEE_2023'!$H86="","",'V6_ANNEE_2023'!$H86)</x:f>
      </x:c>
      <x:c r="L86" s="209" t="str">
        <x:f>IF('V6_ANNEE_2024'!$H86="","",'V6_ANNEE_2024'!$H86)</x:f>
      </x:c>
      <x:c r="M86" s="209" t="str">
        <x:f>IF('V6_ANNEE_2025'!$H86="","",'V6_ANNEE_2025'!$H86)</x:f>
      </x:c>
      <x:c r="N86" s="209" t="str">
        <x:f>IF('V6_ANNEE_2026'!$H86="","",'V6_ANNEE_2026'!$H86)</x:f>
      </x:c>
      <x:c r="O86" s="209" t="str">
        <x:f>IF('V6_ANNEE_2027'!$H86="","",'V6_ANNEE_2027'!$H86)</x:f>
      </x:c>
      <x:c r="P86" s="209" t="str">
        <x:f>IF('V6_ANNEE_2028'!$H86="","",'V6_ANNEE_2028'!$H86)</x:f>
      </x:c>
      <x:c r="Q86" s="209" t="str">
        <x:f>IF('V6_ANNEE_2029'!$H86="","",'V6_ANNEE_2029'!$H86)</x:f>
      </x:c>
      <x:c r="R86" s="209" t="str">
        <x:f>IF('V6_ANNEE_2030'!$H86="","",'V6_ANNEE_2030'!$H86)</x:f>
      </x:c>
      <x:c r="S86" s="209" t="str">
        <x:f>IF('V6_ANNEE_2031'!$H86="","",'V6_ANNEE_2031'!$H86)</x:f>
      </x:c>
      <x:c r="T86" s="209" t="str">
        <x:f>IF('V6_ANNEE_2032'!$H86="","",'V6_ANNEE_2032'!$H86)</x:f>
      </x:c>
      <x:c r="U86" s="209" t="str">
        <x:f>IF('V6_ANNEE_2033'!$H86="","",'V6_ANNEE_2033'!$H86)</x:f>
      </x:c>
      <x:c r="V86" s="209" t="str">
        <x:f>IF('V6_ANNEE_2034'!$H86="","",'V6_ANNEE_2034'!$H86)</x:f>
      </x:c>
      <x:c r="W86" s="209" t="str">
        <x:f>IF('V6_ANNEE_2035'!$H86="","",'V6_ANNEE_2035'!$H86)</x:f>
      </x:c>
      <x:c r="X86" s="209" t="str">
        <x:f>IFERROR(LOOKUP(2,1/(H86:W86&lt;&gt;""),H86:W86),"")</x:f>
      </x:c>
      <x:c r="Y86" s="209" t="str">
        <x:f>IF(X86="","",LOOKUP(2,1/(H86:W86&lt;&gt;""),$H$4:$W$4))</x:f>
      </x:c>
      <x:c r="Z86" s="205" t="n">
        <x:f>IFERROR(XLOOKUP(B86,V6_PARAMETRES_PROJECTIONS!$A$5:$A$19,V6_PARAMETRES_PROJECTIONS!$B$5:$B$19),0)</x:f>
        <x:v>-0.03</x:v>
      </x:c>
      <x:c r="AA86" s="209" t="str">
        <x:f>IF(OR(X86="",NOT(ISNUMBER(X86))),"",IF(Y86&gt;=2030,IFERROR(INDEX(H86:W86,1,MATCH(2030,$H$4:$W$4,0)),X86),X86*(1+Z86)^(2030-Y86)))</x:f>
      </x:c>
      <x:c r="AB86" s="209" t="str">
        <x:f>IF(OR(X86="",NOT(ISNUMBER(X86))),"",IF(Y86&gt;=2035,IFERROR(INDEX(H86:W86,1,MATCH(2035,$H$4:$W$4,0)),X86),X86*(1+Z86)^(2035-Y86)))</x:f>
      </x:c>
      <x:c r="AC86" s="204" t="str">
        <x:f>IF(X86="","À saisir","OK")</x:f>
        <x:v>À saisir</x:v>
      </x:c>
    </x:row>
    <x:row r="87">
      <x:c r="A87" s="204" t="str">
        <x:v>B07-007</x:v>
      </x:c>
      <x:c r="B87" s="204" t="str">
        <x:v>Inventaire GES</x:v>
      </x:c>
      <x:c r="C87" s="204" t="str">
        <x:v>Maritime</x:v>
      </x:c>
      <x:c r="D87" s="204" t="str">
        <x:v>tCO2e</x:v>
      </x:c>
      <x:c r="E87" s="204" t="str">
        <x:v>Cellule MRV / partenaires sectoriels</x:v>
      </x:c>
      <x:c r="F87" s="204" t="str">
        <x:v>Référent GES</x:v>
      </x:c>
      <x:c r="G87" s="204" t="str">
        <x:v>P0</x:v>
      </x:c>
      <x:c r="H87" s="209" t="str">
        <x:f>IF('V6_ANNEE_2020'!$H87="","",'V6_ANNEE_2020'!$H87)</x:f>
      </x:c>
      <x:c r="I87" s="209" t="str">
        <x:f>IF('V6_ANNEE_2021'!$H87="","",'V6_ANNEE_2021'!$H87)</x:f>
      </x:c>
      <x:c r="J87" s="209" t="str">
        <x:f>IF('V6_ANNEE_2022'!$H87="","",'V6_ANNEE_2022'!$H87)</x:f>
      </x:c>
      <x:c r="K87" s="209" t="str">
        <x:f>IF('V6_ANNEE_2023'!$H87="","",'V6_ANNEE_2023'!$H87)</x:f>
      </x:c>
      <x:c r="L87" s="209" t="str">
        <x:f>IF('V6_ANNEE_2024'!$H87="","",'V6_ANNEE_2024'!$H87)</x:f>
      </x:c>
      <x:c r="M87" s="209" t="str">
        <x:f>IF('V6_ANNEE_2025'!$H87="","",'V6_ANNEE_2025'!$H87)</x:f>
      </x:c>
      <x:c r="N87" s="209" t="str">
        <x:f>IF('V6_ANNEE_2026'!$H87="","",'V6_ANNEE_2026'!$H87)</x:f>
      </x:c>
      <x:c r="O87" s="209" t="str">
        <x:f>IF('V6_ANNEE_2027'!$H87="","",'V6_ANNEE_2027'!$H87)</x:f>
      </x:c>
      <x:c r="P87" s="209" t="str">
        <x:f>IF('V6_ANNEE_2028'!$H87="","",'V6_ANNEE_2028'!$H87)</x:f>
      </x:c>
      <x:c r="Q87" s="209" t="str">
        <x:f>IF('V6_ANNEE_2029'!$H87="","",'V6_ANNEE_2029'!$H87)</x:f>
      </x:c>
      <x:c r="R87" s="209" t="str">
        <x:f>IF('V6_ANNEE_2030'!$H87="","",'V6_ANNEE_2030'!$H87)</x:f>
      </x:c>
      <x:c r="S87" s="209" t="str">
        <x:f>IF('V6_ANNEE_2031'!$H87="","",'V6_ANNEE_2031'!$H87)</x:f>
      </x:c>
      <x:c r="T87" s="209" t="str">
        <x:f>IF('V6_ANNEE_2032'!$H87="","",'V6_ANNEE_2032'!$H87)</x:f>
      </x:c>
      <x:c r="U87" s="209" t="str">
        <x:f>IF('V6_ANNEE_2033'!$H87="","",'V6_ANNEE_2033'!$H87)</x:f>
      </x:c>
      <x:c r="V87" s="209" t="str">
        <x:f>IF('V6_ANNEE_2034'!$H87="","",'V6_ANNEE_2034'!$H87)</x:f>
      </x:c>
      <x:c r="W87" s="209" t="str">
        <x:f>IF('V6_ANNEE_2035'!$H87="","",'V6_ANNEE_2035'!$H87)</x:f>
      </x:c>
      <x:c r="X87" s="209" t="str">
        <x:f>IFERROR(LOOKUP(2,1/(H87:W87&lt;&gt;""),H87:W87),"")</x:f>
      </x:c>
      <x:c r="Y87" s="209" t="str">
        <x:f>IF(X87="","",LOOKUP(2,1/(H87:W87&lt;&gt;""),$H$4:$W$4))</x:f>
      </x:c>
      <x:c r="Z87" s="205" t="n">
        <x:f>IFERROR(XLOOKUP(B87,V6_PARAMETRES_PROJECTIONS!$A$5:$A$19,V6_PARAMETRES_PROJECTIONS!$B$5:$B$19),0)</x:f>
        <x:v>-0.03</x:v>
      </x:c>
      <x:c r="AA87" s="209" t="str">
        <x:f>IF(OR(X87="",NOT(ISNUMBER(X87))),"",IF(Y87&gt;=2030,IFERROR(INDEX(H87:W87,1,MATCH(2030,$H$4:$W$4,0)),X87),X87*(1+Z87)^(2030-Y87)))</x:f>
      </x:c>
      <x:c r="AB87" s="209" t="str">
        <x:f>IF(OR(X87="",NOT(ISNUMBER(X87))),"",IF(Y87&gt;=2035,IFERROR(INDEX(H87:W87,1,MATCH(2035,$H$4:$W$4,0)),X87),X87*(1+Z87)^(2035-Y87)))</x:f>
      </x:c>
      <x:c r="AC87" s="204" t="str">
        <x:f>IF(X87="","À saisir","OK")</x:f>
        <x:v>À saisir</x:v>
      </x:c>
    </x:row>
    <x:row r="88">
      <x:c r="A88" s="204" t="str">
        <x:v>B07-008</x:v>
      </x:c>
      <x:c r="B88" s="204" t="str">
        <x:v>Inventaire GES</x:v>
      </x:c>
      <x:c r="C88" s="204" t="str">
        <x:v>Aérien local</x:v>
      </x:c>
      <x:c r="D88" s="204" t="str">
        <x:v>tCO2e</x:v>
      </x:c>
      <x:c r="E88" s="204" t="str">
        <x:v>Cellule MRV / partenaires sectoriels</x:v>
      </x:c>
      <x:c r="F88" s="204" t="str">
        <x:v>Référent GES</x:v>
      </x:c>
      <x:c r="G88" s="204" t="str">
        <x:v>P0</x:v>
      </x:c>
      <x:c r="H88" s="209" t="str">
        <x:f>IF('V6_ANNEE_2020'!$H88="","",'V6_ANNEE_2020'!$H88)</x:f>
      </x:c>
      <x:c r="I88" s="209" t="str">
        <x:f>IF('V6_ANNEE_2021'!$H88="","",'V6_ANNEE_2021'!$H88)</x:f>
      </x:c>
      <x:c r="J88" s="209" t="str">
        <x:f>IF('V6_ANNEE_2022'!$H88="","",'V6_ANNEE_2022'!$H88)</x:f>
      </x:c>
      <x:c r="K88" s="209" t="str">
        <x:f>IF('V6_ANNEE_2023'!$H88="","",'V6_ANNEE_2023'!$H88)</x:f>
      </x:c>
      <x:c r="L88" s="209" t="str">
        <x:f>IF('V6_ANNEE_2024'!$H88="","",'V6_ANNEE_2024'!$H88)</x:f>
      </x:c>
      <x:c r="M88" s="209" t="str">
        <x:f>IF('V6_ANNEE_2025'!$H88="","",'V6_ANNEE_2025'!$H88)</x:f>
      </x:c>
      <x:c r="N88" s="209" t="str">
        <x:f>IF('V6_ANNEE_2026'!$H88="","",'V6_ANNEE_2026'!$H88)</x:f>
      </x:c>
      <x:c r="O88" s="209" t="str">
        <x:f>IF('V6_ANNEE_2027'!$H88="","",'V6_ANNEE_2027'!$H88)</x:f>
      </x:c>
      <x:c r="P88" s="209" t="str">
        <x:f>IF('V6_ANNEE_2028'!$H88="","",'V6_ANNEE_2028'!$H88)</x:f>
      </x:c>
      <x:c r="Q88" s="209" t="str">
        <x:f>IF('V6_ANNEE_2029'!$H88="","",'V6_ANNEE_2029'!$H88)</x:f>
      </x:c>
      <x:c r="R88" s="209" t="str">
        <x:f>IF('V6_ANNEE_2030'!$H88="","",'V6_ANNEE_2030'!$H88)</x:f>
      </x:c>
      <x:c r="S88" s="209" t="str">
        <x:f>IF('V6_ANNEE_2031'!$H88="","",'V6_ANNEE_2031'!$H88)</x:f>
      </x:c>
      <x:c r="T88" s="209" t="str">
        <x:f>IF('V6_ANNEE_2032'!$H88="","",'V6_ANNEE_2032'!$H88)</x:f>
      </x:c>
      <x:c r="U88" s="209" t="str">
        <x:f>IF('V6_ANNEE_2033'!$H88="","",'V6_ANNEE_2033'!$H88)</x:f>
      </x:c>
      <x:c r="V88" s="209" t="str">
        <x:f>IF('V6_ANNEE_2034'!$H88="","",'V6_ANNEE_2034'!$H88)</x:f>
      </x:c>
      <x:c r="W88" s="209" t="str">
        <x:f>IF('V6_ANNEE_2035'!$H88="","",'V6_ANNEE_2035'!$H88)</x:f>
      </x:c>
      <x:c r="X88" s="209" t="str">
        <x:f>IFERROR(LOOKUP(2,1/(H88:W88&lt;&gt;""),H88:W88),"")</x:f>
      </x:c>
      <x:c r="Y88" s="209" t="str">
        <x:f>IF(X88="","",LOOKUP(2,1/(H88:W88&lt;&gt;""),$H$4:$W$4))</x:f>
      </x:c>
      <x:c r="Z88" s="205" t="n">
        <x:f>IFERROR(XLOOKUP(B88,V6_PARAMETRES_PROJECTIONS!$A$5:$A$19,V6_PARAMETRES_PROJECTIONS!$B$5:$B$19),0)</x:f>
        <x:v>-0.03</x:v>
      </x:c>
      <x:c r="AA88" s="209" t="str">
        <x:f>IF(OR(X88="",NOT(ISNUMBER(X88))),"",IF(Y88&gt;=2030,IFERROR(INDEX(H88:W88,1,MATCH(2030,$H$4:$W$4,0)),X88),X88*(1+Z88)^(2030-Y88)))</x:f>
      </x:c>
      <x:c r="AB88" s="209" t="str">
        <x:f>IF(OR(X88="",NOT(ISNUMBER(X88))),"",IF(Y88&gt;=2035,IFERROR(INDEX(H88:W88,1,MATCH(2035,$H$4:$W$4,0)),X88),X88*(1+Z88)^(2035-Y88)))</x:f>
      </x:c>
      <x:c r="AC88" s="204" t="str">
        <x:f>IF(X88="","À saisir","OK")</x:f>
        <x:v>À saisir</x:v>
      </x:c>
    </x:row>
    <x:row r="89">
      <x:c r="A89" s="204" t="str">
        <x:v>B07-009</x:v>
      </x:c>
      <x:c r="B89" s="204" t="str">
        <x:v>Inventaire GES</x:v>
      </x:c>
      <x:c r="C89" s="204" t="str">
        <x:v>Déchets</x:v>
      </x:c>
      <x:c r="D89" s="204" t="str">
        <x:v>tCO2e</x:v>
      </x:c>
      <x:c r="E89" s="204" t="str">
        <x:v>Cellule MRV / partenaires sectoriels</x:v>
      </x:c>
      <x:c r="F89" s="204" t="str">
        <x:v>Référent GES</x:v>
      </x:c>
      <x:c r="G89" s="204" t="str">
        <x:v>P0</x:v>
      </x:c>
      <x:c r="H89" s="209" t="str">
        <x:f>IF('V6_ANNEE_2020'!$H89="","",'V6_ANNEE_2020'!$H89)</x:f>
      </x:c>
      <x:c r="I89" s="209" t="str">
        <x:f>IF('V6_ANNEE_2021'!$H89="","",'V6_ANNEE_2021'!$H89)</x:f>
      </x:c>
      <x:c r="J89" s="209" t="str">
        <x:f>IF('V6_ANNEE_2022'!$H89="","",'V6_ANNEE_2022'!$H89)</x:f>
      </x:c>
      <x:c r="K89" s="209" t="str">
        <x:f>IF('V6_ANNEE_2023'!$H89="","",'V6_ANNEE_2023'!$H89)</x:f>
      </x:c>
      <x:c r="L89" s="209" t="str">
        <x:f>IF('V6_ANNEE_2024'!$H89="","",'V6_ANNEE_2024'!$H89)</x:f>
      </x:c>
      <x:c r="M89" s="209" t="str">
        <x:f>IF('V6_ANNEE_2025'!$H89="","",'V6_ANNEE_2025'!$H89)</x:f>
      </x:c>
      <x:c r="N89" s="209" t="str">
        <x:f>IF('V6_ANNEE_2026'!$H89="","",'V6_ANNEE_2026'!$H89)</x:f>
      </x:c>
      <x:c r="O89" s="209" t="str">
        <x:f>IF('V6_ANNEE_2027'!$H89="","",'V6_ANNEE_2027'!$H89)</x:f>
      </x:c>
      <x:c r="P89" s="209" t="str">
        <x:f>IF('V6_ANNEE_2028'!$H89="","",'V6_ANNEE_2028'!$H89)</x:f>
      </x:c>
      <x:c r="Q89" s="209" t="str">
        <x:f>IF('V6_ANNEE_2029'!$H89="","",'V6_ANNEE_2029'!$H89)</x:f>
      </x:c>
      <x:c r="R89" s="209" t="str">
        <x:f>IF('V6_ANNEE_2030'!$H89="","",'V6_ANNEE_2030'!$H89)</x:f>
      </x:c>
      <x:c r="S89" s="209" t="str">
        <x:f>IF('V6_ANNEE_2031'!$H89="","",'V6_ANNEE_2031'!$H89)</x:f>
      </x:c>
      <x:c r="T89" s="209" t="str">
        <x:f>IF('V6_ANNEE_2032'!$H89="","",'V6_ANNEE_2032'!$H89)</x:f>
      </x:c>
      <x:c r="U89" s="209" t="str">
        <x:f>IF('V6_ANNEE_2033'!$H89="","",'V6_ANNEE_2033'!$H89)</x:f>
      </x:c>
      <x:c r="V89" s="209" t="str">
        <x:f>IF('V6_ANNEE_2034'!$H89="","",'V6_ANNEE_2034'!$H89)</x:f>
      </x:c>
      <x:c r="W89" s="209" t="str">
        <x:f>IF('V6_ANNEE_2035'!$H89="","",'V6_ANNEE_2035'!$H89)</x:f>
      </x:c>
      <x:c r="X89" s="209" t="str">
        <x:f>IFERROR(LOOKUP(2,1/(H89:W89&lt;&gt;""),H89:W89),"")</x:f>
      </x:c>
      <x:c r="Y89" s="209" t="str">
        <x:f>IF(X89="","",LOOKUP(2,1/(H89:W89&lt;&gt;""),$H$4:$W$4))</x:f>
      </x:c>
      <x:c r="Z89" s="205" t="n">
        <x:f>IFERROR(XLOOKUP(B89,V6_PARAMETRES_PROJECTIONS!$A$5:$A$19,V6_PARAMETRES_PROJECTIONS!$B$5:$B$19),0)</x:f>
        <x:v>-0.03</x:v>
      </x:c>
      <x:c r="AA89" s="209" t="str">
        <x:f>IF(OR(X89="",NOT(ISNUMBER(X89))),"",IF(Y89&gt;=2030,IFERROR(INDEX(H89:W89,1,MATCH(2030,$H$4:$W$4,0)),X89),X89*(1+Z89)^(2030-Y89)))</x:f>
      </x:c>
      <x:c r="AB89" s="209" t="str">
        <x:f>IF(OR(X89="",NOT(ISNUMBER(X89))),"",IF(Y89&gt;=2035,IFERROR(INDEX(H89:W89,1,MATCH(2035,$H$4:$W$4,0)),X89),X89*(1+Z89)^(2035-Y89)))</x:f>
      </x:c>
      <x:c r="AC89" s="204" t="str">
        <x:f>IF(X89="","À saisir","OK")</x:f>
        <x:v>À saisir</x:v>
      </x:c>
    </x:row>
    <x:row r="90">
      <x:c r="A90" s="204" t="str">
        <x:v>B07-010</x:v>
      </x:c>
      <x:c r="B90" s="204" t="str">
        <x:v>Inventaire GES</x:v>
      </x:c>
      <x:c r="C90" s="204" t="str">
        <x:v>Décharge</x:v>
      </x:c>
      <x:c r="D90" s="204" t="str">
        <x:v>tCO2e</x:v>
      </x:c>
      <x:c r="E90" s="204" t="str">
        <x:v>Cellule MRV / partenaires sectoriels</x:v>
      </x:c>
      <x:c r="F90" s="204" t="str">
        <x:v>Référent GES</x:v>
      </x:c>
      <x:c r="G90" s="204" t="str">
        <x:v>P0</x:v>
      </x:c>
      <x:c r="H90" s="209" t="str">
        <x:f>IF('V6_ANNEE_2020'!$H90="","",'V6_ANNEE_2020'!$H90)</x:f>
      </x:c>
      <x:c r="I90" s="209" t="str">
        <x:f>IF('V6_ANNEE_2021'!$H90="","",'V6_ANNEE_2021'!$H90)</x:f>
      </x:c>
      <x:c r="J90" s="209" t="str">
        <x:f>IF('V6_ANNEE_2022'!$H90="","",'V6_ANNEE_2022'!$H90)</x:f>
      </x:c>
      <x:c r="K90" s="209" t="str">
        <x:f>IF('V6_ANNEE_2023'!$H90="","",'V6_ANNEE_2023'!$H90)</x:f>
      </x:c>
      <x:c r="L90" s="209" t="str">
        <x:f>IF('V6_ANNEE_2024'!$H90="","",'V6_ANNEE_2024'!$H90)</x:f>
      </x:c>
      <x:c r="M90" s="209" t="str">
        <x:f>IF('V6_ANNEE_2025'!$H90="","",'V6_ANNEE_2025'!$H90)</x:f>
      </x:c>
      <x:c r="N90" s="209" t="str">
        <x:f>IF('V6_ANNEE_2026'!$H90="","",'V6_ANNEE_2026'!$H90)</x:f>
      </x:c>
      <x:c r="O90" s="209" t="str">
        <x:f>IF('V6_ANNEE_2027'!$H90="","",'V6_ANNEE_2027'!$H90)</x:f>
      </x:c>
      <x:c r="P90" s="209" t="str">
        <x:f>IF('V6_ANNEE_2028'!$H90="","",'V6_ANNEE_2028'!$H90)</x:f>
      </x:c>
      <x:c r="Q90" s="209" t="str">
        <x:f>IF('V6_ANNEE_2029'!$H90="","",'V6_ANNEE_2029'!$H90)</x:f>
      </x:c>
      <x:c r="R90" s="209" t="str">
        <x:f>IF('V6_ANNEE_2030'!$H90="","",'V6_ANNEE_2030'!$H90)</x:f>
      </x:c>
      <x:c r="S90" s="209" t="str">
        <x:f>IF('V6_ANNEE_2031'!$H90="","",'V6_ANNEE_2031'!$H90)</x:f>
      </x:c>
      <x:c r="T90" s="209" t="str">
        <x:f>IF('V6_ANNEE_2032'!$H90="","",'V6_ANNEE_2032'!$H90)</x:f>
      </x:c>
      <x:c r="U90" s="209" t="str">
        <x:f>IF('V6_ANNEE_2033'!$H90="","",'V6_ANNEE_2033'!$H90)</x:f>
      </x:c>
      <x:c r="V90" s="209" t="str">
        <x:f>IF('V6_ANNEE_2034'!$H90="","",'V6_ANNEE_2034'!$H90)</x:f>
      </x:c>
      <x:c r="W90" s="209" t="str">
        <x:f>IF('V6_ANNEE_2035'!$H90="","",'V6_ANNEE_2035'!$H90)</x:f>
      </x:c>
      <x:c r="X90" s="209" t="str">
        <x:f>IFERROR(LOOKUP(2,1/(H90:W90&lt;&gt;""),H90:W90),"")</x:f>
      </x:c>
      <x:c r="Y90" s="209" t="str">
        <x:f>IF(X90="","",LOOKUP(2,1/(H90:W90&lt;&gt;""),$H$4:$W$4))</x:f>
      </x:c>
      <x:c r="Z90" s="205" t="n">
        <x:f>IFERROR(XLOOKUP(B90,V6_PARAMETRES_PROJECTIONS!$A$5:$A$19,V6_PARAMETRES_PROJECTIONS!$B$5:$B$19),0)</x:f>
        <x:v>-0.03</x:v>
      </x:c>
      <x:c r="AA90" s="209" t="str">
        <x:f>IF(OR(X90="",NOT(ISNUMBER(X90))),"",IF(Y90&gt;=2030,IFERROR(INDEX(H90:W90,1,MATCH(2030,$H$4:$W$4,0)),X90),X90*(1+Z90)^(2030-Y90)))</x:f>
      </x:c>
      <x:c r="AB90" s="209" t="str">
        <x:f>IF(OR(X90="",NOT(ISNUMBER(X90))),"",IF(Y90&gt;=2035,IFERROR(INDEX(H90:W90,1,MATCH(2035,$H$4:$W$4,0)),X90),X90*(1+Z90)^(2035-Y90)))</x:f>
      </x:c>
      <x:c r="AC90" s="204" t="str">
        <x:f>IF(X90="","À saisir","OK")</x:f>
        <x:v>À saisir</x:v>
      </x:c>
    </x:row>
    <x:row r="91">
      <x:c r="A91" s="204" t="str">
        <x:v>B07-011</x:v>
      </x:c>
      <x:c r="B91" s="204" t="str">
        <x:v>Inventaire GES</x:v>
      </x:c>
      <x:c r="C91" s="204" t="str">
        <x:v>Recyclage</x:v>
      </x:c>
      <x:c r="D91" s="204" t="str">
        <x:v>tCO2e</x:v>
      </x:c>
      <x:c r="E91" s="204" t="str">
        <x:v>Cellule MRV / partenaires sectoriels</x:v>
      </x:c>
      <x:c r="F91" s="204" t="str">
        <x:v>Référent GES</x:v>
      </x:c>
      <x:c r="G91" s="204" t="str">
        <x:v>P0</x:v>
      </x:c>
      <x:c r="H91" s="209" t="str">
        <x:f>IF('V6_ANNEE_2020'!$H91="","",'V6_ANNEE_2020'!$H91)</x:f>
      </x:c>
      <x:c r="I91" s="209" t="str">
        <x:f>IF('V6_ANNEE_2021'!$H91="","",'V6_ANNEE_2021'!$H91)</x:f>
      </x:c>
      <x:c r="J91" s="209" t="str">
        <x:f>IF('V6_ANNEE_2022'!$H91="","",'V6_ANNEE_2022'!$H91)</x:f>
      </x:c>
      <x:c r="K91" s="209" t="str">
        <x:f>IF('V6_ANNEE_2023'!$H91="","",'V6_ANNEE_2023'!$H91)</x:f>
      </x:c>
      <x:c r="L91" s="209" t="str">
        <x:f>IF('V6_ANNEE_2024'!$H91="","",'V6_ANNEE_2024'!$H91)</x:f>
      </x:c>
      <x:c r="M91" s="209" t="str">
        <x:f>IF('V6_ANNEE_2025'!$H91="","",'V6_ANNEE_2025'!$H91)</x:f>
      </x:c>
      <x:c r="N91" s="209" t="str">
        <x:f>IF('V6_ANNEE_2026'!$H91="","",'V6_ANNEE_2026'!$H91)</x:f>
      </x:c>
      <x:c r="O91" s="209" t="str">
        <x:f>IF('V6_ANNEE_2027'!$H91="","",'V6_ANNEE_2027'!$H91)</x:f>
      </x:c>
      <x:c r="P91" s="209" t="str">
        <x:f>IF('V6_ANNEE_2028'!$H91="","",'V6_ANNEE_2028'!$H91)</x:f>
      </x:c>
      <x:c r="Q91" s="209" t="str">
        <x:f>IF('V6_ANNEE_2029'!$H91="","",'V6_ANNEE_2029'!$H91)</x:f>
      </x:c>
      <x:c r="R91" s="209" t="str">
        <x:f>IF('V6_ANNEE_2030'!$H91="","",'V6_ANNEE_2030'!$H91)</x:f>
      </x:c>
      <x:c r="S91" s="209" t="str">
        <x:f>IF('V6_ANNEE_2031'!$H91="","",'V6_ANNEE_2031'!$H91)</x:f>
      </x:c>
      <x:c r="T91" s="209" t="str">
        <x:f>IF('V6_ANNEE_2032'!$H91="","",'V6_ANNEE_2032'!$H91)</x:f>
      </x:c>
      <x:c r="U91" s="209" t="str">
        <x:f>IF('V6_ANNEE_2033'!$H91="","",'V6_ANNEE_2033'!$H91)</x:f>
      </x:c>
      <x:c r="V91" s="209" t="str">
        <x:f>IF('V6_ANNEE_2034'!$H91="","",'V6_ANNEE_2034'!$H91)</x:f>
      </x:c>
      <x:c r="W91" s="209" t="str">
        <x:f>IF('V6_ANNEE_2035'!$H91="","",'V6_ANNEE_2035'!$H91)</x:f>
      </x:c>
      <x:c r="X91" s="209" t="str">
        <x:f>IFERROR(LOOKUP(2,1/(H91:W91&lt;&gt;""),H91:W91),"")</x:f>
      </x:c>
      <x:c r="Y91" s="209" t="str">
        <x:f>IF(X91="","",LOOKUP(2,1/(H91:W91&lt;&gt;""),$H$4:$W$4))</x:f>
      </x:c>
      <x:c r="Z91" s="205" t="n">
        <x:f>IFERROR(XLOOKUP(B91,V6_PARAMETRES_PROJECTIONS!$A$5:$A$19,V6_PARAMETRES_PROJECTIONS!$B$5:$B$19),0)</x:f>
        <x:v>-0.03</x:v>
      </x:c>
      <x:c r="AA91" s="209" t="str">
        <x:f>IF(OR(X91="",NOT(ISNUMBER(X91))),"",IF(Y91&gt;=2030,IFERROR(INDEX(H91:W91,1,MATCH(2030,$H$4:$W$4,0)),X91),X91*(1+Z91)^(2030-Y91)))</x:f>
      </x:c>
      <x:c r="AB91" s="209" t="str">
        <x:f>IF(OR(X91="",NOT(ISNUMBER(X91))),"",IF(Y91&gt;=2035,IFERROR(INDEX(H91:W91,1,MATCH(2035,$H$4:$W$4,0)),X91),X91*(1+Z91)^(2035-Y91)))</x:f>
      </x:c>
      <x:c r="AC91" s="204" t="str">
        <x:f>IF(X91="","À saisir","OK")</x:f>
        <x:v>À saisir</x:v>
      </x:c>
    </x:row>
    <x:row r="92">
      <x:c r="A92" s="204" t="str">
        <x:v>B07-012</x:v>
      </x:c>
      <x:c r="B92" s="204" t="str">
        <x:v>Inventaire GES</x:v>
      </x:c>
      <x:c r="C92" s="204" t="str">
        <x:v>Compostage</x:v>
      </x:c>
      <x:c r="D92" s="204" t="str">
        <x:v>tCO2e</x:v>
      </x:c>
      <x:c r="E92" s="204" t="str">
        <x:v>Cellule MRV / partenaires sectoriels</x:v>
      </x:c>
      <x:c r="F92" s="204" t="str">
        <x:v>Référent GES</x:v>
      </x:c>
      <x:c r="G92" s="204" t="str">
        <x:v>P0</x:v>
      </x:c>
      <x:c r="H92" s="209" t="str">
        <x:f>IF('V6_ANNEE_2020'!$H92="","",'V6_ANNEE_2020'!$H92)</x:f>
      </x:c>
      <x:c r="I92" s="209" t="str">
        <x:f>IF('V6_ANNEE_2021'!$H92="","",'V6_ANNEE_2021'!$H92)</x:f>
      </x:c>
      <x:c r="J92" s="209" t="str">
        <x:f>IF('V6_ANNEE_2022'!$H92="","",'V6_ANNEE_2022'!$H92)</x:f>
      </x:c>
      <x:c r="K92" s="209" t="str">
        <x:f>IF('V6_ANNEE_2023'!$H92="","",'V6_ANNEE_2023'!$H92)</x:f>
      </x:c>
      <x:c r="L92" s="209" t="str">
        <x:f>IF('V6_ANNEE_2024'!$H92="","",'V6_ANNEE_2024'!$H92)</x:f>
      </x:c>
      <x:c r="M92" s="209" t="str">
        <x:f>IF('V6_ANNEE_2025'!$H92="","",'V6_ANNEE_2025'!$H92)</x:f>
      </x:c>
      <x:c r="N92" s="209" t="str">
        <x:f>IF('V6_ANNEE_2026'!$H92="","",'V6_ANNEE_2026'!$H92)</x:f>
      </x:c>
      <x:c r="O92" s="209" t="str">
        <x:f>IF('V6_ANNEE_2027'!$H92="","",'V6_ANNEE_2027'!$H92)</x:f>
      </x:c>
      <x:c r="P92" s="209" t="str">
        <x:f>IF('V6_ANNEE_2028'!$H92="","",'V6_ANNEE_2028'!$H92)</x:f>
      </x:c>
      <x:c r="Q92" s="209" t="str">
        <x:f>IF('V6_ANNEE_2029'!$H92="","",'V6_ANNEE_2029'!$H92)</x:f>
      </x:c>
      <x:c r="R92" s="209" t="str">
        <x:f>IF('V6_ANNEE_2030'!$H92="","",'V6_ANNEE_2030'!$H92)</x:f>
      </x:c>
      <x:c r="S92" s="209" t="str">
        <x:f>IF('V6_ANNEE_2031'!$H92="","",'V6_ANNEE_2031'!$H92)</x:f>
      </x:c>
      <x:c r="T92" s="209" t="str">
        <x:f>IF('V6_ANNEE_2032'!$H92="","",'V6_ANNEE_2032'!$H92)</x:f>
      </x:c>
      <x:c r="U92" s="209" t="str">
        <x:f>IF('V6_ANNEE_2033'!$H92="","",'V6_ANNEE_2033'!$H92)</x:f>
      </x:c>
      <x:c r="V92" s="209" t="str">
        <x:f>IF('V6_ANNEE_2034'!$H92="","",'V6_ANNEE_2034'!$H92)</x:f>
      </x:c>
      <x:c r="W92" s="209" t="str">
        <x:f>IF('V6_ANNEE_2035'!$H92="","",'V6_ANNEE_2035'!$H92)</x:f>
      </x:c>
      <x:c r="X92" s="209" t="str">
        <x:f>IFERROR(LOOKUP(2,1/(H92:W92&lt;&gt;""),H92:W92),"")</x:f>
      </x:c>
      <x:c r="Y92" s="209" t="str">
        <x:f>IF(X92="","",LOOKUP(2,1/(H92:W92&lt;&gt;""),$H$4:$W$4))</x:f>
      </x:c>
      <x:c r="Z92" s="205" t="n">
        <x:f>IFERROR(XLOOKUP(B92,V6_PARAMETRES_PROJECTIONS!$A$5:$A$19,V6_PARAMETRES_PROJECTIONS!$B$5:$B$19),0)</x:f>
        <x:v>-0.03</x:v>
      </x:c>
      <x:c r="AA92" s="209" t="str">
        <x:f>IF(OR(X92="",NOT(ISNUMBER(X92))),"",IF(Y92&gt;=2030,IFERROR(INDEX(H92:W92,1,MATCH(2030,$H$4:$W$4,0)),X92),X92*(1+Z92)^(2030-Y92)))</x:f>
      </x:c>
      <x:c r="AB92" s="209" t="str">
        <x:f>IF(OR(X92="",NOT(ISNUMBER(X92))),"",IF(Y92&gt;=2035,IFERROR(INDEX(H92:W92,1,MATCH(2035,$H$4:$W$4,0)),X92),X92*(1+Z92)^(2035-Y92)))</x:f>
      </x:c>
      <x:c r="AC92" s="204" t="str">
        <x:f>IF(X92="","À saisir","OK")</x:f>
        <x:v>À saisir</x:v>
      </x:c>
    </x:row>
    <x:row r="93">
      <x:c r="A93" s="204" t="str">
        <x:v>B07-013</x:v>
      </x:c>
      <x:c r="B93" s="204" t="str">
        <x:v>Inventaire GES</x:v>
      </x:c>
      <x:c r="C93" s="204" t="str">
        <x:v>AFOLU</x:v>
      </x:c>
      <x:c r="D93" s="204" t="str">
        <x:v>tCO2e</x:v>
      </x:c>
      <x:c r="E93" s="204" t="str">
        <x:v>Cellule MRV / partenaires sectoriels</x:v>
      </x:c>
      <x:c r="F93" s="204" t="str">
        <x:v>Référent GES</x:v>
      </x:c>
      <x:c r="G93" s="204" t="str">
        <x:v>P0</x:v>
      </x:c>
      <x:c r="H93" s="209" t="str">
        <x:f>IF('V6_ANNEE_2020'!$H93="","",'V6_ANNEE_2020'!$H93)</x:f>
      </x:c>
      <x:c r="I93" s="209" t="str">
        <x:f>IF('V6_ANNEE_2021'!$H93="","",'V6_ANNEE_2021'!$H93)</x:f>
      </x:c>
      <x:c r="J93" s="209" t="str">
        <x:f>IF('V6_ANNEE_2022'!$H93="","",'V6_ANNEE_2022'!$H93)</x:f>
      </x:c>
      <x:c r="K93" s="209" t="str">
        <x:f>IF('V6_ANNEE_2023'!$H93="","",'V6_ANNEE_2023'!$H93)</x:f>
      </x:c>
      <x:c r="L93" s="209" t="str">
        <x:f>IF('V6_ANNEE_2024'!$H93="","",'V6_ANNEE_2024'!$H93)</x:f>
      </x:c>
      <x:c r="M93" s="209" t="str">
        <x:f>IF('V6_ANNEE_2025'!$H93="","",'V6_ANNEE_2025'!$H93)</x:f>
      </x:c>
      <x:c r="N93" s="209" t="str">
        <x:f>IF('V6_ANNEE_2026'!$H93="","",'V6_ANNEE_2026'!$H93)</x:f>
      </x:c>
      <x:c r="O93" s="209" t="str">
        <x:f>IF('V6_ANNEE_2027'!$H93="","",'V6_ANNEE_2027'!$H93)</x:f>
      </x:c>
      <x:c r="P93" s="209" t="str">
        <x:f>IF('V6_ANNEE_2028'!$H93="","",'V6_ANNEE_2028'!$H93)</x:f>
      </x:c>
      <x:c r="Q93" s="209" t="str">
        <x:f>IF('V6_ANNEE_2029'!$H93="","",'V6_ANNEE_2029'!$H93)</x:f>
      </x:c>
      <x:c r="R93" s="209" t="str">
        <x:f>IF('V6_ANNEE_2030'!$H93="","",'V6_ANNEE_2030'!$H93)</x:f>
      </x:c>
      <x:c r="S93" s="209" t="str">
        <x:f>IF('V6_ANNEE_2031'!$H93="","",'V6_ANNEE_2031'!$H93)</x:f>
      </x:c>
      <x:c r="T93" s="209" t="str">
        <x:f>IF('V6_ANNEE_2032'!$H93="","",'V6_ANNEE_2032'!$H93)</x:f>
      </x:c>
      <x:c r="U93" s="209" t="str">
        <x:f>IF('V6_ANNEE_2033'!$H93="","",'V6_ANNEE_2033'!$H93)</x:f>
      </x:c>
      <x:c r="V93" s="209" t="str">
        <x:f>IF('V6_ANNEE_2034'!$H93="","",'V6_ANNEE_2034'!$H93)</x:f>
      </x:c>
      <x:c r="W93" s="209" t="str">
        <x:f>IF('V6_ANNEE_2035'!$H93="","",'V6_ANNEE_2035'!$H93)</x:f>
      </x:c>
      <x:c r="X93" s="209" t="str">
        <x:f>IFERROR(LOOKUP(2,1/(H93:W93&lt;&gt;""),H93:W93),"")</x:f>
      </x:c>
      <x:c r="Y93" s="209" t="str">
        <x:f>IF(X93="","",LOOKUP(2,1/(H93:W93&lt;&gt;""),$H$4:$W$4))</x:f>
      </x:c>
      <x:c r="Z93" s="205" t="n">
        <x:f>IFERROR(XLOOKUP(B93,V6_PARAMETRES_PROJECTIONS!$A$5:$A$19,V6_PARAMETRES_PROJECTIONS!$B$5:$B$19),0)</x:f>
        <x:v>-0.03</x:v>
      </x:c>
      <x:c r="AA93" s="209" t="str">
        <x:f>IF(OR(X93="",NOT(ISNUMBER(X93))),"",IF(Y93&gt;=2030,IFERROR(INDEX(H93:W93,1,MATCH(2030,$H$4:$W$4,0)),X93),X93*(1+Z93)^(2030-Y93)))</x:f>
      </x:c>
      <x:c r="AB93" s="209" t="str">
        <x:f>IF(OR(X93="",NOT(ISNUMBER(X93))),"",IF(Y93&gt;=2035,IFERROR(INDEX(H93:W93,1,MATCH(2035,$H$4:$W$4,0)),X93),X93*(1+Z93)^(2035-Y93)))</x:f>
      </x:c>
      <x:c r="AC93" s="204" t="str">
        <x:f>IF(X93="","À saisir","OK")</x:f>
        <x:v>À saisir</x:v>
      </x:c>
    </x:row>
    <x:row r="94">
      <x:c r="A94" s="204" t="str">
        <x:v>B07-014</x:v>
      </x:c>
      <x:c r="B94" s="204" t="str">
        <x:v>Inventaire GES</x:v>
      </x:c>
      <x:c r="C94" s="204" t="str">
        <x:v>Agriculture urbaine</x:v>
      </x:c>
      <x:c r="D94" s="204" t="str">
        <x:v>tCO2e</x:v>
      </x:c>
      <x:c r="E94" s="204" t="str">
        <x:v>Cellule MRV / partenaires sectoriels</x:v>
      </x:c>
      <x:c r="F94" s="204" t="str">
        <x:v>Référent GES</x:v>
      </x:c>
      <x:c r="G94" s="204" t="str">
        <x:v>P0</x:v>
      </x:c>
      <x:c r="H94" s="209" t="str">
        <x:f>IF('V6_ANNEE_2020'!$H94="","",'V6_ANNEE_2020'!$H94)</x:f>
      </x:c>
      <x:c r="I94" s="209" t="str">
        <x:f>IF('V6_ANNEE_2021'!$H94="","",'V6_ANNEE_2021'!$H94)</x:f>
      </x:c>
      <x:c r="J94" s="209" t="str">
        <x:f>IF('V6_ANNEE_2022'!$H94="","",'V6_ANNEE_2022'!$H94)</x:f>
      </x:c>
      <x:c r="K94" s="209" t="str">
        <x:f>IF('V6_ANNEE_2023'!$H94="","",'V6_ANNEE_2023'!$H94)</x:f>
      </x:c>
      <x:c r="L94" s="209" t="str">
        <x:f>IF('V6_ANNEE_2024'!$H94="","",'V6_ANNEE_2024'!$H94)</x:f>
      </x:c>
      <x:c r="M94" s="209" t="str">
        <x:f>IF('V6_ANNEE_2025'!$H94="","",'V6_ANNEE_2025'!$H94)</x:f>
      </x:c>
      <x:c r="N94" s="209" t="str">
        <x:f>IF('V6_ANNEE_2026'!$H94="","",'V6_ANNEE_2026'!$H94)</x:f>
      </x:c>
      <x:c r="O94" s="209" t="str">
        <x:f>IF('V6_ANNEE_2027'!$H94="","",'V6_ANNEE_2027'!$H94)</x:f>
      </x:c>
      <x:c r="P94" s="209" t="str">
        <x:f>IF('V6_ANNEE_2028'!$H94="","",'V6_ANNEE_2028'!$H94)</x:f>
      </x:c>
      <x:c r="Q94" s="209" t="str">
        <x:f>IF('V6_ANNEE_2029'!$H94="","",'V6_ANNEE_2029'!$H94)</x:f>
      </x:c>
      <x:c r="R94" s="209" t="str">
        <x:f>IF('V6_ANNEE_2030'!$H94="","",'V6_ANNEE_2030'!$H94)</x:f>
      </x:c>
      <x:c r="S94" s="209" t="str">
        <x:f>IF('V6_ANNEE_2031'!$H94="","",'V6_ANNEE_2031'!$H94)</x:f>
      </x:c>
      <x:c r="T94" s="209" t="str">
        <x:f>IF('V6_ANNEE_2032'!$H94="","",'V6_ANNEE_2032'!$H94)</x:f>
      </x:c>
      <x:c r="U94" s="209" t="str">
        <x:f>IF('V6_ANNEE_2033'!$H94="","",'V6_ANNEE_2033'!$H94)</x:f>
      </x:c>
      <x:c r="V94" s="209" t="str">
        <x:f>IF('V6_ANNEE_2034'!$H94="","",'V6_ANNEE_2034'!$H94)</x:f>
      </x:c>
      <x:c r="W94" s="209" t="str">
        <x:f>IF('V6_ANNEE_2035'!$H94="","",'V6_ANNEE_2035'!$H94)</x:f>
      </x:c>
      <x:c r="X94" s="209" t="str">
        <x:f>IFERROR(LOOKUP(2,1/(H94:W94&lt;&gt;""),H94:W94),"")</x:f>
      </x:c>
      <x:c r="Y94" s="209" t="str">
        <x:f>IF(X94="","",LOOKUP(2,1/(H94:W94&lt;&gt;""),$H$4:$W$4))</x:f>
      </x:c>
      <x:c r="Z94" s="205" t="n">
        <x:f>IFERROR(XLOOKUP(B94,V6_PARAMETRES_PROJECTIONS!$A$5:$A$19,V6_PARAMETRES_PROJECTIONS!$B$5:$B$19),0)</x:f>
        <x:v>-0.03</x:v>
      </x:c>
      <x:c r="AA94" s="209" t="str">
        <x:f>IF(OR(X94="",NOT(ISNUMBER(X94))),"",IF(Y94&gt;=2030,IFERROR(INDEX(H94:W94,1,MATCH(2030,$H$4:$W$4,0)),X94),X94*(1+Z94)^(2030-Y94)))</x:f>
      </x:c>
      <x:c r="AB94" s="209" t="str">
        <x:f>IF(OR(X94="",NOT(ISNUMBER(X94))),"",IF(Y94&gt;=2035,IFERROR(INDEX(H94:W94,1,MATCH(2035,$H$4:$W$4,0)),X94),X94*(1+Z94)^(2035-Y94)))</x:f>
      </x:c>
      <x:c r="AC94" s="204" t="str">
        <x:f>IF(X94="","À saisir","OK")</x:f>
        <x:v>À saisir</x:v>
      </x:c>
    </x:row>
    <x:row r="95">
      <x:c r="A95" s="204" t="str">
        <x:v>B07-015</x:v>
      </x:c>
      <x:c r="B95" s="204" t="str">
        <x:v>Inventaire GES</x:v>
      </x:c>
      <x:c r="C95" s="204" t="str">
        <x:v>Espaces verts</x:v>
      </x:c>
      <x:c r="D95" s="204" t="str">
        <x:v>tCO2e séquestration estimée</x:v>
      </x:c>
      <x:c r="E95" s="204" t="str">
        <x:v>Cellule MRV / partenaires sectoriels</x:v>
      </x:c>
      <x:c r="F95" s="204" t="str">
        <x:v>Référent GES</x:v>
      </x:c>
      <x:c r="G95" s="204" t="str">
        <x:v>P0</x:v>
      </x:c>
      <x:c r="H95" s="209" t="str">
        <x:f>IF('V6_ANNEE_2020'!$H95="","",'V6_ANNEE_2020'!$H95)</x:f>
      </x:c>
      <x:c r="I95" s="209" t="str">
        <x:f>IF('V6_ANNEE_2021'!$H95="","",'V6_ANNEE_2021'!$H95)</x:f>
      </x:c>
      <x:c r="J95" s="209" t="str">
        <x:f>IF('V6_ANNEE_2022'!$H95="","",'V6_ANNEE_2022'!$H95)</x:f>
      </x:c>
      <x:c r="K95" s="209" t="str">
        <x:f>IF('V6_ANNEE_2023'!$H95="","",'V6_ANNEE_2023'!$H95)</x:f>
      </x:c>
      <x:c r="L95" s="209" t="str">
        <x:f>IF('V6_ANNEE_2024'!$H95="","",'V6_ANNEE_2024'!$H95)</x:f>
      </x:c>
      <x:c r="M95" s="209" t="str">
        <x:f>IF('V6_ANNEE_2025'!$H95="","",'V6_ANNEE_2025'!$H95)</x:f>
      </x:c>
      <x:c r="N95" s="209" t="str">
        <x:f>IF('V6_ANNEE_2026'!$H95="","",'V6_ANNEE_2026'!$H95)</x:f>
      </x:c>
      <x:c r="O95" s="209" t="str">
        <x:f>IF('V6_ANNEE_2027'!$H95="","",'V6_ANNEE_2027'!$H95)</x:f>
      </x:c>
      <x:c r="P95" s="209" t="str">
        <x:f>IF('V6_ANNEE_2028'!$H95="","",'V6_ANNEE_2028'!$H95)</x:f>
      </x:c>
      <x:c r="Q95" s="209" t="str">
        <x:f>IF('V6_ANNEE_2029'!$H95="","",'V6_ANNEE_2029'!$H95)</x:f>
      </x:c>
      <x:c r="R95" s="209" t="str">
        <x:f>IF('V6_ANNEE_2030'!$H95="","",'V6_ANNEE_2030'!$H95)</x:f>
      </x:c>
      <x:c r="S95" s="209" t="str">
        <x:f>IF('V6_ANNEE_2031'!$H95="","",'V6_ANNEE_2031'!$H95)</x:f>
      </x:c>
      <x:c r="T95" s="209" t="str">
        <x:f>IF('V6_ANNEE_2032'!$H95="","",'V6_ANNEE_2032'!$H95)</x:f>
      </x:c>
      <x:c r="U95" s="209" t="str">
        <x:f>IF('V6_ANNEE_2033'!$H95="","",'V6_ANNEE_2033'!$H95)</x:f>
      </x:c>
      <x:c r="V95" s="209" t="str">
        <x:f>IF('V6_ANNEE_2034'!$H95="","",'V6_ANNEE_2034'!$H95)</x:f>
      </x:c>
      <x:c r="W95" s="209" t="str">
        <x:f>IF('V6_ANNEE_2035'!$H95="","",'V6_ANNEE_2035'!$H95)</x:f>
      </x:c>
      <x:c r="X95" s="209" t="str">
        <x:f>IFERROR(LOOKUP(2,1/(H95:W95&lt;&gt;""),H95:W95),"")</x:f>
      </x:c>
      <x:c r="Y95" s="209" t="str">
        <x:f>IF(X95="","",LOOKUP(2,1/(H95:W95&lt;&gt;""),$H$4:$W$4))</x:f>
      </x:c>
      <x:c r="Z95" s="205" t="n">
        <x:f>IFERROR(XLOOKUP(B95,V6_PARAMETRES_PROJECTIONS!$A$5:$A$19,V6_PARAMETRES_PROJECTIONS!$B$5:$B$19),0)</x:f>
        <x:v>-0.03</x:v>
      </x:c>
      <x:c r="AA95" s="209" t="str">
        <x:f>IF(OR(X95="",NOT(ISNUMBER(X95))),"",IF(Y95&gt;=2030,IFERROR(INDEX(H95:W95,1,MATCH(2030,$H$4:$W$4,0)),X95),X95*(1+Z95)^(2030-Y95)))</x:f>
      </x:c>
      <x:c r="AB95" s="209" t="str">
        <x:f>IF(OR(X95="",NOT(ISNUMBER(X95))),"",IF(Y95&gt;=2035,IFERROR(INDEX(H95:W95,1,MATCH(2035,$H$4:$W$4,0)),X95),X95*(1+Z95)^(2035-Y95)))</x:f>
      </x:c>
      <x:c r="AC95" s="204" t="str">
        <x:f>IF(X95="","À saisir","OK")</x:f>
        <x:v>À saisir</x:v>
      </x:c>
    </x:row>
    <x:row r="96">
      <x:c r="A96" s="204" t="str">
        <x:v>B07-016</x:v>
      </x:c>
      <x:c r="B96" s="204" t="str">
        <x:v>Inventaire GES</x:v>
      </x:c>
      <x:c r="C96" s="204" t="str">
        <x:v>Résultats</x:v>
      </x:c>
      <x:c r="D96" s="204" t="str">
        <x:v>tCO2e</x:v>
      </x:c>
      <x:c r="E96" s="204" t="str">
        <x:v>Cellule MRV / partenaires sectoriels</x:v>
      </x:c>
      <x:c r="F96" s="204" t="str">
        <x:v>Référent GES</x:v>
      </x:c>
      <x:c r="G96" s="204" t="str">
        <x:v>P0</x:v>
      </x:c>
      <x:c r="H96" s="209" t="str">
        <x:f>IF('V6_ANNEE_2020'!$H96="","",'V6_ANNEE_2020'!$H96)</x:f>
      </x:c>
      <x:c r="I96" s="209" t="str">
        <x:f>IF('V6_ANNEE_2021'!$H96="","",'V6_ANNEE_2021'!$H96)</x:f>
      </x:c>
      <x:c r="J96" s="209" t="str">
        <x:f>IF('V6_ANNEE_2022'!$H96="","",'V6_ANNEE_2022'!$H96)</x:f>
      </x:c>
      <x:c r="K96" s="209" t="str">
        <x:f>IF('V6_ANNEE_2023'!$H96="","",'V6_ANNEE_2023'!$H96)</x:f>
      </x:c>
      <x:c r="L96" s="209" t="str">
        <x:f>IF('V6_ANNEE_2024'!$H96="","",'V6_ANNEE_2024'!$H96)</x:f>
      </x:c>
      <x:c r="M96" s="209" t="str">
        <x:f>IF('V6_ANNEE_2025'!$H96="","",'V6_ANNEE_2025'!$H96)</x:f>
      </x:c>
      <x:c r="N96" s="209" t="str">
        <x:f>IF('V6_ANNEE_2026'!$H96="","",'V6_ANNEE_2026'!$H96)</x:f>
      </x:c>
      <x:c r="O96" s="209" t="str">
        <x:f>IF('V6_ANNEE_2027'!$H96="","",'V6_ANNEE_2027'!$H96)</x:f>
      </x:c>
      <x:c r="P96" s="209" t="str">
        <x:f>IF('V6_ANNEE_2028'!$H96="","",'V6_ANNEE_2028'!$H96)</x:f>
      </x:c>
      <x:c r="Q96" s="209" t="str">
        <x:f>IF('V6_ANNEE_2029'!$H96="","",'V6_ANNEE_2029'!$H96)</x:f>
      </x:c>
      <x:c r="R96" s="209" t="str">
        <x:f>IF('V6_ANNEE_2030'!$H96="","",'V6_ANNEE_2030'!$H96)</x:f>
      </x:c>
      <x:c r="S96" s="209" t="str">
        <x:f>IF('V6_ANNEE_2031'!$H96="","",'V6_ANNEE_2031'!$H96)</x:f>
      </x:c>
      <x:c r="T96" s="209" t="str">
        <x:f>IF('V6_ANNEE_2032'!$H96="","",'V6_ANNEE_2032'!$H96)</x:f>
      </x:c>
      <x:c r="U96" s="209" t="str">
        <x:f>IF('V6_ANNEE_2033'!$H96="","",'V6_ANNEE_2033'!$H96)</x:f>
      </x:c>
      <x:c r="V96" s="209" t="str">
        <x:f>IF('V6_ANNEE_2034'!$H96="","",'V6_ANNEE_2034'!$H96)</x:f>
      </x:c>
      <x:c r="W96" s="209" t="str">
        <x:f>IF('V6_ANNEE_2035'!$H96="","",'V6_ANNEE_2035'!$H96)</x:f>
      </x:c>
      <x:c r="X96" s="209" t="str">
        <x:f>IFERROR(LOOKUP(2,1/(H96:W96&lt;&gt;""),H96:W96),"")</x:f>
      </x:c>
      <x:c r="Y96" s="209" t="str">
        <x:f>IF(X96="","",LOOKUP(2,1/(H96:W96&lt;&gt;""),$H$4:$W$4))</x:f>
      </x:c>
      <x:c r="Z96" s="205" t="n">
        <x:f>IFERROR(XLOOKUP(B96,V6_PARAMETRES_PROJECTIONS!$A$5:$A$19,V6_PARAMETRES_PROJECTIONS!$B$5:$B$19),0)</x:f>
        <x:v>-0.03</x:v>
      </x:c>
      <x:c r="AA96" s="209" t="str">
        <x:f>IF(OR(X96="",NOT(ISNUMBER(X96))),"",IF(Y96&gt;=2030,IFERROR(INDEX(H96:W96,1,MATCH(2030,$H$4:$W$4,0)),X96),X96*(1+Z96)^(2030-Y96)))</x:f>
      </x:c>
      <x:c r="AB96" s="209" t="str">
        <x:f>IF(OR(X96="",NOT(ISNUMBER(X96))),"",IF(Y96&gt;=2035,IFERROR(INDEX(H96:W96,1,MATCH(2035,$H$4:$W$4,0)),X96),X96*(1+Z96)^(2035-Y96)))</x:f>
      </x:c>
      <x:c r="AC96" s="204" t="str">
        <x:f>IF(X96="","À saisir","OK")</x:f>
        <x:v>À saisir</x:v>
      </x:c>
    </x:row>
    <x:row r="97">
      <x:c r="A97" s="204" t="str">
        <x:v>B07-017</x:v>
      </x:c>
      <x:c r="B97" s="204" t="str">
        <x:v>Inventaire GES</x:v>
      </x:c>
      <x:c r="C97" s="204" t="str">
        <x:v>Scope 1</x:v>
      </x:c>
      <x:c r="D97" s="204" t="str">
        <x:v>tCO2e</x:v>
      </x:c>
      <x:c r="E97" s="204" t="str">
        <x:v>Cellule MRV / partenaires sectoriels</x:v>
      </x:c>
      <x:c r="F97" s="204" t="str">
        <x:v>Référent GES</x:v>
      </x:c>
      <x:c r="G97" s="204" t="str">
        <x:v>P0</x:v>
      </x:c>
      <x:c r="H97" s="209" t="str">
        <x:f>IF('V6_ANNEE_2020'!$H97="","",'V6_ANNEE_2020'!$H97)</x:f>
      </x:c>
      <x:c r="I97" s="209" t="str">
        <x:f>IF('V6_ANNEE_2021'!$H97="","",'V6_ANNEE_2021'!$H97)</x:f>
      </x:c>
      <x:c r="J97" s="209" t="str">
        <x:f>IF('V6_ANNEE_2022'!$H97="","",'V6_ANNEE_2022'!$H97)</x:f>
      </x:c>
      <x:c r="K97" s="209" t="str">
        <x:f>IF('V6_ANNEE_2023'!$H97="","",'V6_ANNEE_2023'!$H97)</x:f>
      </x:c>
      <x:c r="L97" s="209" t="str">
        <x:f>IF('V6_ANNEE_2024'!$H97="","",'V6_ANNEE_2024'!$H97)</x:f>
      </x:c>
      <x:c r="M97" s="209" t="str">
        <x:f>IF('V6_ANNEE_2025'!$H97="","",'V6_ANNEE_2025'!$H97)</x:f>
      </x:c>
      <x:c r="N97" s="209" t="str">
        <x:f>IF('V6_ANNEE_2026'!$H97="","",'V6_ANNEE_2026'!$H97)</x:f>
      </x:c>
      <x:c r="O97" s="209" t="str">
        <x:f>IF('V6_ANNEE_2027'!$H97="","",'V6_ANNEE_2027'!$H97)</x:f>
      </x:c>
      <x:c r="P97" s="209" t="str">
        <x:f>IF('V6_ANNEE_2028'!$H97="","",'V6_ANNEE_2028'!$H97)</x:f>
      </x:c>
      <x:c r="Q97" s="209" t="str">
        <x:f>IF('V6_ANNEE_2029'!$H97="","",'V6_ANNEE_2029'!$H97)</x:f>
      </x:c>
      <x:c r="R97" s="209" t="str">
        <x:f>IF('V6_ANNEE_2030'!$H97="","",'V6_ANNEE_2030'!$H97)</x:f>
      </x:c>
      <x:c r="S97" s="209" t="str">
        <x:f>IF('V6_ANNEE_2031'!$H97="","",'V6_ANNEE_2031'!$H97)</x:f>
      </x:c>
      <x:c r="T97" s="209" t="str">
        <x:f>IF('V6_ANNEE_2032'!$H97="","",'V6_ANNEE_2032'!$H97)</x:f>
      </x:c>
      <x:c r="U97" s="209" t="str">
        <x:f>IF('V6_ANNEE_2033'!$H97="","",'V6_ANNEE_2033'!$H97)</x:f>
      </x:c>
      <x:c r="V97" s="209" t="str">
        <x:f>IF('V6_ANNEE_2034'!$H97="","",'V6_ANNEE_2034'!$H97)</x:f>
      </x:c>
      <x:c r="W97" s="209" t="str">
        <x:f>IF('V6_ANNEE_2035'!$H97="","",'V6_ANNEE_2035'!$H97)</x:f>
      </x:c>
      <x:c r="X97" s="209" t="str">
        <x:f>IFERROR(LOOKUP(2,1/(H97:W97&lt;&gt;""),H97:W97),"")</x:f>
      </x:c>
      <x:c r="Y97" s="209" t="str">
        <x:f>IF(X97="","",LOOKUP(2,1/(H97:W97&lt;&gt;""),$H$4:$W$4))</x:f>
      </x:c>
      <x:c r="Z97" s="205" t="n">
        <x:f>IFERROR(XLOOKUP(B97,V6_PARAMETRES_PROJECTIONS!$A$5:$A$19,V6_PARAMETRES_PROJECTIONS!$B$5:$B$19),0)</x:f>
        <x:v>-0.03</x:v>
      </x:c>
      <x:c r="AA97" s="209" t="str">
        <x:f>IF(OR(X97="",NOT(ISNUMBER(X97))),"",IF(Y97&gt;=2030,IFERROR(INDEX(H97:W97,1,MATCH(2030,$H$4:$W$4,0)),X97),X97*(1+Z97)^(2030-Y97)))</x:f>
      </x:c>
      <x:c r="AB97" s="209" t="str">
        <x:f>IF(OR(X97="",NOT(ISNUMBER(X97))),"",IF(Y97&gt;=2035,IFERROR(INDEX(H97:W97,1,MATCH(2035,$H$4:$W$4,0)),X97),X97*(1+Z97)^(2035-Y97)))</x:f>
      </x:c>
      <x:c r="AC97" s="204" t="str">
        <x:f>IF(X97="","À saisir","OK")</x:f>
        <x:v>À saisir</x:v>
      </x:c>
    </x:row>
    <x:row r="98">
      <x:c r="A98" s="204" t="str">
        <x:v>B07-018</x:v>
      </x:c>
      <x:c r="B98" s="204" t="str">
        <x:v>Inventaire GES</x:v>
      </x:c>
      <x:c r="C98" s="204" t="str">
        <x:v>Scope 2</x:v>
      </x:c>
      <x:c r="D98" s="204" t="str">
        <x:v>tCO2e</x:v>
      </x:c>
      <x:c r="E98" s="204" t="str">
        <x:v>Cellule MRV / partenaires sectoriels</x:v>
      </x:c>
      <x:c r="F98" s="204" t="str">
        <x:v>Référent GES</x:v>
      </x:c>
      <x:c r="G98" s="204" t="str">
        <x:v>P0</x:v>
      </x:c>
      <x:c r="H98" s="209" t="str">
        <x:f>IF('V6_ANNEE_2020'!$H98="","",'V6_ANNEE_2020'!$H98)</x:f>
      </x:c>
      <x:c r="I98" s="209" t="str">
        <x:f>IF('V6_ANNEE_2021'!$H98="","",'V6_ANNEE_2021'!$H98)</x:f>
      </x:c>
      <x:c r="J98" s="209" t="str">
        <x:f>IF('V6_ANNEE_2022'!$H98="","",'V6_ANNEE_2022'!$H98)</x:f>
      </x:c>
      <x:c r="K98" s="209" t="str">
        <x:f>IF('V6_ANNEE_2023'!$H98="","",'V6_ANNEE_2023'!$H98)</x:f>
      </x:c>
      <x:c r="L98" s="209" t="str">
        <x:f>IF('V6_ANNEE_2024'!$H98="","",'V6_ANNEE_2024'!$H98)</x:f>
      </x:c>
      <x:c r="M98" s="209" t="str">
        <x:f>IF('V6_ANNEE_2025'!$H98="","",'V6_ANNEE_2025'!$H98)</x:f>
      </x:c>
      <x:c r="N98" s="209" t="str">
        <x:f>IF('V6_ANNEE_2026'!$H98="","",'V6_ANNEE_2026'!$H98)</x:f>
      </x:c>
      <x:c r="O98" s="209" t="str">
        <x:f>IF('V6_ANNEE_2027'!$H98="","",'V6_ANNEE_2027'!$H98)</x:f>
      </x:c>
      <x:c r="P98" s="209" t="str">
        <x:f>IF('V6_ANNEE_2028'!$H98="","",'V6_ANNEE_2028'!$H98)</x:f>
      </x:c>
      <x:c r="Q98" s="209" t="str">
        <x:f>IF('V6_ANNEE_2029'!$H98="","",'V6_ANNEE_2029'!$H98)</x:f>
      </x:c>
      <x:c r="R98" s="209" t="str">
        <x:f>IF('V6_ANNEE_2030'!$H98="","",'V6_ANNEE_2030'!$H98)</x:f>
      </x:c>
      <x:c r="S98" s="209" t="str">
        <x:f>IF('V6_ANNEE_2031'!$H98="","",'V6_ANNEE_2031'!$H98)</x:f>
      </x:c>
      <x:c r="T98" s="209" t="str">
        <x:f>IF('V6_ANNEE_2032'!$H98="","",'V6_ANNEE_2032'!$H98)</x:f>
      </x:c>
      <x:c r="U98" s="209" t="str">
        <x:f>IF('V6_ANNEE_2033'!$H98="","",'V6_ANNEE_2033'!$H98)</x:f>
      </x:c>
      <x:c r="V98" s="209" t="str">
        <x:f>IF('V6_ANNEE_2034'!$H98="","",'V6_ANNEE_2034'!$H98)</x:f>
      </x:c>
      <x:c r="W98" s="209" t="str">
        <x:f>IF('V6_ANNEE_2035'!$H98="","",'V6_ANNEE_2035'!$H98)</x:f>
      </x:c>
      <x:c r="X98" s="209" t="str">
        <x:f>IFERROR(LOOKUP(2,1/(H98:W98&lt;&gt;""),H98:W98),"")</x:f>
      </x:c>
      <x:c r="Y98" s="209" t="str">
        <x:f>IF(X98="","",LOOKUP(2,1/(H98:W98&lt;&gt;""),$H$4:$W$4))</x:f>
      </x:c>
      <x:c r="Z98" s="205" t="n">
        <x:f>IFERROR(XLOOKUP(B98,V6_PARAMETRES_PROJECTIONS!$A$5:$A$19,V6_PARAMETRES_PROJECTIONS!$B$5:$B$19),0)</x:f>
        <x:v>-0.03</x:v>
      </x:c>
      <x:c r="AA98" s="209" t="str">
        <x:f>IF(OR(X98="",NOT(ISNUMBER(X98))),"",IF(Y98&gt;=2030,IFERROR(INDEX(H98:W98,1,MATCH(2030,$H$4:$W$4,0)),X98),X98*(1+Z98)^(2030-Y98)))</x:f>
      </x:c>
      <x:c r="AB98" s="209" t="str">
        <x:f>IF(OR(X98="",NOT(ISNUMBER(X98))),"",IF(Y98&gt;=2035,IFERROR(INDEX(H98:W98,1,MATCH(2035,$H$4:$W$4,0)),X98),X98*(1+Z98)^(2035-Y98)))</x:f>
      </x:c>
      <x:c r="AC98" s="204" t="str">
        <x:f>IF(X98="","À saisir","OK")</x:f>
        <x:v>À saisir</x:v>
      </x:c>
    </x:row>
    <x:row r="99">
      <x:c r="A99" s="204" t="str">
        <x:v>B07-019</x:v>
      </x:c>
      <x:c r="B99" s="204" t="str">
        <x:v>Inventaire GES</x:v>
      </x:c>
      <x:c r="C99" s="204" t="str">
        <x:v>Scope 3</x:v>
      </x:c>
      <x:c r="D99" s="204" t="str">
        <x:v>tCO2e</x:v>
      </x:c>
      <x:c r="E99" s="204" t="str">
        <x:v>Cellule MRV / partenaires sectoriels</x:v>
      </x:c>
      <x:c r="F99" s="204" t="str">
        <x:v>Référent GES</x:v>
      </x:c>
      <x:c r="G99" s="204" t="str">
        <x:v>P0</x:v>
      </x:c>
      <x:c r="H99" s="209" t="str">
        <x:f>IF('V6_ANNEE_2020'!$H99="","",'V6_ANNEE_2020'!$H99)</x:f>
      </x:c>
      <x:c r="I99" s="209" t="str">
        <x:f>IF('V6_ANNEE_2021'!$H99="","",'V6_ANNEE_2021'!$H99)</x:f>
      </x:c>
      <x:c r="J99" s="209" t="str">
        <x:f>IF('V6_ANNEE_2022'!$H99="","",'V6_ANNEE_2022'!$H99)</x:f>
      </x:c>
      <x:c r="K99" s="209" t="str">
        <x:f>IF('V6_ANNEE_2023'!$H99="","",'V6_ANNEE_2023'!$H99)</x:f>
      </x:c>
      <x:c r="L99" s="209" t="str">
        <x:f>IF('V6_ANNEE_2024'!$H99="","",'V6_ANNEE_2024'!$H99)</x:f>
      </x:c>
      <x:c r="M99" s="209" t="str">
        <x:f>IF('V6_ANNEE_2025'!$H99="","",'V6_ANNEE_2025'!$H99)</x:f>
      </x:c>
      <x:c r="N99" s="209" t="str">
        <x:f>IF('V6_ANNEE_2026'!$H99="","",'V6_ANNEE_2026'!$H99)</x:f>
      </x:c>
      <x:c r="O99" s="209" t="str">
        <x:f>IF('V6_ANNEE_2027'!$H99="","",'V6_ANNEE_2027'!$H99)</x:f>
      </x:c>
      <x:c r="P99" s="209" t="str">
        <x:f>IF('V6_ANNEE_2028'!$H99="","",'V6_ANNEE_2028'!$H99)</x:f>
      </x:c>
      <x:c r="Q99" s="209" t="str">
        <x:f>IF('V6_ANNEE_2029'!$H99="","",'V6_ANNEE_2029'!$H99)</x:f>
      </x:c>
      <x:c r="R99" s="209" t="str">
        <x:f>IF('V6_ANNEE_2030'!$H99="","",'V6_ANNEE_2030'!$H99)</x:f>
      </x:c>
      <x:c r="S99" s="209" t="str">
        <x:f>IF('V6_ANNEE_2031'!$H99="","",'V6_ANNEE_2031'!$H99)</x:f>
      </x:c>
      <x:c r="T99" s="209" t="str">
        <x:f>IF('V6_ANNEE_2032'!$H99="","",'V6_ANNEE_2032'!$H99)</x:f>
      </x:c>
      <x:c r="U99" s="209" t="str">
        <x:f>IF('V6_ANNEE_2033'!$H99="","",'V6_ANNEE_2033'!$H99)</x:f>
      </x:c>
      <x:c r="V99" s="209" t="str">
        <x:f>IF('V6_ANNEE_2034'!$H99="","",'V6_ANNEE_2034'!$H99)</x:f>
      </x:c>
      <x:c r="W99" s="209" t="str">
        <x:f>IF('V6_ANNEE_2035'!$H99="","",'V6_ANNEE_2035'!$H99)</x:f>
      </x:c>
      <x:c r="X99" s="209" t="str">
        <x:f>IFERROR(LOOKUP(2,1/(H99:W99&lt;&gt;""),H99:W99),"")</x:f>
      </x:c>
      <x:c r="Y99" s="209" t="str">
        <x:f>IF(X99="","",LOOKUP(2,1/(H99:W99&lt;&gt;""),$H$4:$W$4))</x:f>
      </x:c>
      <x:c r="Z99" s="205" t="n">
        <x:f>IFERROR(XLOOKUP(B99,V6_PARAMETRES_PROJECTIONS!$A$5:$A$19,V6_PARAMETRES_PROJECTIONS!$B$5:$B$19),0)</x:f>
        <x:v>-0.03</x:v>
      </x:c>
      <x:c r="AA99" s="209" t="str">
        <x:f>IF(OR(X99="",NOT(ISNUMBER(X99))),"",IF(Y99&gt;=2030,IFERROR(INDEX(H99:W99,1,MATCH(2030,$H$4:$W$4,0)),X99),X99*(1+Z99)^(2030-Y99)))</x:f>
      </x:c>
      <x:c r="AB99" s="209" t="str">
        <x:f>IF(OR(X99="",NOT(ISNUMBER(X99))),"",IF(Y99&gt;=2035,IFERROR(INDEX(H99:W99,1,MATCH(2035,$H$4:$W$4,0)),X99),X99*(1+Z99)^(2035-Y99)))</x:f>
      </x:c>
      <x:c r="AC99" s="204" t="str">
        <x:f>IF(X99="","À saisir","OK")</x:f>
        <x:v>À saisir</x:v>
      </x:c>
    </x:row>
    <x:row r="100">
      <x:c r="A100" s="204" t="str">
        <x:v>B07-020</x:v>
      </x:c>
      <x:c r="B100" s="204" t="str">
        <x:v>Inventaire GES</x:v>
      </x:c>
      <x:c r="C100" s="204" t="str">
        <x:v>tCO₂e par secteur</x:v>
      </x:c>
      <x:c r="D100" s="204" t="str">
        <x:v>tCO2e</x:v>
      </x:c>
      <x:c r="E100" s="204" t="str">
        <x:v>Cellule MRV / partenaires sectoriels</x:v>
      </x:c>
      <x:c r="F100" s="204" t="str">
        <x:v>Référent GES</x:v>
      </x:c>
      <x:c r="G100" s="204" t="str">
        <x:v>P0</x:v>
      </x:c>
      <x:c r="H100" s="209" t="str">
        <x:f>IF('V6_ANNEE_2020'!$H100="","",'V6_ANNEE_2020'!$H100)</x:f>
      </x:c>
      <x:c r="I100" s="209" t="str">
        <x:f>IF('V6_ANNEE_2021'!$H100="","",'V6_ANNEE_2021'!$H100)</x:f>
      </x:c>
      <x:c r="J100" s="209" t="str">
        <x:f>IF('V6_ANNEE_2022'!$H100="","",'V6_ANNEE_2022'!$H100)</x:f>
      </x:c>
      <x:c r="K100" s="209" t="str">
        <x:f>IF('V6_ANNEE_2023'!$H100="","",'V6_ANNEE_2023'!$H100)</x:f>
      </x:c>
      <x:c r="L100" s="209" t="str">
        <x:f>IF('V6_ANNEE_2024'!$H100="","",'V6_ANNEE_2024'!$H100)</x:f>
      </x:c>
      <x:c r="M100" s="209" t="str">
        <x:f>IF('V6_ANNEE_2025'!$H100="","",'V6_ANNEE_2025'!$H100)</x:f>
      </x:c>
      <x:c r="N100" s="209" t="str">
        <x:f>IF('V6_ANNEE_2026'!$H100="","",'V6_ANNEE_2026'!$H100)</x:f>
      </x:c>
      <x:c r="O100" s="209" t="str">
        <x:f>IF('V6_ANNEE_2027'!$H100="","",'V6_ANNEE_2027'!$H100)</x:f>
      </x:c>
      <x:c r="P100" s="209" t="str">
        <x:f>IF('V6_ANNEE_2028'!$H100="","",'V6_ANNEE_2028'!$H100)</x:f>
      </x:c>
      <x:c r="Q100" s="209" t="str">
        <x:f>IF('V6_ANNEE_2029'!$H100="","",'V6_ANNEE_2029'!$H100)</x:f>
      </x:c>
      <x:c r="R100" s="209" t="str">
        <x:f>IF('V6_ANNEE_2030'!$H100="","",'V6_ANNEE_2030'!$H100)</x:f>
      </x:c>
      <x:c r="S100" s="209" t="str">
        <x:f>IF('V6_ANNEE_2031'!$H100="","",'V6_ANNEE_2031'!$H100)</x:f>
      </x:c>
      <x:c r="T100" s="209" t="str">
        <x:f>IF('V6_ANNEE_2032'!$H100="","",'V6_ANNEE_2032'!$H100)</x:f>
      </x:c>
      <x:c r="U100" s="209" t="str">
        <x:f>IF('V6_ANNEE_2033'!$H100="","",'V6_ANNEE_2033'!$H100)</x:f>
      </x:c>
      <x:c r="V100" s="209" t="str">
        <x:f>IF('V6_ANNEE_2034'!$H100="","",'V6_ANNEE_2034'!$H100)</x:f>
      </x:c>
      <x:c r="W100" s="209" t="str">
        <x:f>IF('V6_ANNEE_2035'!$H100="","",'V6_ANNEE_2035'!$H100)</x:f>
      </x:c>
      <x:c r="X100" s="209" t="str">
        <x:f>IFERROR(LOOKUP(2,1/(H100:W100&lt;&gt;""),H100:W100),"")</x:f>
      </x:c>
      <x:c r="Y100" s="209" t="str">
        <x:f>IF(X100="","",LOOKUP(2,1/(H100:W100&lt;&gt;""),$H$4:$W$4))</x:f>
      </x:c>
      <x:c r="Z100" s="205" t="n">
        <x:f>IFERROR(XLOOKUP(B100,V6_PARAMETRES_PROJECTIONS!$A$5:$A$19,V6_PARAMETRES_PROJECTIONS!$B$5:$B$19),0)</x:f>
        <x:v>-0.03</x:v>
      </x:c>
      <x:c r="AA100" s="209" t="str">
        <x:f>IF(OR(X100="",NOT(ISNUMBER(X100))),"",IF(Y100&gt;=2030,IFERROR(INDEX(H100:W100,1,MATCH(2030,$H$4:$W$4,0)),X100),X100*(1+Z100)^(2030-Y100)))</x:f>
      </x:c>
      <x:c r="AB100" s="209" t="str">
        <x:f>IF(OR(X100="",NOT(ISNUMBER(X100))),"",IF(Y100&gt;=2035,IFERROR(INDEX(H100:W100,1,MATCH(2035,$H$4:$W$4,0)),X100),X100*(1+Z100)^(2035-Y100)))</x:f>
      </x:c>
      <x:c r="AC100" s="204" t="str">
        <x:f>IF(X100="","À saisir","OK")</x:f>
        <x:v>À saisir</x:v>
      </x:c>
    </x:row>
    <x:row r="101">
      <x:c r="A101" s="204" t="str">
        <x:v>B07-021</x:v>
      </x:c>
      <x:c r="B101" s="204" t="str">
        <x:v>Inventaire GES</x:v>
      </x:c>
      <x:c r="C101" s="204" t="str">
        <x:v>tCO₂e par habitant</x:v>
      </x:c>
      <x:c r="D101" s="204" t="str">
        <x:v>tCO2e/hab</x:v>
      </x:c>
      <x:c r="E101" s="204" t="str">
        <x:v>Cellule MRV / partenaires sectoriels</x:v>
      </x:c>
      <x:c r="F101" s="204" t="str">
        <x:v>Référent GES</x:v>
      </x:c>
      <x:c r="G101" s="204" t="str">
        <x:v>P0</x:v>
      </x:c>
      <x:c r="H101" s="209" t="str">
        <x:f>IF('V6_ANNEE_2020'!$H101="","",'V6_ANNEE_2020'!$H101)</x:f>
      </x:c>
      <x:c r="I101" s="209" t="str">
        <x:f>IF('V6_ANNEE_2021'!$H101="","",'V6_ANNEE_2021'!$H101)</x:f>
      </x:c>
      <x:c r="J101" s="209" t="str">
        <x:f>IF('V6_ANNEE_2022'!$H101="","",'V6_ANNEE_2022'!$H101)</x:f>
      </x:c>
      <x:c r="K101" s="209" t="str">
        <x:f>IF('V6_ANNEE_2023'!$H101="","",'V6_ANNEE_2023'!$H101)</x:f>
      </x:c>
      <x:c r="L101" s="209" t="str">
        <x:f>IF('V6_ANNEE_2024'!$H101="","",'V6_ANNEE_2024'!$H101)</x:f>
      </x:c>
      <x:c r="M101" s="209" t="str">
        <x:f>IF('V6_ANNEE_2025'!$H101="","",'V6_ANNEE_2025'!$H101)</x:f>
      </x:c>
      <x:c r="N101" s="209" t="str">
        <x:f>IF('V6_ANNEE_2026'!$H101="","",'V6_ANNEE_2026'!$H101)</x:f>
      </x:c>
      <x:c r="O101" s="209" t="str">
        <x:f>IF('V6_ANNEE_2027'!$H101="","",'V6_ANNEE_2027'!$H101)</x:f>
      </x:c>
      <x:c r="P101" s="209" t="str">
        <x:f>IF('V6_ANNEE_2028'!$H101="","",'V6_ANNEE_2028'!$H101)</x:f>
      </x:c>
      <x:c r="Q101" s="209" t="str">
        <x:f>IF('V6_ANNEE_2029'!$H101="","",'V6_ANNEE_2029'!$H101)</x:f>
      </x:c>
      <x:c r="R101" s="209" t="str">
        <x:f>IF('V6_ANNEE_2030'!$H101="","",'V6_ANNEE_2030'!$H101)</x:f>
      </x:c>
      <x:c r="S101" s="209" t="str">
        <x:f>IF('V6_ANNEE_2031'!$H101="","",'V6_ANNEE_2031'!$H101)</x:f>
      </x:c>
      <x:c r="T101" s="209" t="str">
        <x:f>IF('V6_ANNEE_2032'!$H101="","",'V6_ANNEE_2032'!$H101)</x:f>
      </x:c>
      <x:c r="U101" s="209" t="str">
        <x:f>IF('V6_ANNEE_2033'!$H101="","",'V6_ANNEE_2033'!$H101)</x:f>
      </x:c>
      <x:c r="V101" s="209" t="str">
        <x:f>IF('V6_ANNEE_2034'!$H101="","",'V6_ANNEE_2034'!$H101)</x:f>
      </x:c>
      <x:c r="W101" s="209" t="str">
        <x:f>IF('V6_ANNEE_2035'!$H101="","",'V6_ANNEE_2035'!$H101)</x:f>
      </x:c>
      <x:c r="X101" s="209" t="str">
        <x:f>IFERROR(LOOKUP(2,1/(H101:W101&lt;&gt;""),H101:W101),"")</x:f>
      </x:c>
      <x:c r="Y101" s="209" t="str">
        <x:f>IF(X101="","",LOOKUP(2,1/(H101:W101&lt;&gt;""),$H$4:$W$4))</x:f>
      </x:c>
      <x:c r="Z101" s="205" t="n">
        <x:f>IFERROR(XLOOKUP(B101,V6_PARAMETRES_PROJECTIONS!$A$5:$A$19,V6_PARAMETRES_PROJECTIONS!$B$5:$B$19),0)</x:f>
        <x:v>-0.03</x:v>
      </x:c>
      <x:c r="AA101" s="209" t="str">
        <x:f>IF(OR(X101="",NOT(ISNUMBER(X101))),"",IF(Y101&gt;=2030,IFERROR(INDEX(H101:W101,1,MATCH(2030,$H$4:$W$4,0)),X101),X101*(1+Z101)^(2030-Y101)))</x:f>
      </x:c>
      <x:c r="AB101" s="209" t="str">
        <x:f>IF(OR(X101="",NOT(ISNUMBER(X101))),"",IF(Y101&gt;=2035,IFERROR(INDEX(H101:W101,1,MATCH(2035,$H$4:$W$4,0)),X101),X101*(1+Z101)^(2035-Y101)))</x:f>
      </x:c>
      <x:c r="AC101" s="204" t="str">
        <x:f>IF(X101="","À saisir","OK")</x:f>
        <x:v>À saisir</x:v>
      </x:c>
    </x:row>
    <x:row r="102">
      <x:c r="A102" s="204" t="str">
        <x:v>B08-001</x:v>
      </x:c>
      <x:c r="B102" s="204" t="str">
        <x:v>Mobilité</x:v>
      </x:c>
      <x:c r="C102" s="204" t="str">
        <x:v>Nombre de véhicules</x:v>
      </x:c>
      <x:c r="D102" s="204" t="str">
        <x:v>nombre</x:v>
      </x:c>
      <x:c r="E102" s="204" t="str">
        <x:v>CETUD / AFTU / DDD / TER / Ville</x:v>
      </x:c>
      <x:c r="F102" s="204" t="str">
        <x:v>Direction Mobilité</x:v>
      </x:c>
      <x:c r="G102" s="204" t="str">
        <x:v>P0</x:v>
      </x:c>
      <x:c r="H102" s="209" t="str">
        <x:f>IF('V6_ANNEE_2020'!$H102="","",'V6_ANNEE_2020'!$H102)</x:f>
      </x:c>
      <x:c r="I102" s="209" t="str">
        <x:f>IF('V6_ANNEE_2021'!$H102="","",'V6_ANNEE_2021'!$H102)</x:f>
      </x:c>
      <x:c r="J102" s="209" t="str">
        <x:f>IF('V6_ANNEE_2022'!$H102="","",'V6_ANNEE_2022'!$H102)</x:f>
      </x:c>
      <x:c r="K102" s="209" t="str">
        <x:f>IF('V6_ANNEE_2023'!$H102="","",'V6_ANNEE_2023'!$H102)</x:f>
      </x:c>
      <x:c r="L102" s="209" t="str">
        <x:f>IF('V6_ANNEE_2024'!$H102="","",'V6_ANNEE_2024'!$H102)</x:f>
      </x:c>
      <x:c r="M102" s="209" t="str">
        <x:f>IF('V6_ANNEE_2025'!$H102="","",'V6_ANNEE_2025'!$H102)</x:f>
      </x:c>
      <x:c r="N102" s="209" t="str">
        <x:f>IF('V6_ANNEE_2026'!$H102="","",'V6_ANNEE_2026'!$H102)</x:f>
      </x:c>
      <x:c r="O102" s="209" t="str">
        <x:f>IF('V6_ANNEE_2027'!$H102="","",'V6_ANNEE_2027'!$H102)</x:f>
      </x:c>
      <x:c r="P102" s="209" t="str">
        <x:f>IF('V6_ANNEE_2028'!$H102="","",'V6_ANNEE_2028'!$H102)</x:f>
      </x:c>
      <x:c r="Q102" s="209" t="str">
        <x:f>IF('V6_ANNEE_2029'!$H102="","",'V6_ANNEE_2029'!$H102)</x:f>
      </x:c>
      <x:c r="R102" s="209" t="str">
        <x:f>IF('V6_ANNEE_2030'!$H102="","",'V6_ANNEE_2030'!$H102)</x:f>
      </x:c>
      <x:c r="S102" s="209" t="str">
        <x:f>IF('V6_ANNEE_2031'!$H102="","",'V6_ANNEE_2031'!$H102)</x:f>
      </x:c>
      <x:c r="T102" s="209" t="str">
        <x:f>IF('V6_ANNEE_2032'!$H102="","",'V6_ANNEE_2032'!$H102)</x:f>
      </x:c>
      <x:c r="U102" s="209" t="str">
        <x:f>IF('V6_ANNEE_2033'!$H102="","",'V6_ANNEE_2033'!$H102)</x:f>
      </x:c>
      <x:c r="V102" s="209" t="str">
        <x:f>IF('V6_ANNEE_2034'!$H102="","",'V6_ANNEE_2034'!$H102)</x:f>
      </x:c>
      <x:c r="W102" s="209" t="str">
        <x:f>IF('V6_ANNEE_2035'!$H102="","",'V6_ANNEE_2035'!$H102)</x:f>
      </x:c>
      <x:c r="X102" s="209" t="str">
        <x:f>IFERROR(LOOKUP(2,1/(H102:W102&lt;&gt;""),H102:W102),"")</x:f>
      </x:c>
      <x:c r="Y102" s="209" t="str">
        <x:f>IF(X102="","",LOOKUP(2,1/(H102:W102&lt;&gt;""),$H$4:$W$4))</x:f>
      </x:c>
      <x:c r="Z102" s="205" t="n">
        <x:f>IFERROR(XLOOKUP(B102,V6_PARAMETRES_PROJECTIONS!$A$5:$A$19,V6_PARAMETRES_PROJECTIONS!$B$5:$B$19),0)</x:f>
        <x:v>0.04</x:v>
      </x:c>
      <x:c r="AA102" s="209" t="str">
        <x:f>IF(OR(X102="",NOT(ISNUMBER(X102))),"",IF(Y102&gt;=2030,IFERROR(INDEX(H102:W102,1,MATCH(2030,$H$4:$W$4,0)),X102),X102*(1+Z102)^(2030-Y102)))</x:f>
      </x:c>
      <x:c r="AB102" s="209" t="str">
        <x:f>IF(OR(X102="",NOT(ISNUMBER(X102))),"",IF(Y102&gt;=2035,IFERROR(INDEX(H102:W102,1,MATCH(2035,$H$4:$W$4,0)),X102),X102*(1+Z102)^(2035-Y102)))</x:f>
      </x:c>
      <x:c r="AC102" s="204" t="str">
        <x:f>IF(X102="","À saisir","OK")</x:f>
        <x:v>À saisir</x:v>
      </x:c>
    </x:row>
    <x:row r="103">
      <x:c r="A103" s="204" t="str">
        <x:v>B08-002</x:v>
      </x:c>
      <x:c r="B103" s="204" t="str">
        <x:v>Mobilité</x:v>
      </x:c>
      <x:c r="C103" s="204" t="str">
        <x:v>Véhicules particuliers</x:v>
      </x:c>
      <x:c r="D103" s="204" t="str">
        <x:v>nombre</x:v>
      </x:c>
      <x:c r="E103" s="204" t="str">
        <x:v>CETUD / AFTU / DDD / TER / Ville</x:v>
      </x:c>
      <x:c r="F103" s="204" t="str">
        <x:v>Direction Mobilité</x:v>
      </x:c>
      <x:c r="G103" s="204" t="str">
        <x:v>P0</x:v>
      </x:c>
      <x:c r="H103" s="209" t="str">
        <x:f>IF('V6_ANNEE_2020'!$H103="","",'V6_ANNEE_2020'!$H103)</x:f>
      </x:c>
      <x:c r="I103" s="209" t="str">
        <x:f>IF('V6_ANNEE_2021'!$H103="","",'V6_ANNEE_2021'!$H103)</x:f>
      </x:c>
      <x:c r="J103" s="209" t="str">
        <x:f>IF('V6_ANNEE_2022'!$H103="","",'V6_ANNEE_2022'!$H103)</x:f>
      </x:c>
      <x:c r="K103" s="209" t="str">
        <x:f>IF('V6_ANNEE_2023'!$H103="","",'V6_ANNEE_2023'!$H103)</x:f>
      </x:c>
      <x:c r="L103" s="209" t="str">
        <x:f>IF('V6_ANNEE_2024'!$H103="","",'V6_ANNEE_2024'!$H103)</x:f>
      </x:c>
      <x:c r="M103" s="209" t="str">
        <x:f>IF('V6_ANNEE_2025'!$H103="","",'V6_ANNEE_2025'!$H103)</x:f>
      </x:c>
      <x:c r="N103" s="209" t="str">
        <x:f>IF('V6_ANNEE_2026'!$H103="","",'V6_ANNEE_2026'!$H103)</x:f>
      </x:c>
      <x:c r="O103" s="209" t="str">
        <x:f>IF('V6_ANNEE_2027'!$H103="","",'V6_ANNEE_2027'!$H103)</x:f>
      </x:c>
      <x:c r="P103" s="209" t="str">
        <x:f>IF('V6_ANNEE_2028'!$H103="","",'V6_ANNEE_2028'!$H103)</x:f>
      </x:c>
      <x:c r="Q103" s="209" t="str">
        <x:f>IF('V6_ANNEE_2029'!$H103="","",'V6_ANNEE_2029'!$H103)</x:f>
      </x:c>
      <x:c r="R103" s="209" t="str">
        <x:f>IF('V6_ANNEE_2030'!$H103="","",'V6_ANNEE_2030'!$H103)</x:f>
      </x:c>
      <x:c r="S103" s="209" t="str">
        <x:f>IF('V6_ANNEE_2031'!$H103="","",'V6_ANNEE_2031'!$H103)</x:f>
      </x:c>
      <x:c r="T103" s="209" t="str">
        <x:f>IF('V6_ANNEE_2032'!$H103="","",'V6_ANNEE_2032'!$H103)</x:f>
      </x:c>
      <x:c r="U103" s="209" t="str">
        <x:f>IF('V6_ANNEE_2033'!$H103="","",'V6_ANNEE_2033'!$H103)</x:f>
      </x:c>
      <x:c r="V103" s="209" t="str">
        <x:f>IF('V6_ANNEE_2034'!$H103="","",'V6_ANNEE_2034'!$H103)</x:f>
      </x:c>
      <x:c r="W103" s="209" t="str">
        <x:f>IF('V6_ANNEE_2035'!$H103="","",'V6_ANNEE_2035'!$H103)</x:f>
      </x:c>
      <x:c r="X103" s="209" t="str">
        <x:f>IFERROR(LOOKUP(2,1/(H103:W103&lt;&gt;""),H103:W103),"")</x:f>
      </x:c>
      <x:c r="Y103" s="209" t="str">
        <x:f>IF(X103="","",LOOKUP(2,1/(H103:W103&lt;&gt;""),$H$4:$W$4))</x:f>
      </x:c>
      <x:c r="Z103" s="205" t="n">
        <x:f>IFERROR(XLOOKUP(B103,V6_PARAMETRES_PROJECTIONS!$A$5:$A$19,V6_PARAMETRES_PROJECTIONS!$B$5:$B$19),0)</x:f>
        <x:v>0.04</x:v>
      </x:c>
      <x:c r="AA103" s="209" t="str">
        <x:f>IF(OR(X103="",NOT(ISNUMBER(X103))),"",IF(Y103&gt;=2030,IFERROR(INDEX(H103:W103,1,MATCH(2030,$H$4:$W$4,0)),X103),X103*(1+Z103)^(2030-Y103)))</x:f>
      </x:c>
      <x:c r="AB103" s="209" t="str">
        <x:f>IF(OR(X103="",NOT(ISNUMBER(X103))),"",IF(Y103&gt;=2035,IFERROR(INDEX(H103:W103,1,MATCH(2035,$H$4:$W$4,0)),X103),X103*(1+Z103)^(2035-Y103)))</x:f>
      </x:c>
      <x:c r="AC103" s="204" t="str">
        <x:f>IF(X103="","À saisir","OK")</x:f>
        <x:v>À saisir</x:v>
      </x:c>
    </x:row>
    <x:row r="104">
      <x:c r="A104" s="204" t="str">
        <x:v>B08-003</x:v>
      </x:c>
      <x:c r="B104" s="204" t="str">
        <x:v>Mobilité</x:v>
      </x:c>
      <x:c r="C104" s="204" t="str">
        <x:v>Taxis</x:v>
      </x:c>
      <x:c r="D104" s="204" t="str">
        <x:v>nombre</x:v>
      </x:c>
      <x:c r="E104" s="204" t="str">
        <x:v>CETUD / AFTU / DDD / TER / Ville</x:v>
      </x:c>
      <x:c r="F104" s="204" t="str">
        <x:v>Direction Mobilité</x:v>
      </x:c>
      <x:c r="G104" s="204" t="str">
        <x:v>P0</x:v>
      </x:c>
      <x:c r="H104" s="209" t="str">
        <x:f>IF('V6_ANNEE_2020'!$H104="","",'V6_ANNEE_2020'!$H104)</x:f>
      </x:c>
      <x:c r="I104" s="209" t="str">
        <x:f>IF('V6_ANNEE_2021'!$H104="","",'V6_ANNEE_2021'!$H104)</x:f>
      </x:c>
      <x:c r="J104" s="209" t="str">
        <x:f>IF('V6_ANNEE_2022'!$H104="","",'V6_ANNEE_2022'!$H104)</x:f>
      </x:c>
      <x:c r="K104" s="209" t="str">
        <x:f>IF('V6_ANNEE_2023'!$H104="","",'V6_ANNEE_2023'!$H104)</x:f>
      </x:c>
      <x:c r="L104" s="209" t="str">
        <x:f>IF('V6_ANNEE_2024'!$H104="","",'V6_ANNEE_2024'!$H104)</x:f>
      </x:c>
      <x:c r="M104" s="209" t="str">
        <x:f>IF('V6_ANNEE_2025'!$H104="","",'V6_ANNEE_2025'!$H104)</x:f>
      </x:c>
      <x:c r="N104" s="209" t="str">
        <x:f>IF('V6_ANNEE_2026'!$H104="","",'V6_ANNEE_2026'!$H104)</x:f>
      </x:c>
      <x:c r="O104" s="209" t="str">
        <x:f>IF('V6_ANNEE_2027'!$H104="","",'V6_ANNEE_2027'!$H104)</x:f>
      </x:c>
      <x:c r="P104" s="209" t="str">
        <x:f>IF('V6_ANNEE_2028'!$H104="","",'V6_ANNEE_2028'!$H104)</x:f>
      </x:c>
      <x:c r="Q104" s="209" t="str">
        <x:f>IF('V6_ANNEE_2029'!$H104="","",'V6_ANNEE_2029'!$H104)</x:f>
      </x:c>
      <x:c r="R104" s="209" t="str">
        <x:f>IF('V6_ANNEE_2030'!$H104="","",'V6_ANNEE_2030'!$H104)</x:f>
      </x:c>
      <x:c r="S104" s="209" t="str">
        <x:f>IF('V6_ANNEE_2031'!$H104="","",'V6_ANNEE_2031'!$H104)</x:f>
      </x:c>
      <x:c r="T104" s="209" t="str">
        <x:f>IF('V6_ANNEE_2032'!$H104="","",'V6_ANNEE_2032'!$H104)</x:f>
      </x:c>
      <x:c r="U104" s="209" t="str">
        <x:f>IF('V6_ANNEE_2033'!$H104="","",'V6_ANNEE_2033'!$H104)</x:f>
      </x:c>
      <x:c r="V104" s="209" t="str">
        <x:f>IF('V6_ANNEE_2034'!$H104="","",'V6_ANNEE_2034'!$H104)</x:f>
      </x:c>
      <x:c r="W104" s="209" t="str">
        <x:f>IF('V6_ANNEE_2035'!$H104="","",'V6_ANNEE_2035'!$H104)</x:f>
      </x:c>
      <x:c r="X104" s="209" t="str">
        <x:f>IFERROR(LOOKUP(2,1/(H104:W104&lt;&gt;""),H104:W104),"")</x:f>
      </x:c>
      <x:c r="Y104" s="209" t="str">
        <x:f>IF(X104="","",LOOKUP(2,1/(H104:W104&lt;&gt;""),$H$4:$W$4))</x:f>
      </x:c>
      <x:c r="Z104" s="205" t="n">
        <x:f>IFERROR(XLOOKUP(B104,V6_PARAMETRES_PROJECTIONS!$A$5:$A$19,V6_PARAMETRES_PROJECTIONS!$B$5:$B$19),0)</x:f>
        <x:v>0.04</x:v>
      </x:c>
      <x:c r="AA104" s="209" t="str">
        <x:f>IF(OR(X104="",NOT(ISNUMBER(X104))),"",IF(Y104&gt;=2030,IFERROR(INDEX(H104:W104,1,MATCH(2030,$H$4:$W$4,0)),X104),X104*(1+Z104)^(2030-Y104)))</x:f>
      </x:c>
      <x:c r="AB104" s="209" t="str">
        <x:f>IF(OR(X104="",NOT(ISNUMBER(X104))),"",IF(Y104&gt;=2035,IFERROR(INDEX(H104:W104,1,MATCH(2035,$H$4:$W$4,0)),X104),X104*(1+Z104)^(2035-Y104)))</x:f>
      </x:c>
      <x:c r="AC104" s="204" t="str">
        <x:f>IF(X104="","À saisir","OK")</x:f>
        <x:v>À saisir</x:v>
      </x:c>
    </x:row>
    <x:row r="105">
      <x:c r="A105" s="204" t="str">
        <x:v>B08-004</x:v>
      </x:c>
      <x:c r="B105" s="204" t="str">
        <x:v>Mobilité</x:v>
      </x:c>
      <x:c r="C105" s="204" t="str">
        <x:v>Bus</x:v>
      </x:c>
      <x:c r="D105" s="204" t="str">
        <x:v>nombre</x:v>
      </x:c>
      <x:c r="E105" s="204" t="str">
        <x:v>CETUD / AFTU / DDD / TER / Ville</x:v>
      </x:c>
      <x:c r="F105" s="204" t="str">
        <x:v>Direction Mobilité</x:v>
      </x:c>
      <x:c r="G105" s="204" t="str">
        <x:v>P0</x:v>
      </x:c>
      <x:c r="H105" s="209" t="str">
        <x:f>IF('V6_ANNEE_2020'!$H105="","",'V6_ANNEE_2020'!$H105)</x:f>
      </x:c>
      <x:c r="I105" s="209" t="str">
        <x:f>IF('V6_ANNEE_2021'!$H105="","",'V6_ANNEE_2021'!$H105)</x:f>
      </x:c>
      <x:c r="J105" s="209" t="str">
        <x:f>IF('V6_ANNEE_2022'!$H105="","",'V6_ANNEE_2022'!$H105)</x:f>
      </x:c>
      <x:c r="K105" s="209" t="str">
        <x:f>IF('V6_ANNEE_2023'!$H105="","",'V6_ANNEE_2023'!$H105)</x:f>
      </x:c>
      <x:c r="L105" s="209" t="str">
        <x:f>IF('V6_ANNEE_2024'!$H105="","",'V6_ANNEE_2024'!$H105)</x:f>
      </x:c>
      <x:c r="M105" s="209" t="str">
        <x:f>IF('V6_ANNEE_2025'!$H105="","",'V6_ANNEE_2025'!$H105)</x:f>
      </x:c>
      <x:c r="N105" s="209" t="str">
        <x:f>IF('V6_ANNEE_2026'!$H105="","",'V6_ANNEE_2026'!$H105)</x:f>
      </x:c>
      <x:c r="O105" s="209" t="str">
        <x:f>IF('V6_ANNEE_2027'!$H105="","",'V6_ANNEE_2027'!$H105)</x:f>
      </x:c>
      <x:c r="P105" s="209" t="str">
        <x:f>IF('V6_ANNEE_2028'!$H105="","",'V6_ANNEE_2028'!$H105)</x:f>
      </x:c>
      <x:c r="Q105" s="209" t="str">
        <x:f>IF('V6_ANNEE_2029'!$H105="","",'V6_ANNEE_2029'!$H105)</x:f>
      </x:c>
      <x:c r="R105" s="209" t="str">
        <x:f>IF('V6_ANNEE_2030'!$H105="","",'V6_ANNEE_2030'!$H105)</x:f>
      </x:c>
      <x:c r="S105" s="209" t="str">
        <x:f>IF('V6_ANNEE_2031'!$H105="","",'V6_ANNEE_2031'!$H105)</x:f>
      </x:c>
      <x:c r="T105" s="209" t="str">
        <x:f>IF('V6_ANNEE_2032'!$H105="","",'V6_ANNEE_2032'!$H105)</x:f>
      </x:c>
      <x:c r="U105" s="209" t="str">
        <x:f>IF('V6_ANNEE_2033'!$H105="","",'V6_ANNEE_2033'!$H105)</x:f>
      </x:c>
      <x:c r="V105" s="209" t="str">
        <x:f>IF('V6_ANNEE_2034'!$H105="","",'V6_ANNEE_2034'!$H105)</x:f>
      </x:c>
      <x:c r="W105" s="209" t="str">
        <x:f>IF('V6_ANNEE_2035'!$H105="","",'V6_ANNEE_2035'!$H105)</x:f>
      </x:c>
      <x:c r="X105" s="209" t="str">
        <x:f>IFERROR(LOOKUP(2,1/(H105:W105&lt;&gt;""),H105:W105),"")</x:f>
      </x:c>
      <x:c r="Y105" s="209" t="str">
        <x:f>IF(X105="","",LOOKUP(2,1/(H105:W105&lt;&gt;""),$H$4:$W$4))</x:f>
      </x:c>
      <x:c r="Z105" s="205" t="n">
        <x:f>IFERROR(XLOOKUP(B105,V6_PARAMETRES_PROJECTIONS!$A$5:$A$19,V6_PARAMETRES_PROJECTIONS!$B$5:$B$19),0)</x:f>
        <x:v>0.04</x:v>
      </x:c>
      <x:c r="AA105" s="209" t="str">
        <x:f>IF(OR(X105="",NOT(ISNUMBER(X105))),"",IF(Y105&gt;=2030,IFERROR(INDEX(H105:W105,1,MATCH(2030,$H$4:$W$4,0)),X105),X105*(1+Z105)^(2030-Y105)))</x:f>
      </x:c>
      <x:c r="AB105" s="209" t="str">
        <x:f>IF(OR(X105="",NOT(ISNUMBER(X105))),"",IF(Y105&gt;=2035,IFERROR(INDEX(H105:W105,1,MATCH(2035,$H$4:$W$4,0)),X105),X105*(1+Z105)^(2035-Y105)))</x:f>
      </x:c>
      <x:c r="AC105" s="204" t="str">
        <x:f>IF(X105="","À saisir","OK")</x:f>
        <x:v>À saisir</x:v>
      </x:c>
    </x:row>
    <x:row r="106">
      <x:c r="A106" s="204" t="str">
        <x:v>B08-005</x:v>
      </x:c>
      <x:c r="B106" s="204" t="str">
        <x:v>Mobilité</x:v>
      </x:c>
      <x:c r="C106" s="204" t="str">
        <x:v>Cars rapides</x:v>
      </x:c>
      <x:c r="D106" s="204" t="str">
        <x:v>nombre</x:v>
      </x:c>
      <x:c r="E106" s="204" t="str">
        <x:v>CETUD / AFTU / DDD / TER / Ville</x:v>
      </x:c>
      <x:c r="F106" s="204" t="str">
        <x:v>Direction Mobilité</x:v>
      </x:c>
      <x:c r="G106" s="204" t="str">
        <x:v>P0</x:v>
      </x:c>
      <x:c r="H106" s="209" t="str">
        <x:f>IF('V6_ANNEE_2020'!$H106="","",'V6_ANNEE_2020'!$H106)</x:f>
      </x:c>
      <x:c r="I106" s="209" t="str">
        <x:f>IF('V6_ANNEE_2021'!$H106="","",'V6_ANNEE_2021'!$H106)</x:f>
      </x:c>
      <x:c r="J106" s="209" t="str">
        <x:f>IF('V6_ANNEE_2022'!$H106="","",'V6_ANNEE_2022'!$H106)</x:f>
      </x:c>
      <x:c r="K106" s="209" t="str">
        <x:f>IF('V6_ANNEE_2023'!$H106="","",'V6_ANNEE_2023'!$H106)</x:f>
      </x:c>
      <x:c r="L106" s="209" t="str">
        <x:f>IF('V6_ANNEE_2024'!$H106="","",'V6_ANNEE_2024'!$H106)</x:f>
      </x:c>
      <x:c r="M106" s="209" t="str">
        <x:f>IF('V6_ANNEE_2025'!$H106="","",'V6_ANNEE_2025'!$H106)</x:f>
      </x:c>
      <x:c r="N106" s="209" t="str">
        <x:f>IF('V6_ANNEE_2026'!$H106="","",'V6_ANNEE_2026'!$H106)</x:f>
      </x:c>
      <x:c r="O106" s="209" t="str">
        <x:f>IF('V6_ANNEE_2027'!$H106="","",'V6_ANNEE_2027'!$H106)</x:f>
      </x:c>
      <x:c r="P106" s="209" t="str">
        <x:f>IF('V6_ANNEE_2028'!$H106="","",'V6_ANNEE_2028'!$H106)</x:f>
      </x:c>
      <x:c r="Q106" s="209" t="str">
        <x:f>IF('V6_ANNEE_2029'!$H106="","",'V6_ANNEE_2029'!$H106)</x:f>
      </x:c>
      <x:c r="R106" s="209" t="str">
        <x:f>IF('V6_ANNEE_2030'!$H106="","",'V6_ANNEE_2030'!$H106)</x:f>
      </x:c>
      <x:c r="S106" s="209" t="str">
        <x:f>IF('V6_ANNEE_2031'!$H106="","",'V6_ANNEE_2031'!$H106)</x:f>
      </x:c>
      <x:c r="T106" s="209" t="str">
        <x:f>IF('V6_ANNEE_2032'!$H106="","",'V6_ANNEE_2032'!$H106)</x:f>
      </x:c>
      <x:c r="U106" s="209" t="str">
        <x:f>IF('V6_ANNEE_2033'!$H106="","",'V6_ANNEE_2033'!$H106)</x:f>
      </x:c>
      <x:c r="V106" s="209" t="str">
        <x:f>IF('V6_ANNEE_2034'!$H106="","",'V6_ANNEE_2034'!$H106)</x:f>
      </x:c>
      <x:c r="W106" s="209" t="str">
        <x:f>IF('V6_ANNEE_2035'!$H106="","",'V6_ANNEE_2035'!$H106)</x:f>
      </x:c>
      <x:c r="X106" s="209" t="str">
        <x:f>IFERROR(LOOKUP(2,1/(H106:W106&lt;&gt;""),H106:W106),"")</x:f>
      </x:c>
      <x:c r="Y106" s="209" t="str">
        <x:f>IF(X106="","",LOOKUP(2,1/(H106:W106&lt;&gt;""),$H$4:$W$4))</x:f>
      </x:c>
      <x:c r="Z106" s="205" t="n">
        <x:f>IFERROR(XLOOKUP(B106,V6_PARAMETRES_PROJECTIONS!$A$5:$A$19,V6_PARAMETRES_PROJECTIONS!$B$5:$B$19),0)</x:f>
        <x:v>0.04</x:v>
      </x:c>
      <x:c r="AA106" s="209" t="str">
        <x:f>IF(OR(X106="",NOT(ISNUMBER(X106))),"",IF(Y106&gt;=2030,IFERROR(INDEX(H106:W106,1,MATCH(2030,$H$4:$W$4,0)),X106),X106*(1+Z106)^(2030-Y106)))</x:f>
      </x:c>
      <x:c r="AB106" s="209" t="str">
        <x:f>IF(OR(X106="",NOT(ISNUMBER(X106))),"",IF(Y106&gt;=2035,IFERROR(INDEX(H106:W106,1,MATCH(2035,$H$4:$W$4,0)),X106),X106*(1+Z106)^(2035-Y106)))</x:f>
      </x:c>
      <x:c r="AC106" s="204" t="str">
        <x:f>IF(X106="","À saisir","OK")</x:f>
        <x:v>À saisir</x:v>
      </x:c>
    </x:row>
    <x:row r="107">
      <x:c r="A107" s="204" t="str">
        <x:v>B08-006</x:v>
      </x:c>
      <x:c r="B107" s="204" t="str">
        <x:v>Mobilité</x:v>
      </x:c>
      <x:c r="C107" s="204" t="str">
        <x:v>Ndiaga Ndiaye</x:v>
      </x:c>
      <x:c r="D107" s="204" t="str">
        <x:v>nombre</x:v>
      </x:c>
      <x:c r="E107" s="204" t="str">
        <x:v>CETUD / AFTU / DDD / TER / Ville</x:v>
      </x:c>
      <x:c r="F107" s="204" t="str">
        <x:v>Direction Mobilité</x:v>
      </x:c>
      <x:c r="G107" s="204" t="str">
        <x:v>P0</x:v>
      </x:c>
      <x:c r="H107" s="209" t="str">
        <x:f>IF('V6_ANNEE_2020'!$H107="","",'V6_ANNEE_2020'!$H107)</x:f>
      </x:c>
      <x:c r="I107" s="209" t="str">
        <x:f>IF('V6_ANNEE_2021'!$H107="","",'V6_ANNEE_2021'!$H107)</x:f>
      </x:c>
      <x:c r="J107" s="209" t="str">
        <x:f>IF('V6_ANNEE_2022'!$H107="","",'V6_ANNEE_2022'!$H107)</x:f>
      </x:c>
      <x:c r="K107" s="209" t="str">
        <x:f>IF('V6_ANNEE_2023'!$H107="","",'V6_ANNEE_2023'!$H107)</x:f>
      </x:c>
      <x:c r="L107" s="209" t="str">
        <x:f>IF('V6_ANNEE_2024'!$H107="","",'V6_ANNEE_2024'!$H107)</x:f>
      </x:c>
      <x:c r="M107" s="209" t="str">
        <x:f>IF('V6_ANNEE_2025'!$H107="","",'V6_ANNEE_2025'!$H107)</x:f>
      </x:c>
      <x:c r="N107" s="209" t="str">
        <x:f>IF('V6_ANNEE_2026'!$H107="","",'V6_ANNEE_2026'!$H107)</x:f>
      </x:c>
      <x:c r="O107" s="209" t="str">
        <x:f>IF('V6_ANNEE_2027'!$H107="","",'V6_ANNEE_2027'!$H107)</x:f>
      </x:c>
      <x:c r="P107" s="209" t="str">
        <x:f>IF('V6_ANNEE_2028'!$H107="","",'V6_ANNEE_2028'!$H107)</x:f>
      </x:c>
      <x:c r="Q107" s="209" t="str">
        <x:f>IF('V6_ANNEE_2029'!$H107="","",'V6_ANNEE_2029'!$H107)</x:f>
      </x:c>
      <x:c r="R107" s="209" t="str">
        <x:f>IF('V6_ANNEE_2030'!$H107="","",'V6_ANNEE_2030'!$H107)</x:f>
      </x:c>
      <x:c r="S107" s="209" t="str">
        <x:f>IF('V6_ANNEE_2031'!$H107="","",'V6_ANNEE_2031'!$H107)</x:f>
      </x:c>
      <x:c r="T107" s="209" t="str">
        <x:f>IF('V6_ANNEE_2032'!$H107="","",'V6_ANNEE_2032'!$H107)</x:f>
      </x:c>
      <x:c r="U107" s="209" t="str">
        <x:f>IF('V6_ANNEE_2033'!$H107="","",'V6_ANNEE_2033'!$H107)</x:f>
      </x:c>
      <x:c r="V107" s="209" t="str">
        <x:f>IF('V6_ANNEE_2034'!$H107="","",'V6_ANNEE_2034'!$H107)</x:f>
      </x:c>
      <x:c r="W107" s="209" t="str">
        <x:f>IF('V6_ANNEE_2035'!$H107="","",'V6_ANNEE_2035'!$H107)</x:f>
      </x:c>
      <x:c r="X107" s="209" t="str">
        <x:f>IFERROR(LOOKUP(2,1/(H107:W107&lt;&gt;""),H107:W107),"")</x:f>
      </x:c>
      <x:c r="Y107" s="209" t="str">
        <x:f>IF(X107="","",LOOKUP(2,1/(H107:W107&lt;&gt;""),$H$4:$W$4))</x:f>
      </x:c>
      <x:c r="Z107" s="205" t="n">
        <x:f>IFERROR(XLOOKUP(B107,V6_PARAMETRES_PROJECTIONS!$A$5:$A$19,V6_PARAMETRES_PROJECTIONS!$B$5:$B$19),0)</x:f>
        <x:v>0.04</x:v>
      </x:c>
      <x:c r="AA107" s="209" t="str">
        <x:f>IF(OR(X107="",NOT(ISNUMBER(X107))),"",IF(Y107&gt;=2030,IFERROR(INDEX(H107:W107,1,MATCH(2030,$H$4:$W$4,0)),X107),X107*(1+Z107)^(2030-Y107)))</x:f>
      </x:c>
      <x:c r="AB107" s="209" t="str">
        <x:f>IF(OR(X107="",NOT(ISNUMBER(X107))),"",IF(Y107&gt;=2035,IFERROR(INDEX(H107:W107,1,MATCH(2035,$H$4:$W$4,0)),X107),X107*(1+Z107)^(2035-Y107)))</x:f>
      </x:c>
      <x:c r="AC107" s="204" t="str">
        <x:f>IF(X107="","À saisir","OK")</x:f>
        <x:v>À saisir</x:v>
      </x:c>
    </x:row>
    <x:row r="108">
      <x:c r="A108" s="204" t="str">
        <x:v>B08-007</x:v>
      </x:c>
      <x:c r="B108" s="204" t="str">
        <x:v>Mobilité</x:v>
      </x:c>
      <x:c r="C108" s="204" t="str">
        <x:v>Motos</x:v>
      </x:c>
      <x:c r="D108" s="204" t="str">
        <x:v>nombre</x:v>
      </x:c>
      <x:c r="E108" s="204" t="str">
        <x:v>CETUD / AFTU / DDD / TER / Ville</x:v>
      </x:c>
      <x:c r="F108" s="204" t="str">
        <x:v>Direction Mobilité</x:v>
      </x:c>
      <x:c r="G108" s="204" t="str">
        <x:v>P0</x:v>
      </x:c>
      <x:c r="H108" s="209" t="str">
        <x:f>IF('V6_ANNEE_2020'!$H108="","",'V6_ANNEE_2020'!$H108)</x:f>
      </x:c>
      <x:c r="I108" s="209" t="str">
        <x:f>IF('V6_ANNEE_2021'!$H108="","",'V6_ANNEE_2021'!$H108)</x:f>
      </x:c>
      <x:c r="J108" s="209" t="str">
        <x:f>IF('V6_ANNEE_2022'!$H108="","",'V6_ANNEE_2022'!$H108)</x:f>
      </x:c>
      <x:c r="K108" s="209" t="str">
        <x:f>IF('V6_ANNEE_2023'!$H108="","",'V6_ANNEE_2023'!$H108)</x:f>
      </x:c>
      <x:c r="L108" s="209" t="str">
        <x:f>IF('V6_ANNEE_2024'!$H108="","",'V6_ANNEE_2024'!$H108)</x:f>
      </x:c>
      <x:c r="M108" s="209" t="str">
        <x:f>IF('V6_ANNEE_2025'!$H108="","",'V6_ANNEE_2025'!$H108)</x:f>
      </x:c>
      <x:c r="N108" s="209" t="str">
        <x:f>IF('V6_ANNEE_2026'!$H108="","",'V6_ANNEE_2026'!$H108)</x:f>
      </x:c>
      <x:c r="O108" s="209" t="str">
        <x:f>IF('V6_ANNEE_2027'!$H108="","",'V6_ANNEE_2027'!$H108)</x:f>
      </x:c>
      <x:c r="P108" s="209" t="str">
        <x:f>IF('V6_ANNEE_2028'!$H108="","",'V6_ANNEE_2028'!$H108)</x:f>
      </x:c>
      <x:c r="Q108" s="209" t="str">
        <x:f>IF('V6_ANNEE_2029'!$H108="","",'V6_ANNEE_2029'!$H108)</x:f>
      </x:c>
      <x:c r="R108" s="209" t="str">
        <x:f>IF('V6_ANNEE_2030'!$H108="","",'V6_ANNEE_2030'!$H108)</x:f>
      </x:c>
      <x:c r="S108" s="209" t="str">
        <x:f>IF('V6_ANNEE_2031'!$H108="","",'V6_ANNEE_2031'!$H108)</x:f>
      </x:c>
      <x:c r="T108" s="209" t="str">
        <x:f>IF('V6_ANNEE_2032'!$H108="","",'V6_ANNEE_2032'!$H108)</x:f>
      </x:c>
      <x:c r="U108" s="209" t="str">
        <x:f>IF('V6_ANNEE_2033'!$H108="","",'V6_ANNEE_2033'!$H108)</x:f>
      </x:c>
      <x:c r="V108" s="209" t="str">
        <x:f>IF('V6_ANNEE_2034'!$H108="","",'V6_ANNEE_2034'!$H108)</x:f>
      </x:c>
      <x:c r="W108" s="209" t="str">
        <x:f>IF('V6_ANNEE_2035'!$H108="","",'V6_ANNEE_2035'!$H108)</x:f>
      </x:c>
      <x:c r="X108" s="209" t="str">
        <x:f>IFERROR(LOOKUP(2,1/(H108:W108&lt;&gt;""),H108:W108),"")</x:f>
      </x:c>
      <x:c r="Y108" s="209" t="str">
        <x:f>IF(X108="","",LOOKUP(2,1/(H108:W108&lt;&gt;""),$H$4:$W$4))</x:f>
      </x:c>
      <x:c r="Z108" s="205" t="n">
        <x:f>IFERROR(XLOOKUP(B108,V6_PARAMETRES_PROJECTIONS!$A$5:$A$19,V6_PARAMETRES_PROJECTIONS!$B$5:$B$19),0)</x:f>
        <x:v>0.04</x:v>
      </x:c>
      <x:c r="AA108" s="209" t="str">
        <x:f>IF(OR(X108="",NOT(ISNUMBER(X108))),"",IF(Y108&gt;=2030,IFERROR(INDEX(H108:W108,1,MATCH(2030,$H$4:$W$4,0)),X108),X108*(1+Z108)^(2030-Y108)))</x:f>
      </x:c>
      <x:c r="AB108" s="209" t="str">
        <x:f>IF(OR(X108="",NOT(ISNUMBER(X108))),"",IF(Y108&gt;=2035,IFERROR(INDEX(H108:W108,1,MATCH(2035,$H$4:$W$4,0)),X108),X108*(1+Z108)^(2035-Y108)))</x:f>
      </x:c>
      <x:c r="AC108" s="204" t="str">
        <x:f>IF(X108="","À saisir","OK")</x:f>
        <x:v>À saisir</x:v>
      </x:c>
    </x:row>
    <x:row r="109">
      <x:c r="A109" s="204" t="str">
        <x:v>B08-008</x:v>
      </x:c>
      <x:c r="B109" s="204" t="str">
        <x:v>Mobilité</x:v>
      </x:c>
      <x:c r="C109" s="204" t="str">
        <x:v>Camions</x:v>
      </x:c>
      <x:c r="D109" s="204" t="str">
        <x:v>nombre</x:v>
      </x:c>
      <x:c r="E109" s="204" t="str">
        <x:v>CETUD / AFTU / DDD / TER / Ville</x:v>
      </x:c>
      <x:c r="F109" s="204" t="str">
        <x:v>Direction Mobilité</x:v>
      </x:c>
      <x:c r="G109" s="204" t="str">
        <x:v>P0</x:v>
      </x:c>
      <x:c r="H109" s="209" t="str">
        <x:f>IF('V6_ANNEE_2020'!$H109="","",'V6_ANNEE_2020'!$H109)</x:f>
      </x:c>
      <x:c r="I109" s="209" t="str">
        <x:f>IF('V6_ANNEE_2021'!$H109="","",'V6_ANNEE_2021'!$H109)</x:f>
      </x:c>
      <x:c r="J109" s="209" t="str">
        <x:f>IF('V6_ANNEE_2022'!$H109="","",'V6_ANNEE_2022'!$H109)</x:f>
      </x:c>
      <x:c r="K109" s="209" t="str">
        <x:f>IF('V6_ANNEE_2023'!$H109="","",'V6_ANNEE_2023'!$H109)</x:f>
      </x:c>
      <x:c r="L109" s="209" t="str">
        <x:f>IF('V6_ANNEE_2024'!$H109="","",'V6_ANNEE_2024'!$H109)</x:f>
      </x:c>
      <x:c r="M109" s="209" t="str">
        <x:f>IF('V6_ANNEE_2025'!$H109="","",'V6_ANNEE_2025'!$H109)</x:f>
      </x:c>
      <x:c r="N109" s="209" t="str">
        <x:f>IF('V6_ANNEE_2026'!$H109="","",'V6_ANNEE_2026'!$H109)</x:f>
      </x:c>
      <x:c r="O109" s="209" t="str">
        <x:f>IF('V6_ANNEE_2027'!$H109="","",'V6_ANNEE_2027'!$H109)</x:f>
      </x:c>
      <x:c r="P109" s="209" t="str">
        <x:f>IF('V6_ANNEE_2028'!$H109="","",'V6_ANNEE_2028'!$H109)</x:f>
      </x:c>
      <x:c r="Q109" s="209" t="str">
        <x:f>IF('V6_ANNEE_2029'!$H109="","",'V6_ANNEE_2029'!$H109)</x:f>
      </x:c>
      <x:c r="R109" s="209" t="str">
        <x:f>IF('V6_ANNEE_2030'!$H109="","",'V6_ANNEE_2030'!$H109)</x:f>
      </x:c>
      <x:c r="S109" s="209" t="str">
        <x:f>IF('V6_ANNEE_2031'!$H109="","",'V6_ANNEE_2031'!$H109)</x:f>
      </x:c>
      <x:c r="T109" s="209" t="str">
        <x:f>IF('V6_ANNEE_2032'!$H109="","",'V6_ANNEE_2032'!$H109)</x:f>
      </x:c>
      <x:c r="U109" s="209" t="str">
        <x:f>IF('V6_ANNEE_2033'!$H109="","",'V6_ANNEE_2033'!$H109)</x:f>
      </x:c>
      <x:c r="V109" s="209" t="str">
        <x:f>IF('V6_ANNEE_2034'!$H109="","",'V6_ANNEE_2034'!$H109)</x:f>
      </x:c>
      <x:c r="W109" s="209" t="str">
        <x:f>IF('V6_ANNEE_2035'!$H109="","",'V6_ANNEE_2035'!$H109)</x:f>
      </x:c>
      <x:c r="X109" s="209" t="str">
        <x:f>IFERROR(LOOKUP(2,1/(H109:W109&lt;&gt;""),H109:W109),"")</x:f>
      </x:c>
      <x:c r="Y109" s="209" t="str">
        <x:f>IF(X109="","",LOOKUP(2,1/(H109:W109&lt;&gt;""),$H$4:$W$4))</x:f>
      </x:c>
      <x:c r="Z109" s="205" t="n">
        <x:f>IFERROR(XLOOKUP(B109,V6_PARAMETRES_PROJECTIONS!$A$5:$A$19,V6_PARAMETRES_PROJECTIONS!$B$5:$B$19),0)</x:f>
        <x:v>0.04</x:v>
      </x:c>
      <x:c r="AA109" s="209" t="str">
        <x:f>IF(OR(X109="",NOT(ISNUMBER(X109))),"",IF(Y109&gt;=2030,IFERROR(INDEX(H109:W109,1,MATCH(2030,$H$4:$W$4,0)),X109),X109*(1+Z109)^(2030-Y109)))</x:f>
      </x:c>
      <x:c r="AB109" s="209" t="str">
        <x:f>IF(OR(X109="",NOT(ISNUMBER(X109))),"",IF(Y109&gt;=2035,IFERROR(INDEX(H109:W109,1,MATCH(2035,$H$4:$W$4,0)),X109),X109*(1+Z109)^(2035-Y109)))</x:f>
      </x:c>
      <x:c r="AC109" s="204" t="str">
        <x:f>IF(X109="","À saisir","OK")</x:f>
        <x:v>À saisir</x:v>
      </x:c>
    </x:row>
    <x:row r="110">
      <x:c r="A110" s="204" t="str">
        <x:v>B08-009</x:v>
      </x:c>
      <x:c r="B110" s="204" t="str">
        <x:v>Mobilité</x:v>
      </x:c>
      <x:c r="C110" s="204" t="str">
        <x:v>Transport collectif</x:v>
      </x:c>
      <x:c r="D110" s="204" t="str">
        <x:v>passagers/an</x:v>
      </x:c>
      <x:c r="E110" s="204" t="str">
        <x:v>CETUD / AFTU / DDD / TER / Ville</x:v>
      </x:c>
      <x:c r="F110" s="204" t="str">
        <x:v>Direction Mobilité</x:v>
      </x:c>
      <x:c r="G110" s="204" t="str">
        <x:v>P0</x:v>
      </x:c>
      <x:c r="H110" s="209" t="str">
        <x:f>IF('V6_ANNEE_2020'!$H110="","",'V6_ANNEE_2020'!$H110)</x:f>
      </x:c>
      <x:c r="I110" s="209" t="str">
        <x:f>IF('V6_ANNEE_2021'!$H110="","",'V6_ANNEE_2021'!$H110)</x:f>
      </x:c>
      <x:c r="J110" s="209" t="str">
        <x:f>IF('V6_ANNEE_2022'!$H110="","",'V6_ANNEE_2022'!$H110)</x:f>
      </x:c>
      <x:c r="K110" s="209" t="str">
        <x:f>IF('V6_ANNEE_2023'!$H110="","",'V6_ANNEE_2023'!$H110)</x:f>
      </x:c>
      <x:c r="L110" s="209" t="str">
        <x:f>IF('V6_ANNEE_2024'!$H110="","",'V6_ANNEE_2024'!$H110)</x:f>
      </x:c>
      <x:c r="M110" s="209" t="str">
        <x:f>IF('V6_ANNEE_2025'!$H110="","",'V6_ANNEE_2025'!$H110)</x:f>
      </x:c>
      <x:c r="N110" s="209" t="str">
        <x:f>IF('V6_ANNEE_2026'!$H110="","",'V6_ANNEE_2026'!$H110)</x:f>
      </x:c>
      <x:c r="O110" s="209" t="str">
        <x:f>IF('V6_ANNEE_2027'!$H110="","",'V6_ANNEE_2027'!$H110)</x:f>
      </x:c>
      <x:c r="P110" s="209" t="str">
        <x:f>IF('V6_ANNEE_2028'!$H110="","",'V6_ANNEE_2028'!$H110)</x:f>
      </x:c>
      <x:c r="Q110" s="209" t="str">
        <x:f>IF('V6_ANNEE_2029'!$H110="","",'V6_ANNEE_2029'!$H110)</x:f>
      </x:c>
      <x:c r="R110" s="209" t="str">
        <x:f>IF('V6_ANNEE_2030'!$H110="","",'V6_ANNEE_2030'!$H110)</x:f>
      </x:c>
      <x:c r="S110" s="209" t="str">
        <x:f>IF('V6_ANNEE_2031'!$H110="","",'V6_ANNEE_2031'!$H110)</x:f>
      </x:c>
      <x:c r="T110" s="209" t="str">
        <x:f>IF('V6_ANNEE_2032'!$H110="","",'V6_ANNEE_2032'!$H110)</x:f>
      </x:c>
      <x:c r="U110" s="209" t="str">
        <x:f>IF('V6_ANNEE_2033'!$H110="","",'V6_ANNEE_2033'!$H110)</x:f>
      </x:c>
      <x:c r="V110" s="209" t="str">
        <x:f>IF('V6_ANNEE_2034'!$H110="","",'V6_ANNEE_2034'!$H110)</x:f>
      </x:c>
      <x:c r="W110" s="209" t="str">
        <x:f>IF('V6_ANNEE_2035'!$H110="","",'V6_ANNEE_2035'!$H110)</x:f>
      </x:c>
      <x:c r="X110" s="209" t="str">
        <x:f>IFERROR(LOOKUP(2,1/(H110:W110&lt;&gt;""),H110:W110),"")</x:f>
      </x:c>
      <x:c r="Y110" s="209" t="str">
        <x:f>IF(X110="","",LOOKUP(2,1/(H110:W110&lt;&gt;""),$H$4:$W$4))</x:f>
      </x:c>
      <x:c r="Z110" s="205" t="n">
        <x:f>IFERROR(XLOOKUP(B110,V6_PARAMETRES_PROJECTIONS!$A$5:$A$19,V6_PARAMETRES_PROJECTIONS!$B$5:$B$19),0)</x:f>
        <x:v>0.04</x:v>
      </x:c>
      <x:c r="AA110" s="209" t="str">
        <x:f>IF(OR(X110="",NOT(ISNUMBER(X110))),"",IF(Y110&gt;=2030,IFERROR(INDEX(H110:W110,1,MATCH(2030,$H$4:$W$4,0)),X110),X110*(1+Z110)^(2030-Y110)))</x:f>
      </x:c>
      <x:c r="AB110" s="209" t="str">
        <x:f>IF(OR(X110="",NOT(ISNUMBER(X110))),"",IF(Y110&gt;=2035,IFERROR(INDEX(H110:W110,1,MATCH(2035,$H$4:$W$4,0)),X110),X110*(1+Z110)^(2035-Y110)))</x:f>
      </x:c>
      <x:c r="AC110" s="204" t="str">
        <x:f>IF(X110="","À saisir","OK")</x:f>
        <x:v>À saisir</x:v>
      </x:c>
    </x:row>
    <x:row r="111">
      <x:c r="A111" s="204" t="str">
        <x:v>B08-010</x:v>
      </x:c>
      <x:c r="B111" s="204" t="str">
        <x:v>Mobilité</x:v>
      </x:c>
      <x:c r="C111" s="204" t="str">
        <x:v>Passagers BRT</x:v>
      </x:c>
      <x:c r="D111" s="204" t="str">
        <x:v>passagers/an</x:v>
      </x:c>
      <x:c r="E111" s="204" t="str">
        <x:v>CETUD / AFTU / DDD / TER / Ville</x:v>
      </x:c>
      <x:c r="F111" s="204" t="str">
        <x:v>Direction Mobilité</x:v>
      </x:c>
      <x:c r="G111" s="204" t="str">
        <x:v>P0</x:v>
      </x:c>
      <x:c r="H111" s="209" t="str">
        <x:f>IF('V6_ANNEE_2020'!$H111="","",'V6_ANNEE_2020'!$H111)</x:f>
      </x:c>
      <x:c r="I111" s="209" t="str">
        <x:f>IF('V6_ANNEE_2021'!$H111="","",'V6_ANNEE_2021'!$H111)</x:f>
      </x:c>
      <x:c r="J111" s="209" t="str">
        <x:f>IF('V6_ANNEE_2022'!$H111="","",'V6_ANNEE_2022'!$H111)</x:f>
      </x:c>
      <x:c r="K111" s="209" t="str">
        <x:f>IF('V6_ANNEE_2023'!$H111="","",'V6_ANNEE_2023'!$H111)</x:f>
      </x:c>
      <x:c r="L111" s="209" t="str">
        <x:f>IF('V6_ANNEE_2024'!$H111="","",'V6_ANNEE_2024'!$H111)</x:f>
      </x:c>
      <x:c r="M111" s="209" t="str">
        <x:f>IF('V6_ANNEE_2025'!$H111="","",'V6_ANNEE_2025'!$H111)</x:f>
      </x:c>
      <x:c r="N111" s="209" t="str">
        <x:f>IF('V6_ANNEE_2026'!$H111="","",'V6_ANNEE_2026'!$H111)</x:f>
      </x:c>
      <x:c r="O111" s="209" t="str">
        <x:f>IF('V6_ANNEE_2027'!$H111="","",'V6_ANNEE_2027'!$H111)</x:f>
      </x:c>
      <x:c r="P111" s="209" t="str">
        <x:f>IF('V6_ANNEE_2028'!$H111="","",'V6_ANNEE_2028'!$H111)</x:f>
      </x:c>
      <x:c r="Q111" s="209" t="str">
        <x:f>IF('V6_ANNEE_2029'!$H111="","",'V6_ANNEE_2029'!$H111)</x:f>
      </x:c>
      <x:c r="R111" s="209" t="str">
        <x:f>IF('V6_ANNEE_2030'!$H111="","",'V6_ANNEE_2030'!$H111)</x:f>
      </x:c>
      <x:c r="S111" s="209" t="str">
        <x:f>IF('V6_ANNEE_2031'!$H111="","",'V6_ANNEE_2031'!$H111)</x:f>
      </x:c>
      <x:c r="T111" s="209" t="str">
        <x:f>IF('V6_ANNEE_2032'!$H111="","",'V6_ANNEE_2032'!$H111)</x:f>
      </x:c>
      <x:c r="U111" s="209" t="str">
        <x:f>IF('V6_ANNEE_2033'!$H111="","",'V6_ANNEE_2033'!$H111)</x:f>
      </x:c>
      <x:c r="V111" s="209" t="str">
        <x:f>IF('V6_ANNEE_2034'!$H111="","",'V6_ANNEE_2034'!$H111)</x:f>
      </x:c>
      <x:c r="W111" s="209" t="str">
        <x:f>IF('V6_ANNEE_2035'!$H111="","",'V6_ANNEE_2035'!$H111)</x:f>
      </x:c>
      <x:c r="X111" s="209" t="str">
        <x:f>IFERROR(LOOKUP(2,1/(H111:W111&lt;&gt;""),H111:W111),"")</x:f>
      </x:c>
      <x:c r="Y111" s="209" t="str">
        <x:f>IF(X111="","",LOOKUP(2,1/(H111:W111&lt;&gt;""),$H$4:$W$4))</x:f>
      </x:c>
      <x:c r="Z111" s="205" t="n">
        <x:f>IFERROR(XLOOKUP(B111,V6_PARAMETRES_PROJECTIONS!$A$5:$A$19,V6_PARAMETRES_PROJECTIONS!$B$5:$B$19),0)</x:f>
        <x:v>0.04</x:v>
      </x:c>
      <x:c r="AA111" s="209" t="str">
        <x:f>IF(OR(X111="",NOT(ISNUMBER(X111))),"",IF(Y111&gt;=2030,IFERROR(INDEX(H111:W111,1,MATCH(2030,$H$4:$W$4,0)),X111),X111*(1+Z111)^(2030-Y111)))</x:f>
      </x:c>
      <x:c r="AB111" s="209" t="str">
        <x:f>IF(OR(X111="",NOT(ISNUMBER(X111))),"",IF(Y111&gt;=2035,IFERROR(INDEX(H111:W111,1,MATCH(2035,$H$4:$W$4,0)),X111),X111*(1+Z111)^(2035-Y111)))</x:f>
      </x:c>
      <x:c r="AC111" s="204" t="str">
        <x:f>IF(X111="","À saisir","OK")</x:f>
        <x:v>À saisir</x:v>
      </x:c>
    </x:row>
    <x:row r="112">
      <x:c r="A112" s="204" t="str">
        <x:v>B08-011</x:v>
      </x:c>
      <x:c r="B112" s="204" t="str">
        <x:v>Mobilité</x:v>
      </x:c>
      <x:c r="C112" s="204" t="str">
        <x:v>Passagers TER</x:v>
      </x:c>
      <x:c r="D112" s="204" t="str">
        <x:v>passagers/an</x:v>
      </x:c>
      <x:c r="E112" s="204" t="str">
        <x:v>CETUD / AFTU / DDD / TER / Ville</x:v>
      </x:c>
      <x:c r="F112" s="204" t="str">
        <x:v>Direction Mobilité</x:v>
      </x:c>
      <x:c r="G112" s="204" t="str">
        <x:v>P0</x:v>
      </x:c>
      <x:c r="H112" s="209" t="str">
        <x:f>IF('V6_ANNEE_2020'!$H112="","",'V6_ANNEE_2020'!$H112)</x:f>
      </x:c>
      <x:c r="I112" s="209" t="str">
        <x:f>IF('V6_ANNEE_2021'!$H112="","",'V6_ANNEE_2021'!$H112)</x:f>
      </x:c>
      <x:c r="J112" s="209" t="str">
        <x:f>IF('V6_ANNEE_2022'!$H112="","",'V6_ANNEE_2022'!$H112)</x:f>
      </x:c>
      <x:c r="K112" s="209" t="str">
        <x:f>IF('V6_ANNEE_2023'!$H112="","",'V6_ANNEE_2023'!$H112)</x:f>
      </x:c>
      <x:c r="L112" s="209" t="str">
        <x:f>IF('V6_ANNEE_2024'!$H112="","",'V6_ANNEE_2024'!$H112)</x:f>
      </x:c>
      <x:c r="M112" s="209" t="str">
        <x:f>IF('V6_ANNEE_2025'!$H112="","",'V6_ANNEE_2025'!$H112)</x:f>
      </x:c>
      <x:c r="N112" s="209" t="str">
        <x:f>IF('V6_ANNEE_2026'!$H112="","",'V6_ANNEE_2026'!$H112)</x:f>
      </x:c>
      <x:c r="O112" s="209" t="str">
        <x:f>IF('V6_ANNEE_2027'!$H112="","",'V6_ANNEE_2027'!$H112)</x:f>
      </x:c>
      <x:c r="P112" s="209" t="str">
        <x:f>IF('V6_ANNEE_2028'!$H112="","",'V6_ANNEE_2028'!$H112)</x:f>
      </x:c>
      <x:c r="Q112" s="209" t="str">
        <x:f>IF('V6_ANNEE_2029'!$H112="","",'V6_ANNEE_2029'!$H112)</x:f>
      </x:c>
      <x:c r="R112" s="209" t="str">
        <x:f>IF('V6_ANNEE_2030'!$H112="","",'V6_ANNEE_2030'!$H112)</x:f>
      </x:c>
      <x:c r="S112" s="209" t="str">
        <x:f>IF('V6_ANNEE_2031'!$H112="","",'V6_ANNEE_2031'!$H112)</x:f>
      </x:c>
      <x:c r="T112" s="209" t="str">
        <x:f>IF('V6_ANNEE_2032'!$H112="","",'V6_ANNEE_2032'!$H112)</x:f>
      </x:c>
      <x:c r="U112" s="209" t="str">
        <x:f>IF('V6_ANNEE_2033'!$H112="","",'V6_ANNEE_2033'!$H112)</x:f>
      </x:c>
      <x:c r="V112" s="209" t="str">
        <x:f>IF('V6_ANNEE_2034'!$H112="","",'V6_ANNEE_2034'!$H112)</x:f>
      </x:c>
      <x:c r="W112" s="209" t="str">
        <x:f>IF('V6_ANNEE_2035'!$H112="","",'V6_ANNEE_2035'!$H112)</x:f>
      </x:c>
      <x:c r="X112" s="209" t="str">
        <x:f>IFERROR(LOOKUP(2,1/(H112:W112&lt;&gt;""),H112:W112),"")</x:f>
      </x:c>
      <x:c r="Y112" s="209" t="str">
        <x:f>IF(X112="","",LOOKUP(2,1/(H112:W112&lt;&gt;""),$H$4:$W$4))</x:f>
      </x:c>
      <x:c r="Z112" s="205" t="n">
        <x:f>IFERROR(XLOOKUP(B112,V6_PARAMETRES_PROJECTIONS!$A$5:$A$19,V6_PARAMETRES_PROJECTIONS!$B$5:$B$19),0)</x:f>
        <x:v>0.04</x:v>
      </x:c>
      <x:c r="AA112" s="209" t="str">
        <x:f>IF(OR(X112="",NOT(ISNUMBER(X112))),"",IF(Y112&gt;=2030,IFERROR(INDEX(H112:W112,1,MATCH(2030,$H$4:$W$4,0)),X112),X112*(1+Z112)^(2030-Y112)))</x:f>
      </x:c>
      <x:c r="AB112" s="209" t="str">
        <x:f>IF(OR(X112="",NOT(ISNUMBER(X112))),"",IF(Y112&gt;=2035,IFERROR(INDEX(H112:W112,1,MATCH(2035,$H$4:$W$4,0)),X112),X112*(1+Z112)^(2035-Y112)))</x:f>
      </x:c>
      <x:c r="AC112" s="204" t="str">
        <x:f>IF(X112="","À saisir","OK")</x:f>
        <x:v>À saisir</x:v>
      </x:c>
    </x:row>
    <x:row r="113">
      <x:c r="A113" s="204" t="str">
        <x:v>B08-012</x:v>
      </x:c>
      <x:c r="B113" s="204" t="str">
        <x:v>Mobilité</x:v>
      </x:c>
      <x:c r="C113" s="204" t="str">
        <x:v>Passagers DDD</x:v>
      </x:c>
      <x:c r="D113" s="204" t="str">
        <x:v>passagers/an</x:v>
      </x:c>
      <x:c r="E113" s="204" t="str">
        <x:v>CETUD / AFTU / DDD / TER / Ville</x:v>
      </x:c>
      <x:c r="F113" s="204" t="str">
        <x:v>Direction Mobilité</x:v>
      </x:c>
      <x:c r="G113" s="204" t="str">
        <x:v>P0</x:v>
      </x:c>
      <x:c r="H113" s="209" t="str">
        <x:f>IF('V6_ANNEE_2020'!$H113="","",'V6_ANNEE_2020'!$H113)</x:f>
      </x:c>
      <x:c r="I113" s="209" t="str">
        <x:f>IF('V6_ANNEE_2021'!$H113="","",'V6_ANNEE_2021'!$H113)</x:f>
      </x:c>
      <x:c r="J113" s="209" t="str">
        <x:f>IF('V6_ANNEE_2022'!$H113="","",'V6_ANNEE_2022'!$H113)</x:f>
      </x:c>
      <x:c r="K113" s="209" t="str">
        <x:f>IF('V6_ANNEE_2023'!$H113="","",'V6_ANNEE_2023'!$H113)</x:f>
      </x:c>
      <x:c r="L113" s="209" t="str">
        <x:f>IF('V6_ANNEE_2024'!$H113="","",'V6_ANNEE_2024'!$H113)</x:f>
      </x:c>
      <x:c r="M113" s="209" t="str">
        <x:f>IF('V6_ANNEE_2025'!$H113="","",'V6_ANNEE_2025'!$H113)</x:f>
      </x:c>
      <x:c r="N113" s="209" t="str">
        <x:f>IF('V6_ANNEE_2026'!$H113="","",'V6_ANNEE_2026'!$H113)</x:f>
      </x:c>
      <x:c r="O113" s="209" t="str">
        <x:f>IF('V6_ANNEE_2027'!$H113="","",'V6_ANNEE_2027'!$H113)</x:f>
      </x:c>
      <x:c r="P113" s="209" t="str">
        <x:f>IF('V6_ANNEE_2028'!$H113="","",'V6_ANNEE_2028'!$H113)</x:f>
      </x:c>
      <x:c r="Q113" s="209" t="str">
        <x:f>IF('V6_ANNEE_2029'!$H113="","",'V6_ANNEE_2029'!$H113)</x:f>
      </x:c>
      <x:c r="R113" s="209" t="str">
        <x:f>IF('V6_ANNEE_2030'!$H113="","",'V6_ANNEE_2030'!$H113)</x:f>
      </x:c>
      <x:c r="S113" s="209" t="str">
        <x:f>IF('V6_ANNEE_2031'!$H113="","",'V6_ANNEE_2031'!$H113)</x:f>
      </x:c>
      <x:c r="T113" s="209" t="str">
        <x:f>IF('V6_ANNEE_2032'!$H113="","",'V6_ANNEE_2032'!$H113)</x:f>
      </x:c>
      <x:c r="U113" s="209" t="str">
        <x:f>IF('V6_ANNEE_2033'!$H113="","",'V6_ANNEE_2033'!$H113)</x:f>
      </x:c>
      <x:c r="V113" s="209" t="str">
        <x:f>IF('V6_ANNEE_2034'!$H113="","",'V6_ANNEE_2034'!$H113)</x:f>
      </x:c>
      <x:c r="W113" s="209" t="str">
        <x:f>IF('V6_ANNEE_2035'!$H113="","",'V6_ANNEE_2035'!$H113)</x:f>
      </x:c>
      <x:c r="X113" s="209" t="str">
        <x:f>IFERROR(LOOKUP(2,1/(H113:W113&lt;&gt;""),H113:W113),"")</x:f>
      </x:c>
      <x:c r="Y113" s="209" t="str">
        <x:f>IF(X113="","",LOOKUP(2,1/(H113:W113&lt;&gt;""),$H$4:$W$4))</x:f>
      </x:c>
      <x:c r="Z113" s="205" t="n">
        <x:f>IFERROR(XLOOKUP(B113,V6_PARAMETRES_PROJECTIONS!$A$5:$A$19,V6_PARAMETRES_PROJECTIONS!$B$5:$B$19),0)</x:f>
        <x:v>0.04</x:v>
      </x:c>
      <x:c r="AA113" s="209" t="str">
        <x:f>IF(OR(X113="",NOT(ISNUMBER(X113))),"",IF(Y113&gt;=2030,IFERROR(INDEX(H113:W113,1,MATCH(2030,$H$4:$W$4,0)),X113),X113*(1+Z113)^(2030-Y113)))</x:f>
      </x:c>
      <x:c r="AB113" s="209" t="str">
        <x:f>IF(OR(X113="",NOT(ISNUMBER(X113))),"",IF(Y113&gt;=2035,IFERROR(INDEX(H113:W113,1,MATCH(2035,$H$4:$W$4,0)),X113),X113*(1+Z113)^(2035-Y113)))</x:f>
      </x:c>
      <x:c r="AC113" s="204" t="str">
        <x:f>IF(X113="","À saisir","OK")</x:f>
        <x:v>À saisir</x:v>
      </x:c>
    </x:row>
    <x:row r="114">
      <x:c r="A114" s="204" t="str">
        <x:v>B08-013</x:v>
      </x:c>
      <x:c r="B114" s="204" t="str">
        <x:v>Mobilité</x:v>
      </x:c>
      <x:c r="C114" s="204" t="str">
        <x:v>Mobilité active</x:v>
      </x:c>
      <x:c r="D114" s="204" t="str">
        <x:v>%</x:v>
      </x:c>
      <x:c r="E114" s="204" t="str">
        <x:v>CETUD / AFTU / DDD / TER / Ville</x:v>
      </x:c>
      <x:c r="F114" s="204" t="str">
        <x:v>Direction Mobilité</x:v>
      </x:c>
      <x:c r="G114" s="204" t="str">
        <x:v>P0</x:v>
      </x:c>
      <x:c r="H114" s="209" t="str">
        <x:f>IF('V6_ANNEE_2020'!$H114="","",'V6_ANNEE_2020'!$H114)</x:f>
      </x:c>
      <x:c r="I114" s="209" t="str">
        <x:f>IF('V6_ANNEE_2021'!$H114="","",'V6_ANNEE_2021'!$H114)</x:f>
      </x:c>
      <x:c r="J114" s="209" t="str">
        <x:f>IF('V6_ANNEE_2022'!$H114="","",'V6_ANNEE_2022'!$H114)</x:f>
      </x:c>
      <x:c r="K114" s="209" t="str">
        <x:f>IF('V6_ANNEE_2023'!$H114="","",'V6_ANNEE_2023'!$H114)</x:f>
      </x:c>
      <x:c r="L114" s="209" t="str">
        <x:f>IF('V6_ANNEE_2024'!$H114="","",'V6_ANNEE_2024'!$H114)</x:f>
      </x:c>
      <x:c r="M114" s="209" t="str">
        <x:f>IF('V6_ANNEE_2025'!$H114="","",'V6_ANNEE_2025'!$H114)</x:f>
      </x:c>
      <x:c r="N114" s="209" t="str">
        <x:f>IF('V6_ANNEE_2026'!$H114="","",'V6_ANNEE_2026'!$H114)</x:f>
      </x:c>
      <x:c r="O114" s="209" t="str">
        <x:f>IF('V6_ANNEE_2027'!$H114="","",'V6_ANNEE_2027'!$H114)</x:f>
      </x:c>
      <x:c r="P114" s="209" t="str">
        <x:f>IF('V6_ANNEE_2028'!$H114="","",'V6_ANNEE_2028'!$H114)</x:f>
      </x:c>
      <x:c r="Q114" s="209" t="str">
        <x:f>IF('V6_ANNEE_2029'!$H114="","",'V6_ANNEE_2029'!$H114)</x:f>
      </x:c>
      <x:c r="R114" s="209" t="str">
        <x:f>IF('V6_ANNEE_2030'!$H114="","",'V6_ANNEE_2030'!$H114)</x:f>
      </x:c>
      <x:c r="S114" s="209" t="str">
        <x:f>IF('V6_ANNEE_2031'!$H114="","",'V6_ANNEE_2031'!$H114)</x:f>
      </x:c>
      <x:c r="T114" s="209" t="str">
        <x:f>IF('V6_ANNEE_2032'!$H114="","",'V6_ANNEE_2032'!$H114)</x:f>
      </x:c>
      <x:c r="U114" s="209" t="str">
        <x:f>IF('V6_ANNEE_2033'!$H114="","",'V6_ANNEE_2033'!$H114)</x:f>
      </x:c>
      <x:c r="V114" s="209" t="str">
        <x:f>IF('V6_ANNEE_2034'!$H114="","",'V6_ANNEE_2034'!$H114)</x:f>
      </x:c>
      <x:c r="W114" s="209" t="str">
        <x:f>IF('V6_ANNEE_2035'!$H114="","",'V6_ANNEE_2035'!$H114)</x:f>
      </x:c>
      <x:c r="X114" s="209" t="str">
        <x:f>IFERROR(LOOKUP(2,1/(H114:W114&lt;&gt;""),H114:W114),"")</x:f>
      </x:c>
      <x:c r="Y114" s="209" t="str">
        <x:f>IF(X114="","",LOOKUP(2,1/(H114:W114&lt;&gt;""),$H$4:$W$4))</x:f>
      </x:c>
      <x:c r="Z114" s="205" t="n">
        <x:f>IFERROR(XLOOKUP(B114,V6_PARAMETRES_PROJECTIONS!$A$5:$A$19,V6_PARAMETRES_PROJECTIONS!$B$5:$B$19),0)</x:f>
        <x:v>0.04</x:v>
      </x:c>
      <x:c r="AA114" s="209" t="str">
        <x:f>IF(OR(X114="",NOT(ISNUMBER(X114))),"",IF(Y114&gt;=2030,IFERROR(INDEX(H114:W114,1,MATCH(2030,$H$4:$W$4,0)),X114),X114*(1+Z114)^(2030-Y114)))</x:f>
      </x:c>
      <x:c r="AB114" s="209" t="str">
        <x:f>IF(OR(X114="",NOT(ISNUMBER(X114))),"",IF(Y114&gt;=2035,IFERROR(INDEX(H114:W114,1,MATCH(2035,$H$4:$W$4,0)),X114),X114*(1+Z114)^(2035-Y114)))</x:f>
      </x:c>
      <x:c r="AC114" s="204" t="str">
        <x:f>IF(X114="","À saisir","OK")</x:f>
        <x:v>À saisir</x:v>
      </x:c>
    </x:row>
    <x:row r="115">
      <x:c r="A115" s="204" t="str">
        <x:v>B08-014</x:v>
      </x:c>
      <x:c r="B115" s="204" t="str">
        <x:v>Mobilité</x:v>
      </x:c>
      <x:c r="C115" s="204" t="str">
        <x:v>Marche</x:v>
      </x:c>
      <x:c r="D115" s="204" t="str">
        <x:v>%</x:v>
      </x:c>
      <x:c r="E115" s="204" t="str">
        <x:v>CETUD / AFTU / DDD / TER / Ville</x:v>
      </x:c>
      <x:c r="F115" s="204" t="str">
        <x:v>Direction Mobilité</x:v>
      </x:c>
      <x:c r="G115" s="204" t="str">
        <x:v>P0</x:v>
      </x:c>
      <x:c r="H115" s="209" t="str">
        <x:f>IF('V6_ANNEE_2020'!$H115="","",'V6_ANNEE_2020'!$H115)</x:f>
      </x:c>
      <x:c r="I115" s="209" t="str">
        <x:f>IF('V6_ANNEE_2021'!$H115="","",'V6_ANNEE_2021'!$H115)</x:f>
      </x:c>
      <x:c r="J115" s="209" t="str">
        <x:f>IF('V6_ANNEE_2022'!$H115="","",'V6_ANNEE_2022'!$H115)</x:f>
      </x:c>
      <x:c r="K115" s="209" t="str">
        <x:f>IF('V6_ANNEE_2023'!$H115="","",'V6_ANNEE_2023'!$H115)</x:f>
      </x:c>
      <x:c r="L115" s="209" t="str">
        <x:f>IF('V6_ANNEE_2024'!$H115="","",'V6_ANNEE_2024'!$H115)</x:f>
      </x:c>
      <x:c r="M115" s="209" t="str">
        <x:f>IF('V6_ANNEE_2025'!$H115="","",'V6_ANNEE_2025'!$H115)</x:f>
      </x:c>
      <x:c r="N115" s="209" t="str">
        <x:f>IF('V6_ANNEE_2026'!$H115="","",'V6_ANNEE_2026'!$H115)</x:f>
      </x:c>
      <x:c r="O115" s="209" t="str">
        <x:f>IF('V6_ANNEE_2027'!$H115="","",'V6_ANNEE_2027'!$H115)</x:f>
      </x:c>
      <x:c r="P115" s="209" t="str">
        <x:f>IF('V6_ANNEE_2028'!$H115="","",'V6_ANNEE_2028'!$H115)</x:f>
      </x:c>
      <x:c r="Q115" s="209" t="str">
        <x:f>IF('V6_ANNEE_2029'!$H115="","",'V6_ANNEE_2029'!$H115)</x:f>
      </x:c>
      <x:c r="R115" s="209" t="str">
        <x:f>IF('V6_ANNEE_2030'!$H115="","",'V6_ANNEE_2030'!$H115)</x:f>
      </x:c>
      <x:c r="S115" s="209" t="str">
        <x:f>IF('V6_ANNEE_2031'!$H115="","",'V6_ANNEE_2031'!$H115)</x:f>
      </x:c>
      <x:c r="T115" s="209" t="str">
        <x:f>IF('V6_ANNEE_2032'!$H115="","",'V6_ANNEE_2032'!$H115)</x:f>
      </x:c>
      <x:c r="U115" s="209" t="str">
        <x:f>IF('V6_ANNEE_2033'!$H115="","",'V6_ANNEE_2033'!$H115)</x:f>
      </x:c>
      <x:c r="V115" s="209" t="str">
        <x:f>IF('V6_ANNEE_2034'!$H115="","",'V6_ANNEE_2034'!$H115)</x:f>
      </x:c>
      <x:c r="W115" s="209" t="str">
        <x:f>IF('V6_ANNEE_2035'!$H115="","",'V6_ANNEE_2035'!$H115)</x:f>
      </x:c>
      <x:c r="X115" s="209" t="str">
        <x:f>IFERROR(LOOKUP(2,1/(H115:W115&lt;&gt;""),H115:W115),"")</x:f>
      </x:c>
      <x:c r="Y115" s="209" t="str">
        <x:f>IF(X115="","",LOOKUP(2,1/(H115:W115&lt;&gt;""),$H$4:$W$4))</x:f>
      </x:c>
      <x:c r="Z115" s="205" t="n">
        <x:f>IFERROR(XLOOKUP(B115,V6_PARAMETRES_PROJECTIONS!$A$5:$A$19,V6_PARAMETRES_PROJECTIONS!$B$5:$B$19),0)</x:f>
        <x:v>0.04</x:v>
      </x:c>
      <x:c r="AA115" s="209" t="str">
        <x:f>IF(OR(X115="",NOT(ISNUMBER(X115))),"",IF(Y115&gt;=2030,IFERROR(INDEX(H115:W115,1,MATCH(2030,$H$4:$W$4,0)),X115),X115*(1+Z115)^(2030-Y115)))</x:f>
      </x:c>
      <x:c r="AB115" s="209" t="str">
        <x:f>IF(OR(X115="",NOT(ISNUMBER(X115))),"",IF(Y115&gt;=2035,IFERROR(INDEX(H115:W115,1,MATCH(2035,$H$4:$W$4,0)),X115),X115*(1+Z115)^(2035-Y115)))</x:f>
      </x:c>
      <x:c r="AC115" s="204" t="str">
        <x:f>IF(X115="","À saisir","OK")</x:f>
        <x:v>À saisir</x:v>
      </x:c>
    </x:row>
    <x:row r="116">
      <x:c r="A116" s="204" t="str">
        <x:v>B08-015</x:v>
      </x:c>
      <x:c r="B116" s="204" t="str">
        <x:v>Mobilité</x:v>
      </x:c>
      <x:c r="C116" s="204" t="str">
        <x:v>Vélo</x:v>
      </x:c>
      <x:c r="D116" s="204" t="str">
        <x:v>%</x:v>
      </x:c>
      <x:c r="E116" s="204" t="str">
        <x:v>CETUD / AFTU / DDD / TER / Ville</x:v>
      </x:c>
      <x:c r="F116" s="204" t="str">
        <x:v>Direction Mobilité</x:v>
      </x:c>
      <x:c r="G116" s="204" t="str">
        <x:v>P0</x:v>
      </x:c>
      <x:c r="H116" s="209" t="str">
        <x:f>IF('V6_ANNEE_2020'!$H116="","",'V6_ANNEE_2020'!$H116)</x:f>
      </x:c>
      <x:c r="I116" s="209" t="str">
        <x:f>IF('V6_ANNEE_2021'!$H116="","",'V6_ANNEE_2021'!$H116)</x:f>
      </x:c>
      <x:c r="J116" s="209" t="str">
        <x:f>IF('V6_ANNEE_2022'!$H116="","",'V6_ANNEE_2022'!$H116)</x:f>
      </x:c>
      <x:c r="K116" s="209" t="str">
        <x:f>IF('V6_ANNEE_2023'!$H116="","",'V6_ANNEE_2023'!$H116)</x:f>
      </x:c>
      <x:c r="L116" s="209" t="str">
        <x:f>IF('V6_ANNEE_2024'!$H116="","",'V6_ANNEE_2024'!$H116)</x:f>
      </x:c>
      <x:c r="M116" s="209" t="str">
        <x:f>IF('V6_ANNEE_2025'!$H116="","",'V6_ANNEE_2025'!$H116)</x:f>
      </x:c>
      <x:c r="N116" s="209" t="str">
        <x:f>IF('V6_ANNEE_2026'!$H116="","",'V6_ANNEE_2026'!$H116)</x:f>
      </x:c>
      <x:c r="O116" s="209" t="str">
        <x:f>IF('V6_ANNEE_2027'!$H116="","",'V6_ANNEE_2027'!$H116)</x:f>
      </x:c>
      <x:c r="P116" s="209" t="str">
        <x:f>IF('V6_ANNEE_2028'!$H116="","",'V6_ANNEE_2028'!$H116)</x:f>
      </x:c>
      <x:c r="Q116" s="209" t="str">
        <x:f>IF('V6_ANNEE_2029'!$H116="","",'V6_ANNEE_2029'!$H116)</x:f>
      </x:c>
      <x:c r="R116" s="209" t="str">
        <x:f>IF('V6_ANNEE_2030'!$H116="","",'V6_ANNEE_2030'!$H116)</x:f>
      </x:c>
      <x:c r="S116" s="209" t="str">
        <x:f>IF('V6_ANNEE_2031'!$H116="","",'V6_ANNEE_2031'!$H116)</x:f>
      </x:c>
      <x:c r="T116" s="209" t="str">
        <x:f>IF('V6_ANNEE_2032'!$H116="","",'V6_ANNEE_2032'!$H116)</x:f>
      </x:c>
      <x:c r="U116" s="209" t="str">
        <x:f>IF('V6_ANNEE_2033'!$H116="","",'V6_ANNEE_2033'!$H116)</x:f>
      </x:c>
      <x:c r="V116" s="209" t="str">
        <x:f>IF('V6_ANNEE_2034'!$H116="","",'V6_ANNEE_2034'!$H116)</x:f>
      </x:c>
      <x:c r="W116" s="209" t="str">
        <x:f>IF('V6_ANNEE_2035'!$H116="","",'V6_ANNEE_2035'!$H116)</x:f>
      </x:c>
      <x:c r="X116" s="209" t="str">
        <x:f>IFERROR(LOOKUP(2,1/(H116:W116&lt;&gt;""),H116:W116),"")</x:f>
      </x:c>
      <x:c r="Y116" s="209" t="str">
        <x:f>IF(X116="","",LOOKUP(2,1/(H116:W116&lt;&gt;""),$H$4:$W$4))</x:f>
      </x:c>
      <x:c r="Z116" s="205" t="n">
        <x:f>IFERROR(XLOOKUP(B116,V6_PARAMETRES_PROJECTIONS!$A$5:$A$19,V6_PARAMETRES_PROJECTIONS!$B$5:$B$19),0)</x:f>
        <x:v>0.04</x:v>
      </x:c>
      <x:c r="AA116" s="209" t="str">
        <x:f>IF(OR(X116="",NOT(ISNUMBER(X116))),"",IF(Y116&gt;=2030,IFERROR(INDEX(H116:W116,1,MATCH(2030,$H$4:$W$4,0)),X116),X116*(1+Z116)^(2030-Y116)))</x:f>
      </x:c>
      <x:c r="AB116" s="209" t="str">
        <x:f>IF(OR(X116="",NOT(ISNUMBER(X116))),"",IF(Y116&gt;=2035,IFERROR(INDEX(H116:W116,1,MATCH(2035,$H$4:$W$4,0)),X116),X116*(1+Z116)^(2035-Y116)))</x:f>
      </x:c>
      <x:c r="AC116" s="204" t="str">
        <x:f>IF(X116="","À saisir","OK")</x:f>
        <x:v>À saisir</x:v>
      </x:c>
    </x:row>
    <x:row r="117">
      <x:c r="A117" s="204" t="str">
        <x:v>B08-016</x:v>
      </x:c>
      <x:c r="B117" s="204" t="str">
        <x:v>Mobilité</x:v>
      </x:c>
      <x:c r="C117" s="204" t="str">
        <x:v>Pistes cyclables</x:v>
      </x:c>
      <x:c r="D117" s="204" t="str">
        <x:v>km</x:v>
      </x:c>
      <x:c r="E117" s="204" t="str">
        <x:v>CETUD / AFTU / DDD / TER / Ville</x:v>
      </x:c>
      <x:c r="F117" s="204" t="str">
        <x:v>Direction Mobilité</x:v>
      </x:c>
      <x:c r="G117" s="204" t="str">
        <x:v>P0</x:v>
      </x:c>
      <x:c r="H117" s="209" t="str">
        <x:f>IF('V6_ANNEE_2020'!$H117="","",'V6_ANNEE_2020'!$H117)</x:f>
      </x:c>
      <x:c r="I117" s="209" t="str">
        <x:f>IF('V6_ANNEE_2021'!$H117="","",'V6_ANNEE_2021'!$H117)</x:f>
      </x:c>
      <x:c r="J117" s="209" t="str">
        <x:f>IF('V6_ANNEE_2022'!$H117="","",'V6_ANNEE_2022'!$H117)</x:f>
      </x:c>
      <x:c r="K117" s="209" t="str">
        <x:f>IF('V6_ANNEE_2023'!$H117="","",'V6_ANNEE_2023'!$H117)</x:f>
      </x:c>
      <x:c r="L117" s="209" t="str">
        <x:f>IF('V6_ANNEE_2024'!$H117="","",'V6_ANNEE_2024'!$H117)</x:f>
      </x:c>
      <x:c r="M117" s="209" t="str">
        <x:f>IF('V6_ANNEE_2025'!$H117="","",'V6_ANNEE_2025'!$H117)</x:f>
      </x:c>
      <x:c r="N117" s="209" t="str">
        <x:f>IF('V6_ANNEE_2026'!$H117="","",'V6_ANNEE_2026'!$H117)</x:f>
      </x:c>
      <x:c r="O117" s="209" t="str">
        <x:f>IF('V6_ANNEE_2027'!$H117="","",'V6_ANNEE_2027'!$H117)</x:f>
      </x:c>
      <x:c r="P117" s="209" t="str">
        <x:f>IF('V6_ANNEE_2028'!$H117="","",'V6_ANNEE_2028'!$H117)</x:f>
      </x:c>
      <x:c r="Q117" s="209" t="str">
        <x:f>IF('V6_ANNEE_2029'!$H117="","",'V6_ANNEE_2029'!$H117)</x:f>
      </x:c>
      <x:c r="R117" s="209" t="str">
        <x:f>IF('V6_ANNEE_2030'!$H117="","",'V6_ANNEE_2030'!$H117)</x:f>
      </x:c>
      <x:c r="S117" s="209" t="str">
        <x:f>IF('V6_ANNEE_2031'!$H117="","",'V6_ANNEE_2031'!$H117)</x:f>
      </x:c>
      <x:c r="T117" s="209" t="str">
        <x:f>IF('V6_ANNEE_2032'!$H117="","",'V6_ANNEE_2032'!$H117)</x:f>
      </x:c>
      <x:c r="U117" s="209" t="str">
        <x:f>IF('V6_ANNEE_2033'!$H117="","",'V6_ANNEE_2033'!$H117)</x:f>
      </x:c>
      <x:c r="V117" s="209" t="str">
        <x:f>IF('V6_ANNEE_2034'!$H117="","",'V6_ANNEE_2034'!$H117)</x:f>
      </x:c>
      <x:c r="W117" s="209" t="str">
        <x:f>IF('V6_ANNEE_2035'!$H117="","",'V6_ANNEE_2035'!$H117)</x:f>
      </x:c>
      <x:c r="X117" s="209" t="str">
        <x:f>IFERROR(LOOKUP(2,1/(H117:W117&lt;&gt;""),H117:W117),"")</x:f>
      </x:c>
      <x:c r="Y117" s="209" t="str">
        <x:f>IF(X117="","",LOOKUP(2,1/(H117:W117&lt;&gt;""),$H$4:$W$4))</x:f>
      </x:c>
      <x:c r="Z117" s="205" t="n">
        <x:f>IFERROR(XLOOKUP(B117,V6_PARAMETRES_PROJECTIONS!$A$5:$A$19,V6_PARAMETRES_PROJECTIONS!$B$5:$B$19),0)</x:f>
        <x:v>0.04</x:v>
      </x:c>
      <x:c r="AA117" s="209" t="str">
        <x:f>IF(OR(X117="",NOT(ISNUMBER(X117))),"",IF(Y117&gt;=2030,IFERROR(INDEX(H117:W117,1,MATCH(2030,$H$4:$W$4,0)),X117),X117*(1+Z117)^(2030-Y117)))</x:f>
      </x:c>
      <x:c r="AB117" s="209" t="str">
        <x:f>IF(OR(X117="",NOT(ISNUMBER(X117))),"",IF(Y117&gt;=2035,IFERROR(INDEX(H117:W117,1,MATCH(2035,$H$4:$W$4,0)),X117),X117*(1+Z117)^(2035-Y117)))</x:f>
      </x:c>
      <x:c r="AC117" s="204" t="str">
        <x:f>IF(X117="","À saisir","OK")</x:f>
        <x:v>À saisir</x:v>
      </x:c>
    </x:row>
    <x:row r="118">
      <x:c r="A118" s="204" t="str">
        <x:v>B08-017</x:v>
      </x:c>
      <x:c r="B118" s="204" t="str">
        <x:v>Mobilité</x:v>
      </x:c>
      <x:c r="C118" s="204" t="str">
        <x:v>Électromobilité</x:v>
      </x:c>
      <x:c r="D118" s="204" t="str">
        <x:v>indice</x:v>
      </x:c>
      <x:c r="E118" s="204" t="str">
        <x:v>CETUD / AFTU / DDD / TER / Ville</x:v>
      </x:c>
      <x:c r="F118" s="204" t="str">
        <x:v>Direction Mobilité</x:v>
      </x:c>
      <x:c r="G118" s="204" t="str">
        <x:v>P0</x:v>
      </x:c>
      <x:c r="H118" s="209" t="str">
        <x:f>IF('V6_ANNEE_2020'!$H118="","",'V6_ANNEE_2020'!$H118)</x:f>
      </x:c>
      <x:c r="I118" s="209" t="str">
        <x:f>IF('V6_ANNEE_2021'!$H118="","",'V6_ANNEE_2021'!$H118)</x:f>
      </x:c>
      <x:c r="J118" s="209" t="str">
        <x:f>IF('V6_ANNEE_2022'!$H118="","",'V6_ANNEE_2022'!$H118)</x:f>
      </x:c>
      <x:c r="K118" s="209" t="str">
        <x:f>IF('V6_ANNEE_2023'!$H118="","",'V6_ANNEE_2023'!$H118)</x:f>
      </x:c>
      <x:c r="L118" s="209" t="str">
        <x:f>IF('V6_ANNEE_2024'!$H118="","",'V6_ANNEE_2024'!$H118)</x:f>
      </x:c>
      <x:c r="M118" s="209" t="str">
        <x:f>IF('V6_ANNEE_2025'!$H118="","",'V6_ANNEE_2025'!$H118)</x:f>
      </x:c>
      <x:c r="N118" s="209" t="str">
        <x:f>IF('V6_ANNEE_2026'!$H118="","",'V6_ANNEE_2026'!$H118)</x:f>
      </x:c>
      <x:c r="O118" s="209" t="str">
        <x:f>IF('V6_ANNEE_2027'!$H118="","",'V6_ANNEE_2027'!$H118)</x:f>
      </x:c>
      <x:c r="P118" s="209" t="str">
        <x:f>IF('V6_ANNEE_2028'!$H118="","",'V6_ANNEE_2028'!$H118)</x:f>
      </x:c>
      <x:c r="Q118" s="209" t="str">
        <x:f>IF('V6_ANNEE_2029'!$H118="","",'V6_ANNEE_2029'!$H118)</x:f>
      </x:c>
      <x:c r="R118" s="209" t="str">
        <x:f>IF('V6_ANNEE_2030'!$H118="","",'V6_ANNEE_2030'!$H118)</x:f>
      </x:c>
      <x:c r="S118" s="209" t="str">
        <x:f>IF('V6_ANNEE_2031'!$H118="","",'V6_ANNEE_2031'!$H118)</x:f>
      </x:c>
      <x:c r="T118" s="209" t="str">
        <x:f>IF('V6_ANNEE_2032'!$H118="","",'V6_ANNEE_2032'!$H118)</x:f>
      </x:c>
      <x:c r="U118" s="209" t="str">
        <x:f>IF('V6_ANNEE_2033'!$H118="","",'V6_ANNEE_2033'!$H118)</x:f>
      </x:c>
      <x:c r="V118" s="209" t="str">
        <x:f>IF('V6_ANNEE_2034'!$H118="","",'V6_ANNEE_2034'!$H118)</x:f>
      </x:c>
      <x:c r="W118" s="209" t="str">
        <x:f>IF('V6_ANNEE_2035'!$H118="","",'V6_ANNEE_2035'!$H118)</x:f>
      </x:c>
      <x:c r="X118" s="209" t="str">
        <x:f>IFERROR(LOOKUP(2,1/(H118:W118&lt;&gt;""),H118:W118),"")</x:f>
      </x:c>
      <x:c r="Y118" s="209" t="str">
        <x:f>IF(X118="","",LOOKUP(2,1/(H118:W118&lt;&gt;""),$H$4:$W$4))</x:f>
      </x:c>
      <x:c r="Z118" s="205" t="n">
        <x:f>IFERROR(XLOOKUP(B118,V6_PARAMETRES_PROJECTIONS!$A$5:$A$19,V6_PARAMETRES_PROJECTIONS!$B$5:$B$19),0)</x:f>
        <x:v>0.04</x:v>
      </x:c>
      <x:c r="AA118" s="209" t="str">
        <x:f>IF(OR(X118="",NOT(ISNUMBER(X118))),"",IF(Y118&gt;=2030,IFERROR(INDEX(H118:W118,1,MATCH(2030,$H$4:$W$4,0)),X118),X118*(1+Z118)^(2030-Y118)))</x:f>
      </x:c>
      <x:c r="AB118" s="209" t="str">
        <x:f>IF(OR(X118="",NOT(ISNUMBER(X118))),"",IF(Y118&gt;=2035,IFERROR(INDEX(H118:W118,1,MATCH(2035,$H$4:$W$4,0)),X118),X118*(1+Z118)^(2035-Y118)))</x:f>
      </x:c>
      <x:c r="AC118" s="204" t="str">
        <x:f>IF(X118="","À saisir","OK")</x:f>
        <x:v>À saisir</x:v>
      </x:c>
    </x:row>
    <x:row r="119">
      <x:c r="A119" s="204" t="str">
        <x:v>B08-018</x:v>
      </x:c>
      <x:c r="B119" s="204" t="str">
        <x:v>Mobilité</x:v>
      </x:c>
      <x:c r="C119" s="204" t="str">
        <x:v>Véhicules électriques</x:v>
      </x:c>
      <x:c r="D119" s="204" t="str">
        <x:v>nombre</x:v>
      </x:c>
      <x:c r="E119" s="204" t="str">
        <x:v>CETUD / AFTU / DDD / TER / Ville</x:v>
      </x:c>
      <x:c r="F119" s="204" t="str">
        <x:v>Direction Mobilité</x:v>
      </x:c>
      <x:c r="G119" s="204" t="str">
        <x:v>P0</x:v>
      </x:c>
      <x:c r="H119" s="209" t="str">
        <x:f>IF('V6_ANNEE_2020'!$H119="","",'V6_ANNEE_2020'!$H119)</x:f>
      </x:c>
      <x:c r="I119" s="209" t="str">
        <x:f>IF('V6_ANNEE_2021'!$H119="","",'V6_ANNEE_2021'!$H119)</x:f>
      </x:c>
      <x:c r="J119" s="209" t="str">
        <x:f>IF('V6_ANNEE_2022'!$H119="","",'V6_ANNEE_2022'!$H119)</x:f>
      </x:c>
      <x:c r="K119" s="209" t="str">
        <x:f>IF('V6_ANNEE_2023'!$H119="","",'V6_ANNEE_2023'!$H119)</x:f>
      </x:c>
      <x:c r="L119" s="209" t="str">
        <x:f>IF('V6_ANNEE_2024'!$H119="","",'V6_ANNEE_2024'!$H119)</x:f>
      </x:c>
      <x:c r="M119" s="209" t="str">
        <x:f>IF('V6_ANNEE_2025'!$H119="","",'V6_ANNEE_2025'!$H119)</x:f>
      </x:c>
      <x:c r="N119" s="209" t="str">
        <x:f>IF('V6_ANNEE_2026'!$H119="","",'V6_ANNEE_2026'!$H119)</x:f>
      </x:c>
      <x:c r="O119" s="209" t="str">
        <x:f>IF('V6_ANNEE_2027'!$H119="","",'V6_ANNEE_2027'!$H119)</x:f>
      </x:c>
      <x:c r="P119" s="209" t="str">
        <x:f>IF('V6_ANNEE_2028'!$H119="","",'V6_ANNEE_2028'!$H119)</x:f>
      </x:c>
      <x:c r="Q119" s="209" t="str">
        <x:f>IF('V6_ANNEE_2029'!$H119="","",'V6_ANNEE_2029'!$H119)</x:f>
      </x:c>
      <x:c r="R119" s="209" t="str">
        <x:f>IF('V6_ANNEE_2030'!$H119="","",'V6_ANNEE_2030'!$H119)</x:f>
      </x:c>
      <x:c r="S119" s="209" t="str">
        <x:f>IF('V6_ANNEE_2031'!$H119="","",'V6_ANNEE_2031'!$H119)</x:f>
      </x:c>
      <x:c r="T119" s="209" t="str">
        <x:f>IF('V6_ANNEE_2032'!$H119="","",'V6_ANNEE_2032'!$H119)</x:f>
      </x:c>
      <x:c r="U119" s="209" t="str">
        <x:f>IF('V6_ANNEE_2033'!$H119="","",'V6_ANNEE_2033'!$H119)</x:f>
      </x:c>
      <x:c r="V119" s="209" t="str">
        <x:f>IF('V6_ANNEE_2034'!$H119="","",'V6_ANNEE_2034'!$H119)</x:f>
      </x:c>
      <x:c r="W119" s="209" t="str">
        <x:f>IF('V6_ANNEE_2035'!$H119="","",'V6_ANNEE_2035'!$H119)</x:f>
      </x:c>
      <x:c r="X119" s="209" t="str">
        <x:f>IFERROR(LOOKUP(2,1/(H119:W119&lt;&gt;""),H119:W119),"")</x:f>
      </x:c>
      <x:c r="Y119" s="209" t="str">
        <x:f>IF(X119="","",LOOKUP(2,1/(H119:W119&lt;&gt;""),$H$4:$W$4))</x:f>
      </x:c>
      <x:c r="Z119" s="205" t="n">
        <x:f>IFERROR(XLOOKUP(B119,V6_PARAMETRES_PROJECTIONS!$A$5:$A$19,V6_PARAMETRES_PROJECTIONS!$B$5:$B$19),0)</x:f>
        <x:v>0.04</x:v>
      </x:c>
      <x:c r="AA119" s="209" t="str">
        <x:f>IF(OR(X119="",NOT(ISNUMBER(X119))),"",IF(Y119&gt;=2030,IFERROR(INDEX(H119:W119,1,MATCH(2030,$H$4:$W$4,0)),X119),X119*(1+Z119)^(2030-Y119)))</x:f>
      </x:c>
      <x:c r="AB119" s="209" t="str">
        <x:f>IF(OR(X119="",NOT(ISNUMBER(X119))),"",IF(Y119&gt;=2035,IFERROR(INDEX(H119:W119,1,MATCH(2035,$H$4:$W$4,0)),X119),X119*(1+Z119)^(2035-Y119)))</x:f>
      </x:c>
      <x:c r="AC119" s="204" t="str">
        <x:f>IF(X119="","À saisir","OK")</x:f>
        <x:v>À saisir</x:v>
      </x:c>
    </x:row>
    <x:row r="120">
      <x:c r="A120" s="204" t="str">
        <x:v>B08-019</x:v>
      </x:c>
      <x:c r="B120" s="204" t="str">
        <x:v>Mobilité</x:v>
      </x:c>
      <x:c r="C120" s="204" t="str">
        <x:v>Bornes de recharge</x:v>
      </x:c>
      <x:c r="D120" s="204" t="str">
        <x:v>nombre</x:v>
      </x:c>
      <x:c r="E120" s="204" t="str">
        <x:v>CETUD / AFTU / DDD / TER / Ville</x:v>
      </x:c>
      <x:c r="F120" s="204" t="str">
        <x:v>Direction Mobilité</x:v>
      </x:c>
      <x:c r="G120" s="204" t="str">
        <x:v>P0</x:v>
      </x:c>
      <x:c r="H120" s="209" t="str">
        <x:f>IF('V6_ANNEE_2020'!$H120="","",'V6_ANNEE_2020'!$H120)</x:f>
      </x:c>
      <x:c r="I120" s="209" t="str">
        <x:f>IF('V6_ANNEE_2021'!$H120="","",'V6_ANNEE_2021'!$H120)</x:f>
      </x:c>
      <x:c r="J120" s="209" t="str">
        <x:f>IF('V6_ANNEE_2022'!$H120="","",'V6_ANNEE_2022'!$H120)</x:f>
      </x:c>
      <x:c r="K120" s="209" t="str">
        <x:f>IF('V6_ANNEE_2023'!$H120="","",'V6_ANNEE_2023'!$H120)</x:f>
      </x:c>
      <x:c r="L120" s="209" t="str">
        <x:f>IF('V6_ANNEE_2024'!$H120="","",'V6_ANNEE_2024'!$H120)</x:f>
      </x:c>
      <x:c r="M120" s="209" t="str">
        <x:f>IF('V6_ANNEE_2025'!$H120="","",'V6_ANNEE_2025'!$H120)</x:f>
      </x:c>
      <x:c r="N120" s="209" t="str">
        <x:f>IF('V6_ANNEE_2026'!$H120="","",'V6_ANNEE_2026'!$H120)</x:f>
      </x:c>
      <x:c r="O120" s="209" t="str">
        <x:f>IF('V6_ANNEE_2027'!$H120="","",'V6_ANNEE_2027'!$H120)</x:f>
      </x:c>
      <x:c r="P120" s="209" t="str">
        <x:f>IF('V6_ANNEE_2028'!$H120="","",'V6_ANNEE_2028'!$H120)</x:f>
      </x:c>
      <x:c r="Q120" s="209" t="str">
        <x:f>IF('V6_ANNEE_2029'!$H120="","",'V6_ANNEE_2029'!$H120)</x:f>
      </x:c>
      <x:c r="R120" s="209" t="str">
        <x:f>IF('V6_ANNEE_2030'!$H120="","",'V6_ANNEE_2030'!$H120)</x:f>
      </x:c>
      <x:c r="S120" s="209" t="str">
        <x:f>IF('V6_ANNEE_2031'!$H120="","",'V6_ANNEE_2031'!$H120)</x:f>
      </x:c>
      <x:c r="T120" s="209" t="str">
        <x:f>IF('V6_ANNEE_2032'!$H120="","",'V6_ANNEE_2032'!$H120)</x:f>
      </x:c>
      <x:c r="U120" s="209" t="str">
        <x:f>IF('V6_ANNEE_2033'!$H120="","",'V6_ANNEE_2033'!$H120)</x:f>
      </x:c>
      <x:c r="V120" s="209" t="str">
        <x:f>IF('V6_ANNEE_2034'!$H120="","",'V6_ANNEE_2034'!$H120)</x:f>
      </x:c>
      <x:c r="W120" s="209" t="str">
        <x:f>IF('V6_ANNEE_2035'!$H120="","",'V6_ANNEE_2035'!$H120)</x:f>
      </x:c>
      <x:c r="X120" s="209" t="str">
        <x:f>IFERROR(LOOKUP(2,1/(H120:W120&lt;&gt;""),H120:W120),"")</x:f>
      </x:c>
      <x:c r="Y120" s="209" t="str">
        <x:f>IF(X120="","",LOOKUP(2,1/(H120:W120&lt;&gt;""),$H$4:$W$4))</x:f>
      </x:c>
      <x:c r="Z120" s="205" t="n">
        <x:f>IFERROR(XLOOKUP(B120,V6_PARAMETRES_PROJECTIONS!$A$5:$A$19,V6_PARAMETRES_PROJECTIONS!$B$5:$B$19),0)</x:f>
        <x:v>0.04</x:v>
      </x:c>
      <x:c r="AA120" s="209" t="str">
        <x:f>IF(OR(X120="",NOT(ISNUMBER(X120))),"",IF(Y120&gt;=2030,IFERROR(INDEX(H120:W120,1,MATCH(2030,$H$4:$W$4,0)),X120),X120*(1+Z120)^(2030-Y120)))</x:f>
      </x:c>
      <x:c r="AB120" s="209" t="str">
        <x:f>IF(OR(X120="",NOT(ISNUMBER(X120))),"",IF(Y120&gt;=2035,IFERROR(INDEX(H120:W120,1,MATCH(2035,$H$4:$W$4,0)),X120),X120*(1+Z120)^(2035-Y120)))</x:f>
      </x:c>
      <x:c r="AC120" s="204" t="str">
        <x:f>IF(X120="","À saisir","OK")</x:f>
        <x:v>À saisir</x:v>
      </x:c>
    </x:row>
    <x:row r="121">
      <x:c r="A121" s="204" t="str">
        <x:v>B09-001</x:v>
      </x:c>
      <x:c r="B121" s="204" t="str">
        <x:v>Qualité de l'air</x:v>
      </x:c>
      <x:c r="C121" s="204" t="str">
        <x:v>PM2.5</x:v>
      </x:c>
      <x:c r="D121" s="204" t="str">
        <x:v>µg/m3</x:v>
      </x:c>
      <x:c r="E121" s="204" t="str">
        <x:v>DEEC / CGQA</x:v>
      </x:c>
      <x:c r="F121" s="204" t="str">
        <x:v>Direction Environnement</x:v>
      </x:c>
      <x:c r="G121" s="204" t="str">
        <x:v>P1</x:v>
      </x:c>
      <x:c r="H121" s="209" t="str">
        <x:f>IF('V6_ANNEE_2020'!$H121="","",'V6_ANNEE_2020'!$H121)</x:f>
      </x:c>
      <x:c r="I121" s="209" t="str">
        <x:f>IF('V6_ANNEE_2021'!$H121="","",'V6_ANNEE_2021'!$H121)</x:f>
      </x:c>
      <x:c r="J121" s="209" t="str">
        <x:f>IF('V6_ANNEE_2022'!$H121="","",'V6_ANNEE_2022'!$H121)</x:f>
      </x:c>
      <x:c r="K121" s="209" t="str">
        <x:f>IF('V6_ANNEE_2023'!$H121="","",'V6_ANNEE_2023'!$H121)</x:f>
      </x:c>
      <x:c r="L121" s="209" t="str">
        <x:f>IF('V6_ANNEE_2024'!$H121="","",'V6_ANNEE_2024'!$H121)</x:f>
      </x:c>
      <x:c r="M121" s="209" t="str">
        <x:f>IF('V6_ANNEE_2025'!$H121="","",'V6_ANNEE_2025'!$H121)</x:f>
      </x:c>
      <x:c r="N121" s="209" t="str">
        <x:f>IF('V6_ANNEE_2026'!$H121="","",'V6_ANNEE_2026'!$H121)</x:f>
      </x:c>
      <x:c r="O121" s="209" t="str">
        <x:f>IF('V6_ANNEE_2027'!$H121="","",'V6_ANNEE_2027'!$H121)</x:f>
      </x:c>
      <x:c r="P121" s="209" t="str">
        <x:f>IF('V6_ANNEE_2028'!$H121="","",'V6_ANNEE_2028'!$H121)</x:f>
      </x:c>
      <x:c r="Q121" s="209" t="str">
        <x:f>IF('V6_ANNEE_2029'!$H121="","",'V6_ANNEE_2029'!$H121)</x:f>
      </x:c>
      <x:c r="R121" s="209" t="str">
        <x:f>IF('V6_ANNEE_2030'!$H121="","",'V6_ANNEE_2030'!$H121)</x:f>
      </x:c>
      <x:c r="S121" s="209" t="str">
        <x:f>IF('V6_ANNEE_2031'!$H121="","",'V6_ANNEE_2031'!$H121)</x:f>
      </x:c>
      <x:c r="T121" s="209" t="str">
        <x:f>IF('V6_ANNEE_2032'!$H121="","",'V6_ANNEE_2032'!$H121)</x:f>
      </x:c>
      <x:c r="U121" s="209" t="str">
        <x:f>IF('V6_ANNEE_2033'!$H121="","",'V6_ANNEE_2033'!$H121)</x:f>
      </x:c>
      <x:c r="V121" s="209" t="str">
        <x:f>IF('V6_ANNEE_2034'!$H121="","",'V6_ANNEE_2034'!$H121)</x:f>
      </x:c>
      <x:c r="W121" s="209" t="str">
        <x:f>IF('V6_ANNEE_2035'!$H121="","",'V6_ANNEE_2035'!$H121)</x:f>
      </x:c>
      <x:c r="X121" s="209" t="str">
        <x:f>IFERROR(LOOKUP(2,1/(H121:W121&lt;&gt;""),H121:W121),"")</x:f>
      </x:c>
      <x:c r="Y121" s="209" t="str">
        <x:f>IF(X121="","",LOOKUP(2,1/(H121:W121&lt;&gt;""),$H$4:$W$4))</x:f>
      </x:c>
      <x:c r="Z121" s="205" t="n">
        <x:f>IFERROR(XLOOKUP(B121,V6_PARAMETRES_PROJECTIONS!$A$5:$A$19,V6_PARAMETRES_PROJECTIONS!$B$5:$B$19),0)</x:f>
        <x:v>-0.01</x:v>
      </x:c>
      <x:c r="AA121" s="209" t="str">
        <x:f>IF(OR(X121="",NOT(ISNUMBER(X121))),"",IF(Y121&gt;=2030,IFERROR(INDEX(H121:W121,1,MATCH(2030,$H$4:$W$4,0)),X121),X121*(1+Z121)^(2030-Y121)))</x:f>
      </x:c>
      <x:c r="AB121" s="209" t="str">
        <x:f>IF(OR(X121="",NOT(ISNUMBER(X121))),"",IF(Y121&gt;=2035,IFERROR(INDEX(H121:W121,1,MATCH(2035,$H$4:$W$4,0)),X121),X121*(1+Z121)^(2035-Y121)))</x:f>
      </x:c>
      <x:c r="AC121" s="204" t="str">
        <x:f>IF(X121="","À saisir","OK")</x:f>
        <x:v>À saisir</x:v>
      </x:c>
    </x:row>
    <x:row r="122">
      <x:c r="A122" s="204" t="str">
        <x:v>B09-002</x:v>
      </x:c>
      <x:c r="B122" s="204" t="str">
        <x:v>Qualité de l'air</x:v>
      </x:c>
      <x:c r="C122" s="204" t="str">
        <x:v>PM10</x:v>
      </x:c>
      <x:c r="D122" s="204" t="str">
        <x:v>µg/m3</x:v>
      </x:c>
      <x:c r="E122" s="204" t="str">
        <x:v>DEEC / CGQA</x:v>
      </x:c>
      <x:c r="F122" s="204" t="str">
        <x:v>Direction Environnement</x:v>
      </x:c>
      <x:c r="G122" s="204" t="str">
        <x:v>P1</x:v>
      </x:c>
      <x:c r="H122" s="209" t="str">
        <x:f>IF('V6_ANNEE_2020'!$H122="","",'V6_ANNEE_2020'!$H122)</x:f>
      </x:c>
      <x:c r="I122" s="209" t="str">
        <x:f>IF('V6_ANNEE_2021'!$H122="","",'V6_ANNEE_2021'!$H122)</x:f>
      </x:c>
      <x:c r="J122" s="209" t="str">
        <x:f>IF('V6_ANNEE_2022'!$H122="","",'V6_ANNEE_2022'!$H122)</x:f>
      </x:c>
      <x:c r="K122" s="209" t="str">
        <x:f>IF('V6_ANNEE_2023'!$H122="","",'V6_ANNEE_2023'!$H122)</x:f>
      </x:c>
      <x:c r="L122" s="209" t="str">
        <x:f>IF('V6_ANNEE_2024'!$H122="","",'V6_ANNEE_2024'!$H122)</x:f>
      </x:c>
      <x:c r="M122" s="209" t="str">
        <x:f>IF('V6_ANNEE_2025'!$H122="","",'V6_ANNEE_2025'!$H122)</x:f>
      </x:c>
      <x:c r="N122" s="209" t="str">
        <x:f>IF('V6_ANNEE_2026'!$H122="","",'V6_ANNEE_2026'!$H122)</x:f>
      </x:c>
      <x:c r="O122" s="209" t="str">
        <x:f>IF('V6_ANNEE_2027'!$H122="","",'V6_ANNEE_2027'!$H122)</x:f>
      </x:c>
      <x:c r="P122" s="209" t="str">
        <x:f>IF('V6_ANNEE_2028'!$H122="","",'V6_ANNEE_2028'!$H122)</x:f>
      </x:c>
      <x:c r="Q122" s="209" t="str">
        <x:f>IF('V6_ANNEE_2029'!$H122="","",'V6_ANNEE_2029'!$H122)</x:f>
      </x:c>
      <x:c r="R122" s="209" t="str">
        <x:f>IF('V6_ANNEE_2030'!$H122="","",'V6_ANNEE_2030'!$H122)</x:f>
      </x:c>
      <x:c r="S122" s="209" t="str">
        <x:f>IF('V6_ANNEE_2031'!$H122="","",'V6_ANNEE_2031'!$H122)</x:f>
      </x:c>
      <x:c r="T122" s="209" t="str">
        <x:f>IF('V6_ANNEE_2032'!$H122="","",'V6_ANNEE_2032'!$H122)</x:f>
      </x:c>
      <x:c r="U122" s="209" t="str">
        <x:f>IF('V6_ANNEE_2033'!$H122="","",'V6_ANNEE_2033'!$H122)</x:f>
      </x:c>
      <x:c r="V122" s="209" t="str">
        <x:f>IF('V6_ANNEE_2034'!$H122="","",'V6_ANNEE_2034'!$H122)</x:f>
      </x:c>
      <x:c r="W122" s="209" t="str">
        <x:f>IF('V6_ANNEE_2035'!$H122="","",'V6_ANNEE_2035'!$H122)</x:f>
      </x:c>
      <x:c r="X122" s="209" t="str">
        <x:f>IFERROR(LOOKUP(2,1/(H122:W122&lt;&gt;""),H122:W122),"")</x:f>
      </x:c>
      <x:c r="Y122" s="209" t="str">
        <x:f>IF(X122="","",LOOKUP(2,1/(H122:W122&lt;&gt;""),$H$4:$W$4))</x:f>
      </x:c>
      <x:c r="Z122" s="205" t="n">
        <x:f>IFERROR(XLOOKUP(B122,V6_PARAMETRES_PROJECTIONS!$A$5:$A$19,V6_PARAMETRES_PROJECTIONS!$B$5:$B$19),0)</x:f>
        <x:v>-0.01</x:v>
      </x:c>
      <x:c r="AA122" s="209" t="str">
        <x:f>IF(OR(X122="",NOT(ISNUMBER(X122))),"",IF(Y122&gt;=2030,IFERROR(INDEX(H122:W122,1,MATCH(2030,$H$4:$W$4,0)),X122),X122*(1+Z122)^(2030-Y122)))</x:f>
      </x:c>
      <x:c r="AB122" s="209" t="str">
        <x:f>IF(OR(X122="",NOT(ISNUMBER(X122))),"",IF(Y122&gt;=2035,IFERROR(INDEX(H122:W122,1,MATCH(2035,$H$4:$W$4,0)),X122),X122*(1+Z122)^(2035-Y122)))</x:f>
      </x:c>
      <x:c r="AC122" s="204" t="str">
        <x:f>IF(X122="","À saisir","OK")</x:f>
        <x:v>À saisir</x:v>
      </x:c>
    </x:row>
    <x:row r="123">
      <x:c r="A123" s="204" t="str">
        <x:v>B09-003</x:v>
      </x:c>
      <x:c r="B123" s="204" t="str">
        <x:v>Qualité de l'air</x:v>
      </x:c>
      <x:c r="C123" s="204" t="str">
        <x:v>NO₂</x:v>
      </x:c>
      <x:c r="D123" s="204" t="str">
        <x:v>µg/m3</x:v>
      </x:c>
      <x:c r="E123" s="204" t="str">
        <x:v>DEEC / CGQA</x:v>
      </x:c>
      <x:c r="F123" s="204" t="str">
        <x:v>Direction Environnement</x:v>
      </x:c>
      <x:c r="G123" s="204" t="str">
        <x:v>P1</x:v>
      </x:c>
      <x:c r="H123" s="209" t="str">
        <x:f>IF('V6_ANNEE_2020'!$H123="","",'V6_ANNEE_2020'!$H123)</x:f>
      </x:c>
      <x:c r="I123" s="209" t="str">
        <x:f>IF('V6_ANNEE_2021'!$H123="","",'V6_ANNEE_2021'!$H123)</x:f>
      </x:c>
      <x:c r="J123" s="209" t="str">
        <x:f>IF('V6_ANNEE_2022'!$H123="","",'V6_ANNEE_2022'!$H123)</x:f>
      </x:c>
      <x:c r="K123" s="209" t="str">
        <x:f>IF('V6_ANNEE_2023'!$H123="","",'V6_ANNEE_2023'!$H123)</x:f>
      </x:c>
      <x:c r="L123" s="209" t="str">
        <x:f>IF('V6_ANNEE_2024'!$H123="","",'V6_ANNEE_2024'!$H123)</x:f>
      </x:c>
      <x:c r="M123" s="209" t="str">
        <x:f>IF('V6_ANNEE_2025'!$H123="","",'V6_ANNEE_2025'!$H123)</x:f>
      </x:c>
      <x:c r="N123" s="209" t="str">
        <x:f>IF('V6_ANNEE_2026'!$H123="","",'V6_ANNEE_2026'!$H123)</x:f>
      </x:c>
      <x:c r="O123" s="209" t="str">
        <x:f>IF('V6_ANNEE_2027'!$H123="","",'V6_ANNEE_2027'!$H123)</x:f>
      </x:c>
      <x:c r="P123" s="209" t="str">
        <x:f>IF('V6_ANNEE_2028'!$H123="","",'V6_ANNEE_2028'!$H123)</x:f>
      </x:c>
      <x:c r="Q123" s="209" t="str">
        <x:f>IF('V6_ANNEE_2029'!$H123="","",'V6_ANNEE_2029'!$H123)</x:f>
      </x:c>
      <x:c r="R123" s="209" t="str">
        <x:f>IF('V6_ANNEE_2030'!$H123="","",'V6_ANNEE_2030'!$H123)</x:f>
      </x:c>
      <x:c r="S123" s="209" t="str">
        <x:f>IF('V6_ANNEE_2031'!$H123="","",'V6_ANNEE_2031'!$H123)</x:f>
      </x:c>
      <x:c r="T123" s="209" t="str">
        <x:f>IF('V6_ANNEE_2032'!$H123="","",'V6_ANNEE_2032'!$H123)</x:f>
      </x:c>
      <x:c r="U123" s="209" t="str">
        <x:f>IF('V6_ANNEE_2033'!$H123="","",'V6_ANNEE_2033'!$H123)</x:f>
      </x:c>
      <x:c r="V123" s="209" t="str">
        <x:f>IF('V6_ANNEE_2034'!$H123="","",'V6_ANNEE_2034'!$H123)</x:f>
      </x:c>
      <x:c r="W123" s="209" t="str">
        <x:f>IF('V6_ANNEE_2035'!$H123="","",'V6_ANNEE_2035'!$H123)</x:f>
      </x:c>
      <x:c r="X123" s="209" t="str">
        <x:f>IFERROR(LOOKUP(2,1/(H123:W123&lt;&gt;""),H123:W123),"")</x:f>
      </x:c>
      <x:c r="Y123" s="209" t="str">
        <x:f>IF(X123="","",LOOKUP(2,1/(H123:W123&lt;&gt;""),$H$4:$W$4))</x:f>
      </x:c>
      <x:c r="Z123" s="205" t="n">
        <x:f>IFERROR(XLOOKUP(B123,V6_PARAMETRES_PROJECTIONS!$A$5:$A$19,V6_PARAMETRES_PROJECTIONS!$B$5:$B$19),0)</x:f>
        <x:v>-0.01</x:v>
      </x:c>
      <x:c r="AA123" s="209" t="str">
        <x:f>IF(OR(X123="",NOT(ISNUMBER(X123))),"",IF(Y123&gt;=2030,IFERROR(INDEX(H123:W123,1,MATCH(2030,$H$4:$W$4,0)),X123),X123*(1+Z123)^(2030-Y123)))</x:f>
      </x:c>
      <x:c r="AB123" s="209" t="str">
        <x:f>IF(OR(X123="",NOT(ISNUMBER(X123))),"",IF(Y123&gt;=2035,IFERROR(INDEX(H123:W123,1,MATCH(2035,$H$4:$W$4,0)),X123),X123*(1+Z123)^(2035-Y123)))</x:f>
      </x:c>
      <x:c r="AC123" s="204" t="str">
        <x:f>IF(X123="","À saisir","OK")</x:f>
        <x:v>À saisir</x:v>
      </x:c>
    </x:row>
    <x:row r="124">
      <x:c r="A124" s="204" t="str">
        <x:v>B09-004</x:v>
      </x:c>
      <x:c r="B124" s="204" t="str">
        <x:v>Qualité de l'air</x:v>
      </x:c>
      <x:c r="C124" s="204" t="str">
        <x:v>SO₂</x:v>
      </x:c>
      <x:c r="D124" s="204" t="str">
        <x:v>µg/m3</x:v>
      </x:c>
      <x:c r="E124" s="204" t="str">
        <x:v>DEEC / CGQA</x:v>
      </x:c>
      <x:c r="F124" s="204" t="str">
        <x:v>Direction Environnement</x:v>
      </x:c>
      <x:c r="G124" s="204" t="str">
        <x:v>P1</x:v>
      </x:c>
      <x:c r="H124" s="209" t="str">
        <x:f>IF('V6_ANNEE_2020'!$H124="","",'V6_ANNEE_2020'!$H124)</x:f>
      </x:c>
      <x:c r="I124" s="209" t="str">
        <x:f>IF('V6_ANNEE_2021'!$H124="","",'V6_ANNEE_2021'!$H124)</x:f>
      </x:c>
      <x:c r="J124" s="209" t="str">
        <x:f>IF('V6_ANNEE_2022'!$H124="","",'V6_ANNEE_2022'!$H124)</x:f>
      </x:c>
      <x:c r="K124" s="209" t="str">
        <x:f>IF('V6_ANNEE_2023'!$H124="","",'V6_ANNEE_2023'!$H124)</x:f>
      </x:c>
      <x:c r="L124" s="209" t="str">
        <x:f>IF('V6_ANNEE_2024'!$H124="","",'V6_ANNEE_2024'!$H124)</x:f>
      </x:c>
      <x:c r="M124" s="209" t="str">
        <x:f>IF('V6_ANNEE_2025'!$H124="","",'V6_ANNEE_2025'!$H124)</x:f>
      </x:c>
      <x:c r="N124" s="209" t="str">
        <x:f>IF('V6_ANNEE_2026'!$H124="","",'V6_ANNEE_2026'!$H124)</x:f>
      </x:c>
      <x:c r="O124" s="209" t="str">
        <x:f>IF('V6_ANNEE_2027'!$H124="","",'V6_ANNEE_2027'!$H124)</x:f>
      </x:c>
      <x:c r="P124" s="209" t="str">
        <x:f>IF('V6_ANNEE_2028'!$H124="","",'V6_ANNEE_2028'!$H124)</x:f>
      </x:c>
      <x:c r="Q124" s="209" t="str">
        <x:f>IF('V6_ANNEE_2029'!$H124="","",'V6_ANNEE_2029'!$H124)</x:f>
      </x:c>
      <x:c r="R124" s="209" t="str">
        <x:f>IF('V6_ANNEE_2030'!$H124="","",'V6_ANNEE_2030'!$H124)</x:f>
      </x:c>
      <x:c r="S124" s="209" t="str">
        <x:f>IF('V6_ANNEE_2031'!$H124="","",'V6_ANNEE_2031'!$H124)</x:f>
      </x:c>
      <x:c r="T124" s="209" t="str">
        <x:f>IF('V6_ANNEE_2032'!$H124="","",'V6_ANNEE_2032'!$H124)</x:f>
      </x:c>
      <x:c r="U124" s="209" t="str">
        <x:f>IF('V6_ANNEE_2033'!$H124="","",'V6_ANNEE_2033'!$H124)</x:f>
      </x:c>
      <x:c r="V124" s="209" t="str">
        <x:f>IF('V6_ANNEE_2034'!$H124="","",'V6_ANNEE_2034'!$H124)</x:f>
      </x:c>
      <x:c r="W124" s="209" t="str">
        <x:f>IF('V6_ANNEE_2035'!$H124="","",'V6_ANNEE_2035'!$H124)</x:f>
      </x:c>
      <x:c r="X124" s="209" t="str">
        <x:f>IFERROR(LOOKUP(2,1/(H124:W124&lt;&gt;""),H124:W124),"")</x:f>
      </x:c>
      <x:c r="Y124" s="209" t="str">
        <x:f>IF(X124="","",LOOKUP(2,1/(H124:W124&lt;&gt;""),$H$4:$W$4))</x:f>
      </x:c>
      <x:c r="Z124" s="205" t="n">
        <x:f>IFERROR(XLOOKUP(B124,V6_PARAMETRES_PROJECTIONS!$A$5:$A$19,V6_PARAMETRES_PROJECTIONS!$B$5:$B$19),0)</x:f>
        <x:v>-0.01</x:v>
      </x:c>
      <x:c r="AA124" s="209" t="str">
        <x:f>IF(OR(X124="",NOT(ISNUMBER(X124))),"",IF(Y124&gt;=2030,IFERROR(INDEX(H124:W124,1,MATCH(2030,$H$4:$W$4,0)),X124),X124*(1+Z124)^(2030-Y124)))</x:f>
      </x:c>
      <x:c r="AB124" s="209" t="str">
        <x:f>IF(OR(X124="",NOT(ISNUMBER(X124))),"",IF(Y124&gt;=2035,IFERROR(INDEX(H124:W124,1,MATCH(2035,$H$4:$W$4,0)),X124),X124*(1+Z124)^(2035-Y124)))</x:f>
      </x:c>
      <x:c r="AC124" s="204" t="str">
        <x:f>IF(X124="","À saisir","OK")</x:f>
        <x:v>À saisir</x:v>
      </x:c>
    </x:row>
    <x:row r="125">
      <x:c r="A125" s="204" t="str">
        <x:v>B09-005</x:v>
      </x:c>
      <x:c r="B125" s="204" t="str">
        <x:v>Qualité de l'air</x:v>
      </x:c>
      <x:c r="C125" s="204" t="str">
        <x:v>CO</x:v>
      </x:c>
      <x:c r="D125" s="204" t="str">
        <x:v>mg/m3</x:v>
      </x:c>
      <x:c r="E125" s="204" t="str">
        <x:v>DEEC / CGQA</x:v>
      </x:c>
      <x:c r="F125" s="204" t="str">
        <x:v>Direction Environnement</x:v>
      </x:c>
      <x:c r="G125" s="204" t="str">
        <x:v>P1</x:v>
      </x:c>
      <x:c r="H125" s="209" t="str">
        <x:f>IF('V6_ANNEE_2020'!$H125="","",'V6_ANNEE_2020'!$H125)</x:f>
      </x:c>
      <x:c r="I125" s="209" t="str">
        <x:f>IF('V6_ANNEE_2021'!$H125="","",'V6_ANNEE_2021'!$H125)</x:f>
      </x:c>
      <x:c r="J125" s="209" t="str">
        <x:f>IF('V6_ANNEE_2022'!$H125="","",'V6_ANNEE_2022'!$H125)</x:f>
      </x:c>
      <x:c r="K125" s="209" t="str">
        <x:f>IF('V6_ANNEE_2023'!$H125="","",'V6_ANNEE_2023'!$H125)</x:f>
      </x:c>
      <x:c r="L125" s="209" t="str">
        <x:f>IF('V6_ANNEE_2024'!$H125="","",'V6_ANNEE_2024'!$H125)</x:f>
      </x:c>
      <x:c r="M125" s="209" t="str">
        <x:f>IF('V6_ANNEE_2025'!$H125="","",'V6_ANNEE_2025'!$H125)</x:f>
      </x:c>
      <x:c r="N125" s="209" t="str">
        <x:f>IF('V6_ANNEE_2026'!$H125="","",'V6_ANNEE_2026'!$H125)</x:f>
      </x:c>
      <x:c r="O125" s="209" t="str">
        <x:f>IF('V6_ANNEE_2027'!$H125="","",'V6_ANNEE_2027'!$H125)</x:f>
      </x:c>
      <x:c r="P125" s="209" t="str">
        <x:f>IF('V6_ANNEE_2028'!$H125="","",'V6_ANNEE_2028'!$H125)</x:f>
      </x:c>
      <x:c r="Q125" s="209" t="str">
        <x:f>IF('V6_ANNEE_2029'!$H125="","",'V6_ANNEE_2029'!$H125)</x:f>
      </x:c>
      <x:c r="R125" s="209" t="str">
        <x:f>IF('V6_ANNEE_2030'!$H125="","",'V6_ANNEE_2030'!$H125)</x:f>
      </x:c>
      <x:c r="S125" s="209" t="str">
        <x:f>IF('V6_ANNEE_2031'!$H125="","",'V6_ANNEE_2031'!$H125)</x:f>
      </x:c>
      <x:c r="T125" s="209" t="str">
        <x:f>IF('V6_ANNEE_2032'!$H125="","",'V6_ANNEE_2032'!$H125)</x:f>
      </x:c>
      <x:c r="U125" s="209" t="str">
        <x:f>IF('V6_ANNEE_2033'!$H125="","",'V6_ANNEE_2033'!$H125)</x:f>
      </x:c>
      <x:c r="V125" s="209" t="str">
        <x:f>IF('V6_ANNEE_2034'!$H125="","",'V6_ANNEE_2034'!$H125)</x:f>
      </x:c>
      <x:c r="W125" s="209" t="str">
        <x:f>IF('V6_ANNEE_2035'!$H125="","",'V6_ANNEE_2035'!$H125)</x:f>
      </x:c>
      <x:c r="X125" s="209" t="str">
        <x:f>IFERROR(LOOKUP(2,1/(H125:W125&lt;&gt;""),H125:W125),"")</x:f>
      </x:c>
      <x:c r="Y125" s="209" t="str">
        <x:f>IF(X125="","",LOOKUP(2,1/(H125:W125&lt;&gt;""),$H$4:$W$4))</x:f>
      </x:c>
      <x:c r="Z125" s="205" t="n">
        <x:f>IFERROR(XLOOKUP(B125,V6_PARAMETRES_PROJECTIONS!$A$5:$A$19,V6_PARAMETRES_PROJECTIONS!$B$5:$B$19),0)</x:f>
        <x:v>-0.01</x:v>
      </x:c>
      <x:c r="AA125" s="209" t="str">
        <x:f>IF(OR(X125="",NOT(ISNUMBER(X125))),"",IF(Y125&gt;=2030,IFERROR(INDEX(H125:W125,1,MATCH(2030,$H$4:$W$4,0)),X125),X125*(1+Z125)^(2030-Y125)))</x:f>
      </x:c>
      <x:c r="AB125" s="209" t="str">
        <x:f>IF(OR(X125="",NOT(ISNUMBER(X125))),"",IF(Y125&gt;=2035,IFERROR(INDEX(H125:W125,1,MATCH(2035,$H$4:$W$4,0)),X125),X125*(1+Z125)^(2035-Y125)))</x:f>
      </x:c>
      <x:c r="AC125" s="204" t="str">
        <x:f>IF(X125="","À saisir","OK")</x:f>
        <x:v>À saisir</x:v>
      </x:c>
    </x:row>
    <x:row r="126">
      <x:c r="A126" s="204" t="str">
        <x:v>B09-006</x:v>
      </x:c>
      <x:c r="B126" s="204" t="str">
        <x:v>Qualité de l'air</x:v>
      </x:c>
      <x:c r="C126" s="204" t="str">
        <x:v>O₃</x:v>
      </x:c>
      <x:c r="D126" s="204" t="str">
        <x:v>µg/m3</x:v>
      </x:c>
      <x:c r="E126" s="204" t="str">
        <x:v>DEEC / CGQA</x:v>
      </x:c>
      <x:c r="F126" s="204" t="str">
        <x:v>Direction Environnement</x:v>
      </x:c>
      <x:c r="G126" s="204" t="str">
        <x:v>P1</x:v>
      </x:c>
      <x:c r="H126" s="209" t="str">
        <x:f>IF('V6_ANNEE_2020'!$H126="","",'V6_ANNEE_2020'!$H126)</x:f>
      </x:c>
      <x:c r="I126" s="209" t="str">
        <x:f>IF('V6_ANNEE_2021'!$H126="","",'V6_ANNEE_2021'!$H126)</x:f>
      </x:c>
      <x:c r="J126" s="209" t="str">
        <x:f>IF('V6_ANNEE_2022'!$H126="","",'V6_ANNEE_2022'!$H126)</x:f>
      </x:c>
      <x:c r="K126" s="209" t="str">
        <x:f>IF('V6_ANNEE_2023'!$H126="","",'V6_ANNEE_2023'!$H126)</x:f>
      </x:c>
      <x:c r="L126" s="209" t="str">
        <x:f>IF('V6_ANNEE_2024'!$H126="","",'V6_ANNEE_2024'!$H126)</x:f>
      </x:c>
      <x:c r="M126" s="209" t="str">
        <x:f>IF('V6_ANNEE_2025'!$H126="","",'V6_ANNEE_2025'!$H126)</x:f>
      </x:c>
      <x:c r="N126" s="209" t="str">
        <x:f>IF('V6_ANNEE_2026'!$H126="","",'V6_ANNEE_2026'!$H126)</x:f>
      </x:c>
      <x:c r="O126" s="209" t="str">
        <x:f>IF('V6_ANNEE_2027'!$H126="","",'V6_ANNEE_2027'!$H126)</x:f>
      </x:c>
      <x:c r="P126" s="209" t="str">
        <x:f>IF('V6_ANNEE_2028'!$H126="","",'V6_ANNEE_2028'!$H126)</x:f>
      </x:c>
      <x:c r="Q126" s="209" t="str">
        <x:f>IF('V6_ANNEE_2029'!$H126="","",'V6_ANNEE_2029'!$H126)</x:f>
      </x:c>
      <x:c r="R126" s="209" t="str">
        <x:f>IF('V6_ANNEE_2030'!$H126="","",'V6_ANNEE_2030'!$H126)</x:f>
      </x:c>
      <x:c r="S126" s="209" t="str">
        <x:f>IF('V6_ANNEE_2031'!$H126="","",'V6_ANNEE_2031'!$H126)</x:f>
      </x:c>
      <x:c r="T126" s="209" t="str">
        <x:f>IF('V6_ANNEE_2032'!$H126="","",'V6_ANNEE_2032'!$H126)</x:f>
      </x:c>
      <x:c r="U126" s="209" t="str">
        <x:f>IF('V6_ANNEE_2033'!$H126="","",'V6_ANNEE_2033'!$H126)</x:f>
      </x:c>
      <x:c r="V126" s="209" t="str">
        <x:f>IF('V6_ANNEE_2034'!$H126="","",'V6_ANNEE_2034'!$H126)</x:f>
      </x:c>
      <x:c r="W126" s="209" t="str">
        <x:f>IF('V6_ANNEE_2035'!$H126="","",'V6_ANNEE_2035'!$H126)</x:f>
      </x:c>
      <x:c r="X126" s="209" t="str">
        <x:f>IFERROR(LOOKUP(2,1/(H126:W126&lt;&gt;""),H126:W126),"")</x:f>
      </x:c>
      <x:c r="Y126" s="209" t="str">
        <x:f>IF(X126="","",LOOKUP(2,1/(H126:W126&lt;&gt;""),$H$4:$W$4))</x:f>
      </x:c>
      <x:c r="Z126" s="205" t="n">
        <x:f>IFERROR(XLOOKUP(B126,V6_PARAMETRES_PROJECTIONS!$A$5:$A$19,V6_PARAMETRES_PROJECTIONS!$B$5:$B$19),0)</x:f>
        <x:v>-0.01</x:v>
      </x:c>
      <x:c r="AA126" s="209" t="str">
        <x:f>IF(OR(X126="",NOT(ISNUMBER(X126))),"",IF(Y126&gt;=2030,IFERROR(INDEX(H126:W126,1,MATCH(2030,$H$4:$W$4,0)),X126),X126*(1+Z126)^(2030-Y126)))</x:f>
      </x:c>
      <x:c r="AB126" s="209" t="str">
        <x:f>IF(OR(X126="",NOT(ISNUMBER(X126))),"",IF(Y126&gt;=2035,IFERROR(INDEX(H126:W126,1,MATCH(2035,$H$4:$W$4,0)),X126),X126*(1+Z126)^(2035-Y126)))</x:f>
      </x:c>
      <x:c r="AC126" s="204" t="str">
        <x:f>IF(X126="","À saisir","OK")</x:f>
        <x:v>À saisir</x:v>
      </x:c>
    </x:row>
    <x:row r="127">
      <x:c r="A127" s="204" t="str">
        <x:v>B09-007</x:v>
      </x:c>
      <x:c r="B127" s="204" t="str">
        <x:v>Qualité de l'air</x:v>
      </x:c>
      <x:c r="C127" s="204" t="str">
        <x:v>Black Carbon</x:v>
      </x:c>
      <x:c r="D127" s="204" t="str">
        <x:v>µg/m3</x:v>
      </x:c>
      <x:c r="E127" s="204" t="str">
        <x:v>DEEC / CGQA</x:v>
      </x:c>
      <x:c r="F127" s="204" t="str">
        <x:v>Direction Environnement</x:v>
      </x:c>
      <x:c r="G127" s="204" t="str">
        <x:v>P1</x:v>
      </x:c>
      <x:c r="H127" s="209" t="str">
        <x:f>IF('V6_ANNEE_2020'!$H127="","",'V6_ANNEE_2020'!$H127)</x:f>
      </x:c>
      <x:c r="I127" s="209" t="str">
        <x:f>IF('V6_ANNEE_2021'!$H127="","",'V6_ANNEE_2021'!$H127)</x:f>
      </x:c>
      <x:c r="J127" s="209" t="str">
        <x:f>IF('V6_ANNEE_2022'!$H127="","",'V6_ANNEE_2022'!$H127)</x:f>
      </x:c>
      <x:c r="K127" s="209" t="str">
        <x:f>IF('V6_ANNEE_2023'!$H127="","",'V6_ANNEE_2023'!$H127)</x:f>
      </x:c>
      <x:c r="L127" s="209" t="str">
        <x:f>IF('V6_ANNEE_2024'!$H127="","",'V6_ANNEE_2024'!$H127)</x:f>
      </x:c>
      <x:c r="M127" s="209" t="str">
        <x:f>IF('V6_ANNEE_2025'!$H127="","",'V6_ANNEE_2025'!$H127)</x:f>
      </x:c>
      <x:c r="N127" s="209" t="str">
        <x:f>IF('V6_ANNEE_2026'!$H127="","",'V6_ANNEE_2026'!$H127)</x:f>
      </x:c>
      <x:c r="O127" s="209" t="str">
        <x:f>IF('V6_ANNEE_2027'!$H127="","",'V6_ANNEE_2027'!$H127)</x:f>
      </x:c>
      <x:c r="P127" s="209" t="str">
        <x:f>IF('V6_ANNEE_2028'!$H127="","",'V6_ANNEE_2028'!$H127)</x:f>
      </x:c>
      <x:c r="Q127" s="209" t="str">
        <x:f>IF('V6_ANNEE_2029'!$H127="","",'V6_ANNEE_2029'!$H127)</x:f>
      </x:c>
      <x:c r="R127" s="209" t="str">
        <x:f>IF('V6_ANNEE_2030'!$H127="","",'V6_ANNEE_2030'!$H127)</x:f>
      </x:c>
      <x:c r="S127" s="209" t="str">
        <x:f>IF('V6_ANNEE_2031'!$H127="","",'V6_ANNEE_2031'!$H127)</x:f>
      </x:c>
      <x:c r="T127" s="209" t="str">
        <x:f>IF('V6_ANNEE_2032'!$H127="","",'V6_ANNEE_2032'!$H127)</x:f>
      </x:c>
      <x:c r="U127" s="209" t="str">
        <x:f>IF('V6_ANNEE_2033'!$H127="","",'V6_ANNEE_2033'!$H127)</x:f>
      </x:c>
      <x:c r="V127" s="209" t="str">
        <x:f>IF('V6_ANNEE_2034'!$H127="","",'V6_ANNEE_2034'!$H127)</x:f>
      </x:c>
      <x:c r="W127" s="209" t="str">
        <x:f>IF('V6_ANNEE_2035'!$H127="","",'V6_ANNEE_2035'!$H127)</x:f>
      </x:c>
      <x:c r="X127" s="209" t="str">
        <x:f>IFERROR(LOOKUP(2,1/(H127:W127&lt;&gt;""),H127:W127),"")</x:f>
      </x:c>
      <x:c r="Y127" s="209" t="str">
        <x:f>IF(X127="","",LOOKUP(2,1/(H127:W127&lt;&gt;""),$H$4:$W$4))</x:f>
      </x:c>
      <x:c r="Z127" s="205" t="n">
        <x:f>IFERROR(XLOOKUP(B127,V6_PARAMETRES_PROJECTIONS!$A$5:$A$19,V6_PARAMETRES_PROJECTIONS!$B$5:$B$19),0)</x:f>
        <x:v>-0.01</x:v>
      </x:c>
      <x:c r="AA127" s="209" t="str">
        <x:f>IF(OR(X127="",NOT(ISNUMBER(X127))),"",IF(Y127&gt;=2030,IFERROR(INDEX(H127:W127,1,MATCH(2030,$H$4:$W$4,0)),X127),X127*(1+Z127)^(2030-Y127)))</x:f>
      </x:c>
      <x:c r="AB127" s="209" t="str">
        <x:f>IF(OR(X127="",NOT(ISNUMBER(X127))),"",IF(Y127&gt;=2035,IFERROR(INDEX(H127:W127,1,MATCH(2035,$H$4:$W$4,0)),X127),X127*(1+Z127)^(2035-Y127)))</x:f>
      </x:c>
      <x:c r="AC127" s="204" t="str">
        <x:f>IF(X127="","À saisir","OK")</x:f>
        <x:v>À saisir</x:v>
      </x:c>
    </x:row>
    <x:row r="128">
      <x:c r="A128" s="204" t="str">
        <x:v>B09-008</x:v>
      </x:c>
      <x:c r="B128" s="204" t="str">
        <x:v>Qualité de l'air</x:v>
      </x:c>
      <x:c r="C128" s="204" t="str">
        <x:v>Nombre de stations</x:v>
      </x:c>
      <x:c r="D128" s="204" t="str">
        <x:v>nombre</x:v>
      </x:c>
      <x:c r="E128" s="204" t="str">
        <x:v>DEEC / CGQA</x:v>
      </x:c>
      <x:c r="F128" s="204" t="str">
        <x:v>Direction Environnement</x:v>
      </x:c>
      <x:c r="G128" s="204" t="str">
        <x:v>P1</x:v>
      </x:c>
      <x:c r="H128" s="209" t="str">
        <x:f>IF('V6_ANNEE_2020'!$H128="","",'V6_ANNEE_2020'!$H128)</x:f>
      </x:c>
      <x:c r="I128" s="209" t="str">
        <x:f>IF('V6_ANNEE_2021'!$H128="","",'V6_ANNEE_2021'!$H128)</x:f>
      </x:c>
      <x:c r="J128" s="209" t="str">
        <x:f>IF('V6_ANNEE_2022'!$H128="","",'V6_ANNEE_2022'!$H128)</x:f>
      </x:c>
      <x:c r="K128" s="209" t="str">
        <x:f>IF('V6_ANNEE_2023'!$H128="","",'V6_ANNEE_2023'!$H128)</x:f>
      </x:c>
      <x:c r="L128" s="209" t="str">
        <x:f>IF('V6_ANNEE_2024'!$H128="","",'V6_ANNEE_2024'!$H128)</x:f>
      </x:c>
      <x:c r="M128" s="209" t="str">
        <x:f>IF('V6_ANNEE_2025'!$H128="","",'V6_ANNEE_2025'!$H128)</x:f>
      </x:c>
      <x:c r="N128" s="209" t="str">
        <x:f>IF('V6_ANNEE_2026'!$H128="","",'V6_ANNEE_2026'!$H128)</x:f>
      </x:c>
      <x:c r="O128" s="209" t="str">
        <x:f>IF('V6_ANNEE_2027'!$H128="","",'V6_ANNEE_2027'!$H128)</x:f>
      </x:c>
      <x:c r="P128" s="209" t="str">
        <x:f>IF('V6_ANNEE_2028'!$H128="","",'V6_ANNEE_2028'!$H128)</x:f>
      </x:c>
      <x:c r="Q128" s="209" t="str">
        <x:f>IF('V6_ANNEE_2029'!$H128="","",'V6_ANNEE_2029'!$H128)</x:f>
      </x:c>
      <x:c r="R128" s="209" t="str">
        <x:f>IF('V6_ANNEE_2030'!$H128="","",'V6_ANNEE_2030'!$H128)</x:f>
      </x:c>
      <x:c r="S128" s="209" t="str">
        <x:f>IF('V6_ANNEE_2031'!$H128="","",'V6_ANNEE_2031'!$H128)</x:f>
      </x:c>
      <x:c r="T128" s="209" t="str">
        <x:f>IF('V6_ANNEE_2032'!$H128="","",'V6_ANNEE_2032'!$H128)</x:f>
      </x:c>
      <x:c r="U128" s="209" t="str">
        <x:f>IF('V6_ANNEE_2033'!$H128="","",'V6_ANNEE_2033'!$H128)</x:f>
      </x:c>
      <x:c r="V128" s="209" t="str">
        <x:f>IF('V6_ANNEE_2034'!$H128="","",'V6_ANNEE_2034'!$H128)</x:f>
      </x:c>
      <x:c r="W128" s="209" t="str">
        <x:f>IF('V6_ANNEE_2035'!$H128="","",'V6_ANNEE_2035'!$H128)</x:f>
      </x:c>
      <x:c r="X128" s="209" t="str">
        <x:f>IFERROR(LOOKUP(2,1/(H128:W128&lt;&gt;""),H128:W128),"")</x:f>
      </x:c>
      <x:c r="Y128" s="209" t="str">
        <x:f>IF(X128="","",LOOKUP(2,1/(H128:W128&lt;&gt;""),$H$4:$W$4))</x:f>
      </x:c>
      <x:c r="Z128" s="205" t="n">
        <x:f>IFERROR(XLOOKUP(B128,V6_PARAMETRES_PROJECTIONS!$A$5:$A$19,V6_PARAMETRES_PROJECTIONS!$B$5:$B$19),0)</x:f>
        <x:v>-0.01</x:v>
      </x:c>
      <x:c r="AA128" s="209" t="str">
        <x:f>IF(OR(X128="",NOT(ISNUMBER(X128))),"",IF(Y128&gt;=2030,IFERROR(INDEX(H128:W128,1,MATCH(2030,$H$4:$W$4,0)),X128),X128*(1+Z128)^(2030-Y128)))</x:f>
      </x:c>
      <x:c r="AB128" s="209" t="str">
        <x:f>IF(OR(X128="",NOT(ISNUMBER(X128))),"",IF(Y128&gt;=2035,IFERROR(INDEX(H128:W128,1,MATCH(2035,$H$4:$W$4,0)),X128),X128*(1+Z128)^(2035-Y128)))</x:f>
      </x:c>
      <x:c r="AC128" s="204" t="str">
        <x:f>IF(X128="","À saisir","OK")</x:f>
        <x:v>À saisir</x:v>
      </x:c>
    </x:row>
    <x:row r="129">
      <x:c r="A129" s="204" t="str">
        <x:v>B09-009</x:v>
      </x:c>
      <x:c r="B129" s="204" t="str">
        <x:v>Qualité de l'air</x:v>
      </x:c>
      <x:c r="C129" s="204" t="str">
        <x:v>Dépassements OMS</x:v>
      </x:c>
      <x:c r="D129" s="204" t="str">
        <x:v>jours/an</x:v>
      </x:c>
      <x:c r="E129" s="204" t="str">
        <x:v>DEEC / CGQA</x:v>
      </x:c>
      <x:c r="F129" s="204" t="str">
        <x:v>Direction Environnement</x:v>
      </x:c>
      <x:c r="G129" s="204" t="str">
        <x:v>P1</x:v>
      </x:c>
      <x:c r="H129" s="209" t="str">
        <x:f>IF('V6_ANNEE_2020'!$H129="","",'V6_ANNEE_2020'!$H129)</x:f>
      </x:c>
      <x:c r="I129" s="209" t="str">
        <x:f>IF('V6_ANNEE_2021'!$H129="","",'V6_ANNEE_2021'!$H129)</x:f>
      </x:c>
      <x:c r="J129" s="209" t="str">
        <x:f>IF('V6_ANNEE_2022'!$H129="","",'V6_ANNEE_2022'!$H129)</x:f>
      </x:c>
      <x:c r="K129" s="209" t="str">
        <x:f>IF('V6_ANNEE_2023'!$H129="","",'V6_ANNEE_2023'!$H129)</x:f>
      </x:c>
      <x:c r="L129" s="209" t="str">
        <x:f>IF('V6_ANNEE_2024'!$H129="","",'V6_ANNEE_2024'!$H129)</x:f>
      </x:c>
      <x:c r="M129" s="209" t="str">
        <x:f>IF('V6_ANNEE_2025'!$H129="","",'V6_ANNEE_2025'!$H129)</x:f>
      </x:c>
      <x:c r="N129" s="209" t="str">
        <x:f>IF('V6_ANNEE_2026'!$H129="","",'V6_ANNEE_2026'!$H129)</x:f>
      </x:c>
      <x:c r="O129" s="209" t="str">
        <x:f>IF('V6_ANNEE_2027'!$H129="","",'V6_ANNEE_2027'!$H129)</x:f>
      </x:c>
      <x:c r="P129" s="209" t="str">
        <x:f>IF('V6_ANNEE_2028'!$H129="","",'V6_ANNEE_2028'!$H129)</x:f>
      </x:c>
      <x:c r="Q129" s="209" t="str">
        <x:f>IF('V6_ANNEE_2029'!$H129="","",'V6_ANNEE_2029'!$H129)</x:f>
      </x:c>
      <x:c r="R129" s="209" t="str">
        <x:f>IF('V6_ANNEE_2030'!$H129="","",'V6_ANNEE_2030'!$H129)</x:f>
      </x:c>
      <x:c r="S129" s="209" t="str">
        <x:f>IF('V6_ANNEE_2031'!$H129="","",'V6_ANNEE_2031'!$H129)</x:f>
      </x:c>
      <x:c r="T129" s="209" t="str">
        <x:f>IF('V6_ANNEE_2032'!$H129="","",'V6_ANNEE_2032'!$H129)</x:f>
      </x:c>
      <x:c r="U129" s="209" t="str">
        <x:f>IF('V6_ANNEE_2033'!$H129="","",'V6_ANNEE_2033'!$H129)</x:f>
      </x:c>
      <x:c r="V129" s="209" t="str">
        <x:f>IF('V6_ANNEE_2034'!$H129="","",'V6_ANNEE_2034'!$H129)</x:f>
      </x:c>
      <x:c r="W129" s="209" t="str">
        <x:f>IF('V6_ANNEE_2035'!$H129="","",'V6_ANNEE_2035'!$H129)</x:f>
      </x:c>
      <x:c r="X129" s="209" t="str">
        <x:f>IFERROR(LOOKUP(2,1/(H129:W129&lt;&gt;""),H129:W129),"")</x:f>
      </x:c>
      <x:c r="Y129" s="209" t="str">
        <x:f>IF(X129="","",LOOKUP(2,1/(H129:W129&lt;&gt;""),$H$4:$W$4))</x:f>
      </x:c>
      <x:c r="Z129" s="205" t="n">
        <x:f>IFERROR(XLOOKUP(B129,V6_PARAMETRES_PROJECTIONS!$A$5:$A$19,V6_PARAMETRES_PROJECTIONS!$B$5:$B$19),0)</x:f>
        <x:v>-0.01</x:v>
      </x:c>
      <x:c r="AA129" s="209" t="str">
        <x:f>IF(OR(X129="",NOT(ISNUMBER(X129))),"",IF(Y129&gt;=2030,IFERROR(INDEX(H129:W129,1,MATCH(2030,$H$4:$W$4,0)),X129),X129*(1+Z129)^(2030-Y129)))</x:f>
      </x:c>
      <x:c r="AB129" s="209" t="str">
        <x:f>IF(OR(X129="",NOT(ISNUMBER(X129))),"",IF(Y129&gt;=2035,IFERROR(INDEX(H129:W129,1,MATCH(2035,$H$4:$W$4,0)),X129),X129*(1+Z129)^(2035-Y129)))</x:f>
      </x:c>
      <x:c r="AC129" s="204" t="str">
        <x:f>IF(X129="","À saisir","OK")</x:f>
        <x:v>À saisir</x:v>
      </x:c>
    </x:row>
    <x:row r="130">
      <x:c r="A130" s="204" t="str">
        <x:v>B10-001</x:v>
      </x:c>
      <x:c r="B130" s="204" t="str">
        <x:v>Déchets</x:v>
      </x:c>
      <x:c r="C130" s="204" t="str">
        <x:v>Déchets collectés</x:v>
      </x:c>
      <x:c r="D130" s="204" t="str">
        <x:v>tonnes</x:v>
      </x:c>
      <x:c r="E130" s="204" t="str">
        <x:v>SONAGED / UCG / Ville</x:v>
      </x:c>
      <x:c r="F130" s="204" t="str">
        <x:v>Direction Déchets</x:v>
      </x:c>
      <x:c r="G130" s="204" t="str">
        <x:v>P0</x:v>
      </x:c>
      <x:c r="H130" s="209" t="str">
        <x:f>IF('V6_ANNEE_2020'!$H130="","",'V6_ANNEE_2020'!$H130)</x:f>
      </x:c>
      <x:c r="I130" s="209" t="str">
        <x:f>IF('V6_ANNEE_2021'!$H130="","",'V6_ANNEE_2021'!$H130)</x:f>
      </x:c>
      <x:c r="J130" s="209" t="str">
        <x:f>IF('V6_ANNEE_2022'!$H130="","",'V6_ANNEE_2022'!$H130)</x:f>
      </x:c>
      <x:c r="K130" s="209" t="str">
        <x:f>IF('V6_ANNEE_2023'!$H130="","",'V6_ANNEE_2023'!$H130)</x:f>
      </x:c>
      <x:c r="L130" s="209" t="str">
        <x:f>IF('V6_ANNEE_2024'!$H130="","",'V6_ANNEE_2024'!$H130)</x:f>
      </x:c>
      <x:c r="M130" s="209" t="str">
        <x:f>IF('V6_ANNEE_2025'!$H130="","",'V6_ANNEE_2025'!$H130)</x:f>
      </x:c>
      <x:c r="N130" s="209" t="str">
        <x:f>IF('V6_ANNEE_2026'!$H130="","",'V6_ANNEE_2026'!$H130)</x:f>
      </x:c>
      <x:c r="O130" s="209" t="str">
        <x:f>IF('V6_ANNEE_2027'!$H130="","",'V6_ANNEE_2027'!$H130)</x:f>
      </x:c>
      <x:c r="P130" s="209" t="str">
        <x:f>IF('V6_ANNEE_2028'!$H130="","",'V6_ANNEE_2028'!$H130)</x:f>
      </x:c>
      <x:c r="Q130" s="209" t="str">
        <x:f>IF('V6_ANNEE_2029'!$H130="","",'V6_ANNEE_2029'!$H130)</x:f>
      </x:c>
      <x:c r="R130" s="209" t="str">
        <x:f>IF('V6_ANNEE_2030'!$H130="","",'V6_ANNEE_2030'!$H130)</x:f>
      </x:c>
      <x:c r="S130" s="209" t="str">
        <x:f>IF('V6_ANNEE_2031'!$H130="","",'V6_ANNEE_2031'!$H130)</x:f>
      </x:c>
      <x:c r="T130" s="209" t="str">
        <x:f>IF('V6_ANNEE_2032'!$H130="","",'V6_ANNEE_2032'!$H130)</x:f>
      </x:c>
      <x:c r="U130" s="209" t="str">
        <x:f>IF('V6_ANNEE_2033'!$H130="","",'V6_ANNEE_2033'!$H130)</x:f>
      </x:c>
      <x:c r="V130" s="209" t="str">
        <x:f>IF('V6_ANNEE_2034'!$H130="","",'V6_ANNEE_2034'!$H130)</x:f>
      </x:c>
      <x:c r="W130" s="209" t="str">
        <x:f>IF('V6_ANNEE_2035'!$H130="","",'V6_ANNEE_2035'!$H130)</x:f>
      </x:c>
      <x:c r="X130" s="209" t="str">
        <x:f>IFERROR(LOOKUP(2,1/(H130:W130&lt;&gt;""),H130:W130),"")</x:f>
      </x:c>
      <x:c r="Y130" s="209" t="str">
        <x:f>IF(X130="","",LOOKUP(2,1/(H130:W130&lt;&gt;""),$H$4:$W$4))</x:f>
      </x:c>
      <x:c r="Z130" s="205" t="n">
        <x:f>IFERROR(XLOOKUP(B130,V6_PARAMETRES_PROJECTIONS!$A$5:$A$19,V6_PARAMETRES_PROJECTIONS!$B$5:$B$19),0)</x:f>
        <x:v>0.03</x:v>
      </x:c>
      <x:c r="AA130" s="209" t="str">
        <x:f>IF(OR(X130="",NOT(ISNUMBER(X130))),"",IF(Y130&gt;=2030,IFERROR(INDEX(H130:W130,1,MATCH(2030,$H$4:$W$4,0)),X130),X130*(1+Z130)^(2030-Y130)))</x:f>
      </x:c>
      <x:c r="AB130" s="209" t="str">
        <x:f>IF(OR(X130="",NOT(ISNUMBER(X130))),"",IF(Y130&gt;=2035,IFERROR(INDEX(H130:W130,1,MATCH(2035,$H$4:$W$4,0)),X130),X130*(1+Z130)^(2035-Y130)))</x:f>
      </x:c>
      <x:c r="AC130" s="204" t="str">
        <x:f>IF(X130="","À saisir","OK")</x:f>
        <x:v>À saisir</x:v>
      </x:c>
    </x:row>
    <x:row r="131">
      <x:c r="A131" s="204" t="str">
        <x:v>B10-002</x:v>
      </x:c>
      <x:c r="B131" s="204" t="str">
        <x:v>Déchets</x:v>
      </x:c>
      <x:c r="C131" s="204" t="str">
        <x:v>Déchets ménagers</x:v>
      </x:c>
      <x:c r="D131" s="204" t="str">
        <x:v>tonnes</x:v>
      </x:c>
      <x:c r="E131" s="204" t="str">
        <x:v>SONAGED / UCG / Ville</x:v>
      </x:c>
      <x:c r="F131" s="204" t="str">
        <x:v>Direction Déchets</x:v>
      </x:c>
      <x:c r="G131" s="204" t="str">
        <x:v>P0</x:v>
      </x:c>
      <x:c r="H131" s="209" t="str">
        <x:f>IF('V6_ANNEE_2020'!$H131="","",'V6_ANNEE_2020'!$H131)</x:f>
      </x:c>
      <x:c r="I131" s="209" t="str">
        <x:f>IF('V6_ANNEE_2021'!$H131="","",'V6_ANNEE_2021'!$H131)</x:f>
      </x:c>
      <x:c r="J131" s="209" t="str">
        <x:f>IF('V6_ANNEE_2022'!$H131="","",'V6_ANNEE_2022'!$H131)</x:f>
      </x:c>
      <x:c r="K131" s="209" t="str">
        <x:f>IF('V6_ANNEE_2023'!$H131="","",'V6_ANNEE_2023'!$H131)</x:f>
      </x:c>
      <x:c r="L131" s="209" t="str">
        <x:f>IF('V6_ANNEE_2024'!$H131="","",'V6_ANNEE_2024'!$H131)</x:f>
      </x:c>
      <x:c r="M131" s="209" t="str">
        <x:f>IF('V6_ANNEE_2025'!$H131="","",'V6_ANNEE_2025'!$H131)</x:f>
      </x:c>
      <x:c r="N131" s="209" t="str">
        <x:f>IF('V6_ANNEE_2026'!$H131="","",'V6_ANNEE_2026'!$H131)</x:f>
      </x:c>
      <x:c r="O131" s="209" t="str">
        <x:f>IF('V6_ANNEE_2027'!$H131="","",'V6_ANNEE_2027'!$H131)</x:f>
      </x:c>
      <x:c r="P131" s="209" t="str">
        <x:f>IF('V6_ANNEE_2028'!$H131="","",'V6_ANNEE_2028'!$H131)</x:f>
      </x:c>
      <x:c r="Q131" s="209" t="str">
        <x:f>IF('V6_ANNEE_2029'!$H131="","",'V6_ANNEE_2029'!$H131)</x:f>
      </x:c>
      <x:c r="R131" s="209" t="str">
        <x:f>IF('V6_ANNEE_2030'!$H131="","",'V6_ANNEE_2030'!$H131)</x:f>
      </x:c>
      <x:c r="S131" s="209" t="str">
        <x:f>IF('V6_ANNEE_2031'!$H131="","",'V6_ANNEE_2031'!$H131)</x:f>
      </x:c>
      <x:c r="T131" s="209" t="str">
        <x:f>IF('V6_ANNEE_2032'!$H131="","",'V6_ANNEE_2032'!$H131)</x:f>
      </x:c>
      <x:c r="U131" s="209" t="str">
        <x:f>IF('V6_ANNEE_2033'!$H131="","",'V6_ANNEE_2033'!$H131)</x:f>
      </x:c>
      <x:c r="V131" s="209" t="str">
        <x:f>IF('V6_ANNEE_2034'!$H131="","",'V6_ANNEE_2034'!$H131)</x:f>
      </x:c>
      <x:c r="W131" s="209" t="str">
        <x:f>IF('V6_ANNEE_2035'!$H131="","",'V6_ANNEE_2035'!$H131)</x:f>
      </x:c>
      <x:c r="X131" s="209" t="str">
        <x:f>IFERROR(LOOKUP(2,1/(H131:W131&lt;&gt;""),H131:W131),"")</x:f>
      </x:c>
      <x:c r="Y131" s="209" t="str">
        <x:f>IF(X131="","",LOOKUP(2,1/(H131:W131&lt;&gt;""),$H$4:$W$4))</x:f>
      </x:c>
      <x:c r="Z131" s="205" t="n">
        <x:f>IFERROR(XLOOKUP(B131,V6_PARAMETRES_PROJECTIONS!$A$5:$A$19,V6_PARAMETRES_PROJECTIONS!$B$5:$B$19),0)</x:f>
        <x:v>0.03</x:v>
      </x:c>
      <x:c r="AA131" s="209" t="str">
        <x:f>IF(OR(X131="",NOT(ISNUMBER(X131))),"",IF(Y131&gt;=2030,IFERROR(INDEX(H131:W131,1,MATCH(2030,$H$4:$W$4,0)),X131),X131*(1+Z131)^(2030-Y131)))</x:f>
      </x:c>
      <x:c r="AB131" s="209" t="str">
        <x:f>IF(OR(X131="",NOT(ISNUMBER(X131))),"",IF(Y131&gt;=2035,IFERROR(INDEX(H131:W131,1,MATCH(2035,$H$4:$W$4,0)),X131),X131*(1+Z131)^(2035-Y131)))</x:f>
      </x:c>
      <x:c r="AC131" s="204" t="str">
        <x:f>IF(X131="","À saisir","OK")</x:f>
        <x:v>À saisir</x:v>
      </x:c>
    </x:row>
    <x:row r="132">
      <x:c r="A132" s="204" t="str">
        <x:v>B10-003</x:v>
      </x:c>
      <x:c r="B132" s="204" t="str">
        <x:v>Déchets</x:v>
      </x:c>
      <x:c r="C132" s="204" t="str">
        <x:v>Déchets commerciaux</x:v>
      </x:c>
      <x:c r="D132" s="204" t="str">
        <x:v>tonnes</x:v>
      </x:c>
      <x:c r="E132" s="204" t="str">
        <x:v>SONAGED / UCG / Ville</x:v>
      </x:c>
      <x:c r="F132" s="204" t="str">
        <x:v>Direction Déchets</x:v>
      </x:c>
      <x:c r="G132" s="204" t="str">
        <x:v>P0</x:v>
      </x:c>
      <x:c r="H132" s="209" t="str">
        <x:f>IF('V6_ANNEE_2020'!$H132="","",'V6_ANNEE_2020'!$H132)</x:f>
      </x:c>
      <x:c r="I132" s="209" t="str">
        <x:f>IF('V6_ANNEE_2021'!$H132="","",'V6_ANNEE_2021'!$H132)</x:f>
      </x:c>
      <x:c r="J132" s="209" t="str">
        <x:f>IF('V6_ANNEE_2022'!$H132="","",'V6_ANNEE_2022'!$H132)</x:f>
      </x:c>
      <x:c r="K132" s="209" t="str">
        <x:f>IF('V6_ANNEE_2023'!$H132="","",'V6_ANNEE_2023'!$H132)</x:f>
      </x:c>
      <x:c r="L132" s="209" t="str">
        <x:f>IF('V6_ANNEE_2024'!$H132="","",'V6_ANNEE_2024'!$H132)</x:f>
      </x:c>
      <x:c r="M132" s="209" t="str">
        <x:f>IF('V6_ANNEE_2025'!$H132="","",'V6_ANNEE_2025'!$H132)</x:f>
      </x:c>
      <x:c r="N132" s="209" t="str">
        <x:f>IF('V6_ANNEE_2026'!$H132="","",'V6_ANNEE_2026'!$H132)</x:f>
      </x:c>
      <x:c r="O132" s="209" t="str">
        <x:f>IF('V6_ANNEE_2027'!$H132="","",'V6_ANNEE_2027'!$H132)</x:f>
      </x:c>
      <x:c r="P132" s="209" t="str">
        <x:f>IF('V6_ANNEE_2028'!$H132="","",'V6_ANNEE_2028'!$H132)</x:f>
      </x:c>
      <x:c r="Q132" s="209" t="str">
        <x:f>IF('V6_ANNEE_2029'!$H132="","",'V6_ANNEE_2029'!$H132)</x:f>
      </x:c>
      <x:c r="R132" s="209" t="str">
        <x:f>IF('V6_ANNEE_2030'!$H132="","",'V6_ANNEE_2030'!$H132)</x:f>
      </x:c>
      <x:c r="S132" s="209" t="str">
        <x:f>IF('V6_ANNEE_2031'!$H132="","",'V6_ANNEE_2031'!$H132)</x:f>
      </x:c>
      <x:c r="T132" s="209" t="str">
        <x:f>IF('V6_ANNEE_2032'!$H132="","",'V6_ANNEE_2032'!$H132)</x:f>
      </x:c>
      <x:c r="U132" s="209" t="str">
        <x:f>IF('V6_ANNEE_2033'!$H132="","",'V6_ANNEE_2033'!$H132)</x:f>
      </x:c>
      <x:c r="V132" s="209" t="str">
        <x:f>IF('V6_ANNEE_2034'!$H132="","",'V6_ANNEE_2034'!$H132)</x:f>
      </x:c>
      <x:c r="W132" s="209" t="str">
        <x:f>IF('V6_ANNEE_2035'!$H132="","",'V6_ANNEE_2035'!$H132)</x:f>
      </x:c>
      <x:c r="X132" s="209" t="str">
        <x:f>IFERROR(LOOKUP(2,1/(H132:W132&lt;&gt;""),H132:W132),"")</x:f>
      </x:c>
      <x:c r="Y132" s="209" t="str">
        <x:f>IF(X132="","",LOOKUP(2,1/(H132:W132&lt;&gt;""),$H$4:$W$4))</x:f>
      </x:c>
      <x:c r="Z132" s="205" t="n">
        <x:f>IFERROR(XLOOKUP(B132,V6_PARAMETRES_PROJECTIONS!$A$5:$A$19,V6_PARAMETRES_PROJECTIONS!$B$5:$B$19),0)</x:f>
        <x:v>0.03</x:v>
      </x:c>
      <x:c r="AA132" s="209" t="str">
        <x:f>IF(OR(X132="",NOT(ISNUMBER(X132))),"",IF(Y132&gt;=2030,IFERROR(INDEX(H132:W132,1,MATCH(2030,$H$4:$W$4,0)),X132),X132*(1+Z132)^(2030-Y132)))</x:f>
      </x:c>
      <x:c r="AB132" s="209" t="str">
        <x:f>IF(OR(X132="",NOT(ISNUMBER(X132))),"",IF(Y132&gt;=2035,IFERROR(INDEX(H132:W132,1,MATCH(2035,$H$4:$W$4,0)),X132),X132*(1+Z132)^(2035-Y132)))</x:f>
      </x:c>
      <x:c r="AC132" s="204" t="str">
        <x:f>IF(X132="","À saisir","OK")</x:f>
        <x:v>À saisir</x:v>
      </x:c>
    </x:row>
    <x:row r="133">
      <x:c r="A133" s="204" t="str">
        <x:v>B10-004</x:v>
      </x:c>
      <x:c r="B133" s="204" t="str">
        <x:v>Déchets</x:v>
      </x:c>
      <x:c r="C133" s="204" t="str">
        <x:v>Déchets industriels</x:v>
      </x:c>
      <x:c r="D133" s="204" t="str">
        <x:v>tonnes</x:v>
      </x:c>
      <x:c r="E133" s="204" t="str">
        <x:v>SONAGED / UCG / Ville</x:v>
      </x:c>
      <x:c r="F133" s="204" t="str">
        <x:v>Direction Déchets</x:v>
      </x:c>
      <x:c r="G133" s="204" t="str">
        <x:v>P0</x:v>
      </x:c>
      <x:c r="H133" s="209" t="str">
        <x:f>IF('V6_ANNEE_2020'!$H133="","",'V6_ANNEE_2020'!$H133)</x:f>
      </x:c>
      <x:c r="I133" s="209" t="str">
        <x:f>IF('V6_ANNEE_2021'!$H133="","",'V6_ANNEE_2021'!$H133)</x:f>
      </x:c>
      <x:c r="J133" s="209" t="str">
        <x:f>IF('V6_ANNEE_2022'!$H133="","",'V6_ANNEE_2022'!$H133)</x:f>
      </x:c>
      <x:c r="K133" s="209" t="str">
        <x:f>IF('V6_ANNEE_2023'!$H133="","",'V6_ANNEE_2023'!$H133)</x:f>
      </x:c>
      <x:c r="L133" s="209" t="str">
        <x:f>IF('V6_ANNEE_2024'!$H133="","",'V6_ANNEE_2024'!$H133)</x:f>
      </x:c>
      <x:c r="M133" s="209" t="str">
        <x:f>IF('V6_ANNEE_2025'!$H133="","",'V6_ANNEE_2025'!$H133)</x:f>
      </x:c>
      <x:c r="N133" s="209" t="str">
        <x:f>IF('V6_ANNEE_2026'!$H133="","",'V6_ANNEE_2026'!$H133)</x:f>
      </x:c>
      <x:c r="O133" s="209" t="str">
        <x:f>IF('V6_ANNEE_2027'!$H133="","",'V6_ANNEE_2027'!$H133)</x:f>
      </x:c>
      <x:c r="P133" s="209" t="str">
        <x:f>IF('V6_ANNEE_2028'!$H133="","",'V6_ANNEE_2028'!$H133)</x:f>
      </x:c>
      <x:c r="Q133" s="209" t="str">
        <x:f>IF('V6_ANNEE_2029'!$H133="","",'V6_ANNEE_2029'!$H133)</x:f>
      </x:c>
      <x:c r="R133" s="209" t="str">
        <x:f>IF('V6_ANNEE_2030'!$H133="","",'V6_ANNEE_2030'!$H133)</x:f>
      </x:c>
      <x:c r="S133" s="209" t="str">
        <x:f>IF('V6_ANNEE_2031'!$H133="","",'V6_ANNEE_2031'!$H133)</x:f>
      </x:c>
      <x:c r="T133" s="209" t="str">
        <x:f>IF('V6_ANNEE_2032'!$H133="","",'V6_ANNEE_2032'!$H133)</x:f>
      </x:c>
      <x:c r="U133" s="209" t="str">
        <x:f>IF('V6_ANNEE_2033'!$H133="","",'V6_ANNEE_2033'!$H133)</x:f>
      </x:c>
      <x:c r="V133" s="209" t="str">
        <x:f>IF('V6_ANNEE_2034'!$H133="","",'V6_ANNEE_2034'!$H133)</x:f>
      </x:c>
      <x:c r="W133" s="209" t="str">
        <x:f>IF('V6_ANNEE_2035'!$H133="","",'V6_ANNEE_2035'!$H133)</x:f>
      </x:c>
      <x:c r="X133" s="209" t="str">
        <x:f>IFERROR(LOOKUP(2,1/(H133:W133&lt;&gt;""),H133:W133),"")</x:f>
      </x:c>
      <x:c r="Y133" s="209" t="str">
        <x:f>IF(X133="","",LOOKUP(2,1/(H133:W133&lt;&gt;""),$H$4:$W$4))</x:f>
      </x:c>
      <x:c r="Z133" s="205" t="n">
        <x:f>IFERROR(XLOOKUP(B133,V6_PARAMETRES_PROJECTIONS!$A$5:$A$19,V6_PARAMETRES_PROJECTIONS!$B$5:$B$19),0)</x:f>
        <x:v>0.03</x:v>
      </x:c>
      <x:c r="AA133" s="209" t="str">
        <x:f>IF(OR(X133="",NOT(ISNUMBER(X133))),"",IF(Y133&gt;=2030,IFERROR(INDEX(H133:W133,1,MATCH(2030,$H$4:$W$4,0)),X133),X133*(1+Z133)^(2030-Y133)))</x:f>
      </x:c>
      <x:c r="AB133" s="209" t="str">
        <x:f>IF(OR(X133="",NOT(ISNUMBER(X133))),"",IF(Y133&gt;=2035,IFERROR(INDEX(H133:W133,1,MATCH(2035,$H$4:$W$4,0)),X133),X133*(1+Z133)^(2035-Y133)))</x:f>
      </x:c>
      <x:c r="AC133" s="204" t="str">
        <x:f>IF(X133="","À saisir","OK")</x:f>
        <x:v>À saisir</x:v>
      </x:c>
    </x:row>
    <x:row r="134">
      <x:c r="A134" s="204" t="str">
        <x:v>B10-005</x:v>
      </x:c>
      <x:c r="B134" s="204" t="str">
        <x:v>Déchets</x:v>
      </x:c>
      <x:c r="C134" s="204" t="str">
        <x:v>Déchets plastiques</x:v>
      </x:c>
      <x:c r="D134" s="204" t="str">
        <x:v>tonnes</x:v>
      </x:c>
      <x:c r="E134" s="204" t="str">
        <x:v>SONAGED / UCG / Ville</x:v>
      </x:c>
      <x:c r="F134" s="204" t="str">
        <x:v>Direction Déchets</x:v>
      </x:c>
      <x:c r="G134" s="204" t="str">
        <x:v>P0</x:v>
      </x:c>
      <x:c r="H134" s="209" t="str">
        <x:f>IF('V6_ANNEE_2020'!$H134="","",'V6_ANNEE_2020'!$H134)</x:f>
      </x:c>
      <x:c r="I134" s="209" t="str">
        <x:f>IF('V6_ANNEE_2021'!$H134="","",'V6_ANNEE_2021'!$H134)</x:f>
      </x:c>
      <x:c r="J134" s="209" t="str">
        <x:f>IF('V6_ANNEE_2022'!$H134="","",'V6_ANNEE_2022'!$H134)</x:f>
      </x:c>
      <x:c r="K134" s="209" t="str">
        <x:f>IF('V6_ANNEE_2023'!$H134="","",'V6_ANNEE_2023'!$H134)</x:f>
      </x:c>
      <x:c r="L134" s="209" t="str">
        <x:f>IF('V6_ANNEE_2024'!$H134="","",'V6_ANNEE_2024'!$H134)</x:f>
      </x:c>
      <x:c r="M134" s="209" t="str">
        <x:f>IF('V6_ANNEE_2025'!$H134="","",'V6_ANNEE_2025'!$H134)</x:f>
      </x:c>
      <x:c r="N134" s="209" t="str">
        <x:f>IF('V6_ANNEE_2026'!$H134="","",'V6_ANNEE_2026'!$H134)</x:f>
      </x:c>
      <x:c r="O134" s="209" t="str">
        <x:f>IF('V6_ANNEE_2027'!$H134="","",'V6_ANNEE_2027'!$H134)</x:f>
      </x:c>
      <x:c r="P134" s="209" t="str">
        <x:f>IF('V6_ANNEE_2028'!$H134="","",'V6_ANNEE_2028'!$H134)</x:f>
      </x:c>
      <x:c r="Q134" s="209" t="str">
        <x:f>IF('V6_ANNEE_2029'!$H134="","",'V6_ANNEE_2029'!$H134)</x:f>
      </x:c>
      <x:c r="R134" s="209" t="str">
        <x:f>IF('V6_ANNEE_2030'!$H134="","",'V6_ANNEE_2030'!$H134)</x:f>
      </x:c>
      <x:c r="S134" s="209" t="str">
        <x:f>IF('V6_ANNEE_2031'!$H134="","",'V6_ANNEE_2031'!$H134)</x:f>
      </x:c>
      <x:c r="T134" s="209" t="str">
        <x:f>IF('V6_ANNEE_2032'!$H134="","",'V6_ANNEE_2032'!$H134)</x:f>
      </x:c>
      <x:c r="U134" s="209" t="str">
        <x:f>IF('V6_ANNEE_2033'!$H134="","",'V6_ANNEE_2033'!$H134)</x:f>
      </x:c>
      <x:c r="V134" s="209" t="str">
        <x:f>IF('V6_ANNEE_2034'!$H134="","",'V6_ANNEE_2034'!$H134)</x:f>
      </x:c>
      <x:c r="W134" s="209" t="str">
        <x:f>IF('V6_ANNEE_2035'!$H134="","",'V6_ANNEE_2035'!$H134)</x:f>
      </x:c>
      <x:c r="X134" s="209" t="str">
        <x:f>IFERROR(LOOKUP(2,1/(H134:W134&lt;&gt;""),H134:W134),"")</x:f>
      </x:c>
      <x:c r="Y134" s="209" t="str">
        <x:f>IF(X134="","",LOOKUP(2,1/(H134:W134&lt;&gt;""),$H$4:$W$4))</x:f>
      </x:c>
      <x:c r="Z134" s="205" t="n">
        <x:f>IFERROR(XLOOKUP(B134,V6_PARAMETRES_PROJECTIONS!$A$5:$A$19,V6_PARAMETRES_PROJECTIONS!$B$5:$B$19),0)</x:f>
        <x:v>0.03</x:v>
      </x:c>
      <x:c r="AA134" s="209" t="str">
        <x:f>IF(OR(X134="",NOT(ISNUMBER(X134))),"",IF(Y134&gt;=2030,IFERROR(INDEX(H134:W134,1,MATCH(2030,$H$4:$W$4,0)),X134),X134*(1+Z134)^(2030-Y134)))</x:f>
      </x:c>
      <x:c r="AB134" s="209" t="str">
        <x:f>IF(OR(X134="",NOT(ISNUMBER(X134))),"",IF(Y134&gt;=2035,IFERROR(INDEX(H134:W134,1,MATCH(2035,$H$4:$W$4,0)),X134),X134*(1+Z134)^(2035-Y134)))</x:f>
      </x:c>
      <x:c r="AC134" s="204" t="str">
        <x:f>IF(X134="","À saisir","OK")</x:f>
        <x:v>À saisir</x:v>
      </x:c>
    </x:row>
    <x:row r="135">
      <x:c r="A135" s="204" t="str">
        <x:v>B10-006</x:v>
      </x:c>
      <x:c r="B135" s="204" t="str">
        <x:v>Déchets</x:v>
      </x:c>
      <x:c r="C135" s="204" t="str">
        <x:v>Déchets organiques</x:v>
      </x:c>
      <x:c r="D135" s="204" t="str">
        <x:v>tonnes</x:v>
      </x:c>
      <x:c r="E135" s="204" t="str">
        <x:v>SONAGED / UCG / Ville</x:v>
      </x:c>
      <x:c r="F135" s="204" t="str">
        <x:v>Direction Déchets</x:v>
      </x:c>
      <x:c r="G135" s="204" t="str">
        <x:v>P0</x:v>
      </x:c>
      <x:c r="H135" s="209" t="str">
        <x:f>IF('V6_ANNEE_2020'!$H135="","",'V6_ANNEE_2020'!$H135)</x:f>
      </x:c>
      <x:c r="I135" s="209" t="str">
        <x:f>IF('V6_ANNEE_2021'!$H135="","",'V6_ANNEE_2021'!$H135)</x:f>
      </x:c>
      <x:c r="J135" s="209" t="str">
        <x:f>IF('V6_ANNEE_2022'!$H135="","",'V6_ANNEE_2022'!$H135)</x:f>
      </x:c>
      <x:c r="K135" s="209" t="str">
        <x:f>IF('V6_ANNEE_2023'!$H135="","",'V6_ANNEE_2023'!$H135)</x:f>
      </x:c>
      <x:c r="L135" s="209" t="str">
        <x:f>IF('V6_ANNEE_2024'!$H135="","",'V6_ANNEE_2024'!$H135)</x:f>
      </x:c>
      <x:c r="M135" s="209" t="str">
        <x:f>IF('V6_ANNEE_2025'!$H135="","",'V6_ANNEE_2025'!$H135)</x:f>
      </x:c>
      <x:c r="N135" s="209" t="str">
        <x:f>IF('V6_ANNEE_2026'!$H135="","",'V6_ANNEE_2026'!$H135)</x:f>
      </x:c>
      <x:c r="O135" s="209" t="str">
        <x:f>IF('V6_ANNEE_2027'!$H135="","",'V6_ANNEE_2027'!$H135)</x:f>
      </x:c>
      <x:c r="P135" s="209" t="str">
        <x:f>IF('V6_ANNEE_2028'!$H135="","",'V6_ANNEE_2028'!$H135)</x:f>
      </x:c>
      <x:c r="Q135" s="209" t="str">
        <x:f>IF('V6_ANNEE_2029'!$H135="","",'V6_ANNEE_2029'!$H135)</x:f>
      </x:c>
      <x:c r="R135" s="209" t="str">
        <x:f>IF('V6_ANNEE_2030'!$H135="","",'V6_ANNEE_2030'!$H135)</x:f>
      </x:c>
      <x:c r="S135" s="209" t="str">
        <x:f>IF('V6_ANNEE_2031'!$H135="","",'V6_ANNEE_2031'!$H135)</x:f>
      </x:c>
      <x:c r="T135" s="209" t="str">
        <x:f>IF('V6_ANNEE_2032'!$H135="","",'V6_ANNEE_2032'!$H135)</x:f>
      </x:c>
      <x:c r="U135" s="209" t="str">
        <x:f>IF('V6_ANNEE_2033'!$H135="","",'V6_ANNEE_2033'!$H135)</x:f>
      </x:c>
      <x:c r="V135" s="209" t="str">
        <x:f>IF('V6_ANNEE_2034'!$H135="","",'V6_ANNEE_2034'!$H135)</x:f>
      </x:c>
      <x:c r="W135" s="209" t="str">
        <x:f>IF('V6_ANNEE_2035'!$H135="","",'V6_ANNEE_2035'!$H135)</x:f>
      </x:c>
      <x:c r="X135" s="209" t="str">
        <x:f>IFERROR(LOOKUP(2,1/(H135:W135&lt;&gt;""),H135:W135),"")</x:f>
      </x:c>
      <x:c r="Y135" s="209" t="str">
        <x:f>IF(X135="","",LOOKUP(2,1/(H135:W135&lt;&gt;""),$H$4:$W$4))</x:f>
      </x:c>
      <x:c r="Z135" s="205" t="n">
        <x:f>IFERROR(XLOOKUP(B135,V6_PARAMETRES_PROJECTIONS!$A$5:$A$19,V6_PARAMETRES_PROJECTIONS!$B$5:$B$19),0)</x:f>
        <x:v>0.03</x:v>
      </x:c>
      <x:c r="AA135" s="209" t="str">
        <x:f>IF(OR(X135="",NOT(ISNUMBER(X135))),"",IF(Y135&gt;=2030,IFERROR(INDEX(H135:W135,1,MATCH(2030,$H$4:$W$4,0)),X135),X135*(1+Z135)^(2030-Y135)))</x:f>
      </x:c>
      <x:c r="AB135" s="209" t="str">
        <x:f>IF(OR(X135="",NOT(ISNUMBER(X135))),"",IF(Y135&gt;=2035,IFERROR(INDEX(H135:W135,1,MATCH(2035,$H$4:$W$4,0)),X135),X135*(1+Z135)^(2035-Y135)))</x:f>
      </x:c>
      <x:c r="AC135" s="204" t="str">
        <x:f>IF(X135="","À saisir","OK")</x:f>
        <x:v>À saisir</x:v>
      </x:c>
    </x:row>
    <x:row r="136">
      <x:c r="A136" s="204" t="str">
        <x:v>B10-007</x:v>
      </x:c>
      <x:c r="B136" s="204" t="str">
        <x:v>Déchets</x:v>
      </x:c>
      <x:c r="C136" s="204" t="str">
        <x:v>Valorisation</x:v>
      </x:c>
      <x:c r="D136" s="204" t="str">
        <x:v>tonnes</x:v>
      </x:c>
      <x:c r="E136" s="204" t="str">
        <x:v>SONAGED / UCG / Ville</x:v>
      </x:c>
      <x:c r="F136" s="204" t="str">
        <x:v>Direction Déchets</x:v>
      </x:c>
      <x:c r="G136" s="204" t="str">
        <x:v>P0</x:v>
      </x:c>
      <x:c r="H136" s="209" t="str">
        <x:f>IF('V6_ANNEE_2020'!$H136="","",'V6_ANNEE_2020'!$H136)</x:f>
      </x:c>
      <x:c r="I136" s="209" t="str">
        <x:f>IF('V6_ANNEE_2021'!$H136="","",'V6_ANNEE_2021'!$H136)</x:f>
      </x:c>
      <x:c r="J136" s="209" t="str">
        <x:f>IF('V6_ANNEE_2022'!$H136="","",'V6_ANNEE_2022'!$H136)</x:f>
      </x:c>
      <x:c r="K136" s="209" t="str">
        <x:f>IF('V6_ANNEE_2023'!$H136="","",'V6_ANNEE_2023'!$H136)</x:f>
      </x:c>
      <x:c r="L136" s="209" t="str">
        <x:f>IF('V6_ANNEE_2024'!$H136="","",'V6_ANNEE_2024'!$H136)</x:f>
      </x:c>
      <x:c r="M136" s="209" t="str">
        <x:f>IF('V6_ANNEE_2025'!$H136="","",'V6_ANNEE_2025'!$H136)</x:f>
      </x:c>
      <x:c r="N136" s="209" t="str">
        <x:f>IF('V6_ANNEE_2026'!$H136="","",'V6_ANNEE_2026'!$H136)</x:f>
      </x:c>
      <x:c r="O136" s="209" t="str">
        <x:f>IF('V6_ANNEE_2027'!$H136="","",'V6_ANNEE_2027'!$H136)</x:f>
      </x:c>
      <x:c r="P136" s="209" t="str">
        <x:f>IF('V6_ANNEE_2028'!$H136="","",'V6_ANNEE_2028'!$H136)</x:f>
      </x:c>
      <x:c r="Q136" s="209" t="str">
        <x:f>IF('V6_ANNEE_2029'!$H136="","",'V6_ANNEE_2029'!$H136)</x:f>
      </x:c>
      <x:c r="R136" s="209" t="str">
        <x:f>IF('V6_ANNEE_2030'!$H136="","",'V6_ANNEE_2030'!$H136)</x:f>
      </x:c>
      <x:c r="S136" s="209" t="str">
        <x:f>IF('V6_ANNEE_2031'!$H136="","",'V6_ANNEE_2031'!$H136)</x:f>
      </x:c>
      <x:c r="T136" s="209" t="str">
        <x:f>IF('V6_ANNEE_2032'!$H136="","",'V6_ANNEE_2032'!$H136)</x:f>
      </x:c>
      <x:c r="U136" s="209" t="str">
        <x:f>IF('V6_ANNEE_2033'!$H136="","",'V6_ANNEE_2033'!$H136)</x:f>
      </x:c>
      <x:c r="V136" s="209" t="str">
        <x:f>IF('V6_ANNEE_2034'!$H136="","",'V6_ANNEE_2034'!$H136)</x:f>
      </x:c>
      <x:c r="W136" s="209" t="str">
        <x:f>IF('V6_ANNEE_2035'!$H136="","",'V6_ANNEE_2035'!$H136)</x:f>
      </x:c>
      <x:c r="X136" s="209" t="str">
        <x:f>IFERROR(LOOKUP(2,1/(H136:W136&lt;&gt;""),H136:W136),"")</x:f>
      </x:c>
      <x:c r="Y136" s="209" t="str">
        <x:f>IF(X136="","",LOOKUP(2,1/(H136:W136&lt;&gt;""),$H$4:$W$4))</x:f>
      </x:c>
      <x:c r="Z136" s="205" t="n">
        <x:f>IFERROR(XLOOKUP(B136,V6_PARAMETRES_PROJECTIONS!$A$5:$A$19,V6_PARAMETRES_PROJECTIONS!$B$5:$B$19),0)</x:f>
        <x:v>0.03</x:v>
      </x:c>
      <x:c r="AA136" s="209" t="str">
        <x:f>IF(OR(X136="",NOT(ISNUMBER(X136))),"",IF(Y136&gt;=2030,IFERROR(INDEX(H136:W136,1,MATCH(2030,$H$4:$W$4,0)),X136),X136*(1+Z136)^(2030-Y136)))</x:f>
      </x:c>
      <x:c r="AB136" s="209" t="str">
        <x:f>IF(OR(X136="",NOT(ISNUMBER(X136))),"",IF(Y136&gt;=2035,IFERROR(INDEX(H136:W136,1,MATCH(2035,$H$4:$W$4,0)),X136),X136*(1+Z136)^(2035-Y136)))</x:f>
      </x:c>
      <x:c r="AC136" s="204" t="str">
        <x:f>IF(X136="","À saisir","OK")</x:f>
        <x:v>À saisir</x:v>
      </x:c>
    </x:row>
    <x:row r="137">
      <x:c r="A137" s="204" t="str">
        <x:v>B10-008</x:v>
      </x:c>
      <x:c r="B137" s="204" t="str">
        <x:v>Déchets</x:v>
      </x:c>
      <x:c r="C137" s="204" t="str">
        <x:v>Recyclés</x:v>
      </x:c>
      <x:c r="D137" s="204" t="str">
        <x:v>tonnes</x:v>
      </x:c>
      <x:c r="E137" s="204" t="str">
        <x:v>SONAGED / UCG / Ville</x:v>
      </x:c>
      <x:c r="F137" s="204" t="str">
        <x:v>Direction Déchets</x:v>
      </x:c>
      <x:c r="G137" s="204" t="str">
        <x:v>P0</x:v>
      </x:c>
      <x:c r="H137" s="209" t="str">
        <x:f>IF('V6_ANNEE_2020'!$H137="","",'V6_ANNEE_2020'!$H137)</x:f>
      </x:c>
      <x:c r="I137" s="209" t="str">
        <x:f>IF('V6_ANNEE_2021'!$H137="","",'V6_ANNEE_2021'!$H137)</x:f>
      </x:c>
      <x:c r="J137" s="209" t="str">
        <x:f>IF('V6_ANNEE_2022'!$H137="","",'V6_ANNEE_2022'!$H137)</x:f>
      </x:c>
      <x:c r="K137" s="209" t="str">
        <x:f>IF('V6_ANNEE_2023'!$H137="","",'V6_ANNEE_2023'!$H137)</x:f>
      </x:c>
      <x:c r="L137" s="209" t="str">
        <x:f>IF('V6_ANNEE_2024'!$H137="","",'V6_ANNEE_2024'!$H137)</x:f>
      </x:c>
      <x:c r="M137" s="209" t="str">
        <x:f>IF('V6_ANNEE_2025'!$H137="","",'V6_ANNEE_2025'!$H137)</x:f>
      </x:c>
      <x:c r="N137" s="209" t="str">
        <x:f>IF('V6_ANNEE_2026'!$H137="","",'V6_ANNEE_2026'!$H137)</x:f>
      </x:c>
      <x:c r="O137" s="209" t="str">
        <x:f>IF('V6_ANNEE_2027'!$H137="","",'V6_ANNEE_2027'!$H137)</x:f>
      </x:c>
      <x:c r="P137" s="209" t="str">
        <x:f>IF('V6_ANNEE_2028'!$H137="","",'V6_ANNEE_2028'!$H137)</x:f>
      </x:c>
      <x:c r="Q137" s="209" t="str">
        <x:f>IF('V6_ANNEE_2029'!$H137="","",'V6_ANNEE_2029'!$H137)</x:f>
      </x:c>
      <x:c r="R137" s="209" t="str">
        <x:f>IF('V6_ANNEE_2030'!$H137="","",'V6_ANNEE_2030'!$H137)</x:f>
      </x:c>
      <x:c r="S137" s="209" t="str">
        <x:f>IF('V6_ANNEE_2031'!$H137="","",'V6_ANNEE_2031'!$H137)</x:f>
      </x:c>
      <x:c r="T137" s="209" t="str">
        <x:f>IF('V6_ANNEE_2032'!$H137="","",'V6_ANNEE_2032'!$H137)</x:f>
      </x:c>
      <x:c r="U137" s="209" t="str">
        <x:f>IF('V6_ANNEE_2033'!$H137="","",'V6_ANNEE_2033'!$H137)</x:f>
      </x:c>
      <x:c r="V137" s="209" t="str">
        <x:f>IF('V6_ANNEE_2034'!$H137="","",'V6_ANNEE_2034'!$H137)</x:f>
      </x:c>
      <x:c r="W137" s="209" t="str">
        <x:f>IF('V6_ANNEE_2035'!$H137="","",'V6_ANNEE_2035'!$H137)</x:f>
      </x:c>
      <x:c r="X137" s="209" t="str">
        <x:f>IFERROR(LOOKUP(2,1/(H137:W137&lt;&gt;""),H137:W137),"")</x:f>
      </x:c>
      <x:c r="Y137" s="209" t="str">
        <x:f>IF(X137="","",LOOKUP(2,1/(H137:W137&lt;&gt;""),$H$4:$W$4))</x:f>
      </x:c>
      <x:c r="Z137" s="205" t="n">
        <x:f>IFERROR(XLOOKUP(B137,V6_PARAMETRES_PROJECTIONS!$A$5:$A$19,V6_PARAMETRES_PROJECTIONS!$B$5:$B$19),0)</x:f>
        <x:v>0.03</x:v>
      </x:c>
      <x:c r="AA137" s="209" t="str">
        <x:f>IF(OR(X137="",NOT(ISNUMBER(X137))),"",IF(Y137&gt;=2030,IFERROR(INDEX(H137:W137,1,MATCH(2030,$H$4:$W$4,0)),X137),X137*(1+Z137)^(2030-Y137)))</x:f>
      </x:c>
      <x:c r="AB137" s="209" t="str">
        <x:f>IF(OR(X137="",NOT(ISNUMBER(X137))),"",IF(Y137&gt;=2035,IFERROR(INDEX(H137:W137,1,MATCH(2035,$H$4:$W$4,0)),X137),X137*(1+Z137)^(2035-Y137)))</x:f>
      </x:c>
      <x:c r="AC137" s="204" t="str">
        <x:f>IF(X137="","À saisir","OK")</x:f>
        <x:v>À saisir</x:v>
      </x:c>
    </x:row>
    <x:row r="138">
      <x:c r="A138" s="204" t="str">
        <x:v>B10-009</x:v>
      </x:c>
      <x:c r="B138" s="204" t="str">
        <x:v>Déchets</x:v>
      </x:c>
      <x:c r="C138" s="204" t="str">
        <x:v>Compostés</x:v>
      </x:c>
      <x:c r="D138" s="204" t="str">
        <x:v>tonnes</x:v>
      </x:c>
      <x:c r="E138" s="204" t="str">
        <x:v>SONAGED / UCG / Ville</x:v>
      </x:c>
      <x:c r="F138" s="204" t="str">
        <x:v>Direction Déchets</x:v>
      </x:c>
      <x:c r="G138" s="204" t="str">
        <x:v>P0</x:v>
      </x:c>
      <x:c r="H138" s="209" t="str">
        <x:f>IF('V6_ANNEE_2020'!$H138="","",'V6_ANNEE_2020'!$H138)</x:f>
      </x:c>
      <x:c r="I138" s="209" t="str">
        <x:f>IF('V6_ANNEE_2021'!$H138="","",'V6_ANNEE_2021'!$H138)</x:f>
      </x:c>
      <x:c r="J138" s="209" t="str">
        <x:f>IF('V6_ANNEE_2022'!$H138="","",'V6_ANNEE_2022'!$H138)</x:f>
      </x:c>
      <x:c r="K138" s="209" t="str">
        <x:f>IF('V6_ANNEE_2023'!$H138="","",'V6_ANNEE_2023'!$H138)</x:f>
      </x:c>
      <x:c r="L138" s="209" t="str">
        <x:f>IF('V6_ANNEE_2024'!$H138="","",'V6_ANNEE_2024'!$H138)</x:f>
      </x:c>
      <x:c r="M138" s="209" t="str">
        <x:f>IF('V6_ANNEE_2025'!$H138="","",'V6_ANNEE_2025'!$H138)</x:f>
      </x:c>
      <x:c r="N138" s="209" t="str">
        <x:f>IF('V6_ANNEE_2026'!$H138="","",'V6_ANNEE_2026'!$H138)</x:f>
      </x:c>
      <x:c r="O138" s="209" t="str">
        <x:f>IF('V6_ANNEE_2027'!$H138="","",'V6_ANNEE_2027'!$H138)</x:f>
      </x:c>
      <x:c r="P138" s="209" t="str">
        <x:f>IF('V6_ANNEE_2028'!$H138="","",'V6_ANNEE_2028'!$H138)</x:f>
      </x:c>
      <x:c r="Q138" s="209" t="str">
        <x:f>IF('V6_ANNEE_2029'!$H138="","",'V6_ANNEE_2029'!$H138)</x:f>
      </x:c>
      <x:c r="R138" s="209" t="str">
        <x:f>IF('V6_ANNEE_2030'!$H138="","",'V6_ANNEE_2030'!$H138)</x:f>
      </x:c>
      <x:c r="S138" s="209" t="str">
        <x:f>IF('V6_ANNEE_2031'!$H138="","",'V6_ANNEE_2031'!$H138)</x:f>
      </x:c>
      <x:c r="T138" s="209" t="str">
        <x:f>IF('V6_ANNEE_2032'!$H138="","",'V6_ANNEE_2032'!$H138)</x:f>
      </x:c>
      <x:c r="U138" s="209" t="str">
        <x:f>IF('V6_ANNEE_2033'!$H138="","",'V6_ANNEE_2033'!$H138)</x:f>
      </x:c>
      <x:c r="V138" s="209" t="str">
        <x:f>IF('V6_ANNEE_2034'!$H138="","",'V6_ANNEE_2034'!$H138)</x:f>
      </x:c>
      <x:c r="W138" s="209" t="str">
        <x:f>IF('V6_ANNEE_2035'!$H138="","",'V6_ANNEE_2035'!$H138)</x:f>
      </x:c>
      <x:c r="X138" s="209" t="str">
        <x:f>IFERROR(LOOKUP(2,1/(H138:W138&lt;&gt;""),H138:W138),"")</x:f>
      </x:c>
      <x:c r="Y138" s="209" t="str">
        <x:f>IF(X138="","",LOOKUP(2,1/(H138:W138&lt;&gt;""),$H$4:$W$4))</x:f>
      </x:c>
      <x:c r="Z138" s="205" t="n">
        <x:f>IFERROR(XLOOKUP(B138,V6_PARAMETRES_PROJECTIONS!$A$5:$A$19,V6_PARAMETRES_PROJECTIONS!$B$5:$B$19),0)</x:f>
        <x:v>0.03</x:v>
      </x:c>
      <x:c r="AA138" s="209" t="str">
        <x:f>IF(OR(X138="",NOT(ISNUMBER(X138))),"",IF(Y138&gt;=2030,IFERROR(INDEX(H138:W138,1,MATCH(2030,$H$4:$W$4,0)),X138),X138*(1+Z138)^(2030-Y138)))</x:f>
      </x:c>
      <x:c r="AB138" s="209" t="str">
        <x:f>IF(OR(X138="",NOT(ISNUMBER(X138))),"",IF(Y138&gt;=2035,IFERROR(INDEX(H138:W138,1,MATCH(2035,$H$4:$W$4,0)),X138),X138*(1+Z138)^(2035-Y138)))</x:f>
      </x:c>
      <x:c r="AC138" s="204" t="str">
        <x:f>IF(X138="","À saisir","OK")</x:f>
        <x:v>À saisir</x:v>
      </x:c>
    </x:row>
    <x:row r="139">
      <x:c r="A139" s="204" t="str">
        <x:v>B10-010</x:v>
      </x:c>
      <x:c r="B139" s="204" t="str">
        <x:v>Déchets</x:v>
      </x:c>
      <x:c r="C139" s="204" t="str">
        <x:v>Réutilisés</x:v>
      </x:c>
      <x:c r="D139" s="204" t="str">
        <x:v>tonnes</x:v>
      </x:c>
      <x:c r="E139" s="204" t="str">
        <x:v>SONAGED / UCG / Ville</x:v>
      </x:c>
      <x:c r="F139" s="204" t="str">
        <x:v>Direction Déchets</x:v>
      </x:c>
      <x:c r="G139" s="204" t="str">
        <x:v>P0</x:v>
      </x:c>
      <x:c r="H139" s="209" t="str">
        <x:f>IF('V6_ANNEE_2020'!$H139="","",'V6_ANNEE_2020'!$H139)</x:f>
      </x:c>
      <x:c r="I139" s="209" t="str">
        <x:f>IF('V6_ANNEE_2021'!$H139="","",'V6_ANNEE_2021'!$H139)</x:f>
      </x:c>
      <x:c r="J139" s="209" t="str">
        <x:f>IF('V6_ANNEE_2022'!$H139="","",'V6_ANNEE_2022'!$H139)</x:f>
      </x:c>
      <x:c r="K139" s="209" t="str">
        <x:f>IF('V6_ANNEE_2023'!$H139="","",'V6_ANNEE_2023'!$H139)</x:f>
      </x:c>
      <x:c r="L139" s="209" t="str">
        <x:f>IF('V6_ANNEE_2024'!$H139="","",'V6_ANNEE_2024'!$H139)</x:f>
      </x:c>
      <x:c r="M139" s="209" t="str">
        <x:f>IF('V6_ANNEE_2025'!$H139="","",'V6_ANNEE_2025'!$H139)</x:f>
      </x:c>
      <x:c r="N139" s="209" t="str">
        <x:f>IF('V6_ANNEE_2026'!$H139="","",'V6_ANNEE_2026'!$H139)</x:f>
      </x:c>
      <x:c r="O139" s="209" t="str">
        <x:f>IF('V6_ANNEE_2027'!$H139="","",'V6_ANNEE_2027'!$H139)</x:f>
      </x:c>
      <x:c r="P139" s="209" t="str">
        <x:f>IF('V6_ANNEE_2028'!$H139="","",'V6_ANNEE_2028'!$H139)</x:f>
      </x:c>
      <x:c r="Q139" s="209" t="str">
        <x:f>IF('V6_ANNEE_2029'!$H139="","",'V6_ANNEE_2029'!$H139)</x:f>
      </x:c>
      <x:c r="R139" s="209" t="str">
        <x:f>IF('V6_ANNEE_2030'!$H139="","",'V6_ANNEE_2030'!$H139)</x:f>
      </x:c>
      <x:c r="S139" s="209" t="str">
        <x:f>IF('V6_ANNEE_2031'!$H139="","",'V6_ANNEE_2031'!$H139)</x:f>
      </x:c>
      <x:c r="T139" s="209" t="str">
        <x:f>IF('V6_ANNEE_2032'!$H139="","",'V6_ANNEE_2032'!$H139)</x:f>
      </x:c>
      <x:c r="U139" s="209" t="str">
        <x:f>IF('V6_ANNEE_2033'!$H139="","",'V6_ANNEE_2033'!$H139)</x:f>
      </x:c>
      <x:c r="V139" s="209" t="str">
        <x:f>IF('V6_ANNEE_2034'!$H139="","",'V6_ANNEE_2034'!$H139)</x:f>
      </x:c>
      <x:c r="W139" s="209" t="str">
        <x:f>IF('V6_ANNEE_2035'!$H139="","",'V6_ANNEE_2035'!$H139)</x:f>
      </x:c>
      <x:c r="X139" s="209" t="str">
        <x:f>IFERROR(LOOKUP(2,1/(H139:W139&lt;&gt;""),H139:W139),"")</x:f>
      </x:c>
      <x:c r="Y139" s="209" t="str">
        <x:f>IF(X139="","",LOOKUP(2,1/(H139:W139&lt;&gt;""),$H$4:$W$4))</x:f>
      </x:c>
      <x:c r="Z139" s="205" t="n">
        <x:f>IFERROR(XLOOKUP(B139,V6_PARAMETRES_PROJECTIONS!$A$5:$A$19,V6_PARAMETRES_PROJECTIONS!$B$5:$B$19),0)</x:f>
        <x:v>0.03</x:v>
      </x:c>
      <x:c r="AA139" s="209" t="str">
        <x:f>IF(OR(X139="",NOT(ISNUMBER(X139))),"",IF(Y139&gt;=2030,IFERROR(INDEX(H139:W139,1,MATCH(2030,$H$4:$W$4,0)),X139),X139*(1+Z139)^(2030-Y139)))</x:f>
      </x:c>
      <x:c r="AB139" s="209" t="str">
        <x:f>IF(OR(X139="",NOT(ISNUMBER(X139))),"",IF(Y139&gt;=2035,IFERROR(INDEX(H139:W139,1,MATCH(2035,$H$4:$W$4,0)),X139),X139*(1+Z139)^(2035-Y139)))</x:f>
      </x:c>
      <x:c r="AC139" s="204" t="str">
        <x:f>IF(X139="","À saisir","OK")</x:f>
        <x:v>À saisir</x:v>
      </x:c>
    </x:row>
    <x:row r="140">
      <x:c r="A140" s="204" t="str">
        <x:v>B10-011</x:v>
      </x:c>
      <x:c r="B140" s="204" t="str">
        <x:v>Déchets</x:v>
      </x:c>
      <x:c r="C140" s="204" t="str">
        <x:v>Valorisés</x:v>
      </x:c>
      <x:c r="D140" s="204" t="str">
        <x:v>tonnes</x:v>
      </x:c>
      <x:c r="E140" s="204" t="str">
        <x:v>SONAGED / UCG / Ville</x:v>
      </x:c>
      <x:c r="F140" s="204" t="str">
        <x:v>Direction Déchets</x:v>
      </x:c>
      <x:c r="G140" s="204" t="str">
        <x:v>P0</x:v>
      </x:c>
      <x:c r="H140" s="209" t="str">
        <x:f>IF('V6_ANNEE_2020'!$H140="","",'V6_ANNEE_2020'!$H140)</x:f>
      </x:c>
      <x:c r="I140" s="209" t="str">
        <x:f>IF('V6_ANNEE_2021'!$H140="","",'V6_ANNEE_2021'!$H140)</x:f>
      </x:c>
      <x:c r="J140" s="209" t="str">
        <x:f>IF('V6_ANNEE_2022'!$H140="","",'V6_ANNEE_2022'!$H140)</x:f>
      </x:c>
      <x:c r="K140" s="209" t="str">
        <x:f>IF('V6_ANNEE_2023'!$H140="","",'V6_ANNEE_2023'!$H140)</x:f>
      </x:c>
      <x:c r="L140" s="209" t="str">
        <x:f>IF('V6_ANNEE_2024'!$H140="","",'V6_ANNEE_2024'!$H140)</x:f>
      </x:c>
      <x:c r="M140" s="209" t="str">
        <x:f>IF('V6_ANNEE_2025'!$H140="","",'V6_ANNEE_2025'!$H140)</x:f>
      </x:c>
      <x:c r="N140" s="209" t="str">
        <x:f>IF('V6_ANNEE_2026'!$H140="","",'V6_ANNEE_2026'!$H140)</x:f>
      </x:c>
      <x:c r="O140" s="209" t="str">
        <x:f>IF('V6_ANNEE_2027'!$H140="","",'V6_ANNEE_2027'!$H140)</x:f>
      </x:c>
      <x:c r="P140" s="209" t="str">
        <x:f>IF('V6_ANNEE_2028'!$H140="","",'V6_ANNEE_2028'!$H140)</x:f>
      </x:c>
      <x:c r="Q140" s="209" t="str">
        <x:f>IF('V6_ANNEE_2029'!$H140="","",'V6_ANNEE_2029'!$H140)</x:f>
      </x:c>
      <x:c r="R140" s="209" t="str">
        <x:f>IF('V6_ANNEE_2030'!$H140="","",'V6_ANNEE_2030'!$H140)</x:f>
      </x:c>
      <x:c r="S140" s="209" t="str">
        <x:f>IF('V6_ANNEE_2031'!$H140="","",'V6_ANNEE_2031'!$H140)</x:f>
      </x:c>
      <x:c r="T140" s="209" t="str">
        <x:f>IF('V6_ANNEE_2032'!$H140="","",'V6_ANNEE_2032'!$H140)</x:f>
      </x:c>
      <x:c r="U140" s="209" t="str">
        <x:f>IF('V6_ANNEE_2033'!$H140="","",'V6_ANNEE_2033'!$H140)</x:f>
      </x:c>
      <x:c r="V140" s="209" t="str">
        <x:f>IF('V6_ANNEE_2034'!$H140="","",'V6_ANNEE_2034'!$H140)</x:f>
      </x:c>
      <x:c r="W140" s="209" t="str">
        <x:f>IF('V6_ANNEE_2035'!$H140="","",'V6_ANNEE_2035'!$H140)</x:f>
      </x:c>
      <x:c r="X140" s="209" t="str">
        <x:f>IFERROR(LOOKUP(2,1/(H140:W140&lt;&gt;""),H140:W140),"")</x:f>
      </x:c>
      <x:c r="Y140" s="209" t="str">
        <x:f>IF(X140="","",LOOKUP(2,1/(H140:W140&lt;&gt;""),$H$4:$W$4))</x:f>
      </x:c>
      <x:c r="Z140" s="205" t="n">
        <x:f>IFERROR(XLOOKUP(B140,V6_PARAMETRES_PROJECTIONS!$A$5:$A$19,V6_PARAMETRES_PROJECTIONS!$B$5:$B$19),0)</x:f>
        <x:v>0.03</x:v>
      </x:c>
      <x:c r="AA140" s="209" t="str">
        <x:f>IF(OR(X140="",NOT(ISNUMBER(X140))),"",IF(Y140&gt;=2030,IFERROR(INDEX(H140:W140,1,MATCH(2030,$H$4:$W$4,0)),X140),X140*(1+Z140)^(2030-Y140)))</x:f>
      </x:c>
      <x:c r="AB140" s="209" t="str">
        <x:f>IF(OR(X140="",NOT(ISNUMBER(X140))),"",IF(Y140&gt;=2035,IFERROR(INDEX(H140:W140,1,MATCH(2035,$H$4:$W$4,0)),X140),X140*(1+Z140)^(2035-Y140)))</x:f>
      </x:c>
      <x:c r="AC140" s="204" t="str">
        <x:f>IF(X140="","À saisir","OK")</x:f>
        <x:v>À saisir</x:v>
      </x:c>
    </x:row>
    <x:row r="141">
      <x:c r="A141" s="204" t="str">
        <x:v>B10-012</x:v>
      </x:c>
      <x:c r="B141" s="204" t="str">
        <x:v>Déchets</x:v>
      </x:c>
      <x:c r="C141" s="204" t="str">
        <x:v>Mise en décharge</x:v>
      </x:c>
      <x:c r="D141" s="204" t="str">
        <x:v>tonnes</x:v>
      </x:c>
      <x:c r="E141" s="204" t="str">
        <x:v>SONAGED / UCG / Ville</x:v>
      </x:c>
      <x:c r="F141" s="204" t="str">
        <x:v>Direction Déchets</x:v>
      </x:c>
      <x:c r="G141" s="204" t="str">
        <x:v>P0</x:v>
      </x:c>
      <x:c r="H141" s="209" t="str">
        <x:f>IF('V6_ANNEE_2020'!$H141="","",'V6_ANNEE_2020'!$H141)</x:f>
      </x:c>
      <x:c r="I141" s="209" t="str">
        <x:f>IF('V6_ANNEE_2021'!$H141="","",'V6_ANNEE_2021'!$H141)</x:f>
      </x:c>
      <x:c r="J141" s="209" t="str">
        <x:f>IF('V6_ANNEE_2022'!$H141="","",'V6_ANNEE_2022'!$H141)</x:f>
      </x:c>
      <x:c r="K141" s="209" t="str">
        <x:f>IF('V6_ANNEE_2023'!$H141="","",'V6_ANNEE_2023'!$H141)</x:f>
      </x:c>
      <x:c r="L141" s="209" t="str">
        <x:f>IF('V6_ANNEE_2024'!$H141="","",'V6_ANNEE_2024'!$H141)</x:f>
      </x:c>
      <x:c r="M141" s="209" t="str">
        <x:f>IF('V6_ANNEE_2025'!$H141="","",'V6_ANNEE_2025'!$H141)</x:f>
      </x:c>
      <x:c r="N141" s="209" t="str">
        <x:f>IF('V6_ANNEE_2026'!$H141="","",'V6_ANNEE_2026'!$H141)</x:f>
      </x:c>
      <x:c r="O141" s="209" t="str">
        <x:f>IF('V6_ANNEE_2027'!$H141="","",'V6_ANNEE_2027'!$H141)</x:f>
      </x:c>
      <x:c r="P141" s="209" t="str">
        <x:f>IF('V6_ANNEE_2028'!$H141="","",'V6_ANNEE_2028'!$H141)</x:f>
      </x:c>
      <x:c r="Q141" s="209" t="str">
        <x:f>IF('V6_ANNEE_2029'!$H141="","",'V6_ANNEE_2029'!$H141)</x:f>
      </x:c>
      <x:c r="R141" s="209" t="str">
        <x:f>IF('V6_ANNEE_2030'!$H141="","",'V6_ANNEE_2030'!$H141)</x:f>
      </x:c>
      <x:c r="S141" s="209" t="str">
        <x:f>IF('V6_ANNEE_2031'!$H141="","",'V6_ANNEE_2031'!$H141)</x:f>
      </x:c>
      <x:c r="T141" s="209" t="str">
        <x:f>IF('V6_ANNEE_2032'!$H141="","",'V6_ANNEE_2032'!$H141)</x:f>
      </x:c>
      <x:c r="U141" s="209" t="str">
        <x:f>IF('V6_ANNEE_2033'!$H141="","",'V6_ANNEE_2033'!$H141)</x:f>
      </x:c>
      <x:c r="V141" s="209" t="str">
        <x:f>IF('V6_ANNEE_2034'!$H141="","",'V6_ANNEE_2034'!$H141)</x:f>
      </x:c>
      <x:c r="W141" s="209" t="str">
        <x:f>IF('V6_ANNEE_2035'!$H141="","",'V6_ANNEE_2035'!$H141)</x:f>
      </x:c>
      <x:c r="X141" s="209" t="str">
        <x:f>IFERROR(LOOKUP(2,1/(H141:W141&lt;&gt;""),H141:W141),"")</x:f>
      </x:c>
      <x:c r="Y141" s="209" t="str">
        <x:f>IF(X141="","",LOOKUP(2,1/(H141:W141&lt;&gt;""),$H$4:$W$4))</x:f>
      </x:c>
      <x:c r="Z141" s="205" t="n">
        <x:f>IFERROR(XLOOKUP(B141,V6_PARAMETRES_PROJECTIONS!$A$5:$A$19,V6_PARAMETRES_PROJECTIONS!$B$5:$B$19),0)</x:f>
        <x:v>0.03</x:v>
      </x:c>
      <x:c r="AA141" s="209" t="str">
        <x:f>IF(OR(X141="",NOT(ISNUMBER(X141))),"",IF(Y141&gt;=2030,IFERROR(INDEX(H141:W141,1,MATCH(2030,$H$4:$W$4,0)),X141),X141*(1+Z141)^(2030-Y141)))</x:f>
      </x:c>
      <x:c r="AB141" s="209" t="str">
        <x:f>IF(OR(X141="",NOT(ISNUMBER(X141))),"",IF(Y141&gt;=2035,IFERROR(INDEX(H141:W141,1,MATCH(2035,$H$4:$W$4,0)),X141),X141*(1+Z141)^(2035-Y141)))</x:f>
      </x:c>
      <x:c r="AC141" s="204" t="str">
        <x:f>IF(X141="","À saisir","OK")</x:f>
        <x:v>À saisir</x:v>
      </x:c>
    </x:row>
    <x:row r="142">
      <x:c r="A142" s="204" t="str">
        <x:v>B10-013</x:v>
      </x:c>
      <x:c r="B142" s="204" t="str">
        <x:v>Déchets</x:v>
      </x:c>
      <x:c r="C142" s="204" t="str">
        <x:v>Quantité enfouie</x:v>
      </x:c>
      <x:c r="D142" s="204" t="str">
        <x:v>tonnes</x:v>
      </x:c>
      <x:c r="E142" s="204" t="str">
        <x:v>SONAGED / UCG / Ville</x:v>
      </x:c>
      <x:c r="F142" s="204" t="str">
        <x:v>Direction Déchets</x:v>
      </x:c>
      <x:c r="G142" s="204" t="str">
        <x:v>P0</x:v>
      </x:c>
      <x:c r="H142" s="209" t="str">
        <x:f>IF('V6_ANNEE_2020'!$H142="","",'V6_ANNEE_2020'!$H142)</x:f>
      </x:c>
      <x:c r="I142" s="209" t="str">
        <x:f>IF('V6_ANNEE_2021'!$H142="","",'V6_ANNEE_2021'!$H142)</x:f>
      </x:c>
      <x:c r="J142" s="209" t="str">
        <x:f>IF('V6_ANNEE_2022'!$H142="","",'V6_ANNEE_2022'!$H142)</x:f>
      </x:c>
      <x:c r="K142" s="209" t="str">
        <x:f>IF('V6_ANNEE_2023'!$H142="","",'V6_ANNEE_2023'!$H142)</x:f>
      </x:c>
      <x:c r="L142" s="209" t="str">
        <x:f>IF('V6_ANNEE_2024'!$H142="","",'V6_ANNEE_2024'!$H142)</x:f>
      </x:c>
      <x:c r="M142" s="209" t="str">
        <x:f>IF('V6_ANNEE_2025'!$H142="","",'V6_ANNEE_2025'!$H142)</x:f>
      </x:c>
      <x:c r="N142" s="209" t="str">
        <x:f>IF('V6_ANNEE_2026'!$H142="","",'V6_ANNEE_2026'!$H142)</x:f>
      </x:c>
      <x:c r="O142" s="209" t="str">
        <x:f>IF('V6_ANNEE_2027'!$H142="","",'V6_ANNEE_2027'!$H142)</x:f>
      </x:c>
      <x:c r="P142" s="209" t="str">
        <x:f>IF('V6_ANNEE_2028'!$H142="","",'V6_ANNEE_2028'!$H142)</x:f>
      </x:c>
      <x:c r="Q142" s="209" t="str">
        <x:f>IF('V6_ANNEE_2029'!$H142="","",'V6_ANNEE_2029'!$H142)</x:f>
      </x:c>
      <x:c r="R142" s="209" t="str">
        <x:f>IF('V6_ANNEE_2030'!$H142="","",'V6_ANNEE_2030'!$H142)</x:f>
      </x:c>
      <x:c r="S142" s="209" t="str">
        <x:f>IF('V6_ANNEE_2031'!$H142="","",'V6_ANNEE_2031'!$H142)</x:f>
      </x:c>
      <x:c r="T142" s="209" t="str">
        <x:f>IF('V6_ANNEE_2032'!$H142="","",'V6_ANNEE_2032'!$H142)</x:f>
      </x:c>
      <x:c r="U142" s="209" t="str">
        <x:f>IF('V6_ANNEE_2033'!$H142="","",'V6_ANNEE_2033'!$H142)</x:f>
      </x:c>
      <x:c r="V142" s="209" t="str">
        <x:f>IF('V6_ANNEE_2034'!$H142="","",'V6_ANNEE_2034'!$H142)</x:f>
      </x:c>
      <x:c r="W142" s="209" t="str">
        <x:f>IF('V6_ANNEE_2035'!$H142="","",'V6_ANNEE_2035'!$H142)</x:f>
      </x:c>
      <x:c r="X142" s="209" t="str">
        <x:f>IFERROR(LOOKUP(2,1/(H142:W142&lt;&gt;""),H142:W142),"")</x:f>
      </x:c>
      <x:c r="Y142" s="209" t="str">
        <x:f>IF(X142="","",LOOKUP(2,1/(H142:W142&lt;&gt;""),$H$4:$W$4))</x:f>
      </x:c>
      <x:c r="Z142" s="205" t="n">
        <x:f>IFERROR(XLOOKUP(B142,V6_PARAMETRES_PROJECTIONS!$A$5:$A$19,V6_PARAMETRES_PROJECTIONS!$B$5:$B$19),0)</x:f>
        <x:v>0.03</x:v>
      </x:c>
      <x:c r="AA142" s="209" t="str">
        <x:f>IF(OR(X142="",NOT(ISNUMBER(X142))),"",IF(Y142&gt;=2030,IFERROR(INDEX(H142:W142,1,MATCH(2030,$H$4:$W$4,0)),X142),X142*(1+Z142)^(2030-Y142)))</x:f>
      </x:c>
      <x:c r="AB142" s="209" t="str">
        <x:f>IF(OR(X142="",NOT(ISNUMBER(X142))),"",IF(Y142&gt;=2035,IFERROR(INDEX(H142:W142,1,MATCH(2035,$H$4:$W$4,0)),X142),X142*(1+Z142)^(2035-Y142)))</x:f>
      </x:c>
      <x:c r="AC142" s="204" t="str">
        <x:f>IF(X142="","À saisir","OK")</x:f>
        <x:v>À saisir</x:v>
      </x:c>
    </x:row>
    <x:row r="143">
      <x:c r="A143" s="204" t="str">
        <x:v>B10-014</x:v>
      </x:c>
      <x:c r="B143" s="204" t="str">
        <x:v>Déchets</x:v>
      </x:c>
      <x:c r="C143" s="204" t="str">
        <x:v>Méthane estimé</x:v>
      </x:c>
      <x:c r="D143" s="204" t="str">
        <x:v>tCH4</x:v>
      </x:c>
      <x:c r="E143" s="204" t="str">
        <x:v>SONAGED / UCG / Ville</x:v>
      </x:c>
      <x:c r="F143" s="204" t="str">
        <x:v>Direction Déchets</x:v>
      </x:c>
      <x:c r="G143" s="204" t="str">
        <x:v>P0</x:v>
      </x:c>
      <x:c r="H143" s="209" t="str">
        <x:f>IF('V6_ANNEE_2020'!$H143="","",'V6_ANNEE_2020'!$H143)</x:f>
      </x:c>
      <x:c r="I143" s="209" t="str">
        <x:f>IF('V6_ANNEE_2021'!$H143="","",'V6_ANNEE_2021'!$H143)</x:f>
      </x:c>
      <x:c r="J143" s="209" t="str">
        <x:f>IF('V6_ANNEE_2022'!$H143="","",'V6_ANNEE_2022'!$H143)</x:f>
      </x:c>
      <x:c r="K143" s="209" t="str">
        <x:f>IF('V6_ANNEE_2023'!$H143="","",'V6_ANNEE_2023'!$H143)</x:f>
      </x:c>
      <x:c r="L143" s="209" t="str">
        <x:f>IF('V6_ANNEE_2024'!$H143="","",'V6_ANNEE_2024'!$H143)</x:f>
      </x:c>
      <x:c r="M143" s="209" t="str">
        <x:f>IF('V6_ANNEE_2025'!$H143="","",'V6_ANNEE_2025'!$H143)</x:f>
      </x:c>
      <x:c r="N143" s="209" t="str">
        <x:f>IF('V6_ANNEE_2026'!$H143="","",'V6_ANNEE_2026'!$H143)</x:f>
      </x:c>
      <x:c r="O143" s="209" t="str">
        <x:f>IF('V6_ANNEE_2027'!$H143="","",'V6_ANNEE_2027'!$H143)</x:f>
      </x:c>
      <x:c r="P143" s="209" t="str">
        <x:f>IF('V6_ANNEE_2028'!$H143="","",'V6_ANNEE_2028'!$H143)</x:f>
      </x:c>
      <x:c r="Q143" s="209" t="str">
        <x:f>IF('V6_ANNEE_2029'!$H143="","",'V6_ANNEE_2029'!$H143)</x:f>
      </x:c>
      <x:c r="R143" s="209" t="str">
        <x:f>IF('V6_ANNEE_2030'!$H143="","",'V6_ANNEE_2030'!$H143)</x:f>
      </x:c>
      <x:c r="S143" s="209" t="str">
        <x:f>IF('V6_ANNEE_2031'!$H143="","",'V6_ANNEE_2031'!$H143)</x:f>
      </x:c>
      <x:c r="T143" s="209" t="str">
        <x:f>IF('V6_ANNEE_2032'!$H143="","",'V6_ANNEE_2032'!$H143)</x:f>
      </x:c>
      <x:c r="U143" s="209" t="str">
        <x:f>IF('V6_ANNEE_2033'!$H143="","",'V6_ANNEE_2033'!$H143)</x:f>
      </x:c>
      <x:c r="V143" s="209" t="str">
        <x:f>IF('V6_ANNEE_2034'!$H143="","",'V6_ANNEE_2034'!$H143)</x:f>
      </x:c>
      <x:c r="W143" s="209" t="str">
        <x:f>IF('V6_ANNEE_2035'!$H143="","",'V6_ANNEE_2035'!$H143)</x:f>
      </x:c>
      <x:c r="X143" s="209" t="str">
        <x:f>IFERROR(LOOKUP(2,1/(H143:W143&lt;&gt;""),H143:W143),"")</x:f>
      </x:c>
      <x:c r="Y143" s="209" t="str">
        <x:f>IF(X143="","",LOOKUP(2,1/(H143:W143&lt;&gt;""),$H$4:$W$4))</x:f>
      </x:c>
      <x:c r="Z143" s="205" t="n">
        <x:f>IFERROR(XLOOKUP(B143,V6_PARAMETRES_PROJECTIONS!$A$5:$A$19,V6_PARAMETRES_PROJECTIONS!$B$5:$B$19),0)</x:f>
        <x:v>0.03</x:v>
      </x:c>
      <x:c r="AA143" s="209" t="str">
        <x:f>IF(OR(X143="",NOT(ISNUMBER(X143))),"",IF(Y143&gt;=2030,IFERROR(INDEX(H143:W143,1,MATCH(2030,$H$4:$W$4,0)),X143),X143*(1+Z143)^(2030-Y143)))</x:f>
      </x:c>
      <x:c r="AB143" s="209" t="str">
        <x:f>IF(OR(X143="",NOT(ISNUMBER(X143))),"",IF(Y143&gt;=2035,IFERROR(INDEX(H143:W143,1,MATCH(2035,$H$4:$W$4,0)),X143),X143*(1+Z143)^(2035-Y143)))</x:f>
      </x:c>
      <x:c r="AC143" s="204" t="str">
        <x:f>IF(X143="","À saisir","OK")</x:f>
        <x:v>À saisir</x:v>
      </x:c>
    </x:row>
    <x:row r="144">
      <x:c r="A144" s="204" t="str">
        <x:v>B11-001</x:v>
      </x:c>
      <x:c r="B144" s="204" t="str">
        <x:v>Espaces verts et biodiversité</x:v>
      </x:c>
      <x:c r="C144" s="204" t="str">
        <x:v>Surface espaces verts</x:v>
      </x:c>
      <x:c r="D144" s="204" t="str">
        <x:v>m²</x:v>
      </x:c>
      <x:c r="E144" s="204" t="str">
        <x:v>Direction Environnement / SIG</x:v>
      </x:c>
      <x:c r="F144" s="204" t="str">
        <x:v>Espaces verts</x:v>
      </x:c>
      <x:c r="G144" s="204" t="str">
        <x:v>P1</x:v>
      </x:c>
      <x:c r="H144" s="209" t="str">
        <x:f>IF('V6_ANNEE_2020'!$H144="","",'V6_ANNEE_2020'!$H144)</x:f>
      </x:c>
      <x:c r="I144" s="209" t="str">
        <x:f>IF('V6_ANNEE_2021'!$H144="","",'V6_ANNEE_2021'!$H144)</x:f>
      </x:c>
      <x:c r="J144" s="209" t="str">
        <x:f>IF('V6_ANNEE_2022'!$H144="","",'V6_ANNEE_2022'!$H144)</x:f>
      </x:c>
      <x:c r="K144" s="209" t="str">
        <x:f>IF('V6_ANNEE_2023'!$H144="","",'V6_ANNEE_2023'!$H144)</x:f>
      </x:c>
      <x:c r="L144" s="209" t="str">
        <x:f>IF('V6_ANNEE_2024'!$H144="","",'V6_ANNEE_2024'!$H144)</x:f>
      </x:c>
      <x:c r="M144" s="209" t="str">
        <x:f>IF('V6_ANNEE_2025'!$H144="","",'V6_ANNEE_2025'!$H144)</x:f>
      </x:c>
      <x:c r="N144" s="209" t="str">
        <x:f>IF('V6_ANNEE_2026'!$H144="","",'V6_ANNEE_2026'!$H144)</x:f>
      </x:c>
      <x:c r="O144" s="209" t="str">
        <x:f>IF('V6_ANNEE_2027'!$H144="","",'V6_ANNEE_2027'!$H144)</x:f>
      </x:c>
      <x:c r="P144" s="209" t="str">
        <x:f>IF('V6_ANNEE_2028'!$H144="","",'V6_ANNEE_2028'!$H144)</x:f>
      </x:c>
      <x:c r="Q144" s="209" t="str">
        <x:f>IF('V6_ANNEE_2029'!$H144="","",'V6_ANNEE_2029'!$H144)</x:f>
      </x:c>
      <x:c r="R144" s="209" t="str">
        <x:f>IF('V6_ANNEE_2030'!$H144="","",'V6_ANNEE_2030'!$H144)</x:f>
      </x:c>
      <x:c r="S144" s="209" t="str">
        <x:f>IF('V6_ANNEE_2031'!$H144="","",'V6_ANNEE_2031'!$H144)</x:f>
      </x:c>
      <x:c r="T144" s="209" t="str">
        <x:f>IF('V6_ANNEE_2032'!$H144="","",'V6_ANNEE_2032'!$H144)</x:f>
      </x:c>
      <x:c r="U144" s="209" t="str">
        <x:f>IF('V6_ANNEE_2033'!$H144="","",'V6_ANNEE_2033'!$H144)</x:f>
      </x:c>
      <x:c r="V144" s="209" t="str">
        <x:f>IF('V6_ANNEE_2034'!$H144="","",'V6_ANNEE_2034'!$H144)</x:f>
      </x:c>
      <x:c r="W144" s="209" t="str">
        <x:f>IF('V6_ANNEE_2035'!$H144="","",'V6_ANNEE_2035'!$H144)</x:f>
      </x:c>
      <x:c r="X144" s="209" t="str">
        <x:f>IFERROR(LOOKUP(2,1/(H144:W144&lt;&gt;""),H144:W144),"")</x:f>
      </x:c>
      <x:c r="Y144" s="209" t="str">
        <x:f>IF(X144="","",LOOKUP(2,1/(H144:W144&lt;&gt;""),$H$4:$W$4))</x:f>
      </x:c>
      <x:c r="Z144" s="205" t="n">
        <x:f>IFERROR(XLOOKUP(B144,V6_PARAMETRES_PROJECTIONS!$A$5:$A$19,V6_PARAMETRES_PROJECTIONS!$B$5:$B$19),0)</x:f>
        <x:v>0.05</x:v>
      </x:c>
      <x:c r="AA144" s="209" t="str">
        <x:f>IF(OR(X144="",NOT(ISNUMBER(X144))),"",IF(Y144&gt;=2030,IFERROR(INDEX(H144:W144,1,MATCH(2030,$H$4:$W$4,0)),X144),X144*(1+Z144)^(2030-Y144)))</x:f>
      </x:c>
      <x:c r="AB144" s="209" t="str">
        <x:f>IF(OR(X144="",NOT(ISNUMBER(X144))),"",IF(Y144&gt;=2035,IFERROR(INDEX(H144:W144,1,MATCH(2035,$H$4:$W$4,0)),X144),X144*(1+Z144)^(2035-Y144)))</x:f>
      </x:c>
      <x:c r="AC144" s="204" t="str">
        <x:f>IF(X144="","À saisir","OK")</x:f>
        <x:v>À saisir</x:v>
      </x:c>
    </x:row>
    <x:row r="145">
      <x:c r="A145" s="204" t="str">
        <x:v>B11-002</x:v>
      </x:c>
      <x:c r="B145" s="204" t="str">
        <x:v>Espaces verts et biodiversité</x:v>
      </x:c>
      <x:c r="C145" s="204" t="str">
        <x:v>m²/habitant</x:v>
      </x:c>
      <x:c r="D145" s="204" t="str">
        <x:v>m²/hab</x:v>
      </x:c>
      <x:c r="E145" s="204" t="str">
        <x:v>Direction Environnement / SIG</x:v>
      </x:c>
      <x:c r="F145" s="204" t="str">
        <x:v>Espaces verts</x:v>
      </x:c>
      <x:c r="G145" s="204" t="str">
        <x:v>P1</x:v>
      </x:c>
      <x:c r="H145" s="209" t="str">
        <x:f>IF('V6_ANNEE_2020'!$H145="","",'V6_ANNEE_2020'!$H145)</x:f>
      </x:c>
      <x:c r="I145" s="209" t="str">
        <x:f>IF('V6_ANNEE_2021'!$H145="","",'V6_ANNEE_2021'!$H145)</x:f>
      </x:c>
      <x:c r="J145" s="209" t="str">
        <x:f>IF('V6_ANNEE_2022'!$H145="","",'V6_ANNEE_2022'!$H145)</x:f>
      </x:c>
      <x:c r="K145" s="209" t="str">
        <x:f>IF('V6_ANNEE_2023'!$H145="","",'V6_ANNEE_2023'!$H145)</x:f>
      </x:c>
      <x:c r="L145" s="209" t="str">
        <x:f>IF('V6_ANNEE_2024'!$H145="","",'V6_ANNEE_2024'!$H145)</x:f>
      </x:c>
      <x:c r="M145" s="209" t="str">
        <x:f>IF('V6_ANNEE_2025'!$H145="","",'V6_ANNEE_2025'!$H145)</x:f>
      </x:c>
      <x:c r="N145" s="209" t="str">
        <x:f>IF('V6_ANNEE_2026'!$H145="","",'V6_ANNEE_2026'!$H145)</x:f>
      </x:c>
      <x:c r="O145" s="209" t="str">
        <x:f>IF('V6_ANNEE_2027'!$H145="","",'V6_ANNEE_2027'!$H145)</x:f>
      </x:c>
      <x:c r="P145" s="209" t="str">
        <x:f>IF('V6_ANNEE_2028'!$H145="","",'V6_ANNEE_2028'!$H145)</x:f>
      </x:c>
      <x:c r="Q145" s="209" t="str">
        <x:f>IF('V6_ANNEE_2029'!$H145="","",'V6_ANNEE_2029'!$H145)</x:f>
      </x:c>
      <x:c r="R145" s="209" t="str">
        <x:f>IF('V6_ANNEE_2030'!$H145="","",'V6_ANNEE_2030'!$H145)</x:f>
      </x:c>
      <x:c r="S145" s="209" t="str">
        <x:f>IF('V6_ANNEE_2031'!$H145="","",'V6_ANNEE_2031'!$H145)</x:f>
      </x:c>
      <x:c r="T145" s="209" t="str">
        <x:f>IF('V6_ANNEE_2032'!$H145="","",'V6_ANNEE_2032'!$H145)</x:f>
      </x:c>
      <x:c r="U145" s="209" t="str">
        <x:f>IF('V6_ANNEE_2033'!$H145="","",'V6_ANNEE_2033'!$H145)</x:f>
      </x:c>
      <x:c r="V145" s="209" t="str">
        <x:f>IF('V6_ANNEE_2034'!$H145="","",'V6_ANNEE_2034'!$H145)</x:f>
      </x:c>
      <x:c r="W145" s="209" t="str">
        <x:f>IF('V6_ANNEE_2035'!$H145="","",'V6_ANNEE_2035'!$H145)</x:f>
      </x:c>
      <x:c r="X145" s="209" t="str">
        <x:f>IFERROR(LOOKUP(2,1/(H145:W145&lt;&gt;""),H145:W145),"")</x:f>
      </x:c>
      <x:c r="Y145" s="209" t="str">
        <x:f>IF(X145="","",LOOKUP(2,1/(H145:W145&lt;&gt;""),$H$4:$W$4))</x:f>
      </x:c>
      <x:c r="Z145" s="205" t="n">
        <x:f>IFERROR(XLOOKUP(B145,V6_PARAMETRES_PROJECTIONS!$A$5:$A$19,V6_PARAMETRES_PROJECTIONS!$B$5:$B$19),0)</x:f>
        <x:v>0.05</x:v>
      </x:c>
      <x:c r="AA145" s="209" t="str">
        <x:f>IF(OR(X145="",NOT(ISNUMBER(X145))),"",IF(Y145&gt;=2030,IFERROR(INDEX(H145:W145,1,MATCH(2030,$H$4:$W$4,0)),X145),X145*(1+Z145)^(2030-Y145)))</x:f>
      </x:c>
      <x:c r="AB145" s="209" t="str">
        <x:f>IF(OR(X145="",NOT(ISNUMBER(X145))),"",IF(Y145&gt;=2035,IFERROR(INDEX(H145:W145,1,MATCH(2035,$H$4:$W$4,0)),X145),X145*(1+Z145)^(2035-Y145)))</x:f>
      </x:c>
      <x:c r="AC145" s="204" t="str">
        <x:f>IF(X145="","À saisir","OK")</x:f>
        <x:v>À saisir</x:v>
      </x:c>
    </x:row>
    <x:row r="146">
      <x:c r="A146" s="204" t="str">
        <x:v>B11-003</x:v>
      </x:c>
      <x:c r="B146" s="204" t="str">
        <x:v>Espaces verts et biodiversité</x:v>
      </x:c>
      <x:c r="C146" s="204" t="str">
        <x:v>Parcs</x:v>
      </x:c>
      <x:c r="D146" s="204" t="str">
        <x:v>nombre</x:v>
      </x:c>
      <x:c r="E146" s="204" t="str">
        <x:v>Direction Environnement / SIG</x:v>
      </x:c>
      <x:c r="F146" s="204" t="str">
        <x:v>Espaces verts</x:v>
      </x:c>
      <x:c r="G146" s="204" t="str">
        <x:v>P1</x:v>
      </x:c>
      <x:c r="H146" s="209" t="str">
        <x:f>IF('V6_ANNEE_2020'!$H146="","",'V6_ANNEE_2020'!$H146)</x:f>
      </x:c>
      <x:c r="I146" s="209" t="str">
        <x:f>IF('V6_ANNEE_2021'!$H146="","",'V6_ANNEE_2021'!$H146)</x:f>
      </x:c>
      <x:c r="J146" s="209" t="str">
        <x:f>IF('V6_ANNEE_2022'!$H146="","",'V6_ANNEE_2022'!$H146)</x:f>
      </x:c>
      <x:c r="K146" s="209" t="str">
        <x:f>IF('V6_ANNEE_2023'!$H146="","",'V6_ANNEE_2023'!$H146)</x:f>
      </x:c>
      <x:c r="L146" s="209" t="str">
        <x:f>IF('V6_ANNEE_2024'!$H146="","",'V6_ANNEE_2024'!$H146)</x:f>
      </x:c>
      <x:c r="M146" s="209" t="str">
        <x:f>IF('V6_ANNEE_2025'!$H146="","",'V6_ANNEE_2025'!$H146)</x:f>
      </x:c>
      <x:c r="N146" s="209" t="str">
        <x:f>IF('V6_ANNEE_2026'!$H146="","",'V6_ANNEE_2026'!$H146)</x:f>
      </x:c>
      <x:c r="O146" s="209" t="str">
        <x:f>IF('V6_ANNEE_2027'!$H146="","",'V6_ANNEE_2027'!$H146)</x:f>
      </x:c>
      <x:c r="P146" s="209" t="str">
        <x:f>IF('V6_ANNEE_2028'!$H146="","",'V6_ANNEE_2028'!$H146)</x:f>
      </x:c>
      <x:c r="Q146" s="209" t="str">
        <x:f>IF('V6_ANNEE_2029'!$H146="","",'V6_ANNEE_2029'!$H146)</x:f>
      </x:c>
      <x:c r="R146" s="209" t="str">
        <x:f>IF('V6_ANNEE_2030'!$H146="","",'V6_ANNEE_2030'!$H146)</x:f>
      </x:c>
      <x:c r="S146" s="209" t="str">
        <x:f>IF('V6_ANNEE_2031'!$H146="","",'V6_ANNEE_2031'!$H146)</x:f>
      </x:c>
      <x:c r="T146" s="209" t="str">
        <x:f>IF('V6_ANNEE_2032'!$H146="","",'V6_ANNEE_2032'!$H146)</x:f>
      </x:c>
      <x:c r="U146" s="209" t="str">
        <x:f>IF('V6_ANNEE_2033'!$H146="","",'V6_ANNEE_2033'!$H146)</x:f>
      </x:c>
      <x:c r="V146" s="209" t="str">
        <x:f>IF('V6_ANNEE_2034'!$H146="","",'V6_ANNEE_2034'!$H146)</x:f>
      </x:c>
      <x:c r="W146" s="209" t="str">
        <x:f>IF('V6_ANNEE_2035'!$H146="","",'V6_ANNEE_2035'!$H146)</x:f>
      </x:c>
      <x:c r="X146" s="209" t="str">
        <x:f>IFERROR(LOOKUP(2,1/(H146:W146&lt;&gt;""),H146:W146),"")</x:f>
      </x:c>
      <x:c r="Y146" s="209" t="str">
        <x:f>IF(X146="","",LOOKUP(2,1/(H146:W146&lt;&gt;""),$H$4:$W$4))</x:f>
      </x:c>
      <x:c r="Z146" s="205" t="n">
        <x:f>IFERROR(XLOOKUP(B146,V6_PARAMETRES_PROJECTIONS!$A$5:$A$19,V6_PARAMETRES_PROJECTIONS!$B$5:$B$19),0)</x:f>
        <x:v>0.05</x:v>
      </x:c>
      <x:c r="AA146" s="209" t="str">
        <x:f>IF(OR(X146="",NOT(ISNUMBER(X146))),"",IF(Y146&gt;=2030,IFERROR(INDEX(H146:W146,1,MATCH(2030,$H$4:$W$4,0)),X146),X146*(1+Z146)^(2030-Y146)))</x:f>
      </x:c>
      <x:c r="AB146" s="209" t="str">
        <x:f>IF(OR(X146="",NOT(ISNUMBER(X146))),"",IF(Y146&gt;=2035,IFERROR(INDEX(H146:W146,1,MATCH(2035,$H$4:$W$4,0)),X146),X146*(1+Z146)^(2035-Y146)))</x:f>
      </x:c>
      <x:c r="AC146" s="204" t="str">
        <x:f>IF(X146="","À saisir","OK")</x:f>
        <x:v>À saisir</x:v>
      </x:c>
    </x:row>
    <x:row r="147">
      <x:c r="A147" s="204" t="str">
        <x:v>B11-004</x:v>
      </x:c>
      <x:c r="B147" s="204" t="str">
        <x:v>Espaces verts et biodiversité</x:v>
      </x:c>
      <x:c r="C147" s="204" t="str">
        <x:v>Jardins publics</x:v>
      </x:c>
      <x:c r="D147" s="204" t="str">
        <x:v>nombre</x:v>
      </x:c>
      <x:c r="E147" s="204" t="str">
        <x:v>Direction Environnement / SIG</x:v>
      </x:c>
      <x:c r="F147" s="204" t="str">
        <x:v>Espaces verts</x:v>
      </x:c>
      <x:c r="G147" s="204" t="str">
        <x:v>P1</x:v>
      </x:c>
      <x:c r="H147" s="209" t="str">
        <x:f>IF('V6_ANNEE_2020'!$H147="","",'V6_ANNEE_2020'!$H147)</x:f>
      </x:c>
      <x:c r="I147" s="209" t="str">
        <x:f>IF('V6_ANNEE_2021'!$H147="","",'V6_ANNEE_2021'!$H147)</x:f>
      </x:c>
      <x:c r="J147" s="209" t="str">
        <x:f>IF('V6_ANNEE_2022'!$H147="","",'V6_ANNEE_2022'!$H147)</x:f>
      </x:c>
      <x:c r="K147" s="209" t="str">
        <x:f>IF('V6_ANNEE_2023'!$H147="","",'V6_ANNEE_2023'!$H147)</x:f>
      </x:c>
      <x:c r="L147" s="209" t="str">
        <x:f>IF('V6_ANNEE_2024'!$H147="","",'V6_ANNEE_2024'!$H147)</x:f>
      </x:c>
      <x:c r="M147" s="209" t="str">
        <x:f>IF('V6_ANNEE_2025'!$H147="","",'V6_ANNEE_2025'!$H147)</x:f>
      </x:c>
      <x:c r="N147" s="209" t="str">
        <x:f>IF('V6_ANNEE_2026'!$H147="","",'V6_ANNEE_2026'!$H147)</x:f>
      </x:c>
      <x:c r="O147" s="209" t="str">
        <x:f>IF('V6_ANNEE_2027'!$H147="","",'V6_ANNEE_2027'!$H147)</x:f>
      </x:c>
      <x:c r="P147" s="209" t="str">
        <x:f>IF('V6_ANNEE_2028'!$H147="","",'V6_ANNEE_2028'!$H147)</x:f>
      </x:c>
      <x:c r="Q147" s="209" t="str">
        <x:f>IF('V6_ANNEE_2029'!$H147="","",'V6_ANNEE_2029'!$H147)</x:f>
      </x:c>
      <x:c r="R147" s="209" t="str">
        <x:f>IF('V6_ANNEE_2030'!$H147="","",'V6_ANNEE_2030'!$H147)</x:f>
      </x:c>
      <x:c r="S147" s="209" t="str">
        <x:f>IF('V6_ANNEE_2031'!$H147="","",'V6_ANNEE_2031'!$H147)</x:f>
      </x:c>
      <x:c r="T147" s="209" t="str">
        <x:f>IF('V6_ANNEE_2032'!$H147="","",'V6_ANNEE_2032'!$H147)</x:f>
      </x:c>
      <x:c r="U147" s="209" t="str">
        <x:f>IF('V6_ANNEE_2033'!$H147="","",'V6_ANNEE_2033'!$H147)</x:f>
      </x:c>
      <x:c r="V147" s="209" t="str">
        <x:f>IF('V6_ANNEE_2034'!$H147="","",'V6_ANNEE_2034'!$H147)</x:f>
      </x:c>
      <x:c r="W147" s="209" t="str">
        <x:f>IF('V6_ANNEE_2035'!$H147="","",'V6_ANNEE_2035'!$H147)</x:f>
      </x:c>
      <x:c r="X147" s="209" t="str">
        <x:f>IFERROR(LOOKUP(2,1/(H147:W147&lt;&gt;""),H147:W147),"")</x:f>
      </x:c>
      <x:c r="Y147" s="209" t="str">
        <x:f>IF(X147="","",LOOKUP(2,1/(H147:W147&lt;&gt;""),$H$4:$W$4))</x:f>
      </x:c>
      <x:c r="Z147" s="205" t="n">
        <x:f>IFERROR(XLOOKUP(B147,V6_PARAMETRES_PROJECTIONS!$A$5:$A$19,V6_PARAMETRES_PROJECTIONS!$B$5:$B$19),0)</x:f>
        <x:v>0.05</x:v>
      </x:c>
      <x:c r="AA147" s="209" t="str">
        <x:f>IF(OR(X147="",NOT(ISNUMBER(X147))),"",IF(Y147&gt;=2030,IFERROR(INDEX(H147:W147,1,MATCH(2030,$H$4:$W$4,0)),X147),X147*(1+Z147)^(2030-Y147)))</x:f>
      </x:c>
      <x:c r="AB147" s="209" t="str">
        <x:f>IF(OR(X147="",NOT(ISNUMBER(X147))),"",IF(Y147&gt;=2035,IFERROR(INDEX(H147:W147,1,MATCH(2035,$H$4:$W$4,0)),X147),X147*(1+Z147)^(2035-Y147)))</x:f>
      </x:c>
      <x:c r="AC147" s="204" t="str">
        <x:f>IF(X147="","À saisir","OK")</x:f>
        <x:v>À saisir</x:v>
      </x:c>
    </x:row>
    <x:row r="148">
      <x:c r="A148" s="204" t="str">
        <x:v>B11-005</x:v>
      </x:c>
      <x:c r="B148" s="204" t="str">
        <x:v>Espaces verts et biodiversité</x:v>
      </x:c>
      <x:c r="C148" s="204" t="str">
        <x:v>Jardins communautaires</x:v>
      </x:c>
      <x:c r="D148" s="204" t="str">
        <x:v>nombre</x:v>
      </x:c>
      <x:c r="E148" s="204" t="str">
        <x:v>Direction Environnement / SIG</x:v>
      </x:c>
      <x:c r="F148" s="204" t="str">
        <x:v>Espaces verts</x:v>
      </x:c>
      <x:c r="G148" s="204" t="str">
        <x:v>P1</x:v>
      </x:c>
      <x:c r="H148" s="209" t="str">
        <x:f>IF('V6_ANNEE_2020'!$H148="","",'V6_ANNEE_2020'!$H148)</x:f>
      </x:c>
      <x:c r="I148" s="209" t="str">
        <x:f>IF('V6_ANNEE_2021'!$H148="","",'V6_ANNEE_2021'!$H148)</x:f>
      </x:c>
      <x:c r="J148" s="209" t="str">
        <x:f>IF('V6_ANNEE_2022'!$H148="","",'V6_ANNEE_2022'!$H148)</x:f>
      </x:c>
      <x:c r="K148" s="209" t="str">
        <x:f>IF('V6_ANNEE_2023'!$H148="","",'V6_ANNEE_2023'!$H148)</x:f>
      </x:c>
      <x:c r="L148" s="209" t="str">
        <x:f>IF('V6_ANNEE_2024'!$H148="","",'V6_ANNEE_2024'!$H148)</x:f>
      </x:c>
      <x:c r="M148" s="209" t="str">
        <x:f>IF('V6_ANNEE_2025'!$H148="","",'V6_ANNEE_2025'!$H148)</x:f>
      </x:c>
      <x:c r="N148" s="209" t="str">
        <x:f>IF('V6_ANNEE_2026'!$H148="","",'V6_ANNEE_2026'!$H148)</x:f>
      </x:c>
      <x:c r="O148" s="209" t="str">
        <x:f>IF('V6_ANNEE_2027'!$H148="","",'V6_ANNEE_2027'!$H148)</x:f>
      </x:c>
      <x:c r="P148" s="209" t="str">
        <x:f>IF('V6_ANNEE_2028'!$H148="","",'V6_ANNEE_2028'!$H148)</x:f>
      </x:c>
      <x:c r="Q148" s="209" t="str">
        <x:f>IF('V6_ANNEE_2029'!$H148="","",'V6_ANNEE_2029'!$H148)</x:f>
      </x:c>
      <x:c r="R148" s="209" t="str">
        <x:f>IF('V6_ANNEE_2030'!$H148="","",'V6_ANNEE_2030'!$H148)</x:f>
      </x:c>
      <x:c r="S148" s="209" t="str">
        <x:f>IF('V6_ANNEE_2031'!$H148="","",'V6_ANNEE_2031'!$H148)</x:f>
      </x:c>
      <x:c r="T148" s="209" t="str">
        <x:f>IF('V6_ANNEE_2032'!$H148="","",'V6_ANNEE_2032'!$H148)</x:f>
      </x:c>
      <x:c r="U148" s="209" t="str">
        <x:f>IF('V6_ANNEE_2033'!$H148="","",'V6_ANNEE_2033'!$H148)</x:f>
      </x:c>
      <x:c r="V148" s="209" t="str">
        <x:f>IF('V6_ANNEE_2034'!$H148="","",'V6_ANNEE_2034'!$H148)</x:f>
      </x:c>
      <x:c r="W148" s="209" t="str">
        <x:f>IF('V6_ANNEE_2035'!$H148="","",'V6_ANNEE_2035'!$H148)</x:f>
      </x:c>
      <x:c r="X148" s="209" t="str">
        <x:f>IFERROR(LOOKUP(2,1/(H148:W148&lt;&gt;""),H148:W148),"")</x:f>
      </x:c>
      <x:c r="Y148" s="209" t="str">
        <x:f>IF(X148="","",LOOKUP(2,1/(H148:W148&lt;&gt;""),$H$4:$W$4))</x:f>
      </x:c>
      <x:c r="Z148" s="205" t="n">
        <x:f>IFERROR(XLOOKUP(B148,V6_PARAMETRES_PROJECTIONS!$A$5:$A$19,V6_PARAMETRES_PROJECTIONS!$B$5:$B$19),0)</x:f>
        <x:v>0.05</x:v>
      </x:c>
      <x:c r="AA148" s="209" t="str">
        <x:f>IF(OR(X148="",NOT(ISNUMBER(X148))),"",IF(Y148&gt;=2030,IFERROR(INDEX(H148:W148,1,MATCH(2030,$H$4:$W$4,0)),X148),X148*(1+Z148)^(2030-Y148)))</x:f>
      </x:c>
      <x:c r="AB148" s="209" t="str">
        <x:f>IF(OR(X148="",NOT(ISNUMBER(X148))),"",IF(Y148&gt;=2035,IFERROR(INDEX(H148:W148,1,MATCH(2035,$H$4:$W$4,0)),X148),X148*(1+Z148)^(2035-Y148)))</x:f>
      </x:c>
      <x:c r="AC148" s="204" t="str">
        <x:f>IF(X148="","À saisir","OK")</x:f>
        <x:v>À saisir</x:v>
      </x:c>
    </x:row>
    <x:row r="149">
      <x:c r="A149" s="204" t="str">
        <x:v>B11-006</x:v>
      </x:c>
      <x:c r="B149" s="204" t="str">
        <x:v>Espaces verts et biodiversité</x:v>
      </x:c>
      <x:c r="C149" s="204" t="str">
        <x:v>Micro-jardins</x:v>
      </x:c>
      <x:c r="D149" s="204" t="str">
        <x:v>nombre</x:v>
      </x:c>
      <x:c r="E149" s="204" t="str">
        <x:v>Direction Environnement / SIG</x:v>
      </x:c>
      <x:c r="F149" s="204" t="str">
        <x:v>Espaces verts</x:v>
      </x:c>
      <x:c r="G149" s="204" t="str">
        <x:v>P1</x:v>
      </x:c>
      <x:c r="H149" s="209" t="str">
        <x:f>IF('V6_ANNEE_2020'!$H149="","",'V6_ANNEE_2020'!$H149)</x:f>
      </x:c>
      <x:c r="I149" s="209" t="str">
        <x:f>IF('V6_ANNEE_2021'!$H149="","",'V6_ANNEE_2021'!$H149)</x:f>
      </x:c>
      <x:c r="J149" s="209" t="str">
        <x:f>IF('V6_ANNEE_2022'!$H149="","",'V6_ANNEE_2022'!$H149)</x:f>
      </x:c>
      <x:c r="K149" s="209" t="str">
        <x:f>IF('V6_ANNEE_2023'!$H149="","",'V6_ANNEE_2023'!$H149)</x:f>
      </x:c>
      <x:c r="L149" s="209" t="str">
        <x:f>IF('V6_ANNEE_2024'!$H149="","",'V6_ANNEE_2024'!$H149)</x:f>
      </x:c>
      <x:c r="M149" s="209" t="str">
        <x:f>IF('V6_ANNEE_2025'!$H149="","",'V6_ANNEE_2025'!$H149)</x:f>
      </x:c>
      <x:c r="N149" s="209" t="str">
        <x:f>IF('V6_ANNEE_2026'!$H149="","",'V6_ANNEE_2026'!$H149)</x:f>
      </x:c>
      <x:c r="O149" s="209" t="str">
        <x:f>IF('V6_ANNEE_2027'!$H149="","",'V6_ANNEE_2027'!$H149)</x:f>
      </x:c>
      <x:c r="P149" s="209" t="str">
        <x:f>IF('V6_ANNEE_2028'!$H149="","",'V6_ANNEE_2028'!$H149)</x:f>
      </x:c>
      <x:c r="Q149" s="209" t="str">
        <x:f>IF('V6_ANNEE_2029'!$H149="","",'V6_ANNEE_2029'!$H149)</x:f>
      </x:c>
      <x:c r="R149" s="209" t="str">
        <x:f>IF('V6_ANNEE_2030'!$H149="","",'V6_ANNEE_2030'!$H149)</x:f>
      </x:c>
      <x:c r="S149" s="209" t="str">
        <x:f>IF('V6_ANNEE_2031'!$H149="","",'V6_ANNEE_2031'!$H149)</x:f>
      </x:c>
      <x:c r="T149" s="209" t="str">
        <x:f>IF('V6_ANNEE_2032'!$H149="","",'V6_ANNEE_2032'!$H149)</x:f>
      </x:c>
      <x:c r="U149" s="209" t="str">
        <x:f>IF('V6_ANNEE_2033'!$H149="","",'V6_ANNEE_2033'!$H149)</x:f>
      </x:c>
      <x:c r="V149" s="209" t="str">
        <x:f>IF('V6_ANNEE_2034'!$H149="","",'V6_ANNEE_2034'!$H149)</x:f>
      </x:c>
      <x:c r="W149" s="209" t="str">
        <x:f>IF('V6_ANNEE_2035'!$H149="","",'V6_ANNEE_2035'!$H149)</x:f>
      </x:c>
      <x:c r="X149" s="209" t="str">
        <x:f>IFERROR(LOOKUP(2,1/(H149:W149&lt;&gt;""),H149:W149),"")</x:f>
      </x:c>
      <x:c r="Y149" s="209" t="str">
        <x:f>IF(X149="","",LOOKUP(2,1/(H149:W149&lt;&gt;""),$H$4:$W$4))</x:f>
      </x:c>
      <x:c r="Z149" s="205" t="n">
        <x:f>IFERROR(XLOOKUP(B149,V6_PARAMETRES_PROJECTIONS!$A$5:$A$19,V6_PARAMETRES_PROJECTIONS!$B$5:$B$19),0)</x:f>
        <x:v>0.05</x:v>
      </x:c>
      <x:c r="AA149" s="209" t="str">
        <x:f>IF(OR(X149="",NOT(ISNUMBER(X149))),"",IF(Y149&gt;=2030,IFERROR(INDEX(H149:W149,1,MATCH(2030,$H$4:$W$4,0)),X149),X149*(1+Z149)^(2030-Y149)))</x:f>
      </x:c>
      <x:c r="AB149" s="209" t="str">
        <x:f>IF(OR(X149="",NOT(ISNUMBER(X149))),"",IF(Y149&gt;=2035,IFERROR(INDEX(H149:W149,1,MATCH(2035,$H$4:$W$4,0)),X149),X149*(1+Z149)^(2035-Y149)))</x:f>
      </x:c>
      <x:c r="AC149" s="204" t="str">
        <x:f>IF(X149="","À saisir","OK")</x:f>
        <x:v>À saisir</x:v>
      </x:c>
    </x:row>
    <x:row r="150">
      <x:c r="A150" s="204" t="str">
        <x:v>B11-007</x:v>
      </x:c>
      <x:c r="B150" s="204" t="str">
        <x:v>Espaces verts et biodiversité</x:v>
      </x:c>
      <x:c r="C150" s="204" t="str">
        <x:v>Forêts urbaines</x:v>
      </x:c>
      <x:c r="D150" s="204" t="str">
        <x:v>ha</x:v>
      </x:c>
      <x:c r="E150" s="204" t="str">
        <x:v>Direction Environnement / SIG</x:v>
      </x:c>
      <x:c r="F150" s="204" t="str">
        <x:v>Espaces verts</x:v>
      </x:c>
      <x:c r="G150" s="204" t="str">
        <x:v>P1</x:v>
      </x:c>
      <x:c r="H150" s="209" t="str">
        <x:f>IF('V6_ANNEE_2020'!$H150="","",'V6_ANNEE_2020'!$H150)</x:f>
      </x:c>
      <x:c r="I150" s="209" t="str">
        <x:f>IF('V6_ANNEE_2021'!$H150="","",'V6_ANNEE_2021'!$H150)</x:f>
      </x:c>
      <x:c r="J150" s="209" t="str">
        <x:f>IF('V6_ANNEE_2022'!$H150="","",'V6_ANNEE_2022'!$H150)</x:f>
      </x:c>
      <x:c r="K150" s="209" t="str">
        <x:f>IF('V6_ANNEE_2023'!$H150="","",'V6_ANNEE_2023'!$H150)</x:f>
      </x:c>
      <x:c r="L150" s="209" t="str">
        <x:f>IF('V6_ANNEE_2024'!$H150="","",'V6_ANNEE_2024'!$H150)</x:f>
      </x:c>
      <x:c r="M150" s="209" t="str">
        <x:f>IF('V6_ANNEE_2025'!$H150="","",'V6_ANNEE_2025'!$H150)</x:f>
      </x:c>
      <x:c r="N150" s="209" t="str">
        <x:f>IF('V6_ANNEE_2026'!$H150="","",'V6_ANNEE_2026'!$H150)</x:f>
      </x:c>
      <x:c r="O150" s="209" t="str">
        <x:f>IF('V6_ANNEE_2027'!$H150="","",'V6_ANNEE_2027'!$H150)</x:f>
      </x:c>
      <x:c r="P150" s="209" t="str">
        <x:f>IF('V6_ANNEE_2028'!$H150="","",'V6_ANNEE_2028'!$H150)</x:f>
      </x:c>
      <x:c r="Q150" s="209" t="str">
        <x:f>IF('V6_ANNEE_2029'!$H150="","",'V6_ANNEE_2029'!$H150)</x:f>
      </x:c>
      <x:c r="R150" s="209" t="str">
        <x:f>IF('V6_ANNEE_2030'!$H150="","",'V6_ANNEE_2030'!$H150)</x:f>
      </x:c>
      <x:c r="S150" s="209" t="str">
        <x:f>IF('V6_ANNEE_2031'!$H150="","",'V6_ANNEE_2031'!$H150)</x:f>
      </x:c>
      <x:c r="T150" s="209" t="str">
        <x:f>IF('V6_ANNEE_2032'!$H150="","",'V6_ANNEE_2032'!$H150)</x:f>
      </x:c>
      <x:c r="U150" s="209" t="str">
        <x:f>IF('V6_ANNEE_2033'!$H150="","",'V6_ANNEE_2033'!$H150)</x:f>
      </x:c>
      <x:c r="V150" s="209" t="str">
        <x:f>IF('V6_ANNEE_2034'!$H150="","",'V6_ANNEE_2034'!$H150)</x:f>
      </x:c>
      <x:c r="W150" s="209" t="str">
        <x:f>IF('V6_ANNEE_2035'!$H150="","",'V6_ANNEE_2035'!$H150)</x:f>
      </x:c>
      <x:c r="X150" s="209" t="str">
        <x:f>IFERROR(LOOKUP(2,1/(H150:W150&lt;&gt;""),H150:W150),"")</x:f>
      </x:c>
      <x:c r="Y150" s="209" t="str">
        <x:f>IF(X150="","",LOOKUP(2,1/(H150:W150&lt;&gt;""),$H$4:$W$4))</x:f>
      </x:c>
      <x:c r="Z150" s="205" t="n">
        <x:f>IFERROR(XLOOKUP(B150,V6_PARAMETRES_PROJECTIONS!$A$5:$A$19,V6_PARAMETRES_PROJECTIONS!$B$5:$B$19),0)</x:f>
        <x:v>0.05</x:v>
      </x:c>
      <x:c r="AA150" s="209" t="str">
        <x:f>IF(OR(X150="",NOT(ISNUMBER(X150))),"",IF(Y150&gt;=2030,IFERROR(INDEX(H150:W150,1,MATCH(2030,$H$4:$W$4,0)),X150),X150*(1+Z150)^(2030-Y150)))</x:f>
      </x:c>
      <x:c r="AB150" s="209" t="str">
        <x:f>IF(OR(X150="",NOT(ISNUMBER(X150))),"",IF(Y150&gt;=2035,IFERROR(INDEX(H150:W150,1,MATCH(2035,$H$4:$W$4,0)),X150),X150*(1+Z150)^(2035-Y150)))</x:f>
      </x:c>
      <x:c r="AC150" s="204" t="str">
        <x:f>IF(X150="","À saisir","OK")</x:f>
        <x:v>À saisir</x:v>
      </x:c>
    </x:row>
    <x:row r="151">
      <x:c r="A151" s="204" t="str">
        <x:v>B11-008</x:v>
      </x:c>
      <x:c r="B151" s="204" t="str">
        <x:v>Espaces verts et biodiversité</x:v>
      </x:c>
      <x:c r="C151" s="204" t="str">
        <x:v>Corridors verts</x:v>
      </x:c>
      <x:c r="D151" s="204" t="str">
        <x:v>km</x:v>
      </x:c>
      <x:c r="E151" s="204" t="str">
        <x:v>Direction Environnement / SIG</x:v>
      </x:c>
      <x:c r="F151" s="204" t="str">
        <x:v>Espaces verts</x:v>
      </x:c>
      <x:c r="G151" s="204" t="str">
        <x:v>P1</x:v>
      </x:c>
      <x:c r="H151" s="209" t="str">
        <x:f>IF('V6_ANNEE_2020'!$H151="","",'V6_ANNEE_2020'!$H151)</x:f>
      </x:c>
      <x:c r="I151" s="209" t="str">
        <x:f>IF('V6_ANNEE_2021'!$H151="","",'V6_ANNEE_2021'!$H151)</x:f>
      </x:c>
      <x:c r="J151" s="209" t="str">
        <x:f>IF('V6_ANNEE_2022'!$H151="","",'V6_ANNEE_2022'!$H151)</x:f>
      </x:c>
      <x:c r="K151" s="209" t="str">
        <x:f>IF('V6_ANNEE_2023'!$H151="","",'V6_ANNEE_2023'!$H151)</x:f>
      </x:c>
      <x:c r="L151" s="209" t="str">
        <x:f>IF('V6_ANNEE_2024'!$H151="","",'V6_ANNEE_2024'!$H151)</x:f>
      </x:c>
      <x:c r="M151" s="209" t="str">
        <x:f>IF('V6_ANNEE_2025'!$H151="","",'V6_ANNEE_2025'!$H151)</x:f>
      </x:c>
      <x:c r="N151" s="209" t="str">
        <x:f>IF('V6_ANNEE_2026'!$H151="","",'V6_ANNEE_2026'!$H151)</x:f>
      </x:c>
      <x:c r="O151" s="209" t="str">
        <x:f>IF('V6_ANNEE_2027'!$H151="","",'V6_ANNEE_2027'!$H151)</x:f>
      </x:c>
      <x:c r="P151" s="209" t="str">
        <x:f>IF('V6_ANNEE_2028'!$H151="","",'V6_ANNEE_2028'!$H151)</x:f>
      </x:c>
      <x:c r="Q151" s="209" t="str">
        <x:f>IF('V6_ANNEE_2029'!$H151="","",'V6_ANNEE_2029'!$H151)</x:f>
      </x:c>
      <x:c r="R151" s="209" t="str">
        <x:f>IF('V6_ANNEE_2030'!$H151="","",'V6_ANNEE_2030'!$H151)</x:f>
      </x:c>
      <x:c r="S151" s="209" t="str">
        <x:f>IF('V6_ANNEE_2031'!$H151="","",'V6_ANNEE_2031'!$H151)</x:f>
      </x:c>
      <x:c r="T151" s="209" t="str">
        <x:f>IF('V6_ANNEE_2032'!$H151="","",'V6_ANNEE_2032'!$H151)</x:f>
      </x:c>
      <x:c r="U151" s="209" t="str">
        <x:f>IF('V6_ANNEE_2033'!$H151="","",'V6_ANNEE_2033'!$H151)</x:f>
      </x:c>
      <x:c r="V151" s="209" t="str">
        <x:f>IF('V6_ANNEE_2034'!$H151="","",'V6_ANNEE_2034'!$H151)</x:f>
      </x:c>
      <x:c r="W151" s="209" t="str">
        <x:f>IF('V6_ANNEE_2035'!$H151="","",'V6_ANNEE_2035'!$H151)</x:f>
      </x:c>
      <x:c r="X151" s="209" t="str">
        <x:f>IFERROR(LOOKUP(2,1/(H151:W151&lt;&gt;""),H151:W151),"")</x:f>
      </x:c>
      <x:c r="Y151" s="209" t="str">
        <x:f>IF(X151="","",LOOKUP(2,1/(H151:W151&lt;&gt;""),$H$4:$W$4))</x:f>
      </x:c>
      <x:c r="Z151" s="205" t="n">
        <x:f>IFERROR(XLOOKUP(B151,V6_PARAMETRES_PROJECTIONS!$A$5:$A$19,V6_PARAMETRES_PROJECTIONS!$B$5:$B$19),0)</x:f>
        <x:v>0.05</x:v>
      </x:c>
      <x:c r="AA151" s="209" t="str">
        <x:f>IF(OR(X151="",NOT(ISNUMBER(X151))),"",IF(Y151&gt;=2030,IFERROR(INDEX(H151:W151,1,MATCH(2030,$H$4:$W$4,0)),X151),X151*(1+Z151)^(2030-Y151)))</x:f>
      </x:c>
      <x:c r="AB151" s="209" t="str">
        <x:f>IF(OR(X151="",NOT(ISNUMBER(X151))),"",IF(Y151&gt;=2035,IFERROR(INDEX(H151:W151,1,MATCH(2035,$H$4:$W$4,0)),X151),X151*(1+Z151)^(2035-Y151)))</x:f>
      </x:c>
      <x:c r="AC151" s="204" t="str">
        <x:f>IF(X151="","À saisir","OK")</x:f>
        <x:v>À saisir</x:v>
      </x:c>
    </x:row>
    <x:row r="152">
      <x:c r="A152" s="204" t="str">
        <x:v>B11-009</x:v>
      </x:c>
      <x:c r="B152" s="204" t="str">
        <x:v>Espaces verts et biodiversité</x:v>
      </x:c>
      <x:c r="C152" s="204" t="str">
        <x:v>Zones humides</x:v>
      </x:c>
      <x:c r="D152" s="204" t="str">
        <x:v>ha</x:v>
      </x:c>
      <x:c r="E152" s="204" t="str">
        <x:v>Direction Environnement / SIG</x:v>
      </x:c>
      <x:c r="F152" s="204" t="str">
        <x:v>Espaces verts</x:v>
      </x:c>
      <x:c r="G152" s="204" t="str">
        <x:v>P1</x:v>
      </x:c>
      <x:c r="H152" s="209" t="str">
        <x:f>IF('V6_ANNEE_2020'!$H152="","",'V6_ANNEE_2020'!$H152)</x:f>
      </x:c>
      <x:c r="I152" s="209" t="str">
        <x:f>IF('V6_ANNEE_2021'!$H152="","",'V6_ANNEE_2021'!$H152)</x:f>
      </x:c>
      <x:c r="J152" s="209" t="str">
        <x:f>IF('V6_ANNEE_2022'!$H152="","",'V6_ANNEE_2022'!$H152)</x:f>
      </x:c>
      <x:c r="K152" s="209" t="str">
        <x:f>IF('V6_ANNEE_2023'!$H152="","",'V6_ANNEE_2023'!$H152)</x:f>
      </x:c>
      <x:c r="L152" s="209" t="str">
        <x:f>IF('V6_ANNEE_2024'!$H152="","",'V6_ANNEE_2024'!$H152)</x:f>
      </x:c>
      <x:c r="M152" s="209" t="str">
        <x:f>IF('V6_ANNEE_2025'!$H152="","",'V6_ANNEE_2025'!$H152)</x:f>
      </x:c>
      <x:c r="N152" s="209" t="str">
        <x:f>IF('V6_ANNEE_2026'!$H152="","",'V6_ANNEE_2026'!$H152)</x:f>
      </x:c>
      <x:c r="O152" s="209" t="str">
        <x:f>IF('V6_ANNEE_2027'!$H152="","",'V6_ANNEE_2027'!$H152)</x:f>
      </x:c>
      <x:c r="P152" s="209" t="str">
        <x:f>IF('V6_ANNEE_2028'!$H152="","",'V6_ANNEE_2028'!$H152)</x:f>
      </x:c>
      <x:c r="Q152" s="209" t="str">
        <x:f>IF('V6_ANNEE_2029'!$H152="","",'V6_ANNEE_2029'!$H152)</x:f>
      </x:c>
      <x:c r="R152" s="209" t="str">
        <x:f>IF('V6_ANNEE_2030'!$H152="","",'V6_ANNEE_2030'!$H152)</x:f>
      </x:c>
      <x:c r="S152" s="209" t="str">
        <x:f>IF('V6_ANNEE_2031'!$H152="","",'V6_ANNEE_2031'!$H152)</x:f>
      </x:c>
      <x:c r="T152" s="209" t="str">
        <x:f>IF('V6_ANNEE_2032'!$H152="","",'V6_ANNEE_2032'!$H152)</x:f>
      </x:c>
      <x:c r="U152" s="209" t="str">
        <x:f>IF('V6_ANNEE_2033'!$H152="","",'V6_ANNEE_2033'!$H152)</x:f>
      </x:c>
      <x:c r="V152" s="209" t="str">
        <x:f>IF('V6_ANNEE_2034'!$H152="","",'V6_ANNEE_2034'!$H152)</x:f>
      </x:c>
      <x:c r="W152" s="209" t="str">
        <x:f>IF('V6_ANNEE_2035'!$H152="","",'V6_ANNEE_2035'!$H152)</x:f>
      </x:c>
      <x:c r="X152" s="209" t="str">
        <x:f>IFERROR(LOOKUP(2,1/(H152:W152&lt;&gt;""),H152:W152),"")</x:f>
      </x:c>
      <x:c r="Y152" s="209" t="str">
        <x:f>IF(X152="","",LOOKUP(2,1/(H152:W152&lt;&gt;""),$H$4:$W$4))</x:f>
      </x:c>
      <x:c r="Z152" s="205" t="n">
        <x:f>IFERROR(XLOOKUP(B152,V6_PARAMETRES_PROJECTIONS!$A$5:$A$19,V6_PARAMETRES_PROJECTIONS!$B$5:$B$19),0)</x:f>
        <x:v>0.05</x:v>
      </x:c>
      <x:c r="AA152" s="209" t="str">
        <x:f>IF(OR(X152="",NOT(ISNUMBER(X152))),"",IF(Y152&gt;=2030,IFERROR(INDEX(H152:W152,1,MATCH(2030,$H$4:$W$4,0)),X152),X152*(1+Z152)^(2030-Y152)))</x:f>
      </x:c>
      <x:c r="AB152" s="209" t="str">
        <x:f>IF(OR(X152="",NOT(ISNUMBER(X152))),"",IF(Y152&gt;=2035,IFERROR(INDEX(H152:W152,1,MATCH(2035,$H$4:$W$4,0)),X152),X152*(1+Z152)^(2035-Y152)))</x:f>
      </x:c>
      <x:c r="AC152" s="204" t="str">
        <x:f>IF(X152="","À saisir","OK")</x:f>
        <x:v>À saisir</x:v>
      </x:c>
    </x:row>
    <x:row r="153">
      <x:c r="A153" s="204" t="str">
        <x:v>B11-010</x:v>
      </x:c>
      <x:c r="B153" s="204" t="str">
        <x:v>Espaces verts et biodiversité</x:v>
      </x:c>
      <x:c r="C153" s="204" t="str">
        <x:v>Mangroves</x:v>
      </x:c>
      <x:c r="D153" s="204" t="str">
        <x:v>ha</x:v>
      </x:c>
      <x:c r="E153" s="204" t="str">
        <x:v>Direction Environnement / SIG</x:v>
      </x:c>
      <x:c r="F153" s="204" t="str">
        <x:v>Espaces verts</x:v>
      </x:c>
      <x:c r="G153" s="204" t="str">
        <x:v>P1</x:v>
      </x:c>
      <x:c r="H153" s="209" t="str">
        <x:f>IF('V6_ANNEE_2020'!$H153="","",'V6_ANNEE_2020'!$H153)</x:f>
      </x:c>
      <x:c r="I153" s="209" t="str">
        <x:f>IF('V6_ANNEE_2021'!$H153="","",'V6_ANNEE_2021'!$H153)</x:f>
      </x:c>
      <x:c r="J153" s="209" t="str">
        <x:f>IF('V6_ANNEE_2022'!$H153="","",'V6_ANNEE_2022'!$H153)</x:f>
      </x:c>
      <x:c r="K153" s="209" t="str">
        <x:f>IF('V6_ANNEE_2023'!$H153="","",'V6_ANNEE_2023'!$H153)</x:f>
      </x:c>
      <x:c r="L153" s="209" t="str">
        <x:f>IF('V6_ANNEE_2024'!$H153="","",'V6_ANNEE_2024'!$H153)</x:f>
      </x:c>
      <x:c r="M153" s="209" t="str">
        <x:f>IF('V6_ANNEE_2025'!$H153="","",'V6_ANNEE_2025'!$H153)</x:f>
      </x:c>
      <x:c r="N153" s="209" t="str">
        <x:f>IF('V6_ANNEE_2026'!$H153="","",'V6_ANNEE_2026'!$H153)</x:f>
      </x:c>
      <x:c r="O153" s="209" t="str">
        <x:f>IF('V6_ANNEE_2027'!$H153="","",'V6_ANNEE_2027'!$H153)</x:f>
      </x:c>
      <x:c r="P153" s="209" t="str">
        <x:f>IF('V6_ANNEE_2028'!$H153="","",'V6_ANNEE_2028'!$H153)</x:f>
      </x:c>
      <x:c r="Q153" s="209" t="str">
        <x:f>IF('V6_ANNEE_2029'!$H153="","",'V6_ANNEE_2029'!$H153)</x:f>
      </x:c>
      <x:c r="R153" s="209" t="str">
        <x:f>IF('V6_ANNEE_2030'!$H153="","",'V6_ANNEE_2030'!$H153)</x:f>
      </x:c>
      <x:c r="S153" s="209" t="str">
        <x:f>IF('V6_ANNEE_2031'!$H153="","",'V6_ANNEE_2031'!$H153)</x:f>
      </x:c>
      <x:c r="T153" s="209" t="str">
        <x:f>IF('V6_ANNEE_2032'!$H153="","",'V6_ANNEE_2032'!$H153)</x:f>
      </x:c>
      <x:c r="U153" s="209" t="str">
        <x:f>IF('V6_ANNEE_2033'!$H153="","",'V6_ANNEE_2033'!$H153)</x:f>
      </x:c>
      <x:c r="V153" s="209" t="str">
        <x:f>IF('V6_ANNEE_2034'!$H153="","",'V6_ANNEE_2034'!$H153)</x:f>
      </x:c>
      <x:c r="W153" s="209" t="str">
        <x:f>IF('V6_ANNEE_2035'!$H153="","",'V6_ANNEE_2035'!$H153)</x:f>
      </x:c>
      <x:c r="X153" s="209" t="str">
        <x:f>IFERROR(LOOKUP(2,1/(H153:W153&lt;&gt;""),H153:W153),"")</x:f>
      </x:c>
      <x:c r="Y153" s="209" t="str">
        <x:f>IF(X153="","",LOOKUP(2,1/(H153:W153&lt;&gt;""),$H$4:$W$4))</x:f>
      </x:c>
      <x:c r="Z153" s="205" t="n">
        <x:f>IFERROR(XLOOKUP(B153,V6_PARAMETRES_PROJECTIONS!$A$5:$A$19,V6_PARAMETRES_PROJECTIONS!$B$5:$B$19),0)</x:f>
        <x:v>0.05</x:v>
      </x:c>
      <x:c r="AA153" s="209" t="str">
        <x:f>IF(OR(X153="",NOT(ISNUMBER(X153))),"",IF(Y153&gt;=2030,IFERROR(INDEX(H153:W153,1,MATCH(2030,$H$4:$W$4,0)),X153),X153*(1+Z153)^(2030-Y153)))</x:f>
      </x:c>
      <x:c r="AB153" s="209" t="str">
        <x:f>IF(OR(X153="",NOT(ISNUMBER(X153))),"",IF(Y153&gt;=2035,IFERROR(INDEX(H153:W153,1,MATCH(2035,$H$4:$W$4,0)),X153),X153*(1+Z153)^(2035-Y153)))</x:f>
      </x:c>
      <x:c r="AC153" s="204" t="str">
        <x:f>IF(X153="","À saisir","OK")</x:f>
        <x:v>À saisir</x:v>
      </x:c>
    </x:row>
    <x:row r="154">
      <x:c r="A154" s="204" t="str">
        <x:v>B11-011</x:v>
      </x:c>
      <x:c r="B154" s="204" t="str">
        <x:v>Espaces verts et biodiversité</x:v>
      </x:c>
      <x:c r="C154" s="204" t="str">
        <x:v>Arbres plantés</x:v>
      </x:c>
      <x:c r="D154" s="204" t="str">
        <x:v>nombre</x:v>
      </x:c>
      <x:c r="E154" s="204" t="str">
        <x:v>Direction Environnement / SIG</x:v>
      </x:c>
      <x:c r="F154" s="204" t="str">
        <x:v>Espaces verts</x:v>
      </x:c>
      <x:c r="G154" s="204" t="str">
        <x:v>P1</x:v>
      </x:c>
      <x:c r="H154" s="209" t="str">
        <x:f>IF('V6_ANNEE_2020'!$H154="","",'V6_ANNEE_2020'!$H154)</x:f>
      </x:c>
      <x:c r="I154" s="209" t="str">
        <x:f>IF('V6_ANNEE_2021'!$H154="","",'V6_ANNEE_2021'!$H154)</x:f>
      </x:c>
      <x:c r="J154" s="209" t="str">
        <x:f>IF('V6_ANNEE_2022'!$H154="","",'V6_ANNEE_2022'!$H154)</x:f>
      </x:c>
      <x:c r="K154" s="209" t="str">
        <x:f>IF('V6_ANNEE_2023'!$H154="","",'V6_ANNEE_2023'!$H154)</x:f>
      </x:c>
      <x:c r="L154" s="209" t="str">
        <x:f>IF('V6_ANNEE_2024'!$H154="","",'V6_ANNEE_2024'!$H154)</x:f>
      </x:c>
      <x:c r="M154" s="209" t="str">
        <x:f>IF('V6_ANNEE_2025'!$H154="","",'V6_ANNEE_2025'!$H154)</x:f>
      </x:c>
      <x:c r="N154" s="209" t="str">
        <x:f>IF('V6_ANNEE_2026'!$H154="","",'V6_ANNEE_2026'!$H154)</x:f>
      </x:c>
      <x:c r="O154" s="209" t="str">
        <x:f>IF('V6_ANNEE_2027'!$H154="","",'V6_ANNEE_2027'!$H154)</x:f>
      </x:c>
      <x:c r="P154" s="209" t="str">
        <x:f>IF('V6_ANNEE_2028'!$H154="","",'V6_ANNEE_2028'!$H154)</x:f>
      </x:c>
      <x:c r="Q154" s="209" t="str">
        <x:f>IF('V6_ANNEE_2029'!$H154="","",'V6_ANNEE_2029'!$H154)</x:f>
      </x:c>
      <x:c r="R154" s="209" t="str">
        <x:f>IF('V6_ANNEE_2030'!$H154="","",'V6_ANNEE_2030'!$H154)</x:f>
      </x:c>
      <x:c r="S154" s="209" t="str">
        <x:f>IF('V6_ANNEE_2031'!$H154="","",'V6_ANNEE_2031'!$H154)</x:f>
      </x:c>
      <x:c r="T154" s="209" t="str">
        <x:f>IF('V6_ANNEE_2032'!$H154="","",'V6_ANNEE_2032'!$H154)</x:f>
      </x:c>
      <x:c r="U154" s="209" t="str">
        <x:f>IF('V6_ANNEE_2033'!$H154="","",'V6_ANNEE_2033'!$H154)</x:f>
      </x:c>
      <x:c r="V154" s="209" t="str">
        <x:f>IF('V6_ANNEE_2034'!$H154="","",'V6_ANNEE_2034'!$H154)</x:f>
      </x:c>
      <x:c r="W154" s="209" t="str">
        <x:f>IF('V6_ANNEE_2035'!$H154="","",'V6_ANNEE_2035'!$H154)</x:f>
      </x:c>
      <x:c r="X154" s="209" t="str">
        <x:f>IFERROR(LOOKUP(2,1/(H154:W154&lt;&gt;""),H154:W154),"")</x:f>
      </x:c>
      <x:c r="Y154" s="209" t="str">
        <x:f>IF(X154="","",LOOKUP(2,1/(H154:W154&lt;&gt;""),$H$4:$W$4))</x:f>
      </x:c>
      <x:c r="Z154" s="205" t="n">
        <x:f>IFERROR(XLOOKUP(B154,V6_PARAMETRES_PROJECTIONS!$A$5:$A$19,V6_PARAMETRES_PROJECTIONS!$B$5:$B$19),0)</x:f>
        <x:v>0.05</x:v>
      </x:c>
      <x:c r="AA154" s="209" t="str">
        <x:f>IF(OR(X154="",NOT(ISNUMBER(X154))),"",IF(Y154&gt;=2030,IFERROR(INDEX(H154:W154,1,MATCH(2030,$H$4:$W$4,0)),X154),X154*(1+Z154)^(2030-Y154)))</x:f>
      </x:c>
      <x:c r="AB154" s="209" t="str">
        <x:f>IF(OR(X154="",NOT(ISNUMBER(X154))),"",IF(Y154&gt;=2035,IFERROR(INDEX(H154:W154,1,MATCH(2035,$H$4:$W$4,0)),X154),X154*(1+Z154)^(2035-Y154)))</x:f>
      </x:c>
      <x:c r="AC154" s="204" t="str">
        <x:f>IF(X154="","À saisir","OK")</x:f>
        <x:v>À saisir</x:v>
      </x:c>
    </x:row>
    <x:row r="155">
      <x:c r="A155" s="204" t="str">
        <x:v>B11-012</x:v>
      </x:c>
      <x:c r="B155" s="204" t="str">
        <x:v>Espaces verts et biodiversité</x:v>
      </x:c>
      <x:c r="C155" s="204" t="str">
        <x:v>Arbres survivants</x:v>
      </x:c>
      <x:c r="D155" s="204" t="str">
        <x:v>nombre</x:v>
      </x:c>
      <x:c r="E155" s="204" t="str">
        <x:v>Direction Environnement / SIG</x:v>
      </x:c>
      <x:c r="F155" s="204" t="str">
        <x:v>Espaces verts</x:v>
      </x:c>
      <x:c r="G155" s="204" t="str">
        <x:v>P1</x:v>
      </x:c>
      <x:c r="H155" s="209" t="str">
        <x:f>IF('V6_ANNEE_2020'!$H155="","",'V6_ANNEE_2020'!$H155)</x:f>
      </x:c>
      <x:c r="I155" s="209" t="str">
        <x:f>IF('V6_ANNEE_2021'!$H155="","",'V6_ANNEE_2021'!$H155)</x:f>
      </x:c>
      <x:c r="J155" s="209" t="str">
        <x:f>IF('V6_ANNEE_2022'!$H155="","",'V6_ANNEE_2022'!$H155)</x:f>
      </x:c>
      <x:c r="K155" s="209" t="str">
        <x:f>IF('V6_ANNEE_2023'!$H155="","",'V6_ANNEE_2023'!$H155)</x:f>
      </x:c>
      <x:c r="L155" s="209" t="str">
        <x:f>IF('V6_ANNEE_2024'!$H155="","",'V6_ANNEE_2024'!$H155)</x:f>
      </x:c>
      <x:c r="M155" s="209" t="str">
        <x:f>IF('V6_ANNEE_2025'!$H155="","",'V6_ANNEE_2025'!$H155)</x:f>
      </x:c>
      <x:c r="N155" s="209" t="str">
        <x:f>IF('V6_ANNEE_2026'!$H155="","",'V6_ANNEE_2026'!$H155)</x:f>
      </x:c>
      <x:c r="O155" s="209" t="str">
        <x:f>IF('V6_ANNEE_2027'!$H155="","",'V6_ANNEE_2027'!$H155)</x:f>
      </x:c>
      <x:c r="P155" s="209" t="str">
        <x:f>IF('V6_ANNEE_2028'!$H155="","",'V6_ANNEE_2028'!$H155)</x:f>
      </x:c>
      <x:c r="Q155" s="209" t="str">
        <x:f>IF('V6_ANNEE_2029'!$H155="","",'V6_ANNEE_2029'!$H155)</x:f>
      </x:c>
      <x:c r="R155" s="209" t="str">
        <x:f>IF('V6_ANNEE_2030'!$H155="","",'V6_ANNEE_2030'!$H155)</x:f>
      </x:c>
      <x:c r="S155" s="209" t="str">
        <x:f>IF('V6_ANNEE_2031'!$H155="","",'V6_ANNEE_2031'!$H155)</x:f>
      </x:c>
      <x:c r="T155" s="209" t="str">
        <x:f>IF('V6_ANNEE_2032'!$H155="","",'V6_ANNEE_2032'!$H155)</x:f>
      </x:c>
      <x:c r="U155" s="209" t="str">
        <x:f>IF('V6_ANNEE_2033'!$H155="","",'V6_ANNEE_2033'!$H155)</x:f>
      </x:c>
      <x:c r="V155" s="209" t="str">
        <x:f>IF('V6_ANNEE_2034'!$H155="","",'V6_ANNEE_2034'!$H155)</x:f>
      </x:c>
      <x:c r="W155" s="209" t="str">
        <x:f>IF('V6_ANNEE_2035'!$H155="","",'V6_ANNEE_2035'!$H155)</x:f>
      </x:c>
      <x:c r="X155" s="209" t="str">
        <x:f>IFERROR(LOOKUP(2,1/(H155:W155&lt;&gt;""),H155:W155),"")</x:f>
      </x:c>
      <x:c r="Y155" s="209" t="str">
        <x:f>IF(X155="","",LOOKUP(2,1/(H155:W155&lt;&gt;""),$H$4:$W$4))</x:f>
      </x:c>
      <x:c r="Z155" s="205" t="n">
        <x:f>IFERROR(XLOOKUP(B155,V6_PARAMETRES_PROJECTIONS!$A$5:$A$19,V6_PARAMETRES_PROJECTIONS!$B$5:$B$19),0)</x:f>
        <x:v>0.05</x:v>
      </x:c>
      <x:c r="AA155" s="209" t="str">
        <x:f>IF(OR(X155="",NOT(ISNUMBER(X155))),"",IF(Y155&gt;=2030,IFERROR(INDEX(H155:W155,1,MATCH(2030,$H$4:$W$4,0)),X155),X155*(1+Z155)^(2030-Y155)))</x:f>
      </x:c>
      <x:c r="AB155" s="209" t="str">
        <x:f>IF(OR(X155="",NOT(ISNUMBER(X155))),"",IF(Y155&gt;=2035,IFERROR(INDEX(H155:W155,1,MATCH(2035,$H$4:$W$4,0)),X155),X155*(1+Z155)^(2035-Y155)))</x:f>
      </x:c>
      <x:c r="AC155" s="204" t="str">
        <x:f>IF(X155="","À saisir","OK")</x:f>
        <x:v>À saisir</x:v>
      </x:c>
    </x:row>
    <x:row r="156">
      <x:c r="A156" s="204" t="str">
        <x:v>B11-013</x:v>
      </x:c>
      <x:c r="B156" s="204" t="str">
        <x:v>Espaces verts et biodiversité</x:v>
      </x:c>
      <x:c r="C156" s="204" t="str">
        <x:v>Arbres coupés</x:v>
      </x:c>
      <x:c r="D156" s="204" t="str">
        <x:v>nombre</x:v>
      </x:c>
      <x:c r="E156" s="204" t="str">
        <x:v>Direction Environnement / SIG</x:v>
      </x:c>
      <x:c r="F156" s="204" t="str">
        <x:v>Espaces verts</x:v>
      </x:c>
      <x:c r="G156" s="204" t="str">
        <x:v>P1</x:v>
      </x:c>
      <x:c r="H156" s="209" t="str">
        <x:f>IF('V6_ANNEE_2020'!$H156="","",'V6_ANNEE_2020'!$H156)</x:f>
      </x:c>
      <x:c r="I156" s="209" t="str">
        <x:f>IF('V6_ANNEE_2021'!$H156="","",'V6_ANNEE_2021'!$H156)</x:f>
      </x:c>
      <x:c r="J156" s="209" t="str">
        <x:f>IF('V6_ANNEE_2022'!$H156="","",'V6_ANNEE_2022'!$H156)</x:f>
      </x:c>
      <x:c r="K156" s="209" t="str">
        <x:f>IF('V6_ANNEE_2023'!$H156="","",'V6_ANNEE_2023'!$H156)</x:f>
      </x:c>
      <x:c r="L156" s="209" t="str">
        <x:f>IF('V6_ANNEE_2024'!$H156="","",'V6_ANNEE_2024'!$H156)</x:f>
      </x:c>
      <x:c r="M156" s="209" t="str">
        <x:f>IF('V6_ANNEE_2025'!$H156="","",'V6_ANNEE_2025'!$H156)</x:f>
      </x:c>
      <x:c r="N156" s="209" t="str">
        <x:f>IF('V6_ANNEE_2026'!$H156="","",'V6_ANNEE_2026'!$H156)</x:f>
      </x:c>
      <x:c r="O156" s="209" t="str">
        <x:f>IF('V6_ANNEE_2027'!$H156="","",'V6_ANNEE_2027'!$H156)</x:f>
      </x:c>
      <x:c r="P156" s="209" t="str">
        <x:f>IF('V6_ANNEE_2028'!$H156="","",'V6_ANNEE_2028'!$H156)</x:f>
      </x:c>
      <x:c r="Q156" s="209" t="str">
        <x:f>IF('V6_ANNEE_2029'!$H156="","",'V6_ANNEE_2029'!$H156)</x:f>
      </x:c>
      <x:c r="R156" s="209" t="str">
        <x:f>IF('V6_ANNEE_2030'!$H156="","",'V6_ANNEE_2030'!$H156)</x:f>
      </x:c>
      <x:c r="S156" s="209" t="str">
        <x:f>IF('V6_ANNEE_2031'!$H156="","",'V6_ANNEE_2031'!$H156)</x:f>
      </x:c>
      <x:c r="T156" s="209" t="str">
        <x:f>IF('V6_ANNEE_2032'!$H156="","",'V6_ANNEE_2032'!$H156)</x:f>
      </x:c>
      <x:c r="U156" s="209" t="str">
        <x:f>IF('V6_ANNEE_2033'!$H156="","",'V6_ANNEE_2033'!$H156)</x:f>
      </x:c>
      <x:c r="V156" s="209" t="str">
        <x:f>IF('V6_ANNEE_2034'!$H156="","",'V6_ANNEE_2034'!$H156)</x:f>
      </x:c>
      <x:c r="W156" s="209" t="str">
        <x:f>IF('V6_ANNEE_2035'!$H156="","",'V6_ANNEE_2035'!$H156)</x:f>
      </x:c>
      <x:c r="X156" s="209" t="str">
        <x:f>IFERROR(LOOKUP(2,1/(H156:W156&lt;&gt;""),H156:W156),"")</x:f>
      </x:c>
      <x:c r="Y156" s="209" t="str">
        <x:f>IF(X156="","",LOOKUP(2,1/(H156:W156&lt;&gt;""),$H$4:$W$4))</x:f>
      </x:c>
      <x:c r="Z156" s="205" t="n">
        <x:f>IFERROR(XLOOKUP(B156,V6_PARAMETRES_PROJECTIONS!$A$5:$A$19,V6_PARAMETRES_PROJECTIONS!$B$5:$B$19),0)</x:f>
        <x:v>0.05</x:v>
      </x:c>
      <x:c r="AA156" s="209" t="str">
        <x:f>IF(OR(X156="",NOT(ISNUMBER(X156))),"",IF(Y156&gt;=2030,IFERROR(INDEX(H156:W156,1,MATCH(2030,$H$4:$W$4,0)),X156),X156*(1+Z156)^(2030-Y156)))</x:f>
      </x:c>
      <x:c r="AB156" s="209" t="str">
        <x:f>IF(OR(X156="",NOT(ISNUMBER(X156))),"",IF(Y156&gt;=2035,IFERROR(INDEX(H156:W156,1,MATCH(2035,$H$4:$W$4,0)),X156),X156*(1+Z156)^(2035-Y156)))</x:f>
      </x:c>
      <x:c r="AC156" s="204" t="str">
        <x:f>IF(X156="","À saisir","OK")</x:f>
        <x:v>À saisir</x:v>
      </x:c>
    </x:row>
    <x:row r="157">
      <x:c r="A157" s="204" t="str">
        <x:v>B11-014</x:v>
      </x:c>
      <x:c r="B157" s="204" t="str">
        <x:v>Espaces verts et biodiversité</x:v>
      </x:c>
      <x:c r="C157" s="204" t="str">
        <x:v>Taux de survie</x:v>
      </x:c>
      <x:c r="D157" s="204" t="str">
        <x:v>%</x:v>
      </x:c>
      <x:c r="E157" s="204" t="str">
        <x:v>Direction Environnement / SIG</x:v>
      </x:c>
      <x:c r="F157" s="204" t="str">
        <x:v>Espaces verts</x:v>
      </x:c>
      <x:c r="G157" s="204" t="str">
        <x:v>P1</x:v>
      </x:c>
      <x:c r="H157" s="209" t="str">
        <x:f>IF('V6_ANNEE_2020'!$H157="","",'V6_ANNEE_2020'!$H157)</x:f>
      </x:c>
      <x:c r="I157" s="209" t="str">
        <x:f>IF('V6_ANNEE_2021'!$H157="","",'V6_ANNEE_2021'!$H157)</x:f>
      </x:c>
      <x:c r="J157" s="209" t="str">
        <x:f>IF('V6_ANNEE_2022'!$H157="","",'V6_ANNEE_2022'!$H157)</x:f>
      </x:c>
      <x:c r="K157" s="209" t="str">
        <x:f>IF('V6_ANNEE_2023'!$H157="","",'V6_ANNEE_2023'!$H157)</x:f>
      </x:c>
      <x:c r="L157" s="209" t="str">
        <x:f>IF('V6_ANNEE_2024'!$H157="","",'V6_ANNEE_2024'!$H157)</x:f>
      </x:c>
      <x:c r="M157" s="209" t="str">
        <x:f>IF('V6_ANNEE_2025'!$H157="","",'V6_ANNEE_2025'!$H157)</x:f>
      </x:c>
      <x:c r="N157" s="209" t="str">
        <x:f>IF('V6_ANNEE_2026'!$H157="","",'V6_ANNEE_2026'!$H157)</x:f>
      </x:c>
      <x:c r="O157" s="209" t="str">
        <x:f>IF('V6_ANNEE_2027'!$H157="","",'V6_ANNEE_2027'!$H157)</x:f>
      </x:c>
      <x:c r="P157" s="209" t="str">
        <x:f>IF('V6_ANNEE_2028'!$H157="","",'V6_ANNEE_2028'!$H157)</x:f>
      </x:c>
      <x:c r="Q157" s="209" t="str">
        <x:f>IF('V6_ANNEE_2029'!$H157="","",'V6_ANNEE_2029'!$H157)</x:f>
      </x:c>
      <x:c r="R157" s="209" t="str">
        <x:f>IF('V6_ANNEE_2030'!$H157="","",'V6_ANNEE_2030'!$H157)</x:f>
      </x:c>
      <x:c r="S157" s="209" t="str">
        <x:f>IF('V6_ANNEE_2031'!$H157="","",'V6_ANNEE_2031'!$H157)</x:f>
      </x:c>
      <x:c r="T157" s="209" t="str">
        <x:f>IF('V6_ANNEE_2032'!$H157="","",'V6_ANNEE_2032'!$H157)</x:f>
      </x:c>
      <x:c r="U157" s="209" t="str">
        <x:f>IF('V6_ANNEE_2033'!$H157="","",'V6_ANNEE_2033'!$H157)</x:f>
      </x:c>
      <x:c r="V157" s="209" t="str">
        <x:f>IF('V6_ANNEE_2034'!$H157="","",'V6_ANNEE_2034'!$H157)</x:f>
      </x:c>
      <x:c r="W157" s="209" t="str">
        <x:f>IF('V6_ANNEE_2035'!$H157="","",'V6_ANNEE_2035'!$H157)</x:f>
      </x:c>
      <x:c r="X157" s="209" t="str">
        <x:f>IFERROR(LOOKUP(2,1/(H157:W157&lt;&gt;""),H157:W157),"")</x:f>
      </x:c>
      <x:c r="Y157" s="209" t="str">
        <x:f>IF(X157="","",LOOKUP(2,1/(H157:W157&lt;&gt;""),$H$4:$W$4))</x:f>
      </x:c>
      <x:c r="Z157" s="205" t="n">
        <x:f>IFERROR(XLOOKUP(B157,V6_PARAMETRES_PROJECTIONS!$A$5:$A$19,V6_PARAMETRES_PROJECTIONS!$B$5:$B$19),0)</x:f>
        <x:v>0.05</x:v>
      </x:c>
      <x:c r="AA157" s="209" t="str">
        <x:f>IF(OR(X157="",NOT(ISNUMBER(X157))),"",IF(Y157&gt;=2030,IFERROR(INDEX(H157:W157,1,MATCH(2030,$H$4:$W$4,0)),X157),X157*(1+Z157)^(2030-Y157)))</x:f>
      </x:c>
      <x:c r="AB157" s="209" t="str">
        <x:f>IF(OR(X157="",NOT(ISNUMBER(X157))),"",IF(Y157&gt;=2035,IFERROR(INDEX(H157:W157,1,MATCH(2035,$H$4:$W$4,0)),X157),X157*(1+Z157)^(2035-Y157)))</x:f>
      </x:c>
      <x:c r="AC157" s="204" t="str">
        <x:f>IF(X157="","À saisir","OK")</x:f>
        <x:v>À saisir</x:v>
      </x:c>
    </x:row>
    <x:row r="158">
      <x:c r="A158" s="204" t="str">
        <x:v>B11-015</x:v>
      </x:c>
      <x:c r="B158" s="204" t="str">
        <x:v>Espaces verts et biodiversité</x:v>
      </x:c>
      <x:c r="C158" s="204" t="str">
        <x:v>CO2 séquestré estimé</x:v>
      </x:c>
      <x:c r="D158" s="204" t="str">
        <x:v>tCO2e</x:v>
      </x:c>
      <x:c r="E158" s="204" t="str">
        <x:v>Direction Environnement / SIG</x:v>
      </x:c>
      <x:c r="F158" s="204" t="str">
        <x:v>Espaces verts</x:v>
      </x:c>
      <x:c r="G158" s="204" t="str">
        <x:v>P1</x:v>
      </x:c>
      <x:c r="H158" s="209" t="str">
        <x:f>IF('V6_ANNEE_2020'!$H158="","",'V6_ANNEE_2020'!$H158)</x:f>
      </x:c>
      <x:c r="I158" s="209" t="str">
        <x:f>IF('V6_ANNEE_2021'!$H158="","",'V6_ANNEE_2021'!$H158)</x:f>
      </x:c>
      <x:c r="J158" s="209" t="str">
        <x:f>IF('V6_ANNEE_2022'!$H158="","",'V6_ANNEE_2022'!$H158)</x:f>
      </x:c>
      <x:c r="K158" s="209" t="str">
        <x:f>IF('V6_ANNEE_2023'!$H158="","",'V6_ANNEE_2023'!$H158)</x:f>
      </x:c>
      <x:c r="L158" s="209" t="str">
        <x:f>IF('V6_ANNEE_2024'!$H158="","",'V6_ANNEE_2024'!$H158)</x:f>
      </x:c>
      <x:c r="M158" s="209" t="str">
        <x:f>IF('V6_ANNEE_2025'!$H158="","",'V6_ANNEE_2025'!$H158)</x:f>
      </x:c>
      <x:c r="N158" s="209" t="str">
        <x:f>IF('V6_ANNEE_2026'!$H158="","",'V6_ANNEE_2026'!$H158)</x:f>
      </x:c>
      <x:c r="O158" s="209" t="str">
        <x:f>IF('V6_ANNEE_2027'!$H158="","",'V6_ANNEE_2027'!$H158)</x:f>
      </x:c>
      <x:c r="P158" s="209" t="str">
        <x:f>IF('V6_ANNEE_2028'!$H158="","",'V6_ANNEE_2028'!$H158)</x:f>
      </x:c>
      <x:c r="Q158" s="209" t="str">
        <x:f>IF('V6_ANNEE_2029'!$H158="","",'V6_ANNEE_2029'!$H158)</x:f>
      </x:c>
      <x:c r="R158" s="209" t="str">
        <x:f>IF('V6_ANNEE_2030'!$H158="","",'V6_ANNEE_2030'!$H158)</x:f>
      </x:c>
      <x:c r="S158" s="209" t="str">
        <x:f>IF('V6_ANNEE_2031'!$H158="","",'V6_ANNEE_2031'!$H158)</x:f>
      </x:c>
      <x:c r="T158" s="209" t="str">
        <x:f>IF('V6_ANNEE_2032'!$H158="","",'V6_ANNEE_2032'!$H158)</x:f>
      </x:c>
      <x:c r="U158" s="209" t="str">
        <x:f>IF('V6_ANNEE_2033'!$H158="","",'V6_ANNEE_2033'!$H158)</x:f>
      </x:c>
      <x:c r="V158" s="209" t="str">
        <x:f>IF('V6_ANNEE_2034'!$H158="","",'V6_ANNEE_2034'!$H158)</x:f>
      </x:c>
      <x:c r="W158" s="209" t="str">
        <x:f>IF('V6_ANNEE_2035'!$H158="","",'V6_ANNEE_2035'!$H158)</x:f>
      </x:c>
      <x:c r="X158" s="209" t="str">
        <x:f>IFERROR(LOOKUP(2,1/(H158:W158&lt;&gt;""),H158:W158),"")</x:f>
      </x:c>
      <x:c r="Y158" s="209" t="str">
        <x:f>IF(X158="","",LOOKUP(2,1/(H158:W158&lt;&gt;""),$H$4:$W$4))</x:f>
      </x:c>
      <x:c r="Z158" s="205" t="n">
        <x:f>IFERROR(XLOOKUP(B158,V6_PARAMETRES_PROJECTIONS!$A$5:$A$19,V6_PARAMETRES_PROJECTIONS!$B$5:$B$19),0)</x:f>
        <x:v>0.05</x:v>
      </x:c>
      <x:c r="AA158" s="209" t="str">
        <x:f>IF(OR(X158="",NOT(ISNUMBER(X158))),"",IF(Y158&gt;=2030,IFERROR(INDEX(H158:W158,1,MATCH(2030,$H$4:$W$4,0)),X158),X158*(1+Z158)^(2030-Y158)))</x:f>
      </x:c>
      <x:c r="AB158" s="209" t="str">
        <x:f>IF(OR(X158="",NOT(ISNUMBER(X158))),"",IF(Y158&gt;=2035,IFERROR(INDEX(H158:W158,1,MATCH(2035,$H$4:$W$4,0)),X158),X158*(1+Z158)^(2035-Y158)))</x:f>
      </x:c>
      <x:c r="AC158" s="204" t="str">
        <x:f>IF(X158="","À saisir","OK")</x:f>
        <x:v>À saisir</x:v>
      </x:c>
    </x:row>
    <x:row r="159">
      <x:c r="A159" s="204" t="str">
        <x:v>B12-001</x:v>
      </x:c>
      <x:c r="B159" s="204" t="str">
        <x:v>Agriculture urbaine</x:v>
      </x:c>
      <x:c r="C159" s="204" t="str">
        <x:v>Surface cultivée</x:v>
      </x:c>
      <x:c r="D159" s="204" t="str">
        <x:v>ha</x:v>
      </x:c>
      <x:c r="E159" s="204" t="str">
        <x:v>Ville / ONG / projets</x:v>
      </x:c>
      <x:c r="F159" s="204" t="str">
        <x:v>Environnement / Affaires sociales</x:v>
      </x:c>
      <x:c r="G159" s="204" t="str">
        <x:v>P1</x:v>
      </x:c>
      <x:c r="H159" s="209" t="str">
        <x:f>IF('V6_ANNEE_2020'!$H159="","",'V6_ANNEE_2020'!$H159)</x:f>
      </x:c>
      <x:c r="I159" s="209" t="str">
        <x:f>IF('V6_ANNEE_2021'!$H159="","",'V6_ANNEE_2021'!$H159)</x:f>
      </x:c>
      <x:c r="J159" s="209" t="str">
        <x:f>IF('V6_ANNEE_2022'!$H159="","",'V6_ANNEE_2022'!$H159)</x:f>
      </x:c>
      <x:c r="K159" s="209" t="str">
        <x:f>IF('V6_ANNEE_2023'!$H159="","",'V6_ANNEE_2023'!$H159)</x:f>
      </x:c>
      <x:c r="L159" s="209" t="str">
        <x:f>IF('V6_ANNEE_2024'!$H159="","",'V6_ANNEE_2024'!$H159)</x:f>
      </x:c>
      <x:c r="M159" s="209" t="str">
        <x:f>IF('V6_ANNEE_2025'!$H159="","",'V6_ANNEE_2025'!$H159)</x:f>
      </x:c>
      <x:c r="N159" s="209" t="str">
        <x:f>IF('V6_ANNEE_2026'!$H159="","",'V6_ANNEE_2026'!$H159)</x:f>
      </x:c>
      <x:c r="O159" s="209" t="str">
        <x:f>IF('V6_ANNEE_2027'!$H159="","",'V6_ANNEE_2027'!$H159)</x:f>
      </x:c>
      <x:c r="P159" s="209" t="str">
        <x:f>IF('V6_ANNEE_2028'!$H159="","",'V6_ANNEE_2028'!$H159)</x:f>
      </x:c>
      <x:c r="Q159" s="209" t="str">
        <x:f>IF('V6_ANNEE_2029'!$H159="","",'V6_ANNEE_2029'!$H159)</x:f>
      </x:c>
      <x:c r="R159" s="209" t="str">
        <x:f>IF('V6_ANNEE_2030'!$H159="","",'V6_ANNEE_2030'!$H159)</x:f>
      </x:c>
      <x:c r="S159" s="209" t="str">
        <x:f>IF('V6_ANNEE_2031'!$H159="","",'V6_ANNEE_2031'!$H159)</x:f>
      </x:c>
      <x:c r="T159" s="209" t="str">
        <x:f>IF('V6_ANNEE_2032'!$H159="","",'V6_ANNEE_2032'!$H159)</x:f>
      </x:c>
      <x:c r="U159" s="209" t="str">
        <x:f>IF('V6_ANNEE_2033'!$H159="","",'V6_ANNEE_2033'!$H159)</x:f>
      </x:c>
      <x:c r="V159" s="209" t="str">
        <x:f>IF('V6_ANNEE_2034'!$H159="","",'V6_ANNEE_2034'!$H159)</x:f>
      </x:c>
      <x:c r="W159" s="209" t="str">
        <x:f>IF('V6_ANNEE_2035'!$H159="","",'V6_ANNEE_2035'!$H159)</x:f>
      </x:c>
      <x:c r="X159" s="209" t="str">
        <x:f>IFERROR(LOOKUP(2,1/(H159:W159&lt;&gt;""),H159:W159),"")</x:f>
      </x:c>
      <x:c r="Y159" s="209" t="str">
        <x:f>IF(X159="","",LOOKUP(2,1/(H159:W159&lt;&gt;""),$H$4:$W$4))</x:f>
      </x:c>
      <x:c r="Z159" s="205" t="n">
        <x:f>IFERROR(XLOOKUP(B159,V6_PARAMETRES_PROJECTIONS!$A$5:$A$19,V6_PARAMETRES_PROJECTIONS!$B$5:$B$19),0)</x:f>
        <x:v>0.05</x:v>
      </x:c>
      <x:c r="AA159" s="209" t="str">
        <x:f>IF(OR(X159="",NOT(ISNUMBER(X159))),"",IF(Y159&gt;=2030,IFERROR(INDEX(H159:W159,1,MATCH(2030,$H$4:$W$4,0)),X159),X159*(1+Z159)^(2030-Y159)))</x:f>
      </x:c>
      <x:c r="AB159" s="209" t="str">
        <x:f>IF(OR(X159="",NOT(ISNUMBER(X159))),"",IF(Y159&gt;=2035,IFERROR(INDEX(H159:W159,1,MATCH(2035,$H$4:$W$4,0)),X159),X159*(1+Z159)^(2035-Y159)))</x:f>
      </x:c>
      <x:c r="AC159" s="204" t="str">
        <x:f>IF(X159="","À saisir","OK")</x:f>
        <x:v>À saisir</x:v>
      </x:c>
    </x:row>
    <x:row r="160">
      <x:c r="A160" s="204" t="str">
        <x:v>B12-002</x:v>
      </x:c>
      <x:c r="B160" s="204" t="str">
        <x:v>Agriculture urbaine</x:v>
      </x:c>
      <x:c r="C160" s="204" t="str">
        <x:v>Production</x:v>
      </x:c>
      <x:c r="D160" s="204" t="str">
        <x:v>tonnes</x:v>
      </x:c>
      <x:c r="E160" s="204" t="str">
        <x:v>Ville / ONG / projets</x:v>
      </x:c>
      <x:c r="F160" s="204" t="str">
        <x:v>Environnement / Affaires sociales</x:v>
      </x:c>
      <x:c r="G160" s="204" t="str">
        <x:v>P1</x:v>
      </x:c>
      <x:c r="H160" s="209" t="str">
        <x:f>IF('V6_ANNEE_2020'!$H160="","",'V6_ANNEE_2020'!$H160)</x:f>
      </x:c>
      <x:c r="I160" s="209" t="str">
        <x:f>IF('V6_ANNEE_2021'!$H160="","",'V6_ANNEE_2021'!$H160)</x:f>
      </x:c>
      <x:c r="J160" s="209" t="str">
        <x:f>IF('V6_ANNEE_2022'!$H160="","",'V6_ANNEE_2022'!$H160)</x:f>
      </x:c>
      <x:c r="K160" s="209" t="str">
        <x:f>IF('V6_ANNEE_2023'!$H160="","",'V6_ANNEE_2023'!$H160)</x:f>
      </x:c>
      <x:c r="L160" s="209" t="str">
        <x:f>IF('V6_ANNEE_2024'!$H160="","",'V6_ANNEE_2024'!$H160)</x:f>
      </x:c>
      <x:c r="M160" s="209" t="str">
        <x:f>IF('V6_ANNEE_2025'!$H160="","",'V6_ANNEE_2025'!$H160)</x:f>
      </x:c>
      <x:c r="N160" s="209" t="str">
        <x:f>IF('V6_ANNEE_2026'!$H160="","",'V6_ANNEE_2026'!$H160)</x:f>
      </x:c>
      <x:c r="O160" s="209" t="str">
        <x:f>IF('V6_ANNEE_2027'!$H160="","",'V6_ANNEE_2027'!$H160)</x:f>
      </x:c>
      <x:c r="P160" s="209" t="str">
        <x:f>IF('V6_ANNEE_2028'!$H160="","",'V6_ANNEE_2028'!$H160)</x:f>
      </x:c>
      <x:c r="Q160" s="209" t="str">
        <x:f>IF('V6_ANNEE_2029'!$H160="","",'V6_ANNEE_2029'!$H160)</x:f>
      </x:c>
      <x:c r="R160" s="209" t="str">
        <x:f>IF('V6_ANNEE_2030'!$H160="","",'V6_ANNEE_2030'!$H160)</x:f>
      </x:c>
      <x:c r="S160" s="209" t="str">
        <x:f>IF('V6_ANNEE_2031'!$H160="","",'V6_ANNEE_2031'!$H160)</x:f>
      </x:c>
      <x:c r="T160" s="209" t="str">
        <x:f>IF('V6_ANNEE_2032'!$H160="","",'V6_ANNEE_2032'!$H160)</x:f>
      </x:c>
      <x:c r="U160" s="209" t="str">
        <x:f>IF('V6_ANNEE_2033'!$H160="","",'V6_ANNEE_2033'!$H160)</x:f>
      </x:c>
      <x:c r="V160" s="209" t="str">
        <x:f>IF('V6_ANNEE_2034'!$H160="","",'V6_ANNEE_2034'!$H160)</x:f>
      </x:c>
      <x:c r="W160" s="209" t="str">
        <x:f>IF('V6_ANNEE_2035'!$H160="","",'V6_ANNEE_2035'!$H160)</x:f>
      </x:c>
      <x:c r="X160" s="209" t="str">
        <x:f>IFERROR(LOOKUP(2,1/(H160:W160&lt;&gt;""),H160:W160),"")</x:f>
      </x:c>
      <x:c r="Y160" s="209" t="str">
        <x:f>IF(X160="","",LOOKUP(2,1/(H160:W160&lt;&gt;""),$H$4:$W$4))</x:f>
      </x:c>
      <x:c r="Z160" s="205" t="n">
        <x:f>IFERROR(XLOOKUP(B160,V6_PARAMETRES_PROJECTIONS!$A$5:$A$19,V6_PARAMETRES_PROJECTIONS!$B$5:$B$19),0)</x:f>
        <x:v>0.05</x:v>
      </x:c>
      <x:c r="AA160" s="209" t="str">
        <x:f>IF(OR(X160="",NOT(ISNUMBER(X160))),"",IF(Y160&gt;=2030,IFERROR(INDEX(H160:W160,1,MATCH(2030,$H$4:$W$4,0)),X160),X160*(1+Z160)^(2030-Y160)))</x:f>
      </x:c>
      <x:c r="AB160" s="209" t="str">
        <x:f>IF(OR(X160="",NOT(ISNUMBER(X160))),"",IF(Y160&gt;=2035,IFERROR(INDEX(H160:W160,1,MATCH(2035,$H$4:$W$4,0)),X160),X160*(1+Z160)^(2035-Y160)))</x:f>
      </x:c>
      <x:c r="AC160" s="204" t="str">
        <x:f>IF(X160="","À saisir","OK")</x:f>
        <x:v>À saisir</x:v>
      </x:c>
    </x:row>
    <x:row r="161">
      <x:c r="A161" s="204" t="str">
        <x:v>B12-003</x:v>
      </x:c>
      <x:c r="B161" s="204" t="str">
        <x:v>Agriculture urbaine</x:v>
      </x:c>
      <x:c r="C161" s="204" t="str">
        <x:v>Nombre de bénéficiaires</x:v>
      </x:c>
      <x:c r="D161" s="204" t="str">
        <x:v>personnes</x:v>
      </x:c>
      <x:c r="E161" s="204" t="str">
        <x:v>Ville / ONG / projets</x:v>
      </x:c>
      <x:c r="F161" s="204" t="str">
        <x:v>Environnement / Affaires sociales</x:v>
      </x:c>
      <x:c r="G161" s="204" t="str">
        <x:v>P1</x:v>
      </x:c>
      <x:c r="H161" s="209" t="str">
        <x:f>IF('V6_ANNEE_2020'!$H161="","",'V6_ANNEE_2020'!$H161)</x:f>
      </x:c>
      <x:c r="I161" s="209" t="str">
        <x:f>IF('V6_ANNEE_2021'!$H161="","",'V6_ANNEE_2021'!$H161)</x:f>
      </x:c>
      <x:c r="J161" s="209" t="str">
        <x:f>IF('V6_ANNEE_2022'!$H161="","",'V6_ANNEE_2022'!$H161)</x:f>
      </x:c>
      <x:c r="K161" s="209" t="str">
        <x:f>IF('V6_ANNEE_2023'!$H161="","",'V6_ANNEE_2023'!$H161)</x:f>
      </x:c>
      <x:c r="L161" s="209" t="str">
        <x:f>IF('V6_ANNEE_2024'!$H161="","",'V6_ANNEE_2024'!$H161)</x:f>
      </x:c>
      <x:c r="M161" s="209" t="str">
        <x:f>IF('V6_ANNEE_2025'!$H161="","",'V6_ANNEE_2025'!$H161)</x:f>
      </x:c>
      <x:c r="N161" s="209" t="str">
        <x:f>IF('V6_ANNEE_2026'!$H161="","",'V6_ANNEE_2026'!$H161)</x:f>
      </x:c>
      <x:c r="O161" s="209" t="str">
        <x:f>IF('V6_ANNEE_2027'!$H161="","",'V6_ANNEE_2027'!$H161)</x:f>
      </x:c>
      <x:c r="P161" s="209" t="str">
        <x:f>IF('V6_ANNEE_2028'!$H161="","",'V6_ANNEE_2028'!$H161)</x:f>
      </x:c>
      <x:c r="Q161" s="209" t="str">
        <x:f>IF('V6_ANNEE_2029'!$H161="","",'V6_ANNEE_2029'!$H161)</x:f>
      </x:c>
      <x:c r="R161" s="209" t="str">
        <x:f>IF('V6_ANNEE_2030'!$H161="","",'V6_ANNEE_2030'!$H161)</x:f>
      </x:c>
      <x:c r="S161" s="209" t="str">
        <x:f>IF('V6_ANNEE_2031'!$H161="","",'V6_ANNEE_2031'!$H161)</x:f>
      </x:c>
      <x:c r="T161" s="209" t="str">
        <x:f>IF('V6_ANNEE_2032'!$H161="","",'V6_ANNEE_2032'!$H161)</x:f>
      </x:c>
      <x:c r="U161" s="209" t="str">
        <x:f>IF('V6_ANNEE_2033'!$H161="","",'V6_ANNEE_2033'!$H161)</x:f>
      </x:c>
      <x:c r="V161" s="209" t="str">
        <x:f>IF('V6_ANNEE_2034'!$H161="","",'V6_ANNEE_2034'!$H161)</x:f>
      </x:c>
      <x:c r="W161" s="209" t="str">
        <x:f>IF('V6_ANNEE_2035'!$H161="","",'V6_ANNEE_2035'!$H161)</x:f>
      </x:c>
      <x:c r="X161" s="209" t="str">
        <x:f>IFERROR(LOOKUP(2,1/(H161:W161&lt;&gt;""),H161:W161),"")</x:f>
      </x:c>
      <x:c r="Y161" s="209" t="str">
        <x:f>IF(X161="","",LOOKUP(2,1/(H161:W161&lt;&gt;""),$H$4:$W$4))</x:f>
      </x:c>
      <x:c r="Z161" s="205" t="n">
        <x:f>IFERROR(XLOOKUP(B161,V6_PARAMETRES_PROJECTIONS!$A$5:$A$19,V6_PARAMETRES_PROJECTIONS!$B$5:$B$19),0)</x:f>
        <x:v>0.05</x:v>
      </x:c>
      <x:c r="AA161" s="209" t="str">
        <x:f>IF(OR(X161="",NOT(ISNUMBER(X161))),"",IF(Y161&gt;=2030,IFERROR(INDEX(H161:W161,1,MATCH(2030,$H$4:$W$4,0)),X161),X161*(1+Z161)^(2030-Y161)))</x:f>
      </x:c>
      <x:c r="AB161" s="209" t="str">
        <x:f>IF(OR(X161="",NOT(ISNUMBER(X161))),"",IF(Y161&gt;=2035,IFERROR(INDEX(H161:W161,1,MATCH(2035,$H$4:$W$4,0)),X161),X161*(1+Z161)^(2035-Y161)))</x:f>
      </x:c>
      <x:c r="AC161" s="204" t="str">
        <x:f>IF(X161="","À saisir","OK")</x:f>
        <x:v>À saisir</x:v>
      </x:c>
    </x:row>
    <x:row r="162">
      <x:c r="A162" s="204" t="str">
        <x:v>B12-004</x:v>
      </x:c>
      <x:c r="B162" s="204" t="str">
        <x:v>Agriculture urbaine</x:v>
      </x:c>
      <x:c r="C162" s="204" t="str">
        <x:v>Rendement</x:v>
      </x:c>
      <x:c r="D162" s="204" t="str">
        <x:v>tonnes/ha</x:v>
      </x:c>
      <x:c r="E162" s="204" t="str">
        <x:v>Ville / ONG / projets</x:v>
      </x:c>
      <x:c r="F162" s="204" t="str">
        <x:v>Environnement / Affaires sociales</x:v>
      </x:c>
      <x:c r="G162" s="204" t="str">
        <x:v>P1</x:v>
      </x:c>
      <x:c r="H162" s="209" t="str">
        <x:f>IF('V6_ANNEE_2020'!$H162="","",'V6_ANNEE_2020'!$H162)</x:f>
      </x:c>
      <x:c r="I162" s="209" t="str">
        <x:f>IF('V6_ANNEE_2021'!$H162="","",'V6_ANNEE_2021'!$H162)</x:f>
      </x:c>
      <x:c r="J162" s="209" t="str">
        <x:f>IF('V6_ANNEE_2022'!$H162="","",'V6_ANNEE_2022'!$H162)</x:f>
      </x:c>
      <x:c r="K162" s="209" t="str">
        <x:f>IF('V6_ANNEE_2023'!$H162="","",'V6_ANNEE_2023'!$H162)</x:f>
      </x:c>
      <x:c r="L162" s="209" t="str">
        <x:f>IF('V6_ANNEE_2024'!$H162="","",'V6_ANNEE_2024'!$H162)</x:f>
      </x:c>
      <x:c r="M162" s="209" t="str">
        <x:f>IF('V6_ANNEE_2025'!$H162="","",'V6_ANNEE_2025'!$H162)</x:f>
      </x:c>
      <x:c r="N162" s="209" t="str">
        <x:f>IF('V6_ANNEE_2026'!$H162="","",'V6_ANNEE_2026'!$H162)</x:f>
      </x:c>
      <x:c r="O162" s="209" t="str">
        <x:f>IF('V6_ANNEE_2027'!$H162="","",'V6_ANNEE_2027'!$H162)</x:f>
      </x:c>
      <x:c r="P162" s="209" t="str">
        <x:f>IF('V6_ANNEE_2028'!$H162="","",'V6_ANNEE_2028'!$H162)</x:f>
      </x:c>
      <x:c r="Q162" s="209" t="str">
        <x:f>IF('V6_ANNEE_2029'!$H162="","",'V6_ANNEE_2029'!$H162)</x:f>
      </x:c>
      <x:c r="R162" s="209" t="str">
        <x:f>IF('V6_ANNEE_2030'!$H162="","",'V6_ANNEE_2030'!$H162)</x:f>
      </x:c>
      <x:c r="S162" s="209" t="str">
        <x:f>IF('V6_ANNEE_2031'!$H162="","",'V6_ANNEE_2031'!$H162)</x:f>
      </x:c>
      <x:c r="T162" s="209" t="str">
        <x:f>IF('V6_ANNEE_2032'!$H162="","",'V6_ANNEE_2032'!$H162)</x:f>
      </x:c>
      <x:c r="U162" s="209" t="str">
        <x:f>IF('V6_ANNEE_2033'!$H162="","",'V6_ANNEE_2033'!$H162)</x:f>
      </x:c>
      <x:c r="V162" s="209" t="str">
        <x:f>IF('V6_ANNEE_2034'!$H162="","",'V6_ANNEE_2034'!$H162)</x:f>
      </x:c>
      <x:c r="W162" s="209" t="str">
        <x:f>IF('V6_ANNEE_2035'!$H162="","",'V6_ANNEE_2035'!$H162)</x:f>
      </x:c>
      <x:c r="X162" s="209" t="str">
        <x:f>IFERROR(LOOKUP(2,1/(H162:W162&lt;&gt;""),H162:W162),"")</x:f>
      </x:c>
      <x:c r="Y162" s="209" t="str">
        <x:f>IF(X162="","",LOOKUP(2,1/(H162:W162&lt;&gt;""),$H$4:$W$4))</x:f>
      </x:c>
      <x:c r="Z162" s="205" t="n">
        <x:f>IFERROR(XLOOKUP(B162,V6_PARAMETRES_PROJECTIONS!$A$5:$A$19,V6_PARAMETRES_PROJECTIONS!$B$5:$B$19),0)</x:f>
        <x:v>0.05</x:v>
      </x:c>
      <x:c r="AA162" s="209" t="str">
        <x:f>IF(OR(X162="",NOT(ISNUMBER(X162))),"",IF(Y162&gt;=2030,IFERROR(INDEX(H162:W162,1,MATCH(2030,$H$4:$W$4,0)),X162),X162*(1+Z162)^(2030-Y162)))</x:f>
      </x:c>
      <x:c r="AB162" s="209" t="str">
        <x:f>IF(OR(X162="",NOT(ISNUMBER(X162))),"",IF(Y162&gt;=2035,IFERROR(INDEX(H162:W162,1,MATCH(2035,$H$4:$W$4,0)),X162),X162*(1+Z162)^(2035-Y162)))</x:f>
      </x:c>
      <x:c r="AC162" s="204" t="str">
        <x:f>IF(X162="","À saisir","OK")</x:f>
        <x:v>À saisir</x:v>
      </x:c>
    </x:row>
    <x:row r="163">
      <x:c r="A163" s="204" t="str">
        <x:v>B12-005</x:v>
      </x:c>
      <x:c r="B163" s="204" t="str">
        <x:v>Agriculture urbaine</x:v>
      </x:c>
      <x:c r="C163" s="204" t="str">
        <x:v>Irrigation</x:v>
      </x:c>
      <x:c r="D163" s="204" t="str">
        <x:v>m³</x:v>
      </x:c>
      <x:c r="E163" s="204" t="str">
        <x:v>Ville / ONG / projets</x:v>
      </x:c>
      <x:c r="F163" s="204" t="str">
        <x:v>Environnement / Affaires sociales</x:v>
      </x:c>
      <x:c r="G163" s="204" t="str">
        <x:v>P1</x:v>
      </x:c>
      <x:c r="H163" s="209" t="str">
        <x:f>IF('V6_ANNEE_2020'!$H163="","",'V6_ANNEE_2020'!$H163)</x:f>
      </x:c>
      <x:c r="I163" s="209" t="str">
        <x:f>IF('V6_ANNEE_2021'!$H163="","",'V6_ANNEE_2021'!$H163)</x:f>
      </x:c>
      <x:c r="J163" s="209" t="str">
        <x:f>IF('V6_ANNEE_2022'!$H163="","",'V6_ANNEE_2022'!$H163)</x:f>
      </x:c>
      <x:c r="K163" s="209" t="str">
        <x:f>IF('V6_ANNEE_2023'!$H163="","",'V6_ANNEE_2023'!$H163)</x:f>
      </x:c>
      <x:c r="L163" s="209" t="str">
        <x:f>IF('V6_ANNEE_2024'!$H163="","",'V6_ANNEE_2024'!$H163)</x:f>
      </x:c>
      <x:c r="M163" s="209" t="str">
        <x:f>IF('V6_ANNEE_2025'!$H163="","",'V6_ANNEE_2025'!$H163)</x:f>
      </x:c>
      <x:c r="N163" s="209" t="str">
        <x:f>IF('V6_ANNEE_2026'!$H163="","",'V6_ANNEE_2026'!$H163)</x:f>
      </x:c>
      <x:c r="O163" s="209" t="str">
        <x:f>IF('V6_ANNEE_2027'!$H163="","",'V6_ANNEE_2027'!$H163)</x:f>
      </x:c>
      <x:c r="P163" s="209" t="str">
        <x:f>IF('V6_ANNEE_2028'!$H163="","",'V6_ANNEE_2028'!$H163)</x:f>
      </x:c>
      <x:c r="Q163" s="209" t="str">
        <x:f>IF('V6_ANNEE_2029'!$H163="","",'V6_ANNEE_2029'!$H163)</x:f>
      </x:c>
      <x:c r="R163" s="209" t="str">
        <x:f>IF('V6_ANNEE_2030'!$H163="","",'V6_ANNEE_2030'!$H163)</x:f>
      </x:c>
      <x:c r="S163" s="209" t="str">
        <x:f>IF('V6_ANNEE_2031'!$H163="","",'V6_ANNEE_2031'!$H163)</x:f>
      </x:c>
      <x:c r="T163" s="209" t="str">
        <x:f>IF('V6_ANNEE_2032'!$H163="","",'V6_ANNEE_2032'!$H163)</x:f>
      </x:c>
      <x:c r="U163" s="209" t="str">
        <x:f>IF('V6_ANNEE_2033'!$H163="","",'V6_ANNEE_2033'!$H163)</x:f>
      </x:c>
      <x:c r="V163" s="209" t="str">
        <x:f>IF('V6_ANNEE_2034'!$H163="","",'V6_ANNEE_2034'!$H163)</x:f>
      </x:c>
      <x:c r="W163" s="209" t="str">
        <x:f>IF('V6_ANNEE_2035'!$H163="","",'V6_ANNEE_2035'!$H163)</x:f>
      </x:c>
      <x:c r="X163" s="209" t="str">
        <x:f>IFERROR(LOOKUP(2,1/(H163:W163&lt;&gt;""),H163:W163),"")</x:f>
      </x:c>
      <x:c r="Y163" s="209" t="str">
        <x:f>IF(X163="","",LOOKUP(2,1/(H163:W163&lt;&gt;""),$H$4:$W$4))</x:f>
      </x:c>
      <x:c r="Z163" s="205" t="n">
        <x:f>IFERROR(XLOOKUP(B163,V6_PARAMETRES_PROJECTIONS!$A$5:$A$19,V6_PARAMETRES_PROJECTIONS!$B$5:$B$19),0)</x:f>
        <x:v>0.05</x:v>
      </x:c>
      <x:c r="AA163" s="209" t="str">
        <x:f>IF(OR(X163="",NOT(ISNUMBER(X163))),"",IF(Y163&gt;=2030,IFERROR(INDEX(H163:W163,1,MATCH(2030,$H$4:$W$4,0)),X163),X163*(1+Z163)^(2030-Y163)))</x:f>
      </x:c>
      <x:c r="AB163" s="209" t="str">
        <x:f>IF(OR(X163="",NOT(ISNUMBER(X163))),"",IF(Y163&gt;=2035,IFERROR(INDEX(H163:W163,1,MATCH(2035,$H$4:$W$4,0)),X163),X163*(1+Z163)^(2035-Y163)))</x:f>
      </x:c>
      <x:c r="AC163" s="204" t="str">
        <x:f>IF(X163="","À saisir","OK")</x:f>
        <x:v>À saisir</x:v>
      </x:c>
    </x:row>
    <x:row r="164">
      <x:c r="A164" s="204" t="str">
        <x:v>B13-001</x:v>
      </x:c>
      <x:c r="B164" s="204" t="str">
        <x:v>Santé et climat</x:v>
      </x:c>
      <x:c r="C164" s="204" t="str">
        <x:v>Paludisme</x:v>
      </x:c>
      <x:c r="D164" s="204" t="str">
        <x:v>cas/an</x:v>
      </x:c>
      <x:c r="E164" s="204" t="str">
        <x:v>Ministère Santé / districts</x:v>
      </x:c>
      <x:c r="F164" s="204" t="str">
        <x:v>Direction Santé</x:v>
      </x:c>
      <x:c r="G164" s="204" t="str">
        <x:v>P1</x:v>
      </x:c>
      <x:c r="H164" s="209" t="str">
        <x:f>IF('V6_ANNEE_2020'!$H164="","",'V6_ANNEE_2020'!$H164)</x:f>
      </x:c>
      <x:c r="I164" s="209" t="str">
        <x:f>IF('V6_ANNEE_2021'!$H164="","",'V6_ANNEE_2021'!$H164)</x:f>
      </x:c>
      <x:c r="J164" s="209" t="str">
        <x:f>IF('V6_ANNEE_2022'!$H164="","",'V6_ANNEE_2022'!$H164)</x:f>
      </x:c>
      <x:c r="K164" s="209" t="str">
        <x:f>IF('V6_ANNEE_2023'!$H164="","",'V6_ANNEE_2023'!$H164)</x:f>
      </x:c>
      <x:c r="L164" s="209" t="str">
        <x:f>IF('V6_ANNEE_2024'!$H164="","",'V6_ANNEE_2024'!$H164)</x:f>
      </x:c>
      <x:c r="M164" s="209" t="str">
        <x:f>IF('V6_ANNEE_2025'!$H164="","",'V6_ANNEE_2025'!$H164)</x:f>
      </x:c>
      <x:c r="N164" s="209" t="str">
        <x:f>IF('V6_ANNEE_2026'!$H164="","",'V6_ANNEE_2026'!$H164)</x:f>
      </x:c>
      <x:c r="O164" s="209" t="str">
        <x:f>IF('V6_ANNEE_2027'!$H164="","",'V6_ANNEE_2027'!$H164)</x:f>
      </x:c>
      <x:c r="P164" s="209" t="str">
        <x:f>IF('V6_ANNEE_2028'!$H164="","",'V6_ANNEE_2028'!$H164)</x:f>
      </x:c>
      <x:c r="Q164" s="209" t="str">
        <x:f>IF('V6_ANNEE_2029'!$H164="","",'V6_ANNEE_2029'!$H164)</x:f>
      </x:c>
      <x:c r="R164" s="209" t="str">
        <x:f>IF('V6_ANNEE_2030'!$H164="","",'V6_ANNEE_2030'!$H164)</x:f>
      </x:c>
      <x:c r="S164" s="209" t="str">
        <x:f>IF('V6_ANNEE_2031'!$H164="","",'V6_ANNEE_2031'!$H164)</x:f>
      </x:c>
      <x:c r="T164" s="209" t="str">
        <x:f>IF('V6_ANNEE_2032'!$H164="","",'V6_ANNEE_2032'!$H164)</x:f>
      </x:c>
      <x:c r="U164" s="209" t="str">
        <x:f>IF('V6_ANNEE_2033'!$H164="","",'V6_ANNEE_2033'!$H164)</x:f>
      </x:c>
      <x:c r="V164" s="209" t="str">
        <x:f>IF('V6_ANNEE_2034'!$H164="","",'V6_ANNEE_2034'!$H164)</x:f>
      </x:c>
      <x:c r="W164" s="209" t="str">
        <x:f>IF('V6_ANNEE_2035'!$H164="","",'V6_ANNEE_2035'!$H164)</x:f>
      </x:c>
      <x:c r="X164" s="209" t="str">
        <x:f>IFERROR(LOOKUP(2,1/(H164:W164&lt;&gt;""),H164:W164),"")</x:f>
      </x:c>
      <x:c r="Y164" s="209" t="str">
        <x:f>IF(X164="","",LOOKUP(2,1/(H164:W164&lt;&gt;""),$H$4:$W$4))</x:f>
      </x:c>
      <x:c r="Z164" s="205" t="n">
        <x:f>IFERROR(XLOOKUP(B164,V6_PARAMETRES_PROJECTIONS!$A$5:$A$19,V6_PARAMETRES_PROJECTIONS!$B$5:$B$19),0)</x:f>
        <x:v>0.02</x:v>
      </x:c>
      <x:c r="AA164" s="209" t="str">
        <x:f>IF(OR(X164="",NOT(ISNUMBER(X164))),"",IF(Y164&gt;=2030,IFERROR(INDEX(H164:W164,1,MATCH(2030,$H$4:$W$4,0)),X164),X164*(1+Z164)^(2030-Y164)))</x:f>
      </x:c>
      <x:c r="AB164" s="209" t="str">
        <x:f>IF(OR(X164="",NOT(ISNUMBER(X164))),"",IF(Y164&gt;=2035,IFERROR(INDEX(H164:W164,1,MATCH(2035,$H$4:$W$4,0)),X164),X164*(1+Z164)^(2035-Y164)))</x:f>
      </x:c>
      <x:c r="AC164" s="204" t="str">
        <x:f>IF(X164="","À saisir","OK")</x:f>
        <x:v>À saisir</x:v>
      </x:c>
    </x:row>
    <x:row r="165">
      <x:c r="A165" s="204" t="str">
        <x:v>B13-002</x:v>
      </x:c>
      <x:c r="B165" s="204" t="str">
        <x:v>Santé et climat</x:v>
      </x:c>
      <x:c r="C165" s="204" t="str">
        <x:v>Dengue</x:v>
      </x:c>
      <x:c r="D165" s="204" t="str">
        <x:v>cas/an</x:v>
      </x:c>
      <x:c r="E165" s="204" t="str">
        <x:v>Ministère Santé / districts</x:v>
      </x:c>
      <x:c r="F165" s="204" t="str">
        <x:v>Direction Santé</x:v>
      </x:c>
      <x:c r="G165" s="204" t="str">
        <x:v>P1</x:v>
      </x:c>
      <x:c r="H165" s="209" t="str">
        <x:f>IF('V6_ANNEE_2020'!$H165="","",'V6_ANNEE_2020'!$H165)</x:f>
      </x:c>
      <x:c r="I165" s="209" t="str">
        <x:f>IF('V6_ANNEE_2021'!$H165="","",'V6_ANNEE_2021'!$H165)</x:f>
      </x:c>
      <x:c r="J165" s="209" t="str">
        <x:f>IF('V6_ANNEE_2022'!$H165="","",'V6_ANNEE_2022'!$H165)</x:f>
      </x:c>
      <x:c r="K165" s="209" t="str">
        <x:f>IF('V6_ANNEE_2023'!$H165="","",'V6_ANNEE_2023'!$H165)</x:f>
      </x:c>
      <x:c r="L165" s="209" t="str">
        <x:f>IF('V6_ANNEE_2024'!$H165="","",'V6_ANNEE_2024'!$H165)</x:f>
      </x:c>
      <x:c r="M165" s="209" t="str">
        <x:f>IF('V6_ANNEE_2025'!$H165="","",'V6_ANNEE_2025'!$H165)</x:f>
      </x:c>
      <x:c r="N165" s="209" t="str">
        <x:f>IF('V6_ANNEE_2026'!$H165="","",'V6_ANNEE_2026'!$H165)</x:f>
      </x:c>
      <x:c r="O165" s="209" t="str">
        <x:f>IF('V6_ANNEE_2027'!$H165="","",'V6_ANNEE_2027'!$H165)</x:f>
      </x:c>
      <x:c r="P165" s="209" t="str">
        <x:f>IF('V6_ANNEE_2028'!$H165="","",'V6_ANNEE_2028'!$H165)</x:f>
      </x:c>
      <x:c r="Q165" s="209" t="str">
        <x:f>IF('V6_ANNEE_2029'!$H165="","",'V6_ANNEE_2029'!$H165)</x:f>
      </x:c>
      <x:c r="R165" s="209" t="str">
        <x:f>IF('V6_ANNEE_2030'!$H165="","",'V6_ANNEE_2030'!$H165)</x:f>
      </x:c>
      <x:c r="S165" s="209" t="str">
        <x:f>IF('V6_ANNEE_2031'!$H165="","",'V6_ANNEE_2031'!$H165)</x:f>
      </x:c>
      <x:c r="T165" s="209" t="str">
        <x:f>IF('V6_ANNEE_2032'!$H165="","",'V6_ANNEE_2032'!$H165)</x:f>
      </x:c>
      <x:c r="U165" s="209" t="str">
        <x:f>IF('V6_ANNEE_2033'!$H165="","",'V6_ANNEE_2033'!$H165)</x:f>
      </x:c>
      <x:c r="V165" s="209" t="str">
        <x:f>IF('V6_ANNEE_2034'!$H165="","",'V6_ANNEE_2034'!$H165)</x:f>
      </x:c>
      <x:c r="W165" s="209" t="str">
        <x:f>IF('V6_ANNEE_2035'!$H165="","",'V6_ANNEE_2035'!$H165)</x:f>
      </x:c>
      <x:c r="X165" s="209" t="str">
        <x:f>IFERROR(LOOKUP(2,1/(H165:W165&lt;&gt;""),H165:W165),"")</x:f>
      </x:c>
      <x:c r="Y165" s="209" t="str">
        <x:f>IF(X165="","",LOOKUP(2,1/(H165:W165&lt;&gt;""),$H$4:$W$4))</x:f>
      </x:c>
      <x:c r="Z165" s="205" t="n">
        <x:f>IFERROR(XLOOKUP(B165,V6_PARAMETRES_PROJECTIONS!$A$5:$A$19,V6_PARAMETRES_PROJECTIONS!$B$5:$B$19),0)</x:f>
        <x:v>0.02</x:v>
      </x:c>
      <x:c r="AA165" s="209" t="str">
        <x:f>IF(OR(X165="",NOT(ISNUMBER(X165))),"",IF(Y165&gt;=2030,IFERROR(INDEX(H165:W165,1,MATCH(2030,$H$4:$W$4,0)),X165),X165*(1+Z165)^(2030-Y165)))</x:f>
      </x:c>
      <x:c r="AB165" s="209" t="str">
        <x:f>IF(OR(X165="",NOT(ISNUMBER(X165))),"",IF(Y165&gt;=2035,IFERROR(INDEX(H165:W165,1,MATCH(2035,$H$4:$W$4,0)),X165),X165*(1+Z165)^(2035-Y165)))</x:f>
      </x:c>
      <x:c r="AC165" s="204" t="str">
        <x:f>IF(X165="","À saisir","OK")</x:f>
        <x:v>À saisir</x:v>
      </x:c>
    </x:row>
    <x:row r="166">
      <x:c r="A166" s="204" t="str">
        <x:v>B13-003</x:v>
      </x:c>
      <x:c r="B166" s="204" t="str">
        <x:v>Santé et climat</x:v>
      </x:c>
      <x:c r="C166" s="204" t="str">
        <x:v>Choléra</x:v>
      </x:c>
      <x:c r="D166" s="204" t="str">
        <x:v>cas/an</x:v>
      </x:c>
      <x:c r="E166" s="204" t="str">
        <x:v>Ministère Santé / districts</x:v>
      </x:c>
      <x:c r="F166" s="204" t="str">
        <x:v>Direction Santé</x:v>
      </x:c>
      <x:c r="G166" s="204" t="str">
        <x:v>P1</x:v>
      </x:c>
      <x:c r="H166" s="209" t="str">
        <x:f>IF('V6_ANNEE_2020'!$H166="","",'V6_ANNEE_2020'!$H166)</x:f>
      </x:c>
      <x:c r="I166" s="209" t="str">
        <x:f>IF('V6_ANNEE_2021'!$H166="","",'V6_ANNEE_2021'!$H166)</x:f>
      </x:c>
      <x:c r="J166" s="209" t="str">
        <x:f>IF('V6_ANNEE_2022'!$H166="","",'V6_ANNEE_2022'!$H166)</x:f>
      </x:c>
      <x:c r="K166" s="209" t="str">
        <x:f>IF('V6_ANNEE_2023'!$H166="","",'V6_ANNEE_2023'!$H166)</x:f>
      </x:c>
      <x:c r="L166" s="209" t="str">
        <x:f>IF('V6_ANNEE_2024'!$H166="","",'V6_ANNEE_2024'!$H166)</x:f>
      </x:c>
      <x:c r="M166" s="209" t="str">
        <x:f>IF('V6_ANNEE_2025'!$H166="","",'V6_ANNEE_2025'!$H166)</x:f>
      </x:c>
      <x:c r="N166" s="209" t="str">
        <x:f>IF('V6_ANNEE_2026'!$H166="","",'V6_ANNEE_2026'!$H166)</x:f>
      </x:c>
      <x:c r="O166" s="209" t="str">
        <x:f>IF('V6_ANNEE_2027'!$H166="","",'V6_ANNEE_2027'!$H166)</x:f>
      </x:c>
      <x:c r="P166" s="209" t="str">
        <x:f>IF('V6_ANNEE_2028'!$H166="","",'V6_ANNEE_2028'!$H166)</x:f>
      </x:c>
      <x:c r="Q166" s="209" t="str">
        <x:f>IF('V6_ANNEE_2029'!$H166="","",'V6_ANNEE_2029'!$H166)</x:f>
      </x:c>
      <x:c r="R166" s="209" t="str">
        <x:f>IF('V6_ANNEE_2030'!$H166="","",'V6_ANNEE_2030'!$H166)</x:f>
      </x:c>
      <x:c r="S166" s="209" t="str">
        <x:f>IF('V6_ANNEE_2031'!$H166="","",'V6_ANNEE_2031'!$H166)</x:f>
      </x:c>
      <x:c r="T166" s="209" t="str">
        <x:f>IF('V6_ANNEE_2032'!$H166="","",'V6_ANNEE_2032'!$H166)</x:f>
      </x:c>
      <x:c r="U166" s="209" t="str">
        <x:f>IF('V6_ANNEE_2033'!$H166="","",'V6_ANNEE_2033'!$H166)</x:f>
      </x:c>
      <x:c r="V166" s="209" t="str">
        <x:f>IF('V6_ANNEE_2034'!$H166="","",'V6_ANNEE_2034'!$H166)</x:f>
      </x:c>
      <x:c r="W166" s="209" t="str">
        <x:f>IF('V6_ANNEE_2035'!$H166="","",'V6_ANNEE_2035'!$H166)</x:f>
      </x:c>
      <x:c r="X166" s="209" t="str">
        <x:f>IFERROR(LOOKUP(2,1/(H166:W166&lt;&gt;""),H166:W166),"")</x:f>
      </x:c>
      <x:c r="Y166" s="209" t="str">
        <x:f>IF(X166="","",LOOKUP(2,1/(H166:W166&lt;&gt;""),$H$4:$W$4))</x:f>
      </x:c>
      <x:c r="Z166" s="205" t="n">
        <x:f>IFERROR(XLOOKUP(B166,V6_PARAMETRES_PROJECTIONS!$A$5:$A$19,V6_PARAMETRES_PROJECTIONS!$B$5:$B$19),0)</x:f>
        <x:v>0.02</x:v>
      </x:c>
      <x:c r="AA166" s="209" t="str">
        <x:f>IF(OR(X166="",NOT(ISNUMBER(X166))),"",IF(Y166&gt;=2030,IFERROR(INDEX(H166:W166,1,MATCH(2030,$H$4:$W$4,0)),X166),X166*(1+Z166)^(2030-Y166)))</x:f>
      </x:c>
      <x:c r="AB166" s="209" t="str">
        <x:f>IF(OR(X166="",NOT(ISNUMBER(X166))),"",IF(Y166&gt;=2035,IFERROR(INDEX(H166:W166,1,MATCH(2035,$H$4:$W$4,0)),X166),X166*(1+Z166)^(2035-Y166)))</x:f>
      </x:c>
      <x:c r="AC166" s="204" t="str">
        <x:f>IF(X166="","À saisir","OK")</x:f>
        <x:v>À saisir</x:v>
      </x:c>
    </x:row>
    <x:row r="167">
      <x:c r="A167" s="204" t="str">
        <x:v>B13-004</x:v>
      </x:c>
      <x:c r="B167" s="204" t="str">
        <x:v>Santé et climat</x:v>
      </x:c>
      <x:c r="C167" s="204" t="str">
        <x:v>Maladies respiratoires</x:v>
      </x:c>
      <x:c r="D167" s="204" t="str">
        <x:v>cas/an</x:v>
      </x:c>
      <x:c r="E167" s="204" t="str">
        <x:v>Ministère Santé / districts</x:v>
      </x:c>
      <x:c r="F167" s="204" t="str">
        <x:v>Direction Santé</x:v>
      </x:c>
      <x:c r="G167" s="204" t="str">
        <x:v>P1</x:v>
      </x:c>
      <x:c r="H167" s="209" t="str">
        <x:f>IF('V6_ANNEE_2020'!$H167="","",'V6_ANNEE_2020'!$H167)</x:f>
      </x:c>
      <x:c r="I167" s="209" t="str">
        <x:f>IF('V6_ANNEE_2021'!$H167="","",'V6_ANNEE_2021'!$H167)</x:f>
      </x:c>
      <x:c r="J167" s="209" t="str">
        <x:f>IF('V6_ANNEE_2022'!$H167="","",'V6_ANNEE_2022'!$H167)</x:f>
      </x:c>
      <x:c r="K167" s="209" t="str">
        <x:f>IF('V6_ANNEE_2023'!$H167="","",'V6_ANNEE_2023'!$H167)</x:f>
      </x:c>
      <x:c r="L167" s="209" t="str">
        <x:f>IF('V6_ANNEE_2024'!$H167="","",'V6_ANNEE_2024'!$H167)</x:f>
      </x:c>
      <x:c r="M167" s="209" t="str">
        <x:f>IF('V6_ANNEE_2025'!$H167="","",'V6_ANNEE_2025'!$H167)</x:f>
      </x:c>
      <x:c r="N167" s="209" t="str">
        <x:f>IF('V6_ANNEE_2026'!$H167="","",'V6_ANNEE_2026'!$H167)</x:f>
      </x:c>
      <x:c r="O167" s="209" t="str">
        <x:f>IF('V6_ANNEE_2027'!$H167="","",'V6_ANNEE_2027'!$H167)</x:f>
      </x:c>
      <x:c r="P167" s="209" t="str">
        <x:f>IF('V6_ANNEE_2028'!$H167="","",'V6_ANNEE_2028'!$H167)</x:f>
      </x:c>
      <x:c r="Q167" s="209" t="str">
        <x:f>IF('V6_ANNEE_2029'!$H167="","",'V6_ANNEE_2029'!$H167)</x:f>
      </x:c>
      <x:c r="R167" s="209" t="str">
        <x:f>IF('V6_ANNEE_2030'!$H167="","",'V6_ANNEE_2030'!$H167)</x:f>
      </x:c>
      <x:c r="S167" s="209" t="str">
        <x:f>IF('V6_ANNEE_2031'!$H167="","",'V6_ANNEE_2031'!$H167)</x:f>
      </x:c>
      <x:c r="T167" s="209" t="str">
        <x:f>IF('V6_ANNEE_2032'!$H167="","",'V6_ANNEE_2032'!$H167)</x:f>
      </x:c>
      <x:c r="U167" s="209" t="str">
        <x:f>IF('V6_ANNEE_2033'!$H167="","",'V6_ANNEE_2033'!$H167)</x:f>
      </x:c>
      <x:c r="V167" s="209" t="str">
        <x:f>IF('V6_ANNEE_2034'!$H167="","",'V6_ANNEE_2034'!$H167)</x:f>
      </x:c>
      <x:c r="W167" s="209" t="str">
        <x:f>IF('V6_ANNEE_2035'!$H167="","",'V6_ANNEE_2035'!$H167)</x:f>
      </x:c>
      <x:c r="X167" s="209" t="str">
        <x:f>IFERROR(LOOKUP(2,1/(H167:W167&lt;&gt;""),H167:W167),"")</x:f>
      </x:c>
      <x:c r="Y167" s="209" t="str">
        <x:f>IF(X167="","",LOOKUP(2,1/(H167:W167&lt;&gt;""),$H$4:$W$4))</x:f>
      </x:c>
      <x:c r="Z167" s="205" t="n">
        <x:f>IFERROR(XLOOKUP(B167,V6_PARAMETRES_PROJECTIONS!$A$5:$A$19,V6_PARAMETRES_PROJECTIONS!$B$5:$B$19),0)</x:f>
        <x:v>0.02</x:v>
      </x:c>
      <x:c r="AA167" s="209" t="str">
        <x:f>IF(OR(X167="",NOT(ISNUMBER(X167))),"",IF(Y167&gt;=2030,IFERROR(INDEX(H167:W167,1,MATCH(2030,$H$4:$W$4,0)),X167),X167*(1+Z167)^(2030-Y167)))</x:f>
      </x:c>
      <x:c r="AB167" s="209" t="str">
        <x:f>IF(OR(X167="",NOT(ISNUMBER(X167))),"",IF(Y167&gt;=2035,IFERROR(INDEX(H167:W167,1,MATCH(2035,$H$4:$W$4,0)),X167),X167*(1+Z167)^(2035-Y167)))</x:f>
      </x:c>
      <x:c r="AC167" s="204" t="str">
        <x:f>IF(X167="","À saisir","OK")</x:f>
        <x:v>À saisir</x:v>
      </x:c>
    </x:row>
    <x:row r="168">
      <x:c r="A168" s="204" t="str">
        <x:v>B13-005</x:v>
      </x:c>
      <x:c r="B168" s="204" t="str">
        <x:v>Santé et climat</x:v>
      </x:c>
      <x:c r="C168" s="204" t="str">
        <x:v>Hospitalisations chaleur</x:v>
      </x:c>
      <x:c r="D168" s="204" t="str">
        <x:v>hospitalisations/an</x:v>
      </x:c>
      <x:c r="E168" s="204" t="str">
        <x:v>Ministère Santé / districts</x:v>
      </x:c>
      <x:c r="F168" s="204" t="str">
        <x:v>Direction Santé</x:v>
      </x:c>
      <x:c r="G168" s="204" t="str">
        <x:v>P1</x:v>
      </x:c>
      <x:c r="H168" s="209" t="str">
        <x:f>IF('V6_ANNEE_2020'!$H168="","",'V6_ANNEE_2020'!$H168)</x:f>
      </x:c>
      <x:c r="I168" s="209" t="str">
        <x:f>IF('V6_ANNEE_2021'!$H168="","",'V6_ANNEE_2021'!$H168)</x:f>
      </x:c>
      <x:c r="J168" s="209" t="str">
        <x:f>IF('V6_ANNEE_2022'!$H168="","",'V6_ANNEE_2022'!$H168)</x:f>
      </x:c>
      <x:c r="K168" s="209" t="str">
        <x:f>IF('V6_ANNEE_2023'!$H168="","",'V6_ANNEE_2023'!$H168)</x:f>
      </x:c>
      <x:c r="L168" s="209" t="str">
        <x:f>IF('V6_ANNEE_2024'!$H168="","",'V6_ANNEE_2024'!$H168)</x:f>
      </x:c>
      <x:c r="M168" s="209" t="str">
        <x:f>IF('V6_ANNEE_2025'!$H168="","",'V6_ANNEE_2025'!$H168)</x:f>
      </x:c>
      <x:c r="N168" s="209" t="str">
        <x:f>IF('V6_ANNEE_2026'!$H168="","",'V6_ANNEE_2026'!$H168)</x:f>
      </x:c>
      <x:c r="O168" s="209" t="str">
        <x:f>IF('V6_ANNEE_2027'!$H168="","",'V6_ANNEE_2027'!$H168)</x:f>
      </x:c>
      <x:c r="P168" s="209" t="str">
        <x:f>IF('V6_ANNEE_2028'!$H168="","",'V6_ANNEE_2028'!$H168)</x:f>
      </x:c>
      <x:c r="Q168" s="209" t="str">
        <x:f>IF('V6_ANNEE_2029'!$H168="","",'V6_ANNEE_2029'!$H168)</x:f>
      </x:c>
      <x:c r="R168" s="209" t="str">
        <x:f>IF('V6_ANNEE_2030'!$H168="","",'V6_ANNEE_2030'!$H168)</x:f>
      </x:c>
      <x:c r="S168" s="209" t="str">
        <x:f>IF('V6_ANNEE_2031'!$H168="","",'V6_ANNEE_2031'!$H168)</x:f>
      </x:c>
      <x:c r="T168" s="209" t="str">
        <x:f>IF('V6_ANNEE_2032'!$H168="","",'V6_ANNEE_2032'!$H168)</x:f>
      </x:c>
      <x:c r="U168" s="209" t="str">
        <x:f>IF('V6_ANNEE_2033'!$H168="","",'V6_ANNEE_2033'!$H168)</x:f>
      </x:c>
      <x:c r="V168" s="209" t="str">
        <x:f>IF('V6_ANNEE_2034'!$H168="","",'V6_ANNEE_2034'!$H168)</x:f>
      </x:c>
      <x:c r="W168" s="209" t="str">
        <x:f>IF('V6_ANNEE_2035'!$H168="","",'V6_ANNEE_2035'!$H168)</x:f>
      </x:c>
      <x:c r="X168" s="209" t="str">
        <x:f>IFERROR(LOOKUP(2,1/(H168:W168&lt;&gt;""),H168:W168),"")</x:f>
      </x:c>
      <x:c r="Y168" s="209" t="str">
        <x:f>IF(X168="","",LOOKUP(2,1/(H168:W168&lt;&gt;""),$H$4:$W$4))</x:f>
      </x:c>
      <x:c r="Z168" s="205" t="n">
        <x:f>IFERROR(XLOOKUP(B168,V6_PARAMETRES_PROJECTIONS!$A$5:$A$19,V6_PARAMETRES_PROJECTIONS!$B$5:$B$19),0)</x:f>
        <x:v>0.02</x:v>
      </x:c>
      <x:c r="AA168" s="209" t="str">
        <x:f>IF(OR(X168="",NOT(ISNUMBER(X168))),"",IF(Y168&gt;=2030,IFERROR(INDEX(H168:W168,1,MATCH(2030,$H$4:$W$4,0)),X168),X168*(1+Z168)^(2030-Y168)))</x:f>
      </x:c>
      <x:c r="AB168" s="209" t="str">
        <x:f>IF(OR(X168="",NOT(ISNUMBER(X168))),"",IF(Y168&gt;=2035,IFERROR(INDEX(H168:W168,1,MATCH(2035,$H$4:$W$4,0)),X168),X168*(1+Z168)^(2035-Y168)))</x:f>
      </x:c>
      <x:c r="AC168" s="204" t="str">
        <x:f>IF(X168="","À saisir","OK")</x:f>
        <x:v>À saisir</x:v>
      </x:c>
    </x:row>
    <x:row r="169">
      <x:c r="A169" s="204" t="str">
        <x:v>B13-006</x:v>
      </x:c>
      <x:c r="B169" s="204" t="str">
        <x:v>Santé et climat</x:v>
      </x:c>
      <x:c r="C169" s="204" t="str">
        <x:v>Mortalité chaleur</x:v>
      </x:c>
      <x:c r="D169" s="204" t="str">
        <x:v>décès/an</x:v>
      </x:c>
      <x:c r="E169" s="204" t="str">
        <x:v>Ministère Santé / districts</x:v>
      </x:c>
      <x:c r="F169" s="204" t="str">
        <x:v>Direction Santé</x:v>
      </x:c>
      <x:c r="G169" s="204" t="str">
        <x:v>P1</x:v>
      </x:c>
      <x:c r="H169" s="209" t="str">
        <x:f>IF('V6_ANNEE_2020'!$H169="","",'V6_ANNEE_2020'!$H169)</x:f>
      </x:c>
      <x:c r="I169" s="209" t="str">
        <x:f>IF('V6_ANNEE_2021'!$H169="","",'V6_ANNEE_2021'!$H169)</x:f>
      </x:c>
      <x:c r="J169" s="209" t="str">
        <x:f>IF('V6_ANNEE_2022'!$H169="","",'V6_ANNEE_2022'!$H169)</x:f>
      </x:c>
      <x:c r="K169" s="209" t="str">
        <x:f>IF('V6_ANNEE_2023'!$H169="","",'V6_ANNEE_2023'!$H169)</x:f>
      </x:c>
      <x:c r="L169" s="209" t="str">
        <x:f>IF('V6_ANNEE_2024'!$H169="","",'V6_ANNEE_2024'!$H169)</x:f>
      </x:c>
      <x:c r="M169" s="209" t="str">
        <x:f>IF('V6_ANNEE_2025'!$H169="","",'V6_ANNEE_2025'!$H169)</x:f>
      </x:c>
      <x:c r="N169" s="209" t="str">
        <x:f>IF('V6_ANNEE_2026'!$H169="","",'V6_ANNEE_2026'!$H169)</x:f>
      </x:c>
      <x:c r="O169" s="209" t="str">
        <x:f>IF('V6_ANNEE_2027'!$H169="","",'V6_ANNEE_2027'!$H169)</x:f>
      </x:c>
      <x:c r="P169" s="209" t="str">
        <x:f>IF('V6_ANNEE_2028'!$H169="","",'V6_ANNEE_2028'!$H169)</x:f>
      </x:c>
      <x:c r="Q169" s="209" t="str">
        <x:f>IF('V6_ANNEE_2029'!$H169="","",'V6_ANNEE_2029'!$H169)</x:f>
      </x:c>
      <x:c r="R169" s="209" t="str">
        <x:f>IF('V6_ANNEE_2030'!$H169="","",'V6_ANNEE_2030'!$H169)</x:f>
      </x:c>
      <x:c r="S169" s="209" t="str">
        <x:f>IF('V6_ANNEE_2031'!$H169="","",'V6_ANNEE_2031'!$H169)</x:f>
      </x:c>
      <x:c r="T169" s="209" t="str">
        <x:f>IF('V6_ANNEE_2032'!$H169="","",'V6_ANNEE_2032'!$H169)</x:f>
      </x:c>
      <x:c r="U169" s="209" t="str">
        <x:f>IF('V6_ANNEE_2033'!$H169="","",'V6_ANNEE_2033'!$H169)</x:f>
      </x:c>
      <x:c r="V169" s="209" t="str">
        <x:f>IF('V6_ANNEE_2034'!$H169="","",'V6_ANNEE_2034'!$H169)</x:f>
      </x:c>
      <x:c r="W169" s="209" t="str">
        <x:f>IF('V6_ANNEE_2035'!$H169="","",'V6_ANNEE_2035'!$H169)</x:f>
      </x:c>
      <x:c r="X169" s="209" t="str">
        <x:f>IFERROR(LOOKUP(2,1/(H169:W169&lt;&gt;""),H169:W169),"")</x:f>
      </x:c>
      <x:c r="Y169" s="209" t="str">
        <x:f>IF(X169="","",LOOKUP(2,1/(H169:W169&lt;&gt;""),$H$4:$W$4))</x:f>
      </x:c>
      <x:c r="Z169" s="205" t="n">
        <x:f>IFERROR(XLOOKUP(B169,V6_PARAMETRES_PROJECTIONS!$A$5:$A$19,V6_PARAMETRES_PROJECTIONS!$B$5:$B$19),0)</x:f>
        <x:v>0.02</x:v>
      </x:c>
      <x:c r="AA169" s="209" t="str">
        <x:f>IF(OR(X169="",NOT(ISNUMBER(X169))),"",IF(Y169&gt;=2030,IFERROR(INDEX(H169:W169,1,MATCH(2030,$H$4:$W$4,0)),X169),X169*(1+Z169)^(2030-Y169)))</x:f>
      </x:c>
      <x:c r="AB169" s="209" t="str">
        <x:f>IF(OR(X169="",NOT(ISNUMBER(X169))),"",IF(Y169&gt;=2035,IFERROR(INDEX(H169:W169,1,MATCH(2035,$H$4:$W$4,0)),X169),X169*(1+Z169)^(2035-Y169)))</x:f>
      </x:c>
      <x:c r="AC169" s="204" t="str">
        <x:f>IF(X169="","À saisir","OK")</x:f>
        <x:v>À saisir</x:v>
      </x:c>
    </x:row>
    <x:row r="170">
      <x:c r="A170" s="204" t="str">
        <x:v>B13-007</x:v>
      </x:c>
      <x:c r="B170" s="204" t="str">
        <x:v>Santé et climat</x:v>
      </x:c>
      <x:c r="C170" s="204" t="str">
        <x:v>Mortalité pollution</x:v>
      </x:c>
      <x:c r="D170" s="204" t="str">
        <x:v>décès/an</x:v>
      </x:c>
      <x:c r="E170" s="204" t="str">
        <x:v>Ministère Santé / districts</x:v>
      </x:c>
      <x:c r="F170" s="204" t="str">
        <x:v>Direction Santé</x:v>
      </x:c>
      <x:c r="G170" s="204" t="str">
        <x:v>P1</x:v>
      </x:c>
      <x:c r="H170" s="209" t="str">
        <x:f>IF('V6_ANNEE_2020'!$H170="","",'V6_ANNEE_2020'!$H170)</x:f>
      </x:c>
      <x:c r="I170" s="209" t="str">
        <x:f>IF('V6_ANNEE_2021'!$H170="","",'V6_ANNEE_2021'!$H170)</x:f>
      </x:c>
      <x:c r="J170" s="209" t="str">
        <x:f>IF('V6_ANNEE_2022'!$H170="","",'V6_ANNEE_2022'!$H170)</x:f>
      </x:c>
      <x:c r="K170" s="209" t="str">
        <x:f>IF('V6_ANNEE_2023'!$H170="","",'V6_ANNEE_2023'!$H170)</x:f>
      </x:c>
      <x:c r="L170" s="209" t="str">
        <x:f>IF('V6_ANNEE_2024'!$H170="","",'V6_ANNEE_2024'!$H170)</x:f>
      </x:c>
      <x:c r="M170" s="209" t="str">
        <x:f>IF('V6_ANNEE_2025'!$H170="","",'V6_ANNEE_2025'!$H170)</x:f>
      </x:c>
      <x:c r="N170" s="209" t="str">
        <x:f>IF('V6_ANNEE_2026'!$H170="","",'V6_ANNEE_2026'!$H170)</x:f>
      </x:c>
      <x:c r="O170" s="209" t="str">
        <x:f>IF('V6_ANNEE_2027'!$H170="","",'V6_ANNEE_2027'!$H170)</x:f>
      </x:c>
      <x:c r="P170" s="209" t="str">
        <x:f>IF('V6_ANNEE_2028'!$H170="","",'V6_ANNEE_2028'!$H170)</x:f>
      </x:c>
      <x:c r="Q170" s="209" t="str">
        <x:f>IF('V6_ANNEE_2029'!$H170="","",'V6_ANNEE_2029'!$H170)</x:f>
      </x:c>
      <x:c r="R170" s="209" t="str">
        <x:f>IF('V6_ANNEE_2030'!$H170="","",'V6_ANNEE_2030'!$H170)</x:f>
      </x:c>
      <x:c r="S170" s="209" t="str">
        <x:f>IF('V6_ANNEE_2031'!$H170="","",'V6_ANNEE_2031'!$H170)</x:f>
      </x:c>
      <x:c r="T170" s="209" t="str">
        <x:f>IF('V6_ANNEE_2032'!$H170="","",'V6_ANNEE_2032'!$H170)</x:f>
      </x:c>
      <x:c r="U170" s="209" t="str">
        <x:f>IF('V6_ANNEE_2033'!$H170="","",'V6_ANNEE_2033'!$H170)</x:f>
      </x:c>
      <x:c r="V170" s="209" t="str">
        <x:f>IF('V6_ANNEE_2034'!$H170="","",'V6_ANNEE_2034'!$H170)</x:f>
      </x:c>
      <x:c r="W170" s="209" t="str">
        <x:f>IF('V6_ANNEE_2035'!$H170="","",'V6_ANNEE_2035'!$H170)</x:f>
      </x:c>
      <x:c r="X170" s="209" t="str">
        <x:f>IFERROR(LOOKUP(2,1/(H170:W170&lt;&gt;""),H170:W170),"")</x:f>
      </x:c>
      <x:c r="Y170" s="209" t="str">
        <x:f>IF(X170="","",LOOKUP(2,1/(H170:W170&lt;&gt;""),$H$4:$W$4))</x:f>
      </x:c>
      <x:c r="Z170" s="205" t="n">
        <x:f>IFERROR(XLOOKUP(B170,V6_PARAMETRES_PROJECTIONS!$A$5:$A$19,V6_PARAMETRES_PROJECTIONS!$B$5:$B$19),0)</x:f>
        <x:v>0.02</x:v>
      </x:c>
      <x:c r="AA170" s="209" t="str">
        <x:f>IF(OR(X170="",NOT(ISNUMBER(X170))),"",IF(Y170&gt;=2030,IFERROR(INDEX(H170:W170,1,MATCH(2030,$H$4:$W$4,0)),X170),X170*(1+Z170)^(2030-Y170)))</x:f>
      </x:c>
      <x:c r="AB170" s="209" t="str">
        <x:f>IF(OR(X170="",NOT(ISNUMBER(X170))),"",IF(Y170&gt;=2035,IFERROR(INDEX(H170:W170,1,MATCH(2035,$H$4:$W$4,0)),X170),X170*(1+Z170)^(2035-Y170)))</x:f>
      </x:c>
      <x:c r="AC170" s="204" t="str">
        <x:f>IF(X170="","À saisir","OK")</x:f>
        <x:v>À saisir</x:v>
      </x:c>
    </x:row>
    <x:row r="171">
      <x:c r="A171" s="204" t="str">
        <x:v>B14-001</x:v>
      </x:c>
      <x:c r="B171" s="204" t="str">
        <x:v>Finance climat</x:v>
      </x:c>
      <x:c r="C171" s="204" t="str">
        <x:v>Budget</x:v>
      </x:c>
      <x:c r="D171" s="204" t="str">
        <x:v>FCFA</x:v>
      </x:c>
      <x:c r="E171" s="204" t="str">
        <x:v>Direction Finances / bailleurs</x:v>
      </x:c>
      <x:c r="F171" s="204" t="str">
        <x:v>Direction Finances</x:v>
      </x:c>
      <x:c r="G171" s="204" t="str">
        <x:v>P0</x:v>
      </x:c>
      <x:c r="H171" s="209" t="str">
        <x:f>IF('V6_ANNEE_2020'!$H171="","",'V6_ANNEE_2020'!$H171)</x:f>
      </x:c>
      <x:c r="I171" s="209" t="str">
        <x:f>IF('V6_ANNEE_2021'!$H171="","",'V6_ANNEE_2021'!$H171)</x:f>
      </x:c>
      <x:c r="J171" s="209" t="str">
        <x:f>IF('V6_ANNEE_2022'!$H171="","",'V6_ANNEE_2022'!$H171)</x:f>
      </x:c>
      <x:c r="K171" s="209" t="str">
        <x:f>IF('V6_ANNEE_2023'!$H171="","",'V6_ANNEE_2023'!$H171)</x:f>
      </x:c>
      <x:c r="L171" s="209" t="str">
        <x:f>IF('V6_ANNEE_2024'!$H171="","",'V6_ANNEE_2024'!$H171)</x:f>
      </x:c>
      <x:c r="M171" s="209" t="str">
        <x:f>IF('V6_ANNEE_2025'!$H171="","",'V6_ANNEE_2025'!$H171)</x:f>
      </x:c>
      <x:c r="N171" s="209" t="str">
        <x:f>IF('V6_ANNEE_2026'!$H171="","",'V6_ANNEE_2026'!$H171)</x:f>
      </x:c>
      <x:c r="O171" s="209" t="str">
        <x:f>IF('V6_ANNEE_2027'!$H171="","",'V6_ANNEE_2027'!$H171)</x:f>
      </x:c>
      <x:c r="P171" s="209" t="str">
        <x:f>IF('V6_ANNEE_2028'!$H171="","",'V6_ANNEE_2028'!$H171)</x:f>
      </x:c>
      <x:c r="Q171" s="209" t="str">
        <x:f>IF('V6_ANNEE_2029'!$H171="","",'V6_ANNEE_2029'!$H171)</x:f>
      </x:c>
      <x:c r="R171" s="209" t="str">
        <x:f>IF('V6_ANNEE_2030'!$H171="","",'V6_ANNEE_2030'!$H171)</x:f>
      </x:c>
      <x:c r="S171" s="209" t="str">
        <x:f>IF('V6_ANNEE_2031'!$H171="","",'V6_ANNEE_2031'!$H171)</x:f>
      </x:c>
      <x:c r="T171" s="209" t="str">
        <x:f>IF('V6_ANNEE_2032'!$H171="","",'V6_ANNEE_2032'!$H171)</x:f>
      </x:c>
      <x:c r="U171" s="209" t="str">
        <x:f>IF('V6_ANNEE_2033'!$H171="","",'V6_ANNEE_2033'!$H171)</x:f>
      </x:c>
      <x:c r="V171" s="209" t="str">
        <x:f>IF('V6_ANNEE_2034'!$H171="","",'V6_ANNEE_2034'!$H171)</x:f>
      </x:c>
      <x:c r="W171" s="209" t="str">
        <x:f>IF('V6_ANNEE_2035'!$H171="","",'V6_ANNEE_2035'!$H171)</x:f>
      </x:c>
      <x:c r="X171" s="209" t="str">
        <x:f>IFERROR(LOOKUP(2,1/(H171:W171&lt;&gt;""),H171:W171),"")</x:f>
      </x:c>
      <x:c r="Y171" s="209" t="str">
        <x:f>IF(X171="","",LOOKUP(2,1/(H171:W171&lt;&gt;""),$H$4:$W$4))</x:f>
      </x:c>
      <x:c r="Z171" s="205" t="n">
        <x:f>IFERROR(XLOOKUP(B171,V6_PARAMETRES_PROJECTIONS!$A$5:$A$19,V6_PARAMETRES_PROJECTIONS!$B$5:$B$19),0)</x:f>
        <x:v>0.08</x:v>
      </x:c>
      <x:c r="AA171" s="209" t="str">
        <x:f>IF(OR(X171="",NOT(ISNUMBER(X171))),"",IF(Y171&gt;=2030,IFERROR(INDEX(H171:W171,1,MATCH(2030,$H$4:$W$4,0)),X171),X171*(1+Z171)^(2030-Y171)))</x:f>
      </x:c>
      <x:c r="AB171" s="209" t="str">
        <x:f>IF(OR(X171="",NOT(ISNUMBER(X171))),"",IF(Y171&gt;=2035,IFERROR(INDEX(H171:W171,1,MATCH(2035,$H$4:$W$4,0)),X171),X171*(1+Z171)^(2035-Y171)))</x:f>
      </x:c>
      <x:c r="AC171" s="204" t="str">
        <x:f>IF(X171="","À saisir","OK")</x:f>
        <x:v>À saisir</x:v>
      </x:c>
    </x:row>
    <x:row r="172">
      <x:c r="A172" s="204" t="str">
        <x:v>B14-002</x:v>
      </x:c>
      <x:c r="B172" s="204" t="str">
        <x:v>Finance climat</x:v>
      </x:c>
      <x:c r="C172" s="204" t="str">
        <x:v>Budget climat</x:v>
      </x:c>
      <x:c r="D172" s="204" t="str">
        <x:v>FCFA</x:v>
      </x:c>
      <x:c r="E172" s="204" t="str">
        <x:v>Direction Finances / bailleurs</x:v>
      </x:c>
      <x:c r="F172" s="204" t="str">
        <x:v>Direction Finances</x:v>
      </x:c>
      <x:c r="G172" s="204" t="str">
        <x:v>P0</x:v>
      </x:c>
      <x:c r="H172" s="209" t="str">
        <x:f>IF('V6_ANNEE_2020'!$H172="","",'V6_ANNEE_2020'!$H172)</x:f>
      </x:c>
      <x:c r="I172" s="209" t="str">
        <x:f>IF('V6_ANNEE_2021'!$H172="","",'V6_ANNEE_2021'!$H172)</x:f>
      </x:c>
      <x:c r="J172" s="209" t="str">
        <x:f>IF('V6_ANNEE_2022'!$H172="","",'V6_ANNEE_2022'!$H172)</x:f>
      </x:c>
      <x:c r="K172" s="209" t="str">
        <x:f>IF('V6_ANNEE_2023'!$H172="","",'V6_ANNEE_2023'!$H172)</x:f>
      </x:c>
      <x:c r="L172" s="209" t="str">
        <x:f>IF('V6_ANNEE_2024'!$H172="","",'V6_ANNEE_2024'!$H172)</x:f>
      </x:c>
      <x:c r="M172" s="209" t="str">
        <x:f>IF('V6_ANNEE_2025'!$H172="","",'V6_ANNEE_2025'!$H172)</x:f>
      </x:c>
      <x:c r="N172" s="209" t="str">
        <x:f>IF('V6_ANNEE_2026'!$H172="","",'V6_ANNEE_2026'!$H172)</x:f>
      </x:c>
      <x:c r="O172" s="209" t="str">
        <x:f>IF('V6_ANNEE_2027'!$H172="","",'V6_ANNEE_2027'!$H172)</x:f>
      </x:c>
      <x:c r="P172" s="209" t="str">
        <x:f>IF('V6_ANNEE_2028'!$H172="","",'V6_ANNEE_2028'!$H172)</x:f>
      </x:c>
      <x:c r="Q172" s="209" t="str">
        <x:f>IF('V6_ANNEE_2029'!$H172="","",'V6_ANNEE_2029'!$H172)</x:f>
      </x:c>
      <x:c r="R172" s="209" t="str">
        <x:f>IF('V6_ANNEE_2030'!$H172="","",'V6_ANNEE_2030'!$H172)</x:f>
      </x:c>
      <x:c r="S172" s="209" t="str">
        <x:f>IF('V6_ANNEE_2031'!$H172="","",'V6_ANNEE_2031'!$H172)</x:f>
      </x:c>
      <x:c r="T172" s="209" t="str">
        <x:f>IF('V6_ANNEE_2032'!$H172="","",'V6_ANNEE_2032'!$H172)</x:f>
      </x:c>
      <x:c r="U172" s="209" t="str">
        <x:f>IF('V6_ANNEE_2033'!$H172="","",'V6_ANNEE_2033'!$H172)</x:f>
      </x:c>
      <x:c r="V172" s="209" t="str">
        <x:f>IF('V6_ANNEE_2034'!$H172="","",'V6_ANNEE_2034'!$H172)</x:f>
      </x:c>
      <x:c r="W172" s="209" t="str">
        <x:f>IF('V6_ANNEE_2035'!$H172="","",'V6_ANNEE_2035'!$H172)</x:f>
      </x:c>
      <x:c r="X172" s="209" t="str">
        <x:f>IFERROR(LOOKUP(2,1/(H172:W172&lt;&gt;""),H172:W172),"")</x:f>
      </x:c>
      <x:c r="Y172" s="209" t="str">
        <x:f>IF(X172="","",LOOKUP(2,1/(H172:W172&lt;&gt;""),$H$4:$W$4))</x:f>
      </x:c>
      <x:c r="Z172" s="205" t="n">
        <x:f>IFERROR(XLOOKUP(B172,V6_PARAMETRES_PROJECTIONS!$A$5:$A$19,V6_PARAMETRES_PROJECTIONS!$B$5:$B$19),0)</x:f>
        <x:v>0.08</x:v>
      </x:c>
      <x:c r="AA172" s="209" t="str">
        <x:f>IF(OR(X172="",NOT(ISNUMBER(X172))),"",IF(Y172&gt;=2030,IFERROR(INDEX(H172:W172,1,MATCH(2030,$H$4:$W$4,0)),X172),X172*(1+Z172)^(2030-Y172)))</x:f>
      </x:c>
      <x:c r="AB172" s="209" t="str">
        <x:f>IF(OR(X172="",NOT(ISNUMBER(X172))),"",IF(Y172&gt;=2035,IFERROR(INDEX(H172:W172,1,MATCH(2035,$H$4:$W$4,0)),X172),X172*(1+Z172)^(2035-Y172)))</x:f>
      </x:c>
      <x:c r="AC172" s="204" t="str">
        <x:f>IF(X172="","À saisir","OK")</x:f>
        <x:v>À saisir</x:v>
      </x:c>
    </x:row>
    <x:row r="173">
      <x:c r="A173" s="204" t="str">
        <x:v>B14-003</x:v>
      </x:c>
      <x:c r="B173" s="204" t="str">
        <x:v>Finance climat</x:v>
      </x:c>
      <x:c r="C173" s="204" t="str">
        <x:v>Dépenses climat</x:v>
      </x:c>
      <x:c r="D173" s="204" t="str">
        <x:v>FCFA</x:v>
      </x:c>
      <x:c r="E173" s="204" t="str">
        <x:v>Direction Finances / bailleurs</x:v>
      </x:c>
      <x:c r="F173" s="204" t="str">
        <x:v>Direction Finances</x:v>
      </x:c>
      <x:c r="G173" s="204" t="str">
        <x:v>P0</x:v>
      </x:c>
      <x:c r="H173" s="209" t="str">
        <x:f>IF('V6_ANNEE_2020'!$H173="","",'V6_ANNEE_2020'!$H173)</x:f>
      </x:c>
      <x:c r="I173" s="209" t="str">
        <x:f>IF('V6_ANNEE_2021'!$H173="","",'V6_ANNEE_2021'!$H173)</x:f>
      </x:c>
      <x:c r="J173" s="209" t="str">
        <x:f>IF('V6_ANNEE_2022'!$H173="","",'V6_ANNEE_2022'!$H173)</x:f>
      </x:c>
      <x:c r="K173" s="209" t="str">
        <x:f>IF('V6_ANNEE_2023'!$H173="","",'V6_ANNEE_2023'!$H173)</x:f>
      </x:c>
      <x:c r="L173" s="209" t="str">
        <x:f>IF('V6_ANNEE_2024'!$H173="","",'V6_ANNEE_2024'!$H173)</x:f>
      </x:c>
      <x:c r="M173" s="209" t="str">
        <x:f>IF('V6_ANNEE_2025'!$H173="","",'V6_ANNEE_2025'!$H173)</x:f>
      </x:c>
      <x:c r="N173" s="209" t="str">
        <x:f>IF('V6_ANNEE_2026'!$H173="","",'V6_ANNEE_2026'!$H173)</x:f>
      </x:c>
      <x:c r="O173" s="209" t="str">
        <x:f>IF('V6_ANNEE_2027'!$H173="","",'V6_ANNEE_2027'!$H173)</x:f>
      </x:c>
      <x:c r="P173" s="209" t="str">
        <x:f>IF('V6_ANNEE_2028'!$H173="","",'V6_ANNEE_2028'!$H173)</x:f>
      </x:c>
      <x:c r="Q173" s="209" t="str">
        <x:f>IF('V6_ANNEE_2029'!$H173="","",'V6_ANNEE_2029'!$H173)</x:f>
      </x:c>
      <x:c r="R173" s="209" t="str">
        <x:f>IF('V6_ANNEE_2030'!$H173="","",'V6_ANNEE_2030'!$H173)</x:f>
      </x:c>
      <x:c r="S173" s="209" t="str">
        <x:f>IF('V6_ANNEE_2031'!$H173="","",'V6_ANNEE_2031'!$H173)</x:f>
      </x:c>
      <x:c r="T173" s="209" t="str">
        <x:f>IF('V6_ANNEE_2032'!$H173="","",'V6_ANNEE_2032'!$H173)</x:f>
      </x:c>
      <x:c r="U173" s="209" t="str">
        <x:f>IF('V6_ANNEE_2033'!$H173="","",'V6_ANNEE_2033'!$H173)</x:f>
      </x:c>
      <x:c r="V173" s="209" t="str">
        <x:f>IF('V6_ANNEE_2034'!$H173="","",'V6_ANNEE_2034'!$H173)</x:f>
      </x:c>
      <x:c r="W173" s="209" t="str">
        <x:f>IF('V6_ANNEE_2035'!$H173="","",'V6_ANNEE_2035'!$H173)</x:f>
      </x:c>
      <x:c r="X173" s="209" t="str">
        <x:f>IFERROR(LOOKUP(2,1/(H173:W173&lt;&gt;""),H173:W173),"")</x:f>
      </x:c>
      <x:c r="Y173" s="209" t="str">
        <x:f>IF(X173="","",LOOKUP(2,1/(H173:W173&lt;&gt;""),$H$4:$W$4))</x:f>
      </x:c>
      <x:c r="Z173" s="205" t="n">
        <x:f>IFERROR(XLOOKUP(B173,V6_PARAMETRES_PROJECTIONS!$A$5:$A$19,V6_PARAMETRES_PROJECTIONS!$B$5:$B$19),0)</x:f>
        <x:v>0.08</x:v>
      </x:c>
      <x:c r="AA173" s="209" t="str">
        <x:f>IF(OR(X173="",NOT(ISNUMBER(X173))),"",IF(Y173&gt;=2030,IFERROR(INDEX(H173:W173,1,MATCH(2030,$H$4:$W$4,0)),X173),X173*(1+Z173)^(2030-Y173)))</x:f>
      </x:c>
      <x:c r="AB173" s="209" t="str">
        <x:f>IF(OR(X173="",NOT(ISNUMBER(X173))),"",IF(Y173&gt;=2035,IFERROR(INDEX(H173:W173,1,MATCH(2035,$H$4:$W$4,0)),X173),X173*(1+Z173)^(2035-Y173)))</x:f>
      </x:c>
      <x:c r="AC173" s="204" t="str">
        <x:f>IF(X173="","À saisir","OK")</x:f>
        <x:v>À saisir</x:v>
      </x:c>
    </x:row>
    <x:row r="174">
      <x:c r="A174" s="204" t="str">
        <x:v>B14-004</x:v>
      </x:c>
      <x:c r="B174" s="204" t="str">
        <x:v>Finance climat</x:v>
      </x:c>
      <x:c r="C174" s="204" t="str">
        <x:v>Financement UE</x:v>
      </x:c>
      <x:c r="D174" s="204" t="str">
        <x:v>FCFA</x:v>
      </x:c>
      <x:c r="E174" s="204" t="str">
        <x:v>Direction Finances / bailleurs</x:v>
      </x:c>
      <x:c r="F174" s="204" t="str">
        <x:v>Direction Finances</x:v>
      </x:c>
      <x:c r="G174" s="204" t="str">
        <x:v>P0</x:v>
      </x:c>
      <x:c r="H174" s="209" t="str">
        <x:f>IF('V6_ANNEE_2020'!$H174="","",'V6_ANNEE_2020'!$H174)</x:f>
      </x:c>
      <x:c r="I174" s="209" t="str">
        <x:f>IF('V6_ANNEE_2021'!$H174="","",'V6_ANNEE_2021'!$H174)</x:f>
      </x:c>
      <x:c r="J174" s="209" t="str">
        <x:f>IF('V6_ANNEE_2022'!$H174="","",'V6_ANNEE_2022'!$H174)</x:f>
      </x:c>
      <x:c r="K174" s="209" t="str">
        <x:f>IF('V6_ANNEE_2023'!$H174="","",'V6_ANNEE_2023'!$H174)</x:f>
      </x:c>
      <x:c r="L174" s="209" t="str">
        <x:f>IF('V6_ANNEE_2024'!$H174="","",'V6_ANNEE_2024'!$H174)</x:f>
      </x:c>
      <x:c r="M174" s="209" t="str">
        <x:f>IF('V6_ANNEE_2025'!$H174="","",'V6_ANNEE_2025'!$H174)</x:f>
      </x:c>
      <x:c r="N174" s="209" t="str">
        <x:f>IF('V6_ANNEE_2026'!$H174="","",'V6_ANNEE_2026'!$H174)</x:f>
      </x:c>
      <x:c r="O174" s="209" t="str">
        <x:f>IF('V6_ANNEE_2027'!$H174="","",'V6_ANNEE_2027'!$H174)</x:f>
      </x:c>
      <x:c r="P174" s="209" t="str">
        <x:f>IF('V6_ANNEE_2028'!$H174="","",'V6_ANNEE_2028'!$H174)</x:f>
      </x:c>
      <x:c r="Q174" s="209" t="str">
        <x:f>IF('V6_ANNEE_2029'!$H174="","",'V6_ANNEE_2029'!$H174)</x:f>
      </x:c>
      <x:c r="R174" s="209" t="str">
        <x:f>IF('V6_ANNEE_2030'!$H174="","",'V6_ANNEE_2030'!$H174)</x:f>
      </x:c>
      <x:c r="S174" s="209" t="str">
        <x:f>IF('V6_ANNEE_2031'!$H174="","",'V6_ANNEE_2031'!$H174)</x:f>
      </x:c>
      <x:c r="T174" s="209" t="str">
        <x:f>IF('V6_ANNEE_2032'!$H174="","",'V6_ANNEE_2032'!$H174)</x:f>
      </x:c>
      <x:c r="U174" s="209" t="str">
        <x:f>IF('V6_ANNEE_2033'!$H174="","",'V6_ANNEE_2033'!$H174)</x:f>
      </x:c>
      <x:c r="V174" s="209" t="str">
        <x:f>IF('V6_ANNEE_2034'!$H174="","",'V6_ANNEE_2034'!$H174)</x:f>
      </x:c>
      <x:c r="W174" s="209" t="str">
        <x:f>IF('V6_ANNEE_2035'!$H174="","",'V6_ANNEE_2035'!$H174)</x:f>
      </x:c>
      <x:c r="X174" s="209" t="str">
        <x:f>IFERROR(LOOKUP(2,1/(H174:W174&lt;&gt;""),H174:W174),"")</x:f>
      </x:c>
      <x:c r="Y174" s="209" t="str">
        <x:f>IF(X174="","",LOOKUP(2,1/(H174:W174&lt;&gt;""),$H$4:$W$4))</x:f>
      </x:c>
      <x:c r="Z174" s="205" t="n">
        <x:f>IFERROR(XLOOKUP(B174,V6_PARAMETRES_PROJECTIONS!$A$5:$A$19,V6_PARAMETRES_PROJECTIONS!$B$5:$B$19),0)</x:f>
        <x:v>0.08</x:v>
      </x:c>
      <x:c r="AA174" s="209" t="str">
        <x:f>IF(OR(X174="",NOT(ISNUMBER(X174))),"",IF(Y174&gt;=2030,IFERROR(INDEX(H174:W174,1,MATCH(2030,$H$4:$W$4,0)),X174),X174*(1+Z174)^(2030-Y174)))</x:f>
      </x:c>
      <x:c r="AB174" s="209" t="str">
        <x:f>IF(OR(X174="",NOT(ISNUMBER(X174))),"",IF(Y174&gt;=2035,IFERROR(INDEX(H174:W174,1,MATCH(2035,$H$4:$W$4,0)),X174),X174*(1+Z174)^(2035-Y174)))</x:f>
      </x:c>
      <x:c r="AC174" s="204" t="str">
        <x:f>IF(X174="","À saisir","OK")</x:f>
        <x:v>À saisir</x:v>
      </x:c>
    </x:row>
    <x:row r="175">
      <x:c r="A175" s="204" t="str">
        <x:v>B14-005</x:v>
      </x:c>
      <x:c r="B175" s="204" t="str">
        <x:v>Finance climat</x:v>
      </x:c>
      <x:c r="C175" s="204" t="str">
        <x:v>Financement AFD</x:v>
      </x:c>
      <x:c r="D175" s="204" t="str">
        <x:v>FCFA</x:v>
      </x:c>
      <x:c r="E175" s="204" t="str">
        <x:v>Direction Finances / bailleurs</x:v>
      </x:c>
      <x:c r="F175" s="204" t="str">
        <x:v>Direction Finances</x:v>
      </x:c>
      <x:c r="G175" s="204" t="str">
        <x:v>P0</x:v>
      </x:c>
      <x:c r="H175" s="209" t="str">
        <x:f>IF('V6_ANNEE_2020'!$H175="","",'V6_ANNEE_2020'!$H175)</x:f>
      </x:c>
      <x:c r="I175" s="209" t="str">
        <x:f>IF('V6_ANNEE_2021'!$H175="","",'V6_ANNEE_2021'!$H175)</x:f>
      </x:c>
      <x:c r="J175" s="209" t="str">
        <x:f>IF('V6_ANNEE_2022'!$H175="","",'V6_ANNEE_2022'!$H175)</x:f>
      </x:c>
      <x:c r="K175" s="209" t="str">
        <x:f>IF('V6_ANNEE_2023'!$H175="","",'V6_ANNEE_2023'!$H175)</x:f>
      </x:c>
      <x:c r="L175" s="209" t="str">
        <x:f>IF('V6_ANNEE_2024'!$H175="","",'V6_ANNEE_2024'!$H175)</x:f>
      </x:c>
      <x:c r="M175" s="209" t="str">
        <x:f>IF('V6_ANNEE_2025'!$H175="","",'V6_ANNEE_2025'!$H175)</x:f>
      </x:c>
      <x:c r="N175" s="209" t="str">
        <x:f>IF('V6_ANNEE_2026'!$H175="","",'V6_ANNEE_2026'!$H175)</x:f>
      </x:c>
      <x:c r="O175" s="209" t="str">
        <x:f>IF('V6_ANNEE_2027'!$H175="","",'V6_ANNEE_2027'!$H175)</x:f>
      </x:c>
      <x:c r="P175" s="209" t="str">
        <x:f>IF('V6_ANNEE_2028'!$H175="","",'V6_ANNEE_2028'!$H175)</x:f>
      </x:c>
      <x:c r="Q175" s="209" t="str">
        <x:f>IF('V6_ANNEE_2029'!$H175="","",'V6_ANNEE_2029'!$H175)</x:f>
      </x:c>
      <x:c r="R175" s="209" t="str">
        <x:f>IF('V6_ANNEE_2030'!$H175="","",'V6_ANNEE_2030'!$H175)</x:f>
      </x:c>
      <x:c r="S175" s="209" t="str">
        <x:f>IF('V6_ANNEE_2031'!$H175="","",'V6_ANNEE_2031'!$H175)</x:f>
      </x:c>
      <x:c r="T175" s="209" t="str">
        <x:f>IF('V6_ANNEE_2032'!$H175="","",'V6_ANNEE_2032'!$H175)</x:f>
      </x:c>
      <x:c r="U175" s="209" t="str">
        <x:f>IF('V6_ANNEE_2033'!$H175="","",'V6_ANNEE_2033'!$H175)</x:f>
      </x:c>
      <x:c r="V175" s="209" t="str">
        <x:f>IF('V6_ANNEE_2034'!$H175="","",'V6_ANNEE_2034'!$H175)</x:f>
      </x:c>
      <x:c r="W175" s="209" t="str">
        <x:f>IF('V6_ANNEE_2035'!$H175="","",'V6_ANNEE_2035'!$H175)</x:f>
      </x:c>
      <x:c r="X175" s="209" t="str">
        <x:f>IFERROR(LOOKUP(2,1/(H175:W175&lt;&gt;""),H175:W175),"")</x:f>
      </x:c>
      <x:c r="Y175" s="209" t="str">
        <x:f>IF(X175="","",LOOKUP(2,1/(H175:W175&lt;&gt;""),$H$4:$W$4))</x:f>
      </x:c>
      <x:c r="Z175" s="205" t="n">
        <x:f>IFERROR(XLOOKUP(B175,V6_PARAMETRES_PROJECTIONS!$A$5:$A$19,V6_PARAMETRES_PROJECTIONS!$B$5:$B$19),0)</x:f>
        <x:v>0.08</x:v>
      </x:c>
      <x:c r="AA175" s="209" t="str">
        <x:f>IF(OR(X175="",NOT(ISNUMBER(X175))),"",IF(Y175&gt;=2030,IFERROR(INDEX(H175:W175,1,MATCH(2030,$H$4:$W$4,0)),X175),X175*(1+Z175)^(2030-Y175)))</x:f>
      </x:c>
      <x:c r="AB175" s="209" t="str">
        <x:f>IF(OR(X175="",NOT(ISNUMBER(X175))),"",IF(Y175&gt;=2035,IFERROR(INDEX(H175:W175,1,MATCH(2035,$H$4:$W$4,0)),X175),X175*(1+Z175)^(2035-Y175)))</x:f>
      </x:c>
      <x:c r="AC175" s="204" t="str">
        <x:f>IF(X175="","À saisir","OK")</x:f>
        <x:v>À saisir</x:v>
      </x:c>
    </x:row>
    <x:row r="176">
      <x:c r="A176" s="204" t="str">
        <x:v>B14-006</x:v>
      </x:c>
      <x:c r="B176" s="204" t="str">
        <x:v>Finance climat</x:v>
      </x:c>
      <x:c r="C176" s="204" t="str">
        <x:v>Financement BAD</x:v>
      </x:c>
      <x:c r="D176" s="204" t="str">
        <x:v>FCFA</x:v>
      </x:c>
      <x:c r="E176" s="204" t="str">
        <x:v>Direction Finances / bailleurs</x:v>
      </x:c>
      <x:c r="F176" s="204" t="str">
        <x:v>Direction Finances</x:v>
      </x:c>
      <x:c r="G176" s="204" t="str">
        <x:v>P0</x:v>
      </x:c>
      <x:c r="H176" s="209" t="str">
        <x:f>IF('V6_ANNEE_2020'!$H176="","",'V6_ANNEE_2020'!$H176)</x:f>
      </x:c>
      <x:c r="I176" s="209" t="str">
        <x:f>IF('V6_ANNEE_2021'!$H176="","",'V6_ANNEE_2021'!$H176)</x:f>
      </x:c>
      <x:c r="J176" s="209" t="str">
        <x:f>IF('V6_ANNEE_2022'!$H176="","",'V6_ANNEE_2022'!$H176)</x:f>
      </x:c>
      <x:c r="K176" s="209" t="str">
        <x:f>IF('V6_ANNEE_2023'!$H176="","",'V6_ANNEE_2023'!$H176)</x:f>
      </x:c>
      <x:c r="L176" s="209" t="str">
        <x:f>IF('V6_ANNEE_2024'!$H176="","",'V6_ANNEE_2024'!$H176)</x:f>
      </x:c>
      <x:c r="M176" s="209" t="str">
        <x:f>IF('V6_ANNEE_2025'!$H176="","",'V6_ANNEE_2025'!$H176)</x:f>
      </x:c>
      <x:c r="N176" s="209" t="str">
        <x:f>IF('V6_ANNEE_2026'!$H176="","",'V6_ANNEE_2026'!$H176)</x:f>
      </x:c>
      <x:c r="O176" s="209" t="str">
        <x:f>IF('V6_ANNEE_2027'!$H176="","",'V6_ANNEE_2027'!$H176)</x:f>
      </x:c>
      <x:c r="P176" s="209" t="str">
        <x:f>IF('V6_ANNEE_2028'!$H176="","",'V6_ANNEE_2028'!$H176)</x:f>
      </x:c>
      <x:c r="Q176" s="209" t="str">
        <x:f>IF('V6_ANNEE_2029'!$H176="","",'V6_ANNEE_2029'!$H176)</x:f>
      </x:c>
      <x:c r="R176" s="209" t="str">
        <x:f>IF('V6_ANNEE_2030'!$H176="","",'V6_ANNEE_2030'!$H176)</x:f>
      </x:c>
      <x:c r="S176" s="209" t="str">
        <x:f>IF('V6_ANNEE_2031'!$H176="","",'V6_ANNEE_2031'!$H176)</x:f>
      </x:c>
      <x:c r="T176" s="209" t="str">
        <x:f>IF('V6_ANNEE_2032'!$H176="","",'V6_ANNEE_2032'!$H176)</x:f>
      </x:c>
      <x:c r="U176" s="209" t="str">
        <x:f>IF('V6_ANNEE_2033'!$H176="","",'V6_ANNEE_2033'!$H176)</x:f>
      </x:c>
      <x:c r="V176" s="209" t="str">
        <x:f>IF('V6_ANNEE_2034'!$H176="","",'V6_ANNEE_2034'!$H176)</x:f>
      </x:c>
      <x:c r="W176" s="209" t="str">
        <x:f>IF('V6_ANNEE_2035'!$H176="","",'V6_ANNEE_2035'!$H176)</x:f>
      </x:c>
      <x:c r="X176" s="209" t="str">
        <x:f>IFERROR(LOOKUP(2,1/(H176:W176&lt;&gt;""),H176:W176),"")</x:f>
      </x:c>
      <x:c r="Y176" s="209" t="str">
        <x:f>IF(X176="","",LOOKUP(2,1/(H176:W176&lt;&gt;""),$H$4:$W$4))</x:f>
      </x:c>
      <x:c r="Z176" s="205" t="n">
        <x:f>IFERROR(XLOOKUP(B176,V6_PARAMETRES_PROJECTIONS!$A$5:$A$19,V6_PARAMETRES_PROJECTIONS!$B$5:$B$19),0)</x:f>
        <x:v>0.08</x:v>
      </x:c>
      <x:c r="AA176" s="209" t="str">
        <x:f>IF(OR(X176="",NOT(ISNUMBER(X176))),"",IF(Y176&gt;=2030,IFERROR(INDEX(H176:W176,1,MATCH(2030,$H$4:$W$4,0)),X176),X176*(1+Z176)^(2030-Y176)))</x:f>
      </x:c>
      <x:c r="AB176" s="209" t="str">
        <x:f>IF(OR(X176="",NOT(ISNUMBER(X176))),"",IF(Y176&gt;=2035,IFERROR(INDEX(H176:W176,1,MATCH(2035,$H$4:$W$4,0)),X176),X176*(1+Z176)^(2035-Y176)))</x:f>
      </x:c>
      <x:c r="AC176" s="204" t="str">
        <x:f>IF(X176="","À saisir","OK")</x:f>
        <x:v>À saisir</x:v>
      </x:c>
    </x:row>
    <x:row r="177">
      <x:c r="A177" s="204" t="str">
        <x:v>B14-007</x:v>
      </x:c>
      <x:c r="B177" s="204" t="str">
        <x:v>Finance climat</x:v>
      </x:c>
      <x:c r="C177" s="204" t="str">
        <x:v>Financement Banque Mondiale</x:v>
      </x:c>
      <x:c r="D177" s="204" t="str">
        <x:v>FCFA</x:v>
      </x:c>
      <x:c r="E177" s="204" t="str">
        <x:v>Direction Finances / bailleurs</x:v>
      </x:c>
      <x:c r="F177" s="204" t="str">
        <x:v>Direction Finances</x:v>
      </x:c>
      <x:c r="G177" s="204" t="str">
        <x:v>P0</x:v>
      </x:c>
      <x:c r="H177" s="209" t="str">
        <x:f>IF('V6_ANNEE_2020'!$H177="","",'V6_ANNEE_2020'!$H177)</x:f>
      </x:c>
      <x:c r="I177" s="209" t="str">
        <x:f>IF('V6_ANNEE_2021'!$H177="","",'V6_ANNEE_2021'!$H177)</x:f>
      </x:c>
      <x:c r="J177" s="209" t="str">
        <x:f>IF('V6_ANNEE_2022'!$H177="","",'V6_ANNEE_2022'!$H177)</x:f>
      </x:c>
      <x:c r="K177" s="209" t="str">
        <x:f>IF('V6_ANNEE_2023'!$H177="","",'V6_ANNEE_2023'!$H177)</x:f>
      </x:c>
      <x:c r="L177" s="209" t="str">
        <x:f>IF('V6_ANNEE_2024'!$H177="","",'V6_ANNEE_2024'!$H177)</x:f>
      </x:c>
      <x:c r="M177" s="209" t="str">
        <x:f>IF('V6_ANNEE_2025'!$H177="","",'V6_ANNEE_2025'!$H177)</x:f>
      </x:c>
      <x:c r="N177" s="209" t="str">
        <x:f>IF('V6_ANNEE_2026'!$H177="","",'V6_ANNEE_2026'!$H177)</x:f>
      </x:c>
      <x:c r="O177" s="209" t="str">
        <x:f>IF('V6_ANNEE_2027'!$H177="","",'V6_ANNEE_2027'!$H177)</x:f>
      </x:c>
      <x:c r="P177" s="209" t="str">
        <x:f>IF('V6_ANNEE_2028'!$H177="","",'V6_ANNEE_2028'!$H177)</x:f>
      </x:c>
      <x:c r="Q177" s="209" t="str">
        <x:f>IF('V6_ANNEE_2029'!$H177="","",'V6_ANNEE_2029'!$H177)</x:f>
      </x:c>
      <x:c r="R177" s="209" t="str">
        <x:f>IF('V6_ANNEE_2030'!$H177="","",'V6_ANNEE_2030'!$H177)</x:f>
      </x:c>
      <x:c r="S177" s="209" t="str">
        <x:f>IF('V6_ANNEE_2031'!$H177="","",'V6_ANNEE_2031'!$H177)</x:f>
      </x:c>
      <x:c r="T177" s="209" t="str">
        <x:f>IF('V6_ANNEE_2032'!$H177="","",'V6_ANNEE_2032'!$H177)</x:f>
      </x:c>
      <x:c r="U177" s="209" t="str">
        <x:f>IF('V6_ANNEE_2033'!$H177="","",'V6_ANNEE_2033'!$H177)</x:f>
      </x:c>
      <x:c r="V177" s="209" t="str">
        <x:f>IF('V6_ANNEE_2034'!$H177="","",'V6_ANNEE_2034'!$H177)</x:f>
      </x:c>
      <x:c r="W177" s="209" t="str">
        <x:f>IF('V6_ANNEE_2035'!$H177="","",'V6_ANNEE_2035'!$H177)</x:f>
      </x:c>
      <x:c r="X177" s="209" t="str">
        <x:f>IFERROR(LOOKUP(2,1/(H177:W177&lt;&gt;""),H177:W177),"")</x:f>
      </x:c>
      <x:c r="Y177" s="209" t="str">
        <x:f>IF(X177="","",LOOKUP(2,1/(H177:W177&lt;&gt;""),$H$4:$W$4))</x:f>
      </x:c>
      <x:c r="Z177" s="205" t="n">
        <x:f>IFERROR(XLOOKUP(B177,V6_PARAMETRES_PROJECTIONS!$A$5:$A$19,V6_PARAMETRES_PROJECTIONS!$B$5:$B$19),0)</x:f>
        <x:v>0.08</x:v>
      </x:c>
      <x:c r="AA177" s="209" t="str">
        <x:f>IF(OR(X177="",NOT(ISNUMBER(X177))),"",IF(Y177&gt;=2030,IFERROR(INDEX(H177:W177,1,MATCH(2030,$H$4:$W$4,0)),X177),X177*(1+Z177)^(2030-Y177)))</x:f>
      </x:c>
      <x:c r="AB177" s="209" t="str">
        <x:f>IF(OR(X177="",NOT(ISNUMBER(X177))),"",IF(Y177&gt;=2035,IFERROR(INDEX(H177:W177,1,MATCH(2035,$H$4:$W$4,0)),X177),X177*(1+Z177)^(2035-Y177)))</x:f>
      </x:c>
      <x:c r="AC177" s="204" t="str">
        <x:f>IF(X177="","À saisir","OK")</x:f>
        <x:v>À saisir</x:v>
      </x:c>
    </x:row>
    <x:row r="178">
      <x:c r="A178" s="204" t="str">
        <x:v>B14-008</x:v>
      </x:c>
      <x:c r="B178" s="204" t="str">
        <x:v>Finance climat</x:v>
      </x:c>
      <x:c r="C178" s="204" t="str">
        <x:v>Financement GCF</x:v>
      </x:c>
      <x:c r="D178" s="204" t="str">
        <x:v>FCFA</x:v>
      </x:c>
      <x:c r="E178" s="204" t="str">
        <x:v>Direction Finances / bailleurs</x:v>
      </x:c>
      <x:c r="F178" s="204" t="str">
        <x:v>Direction Finances</x:v>
      </x:c>
      <x:c r="G178" s="204" t="str">
        <x:v>P0</x:v>
      </x:c>
      <x:c r="H178" s="209" t="str">
        <x:f>IF('V6_ANNEE_2020'!$H178="","",'V6_ANNEE_2020'!$H178)</x:f>
      </x:c>
      <x:c r="I178" s="209" t="str">
        <x:f>IF('V6_ANNEE_2021'!$H178="","",'V6_ANNEE_2021'!$H178)</x:f>
      </x:c>
      <x:c r="J178" s="209" t="str">
        <x:f>IF('V6_ANNEE_2022'!$H178="","",'V6_ANNEE_2022'!$H178)</x:f>
      </x:c>
      <x:c r="K178" s="209" t="str">
        <x:f>IF('V6_ANNEE_2023'!$H178="","",'V6_ANNEE_2023'!$H178)</x:f>
      </x:c>
      <x:c r="L178" s="209" t="str">
        <x:f>IF('V6_ANNEE_2024'!$H178="","",'V6_ANNEE_2024'!$H178)</x:f>
      </x:c>
      <x:c r="M178" s="209" t="str">
        <x:f>IF('V6_ANNEE_2025'!$H178="","",'V6_ANNEE_2025'!$H178)</x:f>
      </x:c>
      <x:c r="N178" s="209" t="str">
        <x:f>IF('V6_ANNEE_2026'!$H178="","",'V6_ANNEE_2026'!$H178)</x:f>
      </x:c>
      <x:c r="O178" s="209" t="str">
        <x:f>IF('V6_ANNEE_2027'!$H178="","",'V6_ANNEE_2027'!$H178)</x:f>
      </x:c>
      <x:c r="P178" s="209" t="str">
        <x:f>IF('V6_ANNEE_2028'!$H178="","",'V6_ANNEE_2028'!$H178)</x:f>
      </x:c>
      <x:c r="Q178" s="209" t="str">
        <x:f>IF('V6_ANNEE_2029'!$H178="","",'V6_ANNEE_2029'!$H178)</x:f>
      </x:c>
      <x:c r="R178" s="209" t="str">
        <x:f>IF('V6_ANNEE_2030'!$H178="","",'V6_ANNEE_2030'!$H178)</x:f>
      </x:c>
      <x:c r="S178" s="209" t="str">
        <x:f>IF('V6_ANNEE_2031'!$H178="","",'V6_ANNEE_2031'!$H178)</x:f>
      </x:c>
      <x:c r="T178" s="209" t="str">
        <x:f>IF('V6_ANNEE_2032'!$H178="","",'V6_ANNEE_2032'!$H178)</x:f>
      </x:c>
      <x:c r="U178" s="209" t="str">
        <x:f>IF('V6_ANNEE_2033'!$H178="","",'V6_ANNEE_2033'!$H178)</x:f>
      </x:c>
      <x:c r="V178" s="209" t="str">
        <x:f>IF('V6_ANNEE_2034'!$H178="","",'V6_ANNEE_2034'!$H178)</x:f>
      </x:c>
      <x:c r="W178" s="209" t="str">
        <x:f>IF('V6_ANNEE_2035'!$H178="","",'V6_ANNEE_2035'!$H178)</x:f>
      </x:c>
      <x:c r="X178" s="209" t="str">
        <x:f>IFERROR(LOOKUP(2,1/(H178:W178&lt;&gt;""),H178:W178),"")</x:f>
      </x:c>
      <x:c r="Y178" s="209" t="str">
        <x:f>IF(X178="","",LOOKUP(2,1/(H178:W178&lt;&gt;""),$H$4:$W$4))</x:f>
      </x:c>
      <x:c r="Z178" s="205" t="n">
        <x:f>IFERROR(XLOOKUP(B178,V6_PARAMETRES_PROJECTIONS!$A$5:$A$19,V6_PARAMETRES_PROJECTIONS!$B$5:$B$19),0)</x:f>
        <x:v>0.08</x:v>
      </x:c>
      <x:c r="AA178" s="209" t="str">
        <x:f>IF(OR(X178="",NOT(ISNUMBER(X178))),"",IF(Y178&gt;=2030,IFERROR(INDEX(H178:W178,1,MATCH(2030,$H$4:$W$4,0)),X178),X178*(1+Z178)^(2030-Y178)))</x:f>
      </x:c>
      <x:c r="AB178" s="209" t="str">
        <x:f>IF(OR(X178="",NOT(ISNUMBER(X178))),"",IF(Y178&gt;=2035,IFERROR(INDEX(H178:W178,1,MATCH(2035,$H$4:$W$4,0)),X178),X178*(1+Z178)^(2035-Y178)))</x:f>
      </x:c>
      <x:c r="AC178" s="204" t="str">
        <x:f>IF(X178="","À saisir","OK")</x:f>
        <x:v>À saisir</x:v>
      </x:c>
    </x:row>
    <x:row r="179">
      <x:c r="A179" s="204" t="str">
        <x:v>B14-009</x:v>
      </x:c>
      <x:c r="B179" s="204" t="str">
        <x:v>Finance climat</x:v>
      </x:c>
      <x:c r="C179" s="204" t="str">
        <x:v>Financement C40</x:v>
      </x:c>
      <x:c r="D179" s="204" t="str">
        <x:v>FCFA</x:v>
      </x:c>
      <x:c r="E179" s="204" t="str">
        <x:v>Direction Finances / bailleurs</x:v>
      </x:c>
      <x:c r="F179" s="204" t="str">
        <x:v>Direction Finances</x:v>
      </x:c>
      <x:c r="G179" s="204" t="str">
        <x:v>P0</x:v>
      </x:c>
      <x:c r="H179" s="209" t="str">
        <x:f>IF('V6_ANNEE_2020'!$H179="","",'V6_ANNEE_2020'!$H179)</x:f>
      </x:c>
      <x:c r="I179" s="209" t="str">
        <x:f>IF('V6_ANNEE_2021'!$H179="","",'V6_ANNEE_2021'!$H179)</x:f>
      </x:c>
      <x:c r="J179" s="209" t="str">
        <x:f>IF('V6_ANNEE_2022'!$H179="","",'V6_ANNEE_2022'!$H179)</x:f>
      </x:c>
      <x:c r="K179" s="209" t="str">
        <x:f>IF('V6_ANNEE_2023'!$H179="","",'V6_ANNEE_2023'!$H179)</x:f>
      </x:c>
      <x:c r="L179" s="209" t="str">
        <x:f>IF('V6_ANNEE_2024'!$H179="","",'V6_ANNEE_2024'!$H179)</x:f>
      </x:c>
      <x:c r="M179" s="209" t="str">
        <x:f>IF('V6_ANNEE_2025'!$H179="","",'V6_ANNEE_2025'!$H179)</x:f>
      </x:c>
      <x:c r="N179" s="209" t="str">
        <x:f>IF('V6_ANNEE_2026'!$H179="","",'V6_ANNEE_2026'!$H179)</x:f>
      </x:c>
      <x:c r="O179" s="209" t="str">
        <x:f>IF('V6_ANNEE_2027'!$H179="","",'V6_ANNEE_2027'!$H179)</x:f>
      </x:c>
      <x:c r="P179" s="209" t="str">
        <x:f>IF('V6_ANNEE_2028'!$H179="","",'V6_ANNEE_2028'!$H179)</x:f>
      </x:c>
      <x:c r="Q179" s="209" t="str">
        <x:f>IF('V6_ANNEE_2029'!$H179="","",'V6_ANNEE_2029'!$H179)</x:f>
      </x:c>
      <x:c r="R179" s="209" t="str">
        <x:f>IF('V6_ANNEE_2030'!$H179="","",'V6_ANNEE_2030'!$H179)</x:f>
      </x:c>
      <x:c r="S179" s="209" t="str">
        <x:f>IF('V6_ANNEE_2031'!$H179="","",'V6_ANNEE_2031'!$H179)</x:f>
      </x:c>
      <x:c r="T179" s="209" t="str">
        <x:f>IF('V6_ANNEE_2032'!$H179="","",'V6_ANNEE_2032'!$H179)</x:f>
      </x:c>
      <x:c r="U179" s="209" t="str">
        <x:f>IF('V6_ANNEE_2033'!$H179="","",'V6_ANNEE_2033'!$H179)</x:f>
      </x:c>
      <x:c r="V179" s="209" t="str">
        <x:f>IF('V6_ANNEE_2034'!$H179="","",'V6_ANNEE_2034'!$H179)</x:f>
      </x:c>
      <x:c r="W179" s="209" t="str">
        <x:f>IF('V6_ANNEE_2035'!$H179="","",'V6_ANNEE_2035'!$H179)</x:f>
      </x:c>
      <x:c r="X179" s="209" t="str">
        <x:f>IFERROR(LOOKUP(2,1/(H179:W179&lt;&gt;""),H179:W179),"")</x:f>
      </x:c>
      <x:c r="Y179" s="209" t="str">
        <x:f>IF(X179="","",LOOKUP(2,1/(H179:W179&lt;&gt;""),$H$4:$W$4))</x:f>
      </x:c>
      <x:c r="Z179" s="205" t="n">
        <x:f>IFERROR(XLOOKUP(B179,V6_PARAMETRES_PROJECTIONS!$A$5:$A$19,V6_PARAMETRES_PROJECTIONS!$B$5:$B$19),0)</x:f>
        <x:v>0.08</x:v>
      </x:c>
      <x:c r="AA179" s="209" t="str">
        <x:f>IF(OR(X179="",NOT(ISNUMBER(X179))),"",IF(Y179&gt;=2030,IFERROR(INDEX(H179:W179,1,MATCH(2030,$H$4:$W$4,0)),X179),X179*(1+Z179)^(2030-Y179)))</x:f>
      </x:c>
      <x:c r="AB179" s="209" t="str">
        <x:f>IF(OR(X179="",NOT(ISNUMBER(X179))),"",IF(Y179&gt;=2035,IFERROR(INDEX(H179:W179,1,MATCH(2035,$H$4:$W$4,0)),X179),X179*(1+Z179)^(2035-Y179)))</x:f>
      </x:c>
      <x:c r="AC179" s="204" t="str">
        <x:f>IF(X179="","À saisir","OK")</x:f>
        <x:v>À saisir</x:v>
      </x:c>
    </x:row>
    <x:row r="180">
      <x:c r="A180" s="204" t="str">
        <x:v>B14-010</x:v>
      </x:c>
      <x:c r="B180" s="204" t="str">
        <x:v>Finance climat</x:v>
      </x:c>
      <x:c r="C180" s="204" t="str">
        <x:v>Financement ICLEI</x:v>
      </x:c>
      <x:c r="D180" s="204" t="str">
        <x:v>FCFA</x:v>
      </x:c>
      <x:c r="E180" s="204" t="str">
        <x:v>Direction Finances / bailleurs</x:v>
      </x:c>
      <x:c r="F180" s="204" t="str">
        <x:v>Direction Finances</x:v>
      </x:c>
      <x:c r="G180" s="204" t="str">
        <x:v>P0</x:v>
      </x:c>
      <x:c r="H180" s="209" t="str">
        <x:f>IF('V6_ANNEE_2020'!$H180="","",'V6_ANNEE_2020'!$H180)</x:f>
      </x:c>
      <x:c r="I180" s="209" t="str">
        <x:f>IF('V6_ANNEE_2021'!$H180="","",'V6_ANNEE_2021'!$H180)</x:f>
      </x:c>
      <x:c r="J180" s="209" t="str">
        <x:f>IF('V6_ANNEE_2022'!$H180="","",'V6_ANNEE_2022'!$H180)</x:f>
      </x:c>
      <x:c r="K180" s="209" t="str">
        <x:f>IF('V6_ANNEE_2023'!$H180="","",'V6_ANNEE_2023'!$H180)</x:f>
      </x:c>
      <x:c r="L180" s="209" t="str">
        <x:f>IF('V6_ANNEE_2024'!$H180="","",'V6_ANNEE_2024'!$H180)</x:f>
      </x:c>
      <x:c r="M180" s="209" t="str">
        <x:f>IF('V6_ANNEE_2025'!$H180="","",'V6_ANNEE_2025'!$H180)</x:f>
      </x:c>
      <x:c r="N180" s="209" t="str">
        <x:f>IF('V6_ANNEE_2026'!$H180="","",'V6_ANNEE_2026'!$H180)</x:f>
      </x:c>
      <x:c r="O180" s="209" t="str">
        <x:f>IF('V6_ANNEE_2027'!$H180="","",'V6_ANNEE_2027'!$H180)</x:f>
      </x:c>
      <x:c r="P180" s="209" t="str">
        <x:f>IF('V6_ANNEE_2028'!$H180="","",'V6_ANNEE_2028'!$H180)</x:f>
      </x:c>
      <x:c r="Q180" s="209" t="str">
        <x:f>IF('V6_ANNEE_2029'!$H180="","",'V6_ANNEE_2029'!$H180)</x:f>
      </x:c>
      <x:c r="R180" s="209" t="str">
        <x:f>IF('V6_ANNEE_2030'!$H180="","",'V6_ANNEE_2030'!$H180)</x:f>
      </x:c>
      <x:c r="S180" s="209" t="str">
        <x:f>IF('V6_ANNEE_2031'!$H180="","",'V6_ANNEE_2031'!$H180)</x:f>
      </x:c>
      <x:c r="T180" s="209" t="str">
        <x:f>IF('V6_ANNEE_2032'!$H180="","",'V6_ANNEE_2032'!$H180)</x:f>
      </x:c>
      <x:c r="U180" s="209" t="str">
        <x:f>IF('V6_ANNEE_2033'!$H180="","",'V6_ANNEE_2033'!$H180)</x:f>
      </x:c>
      <x:c r="V180" s="209" t="str">
        <x:f>IF('V6_ANNEE_2034'!$H180="","",'V6_ANNEE_2034'!$H180)</x:f>
      </x:c>
      <x:c r="W180" s="209" t="str">
        <x:f>IF('V6_ANNEE_2035'!$H180="","",'V6_ANNEE_2035'!$H180)</x:f>
      </x:c>
      <x:c r="X180" s="209" t="str">
        <x:f>IFERROR(LOOKUP(2,1/(H180:W180&lt;&gt;""),H180:W180),"")</x:f>
      </x:c>
      <x:c r="Y180" s="209" t="str">
        <x:f>IF(X180="","",LOOKUP(2,1/(H180:W180&lt;&gt;""),$H$4:$W$4))</x:f>
      </x:c>
      <x:c r="Z180" s="205" t="n">
        <x:f>IFERROR(XLOOKUP(B180,V6_PARAMETRES_PROJECTIONS!$A$5:$A$19,V6_PARAMETRES_PROJECTIONS!$B$5:$B$19),0)</x:f>
        <x:v>0.08</x:v>
      </x:c>
      <x:c r="AA180" s="209" t="str">
        <x:f>IF(OR(X180="",NOT(ISNUMBER(X180))),"",IF(Y180&gt;=2030,IFERROR(INDEX(H180:W180,1,MATCH(2030,$H$4:$W$4,0)),X180),X180*(1+Z180)^(2030-Y180)))</x:f>
      </x:c>
      <x:c r="AB180" s="209" t="str">
        <x:f>IF(OR(X180="",NOT(ISNUMBER(X180))),"",IF(Y180&gt;=2035,IFERROR(INDEX(H180:W180,1,MATCH(2035,$H$4:$W$4,0)),X180),X180*(1+Z180)^(2035-Y180)))</x:f>
      </x:c>
      <x:c r="AC180" s="204" t="str">
        <x:f>IF(X180="","À saisir","OK")</x:f>
        <x:v>À saisir</x:v>
      </x:c>
    </x:row>
    <x:row r="181">
      <x:c r="A181" s="204" t="str">
        <x:v>B14-011</x:v>
      </x:c>
      <x:c r="B181" s="204" t="str">
        <x:v>Finance climat</x:v>
      </x:c>
      <x:c r="C181" s="204" t="str">
        <x:v>Nombre de projets</x:v>
      </x:c>
      <x:c r="D181" s="204" t="str">
        <x:v>nombre</x:v>
      </x:c>
      <x:c r="E181" s="204" t="str">
        <x:v>Direction Finances / bailleurs</x:v>
      </x:c>
      <x:c r="F181" s="204" t="str">
        <x:v>Direction Finances</x:v>
      </x:c>
      <x:c r="G181" s="204" t="str">
        <x:v>P0</x:v>
      </x:c>
      <x:c r="H181" s="209" t="str">
        <x:f>IF('V6_ANNEE_2020'!$H181="","",'V6_ANNEE_2020'!$H181)</x:f>
      </x:c>
      <x:c r="I181" s="209" t="str">
        <x:f>IF('V6_ANNEE_2021'!$H181="","",'V6_ANNEE_2021'!$H181)</x:f>
      </x:c>
      <x:c r="J181" s="209" t="str">
        <x:f>IF('V6_ANNEE_2022'!$H181="","",'V6_ANNEE_2022'!$H181)</x:f>
      </x:c>
      <x:c r="K181" s="209" t="str">
        <x:f>IF('V6_ANNEE_2023'!$H181="","",'V6_ANNEE_2023'!$H181)</x:f>
      </x:c>
      <x:c r="L181" s="209" t="str">
        <x:f>IF('V6_ANNEE_2024'!$H181="","",'V6_ANNEE_2024'!$H181)</x:f>
      </x:c>
      <x:c r="M181" s="209" t="str">
        <x:f>IF('V6_ANNEE_2025'!$H181="","",'V6_ANNEE_2025'!$H181)</x:f>
      </x:c>
      <x:c r="N181" s="209" t="str">
        <x:f>IF('V6_ANNEE_2026'!$H181="","",'V6_ANNEE_2026'!$H181)</x:f>
      </x:c>
      <x:c r="O181" s="209" t="str">
        <x:f>IF('V6_ANNEE_2027'!$H181="","",'V6_ANNEE_2027'!$H181)</x:f>
      </x:c>
      <x:c r="P181" s="209" t="str">
        <x:f>IF('V6_ANNEE_2028'!$H181="","",'V6_ANNEE_2028'!$H181)</x:f>
      </x:c>
      <x:c r="Q181" s="209" t="str">
        <x:f>IF('V6_ANNEE_2029'!$H181="","",'V6_ANNEE_2029'!$H181)</x:f>
      </x:c>
      <x:c r="R181" s="209" t="str">
        <x:f>IF('V6_ANNEE_2030'!$H181="","",'V6_ANNEE_2030'!$H181)</x:f>
      </x:c>
      <x:c r="S181" s="209" t="str">
        <x:f>IF('V6_ANNEE_2031'!$H181="","",'V6_ANNEE_2031'!$H181)</x:f>
      </x:c>
      <x:c r="T181" s="209" t="str">
        <x:f>IF('V6_ANNEE_2032'!$H181="","",'V6_ANNEE_2032'!$H181)</x:f>
      </x:c>
      <x:c r="U181" s="209" t="str">
        <x:f>IF('V6_ANNEE_2033'!$H181="","",'V6_ANNEE_2033'!$H181)</x:f>
      </x:c>
      <x:c r="V181" s="209" t="str">
        <x:f>IF('V6_ANNEE_2034'!$H181="","",'V6_ANNEE_2034'!$H181)</x:f>
      </x:c>
      <x:c r="W181" s="209" t="str">
        <x:f>IF('V6_ANNEE_2035'!$H181="","",'V6_ANNEE_2035'!$H181)</x:f>
      </x:c>
      <x:c r="X181" s="209" t="str">
        <x:f>IFERROR(LOOKUP(2,1/(H181:W181&lt;&gt;""),H181:W181),"")</x:f>
      </x:c>
      <x:c r="Y181" s="209" t="str">
        <x:f>IF(X181="","",LOOKUP(2,1/(H181:W181&lt;&gt;""),$H$4:$W$4))</x:f>
      </x:c>
      <x:c r="Z181" s="205" t="n">
        <x:f>IFERROR(XLOOKUP(B181,V6_PARAMETRES_PROJECTIONS!$A$5:$A$19,V6_PARAMETRES_PROJECTIONS!$B$5:$B$19),0)</x:f>
        <x:v>0.08</x:v>
      </x:c>
      <x:c r="AA181" s="209" t="str">
        <x:f>IF(OR(X181="",NOT(ISNUMBER(X181))),"",IF(Y181&gt;=2030,IFERROR(INDEX(H181:W181,1,MATCH(2030,$H$4:$W$4,0)),X181),X181*(1+Z181)^(2030-Y181)))</x:f>
      </x:c>
      <x:c r="AB181" s="209" t="str">
        <x:f>IF(OR(X181="",NOT(ISNUMBER(X181))),"",IF(Y181&gt;=2035,IFERROR(INDEX(H181:W181,1,MATCH(2035,$H$4:$W$4,0)),X181),X181*(1+Z181)^(2035-Y181)))</x:f>
      </x:c>
      <x:c r="AC181" s="204" t="str">
        <x:f>IF(X181="","À saisir","OK")</x:f>
        <x:v>À saisir</x:v>
      </x:c>
    </x:row>
    <x:row r="182">
      <x:c r="A182" s="204" t="str">
        <x:v>B14-012</x:v>
      </x:c>
      <x:c r="B182" s="204" t="str">
        <x:v>Finance climat</x:v>
      </x:c>
      <x:c r="C182" s="204" t="str">
        <x:v>Coût portefeuille projets</x:v>
      </x:c>
      <x:c r="D182" s="204" t="str">
        <x:v>FCFA</x:v>
      </x:c>
      <x:c r="E182" s="204" t="str">
        <x:v>Direction Finances / bailleurs</x:v>
      </x:c>
      <x:c r="F182" s="204" t="str">
        <x:v>Direction Finances</x:v>
      </x:c>
      <x:c r="G182" s="204" t="str">
        <x:v>P0</x:v>
      </x:c>
      <x:c r="H182" s="209" t="str">
        <x:f>IF('V6_ANNEE_2020'!$H182="","",'V6_ANNEE_2020'!$H182)</x:f>
      </x:c>
      <x:c r="I182" s="209" t="str">
        <x:f>IF('V6_ANNEE_2021'!$H182="","",'V6_ANNEE_2021'!$H182)</x:f>
      </x:c>
      <x:c r="J182" s="209" t="str">
        <x:f>IF('V6_ANNEE_2022'!$H182="","",'V6_ANNEE_2022'!$H182)</x:f>
      </x:c>
      <x:c r="K182" s="209" t="str">
        <x:f>IF('V6_ANNEE_2023'!$H182="","",'V6_ANNEE_2023'!$H182)</x:f>
      </x:c>
      <x:c r="L182" s="209" t="str">
        <x:f>IF('V6_ANNEE_2024'!$H182="","",'V6_ANNEE_2024'!$H182)</x:f>
      </x:c>
      <x:c r="M182" s="209" t="str">
        <x:f>IF('V6_ANNEE_2025'!$H182="","",'V6_ANNEE_2025'!$H182)</x:f>
      </x:c>
      <x:c r="N182" s="209" t="str">
        <x:f>IF('V6_ANNEE_2026'!$H182="","",'V6_ANNEE_2026'!$H182)</x:f>
      </x:c>
      <x:c r="O182" s="209" t="str">
        <x:f>IF('V6_ANNEE_2027'!$H182="","",'V6_ANNEE_2027'!$H182)</x:f>
      </x:c>
      <x:c r="P182" s="209" t="str">
        <x:f>IF('V6_ANNEE_2028'!$H182="","",'V6_ANNEE_2028'!$H182)</x:f>
      </x:c>
      <x:c r="Q182" s="209" t="str">
        <x:f>IF('V6_ANNEE_2029'!$H182="","",'V6_ANNEE_2029'!$H182)</x:f>
      </x:c>
      <x:c r="R182" s="209" t="str">
        <x:f>IF('V6_ANNEE_2030'!$H182="","",'V6_ANNEE_2030'!$H182)</x:f>
      </x:c>
      <x:c r="S182" s="209" t="str">
        <x:f>IF('V6_ANNEE_2031'!$H182="","",'V6_ANNEE_2031'!$H182)</x:f>
      </x:c>
      <x:c r="T182" s="209" t="str">
        <x:f>IF('V6_ANNEE_2032'!$H182="","",'V6_ANNEE_2032'!$H182)</x:f>
      </x:c>
      <x:c r="U182" s="209" t="str">
        <x:f>IF('V6_ANNEE_2033'!$H182="","",'V6_ANNEE_2033'!$H182)</x:f>
      </x:c>
      <x:c r="V182" s="209" t="str">
        <x:f>IF('V6_ANNEE_2034'!$H182="","",'V6_ANNEE_2034'!$H182)</x:f>
      </x:c>
      <x:c r="W182" s="209" t="str">
        <x:f>IF('V6_ANNEE_2035'!$H182="","",'V6_ANNEE_2035'!$H182)</x:f>
      </x:c>
      <x:c r="X182" s="209" t="str">
        <x:f>IFERROR(LOOKUP(2,1/(H182:W182&lt;&gt;""),H182:W182),"")</x:f>
      </x:c>
      <x:c r="Y182" s="209" t="str">
        <x:f>IF(X182="","",LOOKUP(2,1/(H182:W182&lt;&gt;""),$H$4:$W$4))</x:f>
      </x:c>
      <x:c r="Z182" s="205" t="n">
        <x:f>IFERROR(XLOOKUP(B182,V6_PARAMETRES_PROJECTIONS!$A$5:$A$19,V6_PARAMETRES_PROJECTIONS!$B$5:$B$19),0)</x:f>
        <x:v>0.08</x:v>
      </x:c>
      <x:c r="AA182" s="209" t="str">
        <x:f>IF(OR(X182="",NOT(ISNUMBER(X182))),"",IF(Y182&gt;=2030,IFERROR(INDEX(H182:W182,1,MATCH(2030,$H$4:$W$4,0)),X182),X182*(1+Z182)^(2030-Y182)))</x:f>
      </x:c>
      <x:c r="AB182" s="209" t="str">
        <x:f>IF(OR(X182="",NOT(ISNUMBER(X182))),"",IF(Y182&gt;=2035,IFERROR(INDEX(H182:W182,1,MATCH(2035,$H$4:$W$4,0)),X182),X182*(1+Z182)^(2035-Y182)))</x:f>
      </x:c>
      <x:c r="AC182" s="204" t="str">
        <x:f>IF(X182="","À saisir","OK")</x:f>
        <x:v>À saisir</x:v>
      </x:c>
    </x:row>
    <x:row r="183">
      <x:c r="A183" s="204" t="str">
        <x:v>B14-013</x:v>
      </x:c>
      <x:c r="B183" s="204" t="str">
        <x:v>Finance climat</x:v>
      </x:c>
      <x:c r="C183" s="204" t="str">
        <x:v>Financement obtenu</x:v>
      </x:c>
      <x:c r="D183" s="204" t="str">
        <x:v>FCFA</x:v>
      </x:c>
      <x:c r="E183" s="204" t="str">
        <x:v>Direction Finances / bailleurs</x:v>
      </x:c>
      <x:c r="F183" s="204" t="str">
        <x:v>Direction Finances</x:v>
      </x:c>
      <x:c r="G183" s="204" t="str">
        <x:v>P0</x:v>
      </x:c>
      <x:c r="H183" s="209" t="str">
        <x:f>IF('V6_ANNEE_2020'!$H183="","",'V6_ANNEE_2020'!$H183)</x:f>
      </x:c>
      <x:c r="I183" s="209" t="str">
        <x:f>IF('V6_ANNEE_2021'!$H183="","",'V6_ANNEE_2021'!$H183)</x:f>
      </x:c>
      <x:c r="J183" s="209" t="str">
        <x:f>IF('V6_ANNEE_2022'!$H183="","",'V6_ANNEE_2022'!$H183)</x:f>
      </x:c>
      <x:c r="K183" s="209" t="str">
        <x:f>IF('V6_ANNEE_2023'!$H183="","",'V6_ANNEE_2023'!$H183)</x:f>
      </x:c>
      <x:c r="L183" s="209" t="str">
        <x:f>IF('V6_ANNEE_2024'!$H183="","",'V6_ANNEE_2024'!$H183)</x:f>
      </x:c>
      <x:c r="M183" s="209" t="str">
        <x:f>IF('V6_ANNEE_2025'!$H183="","",'V6_ANNEE_2025'!$H183)</x:f>
      </x:c>
      <x:c r="N183" s="209" t="str">
        <x:f>IF('V6_ANNEE_2026'!$H183="","",'V6_ANNEE_2026'!$H183)</x:f>
      </x:c>
      <x:c r="O183" s="209" t="str">
        <x:f>IF('V6_ANNEE_2027'!$H183="","",'V6_ANNEE_2027'!$H183)</x:f>
      </x:c>
      <x:c r="P183" s="209" t="str">
        <x:f>IF('V6_ANNEE_2028'!$H183="","",'V6_ANNEE_2028'!$H183)</x:f>
      </x:c>
      <x:c r="Q183" s="209" t="str">
        <x:f>IF('V6_ANNEE_2029'!$H183="","",'V6_ANNEE_2029'!$H183)</x:f>
      </x:c>
      <x:c r="R183" s="209" t="str">
        <x:f>IF('V6_ANNEE_2030'!$H183="","",'V6_ANNEE_2030'!$H183)</x:f>
      </x:c>
      <x:c r="S183" s="209" t="str">
        <x:f>IF('V6_ANNEE_2031'!$H183="","",'V6_ANNEE_2031'!$H183)</x:f>
      </x:c>
      <x:c r="T183" s="209" t="str">
        <x:f>IF('V6_ANNEE_2032'!$H183="","",'V6_ANNEE_2032'!$H183)</x:f>
      </x:c>
      <x:c r="U183" s="209" t="str">
        <x:f>IF('V6_ANNEE_2033'!$H183="","",'V6_ANNEE_2033'!$H183)</x:f>
      </x:c>
      <x:c r="V183" s="209" t="str">
        <x:f>IF('V6_ANNEE_2034'!$H183="","",'V6_ANNEE_2034'!$H183)</x:f>
      </x:c>
      <x:c r="W183" s="209" t="str">
        <x:f>IF('V6_ANNEE_2035'!$H183="","",'V6_ANNEE_2035'!$H183)</x:f>
      </x:c>
      <x:c r="X183" s="209" t="str">
        <x:f>IFERROR(LOOKUP(2,1/(H183:W183&lt;&gt;""),H183:W183),"")</x:f>
      </x:c>
      <x:c r="Y183" s="209" t="str">
        <x:f>IF(X183="","",LOOKUP(2,1/(H183:W183&lt;&gt;""),$H$4:$W$4))</x:f>
      </x:c>
      <x:c r="Z183" s="205" t="n">
        <x:f>IFERROR(XLOOKUP(B183,V6_PARAMETRES_PROJECTIONS!$A$5:$A$19,V6_PARAMETRES_PROJECTIONS!$B$5:$B$19),0)</x:f>
        <x:v>0.08</x:v>
      </x:c>
      <x:c r="AA183" s="209" t="str">
        <x:f>IF(OR(X183="",NOT(ISNUMBER(X183))),"",IF(Y183&gt;=2030,IFERROR(INDEX(H183:W183,1,MATCH(2030,$H$4:$W$4,0)),X183),X183*(1+Z183)^(2030-Y183)))</x:f>
      </x:c>
      <x:c r="AB183" s="209" t="str">
        <x:f>IF(OR(X183="",NOT(ISNUMBER(X183))),"",IF(Y183&gt;=2035,IFERROR(INDEX(H183:W183,1,MATCH(2035,$H$4:$W$4,0)),X183),X183*(1+Z183)^(2035-Y183)))</x:f>
      </x:c>
      <x:c r="AC183" s="204" t="str">
        <x:f>IF(X183="","À saisir","OK")</x:f>
        <x:v>À saisir</x:v>
      </x:c>
    </x:row>
    <x:row r="184">
      <x:c r="A184" s="204" t="str">
        <x:v>B14-014</x:v>
      </x:c>
      <x:c r="B184" s="204" t="str">
        <x:v>Finance climat</x:v>
      </x:c>
      <x:c r="C184" s="204" t="str">
        <x:v>Financement recherché</x:v>
      </x:c>
      <x:c r="D184" s="204" t="str">
        <x:v>FCFA</x:v>
      </x:c>
      <x:c r="E184" s="204" t="str">
        <x:v>Direction Finances / bailleurs</x:v>
      </x:c>
      <x:c r="F184" s="204" t="str">
        <x:v>Direction Finances</x:v>
      </x:c>
      <x:c r="G184" s="204" t="str">
        <x:v>P0</x:v>
      </x:c>
      <x:c r="H184" s="209" t="str">
        <x:f>IF('V6_ANNEE_2020'!$H184="","",'V6_ANNEE_2020'!$H184)</x:f>
      </x:c>
      <x:c r="I184" s="209" t="str">
        <x:f>IF('V6_ANNEE_2021'!$H184="","",'V6_ANNEE_2021'!$H184)</x:f>
      </x:c>
      <x:c r="J184" s="209" t="str">
        <x:f>IF('V6_ANNEE_2022'!$H184="","",'V6_ANNEE_2022'!$H184)</x:f>
      </x:c>
      <x:c r="K184" s="209" t="str">
        <x:f>IF('V6_ANNEE_2023'!$H184="","",'V6_ANNEE_2023'!$H184)</x:f>
      </x:c>
      <x:c r="L184" s="209" t="str">
        <x:f>IF('V6_ANNEE_2024'!$H184="","",'V6_ANNEE_2024'!$H184)</x:f>
      </x:c>
      <x:c r="M184" s="209" t="str">
        <x:f>IF('V6_ANNEE_2025'!$H184="","",'V6_ANNEE_2025'!$H184)</x:f>
      </x:c>
      <x:c r="N184" s="209" t="str">
        <x:f>IF('V6_ANNEE_2026'!$H184="","",'V6_ANNEE_2026'!$H184)</x:f>
      </x:c>
      <x:c r="O184" s="209" t="str">
        <x:f>IF('V6_ANNEE_2027'!$H184="","",'V6_ANNEE_2027'!$H184)</x:f>
      </x:c>
      <x:c r="P184" s="209" t="str">
        <x:f>IF('V6_ANNEE_2028'!$H184="","",'V6_ANNEE_2028'!$H184)</x:f>
      </x:c>
      <x:c r="Q184" s="209" t="str">
        <x:f>IF('V6_ANNEE_2029'!$H184="","",'V6_ANNEE_2029'!$H184)</x:f>
      </x:c>
      <x:c r="R184" s="209" t="str">
        <x:f>IF('V6_ANNEE_2030'!$H184="","",'V6_ANNEE_2030'!$H184)</x:f>
      </x:c>
      <x:c r="S184" s="209" t="str">
        <x:f>IF('V6_ANNEE_2031'!$H184="","",'V6_ANNEE_2031'!$H184)</x:f>
      </x:c>
      <x:c r="T184" s="209" t="str">
        <x:f>IF('V6_ANNEE_2032'!$H184="","",'V6_ANNEE_2032'!$H184)</x:f>
      </x:c>
      <x:c r="U184" s="209" t="str">
        <x:f>IF('V6_ANNEE_2033'!$H184="","",'V6_ANNEE_2033'!$H184)</x:f>
      </x:c>
      <x:c r="V184" s="209" t="str">
        <x:f>IF('V6_ANNEE_2034'!$H184="","",'V6_ANNEE_2034'!$H184)</x:f>
      </x:c>
      <x:c r="W184" s="209" t="str">
        <x:f>IF('V6_ANNEE_2035'!$H184="","",'V6_ANNEE_2035'!$H184)</x:f>
      </x:c>
      <x:c r="X184" s="209" t="str">
        <x:f>IFERROR(LOOKUP(2,1/(H184:W184&lt;&gt;""),H184:W184),"")</x:f>
      </x:c>
      <x:c r="Y184" s="209" t="str">
        <x:f>IF(X184="","",LOOKUP(2,1/(H184:W184&lt;&gt;""),$H$4:$W$4))</x:f>
      </x:c>
      <x:c r="Z184" s="205" t="n">
        <x:f>IFERROR(XLOOKUP(B184,V6_PARAMETRES_PROJECTIONS!$A$5:$A$19,V6_PARAMETRES_PROJECTIONS!$B$5:$B$19),0)</x:f>
        <x:v>0.08</x:v>
      </x:c>
      <x:c r="AA184" s="209" t="str">
        <x:f>IF(OR(X184="",NOT(ISNUMBER(X184))),"",IF(Y184&gt;=2030,IFERROR(INDEX(H184:W184,1,MATCH(2030,$H$4:$W$4,0)),X184),X184*(1+Z184)^(2030-Y184)))</x:f>
      </x:c>
      <x:c r="AB184" s="209" t="str">
        <x:f>IF(OR(X184="",NOT(ISNUMBER(X184))),"",IF(Y184&gt;=2035,IFERROR(INDEX(H184:W184,1,MATCH(2035,$H$4:$W$4,0)),X184),X184*(1+Z184)^(2035-Y184)))</x:f>
      </x:c>
      <x:c r="AC184" s="204" t="str">
        <x:f>IF(X184="","À saisir","OK")</x:f>
        <x:v>À saisir</x:v>
      </x:c>
    </x:row>
    <x:row r="185">
      <x:c r="A185" s="204" t="str">
        <x:v>B15-001</x:v>
      </x:c>
      <x:c r="B185" s="204" t="str">
        <x:v>Portefeuille de projets climatiques</x:v>
      </x:c>
      <x:c r="C185" s="204" t="str">
        <x:v>Nom</x:v>
      </x:c>
      <x:c r="D185" s="204" t="str">
        <x:v>texte</x:v>
      </x:c>
      <x:c r="E185" s="204" t="str">
        <x:v>PMO climat / directions techniques</x:v>
      </x:c>
      <x:c r="F185" s="204" t="str">
        <x:v>Cellule climat</x:v>
      </x:c>
      <x:c r="G185" s="204" t="str">
        <x:v>P0</x:v>
      </x:c>
      <x:c r="H185" s="209" t="str">
        <x:f>IF('V6_ANNEE_2020'!$H185="","",'V6_ANNEE_2020'!$H185)</x:f>
      </x:c>
      <x:c r="I185" s="209" t="str">
        <x:f>IF('V6_ANNEE_2021'!$H185="","",'V6_ANNEE_2021'!$H185)</x:f>
      </x:c>
      <x:c r="J185" s="209" t="str">
        <x:f>IF('V6_ANNEE_2022'!$H185="","",'V6_ANNEE_2022'!$H185)</x:f>
      </x:c>
      <x:c r="K185" s="209" t="str">
        <x:f>IF('V6_ANNEE_2023'!$H185="","",'V6_ANNEE_2023'!$H185)</x:f>
      </x:c>
      <x:c r="L185" s="209" t="str">
        <x:f>IF('V6_ANNEE_2024'!$H185="","",'V6_ANNEE_2024'!$H185)</x:f>
      </x:c>
      <x:c r="M185" s="209" t="str">
        <x:f>IF('V6_ANNEE_2025'!$H185="","",'V6_ANNEE_2025'!$H185)</x:f>
      </x:c>
      <x:c r="N185" s="209" t="str">
        <x:f>IF('V6_ANNEE_2026'!$H185="","",'V6_ANNEE_2026'!$H185)</x:f>
      </x:c>
      <x:c r="O185" s="209" t="str">
        <x:f>IF('V6_ANNEE_2027'!$H185="","",'V6_ANNEE_2027'!$H185)</x:f>
      </x:c>
      <x:c r="P185" s="209" t="str">
        <x:f>IF('V6_ANNEE_2028'!$H185="","",'V6_ANNEE_2028'!$H185)</x:f>
      </x:c>
      <x:c r="Q185" s="209" t="str">
        <x:f>IF('V6_ANNEE_2029'!$H185="","",'V6_ANNEE_2029'!$H185)</x:f>
      </x:c>
      <x:c r="R185" s="209" t="str">
        <x:f>IF('V6_ANNEE_2030'!$H185="","",'V6_ANNEE_2030'!$H185)</x:f>
      </x:c>
      <x:c r="S185" s="209" t="str">
        <x:f>IF('V6_ANNEE_2031'!$H185="","",'V6_ANNEE_2031'!$H185)</x:f>
      </x:c>
      <x:c r="T185" s="209" t="str">
        <x:f>IF('V6_ANNEE_2032'!$H185="","",'V6_ANNEE_2032'!$H185)</x:f>
      </x:c>
      <x:c r="U185" s="209" t="str">
        <x:f>IF('V6_ANNEE_2033'!$H185="","",'V6_ANNEE_2033'!$H185)</x:f>
      </x:c>
      <x:c r="V185" s="209" t="str">
        <x:f>IF('V6_ANNEE_2034'!$H185="","",'V6_ANNEE_2034'!$H185)</x:f>
      </x:c>
      <x:c r="W185" s="209" t="str">
        <x:f>IF('V6_ANNEE_2035'!$H185="","",'V6_ANNEE_2035'!$H185)</x:f>
      </x:c>
      <x:c r="X185" s="209" t="str">
        <x:f>IFERROR(LOOKUP(2,1/(H185:W185&lt;&gt;""),H185:W185),"")</x:f>
      </x:c>
      <x:c r="Y185" s="209" t="str">
        <x:f>IF(X185="","",LOOKUP(2,1/(H185:W185&lt;&gt;""),$H$4:$W$4))</x:f>
      </x:c>
      <x:c r="Z185" s="205" t="n">
        <x:f>IFERROR(XLOOKUP(B185,V6_PARAMETRES_PROJECTIONS!$A$5:$A$19,V6_PARAMETRES_PROJECTIONS!$B$5:$B$19),0)</x:f>
        <x:v>0.06</x:v>
      </x:c>
      <x:c r="AA185" s="209" t="str">
        <x:f>IF(OR(X185="",NOT(ISNUMBER(X185))),"",IF(Y185&gt;=2030,IFERROR(INDEX(H185:W185,1,MATCH(2030,$H$4:$W$4,0)),X185),X185*(1+Z185)^(2030-Y185)))</x:f>
      </x:c>
      <x:c r="AB185" s="209" t="str">
        <x:f>IF(OR(X185="",NOT(ISNUMBER(X185))),"",IF(Y185&gt;=2035,IFERROR(INDEX(H185:W185,1,MATCH(2035,$H$4:$W$4,0)),X185),X185*(1+Z185)^(2035-Y185)))</x:f>
      </x:c>
      <x:c r="AC185" s="204" t="str">
        <x:f>IF(X185="","À saisir","OK")</x:f>
        <x:v>À saisir</x:v>
      </x:c>
    </x:row>
    <x:row r="186">
      <x:c r="A186" s="204" t="str">
        <x:v>B15-002</x:v>
      </x:c>
      <x:c r="B186" s="204" t="str">
        <x:v>Portefeuille de projets climatiques</x:v>
      </x:c>
      <x:c r="C186" s="204" t="str">
        <x:v>Secteur</x:v>
      </x:c>
      <x:c r="D186" s="204" t="str">
        <x:v>texte</x:v>
      </x:c>
      <x:c r="E186" s="204" t="str">
        <x:v>PMO climat / directions techniques</x:v>
      </x:c>
      <x:c r="F186" s="204" t="str">
        <x:v>Cellule climat</x:v>
      </x:c>
      <x:c r="G186" s="204" t="str">
        <x:v>P0</x:v>
      </x:c>
      <x:c r="H186" s="209" t="str">
        <x:f>IF('V6_ANNEE_2020'!$H186="","",'V6_ANNEE_2020'!$H186)</x:f>
      </x:c>
      <x:c r="I186" s="209" t="str">
        <x:f>IF('V6_ANNEE_2021'!$H186="","",'V6_ANNEE_2021'!$H186)</x:f>
      </x:c>
      <x:c r="J186" s="209" t="str">
        <x:f>IF('V6_ANNEE_2022'!$H186="","",'V6_ANNEE_2022'!$H186)</x:f>
      </x:c>
      <x:c r="K186" s="209" t="str">
        <x:f>IF('V6_ANNEE_2023'!$H186="","",'V6_ANNEE_2023'!$H186)</x:f>
      </x:c>
      <x:c r="L186" s="209" t="str">
        <x:f>IF('V6_ANNEE_2024'!$H186="","",'V6_ANNEE_2024'!$H186)</x:f>
      </x:c>
      <x:c r="M186" s="209" t="str">
        <x:f>IF('V6_ANNEE_2025'!$H186="","",'V6_ANNEE_2025'!$H186)</x:f>
      </x:c>
      <x:c r="N186" s="209" t="str">
        <x:f>IF('V6_ANNEE_2026'!$H186="","",'V6_ANNEE_2026'!$H186)</x:f>
      </x:c>
      <x:c r="O186" s="209" t="str">
        <x:f>IF('V6_ANNEE_2027'!$H186="","",'V6_ANNEE_2027'!$H186)</x:f>
      </x:c>
      <x:c r="P186" s="209" t="str">
        <x:f>IF('V6_ANNEE_2028'!$H186="","",'V6_ANNEE_2028'!$H186)</x:f>
      </x:c>
      <x:c r="Q186" s="209" t="str">
        <x:f>IF('V6_ANNEE_2029'!$H186="","",'V6_ANNEE_2029'!$H186)</x:f>
      </x:c>
      <x:c r="R186" s="209" t="str">
        <x:f>IF('V6_ANNEE_2030'!$H186="","",'V6_ANNEE_2030'!$H186)</x:f>
      </x:c>
      <x:c r="S186" s="209" t="str">
        <x:f>IF('V6_ANNEE_2031'!$H186="","",'V6_ANNEE_2031'!$H186)</x:f>
      </x:c>
      <x:c r="T186" s="209" t="str">
        <x:f>IF('V6_ANNEE_2032'!$H186="","",'V6_ANNEE_2032'!$H186)</x:f>
      </x:c>
      <x:c r="U186" s="209" t="str">
        <x:f>IF('V6_ANNEE_2033'!$H186="","",'V6_ANNEE_2033'!$H186)</x:f>
      </x:c>
      <x:c r="V186" s="209" t="str">
        <x:f>IF('V6_ANNEE_2034'!$H186="","",'V6_ANNEE_2034'!$H186)</x:f>
      </x:c>
      <x:c r="W186" s="209" t="str">
        <x:f>IF('V6_ANNEE_2035'!$H186="","",'V6_ANNEE_2035'!$H186)</x:f>
      </x:c>
      <x:c r="X186" s="209" t="str">
        <x:f>IFERROR(LOOKUP(2,1/(H186:W186&lt;&gt;""),H186:W186),"")</x:f>
      </x:c>
      <x:c r="Y186" s="209" t="str">
        <x:f>IF(X186="","",LOOKUP(2,1/(H186:W186&lt;&gt;""),$H$4:$W$4))</x:f>
      </x:c>
      <x:c r="Z186" s="205" t="n">
        <x:f>IFERROR(XLOOKUP(B186,V6_PARAMETRES_PROJECTIONS!$A$5:$A$19,V6_PARAMETRES_PROJECTIONS!$B$5:$B$19),0)</x:f>
        <x:v>0.06</x:v>
      </x:c>
      <x:c r="AA186" s="209" t="str">
        <x:f>IF(OR(X186="",NOT(ISNUMBER(X186))),"",IF(Y186&gt;=2030,IFERROR(INDEX(H186:W186,1,MATCH(2030,$H$4:$W$4,0)),X186),X186*(1+Z186)^(2030-Y186)))</x:f>
      </x:c>
      <x:c r="AB186" s="209" t="str">
        <x:f>IF(OR(X186="",NOT(ISNUMBER(X186))),"",IF(Y186&gt;=2035,IFERROR(INDEX(H186:W186,1,MATCH(2035,$H$4:$W$4,0)),X186),X186*(1+Z186)^(2035-Y186)))</x:f>
      </x:c>
      <x:c r="AC186" s="204" t="str">
        <x:f>IF(X186="","À saisir","OK")</x:f>
        <x:v>À saisir</x:v>
      </x:c>
    </x:row>
    <x:row r="187">
      <x:c r="A187" s="204" t="str">
        <x:v>B15-003</x:v>
      </x:c>
      <x:c r="B187" s="204" t="str">
        <x:v>Portefeuille de projets climatiques</x:v>
      </x:c>
      <x:c r="C187" s="204" t="str">
        <x:v>Description</x:v>
      </x:c>
      <x:c r="D187" s="204" t="str">
        <x:v>texte</x:v>
      </x:c>
      <x:c r="E187" s="204" t="str">
        <x:v>PMO climat / directions techniques</x:v>
      </x:c>
      <x:c r="F187" s="204" t="str">
        <x:v>Cellule climat</x:v>
      </x:c>
      <x:c r="G187" s="204" t="str">
        <x:v>P0</x:v>
      </x:c>
      <x:c r="H187" s="209" t="str">
        <x:f>IF('V6_ANNEE_2020'!$H187="","",'V6_ANNEE_2020'!$H187)</x:f>
      </x:c>
      <x:c r="I187" s="209" t="str">
        <x:f>IF('V6_ANNEE_2021'!$H187="","",'V6_ANNEE_2021'!$H187)</x:f>
      </x:c>
      <x:c r="J187" s="209" t="str">
        <x:f>IF('V6_ANNEE_2022'!$H187="","",'V6_ANNEE_2022'!$H187)</x:f>
      </x:c>
      <x:c r="K187" s="209" t="str">
        <x:f>IF('V6_ANNEE_2023'!$H187="","",'V6_ANNEE_2023'!$H187)</x:f>
      </x:c>
      <x:c r="L187" s="209" t="str">
        <x:f>IF('V6_ANNEE_2024'!$H187="","",'V6_ANNEE_2024'!$H187)</x:f>
      </x:c>
      <x:c r="M187" s="209" t="str">
        <x:f>IF('V6_ANNEE_2025'!$H187="","",'V6_ANNEE_2025'!$H187)</x:f>
      </x:c>
      <x:c r="N187" s="209" t="str">
        <x:f>IF('V6_ANNEE_2026'!$H187="","",'V6_ANNEE_2026'!$H187)</x:f>
      </x:c>
      <x:c r="O187" s="209" t="str">
        <x:f>IF('V6_ANNEE_2027'!$H187="","",'V6_ANNEE_2027'!$H187)</x:f>
      </x:c>
      <x:c r="P187" s="209" t="str">
        <x:f>IF('V6_ANNEE_2028'!$H187="","",'V6_ANNEE_2028'!$H187)</x:f>
      </x:c>
      <x:c r="Q187" s="209" t="str">
        <x:f>IF('V6_ANNEE_2029'!$H187="","",'V6_ANNEE_2029'!$H187)</x:f>
      </x:c>
      <x:c r="R187" s="209" t="str">
        <x:f>IF('V6_ANNEE_2030'!$H187="","",'V6_ANNEE_2030'!$H187)</x:f>
      </x:c>
      <x:c r="S187" s="209" t="str">
        <x:f>IF('V6_ANNEE_2031'!$H187="","",'V6_ANNEE_2031'!$H187)</x:f>
      </x:c>
      <x:c r="T187" s="209" t="str">
        <x:f>IF('V6_ANNEE_2032'!$H187="","",'V6_ANNEE_2032'!$H187)</x:f>
      </x:c>
      <x:c r="U187" s="209" t="str">
        <x:f>IF('V6_ANNEE_2033'!$H187="","",'V6_ANNEE_2033'!$H187)</x:f>
      </x:c>
      <x:c r="V187" s="209" t="str">
        <x:f>IF('V6_ANNEE_2034'!$H187="","",'V6_ANNEE_2034'!$H187)</x:f>
      </x:c>
      <x:c r="W187" s="209" t="str">
        <x:f>IF('V6_ANNEE_2035'!$H187="","",'V6_ANNEE_2035'!$H187)</x:f>
      </x:c>
      <x:c r="X187" s="209" t="str">
        <x:f>IFERROR(LOOKUP(2,1/(H187:W187&lt;&gt;""),H187:W187),"")</x:f>
      </x:c>
      <x:c r="Y187" s="209" t="str">
        <x:f>IF(X187="","",LOOKUP(2,1/(H187:W187&lt;&gt;""),$H$4:$W$4))</x:f>
      </x:c>
      <x:c r="Z187" s="205" t="n">
        <x:f>IFERROR(XLOOKUP(B187,V6_PARAMETRES_PROJECTIONS!$A$5:$A$19,V6_PARAMETRES_PROJECTIONS!$B$5:$B$19),0)</x:f>
        <x:v>0.06</x:v>
      </x:c>
      <x:c r="AA187" s="209" t="str">
        <x:f>IF(OR(X187="",NOT(ISNUMBER(X187))),"",IF(Y187&gt;=2030,IFERROR(INDEX(H187:W187,1,MATCH(2030,$H$4:$W$4,0)),X187),X187*(1+Z187)^(2030-Y187)))</x:f>
      </x:c>
      <x:c r="AB187" s="209" t="str">
        <x:f>IF(OR(X187="",NOT(ISNUMBER(X187))),"",IF(Y187&gt;=2035,IFERROR(INDEX(H187:W187,1,MATCH(2035,$H$4:$W$4,0)),X187),X187*(1+Z187)^(2035-Y187)))</x:f>
      </x:c>
      <x:c r="AC187" s="204" t="str">
        <x:f>IF(X187="","À saisir","OK")</x:f>
        <x:v>À saisir</x:v>
      </x:c>
    </x:row>
    <x:row r="188">
      <x:c r="A188" s="204" t="str">
        <x:v>B15-004</x:v>
      </x:c>
      <x:c r="B188" s="204" t="str">
        <x:v>Portefeuille de projets climatiques</x:v>
      </x:c>
      <x:c r="C188" s="204" t="str">
        <x:v>Localisation</x:v>
      </x:c>
      <x:c r="D188" s="204" t="str">
        <x:v>texte</x:v>
      </x:c>
      <x:c r="E188" s="204" t="str">
        <x:v>PMO climat / directions techniques</x:v>
      </x:c>
      <x:c r="F188" s="204" t="str">
        <x:v>Cellule climat</x:v>
      </x:c>
      <x:c r="G188" s="204" t="str">
        <x:v>P0</x:v>
      </x:c>
      <x:c r="H188" s="209" t="str">
        <x:f>IF('V6_ANNEE_2020'!$H188="","",'V6_ANNEE_2020'!$H188)</x:f>
      </x:c>
      <x:c r="I188" s="209" t="str">
        <x:f>IF('V6_ANNEE_2021'!$H188="","",'V6_ANNEE_2021'!$H188)</x:f>
      </x:c>
      <x:c r="J188" s="209" t="str">
        <x:f>IF('V6_ANNEE_2022'!$H188="","",'V6_ANNEE_2022'!$H188)</x:f>
      </x:c>
      <x:c r="K188" s="209" t="str">
        <x:f>IF('V6_ANNEE_2023'!$H188="","",'V6_ANNEE_2023'!$H188)</x:f>
      </x:c>
      <x:c r="L188" s="209" t="str">
        <x:f>IF('V6_ANNEE_2024'!$H188="","",'V6_ANNEE_2024'!$H188)</x:f>
      </x:c>
      <x:c r="M188" s="209" t="str">
        <x:f>IF('V6_ANNEE_2025'!$H188="","",'V6_ANNEE_2025'!$H188)</x:f>
      </x:c>
      <x:c r="N188" s="209" t="str">
        <x:f>IF('V6_ANNEE_2026'!$H188="","",'V6_ANNEE_2026'!$H188)</x:f>
      </x:c>
      <x:c r="O188" s="209" t="str">
        <x:f>IF('V6_ANNEE_2027'!$H188="","",'V6_ANNEE_2027'!$H188)</x:f>
      </x:c>
      <x:c r="P188" s="209" t="str">
        <x:f>IF('V6_ANNEE_2028'!$H188="","",'V6_ANNEE_2028'!$H188)</x:f>
      </x:c>
      <x:c r="Q188" s="209" t="str">
        <x:f>IF('V6_ANNEE_2029'!$H188="","",'V6_ANNEE_2029'!$H188)</x:f>
      </x:c>
      <x:c r="R188" s="209" t="str">
        <x:f>IF('V6_ANNEE_2030'!$H188="","",'V6_ANNEE_2030'!$H188)</x:f>
      </x:c>
      <x:c r="S188" s="209" t="str">
        <x:f>IF('V6_ANNEE_2031'!$H188="","",'V6_ANNEE_2031'!$H188)</x:f>
      </x:c>
      <x:c r="T188" s="209" t="str">
        <x:f>IF('V6_ANNEE_2032'!$H188="","",'V6_ANNEE_2032'!$H188)</x:f>
      </x:c>
      <x:c r="U188" s="209" t="str">
        <x:f>IF('V6_ANNEE_2033'!$H188="","",'V6_ANNEE_2033'!$H188)</x:f>
      </x:c>
      <x:c r="V188" s="209" t="str">
        <x:f>IF('V6_ANNEE_2034'!$H188="","",'V6_ANNEE_2034'!$H188)</x:f>
      </x:c>
      <x:c r="W188" s="209" t="str">
        <x:f>IF('V6_ANNEE_2035'!$H188="","",'V6_ANNEE_2035'!$H188)</x:f>
      </x:c>
      <x:c r="X188" s="209" t="str">
        <x:f>IFERROR(LOOKUP(2,1/(H188:W188&lt;&gt;""),H188:W188),"")</x:f>
      </x:c>
      <x:c r="Y188" s="209" t="str">
        <x:f>IF(X188="","",LOOKUP(2,1/(H188:W188&lt;&gt;""),$H$4:$W$4))</x:f>
      </x:c>
      <x:c r="Z188" s="205" t="n">
        <x:f>IFERROR(XLOOKUP(B188,V6_PARAMETRES_PROJECTIONS!$A$5:$A$19,V6_PARAMETRES_PROJECTIONS!$B$5:$B$19),0)</x:f>
        <x:v>0.06</x:v>
      </x:c>
      <x:c r="AA188" s="209" t="str">
        <x:f>IF(OR(X188="",NOT(ISNUMBER(X188))),"",IF(Y188&gt;=2030,IFERROR(INDEX(H188:W188,1,MATCH(2030,$H$4:$W$4,0)),X188),X188*(1+Z188)^(2030-Y188)))</x:f>
      </x:c>
      <x:c r="AB188" s="209" t="str">
        <x:f>IF(OR(X188="",NOT(ISNUMBER(X188))),"",IF(Y188&gt;=2035,IFERROR(INDEX(H188:W188,1,MATCH(2035,$H$4:$W$4,0)),X188),X188*(1+Z188)^(2035-Y188)))</x:f>
      </x:c>
      <x:c r="AC188" s="204" t="str">
        <x:f>IF(X188="","À saisir","OK")</x:f>
        <x:v>À saisir</x:v>
      </x:c>
    </x:row>
    <x:row r="189">
      <x:c r="A189" s="204" t="str">
        <x:v>B15-005</x:v>
      </x:c>
      <x:c r="B189" s="204" t="str">
        <x:v>Portefeuille de projets climatiques</x:v>
      </x:c>
      <x:c r="C189" s="204" t="str">
        <x:v>Budget</x:v>
      </x:c>
      <x:c r="D189" s="204" t="str">
        <x:v>FCFA</x:v>
      </x:c>
      <x:c r="E189" s="204" t="str">
        <x:v>PMO climat / directions techniques</x:v>
      </x:c>
      <x:c r="F189" s="204" t="str">
        <x:v>Cellule climat</x:v>
      </x:c>
      <x:c r="G189" s="204" t="str">
        <x:v>P0</x:v>
      </x:c>
      <x:c r="H189" s="209" t="str">
        <x:f>IF('V6_ANNEE_2020'!$H189="","",'V6_ANNEE_2020'!$H189)</x:f>
      </x:c>
      <x:c r="I189" s="209" t="str">
        <x:f>IF('V6_ANNEE_2021'!$H189="","",'V6_ANNEE_2021'!$H189)</x:f>
      </x:c>
      <x:c r="J189" s="209" t="str">
        <x:f>IF('V6_ANNEE_2022'!$H189="","",'V6_ANNEE_2022'!$H189)</x:f>
      </x:c>
      <x:c r="K189" s="209" t="str">
        <x:f>IF('V6_ANNEE_2023'!$H189="","",'V6_ANNEE_2023'!$H189)</x:f>
      </x:c>
      <x:c r="L189" s="209" t="str">
        <x:f>IF('V6_ANNEE_2024'!$H189="","",'V6_ANNEE_2024'!$H189)</x:f>
      </x:c>
      <x:c r="M189" s="209" t="str">
        <x:f>IF('V6_ANNEE_2025'!$H189="","",'V6_ANNEE_2025'!$H189)</x:f>
      </x:c>
      <x:c r="N189" s="209" t="str">
        <x:f>IF('V6_ANNEE_2026'!$H189="","",'V6_ANNEE_2026'!$H189)</x:f>
      </x:c>
      <x:c r="O189" s="209" t="str">
        <x:f>IF('V6_ANNEE_2027'!$H189="","",'V6_ANNEE_2027'!$H189)</x:f>
      </x:c>
      <x:c r="P189" s="209" t="str">
        <x:f>IF('V6_ANNEE_2028'!$H189="","",'V6_ANNEE_2028'!$H189)</x:f>
      </x:c>
      <x:c r="Q189" s="209" t="str">
        <x:f>IF('V6_ANNEE_2029'!$H189="","",'V6_ANNEE_2029'!$H189)</x:f>
      </x:c>
      <x:c r="R189" s="209" t="str">
        <x:f>IF('V6_ANNEE_2030'!$H189="","",'V6_ANNEE_2030'!$H189)</x:f>
      </x:c>
      <x:c r="S189" s="209" t="str">
        <x:f>IF('V6_ANNEE_2031'!$H189="","",'V6_ANNEE_2031'!$H189)</x:f>
      </x:c>
      <x:c r="T189" s="209" t="str">
        <x:f>IF('V6_ANNEE_2032'!$H189="","",'V6_ANNEE_2032'!$H189)</x:f>
      </x:c>
      <x:c r="U189" s="209" t="str">
        <x:f>IF('V6_ANNEE_2033'!$H189="","",'V6_ANNEE_2033'!$H189)</x:f>
      </x:c>
      <x:c r="V189" s="209" t="str">
        <x:f>IF('V6_ANNEE_2034'!$H189="","",'V6_ANNEE_2034'!$H189)</x:f>
      </x:c>
      <x:c r="W189" s="209" t="str">
        <x:f>IF('V6_ANNEE_2035'!$H189="","",'V6_ANNEE_2035'!$H189)</x:f>
      </x:c>
      <x:c r="X189" s="209" t="str">
        <x:f>IFERROR(LOOKUP(2,1/(H189:W189&lt;&gt;""),H189:W189),"")</x:f>
      </x:c>
      <x:c r="Y189" s="209" t="str">
        <x:f>IF(X189="","",LOOKUP(2,1/(H189:W189&lt;&gt;""),$H$4:$W$4))</x:f>
      </x:c>
      <x:c r="Z189" s="205" t="n">
        <x:f>IFERROR(XLOOKUP(B189,V6_PARAMETRES_PROJECTIONS!$A$5:$A$19,V6_PARAMETRES_PROJECTIONS!$B$5:$B$19),0)</x:f>
        <x:v>0.06</x:v>
      </x:c>
      <x:c r="AA189" s="209" t="str">
        <x:f>IF(OR(X189="",NOT(ISNUMBER(X189))),"",IF(Y189&gt;=2030,IFERROR(INDEX(H189:W189,1,MATCH(2030,$H$4:$W$4,0)),X189),X189*(1+Z189)^(2030-Y189)))</x:f>
      </x:c>
      <x:c r="AB189" s="209" t="str">
        <x:f>IF(OR(X189="",NOT(ISNUMBER(X189))),"",IF(Y189&gt;=2035,IFERROR(INDEX(H189:W189,1,MATCH(2035,$H$4:$W$4,0)),X189),X189*(1+Z189)^(2035-Y189)))</x:f>
      </x:c>
      <x:c r="AC189" s="204" t="str">
        <x:f>IF(X189="","À saisir","OK")</x:f>
        <x:v>À saisir</x:v>
      </x:c>
    </x:row>
    <x:row r="190">
      <x:c r="A190" s="204" t="str">
        <x:v>B15-006</x:v>
      </x:c>
      <x:c r="B190" s="204" t="str">
        <x:v>Portefeuille de projets climatiques</x:v>
      </x:c>
      <x:c r="C190" s="204" t="str">
        <x:v>Coût actualisé</x:v>
      </x:c>
      <x:c r="D190" s="204" t="str">
        <x:v>FCFA</x:v>
      </x:c>
      <x:c r="E190" s="204" t="str">
        <x:v>PMO climat / directions techniques</x:v>
      </x:c>
      <x:c r="F190" s="204" t="str">
        <x:v>Cellule climat</x:v>
      </x:c>
      <x:c r="G190" s="204" t="str">
        <x:v>P0</x:v>
      </x:c>
      <x:c r="H190" s="209" t="str">
        <x:f>IF('V6_ANNEE_2020'!$H190="","",'V6_ANNEE_2020'!$H190)</x:f>
      </x:c>
      <x:c r="I190" s="209" t="str">
        <x:f>IF('V6_ANNEE_2021'!$H190="","",'V6_ANNEE_2021'!$H190)</x:f>
      </x:c>
      <x:c r="J190" s="209" t="str">
        <x:f>IF('V6_ANNEE_2022'!$H190="","",'V6_ANNEE_2022'!$H190)</x:f>
      </x:c>
      <x:c r="K190" s="209" t="str">
        <x:f>IF('V6_ANNEE_2023'!$H190="","",'V6_ANNEE_2023'!$H190)</x:f>
      </x:c>
      <x:c r="L190" s="209" t="str">
        <x:f>IF('V6_ANNEE_2024'!$H190="","",'V6_ANNEE_2024'!$H190)</x:f>
      </x:c>
      <x:c r="M190" s="209" t="str">
        <x:f>IF('V6_ANNEE_2025'!$H190="","",'V6_ANNEE_2025'!$H190)</x:f>
      </x:c>
      <x:c r="N190" s="209" t="str">
        <x:f>IF('V6_ANNEE_2026'!$H190="","",'V6_ANNEE_2026'!$H190)</x:f>
      </x:c>
      <x:c r="O190" s="209" t="str">
        <x:f>IF('V6_ANNEE_2027'!$H190="","",'V6_ANNEE_2027'!$H190)</x:f>
      </x:c>
      <x:c r="P190" s="209" t="str">
        <x:f>IF('V6_ANNEE_2028'!$H190="","",'V6_ANNEE_2028'!$H190)</x:f>
      </x:c>
      <x:c r="Q190" s="209" t="str">
        <x:f>IF('V6_ANNEE_2029'!$H190="","",'V6_ANNEE_2029'!$H190)</x:f>
      </x:c>
      <x:c r="R190" s="209" t="str">
        <x:f>IF('V6_ANNEE_2030'!$H190="","",'V6_ANNEE_2030'!$H190)</x:f>
      </x:c>
      <x:c r="S190" s="209" t="str">
        <x:f>IF('V6_ANNEE_2031'!$H190="","",'V6_ANNEE_2031'!$H190)</x:f>
      </x:c>
      <x:c r="T190" s="209" t="str">
        <x:f>IF('V6_ANNEE_2032'!$H190="","",'V6_ANNEE_2032'!$H190)</x:f>
      </x:c>
      <x:c r="U190" s="209" t="str">
        <x:f>IF('V6_ANNEE_2033'!$H190="","",'V6_ANNEE_2033'!$H190)</x:f>
      </x:c>
      <x:c r="V190" s="209" t="str">
        <x:f>IF('V6_ANNEE_2034'!$H190="","",'V6_ANNEE_2034'!$H190)</x:f>
      </x:c>
      <x:c r="W190" s="209" t="str">
        <x:f>IF('V6_ANNEE_2035'!$H190="","",'V6_ANNEE_2035'!$H190)</x:f>
      </x:c>
      <x:c r="X190" s="209" t="str">
        <x:f>IFERROR(LOOKUP(2,1/(H190:W190&lt;&gt;""),H190:W190),"")</x:f>
      </x:c>
      <x:c r="Y190" s="209" t="str">
        <x:f>IF(X190="","",LOOKUP(2,1/(H190:W190&lt;&gt;""),$H$4:$W$4))</x:f>
      </x:c>
      <x:c r="Z190" s="205" t="n">
        <x:f>IFERROR(XLOOKUP(B190,V6_PARAMETRES_PROJECTIONS!$A$5:$A$19,V6_PARAMETRES_PROJECTIONS!$B$5:$B$19),0)</x:f>
        <x:v>0.06</x:v>
      </x:c>
      <x:c r="AA190" s="209" t="str">
        <x:f>IF(OR(X190="",NOT(ISNUMBER(X190))),"",IF(Y190&gt;=2030,IFERROR(INDEX(H190:W190,1,MATCH(2030,$H$4:$W$4,0)),X190),X190*(1+Z190)^(2030-Y190)))</x:f>
      </x:c>
      <x:c r="AB190" s="209" t="str">
        <x:f>IF(OR(X190="",NOT(ISNUMBER(X190))),"",IF(Y190&gt;=2035,IFERROR(INDEX(H190:W190,1,MATCH(2035,$H$4:$W$4,0)),X190),X190*(1+Z190)^(2035-Y190)))</x:f>
      </x:c>
      <x:c r="AC190" s="204" t="str">
        <x:f>IF(X190="","À saisir","OK")</x:f>
        <x:v>À saisir</x:v>
      </x:c>
    </x:row>
    <x:row r="191">
      <x:c r="A191" s="204" t="str">
        <x:v>B15-007</x:v>
      </x:c>
      <x:c r="B191" s="204" t="str">
        <x:v>Portefeuille de projets climatiques</x:v>
      </x:c>
      <x:c r="C191" s="204" t="str">
        <x:v>État d'avancement</x:v>
      </x:c>
      <x:c r="D191" s="204" t="str">
        <x:v>%</x:v>
      </x:c>
      <x:c r="E191" s="204" t="str">
        <x:v>PMO climat / directions techniques</x:v>
      </x:c>
      <x:c r="F191" s="204" t="str">
        <x:v>Cellule climat</x:v>
      </x:c>
      <x:c r="G191" s="204" t="str">
        <x:v>P0</x:v>
      </x:c>
      <x:c r="H191" s="209" t="str">
        <x:f>IF('V6_ANNEE_2020'!$H191="","",'V6_ANNEE_2020'!$H191)</x:f>
      </x:c>
      <x:c r="I191" s="209" t="str">
        <x:f>IF('V6_ANNEE_2021'!$H191="","",'V6_ANNEE_2021'!$H191)</x:f>
      </x:c>
      <x:c r="J191" s="209" t="str">
        <x:f>IF('V6_ANNEE_2022'!$H191="","",'V6_ANNEE_2022'!$H191)</x:f>
      </x:c>
      <x:c r="K191" s="209" t="str">
        <x:f>IF('V6_ANNEE_2023'!$H191="","",'V6_ANNEE_2023'!$H191)</x:f>
      </x:c>
      <x:c r="L191" s="209" t="str">
        <x:f>IF('V6_ANNEE_2024'!$H191="","",'V6_ANNEE_2024'!$H191)</x:f>
      </x:c>
      <x:c r="M191" s="209" t="str">
        <x:f>IF('V6_ANNEE_2025'!$H191="","",'V6_ANNEE_2025'!$H191)</x:f>
      </x:c>
      <x:c r="N191" s="209" t="str">
        <x:f>IF('V6_ANNEE_2026'!$H191="","",'V6_ANNEE_2026'!$H191)</x:f>
      </x:c>
      <x:c r="O191" s="209" t="str">
        <x:f>IF('V6_ANNEE_2027'!$H191="","",'V6_ANNEE_2027'!$H191)</x:f>
      </x:c>
      <x:c r="P191" s="209" t="str">
        <x:f>IF('V6_ANNEE_2028'!$H191="","",'V6_ANNEE_2028'!$H191)</x:f>
      </x:c>
      <x:c r="Q191" s="209" t="str">
        <x:f>IF('V6_ANNEE_2029'!$H191="","",'V6_ANNEE_2029'!$H191)</x:f>
      </x:c>
      <x:c r="R191" s="209" t="str">
        <x:f>IF('V6_ANNEE_2030'!$H191="","",'V6_ANNEE_2030'!$H191)</x:f>
      </x:c>
      <x:c r="S191" s="209" t="str">
        <x:f>IF('V6_ANNEE_2031'!$H191="","",'V6_ANNEE_2031'!$H191)</x:f>
      </x:c>
      <x:c r="T191" s="209" t="str">
        <x:f>IF('V6_ANNEE_2032'!$H191="","",'V6_ANNEE_2032'!$H191)</x:f>
      </x:c>
      <x:c r="U191" s="209" t="str">
        <x:f>IF('V6_ANNEE_2033'!$H191="","",'V6_ANNEE_2033'!$H191)</x:f>
      </x:c>
      <x:c r="V191" s="209" t="str">
        <x:f>IF('V6_ANNEE_2034'!$H191="","",'V6_ANNEE_2034'!$H191)</x:f>
      </x:c>
      <x:c r="W191" s="209" t="str">
        <x:f>IF('V6_ANNEE_2035'!$H191="","",'V6_ANNEE_2035'!$H191)</x:f>
      </x:c>
      <x:c r="X191" s="209" t="str">
        <x:f>IFERROR(LOOKUP(2,1/(H191:W191&lt;&gt;""),H191:W191),"")</x:f>
      </x:c>
      <x:c r="Y191" s="209" t="str">
        <x:f>IF(X191="","",LOOKUP(2,1/(H191:W191&lt;&gt;""),$H$4:$W$4))</x:f>
      </x:c>
      <x:c r="Z191" s="205" t="n">
        <x:f>IFERROR(XLOOKUP(B191,V6_PARAMETRES_PROJECTIONS!$A$5:$A$19,V6_PARAMETRES_PROJECTIONS!$B$5:$B$19),0)</x:f>
        <x:v>0.06</x:v>
      </x:c>
      <x:c r="AA191" s="209" t="str">
        <x:f>IF(OR(X191="",NOT(ISNUMBER(X191))),"",IF(Y191&gt;=2030,IFERROR(INDEX(H191:W191,1,MATCH(2030,$H$4:$W$4,0)),X191),X191*(1+Z191)^(2030-Y191)))</x:f>
      </x:c>
      <x:c r="AB191" s="209" t="str">
        <x:f>IF(OR(X191="",NOT(ISNUMBER(X191))),"",IF(Y191&gt;=2035,IFERROR(INDEX(H191:W191,1,MATCH(2035,$H$4:$W$4,0)),X191),X191*(1+Z191)^(2035-Y191)))</x:f>
      </x:c>
      <x:c r="AC191" s="204" t="str">
        <x:f>IF(X191="","À saisir","OK")</x:f>
        <x:v>À saisir</x:v>
      </x:c>
    </x:row>
    <x:row r="192">
      <x:c r="A192" s="204" t="str">
        <x:v>B15-008</x:v>
      </x:c>
      <x:c r="B192" s="204" t="str">
        <x:v>Portefeuille de projets climatiques</x:v>
      </x:c>
      <x:c r="C192" s="204" t="str">
        <x:v>Maturité</x:v>
      </x:c>
      <x:c r="D192" s="204" t="str">
        <x:v>niveau</x:v>
      </x:c>
      <x:c r="E192" s="204" t="str">
        <x:v>PMO climat / directions techniques</x:v>
      </x:c>
      <x:c r="F192" s="204" t="str">
        <x:v>Cellule climat</x:v>
      </x:c>
      <x:c r="G192" s="204" t="str">
        <x:v>P0</x:v>
      </x:c>
      <x:c r="H192" s="209" t="str">
        <x:f>IF('V6_ANNEE_2020'!$H192="","",'V6_ANNEE_2020'!$H192)</x:f>
      </x:c>
      <x:c r="I192" s="209" t="str">
        <x:f>IF('V6_ANNEE_2021'!$H192="","",'V6_ANNEE_2021'!$H192)</x:f>
      </x:c>
      <x:c r="J192" s="209" t="str">
        <x:f>IF('V6_ANNEE_2022'!$H192="","",'V6_ANNEE_2022'!$H192)</x:f>
      </x:c>
      <x:c r="K192" s="209" t="str">
        <x:f>IF('V6_ANNEE_2023'!$H192="","",'V6_ANNEE_2023'!$H192)</x:f>
      </x:c>
      <x:c r="L192" s="209" t="str">
        <x:f>IF('V6_ANNEE_2024'!$H192="","",'V6_ANNEE_2024'!$H192)</x:f>
      </x:c>
      <x:c r="M192" s="209" t="str">
        <x:f>IF('V6_ANNEE_2025'!$H192="","",'V6_ANNEE_2025'!$H192)</x:f>
      </x:c>
      <x:c r="N192" s="209" t="str">
        <x:f>IF('V6_ANNEE_2026'!$H192="","",'V6_ANNEE_2026'!$H192)</x:f>
      </x:c>
      <x:c r="O192" s="209" t="str">
        <x:f>IF('V6_ANNEE_2027'!$H192="","",'V6_ANNEE_2027'!$H192)</x:f>
      </x:c>
      <x:c r="P192" s="209" t="str">
        <x:f>IF('V6_ANNEE_2028'!$H192="","",'V6_ANNEE_2028'!$H192)</x:f>
      </x:c>
      <x:c r="Q192" s="209" t="str">
        <x:f>IF('V6_ANNEE_2029'!$H192="","",'V6_ANNEE_2029'!$H192)</x:f>
      </x:c>
      <x:c r="R192" s="209" t="str">
        <x:f>IF('V6_ANNEE_2030'!$H192="","",'V6_ANNEE_2030'!$H192)</x:f>
      </x:c>
      <x:c r="S192" s="209" t="str">
        <x:f>IF('V6_ANNEE_2031'!$H192="","",'V6_ANNEE_2031'!$H192)</x:f>
      </x:c>
      <x:c r="T192" s="209" t="str">
        <x:f>IF('V6_ANNEE_2032'!$H192="","",'V6_ANNEE_2032'!$H192)</x:f>
      </x:c>
      <x:c r="U192" s="209" t="str">
        <x:f>IF('V6_ANNEE_2033'!$H192="","",'V6_ANNEE_2033'!$H192)</x:f>
      </x:c>
      <x:c r="V192" s="209" t="str">
        <x:f>IF('V6_ANNEE_2034'!$H192="","",'V6_ANNEE_2034'!$H192)</x:f>
      </x:c>
      <x:c r="W192" s="209" t="str">
        <x:f>IF('V6_ANNEE_2035'!$H192="","",'V6_ANNEE_2035'!$H192)</x:f>
      </x:c>
      <x:c r="X192" s="209" t="str">
        <x:f>IFERROR(LOOKUP(2,1/(H192:W192&lt;&gt;""),H192:W192),"")</x:f>
      </x:c>
      <x:c r="Y192" s="209" t="str">
        <x:f>IF(X192="","",LOOKUP(2,1/(H192:W192&lt;&gt;""),$H$4:$W$4))</x:f>
      </x:c>
      <x:c r="Z192" s="205" t="n">
        <x:f>IFERROR(XLOOKUP(B192,V6_PARAMETRES_PROJECTIONS!$A$5:$A$19,V6_PARAMETRES_PROJECTIONS!$B$5:$B$19),0)</x:f>
        <x:v>0.06</x:v>
      </x:c>
      <x:c r="AA192" s="209" t="str">
        <x:f>IF(OR(X192="",NOT(ISNUMBER(X192))),"",IF(Y192&gt;=2030,IFERROR(INDEX(H192:W192,1,MATCH(2030,$H$4:$W$4,0)),X192),X192*(1+Z192)^(2030-Y192)))</x:f>
      </x:c>
      <x:c r="AB192" s="209" t="str">
        <x:f>IF(OR(X192="",NOT(ISNUMBER(X192))),"",IF(Y192&gt;=2035,IFERROR(INDEX(H192:W192,1,MATCH(2035,$H$4:$W$4,0)),X192),X192*(1+Z192)^(2035-Y192)))</x:f>
      </x:c>
      <x:c r="AC192" s="204" t="str">
        <x:f>IF(X192="","À saisir","OK")</x:f>
        <x:v>À saisir</x:v>
      </x:c>
    </x:row>
    <x:row r="193">
      <x:c r="A193" s="204" t="str">
        <x:v>B15-009</x:v>
      </x:c>
      <x:c r="B193" s="204" t="str">
        <x:v>Portefeuille de projets climatiques</x:v>
      </x:c>
      <x:c r="C193" s="204" t="str">
        <x:v>Bailleur cible</x:v>
      </x:c>
      <x:c r="D193" s="204" t="str">
        <x:v>texte</x:v>
      </x:c>
      <x:c r="E193" s="204" t="str">
        <x:v>PMO climat / directions techniques</x:v>
      </x:c>
      <x:c r="F193" s="204" t="str">
        <x:v>Cellule climat</x:v>
      </x:c>
      <x:c r="G193" s="204" t="str">
        <x:v>P0</x:v>
      </x:c>
      <x:c r="H193" s="209" t="str">
        <x:f>IF('V6_ANNEE_2020'!$H193="","",'V6_ANNEE_2020'!$H193)</x:f>
      </x:c>
      <x:c r="I193" s="209" t="str">
        <x:f>IF('V6_ANNEE_2021'!$H193="","",'V6_ANNEE_2021'!$H193)</x:f>
      </x:c>
      <x:c r="J193" s="209" t="str">
        <x:f>IF('V6_ANNEE_2022'!$H193="","",'V6_ANNEE_2022'!$H193)</x:f>
      </x:c>
      <x:c r="K193" s="209" t="str">
        <x:f>IF('V6_ANNEE_2023'!$H193="","",'V6_ANNEE_2023'!$H193)</x:f>
      </x:c>
      <x:c r="L193" s="209" t="str">
        <x:f>IF('V6_ANNEE_2024'!$H193="","",'V6_ANNEE_2024'!$H193)</x:f>
      </x:c>
      <x:c r="M193" s="209" t="str">
        <x:f>IF('V6_ANNEE_2025'!$H193="","",'V6_ANNEE_2025'!$H193)</x:f>
      </x:c>
      <x:c r="N193" s="209" t="str">
        <x:f>IF('V6_ANNEE_2026'!$H193="","",'V6_ANNEE_2026'!$H193)</x:f>
      </x:c>
      <x:c r="O193" s="209" t="str">
        <x:f>IF('V6_ANNEE_2027'!$H193="","",'V6_ANNEE_2027'!$H193)</x:f>
      </x:c>
      <x:c r="P193" s="209" t="str">
        <x:f>IF('V6_ANNEE_2028'!$H193="","",'V6_ANNEE_2028'!$H193)</x:f>
      </x:c>
      <x:c r="Q193" s="209" t="str">
        <x:f>IF('V6_ANNEE_2029'!$H193="","",'V6_ANNEE_2029'!$H193)</x:f>
      </x:c>
      <x:c r="R193" s="209" t="str">
        <x:f>IF('V6_ANNEE_2030'!$H193="","",'V6_ANNEE_2030'!$H193)</x:f>
      </x:c>
      <x:c r="S193" s="209" t="str">
        <x:f>IF('V6_ANNEE_2031'!$H193="","",'V6_ANNEE_2031'!$H193)</x:f>
      </x:c>
      <x:c r="T193" s="209" t="str">
        <x:f>IF('V6_ANNEE_2032'!$H193="","",'V6_ANNEE_2032'!$H193)</x:f>
      </x:c>
      <x:c r="U193" s="209" t="str">
        <x:f>IF('V6_ANNEE_2033'!$H193="","",'V6_ANNEE_2033'!$H193)</x:f>
      </x:c>
      <x:c r="V193" s="209" t="str">
        <x:f>IF('V6_ANNEE_2034'!$H193="","",'V6_ANNEE_2034'!$H193)</x:f>
      </x:c>
      <x:c r="W193" s="209" t="str">
        <x:f>IF('V6_ANNEE_2035'!$H193="","",'V6_ANNEE_2035'!$H193)</x:f>
      </x:c>
      <x:c r="X193" s="209" t="str">
        <x:f>IFERROR(LOOKUP(2,1/(H193:W193&lt;&gt;""),H193:W193),"")</x:f>
      </x:c>
      <x:c r="Y193" s="209" t="str">
        <x:f>IF(X193="","",LOOKUP(2,1/(H193:W193&lt;&gt;""),$H$4:$W$4))</x:f>
      </x:c>
      <x:c r="Z193" s="205" t="n">
        <x:f>IFERROR(XLOOKUP(B193,V6_PARAMETRES_PROJECTIONS!$A$5:$A$19,V6_PARAMETRES_PROJECTIONS!$B$5:$B$19),0)</x:f>
        <x:v>0.06</x:v>
      </x:c>
      <x:c r="AA193" s="209" t="str">
        <x:f>IF(OR(X193="",NOT(ISNUMBER(X193))),"",IF(Y193&gt;=2030,IFERROR(INDEX(H193:W193,1,MATCH(2030,$H$4:$W$4,0)),X193),X193*(1+Z193)^(2030-Y193)))</x:f>
      </x:c>
      <x:c r="AB193" s="209" t="str">
        <x:f>IF(OR(X193="",NOT(ISNUMBER(X193))),"",IF(Y193&gt;=2035,IFERROR(INDEX(H193:W193,1,MATCH(2035,$H$4:$W$4,0)),X193),X193*(1+Z193)^(2035-Y193)))</x:f>
      </x:c>
      <x:c r="AC193" s="204" t="str">
        <x:f>IF(X193="","À saisir","OK")</x:f>
        <x:v>À saisir</x:v>
      </x:c>
    </x:row>
    <x:row r="194">
      <x:c r="A194" s="204" t="str">
        <x:v>B15-010</x:v>
      </x:c>
      <x:c r="B194" s="204" t="str">
        <x:v>Portefeuille de projets climatiques</x:v>
      </x:c>
      <x:c r="C194" s="204" t="str">
        <x:v>Réduction GES attendue</x:v>
      </x:c>
      <x:c r="D194" s="204" t="str">
        <x:v>tCO2e/an</x:v>
      </x:c>
      <x:c r="E194" s="204" t="str">
        <x:v>PMO climat / directions techniques</x:v>
      </x:c>
      <x:c r="F194" s="204" t="str">
        <x:v>Cellule climat</x:v>
      </x:c>
      <x:c r="G194" s="204" t="str">
        <x:v>P0</x:v>
      </x:c>
      <x:c r="H194" s="209" t="str">
        <x:f>IF('V6_ANNEE_2020'!$H194="","",'V6_ANNEE_2020'!$H194)</x:f>
      </x:c>
      <x:c r="I194" s="209" t="str">
        <x:f>IF('V6_ANNEE_2021'!$H194="","",'V6_ANNEE_2021'!$H194)</x:f>
      </x:c>
      <x:c r="J194" s="209" t="str">
        <x:f>IF('V6_ANNEE_2022'!$H194="","",'V6_ANNEE_2022'!$H194)</x:f>
      </x:c>
      <x:c r="K194" s="209" t="str">
        <x:f>IF('V6_ANNEE_2023'!$H194="","",'V6_ANNEE_2023'!$H194)</x:f>
      </x:c>
      <x:c r="L194" s="209" t="str">
        <x:f>IF('V6_ANNEE_2024'!$H194="","",'V6_ANNEE_2024'!$H194)</x:f>
      </x:c>
      <x:c r="M194" s="209" t="str">
        <x:f>IF('V6_ANNEE_2025'!$H194="","",'V6_ANNEE_2025'!$H194)</x:f>
      </x:c>
      <x:c r="N194" s="209" t="str">
        <x:f>IF('V6_ANNEE_2026'!$H194="","",'V6_ANNEE_2026'!$H194)</x:f>
      </x:c>
      <x:c r="O194" s="209" t="str">
        <x:f>IF('V6_ANNEE_2027'!$H194="","",'V6_ANNEE_2027'!$H194)</x:f>
      </x:c>
      <x:c r="P194" s="209" t="str">
        <x:f>IF('V6_ANNEE_2028'!$H194="","",'V6_ANNEE_2028'!$H194)</x:f>
      </x:c>
      <x:c r="Q194" s="209" t="str">
        <x:f>IF('V6_ANNEE_2029'!$H194="","",'V6_ANNEE_2029'!$H194)</x:f>
      </x:c>
      <x:c r="R194" s="209" t="str">
        <x:f>IF('V6_ANNEE_2030'!$H194="","",'V6_ANNEE_2030'!$H194)</x:f>
      </x:c>
      <x:c r="S194" s="209" t="str">
        <x:f>IF('V6_ANNEE_2031'!$H194="","",'V6_ANNEE_2031'!$H194)</x:f>
      </x:c>
      <x:c r="T194" s="209" t="str">
        <x:f>IF('V6_ANNEE_2032'!$H194="","",'V6_ANNEE_2032'!$H194)</x:f>
      </x:c>
      <x:c r="U194" s="209" t="str">
        <x:f>IF('V6_ANNEE_2033'!$H194="","",'V6_ANNEE_2033'!$H194)</x:f>
      </x:c>
      <x:c r="V194" s="209" t="str">
        <x:f>IF('V6_ANNEE_2034'!$H194="","",'V6_ANNEE_2034'!$H194)</x:f>
      </x:c>
      <x:c r="W194" s="209" t="str">
        <x:f>IF('V6_ANNEE_2035'!$H194="","",'V6_ANNEE_2035'!$H194)</x:f>
      </x:c>
      <x:c r="X194" s="209" t="str">
        <x:f>IFERROR(LOOKUP(2,1/(H194:W194&lt;&gt;""),H194:W194),"")</x:f>
      </x:c>
      <x:c r="Y194" s="209" t="str">
        <x:f>IF(X194="","",LOOKUP(2,1/(H194:W194&lt;&gt;""),$H$4:$W$4))</x:f>
      </x:c>
      <x:c r="Z194" s="205" t="n">
        <x:f>IFERROR(XLOOKUP(B194,V6_PARAMETRES_PROJECTIONS!$A$5:$A$19,V6_PARAMETRES_PROJECTIONS!$B$5:$B$19),0)</x:f>
        <x:v>0.06</x:v>
      </x:c>
      <x:c r="AA194" s="209" t="str">
        <x:f>IF(OR(X194="",NOT(ISNUMBER(X194))),"",IF(Y194&gt;=2030,IFERROR(INDEX(H194:W194,1,MATCH(2030,$H$4:$W$4,0)),X194),X194*(1+Z194)^(2030-Y194)))</x:f>
      </x:c>
      <x:c r="AB194" s="209" t="str">
        <x:f>IF(OR(X194="",NOT(ISNUMBER(X194))),"",IF(Y194&gt;=2035,IFERROR(INDEX(H194:W194,1,MATCH(2035,$H$4:$W$4,0)),X194),X194*(1+Z194)^(2035-Y194)))</x:f>
      </x:c>
      <x:c r="AC194" s="204" t="str">
        <x:f>IF(X194="","À saisir","OK")</x:f>
        <x:v>À saisir</x:v>
      </x:c>
    </x:row>
    <x:row r="195">
      <x:c r="A195" s="204" t="str">
        <x:v>B15-011</x:v>
      </x:c>
      <x:c r="B195" s="204" t="str">
        <x:v>Portefeuille de projets climatiques</x:v>
      </x:c>
      <x:c r="C195" s="204" t="str">
        <x:v>Population bénéficiaire</x:v>
      </x:c>
      <x:c r="D195" s="204" t="str">
        <x:v>personnes</x:v>
      </x:c>
      <x:c r="E195" s="204" t="str">
        <x:v>PMO climat / directions techniques</x:v>
      </x:c>
      <x:c r="F195" s="204" t="str">
        <x:v>Cellule climat</x:v>
      </x:c>
      <x:c r="G195" s="204" t="str">
        <x:v>P0</x:v>
      </x:c>
      <x:c r="H195" s="209" t="str">
        <x:f>IF('V6_ANNEE_2020'!$H195="","",'V6_ANNEE_2020'!$H195)</x:f>
      </x:c>
      <x:c r="I195" s="209" t="str">
        <x:f>IF('V6_ANNEE_2021'!$H195="","",'V6_ANNEE_2021'!$H195)</x:f>
      </x:c>
      <x:c r="J195" s="209" t="str">
        <x:f>IF('V6_ANNEE_2022'!$H195="","",'V6_ANNEE_2022'!$H195)</x:f>
      </x:c>
      <x:c r="K195" s="209" t="str">
        <x:f>IF('V6_ANNEE_2023'!$H195="","",'V6_ANNEE_2023'!$H195)</x:f>
      </x:c>
      <x:c r="L195" s="209" t="str">
        <x:f>IF('V6_ANNEE_2024'!$H195="","",'V6_ANNEE_2024'!$H195)</x:f>
      </x:c>
      <x:c r="M195" s="209" t="str">
        <x:f>IF('V6_ANNEE_2025'!$H195="","",'V6_ANNEE_2025'!$H195)</x:f>
      </x:c>
      <x:c r="N195" s="209" t="str">
        <x:f>IF('V6_ANNEE_2026'!$H195="","",'V6_ANNEE_2026'!$H195)</x:f>
      </x:c>
      <x:c r="O195" s="209" t="str">
        <x:f>IF('V6_ANNEE_2027'!$H195="","",'V6_ANNEE_2027'!$H195)</x:f>
      </x:c>
      <x:c r="P195" s="209" t="str">
        <x:f>IF('V6_ANNEE_2028'!$H195="","",'V6_ANNEE_2028'!$H195)</x:f>
      </x:c>
      <x:c r="Q195" s="209" t="str">
        <x:f>IF('V6_ANNEE_2029'!$H195="","",'V6_ANNEE_2029'!$H195)</x:f>
      </x:c>
      <x:c r="R195" s="209" t="str">
        <x:f>IF('V6_ANNEE_2030'!$H195="","",'V6_ANNEE_2030'!$H195)</x:f>
      </x:c>
      <x:c r="S195" s="209" t="str">
        <x:f>IF('V6_ANNEE_2031'!$H195="","",'V6_ANNEE_2031'!$H195)</x:f>
      </x:c>
      <x:c r="T195" s="209" t="str">
        <x:f>IF('V6_ANNEE_2032'!$H195="","",'V6_ANNEE_2032'!$H195)</x:f>
      </x:c>
      <x:c r="U195" s="209" t="str">
        <x:f>IF('V6_ANNEE_2033'!$H195="","",'V6_ANNEE_2033'!$H195)</x:f>
      </x:c>
      <x:c r="V195" s="209" t="str">
        <x:f>IF('V6_ANNEE_2034'!$H195="","",'V6_ANNEE_2034'!$H195)</x:f>
      </x:c>
      <x:c r="W195" s="209" t="str">
        <x:f>IF('V6_ANNEE_2035'!$H195="","",'V6_ANNEE_2035'!$H195)</x:f>
      </x:c>
      <x:c r="X195" s="209" t="str">
        <x:f>IFERROR(LOOKUP(2,1/(H195:W195&lt;&gt;""),H195:W195),"")</x:f>
      </x:c>
      <x:c r="Y195" s="209" t="str">
        <x:f>IF(X195="","",LOOKUP(2,1/(H195:W195&lt;&gt;""),$H$4:$W$4))</x:f>
      </x:c>
      <x:c r="Z195" s="205" t="n">
        <x:f>IFERROR(XLOOKUP(B195,V6_PARAMETRES_PROJECTIONS!$A$5:$A$19,V6_PARAMETRES_PROJECTIONS!$B$5:$B$19),0)</x:f>
        <x:v>0.06</x:v>
      </x:c>
      <x:c r="AA195" s="209" t="str">
        <x:f>IF(OR(X195="",NOT(ISNUMBER(X195))),"",IF(Y195&gt;=2030,IFERROR(INDEX(H195:W195,1,MATCH(2030,$H$4:$W$4,0)),X195),X195*(1+Z195)^(2030-Y195)))</x:f>
      </x:c>
      <x:c r="AB195" s="209" t="str">
        <x:f>IF(OR(X195="",NOT(ISNUMBER(X195))),"",IF(Y195&gt;=2035,IFERROR(INDEX(H195:W195,1,MATCH(2035,$H$4:$W$4,0)),X195),X195*(1+Z195)^(2035-Y195)))</x:f>
      </x:c>
      <x:c r="AC195" s="204" t="str">
        <x:f>IF(X195="","À saisir","OK")</x:f>
        <x:v>À saisir</x:v>
      </x:c>
    </x:row>
    <x:row r="196">
      <x:c r="A196" s="204" t="str">
        <x:v>B15-012</x:v>
      </x:c>
      <x:c r="B196" s="204" t="str">
        <x:v>Portefeuille de projets climatiques</x:v>
      </x:c>
      <x:c r="C196" s="204" t="str">
        <x:v>Emplois créés</x:v>
      </x:c>
      <x:c r="D196" s="204" t="str">
        <x:v>emplois</x:v>
      </x:c>
      <x:c r="E196" s="204" t="str">
        <x:v>PMO climat / directions techniques</x:v>
      </x:c>
      <x:c r="F196" s="204" t="str">
        <x:v>Cellule climat</x:v>
      </x:c>
      <x:c r="G196" s="204" t="str">
        <x:v>P0</x:v>
      </x:c>
      <x:c r="H196" s="209" t="str">
        <x:f>IF('V6_ANNEE_2020'!$H196="","",'V6_ANNEE_2020'!$H196)</x:f>
      </x:c>
      <x:c r="I196" s="209" t="str">
        <x:f>IF('V6_ANNEE_2021'!$H196="","",'V6_ANNEE_2021'!$H196)</x:f>
      </x:c>
      <x:c r="J196" s="209" t="str">
        <x:f>IF('V6_ANNEE_2022'!$H196="","",'V6_ANNEE_2022'!$H196)</x:f>
      </x:c>
      <x:c r="K196" s="209" t="str">
        <x:f>IF('V6_ANNEE_2023'!$H196="","",'V6_ANNEE_2023'!$H196)</x:f>
      </x:c>
      <x:c r="L196" s="209" t="str">
        <x:f>IF('V6_ANNEE_2024'!$H196="","",'V6_ANNEE_2024'!$H196)</x:f>
      </x:c>
      <x:c r="M196" s="209" t="str">
        <x:f>IF('V6_ANNEE_2025'!$H196="","",'V6_ANNEE_2025'!$H196)</x:f>
      </x:c>
      <x:c r="N196" s="209" t="str">
        <x:f>IF('V6_ANNEE_2026'!$H196="","",'V6_ANNEE_2026'!$H196)</x:f>
      </x:c>
      <x:c r="O196" s="209" t="str">
        <x:f>IF('V6_ANNEE_2027'!$H196="","",'V6_ANNEE_2027'!$H196)</x:f>
      </x:c>
      <x:c r="P196" s="209" t="str">
        <x:f>IF('V6_ANNEE_2028'!$H196="","",'V6_ANNEE_2028'!$H196)</x:f>
      </x:c>
      <x:c r="Q196" s="209" t="str">
        <x:f>IF('V6_ANNEE_2029'!$H196="","",'V6_ANNEE_2029'!$H196)</x:f>
      </x:c>
      <x:c r="R196" s="209" t="str">
        <x:f>IF('V6_ANNEE_2030'!$H196="","",'V6_ANNEE_2030'!$H196)</x:f>
      </x:c>
      <x:c r="S196" s="209" t="str">
        <x:f>IF('V6_ANNEE_2031'!$H196="","",'V6_ANNEE_2031'!$H196)</x:f>
      </x:c>
      <x:c r="T196" s="209" t="str">
        <x:f>IF('V6_ANNEE_2032'!$H196="","",'V6_ANNEE_2032'!$H196)</x:f>
      </x:c>
      <x:c r="U196" s="209" t="str">
        <x:f>IF('V6_ANNEE_2033'!$H196="","",'V6_ANNEE_2033'!$H196)</x:f>
      </x:c>
      <x:c r="V196" s="209" t="str">
        <x:f>IF('V6_ANNEE_2034'!$H196="","",'V6_ANNEE_2034'!$H196)</x:f>
      </x:c>
      <x:c r="W196" s="209" t="str">
        <x:f>IF('V6_ANNEE_2035'!$H196="","",'V6_ANNEE_2035'!$H196)</x:f>
      </x:c>
      <x:c r="X196" s="209" t="str">
        <x:f>IFERROR(LOOKUP(2,1/(H196:W196&lt;&gt;""),H196:W196),"")</x:f>
      </x:c>
      <x:c r="Y196" s="209" t="str">
        <x:f>IF(X196="","",LOOKUP(2,1/(H196:W196&lt;&gt;""),$H$4:$W$4))</x:f>
      </x:c>
      <x:c r="Z196" s="205" t="n">
        <x:f>IFERROR(XLOOKUP(B196,V6_PARAMETRES_PROJECTIONS!$A$5:$A$19,V6_PARAMETRES_PROJECTIONS!$B$5:$B$19),0)</x:f>
        <x:v>0.06</x:v>
      </x:c>
      <x:c r="AA196" s="209" t="str">
        <x:f>IF(OR(X196="",NOT(ISNUMBER(X196))),"",IF(Y196&gt;=2030,IFERROR(INDEX(H196:W196,1,MATCH(2030,$H$4:$W$4,0)),X196),X196*(1+Z196)^(2030-Y196)))</x:f>
      </x:c>
      <x:c r="AB196" s="209" t="str">
        <x:f>IF(OR(X196="",NOT(ISNUMBER(X196))),"",IF(Y196&gt;=2035,IFERROR(INDEX(H196:W196,1,MATCH(2035,$H$4:$W$4,0)),X196),X196*(1+Z196)^(2035-Y196)))</x:f>
      </x:c>
      <x:c r="AC196" s="204" t="str">
        <x:f>IF(X196="","À saisir","OK")</x:f>
        <x:v>À saisir</x:v>
      </x:c>
    </x:row>
    <x:row r="197">
      <x:c r="A197" s="204" t="str">
        <x:v>B15-013</x:v>
      </x:c>
      <x:c r="B197" s="204" t="str">
        <x:v>Portefeuille de projets climatiques</x:v>
      </x:c>
      <x:c r="C197" s="204" t="str">
        <x:v>Risques</x:v>
      </x:c>
      <x:c r="D197" s="204" t="str">
        <x:v>texte</x:v>
      </x:c>
      <x:c r="E197" s="204" t="str">
        <x:v>PMO climat / directions techniques</x:v>
      </x:c>
      <x:c r="F197" s="204" t="str">
        <x:v>Cellule climat</x:v>
      </x:c>
      <x:c r="G197" s="204" t="str">
        <x:v>P0</x:v>
      </x:c>
      <x:c r="H197" s="209" t="str">
        <x:f>IF('V6_ANNEE_2020'!$H197="","",'V6_ANNEE_2020'!$H197)</x:f>
      </x:c>
      <x:c r="I197" s="209" t="str">
        <x:f>IF('V6_ANNEE_2021'!$H197="","",'V6_ANNEE_2021'!$H197)</x:f>
      </x:c>
      <x:c r="J197" s="209" t="str">
        <x:f>IF('V6_ANNEE_2022'!$H197="","",'V6_ANNEE_2022'!$H197)</x:f>
      </x:c>
      <x:c r="K197" s="209" t="str">
        <x:f>IF('V6_ANNEE_2023'!$H197="","",'V6_ANNEE_2023'!$H197)</x:f>
      </x:c>
      <x:c r="L197" s="209" t="str">
        <x:f>IF('V6_ANNEE_2024'!$H197="","",'V6_ANNEE_2024'!$H197)</x:f>
      </x:c>
      <x:c r="M197" s="209" t="str">
        <x:f>IF('V6_ANNEE_2025'!$H197="","",'V6_ANNEE_2025'!$H197)</x:f>
      </x:c>
      <x:c r="N197" s="209" t="str">
        <x:f>IF('V6_ANNEE_2026'!$H197="","",'V6_ANNEE_2026'!$H197)</x:f>
      </x:c>
      <x:c r="O197" s="209" t="str">
        <x:f>IF('V6_ANNEE_2027'!$H197="","",'V6_ANNEE_2027'!$H197)</x:f>
      </x:c>
      <x:c r="P197" s="209" t="str">
        <x:f>IF('V6_ANNEE_2028'!$H197="","",'V6_ANNEE_2028'!$H197)</x:f>
      </x:c>
      <x:c r="Q197" s="209" t="str">
        <x:f>IF('V6_ANNEE_2029'!$H197="","",'V6_ANNEE_2029'!$H197)</x:f>
      </x:c>
      <x:c r="R197" s="209" t="str">
        <x:f>IF('V6_ANNEE_2030'!$H197="","",'V6_ANNEE_2030'!$H197)</x:f>
      </x:c>
      <x:c r="S197" s="209" t="str">
        <x:f>IF('V6_ANNEE_2031'!$H197="","",'V6_ANNEE_2031'!$H197)</x:f>
      </x:c>
      <x:c r="T197" s="209" t="str">
        <x:f>IF('V6_ANNEE_2032'!$H197="","",'V6_ANNEE_2032'!$H197)</x:f>
      </x:c>
      <x:c r="U197" s="209" t="str">
        <x:f>IF('V6_ANNEE_2033'!$H197="","",'V6_ANNEE_2033'!$H197)</x:f>
      </x:c>
      <x:c r="V197" s="209" t="str">
        <x:f>IF('V6_ANNEE_2034'!$H197="","",'V6_ANNEE_2034'!$H197)</x:f>
      </x:c>
      <x:c r="W197" s="209" t="str">
        <x:f>IF('V6_ANNEE_2035'!$H197="","",'V6_ANNEE_2035'!$H197)</x:f>
      </x:c>
      <x:c r="X197" s="209" t="str">
        <x:f>IFERROR(LOOKUP(2,1/(H197:W197&lt;&gt;""),H197:W197),"")</x:f>
      </x:c>
      <x:c r="Y197" s="209" t="str">
        <x:f>IF(X197="","",LOOKUP(2,1/(H197:W197&lt;&gt;""),$H$4:$W$4))</x:f>
      </x:c>
      <x:c r="Z197" s="205" t="n">
        <x:f>IFERROR(XLOOKUP(B197,V6_PARAMETRES_PROJECTIONS!$A$5:$A$19,V6_PARAMETRES_PROJECTIONS!$B$5:$B$19),0)</x:f>
        <x:v>0.06</x:v>
      </x:c>
      <x:c r="AA197" s="209" t="str">
        <x:f>IF(OR(X197="",NOT(ISNUMBER(X197))),"",IF(Y197&gt;=2030,IFERROR(INDEX(H197:W197,1,MATCH(2030,$H$4:$W$4,0)),X197),X197*(1+Z197)^(2030-Y197)))</x:f>
      </x:c>
      <x:c r="AB197" s="209" t="str">
        <x:f>IF(OR(X197="",NOT(ISNUMBER(X197))),"",IF(Y197&gt;=2035,IFERROR(INDEX(H197:W197,1,MATCH(2035,$H$4:$W$4,0)),X197),X197*(1+Z197)^(2035-Y197)))</x:f>
      </x:c>
      <x:c r="AC197" s="204" t="str">
        <x:f>IF(X197="","À saisir","OK")</x:f>
        <x:v>À saisir</x:v>
      </x:c>
    </x:row>
    <x:row r="198">
      <x:c r="A198" s="204" t="str">
        <x:v>B15-014</x:v>
      </x:c>
      <x:c r="B198" s="204" t="str">
        <x:v>Portefeuille de projets climatiques</x:v>
      </x:c>
      <x:c r="C198" s="204" t="str">
        <x:v>Source de financement</x:v>
      </x:c>
      <x:c r="D198" s="204" t="str">
        <x:v>texte</x:v>
      </x:c>
      <x:c r="E198" s="204" t="str">
        <x:v>PMO climat / directions techniques</x:v>
      </x:c>
      <x:c r="F198" s="204" t="str">
        <x:v>Cellule climat</x:v>
      </x:c>
      <x:c r="G198" s="204" t="str">
        <x:v>P0</x:v>
      </x:c>
      <x:c r="H198" s="209" t="str">
        <x:f>IF('V6_ANNEE_2020'!$H198="","",'V6_ANNEE_2020'!$H198)</x:f>
      </x:c>
      <x:c r="I198" s="209" t="str">
        <x:f>IF('V6_ANNEE_2021'!$H198="","",'V6_ANNEE_2021'!$H198)</x:f>
      </x:c>
      <x:c r="J198" s="209" t="str">
        <x:f>IF('V6_ANNEE_2022'!$H198="","",'V6_ANNEE_2022'!$H198)</x:f>
      </x:c>
      <x:c r="K198" s="209" t="str">
        <x:f>IF('V6_ANNEE_2023'!$H198="","",'V6_ANNEE_2023'!$H198)</x:f>
      </x:c>
      <x:c r="L198" s="209" t="str">
        <x:f>IF('V6_ANNEE_2024'!$H198="","",'V6_ANNEE_2024'!$H198)</x:f>
      </x:c>
      <x:c r="M198" s="209" t="str">
        <x:f>IF('V6_ANNEE_2025'!$H198="","",'V6_ANNEE_2025'!$H198)</x:f>
      </x:c>
      <x:c r="N198" s="209" t="str">
        <x:f>IF('V6_ANNEE_2026'!$H198="","",'V6_ANNEE_2026'!$H198)</x:f>
      </x:c>
      <x:c r="O198" s="209" t="str">
        <x:f>IF('V6_ANNEE_2027'!$H198="","",'V6_ANNEE_2027'!$H198)</x:f>
      </x:c>
      <x:c r="P198" s="209" t="str">
        <x:f>IF('V6_ANNEE_2028'!$H198="","",'V6_ANNEE_2028'!$H198)</x:f>
      </x:c>
      <x:c r="Q198" s="209" t="str">
        <x:f>IF('V6_ANNEE_2029'!$H198="","",'V6_ANNEE_2029'!$H198)</x:f>
      </x:c>
      <x:c r="R198" s="209" t="str">
        <x:f>IF('V6_ANNEE_2030'!$H198="","",'V6_ANNEE_2030'!$H198)</x:f>
      </x:c>
      <x:c r="S198" s="209" t="str">
        <x:f>IF('V6_ANNEE_2031'!$H198="","",'V6_ANNEE_2031'!$H198)</x:f>
      </x:c>
      <x:c r="T198" s="209" t="str">
        <x:f>IF('V6_ANNEE_2032'!$H198="","",'V6_ANNEE_2032'!$H198)</x:f>
      </x:c>
      <x:c r="U198" s="209" t="str">
        <x:f>IF('V6_ANNEE_2033'!$H198="","",'V6_ANNEE_2033'!$H198)</x:f>
      </x:c>
      <x:c r="V198" s="209" t="str">
        <x:f>IF('V6_ANNEE_2034'!$H198="","",'V6_ANNEE_2034'!$H198)</x:f>
      </x:c>
      <x:c r="W198" s="209" t="str">
        <x:f>IF('V6_ANNEE_2035'!$H198="","",'V6_ANNEE_2035'!$H198)</x:f>
      </x:c>
      <x:c r="X198" s="209" t="str">
        <x:f>IFERROR(LOOKUP(2,1/(H198:W198&lt;&gt;""),H198:W198),"")</x:f>
      </x:c>
      <x:c r="Y198" s="209" t="str">
        <x:f>IF(X198="","",LOOKUP(2,1/(H198:W198&lt;&gt;""),$H$4:$W$4))</x:f>
      </x:c>
      <x:c r="Z198" s="205" t="n">
        <x:f>IFERROR(XLOOKUP(B198,V6_PARAMETRES_PROJECTIONS!$A$5:$A$19,V6_PARAMETRES_PROJECTIONS!$B$5:$B$19),0)</x:f>
        <x:v>0.06</x:v>
      </x:c>
      <x:c r="AA198" s="209" t="str">
        <x:f>IF(OR(X198="",NOT(ISNUMBER(X198))),"",IF(Y198&gt;=2030,IFERROR(INDEX(H198:W198,1,MATCH(2030,$H$4:$W$4,0)),X198),X198*(1+Z198)^(2030-Y198)))</x:f>
      </x:c>
      <x:c r="AB198" s="209" t="str">
        <x:f>IF(OR(X198="",NOT(ISNUMBER(X198))),"",IF(Y198&gt;=2035,IFERROR(INDEX(H198:W198,1,MATCH(2035,$H$4:$W$4,0)),X198),X198*(1+Z198)^(2035-Y198)))</x:f>
      </x:c>
      <x:c r="AC198" s="204" t="str">
        <x:f>IF(X198="","À saisir","OK")</x:f>
        <x:v>À saisir</x:v>
      </x:c>
    </x:row>
    <x:row r="199">
      <x:c r="A199" s="204" t="str">
        <x:v>B15-015</x:v>
      </x:c>
      <x:c r="B199" s="204" t="str">
        <x:v>Portefeuille de projets climatiques</x:v>
      </x:c>
      <x:c r="C199" s="204" t="str">
        <x:v>Date de début</x:v>
      </x:c>
      <x:c r="D199" s="204" t="str">
        <x:v>date</x:v>
      </x:c>
      <x:c r="E199" s="204" t="str">
        <x:v>PMO climat / directions techniques</x:v>
      </x:c>
      <x:c r="F199" s="204" t="str">
        <x:v>Cellule climat</x:v>
      </x:c>
      <x:c r="G199" s="204" t="str">
        <x:v>P0</x:v>
      </x:c>
      <x:c r="H199" s="209" t="str">
        <x:f>IF('V6_ANNEE_2020'!$H199="","",'V6_ANNEE_2020'!$H199)</x:f>
      </x:c>
      <x:c r="I199" s="209" t="str">
        <x:f>IF('V6_ANNEE_2021'!$H199="","",'V6_ANNEE_2021'!$H199)</x:f>
      </x:c>
      <x:c r="J199" s="209" t="str">
        <x:f>IF('V6_ANNEE_2022'!$H199="","",'V6_ANNEE_2022'!$H199)</x:f>
      </x:c>
      <x:c r="K199" s="209" t="str">
        <x:f>IF('V6_ANNEE_2023'!$H199="","",'V6_ANNEE_2023'!$H199)</x:f>
      </x:c>
      <x:c r="L199" s="209" t="str">
        <x:f>IF('V6_ANNEE_2024'!$H199="","",'V6_ANNEE_2024'!$H199)</x:f>
      </x:c>
      <x:c r="M199" s="209" t="str">
        <x:f>IF('V6_ANNEE_2025'!$H199="","",'V6_ANNEE_2025'!$H199)</x:f>
      </x:c>
      <x:c r="N199" s="209" t="str">
        <x:f>IF('V6_ANNEE_2026'!$H199="","",'V6_ANNEE_2026'!$H199)</x:f>
      </x:c>
      <x:c r="O199" s="209" t="str">
        <x:f>IF('V6_ANNEE_2027'!$H199="","",'V6_ANNEE_2027'!$H199)</x:f>
      </x:c>
      <x:c r="P199" s="209" t="str">
        <x:f>IF('V6_ANNEE_2028'!$H199="","",'V6_ANNEE_2028'!$H199)</x:f>
      </x:c>
      <x:c r="Q199" s="209" t="str">
        <x:f>IF('V6_ANNEE_2029'!$H199="","",'V6_ANNEE_2029'!$H199)</x:f>
      </x:c>
      <x:c r="R199" s="209" t="str">
        <x:f>IF('V6_ANNEE_2030'!$H199="","",'V6_ANNEE_2030'!$H199)</x:f>
      </x:c>
      <x:c r="S199" s="209" t="str">
        <x:f>IF('V6_ANNEE_2031'!$H199="","",'V6_ANNEE_2031'!$H199)</x:f>
      </x:c>
      <x:c r="T199" s="209" t="str">
        <x:f>IF('V6_ANNEE_2032'!$H199="","",'V6_ANNEE_2032'!$H199)</x:f>
      </x:c>
      <x:c r="U199" s="209" t="str">
        <x:f>IF('V6_ANNEE_2033'!$H199="","",'V6_ANNEE_2033'!$H199)</x:f>
      </x:c>
      <x:c r="V199" s="209" t="str">
        <x:f>IF('V6_ANNEE_2034'!$H199="","",'V6_ANNEE_2034'!$H199)</x:f>
      </x:c>
      <x:c r="W199" s="209" t="str">
        <x:f>IF('V6_ANNEE_2035'!$H199="","",'V6_ANNEE_2035'!$H199)</x:f>
      </x:c>
      <x:c r="X199" s="209" t="str">
        <x:f>IFERROR(LOOKUP(2,1/(H199:W199&lt;&gt;""),H199:W199),"")</x:f>
      </x:c>
      <x:c r="Y199" s="209" t="str">
        <x:f>IF(X199="","",LOOKUP(2,1/(H199:W199&lt;&gt;""),$H$4:$W$4))</x:f>
      </x:c>
      <x:c r="Z199" s="205" t="n">
        <x:f>IFERROR(XLOOKUP(B199,V6_PARAMETRES_PROJECTIONS!$A$5:$A$19,V6_PARAMETRES_PROJECTIONS!$B$5:$B$19),0)</x:f>
        <x:v>0.06</x:v>
      </x:c>
      <x:c r="AA199" s="209" t="str">
        <x:f>IF(OR(X199="",NOT(ISNUMBER(X199))),"",IF(Y199&gt;=2030,IFERROR(INDEX(H199:W199,1,MATCH(2030,$H$4:$W$4,0)),X199),X199*(1+Z199)^(2030-Y199)))</x:f>
      </x:c>
      <x:c r="AB199" s="209" t="str">
        <x:f>IF(OR(X199="",NOT(ISNUMBER(X199))),"",IF(Y199&gt;=2035,IFERROR(INDEX(H199:W199,1,MATCH(2035,$H$4:$W$4,0)),X199),X199*(1+Z199)^(2035-Y199)))</x:f>
      </x:c>
      <x:c r="AC199" s="204" t="str">
        <x:f>IF(X199="","À saisir","OK")</x:f>
        <x:v>À saisir</x:v>
      </x:c>
    </x:row>
    <x:row r="200">
      <x:c r="A200" s="204" t="str">
        <x:v>B15-016</x:v>
      </x:c>
      <x:c r="B200" s="204" t="str">
        <x:v>Portefeuille de projets climatiques</x:v>
      </x:c>
      <x:c r="C200" s="204" t="str">
        <x:v>Date de fin</x:v>
      </x:c>
      <x:c r="D200" s="204" t="str">
        <x:v>date</x:v>
      </x:c>
      <x:c r="E200" s="204" t="str">
        <x:v>PMO climat / directions techniques</x:v>
      </x:c>
      <x:c r="F200" s="204" t="str">
        <x:v>Cellule climat</x:v>
      </x:c>
      <x:c r="G200" s="204" t="str">
        <x:v>P0</x:v>
      </x:c>
      <x:c r="H200" s="209" t="str">
        <x:f>IF('V6_ANNEE_2020'!$H200="","",'V6_ANNEE_2020'!$H200)</x:f>
      </x:c>
      <x:c r="I200" s="209" t="str">
        <x:f>IF('V6_ANNEE_2021'!$H200="","",'V6_ANNEE_2021'!$H200)</x:f>
      </x:c>
      <x:c r="J200" s="209" t="str">
        <x:f>IF('V6_ANNEE_2022'!$H200="","",'V6_ANNEE_2022'!$H200)</x:f>
      </x:c>
      <x:c r="K200" s="209" t="str">
        <x:f>IF('V6_ANNEE_2023'!$H200="","",'V6_ANNEE_2023'!$H200)</x:f>
      </x:c>
      <x:c r="L200" s="209" t="str">
        <x:f>IF('V6_ANNEE_2024'!$H200="","",'V6_ANNEE_2024'!$H200)</x:f>
      </x:c>
      <x:c r="M200" s="209" t="str">
        <x:f>IF('V6_ANNEE_2025'!$H200="","",'V6_ANNEE_2025'!$H200)</x:f>
      </x:c>
      <x:c r="N200" s="209" t="str">
        <x:f>IF('V6_ANNEE_2026'!$H200="","",'V6_ANNEE_2026'!$H200)</x:f>
      </x:c>
      <x:c r="O200" s="209" t="str">
        <x:f>IF('V6_ANNEE_2027'!$H200="","",'V6_ANNEE_2027'!$H200)</x:f>
      </x:c>
      <x:c r="P200" s="209" t="str">
        <x:f>IF('V6_ANNEE_2028'!$H200="","",'V6_ANNEE_2028'!$H200)</x:f>
      </x:c>
      <x:c r="Q200" s="209" t="str">
        <x:f>IF('V6_ANNEE_2029'!$H200="","",'V6_ANNEE_2029'!$H200)</x:f>
      </x:c>
      <x:c r="R200" s="209" t="str">
        <x:f>IF('V6_ANNEE_2030'!$H200="","",'V6_ANNEE_2030'!$H200)</x:f>
      </x:c>
      <x:c r="S200" s="209" t="str">
        <x:f>IF('V6_ANNEE_2031'!$H200="","",'V6_ANNEE_2031'!$H200)</x:f>
      </x:c>
      <x:c r="T200" s="209" t="str">
        <x:f>IF('V6_ANNEE_2032'!$H200="","",'V6_ANNEE_2032'!$H200)</x:f>
      </x:c>
      <x:c r="U200" s="209" t="str">
        <x:f>IF('V6_ANNEE_2033'!$H200="","",'V6_ANNEE_2033'!$H200)</x:f>
      </x:c>
      <x:c r="V200" s="209" t="str">
        <x:f>IF('V6_ANNEE_2034'!$H200="","",'V6_ANNEE_2034'!$H200)</x:f>
      </x:c>
      <x:c r="W200" s="209" t="str">
        <x:f>IF('V6_ANNEE_2035'!$H200="","",'V6_ANNEE_2035'!$H200)</x:f>
      </x:c>
      <x:c r="X200" s="209" t="str">
        <x:f>IFERROR(LOOKUP(2,1/(H200:W200&lt;&gt;""),H200:W200),"")</x:f>
      </x:c>
      <x:c r="Y200" s="209" t="str">
        <x:f>IF(X200="","",LOOKUP(2,1/(H200:W200&lt;&gt;""),$H$4:$W$4))</x:f>
      </x:c>
      <x:c r="Z200" s="205" t="n">
        <x:f>IFERROR(XLOOKUP(B200,V6_PARAMETRES_PROJECTIONS!$A$5:$A$19,V6_PARAMETRES_PROJECTIONS!$B$5:$B$19),0)</x:f>
        <x:v>0.06</x:v>
      </x:c>
      <x:c r="AA200" s="209" t="str">
        <x:f>IF(OR(X200="",NOT(ISNUMBER(X200))),"",IF(Y200&gt;=2030,IFERROR(INDEX(H200:W200,1,MATCH(2030,$H$4:$W$4,0)),X200),X200*(1+Z200)^(2030-Y200)))</x:f>
      </x:c>
      <x:c r="AB200" s="209" t="str">
        <x:f>IF(OR(X200="",NOT(ISNUMBER(X200))),"",IF(Y200&gt;=2035,IFERROR(INDEX(H200:W200,1,MATCH(2035,$H$4:$W$4,0)),X200),X200*(1+Z200)^(2035-Y200)))</x:f>
      </x:c>
      <x:c r="AC200" s="204" t="str">
        <x:f>IF(X200="","À saisir","OK")</x:f>
        <x:v>À saisir</x:v>
      </x:c>
    </x:row>
  </x:sheetData>
  <x:mergeCells>
    <x:mergeCell ref="A1:AC1"/>
    <x:mergeCell ref="A2:AC2"/>
  </x:mergeCells>
  <x:conditionalFormatting sqref="G5:G200">
    <x:cfRule type="containsText" dxfId="751" priority="1" operator="containsText" text="À saisir"/>
    <x:cfRule type="containsText" dxfId="752" priority="2" operator="containsText" text="OK"/>
    <x:cfRule type="containsText" dxfId="753" priority="3" operator="containsText" text="P0"/>
    <x:cfRule type="containsText" dxfId="754" priority="4" operator="containsText" text="P1"/>
  </x:conditionalFormatting>
  <x:conditionalFormatting sqref="AC5:AC200">
    <x:cfRule type="containsText" dxfId="755" priority="5" operator="containsText" text="À saisir"/>
    <x:cfRule type="containsText" dxfId="756" priority="6" operator="containsText" text="OK"/>
    <x:cfRule type="containsText" dxfId="757" priority="7" operator="containsText" text="P0"/>
    <x:cfRule type="containsText" dxfId="758" priority="8" operator="containsText" text="P1"/>
  </x:conditionalFormatting>
  <x:pageMargins left="0.7" right="0.7" top="0.75" bottom="0.75" header="0.3" footer="0.3"/>
  <x:tableParts count="1">
    <x:tablePart xmlns:r="http://schemas.openxmlformats.org/officeDocument/2006/relationships" r:id="Rc1ed24d10d5d4d23"/>
  </x:tableParts>
</x:worksheet>
</file>

<file path=xl/worksheets/sheet141.xml><?xml version="1.0" encoding="utf-8"?>
<x:worksheet xmlns:x="http://schemas.openxmlformats.org/spreadsheetml/2006/main">
  <x:sheetViews>
    <x:sheetView showGridLines="0" workbookViewId="0"/>
  </x:sheetViews>
  <x:sheetFormatPr defaultRowHeight="15"/>
  <x:cols>
    <x:col min="1" max="1" width="29.3799991607666" hidden="0" customWidth="1"/>
    <x:col min="2" max="2" width="16.8799991607666" hidden="0" customWidth="1"/>
    <x:col min="3" max="3" width="16.8799991607666" hidden="0" customWidth="1"/>
    <x:col min="4" max="4" width="16.25" hidden="0" customWidth="1"/>
    <x:col min="5" max="5" width="16.8799991607666" hidden="0" customWidth="1"/>
    <x:col min="6" max="6" width="16.8799991607666" hidden="0" customWidth="1"/>
    <x:col min="7" max="7" width="18.75" hidden="0" customWidth="1"/>
    <x:col min="8" max="8" width="32.5" hidden="0" customWidth="1"/>
    <x:col min="9" max="9" width="29.3799991607666" hidden="0" customWidth="1"/>
    <x:col min="10" max="10" width="16.8799991607666" hidden="0" customWidth="1"/>
    <x:col min="11" max="11" width="16.8799991607666" hidden="0" customWidth="1"/>
    <x:col min="12" max="12" width="16.25" hidden="0" customWidth="1"/>
    <x:col min="13" max="13" width="16.8799991607666" hidden="0" customWidth="1"/>
    <x:col min="14" max="14" width="32.5" hidden="0" customWidth="1"/>
  </x:cols>
  <x:sheetData>
    <x:row r="1" ht="25.5" customHeight="1">
      <x:c r="A1" s="196" t="str">
        <x:v>Interface globale de synthèse</x:v>
      </x:c>
      <x:c r="B1" s="196"/>
      <x:c r="C1" s="196"/>
      <x:c r="D1" s="196"/>
      <x:c r="E1" s="196"/>
      <x:c r="F1" s="196"/>
      <x:c r="G1" s="196"/>
      <x:c r="H1" s="196"/>
      <x:c r="I1" s="196"/>
      <x:c r="J1" s="196"/>
      <x:c r="K1" s="196"/>
      <x:c r="L1" s="196"/>
      <x:c r="M1" s="196"/>
      <x:c r="N1" s="196"/>
    </x:row>
    <x:row r="2" ht="33" customHeight="1">
      <x:c r="A2" s="199" t="str">
        <x:v>Synthèse simplifiée du Hub: couverture des données par bloc, dernières valeurs, projections 2030/2035 et statut de peuplement.</x:v>
      </x:c>
      <x:c r="B2" s="199"/>
      <x:c r="C2" s="199"/>
      <x:c r="D2" s="199"/>
      <x:c r="E2" s="199"/>
      <x:c r="F2" s="199"/>
      <x:c r="G2" s="199"/>
      <x:c r="H2" s="199"/>
      <x:c r="I2" s="199"/>
      <x:c r="J2" s="199"/>
      <x:c r="K2" s="199"/>
      <x:c r="L2" s="199"/>
      <x:c r="M2" s="199"/>
      <x:c r="N2" s="199"/>
    </x:row>
    <x:row r="4">
      <x:c r="A4" s="202" t="str">
        <x:v>Bloc</x:v>
      </x:c>
      <x:c r="B4" s="202" t="str">
        <x:v>Données listées</x:v>
      </x:c>
      <x:c r="C4" s="202" t="str">
        <x:v>Valeurs saisies</x:v>
      </x:c>
      <x:c r="D4" s="202" t="str">
        <x:v>Couverture</x:v>
      </x:c>
      <x:c r="E4" s="202" t="str">
        <x:v>Projection 2030</x:v>
      </x:c>
      <x:c r="F4" s="202" t="str">
        <x:v>Projection 2035</x:v>
      </x:c>
      <x:c r="G4" s="202" t="str">
        <x:v>Priorité</x:v>
      </x:c>
      <x:c r="H4" s="202" t="str">
        <x:v>Lecture</x:v>
      </x:c>
      <x:c r="J4" s="212" t="str">
        <x:v>KPI global</x:v>
      </x:c>
      <x:c r="K4" s="212" t="str">
        <x:v>Valeur</x:v>
      </x:c>
      <x:c r="L4" s="212" t="str">
        <x:v>Unité</x:v>
      </x:c>
      <x:c r="M4" s="212" t="str">
        <x:v>Source</x:v>
      </x:c>
      <x:c r="N4" s="212" t="str">
        <x:v>Lecture</x:v>
      </x:c>
    </x:row>
    <x:row r="5">
      <x:c r="A5" s="204" t="str">
        <x:v>Gouvernance Climat</x:v>
      </x:c>
      <x:c r="B5" s="204" t="n">
        <x:f>COUNTIF(V6_DONNEES_PAR_BLOC_ANNEE!$B$5:$B$200,A5)</x:f>
        <x:v>12</x:v>
      </x:c>
      <x:c r="C5" s="204" t="n">
        <x:f>SUMPRODUCT((V6_DONNEES_PAR_BLOC_ANNEE!$B$5:$B$200=A5)*(V6_DONNEES_PAR_BLOC_ANNEE!$AC$5:$AC$200="OK"))</x:f>
        <x:v>0</x:v>
      </x:c>
      <x:c r="D5" s="210" t="n">
        <x:f>IFERROR(C5/B5,0)</x:f>
        <x:v>0</x:v>
      </x:c>
      <x:c r="E5" s="209" t="n">
        <x:f>SUMIFS(V6_DONNEES_PAR_BLOC_ANNEE!$AA$5:$AA$200,V6_DONNEES_PAR_BLOC_ANNEE!$B$5:$B$200,A5)</x:f>
        <x:v>0</x:v>
      </x:c>
      <x:c r="F5" s="209" t="n">
        <x:f>SUMIFS(V6_DONNEES_PAR_BLOC_ANNEE!$AB$5:$AB$200,V6_DONNEES_PAR_BLOC_ANNEE!$B$5:$B$200,A5)</x:f>
        <x:v>0</x:v>
      </x:c>
      <x:c r="G5" s="204" t="str">
        <x:v>P0</x:v>
      </x:c>
      <x:c r="H5" s="204" t="str">
        <x:f>IF(D5=0,"À saisir",IF(D5&lt;0.5,"Partiel","OK"))</x:f>
        <x:v>À saisir</x:v>
      </x:c>
      <x:c r="J5" s="204" t="str">
        <x:f>"Blocs"</x:f>
        <x:v>Blocs</x:v>
      </x:c>
      <x:c r="K5" s="204" t="n">
        <x:f>15</x:f>
        <x:v>15</x:v>
      </x:c>
      <x:c r="L5" s="204" t="str">
        <x:f>"nombre"</x:f>
        <x:v>nombre</x:v>
      </x:c>
      <x:c r="M5" s="204" t="str">
        <x:f>"Liste blocs"</x:f>
        <x:v>Liste blocs</x:v>
      </x:c>
      <x:c r="N5" s="204" t="str">
        <x:f>"Architecture simplifiée"</x:f>
        <x:v>Architecture simplifiée</x:v>
      </x:c>
    </x:row>
    <x:row r="6">
      <x:c r="A6" s="204" t="str">
        <x:v>Données socio-économiques</x:v>
      </x:c>
      <x:c r="B6" s="204" t="n">
        <x:f>COUNTIF(V6_DONNEES_PAR_BLOC_ANNEE!$B$5:$B$200,A6)</x:f>
        <x:v>11</x:v>
      </x:c>
      <x:c r="C6" s="204" t="n">
        <x:f>SUMPRODUCT((V6_DONNEES_PAR_BLOC_ANNEE!$B$5:$B$200=A6)*(V6_DONNEES_PAR_BLOC_ANNEE!$AC$5:$AC$200="OK"))</x:f>
        <x:v>0</x:v>
      </x:c>
      <x:c r="D6" s="210" t="n">
        <x:f>IFERROR(C6/B6,0)</x:f>
        <x:v>0</x:v>
      </x:c>
      <x:c r="E6" s="209" t="n">
        <x:f>SUMIFS(V6_DONNEES_PAR_BLOC_ANNEE!$AA$5:$AA$200,V6_DONNEES_PAR_BLOC_ANNEE!$B$5:$B$200,A6)</x:f>
        <x:v>0</x:v>
      </x:c>
      <x:c r="F6" s="209" t="n">
        <x:f>SUMIFS(V6_DONNEES_PAR_BLOC_ANNEE!$AB$5:$AB$200,V6_DONNEES_PAR_BLOC_ANNEE!$B$5:$B$200,A6)</x:f>
        <x:v>0</x:v>
      </x:c>
      <x:c r="G6" s="204" t="str">
        <x:v>P0</x:v>
      </x:c>
      <x:c r="H6" s="204" t="str">
        <x:f>IF(D6=0,"À saisir",IF(D6&lt;0.5,"Partiel","OK"))</x:f>
        <x:v>À saisir</x:v>
      </x:c>
      <x:c r="J6" s="204" t="str">
        <x:f>"Données listées"</x:f>
        <x:v>Données listées</x:v>
      </x:c>
      <x:c r="K6" s="204" t="n">
        <x:f>196</x:f>
        <x:v>196</x:v>
      </x:c>
      <x:c r="L6" s="204" t="str">
        <x:f>"données"</x:f>
        <x:v>données</x:v>
      </x:c>
      <x:c r="M6" s="204" t="str">
        <x:f>"Matrice par bloc"</x:f>
        <x:v>Matrice par bloc</x:v>
      </x:c>
      <x:c r="N6" s="204" t="str">
        <x:f>"Toutes les données demandées sont regroupées"</x:f>
        <x:v>Toutes les données demandées sont regroupées</x:v>
      </x:c>
    </x:row>
    <x:row r="7">
      <x:c r="A7" s="204" t="str">
        <x:v>Climat et météorologie</x:v>
      </x:c>
      <x:c r="B7" s="204" t="n">
        <x:f>COUNTIF(V6_DONNEES_PAR_BLOC_ANNEE!$B$5:$B$200,A7)</x:f>
        <x:v>15</x:v>
      </x:c>
      <x:c r="C7" s="204" t="n">
        <x:f>SUMPRODUCT((V6_DONNEES_PAR_BLOC_ANNEE!$B$5:$B$200=A7)*(V6_DONNEES_PAR_BLOC_ANNEE!$AC$5:$AC$200="OK"))</x:f>
        <x:v>0</x:v>
      </x:c>
      <x:c r="D7" s="210" t="n">
        <x:f>IFERROR(C7/B7,0)</x:f>
        <x:v>0</x:v>
      </x:c>
      <x:c r="E7" s="209" t="n">
        <x:f>SUMIFS(V6_DONNEES_PAR_BLOC_ANNEE!$AA$5:$AA$200,V6_DONNEES_PAR_BLOC_ANNEE!$B$5:$B$200,A7)</x:f>
        <x:v>0</x:v>
      </x:c>
      <x:c r="F7" s="209" t="n">
        <x:f>SUMIFS(V6_DONNEES_PAR_BLOC_ANNEE!$AB$5:$AB$200,V6_DONNEES_PAR_BLOC_ANNEE!$B$5:$B$200,A7)</x:f>
        <x:v>0</x:v>
      </x:c>
      <x:c r="G7" s="204" t="str">
        <x:v>P0</x:v>
      </x:c>
      <x:c r="H7" s="204" t="str">
        <x:f>IF(D7=0,"À saisir",IF(D7&lt;0.5,"Partiel","OK"))</x:f>
        <x:v>À saisir</x:v>
      </x:c>
      <x:c r="J7" s="204" t="str">
        <x:f>"Valeurs saisies"</x:f>
        <x:v>Valeurs saisies</x:v>
      </x:c>
      <x:c r="K7" s="204" t="n">
        <x:f>COUNTIF(V6_DONNEES_PAR_BLOC_ANNEE!$AC$5:$AC$200,"OK")</x:f>
        <x:v>0</x:v>
      </x:c>
      <x:c r="L7" s="204" t="str">
        <x:f>"lignes"</x:f>
        <x:v>lignes</x:v>
      </x:c>
      <x:c r="M7" s="204" t="str">
        <x:f>"Matrice par bloc"</x:f>
        <x:v>Matrice par bloc</x:v>
      </x:c>
      <x:c r="N7" s="204" t="str">
        <x:f>"Données ayant au moins une valeur annuelle"</x:f>
        <x:v>Données ayant au moins une valeur annuelle</x:v>
      </x:c>
    </x:row>
    <x:row r="8">
      <x:c r="A8" s="204" t="str">
        <x:v>Risques climatiques</x:v>
      </x:c>
      <x:c r="B8" s="204" t="n">
        <x:f>COUNTIF(V6_DONNEES_PAR_BLOC_ANNEE!$B$5:$B$200,A8)</x:f>
        <x:v>16</x:v>
      </x:c>
      <x:c r="C8" s="204" t="n">
        <x:f>SUMPRODUCT((V6_DONNEES_PAR_BLOC_ANNEE!$B$5:$B$200=A8)*(V6_DONNEES_PAR_BLOC_ANNEE!$AC$5:$AC$200="OK"))</x:f>
        <x:v>0</x:v>
      </x:c>
      <x:c r="D8" s="210" t="n">
        <x:f>IFERROR(C8/B8,0)</x:f>
        <x:v>0</x:v>
      </x:c>
      <x:c r="E8" s="209" t="n">
        <x:f>SUMIFS(V6_DONNEES_PAR_BLOC_ANNEE!$AA$5:$AA$200,V6_DONNEES_PAR_BLOC_ANNEE!$B$5:$B$200,A8)</x:f>
        <x:v>0</x:v>
      </x:c>
      <x:c r="F8" s="209" t="n">
        <x:f>SUMIFS(V6_DONNEES_PAR_BLOC_ANNEE!$AB$5:$AB$200,V6_DONNEES_PAR_BLOC_ANNEE!$B$5:$B$200,A8)</x:f>
        <x:v>0</x:v>
      </x:c>
      <x:c r="G8" s="204" t="str">
        <x:v>P0</x:v>
      </x:c>
      <x:c r="H8" s="204" t="str">
        <x:f>IF(D8=0,"À saisir",IF(D8&lt;0.5,"Partiel","OK"))</x:f>
        <x:v>À saisir</x:v>
      </x:c>
      <x:c r="J8" s="204" t="str">
        <x:f>"Taux de couverture"</x:f>
        <x:v>Taux de couverture</x:v>
      </x:c>
      <x:c r="K8" s="210" t="n">
        <x:f>IFERROR(K7/K6,0)</x:f>
        <x:v>0</x:v>
      </x:c>
      <x:c r="L8" s="204" t="str">
        <x:f>"%"</x:f>
        <x:v>%</x:v>
      </x:c>
      <x:c r="M8" s="204" t="str">
        <x:f>"Matrice par bloc"</x:f>
        <x:v>Matrice par bloc</x:v>
      </x:c>
      <x:c r="N8" s="204" t="str">
        <x:f>"Avancement du peuplement"</x:f>
        <x:v>Avancement du peuplement</x:v>
      </x:c>
    </x:row>
    <x:row r="9">
      <x:c r="A9" s="204" t="str">
        <x:v>Eau</x:v>
      </x:c>
      <x:c r="B9" s="204" t="n">
        <x:f>COUNTIF(V6_DONNEES_PAR_BLOC_ANNEE!$B$5:$B$200,A9)</x:f>
        <x:v>10</x:v>
      </x:c>
      <x:c r="C9" s="204" t="n">
        <x:f>SUMPRODUCT((V6_DONNEES_PAR_BLOC_ANNEE!$B$5:$B$200=A9)*(V6_DONNEES_PAR_BLOC_ANNEE!$AC$5:$AC$200="OK"))</x:f>
        <x:v>0</x:v>
      </x:c>
      <x:c r="D9" s="210" t="n">
        <x:f>IFERROR(C9/B9,0)</x:f>
        <x:v>0</x:v>
      </x:c>
      <x:c r="E9" s="209" t="n">
        <x:f>SUMIFS(V6_DONNEES_PAR_BLOC_ANNEE!$AA$5:$AA$200,V6_DONNEES_PAR_BLOC_ANNEE!$B$5:$B$200,A9)</x:f>
        <x:v>0</x:v>
      </x:c>
      <x:c r="F9" s="209" t="n">
        <x:f>SUMIFS(V6_DONNEES_PAR_BLOC_ANNEE!$AB$5:$AB$200,V6_DONNEES_PAR_BLOC_ANNEE!$B$5:$B$200,A9)</x:f>
        <x:v>0</x:v>
      </x:c>
      <x:c r="G9" s="204" t="str">
        <x:v>P1</x:v>
      </x:c>
      <x:c r="H9" s="204" t="str">
        <x:f>IF(D9=0,"À saisir",IF(D9&lt;0.5,"Partiel","OK"))</x:f>
        <x:v>À saisir</x:v>
      </x:c>
      <x:c r="J9" s="204" t="str">
        <x:f>"Données P0"</x:f>
        <x:v>Données P0</x:v>
      </x:c>
      <x:c r="K9" s="204" t="n">
        <x:f>COUNTIF(V6_DONNEES_PAR_BLOC_ANNEE!$G$5:$G$200,"P0")</x:f>
        <x:v>150</x:v>
      </x:c>
      <x:c r="L9" s="204" t="str">
        <x:f>"données"</x:f>
        <x:v>données</x:v>
      </x:c>
      <x:c r="M9" s="204" t="str">
        <x:f>"Priorités"</x:f>
        <x:v>Priorités</x:v>
      </x:c>
      <x:c r="N9" s="204" t="str">
        <x:f>"À collecter en premier"</x:f>
        <x:v>À collecter en premier</x:v>
      </x:c>
    </x:row>
    <x:row r="10">
      <x:c r="A10" s="204" t="str">
        <x:v>Énergie</x:v>
      </x:c>
      <x:c r="B10" s="204" t="n">
        <x:f>COUNTIF(V6_DONNEES_PAR_BLOC_ANNEE!$B$5:$B$200,A10)</x:f>
        <x:v>12</x:v>
      </x:c>
      <x:c r="C10" s="204" t="n">
        <x:f>SUMPRODUCT((V6_DONNEES_PAR_BLOC_ANNEE!$B$5:$B$200=A10)*(V6_DONNEES_PAR_BLOC_ANNEE!$AC$5:$AC$200="OK"))</x:f>
        <x:v>0</x:v>
      </x:c>
      <x:c r="D10" s="210" t="n">
        <x:f>IFERROR(C10/B10,0)</x:f>
        <x:v>0</x:v>
      </x:c>
      <x:c r="E10" s="209" t="n">
        <x:f>SUMIFS(V6_DONNEES_PAR_BLOC_ANNEE!$AA$5:$AA$200,V6_DONNEES_PAR_BLOC_ANNEE!$B$5:$B$200,A10)</x:f>
        <x:v>0</x:v>
      </x:c>
      <x:c r="F10" s="209" t="n">
        <x:f>SUMIFS(V6_DONNEES_PAR_BLOC_ANNEE!$AB$5:$AB$200,V6_DONNEES_PAR_BLOC_ANNEE!$B$5:$B$200,A10)</x:f>
        <x:v>0</x:v>
      </x:c>
      <x:c r="G10" s="204" t="str">
        <x:v>P0</x:v>
      </x:c>
      <x:c r="H10" s="204" t="str">
        <x:f>IF(D10=0,"À saisir",IF(D10&lt;0.5,"Partiel","OK"))</x:f>
        <x:v>À saisir</x:v>
      </x:c>
      <x:c r="J10" s="204" t="str">
        <x:f>"Sources CSTAR/CoMSSA"</x:f>
        <x:v>Sources CSTAR/CoMSSA</x:v>
      </x:c>
      <x:c r="K10" s="204" t="n">
        <x:f>2</x:f>
        <x:v>2</x:v>
      </x:c>
      <x:c r="L10" s="204" t="str">
        <x:f>"fichiers"</x:f>
        <x:v>fichiers</x:v>
      </x:c>
      <x:c r="M10" s="204" t="str">
        <x:f>"Sources locales"</x:f>
        <x:v>Sources locales</x:v>
      </x:c>
      <x:c r="N10" s="204" t="str">
        <x:f>"Documents intégrés comme référence"</x:f>
        <x:v>Documents intégrés comme référence</x:v>
      </x:c>
    </x:row>
    <x:row r="11">
      <x:c r="A11" s="204" t="str">
        <x:v>Inventaire GES</x:v>
      </x:c>
      <x:c r="B11" s="204" t="n">
        <x:f>COUNTIF(V6_DONNEES_PAR_BLOC_ANNEE!$B$5:$B$200,A11)</x:f>
        <x:v>21</x:v>
      </x:c>
      <x:c r="C11" s="204" t="n">
        <x:f>SUMPRODUCT((V6_DONNEES_PAR_BLOC_ANNEE!$B$5:$B$200=A11)*(V6_DONNEES_PAR_BLOC_ANNEE!$AC$5:$AC$200="OK"))</x:f>
        <x:v>0</x:v>
      </x:c>
      <x:c r="D11" s="210" t="n">
        <x:f>IFERROR(C11/B11,0)</x:f>
        <x:v>0</x:v>
      </x:c>
      <x:c r="E11" s="209" t="n">
        <x:f>SUMIFS(V6_DONNEES_PAR_BLOC_ANNEE!$AA$5:$AA$200,V6_DONNEES_PAR_BLOC_ANNEE!$B$5:$B$200,A11)</x:f>
        <x:v>0</x:v>
      </x:c>
      <x:c r="F11" s="209" t="n">
        <x:f>SUMIFS(V6_DONNEES_PAR_BLOC_ANNEE!$AB$5:$AB$200,V6_DONNEES_PAR_BLOC_ANNEE!$B$5:$B$200,A11)</x:f>
        <x:v>0</x:v>
      </x:c>
      <x:c r="G11" s="204" t="str">
        <x:v>P0</x:v>
      </x:c>
      <x:c r="H11" s="204" t="str">
        <x:f>IF(D11=0,"À saisir",IF(D11&lt;0.5,"Partiel","OK"))</x:f>
        <x:v>À saisir</x:v>
      </x:c>
      <x:c r="J11" s="204" t="str">
        <x:f>"Projection 2030 globale"</x:f>
        <x:v>Projection 2030 globale</x:v>
      </x:c>
      <x:c r="K11" s="204" t="n">
        <x:f>SUM(E5:E19)</x:f>
        <x:v>0</x:v>
      </x:c>
      <x:c r="L11" s="204" t="str">
        <x:f>"somme illustrative"</x:f>
        <x:v>somme illustrative</x:v>
      </x:c>
      <x:c r="M11" s="204" t="str">
        <x:f>"Projections"</x:f>
        <x:v>Projections</x:v>
      </x:c>
      <x:c r="N11" s="204" t="str">
        <x:f>"Somme indicative des indicateurs numériques"</x:f>
        <x:v>Somme indicative des indicateurs numériques</x:v>
      </x:c>
    </x:row>
    <x:row r="12">
      <x:c r="A12" s="204" t="str">
        <x:v>Mobilité</x:v>
      </x:c>
      <x:c r="B12" s="204" t="n">
        <x:f>COUNTIF(V6_DONNEES_PAR_BLOC_ANNEE!$B$5:$B$200,A12)</x:f>
        <x:v>19</x:v>
      </x:c>
      <x:c r="C12" s="204" t="n">
        <x:f>SUMPRODUCT((V6_DONNEES_PAR_BLOC_ANNEE!$B$5:$B$200=A12)*(V6_DONNEES_PAR_BLOC_ANNEE!$AC$5:$AC$200="OK"))</x:f>
        <x:v>0</x:v>
      </x:c>
      <x:c r="D12" s="210" t="n">
        <x:f>IFERROR(C12/B12,0)</x:f>
        <x:v>0</x:v>
      </x:c>
      <x:c r="E12" s="209" t="n">
        <x:f>SUMIFS(V6_DONNEES_PAR_BLOC_ANNEE!$AA$5:$AA$200,V6_DONNEES_PAR_BLOC_ANNEE!$B$5:$B$200,A12)</x:f>
        <x:v>0</x:v>
      </x:c>
      <x:c r="F12" s="209" t="n">
        <x:f>SUMIFS(V6_DONNEES_PAR_BLOC_ANNEE!$AB$5:$AB$200,V6_DONNEES_PAR_BLOC_ANNEE!$B$5:$B$200,A12)</x:f>
        <x:v>0</x:v>
      </x:c>
      <x:c r="G12" s="204" t="str">
        <x:v>P0</x:v>
      </x:c>
      <x:c r="H12" s="204" t="str">
        <x:f>IF(D12=0,"À saisir",IF(D12&lt;0.5,"Partiel","OK"))</x:f>
        <x:v>À saisir</x:v>
      </x:c>
      <x:c r="J12" s="204" t="str">
        <x:f>"Projection 2035 globale"</x:f>
        <x:v>Projection 2035 globale</x:v>
      </x:c>
      <x:c r="K12" s="204" t="n">
        <x:f>SUM(F5:F19)</x:f>
        <x:v>0</x:v>
      </x:c>
      <x:c r="L12" s="204" t="str">
        <x:f>"somme illustrative"</x:f>
        <x:v>somme illustrative</x:v>
      </x:c>
      <x:c r="M12" s="204" t="str">
        <x:f>"Projections"</x:f>
        <x:v>Projections</x:v>
      </x:c>
      <x:c r="N12" s="204" t="str">
        <x:f>"Somme indicative des indicateurs numériques"</x:f>
        <x:v>Somme indicative des indicateurs numériques</x:v>
      </x:c>
    </x:row>
    <x:row r="13">
      <x:c r="A13" s="204" t="str">
        <x:v>Qualité de l'air</x:v>
      </x:c>
      <x:c r="B13" s="204" t="n">
        <x:f>COUNTIF(V6_DONNEES_PAR_BLOC_ANNEE!$B$5:$B$200,A13)</x:f>
        <x:v>9</x:v>
      </x:c>
      <x:c r="C13" s="204" t="n">
        <x:f>SUMPRODUCT((V6_DONNEES_PAR_BLOC_ANNEE!$B$5:$B$200=A13)*(V6_DONNEES_PAR_BLOC_ANNEE!$AC$5:$AC$200="OK"))</x:f>
        <x:v>0</x:v>
      </x:c>
      <x:c r="D13" s="210" t="n">
        <x:f>IFERROR(C13/B13,0)</x:f>
        <x:v>0</x:v>
      </x:c>
      <x:c r="E13" s="209" t="n">
        <x:f>SUMIFS(V6_DONNEES_PAR_BLOC_ANNEE!$AA$5:$AA$200,V6_DONNEES_PAR_BLOC_ANNEE!$B$5:$B$200,A13)</x:f>
        <x:v>0</x:v>
      </x:c>
      <x:c r="F13" s="209" t="n">
        <x:f>SUMIFS(V6_DONNEES_PAR_BLOC_ANNEE!$AB$5:$AB$200,V6_DONNEES_PAR_BLOC_ANNEE!$B$5:$B$200,A13)</x:f>
        <x:v>0</x:v>
      </x:c>
      <x:c r="G13" s="204" t="str">
        <x:v>P1</x:v>
      </x:c>
      <x:c r="H13" s="204" t="str">
        <x:f>IF(D13=0,"À saisir",IF(D13&lt;0.5,"Partiel","OK"))</x:f>
        <x:v>À saisir</x:v>
      </x:c>
    </x:row>
    <x:row r="14">
      <x:c r="A14" s="204" t="str">
        <x:v>Déchets</x:v>
      </x:c>
      <x:c r="B14" s="204" t="n">
        <x:f>COUNTIF(V6_DONNEES_PAR_BLOC_ANNEE!$B$5:$B$200,A14)</x:f>
        <x:v>14</x:v>
      </x:c>
      <x:c r="C14" s="204" t="n">
        <x:f>SUMPRODUCT((V6_DONNEES_PAR_BLOC_ANNEE!$B$5:$B$200=A14)*(V6_DONNEES_PAR_BLOC_ANNEE!$AC$5:$AC$200="OK"))</x:f>
        <x:v>0</x:v>
      </x:c>
      <x:c r="D14" s="210" t="n">
        <x:f>IFERROR(C14/B14,0)</x:f>
        <x:v>0</x:v>
      </x:c>
      <x:c r="E14" s="209" t="n">
        <x:f>SUMIFS(V6_DONNEES_PAR_BLOC_ANNEE!$AA$5:$AA$200,V6_DONNEES_PAR_BLOC_ANNEE!$B$5:$B$200,A14)</x:f>
        <x:v>0</x:v>
      </x:c>
      <x:c r="F14" s="209" t="n">
        <x:f>SUMIFS(V6_DONNEES_PAR_BLOC_ANNEE!$AB$5:$AB$200,V6_DONNEES_PAR_BLOC_ANNEE!$B$5:$B$200,A14)</x:f>
        <x:v>0</x:v>
      </x:c>
      <x:c r="G14" s="204" t="str">
        <x:v>P0</x:v>
      </x:c>
      <x:c r="H14" s="204" t="str">
        <x:f>IF(D14=0,"À saisir",IF(D14&lt;0.5,"Partiel","OK"))</x:f>
        <x:v>À saisir</x:v>
      </x:c>
    </x:row>
    <x:row r="15">
      <x:c r="A15" s="204" t="str">
        <x:v>Espaces verts et biodiversité</x:v>
      </x:c>
      <x:c r="B15" s="204" t="n">
        <x:f>COUNTIF(V6_DONNEES_PAR_BLOC_ANNEE!$B$5:$B$200,A15)</x:f>
        <x:v>15</x:v>
      </x:c>
      <x:c r="C15" s="204" t="n">
        <x:f>SUMPRODUCT((V6_DONNEES_PAR_BLOC_ANNEE!$B$5:$B$200=A15)*(V6_DONNEES_PAR_BLOC_ANNEE!$AC$5:$AC$200="OK"))</x:f>
        <x:v>0</x:v>
      </x:c>
      <x:c r="D15" s="210" t="n">
        <x:f>IFERROR(C15/B15,0)</x:f>
        <x:v>0</x:v>
      </x:c>
      <x:c r="E15" s="209" t="n">
        <x:f>SUMIFS(V6_DONNEES_PAR_BLOC_ANNEE!$AA$5:$AA$200,V6_DONNEES_PAR_BLOC_ANNEE!$B$5:$B$200,A15)</x:f>
        <x:v>0</x:v>
      </x:c>
      <x:c r="F15" s="209" t="n">
        <x:f>SUMIFS(V6_DONNEES_PAR_BLOC_ANNEE!$AB$5:$AB$200,V6_DONNEES_PAR_BLOC_ANNEE!$B$5:$B$200,A15)</x:f>
        <x:v>0</x:v>
      </x:c>
      <x:c r="G15" s="204" t="str">
        <x:v>P1</x:v>
      </x:c>
      <x:c r="H15" s="204" t="str">
        <x:f>IF(D15=0,"À saisir",IF(D15&lt;0.5,"Partiel","OK"))</x:f>
        <x:v>À saisir</x:v>
      </x:c>
      <x:c r="J15" s="207" t="str">
        <x:v>Accès rapide aux feuilles annuelles</x:v>
      </x:c>
      <x:c r="K15" s="207"/>
      <x:c r="L15" s="207"/>
      <x:c r="M15" s="207"/>
      <x:c r="N15" s="207"/>
    </x:row>
    <x:row r="16">
      <x:c r="A16" s="204" t="str">
        <x:v>Agriculture urbaine</x:v>
      </x:c>
      <x:c r="B16" s="204" t="n">
        <x:f>COUNTIF(V6_DONNEES_PAR_BLOC_ANNEE!$B$5:$B$200,A16)</x:f>
        <x:v>5</x:v>
      </x:c>
      <x:c r="C16" s="204" t="n">
        <x:f>SUMPRODUCT((V6_DONNEES_PAR_BLOC_ANNEE!$B$5:$B$200=A16)*(V6_DONNEES_PAR_BLOC_ANNEE!$AC$5:$AC$200="OK"))</x:f>
        <x:v>0</x:v>
      </x:c>
      <x:c r="D16" s="210" t="n">
        <x:f>IFERROR(C16/B16,0)</x:f>
        <x:v>0</x:v>
      </x:c>
      <x:c r="E16" s="209" t="n">
        <x:f>SUMIFS(V6_DONNEES_PAR_BLOC_ANNEE!$AA$5:$AA$200,V6_DONNEES_PAR_BLOC_ANNEE!$B$5:$B$200,A16)</x:f>
        <x:v>0</x:v>
      </x:c>
      <x:c r="F16" s="209" t="n">
        <x:f>SUMIFS(V6_DONNEES_PAR_BLOC_ANNEE!$AB$5:$AB$200,V6_DONNEES_PAR_BLOC_ANNEE!$B$5:$B$200,A16)</x:f>
        <x:v>0</x:v>
      </x:c>
      <x:c r="G16" s="204" t="str">
        <x:v>P1</x:v>
      </x:c>
      <x:c r="H16" s="204" t="str">
        <x:f>IF(D16=0,"À saisir",IF(D16&lt;0.5,"Partiel","OK"))</x:f>
        <x:v>À saisir</x:v>
      </x:c>
      <x:c r="J16" s="215" t="e">
        <x:f>HYPERLINK("#'V6_ANNEE_2020'!A1","Année 2020")</x:f>
      </x:c>
      <x:c r="K16" s="215" t="e">
        <x:f>HYPERLINK("#'V6_ANNEE_2021'!A1","Année 2021")</x:f>
      </x:c>
      <x:c r="L16" s="215" t="e">
        <x:f>HYPERLINK("#'V6_ANNEE_2022'!A1","Année 2022")</x:f>
      </x:c>
      <x:c r="M16" s="215" t="e">
        <x:f>HYPERLINK("#'V6_ANNEE_2023'!A1","Année 2023")</x:f>
      </x:c>
      <x:c r="N16" s="215" t="str"/>
    </x:row>
    <x:row r="17">
      <x:c r="A17" s="204" t="str">
        <x:v>Santé et climat</x:v>
      </x:c>
      <x:c r="B17" s="204" t="n">
        <x:f>COUNTIF(V6_DONNEES_PAR_BLOC_ANNEE!$B$5:$B$200,A17)</x:f>
        <x:v>7</x:v>
      </x:c>
      <x:c r="C17" s="204" t="n">
        <x:f>SUMPRODUCT((V6_DONNEES_PAR_BLOC_ANNEE!$B$5:$B$200=A17)*(V6_DONNEES_PAR_BLOC_ANNEE!$AC$5:$AC$200="OK"))</x:f>
        <x:v>0</x:v>
      </x:c>
      <x:c r="D17" s="210" t="n">
        <x:f>IFERROR(C17/B17,0)</x:f>
        <x:v>0</x:v>
      </x:c>
      <x:c r="E17" s="209" t="n">
        <x:f>SUMIFS(V6_DONNEES_PAR_BLOC_ANNEE!$AA$5:$AA$200,V6_DONNEES_PAR_BLOC_ANNEE!$B$5:$B$200,A17)</x:f>
        <x:v>0</x:v>
      </x:c>
      <x:c r="F17" s="209" t="n">
        <x:f>SUMIFS(V6_DONNEES_PAR_BLOC_ANNEE!$AB$5:$AB$200,V6_DONNEES_PAR_BLOC_ANNEE!$B$5:$B$200,A17)</x:f>
        <x:v>0</x:v>
      </x:c>
      <x:c r="G17" s="204" t="str">
        <x:v>P1</x:v>
      </x:c>
      <x:c r="H17" s="204" t="str">
        <x:f>IF(D17=0,"À saisir",IF(D17&lt;0.5,"Partiel","OK"))</x:f>
        <x:v>À saisir</x:v>
      </x:c>
      <x:c r="J17" s="215" t="e">
        <x:f>HYPERLINK("#'V6_ANNEE_2024'!A1","Année 2024")</x:f>
      </x:c>
      <x:c r="K17" s="215" t="e">
        <x:f>HYPERLINK("#'V6_ANNEE_2025'!A1","Année 2025")</x:f>
      </x:c>
      <x:c r="L17" s="215" t="e">
        <x:f>HYPERLINK("#'V6_ANNEE_2026'!A1","Année 2026")</x:f>
      </x:c>
      <x:c r="M17" s="215" t="e">
        <x:f>HYPERLINK("#'V6_ANNEE_2027'!A1","Année 2027")</x:f>
      </x:c>
      <x:c r="N17" s="215" t="str"/>
    </x:row>
    <x:row r="18">
      <x:c r="A18" s="204" t="str">
        <x:v>Finance climat</x:v>
      </x:c>
      <x:c r="B18" s="204" t="n">
        <x:f>COUNTIF(V6_DONNEES_PAR_BLOC_ANNEE!$B$5:$B$200,A18)</x:f>
        <x:v>14</x:v>
      </x:c>
      <x:c r="C18" s="204" t="n">
        <x:f>SUMPRODUCT((V6_DONNEES_PAR_BLOC_ANNEE!$B$5:$B$200=A18)*(V6_DONNEES_PAR_BLOC_ANNEE!$AC$5:$AC$200="OK"))</x:f>
        <x:v>0</x:v>
      </x:c>
      <x:c r="D18" s="210" t="n">
        <x:f>IFERROR(C18/B18,0)</x:f>
        <x:v>0</x:v>
      </x:c>
      <x:c r="E18" s="209" t="n">
        <x:f>SUMIFS(V6_DONNEES_PAR_BLOC_ANNEE!$AA$5:$AA$200,V6_DONNEES_PAR_BLOC_ANNEE!$B$5:$B$200,A18)</x:f>
        <x:v>0</x:v>
      </x:c>
      <x:c r="F18" s="209" t="n">
        <x:f>SUMIFS(V6_DONNEES_PAR_BLOC_ANNEE!$AB$5:$AB$200,V6_DONNEES_PAR_BLOC_ANNEE!$B$5:$B$200,A18)</x:f>
        <x:v>0</x:v>
      </x:c>
      <x:c r="G18" s="204" t="str">
        <x:v>P0</x:v>
      </x:c>
      <x:c r="H18" s="204" t="str">
        <x:f>IF(D18=0,"À saisir",IF(D18&lt;0.5,"Partiel","OK"))</x:f>
        <x:v>À saisir</x:v>
      </x:c>
      <x:c r="J18" s="215" t="e">
        <x:f>HYPERLINK("#'V6_ANNEE_2028'!A1","Année 2028")</x:f>
      </x:c>
      <x:c r="K18" s="215" t="e">
        <x:f>HYPERLINK("#'V6_ANNEE_2029'!A1","Année 2029")</x:f>
      </x:c>
      <x:c r="L18" s="215" t="e">
        <x:f>HYPERLINK("#'V6_ANNEE_2030'!A1","Année 2030")</x:f>
      </x:c>
      <x:c r="M18" s="215" t="e">
        <x:f>HYPERLINK("#'V6_ANNEE_2031'!A1","Année 2031")</x:f>
      </x:c>
      <x:c r="N18" s="215" t="str"/>
    </x:row>
    <x:row r="19">
      <x:c r="A19" s="204" t="str">
        <x:v>Portefeuille de projets climatiques</x:v>
      </x:c>
      <x:c r="B19" s="204" t="n">
        <x:f>COUNTIF(V6_DONNEES_PAR_BLOC_ANNEE!$B$5:$B$200,A19)</x:f>
        <x:v>16</x:v>
      </x:c>
      <x:c r="C19" s="204" t="n">
        <x:f>SUMPRODUCT((V6_DONNEES_PAR_BLOC_ANNEE!$B$5:$B$200=A19)*(V6_DONNEES_PAR_BLOC_ANNEE!$AC$5:$AC$200="OK"))</x:f>
        <x:v>0</x:v>
      </x:c>
      <x:c r="D19" s="210" t="n">
        <x:f>IFERROR(C19/B19,0)</x:f>
        <x:v>0</x:v>
      </x:c>
      <x:c r="E19" s="209" t="n">
        <x:f>SUMIFS(V6_DONNEES_PAR_BLOC_ANNEE!$AA$5:$AA$200,V6_DONNEES_PAR_BLOC_ANNEE!$B$5:$B$200,A19)</x:f>
        <x:v>0</x:v>
      </x:c>
      <x:c r="F19" s="209" t="n">
        <x:f>SUMIFS(V6_DONNEES_PAR_BLOC_ANNEE!$AB$5:$AB$200,V6_DONNEES_PAR_BLOC_ANNEE!$B$5:$B$200,A19)</x:f>
        <x:v>0</x:v>
      </x:c>
      <x:c r="G19" s="204" t="str">
        <x:v>P0</x:v>
      </x:c>
      <x:c r="H19" s="204" t="str">
        <x:f>IF(D19=0,"À saisir",IF(D19&lt;0.5,"Partiel","OK"))</x:f>
        <x:v>À saisir</x:v>
      </x:c>
      <x:c r="J19" s="215" t="e">
        <x:f>HYPERLINK("#'V6_ANNEE_2032'!A1","Année 2032")</x:f>
      </x:c>
      <x:c r="K19" s="215" t="e">
        <x:f>HYPERLINK("#'V6_ANNEE_2033'!A1","Année 2033")</x:f>
      </x:c>
      <x:c r="L19" s="215" t="e">
        <x:f>HYPERLINK("#'V6_ANNEE_2034'!A1","Année 2034")</x:f>
      </x:c>
      <x:c r="M19" s="215" t="e">
        <x:f>HYPERLINK("#'V6_ANNEE_2035'!A1","Année 2035")</x:f>
      </x:c>
      <x:c r="N19" s="215" t="str"/>
    </x:row>
  </x:sheetData>
  <x:mergeCells>
    <x:mergeCell ref="A1:N1"/>
    <x:mergeCell ref="A2:N2"/>
    <x:mergeCell ref="J15:N15"/>
  </x:mergeCells>
  <x:conditionalFormatting sqref="G5:H19">
    <x:cfRule type="containsText" dxfId="759" priority="1" operator="containsText" text="À saisir"/>
    <x:cfRule type="containsText" dxfId="760" priority="2" operator="containsText" text="OK"/>
    <x:cfRule type="containsText" dxfId="761" priority="3" operator="containsText" text="P0"/>
    <x:cfRule type="containsText" dxfId="762" priority="4" operator="containsText" text="P1"/>
  </x:conditionalFormatting>
  <x:pageMargins left="0.7" right="0.7" top="0.75" bottom="0.75" header="0.3" footer="0.3"/>
  <x:tableParts count="1">
    <x:tablePart xmlns:r="http://schemas.openxmlformats.org/officeDocument/2006/relationships" r:id="R785c95fdcabc4501"/>
  </x:tableParts>
</x:worksheet>
</file>

<file path=xl/worksheets/sheet142.xml><?xml version="1.0" encoding="utf-8"?>
<x:worksheet xmlns:x="http://schemas.openxmlformats.org/spreadsheetml/2006/main">
  <x:sheetViews>
    <x:sheetView showGridLines="0" workbookViewId="0"/>
  </x:sheetViews>
  <x:sheetFormatPr defaultRowHeight="15"/>
  <x:cols>
    <x:col min="1" max="1" width="31.25" hidden="0" customWidth="1"/>
    <x:col min="2" max="2" width="26.25" hidden="0" customWidth="1"/>
    <x:col min="3" max="3" width="16.8799991607666" hidden="0" customWidth="1"/>
    <x:col min="4" max="4" width="13.130000114440918" hidden="0" customWidth="1"/>
    <x:col min="5" max="5" width="11.25" hidden="0" customWidth="1"/>
    <x:col min="6" max="6" width="13.130000114440918" hidden="0" customWidth="1"/>
    <x:col min="7" max="7" width="13.130000114440918" hidden="0" customWidth="1"/>
    <x:col min="8" max="8" width="13.130000114440918" hidden="0" customWidth="1"/>
    <x:col min="9" max="9" width="13.130000114440918" hidden="0" customWidth="1"/>
    <x:col min="10" max="10" width="13.130000114440918" hidden="0" customWidth="1"/>
    <x:col min="11" max="11" width="13.130000114440918" hidden="0" customWidth="1"/>
    <x:col min="12" max="12" width="13.130000114440918" hidden="0" customWidth="1"/>
    <x:col min="13" max="13" width="13.130000114440918" hidden="0" customWidth="1"/>
    <x:col min="14" max="14" width="13.130000114440918" hidden="0" customWidth="1"/>
    <x:col min="15" max="15" width="13.130000114440918" hidden="0" customWidth="1"/>
  </x:cols>
  <x:sheetData>
    <x:row r="1" ht="25.5" customHeight="1">
      <x:c r="A1" s="196" t="str">
        <x:v>Projections simples des indicateurs clés</x:v>
      </x:c>
      <x:c r="B1" s="196"/>
      <x:c r="C1" s="196"/>
      <x:c r="D1" s="196"/>
      <x:c r="E1" s="196"/>
      <x:c r="F1" s="196"/>
      <x:c r="G1" s="196"/>
      <x:c r="H1" s="196"/>
      <x:c r="I1" s="196"/>
      <x:c r="J1" s="196"/>
      <x:c r="K1" s="196"/>
      <x:c r="L1" s="196"/>
      <x:c r="M1" s="196"/>
      <x:c r="N1" s="196"/>
    </x:row>
    <x:row r="2" ht="33" customHeight="1">
      <x:c r="A2" s="199" t="str">
        <x:v>Projection illustrative à partir de la dernière valeur saisie et du taux paramétré par bloc. Les hypothèses sont modifiables dans V6_PARAMETRES_PROJECTIONS.</x:v>
      </x:c>
      <x:c r="B2" s="199"/>
      <x:c r="C2" s="199"/>
      <x:c r="D2" s="199"/>
      <x:c r="E2" s="199"/>
      <x:c r="F2" s="199"/>
      <x:c r="G2" s="199"/>
      <x:c r="H2" s="199"/>
      <x:c r="I2" s="199"/>
      <x:c r="J2" s="199"/>
      <x:c r="K2" s="199"/>
      <x:c r="L2" s="199"/>
      <x:c r="M2" s="199"/>
      <x:c r="N2" s="199"/>
    </x:row>
    <x:row r="4">
      <x:c r="A4" s="202" t="str">
        <x:v>Indicateur clé</x:v>
      </x:c>
      <x:c r="B4" s="202" t="str">
        <x:v>Bloc</x:v>
      </x:c>
      <x:c r="C4" s="202" t="str">
        <x:v>Dernière valeur</x:v>
      </x:c>
      <x:c r="D4" s="202" t="str">
        <x:v>Année base</x:v>
      </x:c>
      <x:c r="E4" s="202" t="str">
        <x:v>Taux</x:v>
      </x:c>
      <x:c r="F4" s="202" t="n">
        <x:v>2026</x:v>
      </x:c>
      <x:c r="G4" s="202" t="n">
        <x:v>2027</x:v>
      </x:c>
      <x:c r="H4" s="202" t="n">
        <x:v>2028</x:v>
      </x:c>
      <x:c r="I4" s="202" t="n">
        <x:v>2029</x:v>
      </x:c>
      <x:c r="J4" s="202" t="n">
        <x:v>2030</x:v>
      </x:c>
      <x:c r="K4" s="202" t="n">
        <x:v>2031</x:v>
      </x:c>
      <x:c r="L4" s="202" t="n">
        <x:v>2032</x:v>
      </x:c>
      <x:c r="M4" s="202" t="n">
        <x:v>2033</x:v>
      </x:c>
      <x:c r="N4" s="202" t="n">
        <x:v>2034</x:v>
      </x:c>
      <x:c r="O4" s="202" t="n">
        <x:v>2035</x:v>
      </x:c>
    </x:row>
    <x:row r="5">
      <x:c r="A5" s="204" t="str">
        <x:v>Population totale</x:v>
      </x:c>
      <x:c r="B5" s="204" t="str">
        <x:f>IFERROR(XLOOKUP(A5,V6_DONNEES_PAR_BLOC_ANNEE!$C$5:$C$200,V6_DONNEES_PAR_BLOC_ANNEE!$B$5:$B$200),"À mapper")</x:f>
        <x:v>Données socio-économiques</x:v>
      </x:c>
      <x:c r="C5" s="209" t="str">
        <x:f>IFERROR(XLOOKUP(A5,V6_DONNEES_PAR_BLOC_ANNEE!$C$5:$C$200,V6_DONNEES_PAR_BLOC_ANNEE!$X$5:$X$200),"")</x:f>
      </x:c>
      <x:c r="D5" s="209" t="str">
        <x:f>IFERROR(XLOOKUP(A5,V6_DONNEES_PAR_BLOC_ANNEE!$C$5:$C$200,V6_DONNEES_PAR_BLOC_ANNEE!$Y$5:$Y$200),"")</x:f>
      </x:c>
      <x:c r="E5" s="205" t="n">
        <x:f>IFERROR(XLOOKUP(A5,V6_DONNEES_PAR_BLOC_ANNEE!$C$5:$C$200,V6_DONNEES_PAR_BLOC_ANNEE!$Z$5:$Z$200),0)</x:f>
        <x:v>0.025</x:v>
      </x:c>
      <x:c r="F5" s="209" t="str">
        <x:f>IF(OR($C5="",NOT(ISNUMBER($C5))),"",$C5*(1+$E5)^(2026-$D5))</x:f>
      </x:c>
      <x:c r="G5" s="209" t="str">
        <x:f>IF(OR($C5="",NOT(ISNUMBER($C5))),"",$C5*(1+$E5)^(2027-$D5))</x:f>
      </x:c>
      <x:c r="H5" s="209" t="str">
        <x:f>IF(OR($C5="",NOT(ISNUMBER($C5))),"",$C5*(1+$E5)^(2028-$D5))</x:f>
      </x:c>
      <x:c r="I5" s="209" t="str">
        <x:f>IF(OR($C5="",NOT(ISNUMBER($C5))),"",$C5*(1+$E5)^(2029-$D5))</x:f>
      </x:c>
      <x:c r="J5" s="209" t="str">
        <x:f>IF(OR($C5="",NOT(ISNUMBER($C5))),"",$C5*(1+$E5)^(2030-$D5))</x:f>
      </x:c>
      <x:c r="K5" s="209" t="str">
        <x:f>IF(OR($C5="",NOT(ISNUMBER($C5))),"",$C5*(1+$E5)^(2031-$D5))</x:f>
      </x:c>
      <x:c r="L5" s="209" t="str">
        <x:f>IF(OR($C5="",NOT(ISNUMBER($C5))),"",$C5*(1+$E5)^(2032-$D5))</x:f>
      </x:c>
      <x:c r="M5" s="209" t="str">
        <x:f>IF(OR($C5="",NOT(ISNUMBER($C5))),"",$C5*(1+$E5)^(2033-$D5))</x:f>
      </x:c>
      <x:c r="N5" s="209" t="str">
        <x:f>IF(OR($C5="",NOT(ISNUMBER($C5))),"",$C5*(1+$E5)^(2034-$D5))</x:f>
      </x:c>
      <x:c r="O5" s="209" t="str">
        <x:f>IF(OR($C5="",NOT(ISNUMBER($C5))),"",$C5*(1+$E5)^(2035-$D5))</x:f>
      </x:c>
    </x:row>
    <x:row r="6">
      <x:c r="A6" s="204" t="str">
        <x:v>Budget climat annuel</x:v>
      </x:c>
      <x:c r="B6" s="204" t="str">
        <x:f>IFERROR(XLOOKUP(A6,V6_DONNEES_PAR_BLOC_ANNEE!$C$5:$C$200,V6_DONNEES_PAR_BLOC_ANNEE!$B$5:$B$200),"À mapper")</x:f>
        <x:v>Gouvernance Climat</x:v>
      </x:c>
      <x:c r="C6" s="209" t="str">
        <x:f>IFERROR(XLOOKUP(A6,V6_DONNEES_PAR_BLOC_ANNEE!$C$5:$C$200,V6_DONNEES_PAR_BLOC_ANNEE!$X$5:$X$200),"")</x:f>
      </x:c>
      <x:c r="D6" s="209" t="str">
        <x:f>IFERROR(XLOOKUP(A6,V6_DONNEES_PAR_BLOC_ANNEE!$C$5:$C$200,V6_DONNEES_PAR_BLOC_ANNEE!$Y$5:$Y$200),"")</x:f>
      </x:c>
      <x:c r="E6" s="205" t="n">
        <x:f>IFERROR(XLOOKUP(A6,V6_DONNEES_PAR_BLOC_ANNEE!$C$5:$C$200,V6_DONNEES_PAR_BLOC_ANNEE!$Z$5:$Z$200),0)</x:f>
        <x:v>0.02</x:v>
      </x:c>
      <x:c r="F6" s="209" t="str">
        <x:f>IF(OR($C6="",NOT(ISNUMBER($C6))),"",$C6*(1+$E6)^(2026-$D6))</x:f>
      </x:c>
      <x:c r="G6" s="209" t="str">
        <x:f>IF(OR($C6="",NOT(ISNUMBER($C6))),"",$C6*(1+$E6)^(2027-$D6))</x:f>
      </x:c>
      <x:c r="H6" s="209" t="str">
        <x:f>IF(OR($C6="",NOT(ISNUMBER($C6))),"",$C6*(1+$E6)^(2028-$D6))</x:f>
      </x:c>
      <x:c r="I6" s="209" t="str">
        <x:f>IF(OR($C6="",NOT(ISNUMBER($C6))),"",$C6*(1+$E6)^(2029-$D6))</x:f>
      </x:c>
      <x:c r="J6" s="209" t="str">
        <x:f>IF(OR($C6="",NOT(ISNUMBER($C6))),"",$C6*(1+$E6)^(2030-$D6))</x:f>
      </x:c>
      <x:c r="K6" s="209" t="str">
        <x:f>IF(OR($C6="",NOT(ISNUMBER($C6))),"",$C6*(1+$E6)^(2031-$D6))</x:f>
      </x:c>
      <x:c r="L6" s="209" t="str">
        <x:f>IF(OR($C6="",NOT(ISNUMBER($C6))),"",$C6*(1+$E6)^(2032-$D6))</x:f>
      </x:c>
      <x:c r="M6" s="209" t="str">
        <x:f>IF(OR($C6="",NOT(ISNUMBER($C6))),"",$C6*(1+$E6)^(2033-$D6))</x:f>
      </x:c>
      <x:c r="N6" s="209" t="str">
        <x:f>IF(OR($C6="",NOT(ISNUMBER($C6))),"",$C6*(1+$E6)^(2034-$D6))</x:f>
      </x:c>
      <x:c r="O6" s="209" t="str">
        <x:f>IF(OR($C6="",NOT(ISNUMBER($C6))),"",$C6*(1+$E6)^(2035-$D6))</x:f>
      </x:c>
    </x:row>
    <x:row r="7">
      <x:c r="A7" s="204" t="str">
        <x:v>Température moyenne</x:v>
      </x:c>
      <x:c r="B7" s="204" t="str">
        <x:f>IFERROR(XLOOKUP(A7,V6_DONNEES_PAR_BLOC_ANNEE!$C$5:$C$200,V6_DONNEES_PAR_BLOC_ANNEE!$B$5:$B$200),"À mapper")</x:f>
        <x:v>Climat et météorologie</x:v>
      </x:c>
      <x:c r="C7" s="209" t="str">
        <x:f>IFERROR(XLOOKUP(A7,V6_DONNEES_PAR_BLOC_ANNEE!$C$5:$C$200,V6_DONNEES_PAR_BLOC_ANNEE!$X$5:$X$200),"")</x:f>
      </x:c>
      <x:c r="D7" s="209" t="str">
        <x:f>IFERROR(XLOOKUP(A7,V6_DONNEES_PAR_BLOC_ANNEE!$C$5:$C$200,V6_DONNEES_PAR_BLOC_ANNEE!$Y$5:$Y$200),"")</x:f>
      </x:c>
      <x:c r="E7" s="205" t="n">
        <x:f>IFERROR(XLOOKUP(A7,V6_DONNEES_PAR_BLOC_ANNEE!$C$5:$C$200,V6_DONNEES_PAR_BLOC_ANNEE!$Z$5:$Z$200),0)</x:f>
        <x:v>0.015</x:v>
      </x:c>
      <x:c r="F7" s="209" t="str">
        <x:f>IF(OR($C7="",NOT(ISNUMBER($C7))),"",$C7*(1+$E7)^(2026-$D7))</x:f>
      </x:c>
      <x:c r="G7" s="209" t="str">
        <x:f>IF(OR($C7="",NOT(ISNUMBER($C7))),"",$C7*(1+$E7)^(2027-$D7))</x:f>
      </x:c>
      <x:c r="H7" s="209" t="str">
        <x:f>IF(OR($C7="",NOT(ISNUMBER($C7))),"",$C7*(1+$E7)^(2028-$D7))</x:f>
      </x:c>
      <x:c r="I7" s="209" t="str">
        <x:f>IF(OR($C7="",NOT(ISNUMBER($C7))),"",$C7*(1+$E7)^(2029-$D7))</x:f>
      </x:c>
      <x:c r="J7" s="209" t="str">
        <x:f>IF(OR($C7="",NOT(ISNUMBER($C7))),"",$C7*(1+$E7)^(2030-$D7))</x:f>
      </x:c>
      <x:c r="K7" s="209" t="str">
        <x:f>IF(OR($C7="",NOT(ISNUMBER($C7))),"",$C7*(1+$E7)^(2031-$D7))</x:f>
      </x:c>
      <x:c r="L7" s="209" t="str">
        <x:f>IF(OR($C7="",NOT(ISNUMBER($C7))),"",$C7*(1+$E7)^(2032-$D7))</x:f>
      </x:c>
      <x:c r="M7" s="209" t="str">
        <x:f>IF(OR($C7="",NOT(ISNUMBER($C7))),"",$C7*(1+$E7)^(2033-$D7))</x:f>
      </x:c>
      <x:c r="N7" s="209" t="str">
        <x:f>IF(OR($C7="",NOT(ISNUMBER($C7))),"",$C7*(1+$E7)^(2034-$D7))</x:f>
      </x:c>
      <x:c r="O7" s="209" t="str">
        <x:f>IF(OR($C7="",NOT(ISNUMBER($C7))),"",$C7*(1+$E7)^(2035-$D7))</x:f>
      </x:c>
    </x:row>
    <x:row r="8">
      <x:c r="A8" s="204" t="str">
        <x:v>Pluviométrie</x:v>
      </x:c>
      <x:c r="B8" s="204" t="str">
        <x:f>IFERROR(XLOOKUP(A8,V6_DONNEES_PAR_BLOC_ANNEE!$C$5:$C$200,V6_DONNEES_PAR_BLOC_ANNEE!$B$5:$B$200),"À mapper")</x:f>
        <x:v>Climat et météorologie</x:v>
      </x:c>
      <x:c r="C8" s="209" t="str">
        <x:f>IFERROR(XLOOKUP(A8,V6_DONNEES_PAR_BLOC_ANNEE!$C$5:$C$200,V6_DONNEES_PAR_BLOC_ANNEE!$X$5:$X$200),"")</x:f>
      </x:c>
      <x:c r="D8" s="209" t="str">
        <x:f>IFERROR(XLOOKUP(A8,V6_DONNEES_PAR_BLOC_ANNEE!$C$5:$C$200,V6_DONNEES_PAR_BLOC_ANNEE!$Y$5:$Y$200),"")</x:f>
      </x:c>
      <x:c r="E8" s="205" t="n">
        <x:f>IFERROR(XLOOKUP(A8,V6_DONNEES_PAR_BLOC_ANNEE!$C$5:$C$200,V6_DONNEES_PAR_BLOC_ANNEE!$Z$5:$Z$200),0)</x:f>
        <x:v>0.015</x:v>
      </x:c>
      <x:c r="F8" s="209" t="str">
        <x:f>IF(OR($C8="",NOT(ISNUMBER($C8))),"",$C8*(1+$E8)^(2026-$D8))</x:f>
      </x:c>
      <x:c r="G8" s="209" t="str">
        <x:f>IF(OR($C8="",NOT(ISNUMBER($C8))),"",$C8*(1+$E8)^(2027-$D8))</x:f>
      </x:c>
      <x:c r="H8" s="209" t="str">
        <x:f>IF(OR($C8="",NOT(ISNUMBER($C8))),"",$C8*(1+$E8)^(2028-$D8))</x:f>
      </x:c>
      <x:c r="I8" s="209" t="str">
        <x:f>IF(OR($C8="",NOT(ISNUMBER($C8))),"",$C8*(1+$E8)^(2029-$D8))</x:f>
      </x:c>
      <x:c r="J8" s="209" t="str">
        <x:f>IF(OR($C8="",NOT(ISNUMBER($C8))),"",$C8*(1+$E8)^(2030-$D8))</x:f>
      </x:c>
      <x:c r="K8" s="209" t="str">
        <x:f>IF(OR($C8="",NOT(ISNUMBER($C8))),"",$C8*(1+$E8)^(2031-$D8))</x:f>
      </x:c>
      <x:c r="L8" s="209" t="str">
        <x:f>IF(OR($C8="",NOT(ISNUMBER($C8))),"",$C8*(1+$E8)^(2032-$D8))</x:f>
      </x:c>
      <x:c r="M8" s="209" t="str">
        <x:f>IF(OR($C8="",NOT(ISNUMBER($C8))),"",$C8*(1+$E8)^(2033-$D8))</x:f>
      </x:c>
      <x:c r="N8" s="209" t="str">
        <x:f>IF(OR($C8="",NOT(ISNUMBER($C8))),"",$C8*(1+$E8)^(2034-$D8))</x:f>
      </x:c>
      <x:c r="O8" s="209" t="str">
        <x:f>IF(OR($C8="",NOT(ISNUMBER($C8))),"",$C8*(1+$E8)^(2035-$D8))</x:f>
      </x:c>
    </x:row>
    <x:row r="9">
      <x:c r="A9" s="204" t="str">
        <x:v>Production d'eau</x:v>
      </x:c>
      <x:c r="B9" s="204" t="str">
        <x:f>IFERROR(XLOOKUP(A9,V6_DONNEES_PAR_BLOC_ANNEE!$C$5:$C$200,V6_DONNEES_PAR_BLOC_ANNEE!$B$5:$B$200),"À mapper")</x:f>
        <x:v>Eau</x:v>
      </x:c>
      <x:c r="C9" s="209" t="str">
        <x:f>IFERROR(XLOOKUP(A9,V6_DONNEES_PAR_BLOC_ANNEE!$C$5:$C$200,V6_DONNEES_PAR_BLOC_ANNEE!$X$5:$X$200),"")</x:f>
      </x:c>
      <x:c r="D9" s="209" t="str">
        <x:f>IFERROR(XLOOKUP(A9,V6_DONNEES_PAR_BLOC_ANNEE!$C$5:$C$200,V6_DONNEES_PAR_BLOC_ANNEE!$Y$5:$Y$200),"")</x:f>
      </x:c>
      <x:c r="E9" s="205" t="n">
        <x:f>IFERROR(XLOOKUP(A9,V6_DONNEES_PAR_BLOC_ANNEE!$C$5:$C$200,V6_DONNEES_PAR_BLOC_ANNEE!$Z$5:$Z$200),0)</x:f>
        <x:v>0.02</x:v>
      </x:c>
      <x:c r="F9" s="209" t="str">
        <x:f>IF(OR($C9="",NOT(ISNUMBER($C9))),"",$C9*(1+$E9)^(2026-$D9))</x:f>
      </x:c>
      <x:c r="G9" s="209" t="str">
        <x:f>IF(OR($C9="",NOT(ISNUMBER($C9))),"",$C9*(1+$E9)^(2027-$D9))</x:f>
      </x:c>
      <x:c r="H9" s="209" t="str">
        <x:f>IF(OR($C9="",NOT(ISNUMBER($C9))),"",$C9*(1+$E9)^(2028-$D9))</x:f>
      </x:c>
      <x:c r="I9" s="209" t="str">
        <x:f>IF(OR($C9="",NOT(ISNUMBER($C9))),"",$C9*(1+$E9)^(2029-$D9))</x:f>
      </x:c>
      <x:c r="J9" s="209" t="str">
        <x:f>IF(OR($C9="",NOT(ISNUMBER($C9))),"",$C9*(1+$E9)^(2030-$D9))</x:f>
      </x:c>
      <x:c r="K9" s="209" t="str">
        <x:f>IF(OR($C9="",NOT(ISNUMBER($C9))),"",$C9*(1+$E9)^(2031-$D9))</x:f>
      </x:c>
      <x:c r="L9" s="209" t="str">
        <x:f>IF(OR($C9="",NOT(ISNUMBER($C9))),"",$C9*(1+$E9)^(2032-$D9))</x:f>
      </x:c>
      <x:c r="M9" s="209" t="str">
        <x:f>IF(OR($C9="",NOT(ISNUMBER($C9))),"",$C9*(1+$E9)^(2033-$D9))</x:f>
      </x:c>
      <x:c r="N9" s="209" t="str">
        <x:f>IF(OR($C9="",NOT(ISNUMBER($C9))),"",$C9*(1+$E9)^(2034-$D9))</x:f>
      </x:c>
      <x:c r="O9" s="209" t="str">
        <x:f>IF(OR($C9="",NOT(ISNUMBER($C9))),"",$C9*(1+$E9)^(2035-$D9))</x:f>
      </x:c>
    </x:row>
    <x:row r="10">
      <x:c r="A10" s="204" t="str">
        <x:v>Consommation totale</x:v>
      </x:c>
      <x:c r="B10" s="204" t="str">
        <x:f>IFERROR(XLOOKUP(A10,V6_DONNEES_PAR_BLOC_ANNEE!$C$5:$C$200,V6_DONNEES_PAR_BLOC_ANNEE!$B$5:$B$200),"À mapper")</x:f>
        <x:v>Énergie</x:v>
      </x:c>
      <x:c r="C10" s="209" t="str">
        <x:f>IFERROR(XLOOKUP(A10,V6_DONNEES_PAR_BLOC_ANNEE!$C$5:$C$200,V6_DONNEES_PAR_BLOC_ANNEE!$X$5:$X$200),"")</x:f>
      </x:c>
      <x:c r="D10" s="209" t="str">
        <x:f>IFERROR(XLOOKUP(A10,V6_DONNEES_PAR_BLOC_ANNEE!$C$5:$C$200,V6_DONNEES_PAR_BLOC_ANNEE!$Y$5:$Y$200),"")</x:f>
      </x:c>
      <x:c r="E10" s="205" t="n">
        <x:f>IFERROR(XLOOKUP(A10,V6_DONNEES_PAR_BLOC_ANNEE!$C$5:$C$200,V6_DONNEES_PAR_BLOC_ANNEE!$Z$5:$Z$200),0)</x:f>
        <x:v>0.03</x:v>
      </x:c>
      <x:c r="F10" s="209" t="str">
        <x:f>IF(OR($C10="",NOT(ISNUMBER($C10))),"",$C10*(1+$E10)^(2026-$D10))</x:f>
      </x:c>
      <x:c r="G10" s="209" t="str">
        <x:f>IF(OR($C10="",NOT(ISNUMBER($C10))),"",$C10*(1+$E10)^(2027-$D10))</x:f>
      </x:c>
      <x:c r="H10" s="209" t="str">
        <x:f>IF(OR($C10="",NOT(ISNUMBER($C10))),"",$C10*(1+$E10)^(2028-$D10))</x:f>
      </x:c>
      <x:c r="I10" s="209" t="str">
        <x:f>IF(OR($C10="",NOT(ISNUMBER($C10))),"",$C10*(1+$E10)^(2029-$D10))</x:f>
      </x:c>
      <x:c r="J10" s="209" t="str">
        <x:f>IF(OR($C10="",NOT(ISNUMBER($C10))),"",$C10*(1+$E10)^(2030-$D10))</x:f>
      </x:c>
      <x:c r="K10" s="209" t="str">
        <x:f>IF(OR($C10="",NOT(ISNUMBER($C10))),"",$C10*(1+$E10)^(2031-$D10))</x:f>
      </x:c>
      <x:c r="L10" s="209" t="str">
        <x:f>IF(OR($C10="",NOT(ISNUMBER($C10))),"",$C10*(1+$E10)^(2032-$D10))</x:f>
      </x:c>
      <x:c r="M10" s="209" t="str">
        <x:f>IF(OR($C10="",NOT(ISNUMBER($C10))),"",$C10*(1+$E10)^(2033-$D10))</x:f>
      </x:c>
      <x:c r="N10" s="209" t="str">
        <x:f>IF(OR($C10="",NOT(ISNUMBER($C10))),"",$C10*(1+$E10)^(2034-$D10))</x:f>
      </x:c>
      <x:c r="O10" s="209" t="str">
        <x:f>IF(OR($C10="",NOT(ISNUMBER($C10))),"",$C10*(1+$E10)^(2035-$D10))</x:f>
      </x:c>
    </x:row>
    <x:row r="11">
      <x:c r="A11" s="204" t="str">
        <x:v>Résultats</x:v>
      </x:c>
      <x:c r="B11" s="204" t="str">
        <x:f>IFERROR(XLOOKUP(A11,V6_DONNEES_PAR_BLOC_ANNEE!$C$5:$C$200,V6_DONNEES_PAR_BLOC_ANNEE!$B$5:$B$200),"À mapper")</x:f>
        <x:v>Inventaire GES</x:v>
      </x:c>
      <x:c r="C11" s="209" t="str">
        <x:f>IFERROR(XLOOKUP(A11,V6_DONNEES_PAR_BLOC_ANNEE!$C$5:$C$200,V6_DONNEES_PAR_BLOC_ANNEE!$X$5:$X$200),"")</x:f>
      </x:c>
      <x:c r="D11" s="209" t="str">
        <x:f>IFERROR(XLOOKUP(A11,V6_DONNEES_PAR_BLOC_ANNEE!$C$5:$C$200,V6_DONNEES_PAR_BLOC_ANNEE!$Y$5:$Y$200),"")</x:f>
      </x:c>
      <x:c r="E11" s="205" t="n">
        <x:f>IFERROR(XLOOKUP(A11,V6_DONNEES_PAR_BLOC_ANNEE!$C$5:$C$200,V6_DONNEES_PAR_BLOC_ANNEE!$Z$5:$Z$200),0)</x:f>
        <x:v>-0.03</x:v>
      </x:c>
      <x:c r="F11" s="209" t="str">
        <x:f>IF(OR($C11="",NOT(ISNUMBER($C11))),"",$C11*(1+$E11)^(2026-$D11))</x:f>
      </x:c>
      <x:c r="G11" s="209" t="str">
        <x:f>IF(OR($C11="",NOT(ISNUMBER($C11))),"",$C11*(1+$E11)^(2027-$D11))</x:f>
      </x:c>
      <x:c r="H11" s="209" t="str">
        <x:f>IF(OR($C11="",NOT(ISNUMBER($C11))),"",$C11*(1+$E11)^(2028-$D11))</x:f>
      </x:c>
      <x:c r="I11" s="209" t="str">
        <x:f>IF(OR($C11="",NOT(ISNUMBER($C11))),"",$C11*(1+$E11)^(2029-$D11))</x:f>
      </x:c>
      <x:c r="J11" s="209" t="str">
        <x:f>IF(OR($C11="",NOT(ISNUMBER($C11))),"",$C11*(1+$E11)^(2030-$D11))</x:f>
      </x:c>
      <x:c r="K11" s="209" t="str">
        <x:f>IF(OR($C11="",NOT(ISNUMBER($C11))),"",$C11*(1+$E11)^(2031-$D11))</x:f>
      </x:c>
      <x:c r="L11" s="209" t="str">
        <x:f>IF(OR($C11="",NOT(ISNUMBER($C11))),"",$C11*(1+$E11)^(2032-$D11))</x:f>
      </x:c>
      <x:c r="M11" s="209" t="str">
        <x:f>IF(OR($C11="",NOT(ISNUMBER($C11))),"",$C11*(1+$E11)^(2033-$D11))</x:f>
      </x:c>
      <x:c r="N11" s="209" t="str">
        <x:f>IF(OR($C11="",NOT(ISNUMBER($C11))),"",$C11*(1+$E11)^(2034-$D11))</x:f>
      </x:c>
      <x:c r="O11" s="209" t="str">
        <x:f>IF(OR($C11="",NOT(ISNUMBER($C11))),"",$C11*(1+$E11)^(2035-$D11))</x:f>
      </x:c>
    </x:row>
    <x:row r="12">
      <x:c r="A12" s="204" t="str">
        <x:v>Passagers BRT</x:v>
      </x:c>
      <x:c r="B12" s="204" t="str">
        <x:f>IFERROR(XLOOKUP(A12,V6_DONNEES_PAR_BLOC_ANNEE!$C$5:$C$200,V6_DONNEES_PAR_BLOC_ANNEE!$B$5:$B$200),"À mapper")</x:f>
        <x:v>Mobilité</x:v>
      </x:c>
      <x:c r="C12" s="209" t="str">
        <x:f>IFERROR(XLOOKUP(A12,V6_DONNEES_PAR_BLOC_ANNEE!$C$5:$C$200,V6_DONNEES_PAR_BLOC_ANNEE!$X$5:$X$200),"")</x:f>
      </x:c>
      <x:c r="D12" s="209" t="str">
        <x:f>IFERROR(XLOOKUP(A12,V6_DONNEES_PAR_BLOC_ANNEE!$C$5:$C$200,V6_DONNEES_PAR_BLOC_ANNEE!$Y$5:$Y$200),"")</x:f>
      </x:c>
      <x:c r="E12" s="205" t="n">
        <x:f>IFERROR(XLOOKUP(A12,V6_DONNEES_PAR_BLOC_ANNEE!$C$5:$C$200,V6_DONNEES_PAR_BLOC_ANNEE!$Z$5:$Z$200),0)</x:f>
        <x:v>0.04</x:v>
      </x:c>
      <x:c r="F12" s="209" t="str">
        <x:f>IF(OR($C12="",NOT(ISNUMBER($C12))),"",$C12*(1+$E12)^(2026-$D12))</x:f>
      </x:c>
      <x:c r="G12" s="209" t="str">
        <x:f>IF(OR($C12="",NOT(ISNUMBER($C12))),"",$C12*(1+$E12)^(2027-$D12))</x:f>
      </x:c>
      <x:c r="H12" s="209" t="str">
        <x:f>IF(OR($C12="",NOT(ISNUMBER($C12))),"",$C12*(1+$E12)^(2028-$D12))</x:f>
      </x:c>
      <x:c r="I12" s="209" t="str">
        <x:f>IF(OR($C12="",NOT(ISNUMBER($C12))),"",$C12*(1+$E12)^(2029-$D12))</x:f>
      </x:c>
      <x:c r="J12" s="209" t="str">
        <x:f>IF(OR($C12="",NOT(ISNUMBER($C12))),"",$C12*(1+$E12)^(2030-$D12))</x:f>
      </x:c>
      <x:c r="K12" s="209" t="str">
        <x:f>IF(OR($C12="",NOT(ISNUMBER($C12))),"",$C12*(1+$E12)^(2031-$D12))</x:f>
      </x:c>
      <x:c r="L12" s="209" t="str">
        <x:f>IF(OR($C12="",NOT(ISNUMBER($C12))),"",$C12*(1+$E12)^(2032-$D12))</x:f>
      </x:c>
      <x:c r="M12" s="209" t="str">
        <x:f>IF(OR($C12="",NOT(ISNUMBER($C12))),"",$C12*(1+$E12)^(2033-$D12))</x:f>
      </x:c>
      <x:c r="N12" s="209" t="str">
        <x:f>IF(OR($C12="",NOT(ISNUMBER($C12))),"",$C12*(1+$E12)^(2034-$D12))</x:f>
      </x:c>
      <x:c r="O12" s="209" t="str">
        <x:f>IF(OR($C12="",NOT(ISNUMBER($C12))),"",$C12*(1+$E12)^(2035-$D12))</x:f>
      </x:c>
    </x:row>
    <x:row r="13">
      <x:c r="A13" s="204" t="str">
        <x:v>PM2.5</x:v>
      </x:c>
      <x:c r="B13" s="204" t="str">
        <x:f>IFERROR(XLOOKUP(A13,V6_DONNEES_PAR_BLOC_ANNEE!$C$5:$C$200,V6_DONNEES_PAR_BLOC_ANNEE!$B$5:$B$200),"À mapper")</x:f>
        <x:v>Qualité de l'air</x:v>
      </x:c>
      <x:c r="C13" s="209" t="str">
        <x:f>IFERROR(XLOOKUP(A13,V6_DONNEES_PAR_BLOC_ANNEE!$C$5:$C$200,V6_DONNEES_PAR_BLOC_ANNEE!$X$5:$X$200),"")</x:f>
      </x:c>
      <x:c r="D13" s="209" t="str">
        <x:f>IFERROR(XLOOKUP(A13,V6_DONNEES_PAR_BLOC_ANNEE!$C$5:$C$200,V6_DONNEES_PAR_BLOC_ANNEE!$Y$5:$Y$200),"")</x:f>
      </x:c>
      <x:c r="E13" s="205" t="n">
        <x:f>IFERROR(XLOOKUP(A13,V6_DONNEES_PAR_BLOC_ANNEE!$C$5:$C$200,V6_DONNEES_PAR_BLOC_ANNEE!$Z$5:$Z$200),0)</x:f>
        <x:v>-0.01</x:v>
      </x:c>
      <x:c r="F13" s="209" t="str">
        <x:f>IF(OR($C13="",NOT(ISNUMBER($C13))),"",$C13*(1+$E13)^(2026-$D13))</x:f>
      </x:c>
      <x:c r="G13" s="209" t="str">
        <x:f>IF(OR($C13="",NOT(ISNUMBER($C13))),"",$C13*(1+$E13)^(2027-$D13))</x:f>
      </x:c>
      <x:c r="H13" s="209" t="str">
        <x:f>IF(OR($C13="",NOT(ISNUMBER($C13))),"",$C13*(1+$E13)^(2028-$D13))</x:f>
      </x:c>
      <x:c r="I13" s="209" t="str">
        <x:f>IF(OR($C13="",NOT(ISNUMBER($C13))),"",$C13*(1+$E13)^(2029-$D13))</x:f>
      </x:c>
      <x:c r="J13" s="209" t="str">
        <x:f>IF(OR($C13="",NOT(ISNUMBER($C13))),"",$C13*(1+$E13)^(2030-$D13))</x:f>
      </x:c>
      <x:c r="K13" s="209" t="str">
        <x:f>IF(OR($C13="",NOT(ISNUMBER($C13))),"",$C13*(1+$E13)^(2031-$D13))</x:f>
      </x:c>
      <x:c r="L13" s="209" t="str">
        <x:f>IF(OR($C13="",NOT(ISNUMBER($C13))),"",$C13*(1+$E13)^(2032-$D13))</x:f>
      </x:c>
      <x:c r="M13" s="209" t="str">
        <x:f>IF(OR($C13="",NOT(ISNUMBER($C13))),"",$C13*(1+$E13)^(2033-$D13))</x:f>
      </x:c>
      <x:c r="N13" s="209" t="str">
        <x:f>IF(OR($C13="",NOT(ISNUMBER($C13))),"",$C13*(1+$E13)^(2034-$D13))</x:f>
      </x:c>
      <x:c r="O13" s="209" t="str">
        <x:f>IF(OR($C13="",NOT(ISNUMBER($C13))),"",$C13*(1+$E13)^(2035-$D13))</x:f>
      </x:c>
    </x:row>
    <x:row r="14">
      <x:c r="A14" s="204" t="str">
        <x:v>Déchets collectés</x:v>
      </x:c>
      <x:c r="B14" s="204" t="str">
        <x:f>IFERROR(XLOOKUP(A14,V6_DONNEES_PAR_BLOC_ANNEE!$C$5:$C$200,V6_DONNEES_PAR_BLOC_ANNEE!$B$5:$B$200),"À mapper")</x:f>
        <x:v>Déchets</x:v>
      </x:c>
      <x:c r="C14" s="209" t="str">
        <x:f>IFERROR(XLOOKUP(A14,V6_DONNEES_PAR_BLOC_ANNEE!$C$5:$C$200,V6_DONNEES_PAR_BLOC_ANNEE!$X$5:$X$200),"")</x:f>
      </x:c>
      <x:c r="D14" s="209" t="str">
        <x:f>IFERROR(XLOOKUP(A14,V6_DONNEES_PAR_BLOC_ANNEE!$C$5:$C$200,V6_DONNEES_PAR_BLOC_ANNEE!$Y$5:$Y$200),"")</x:f>
      </x:c>
      <x:c r="E14" s="205" t="n">
        <x:f>IFERROR(XLOOKUP(A14,V6_DONNEES_PAR_BLOC_ANNEE!$C$5:$C$200,V6_DONNEES_PAR_BLOC_ANNEE!$Z$5:$Z$200),0)</x:f>
        <x:v>0.03</x:v>
      </x:c>
      <x:c r="F14" s="209" t="str">
        <x:f>IF(OR($C14="",NOT(ISNUMBER($C14))),"",$C14*(1+$E14)^(2026-$D14))</x:f>
      </x:c>
      <x:c r="G14" s="209" t="str">
        <x:f>IF(OR($C14="",NOT(ISNUMBER($C14))),"",$C14*(1+$E14)^(2027-$D14))</x:f>
      </x:c>
      <x:c r="H14" s="209" t="str">
        <x:f>IF(OR($C14="",NOT(ISNUMBER($C14))),"",$C14*(1+$E14)^(2028-$D14))</x:f>
      </x:c>
      <x:c r="I14" s="209" t="str">
        <x:f>IF(OR($C14="",NOT(ISNUMBER($C14))),"",$C14*(1+$E14)^(2029-$D14))</x:f>
      </x:c>
      <x:c r="J14" s="209" t="str">
        <x:f>IF(OR($C14="",NOT(ISNUMBER($C14))),"",$C14*(1+$E14)^(2030-$D14))</x:f>
      </x:c>
      <x:c r="K14" s="209" t="str">
        <x:f>IF(OR($C14="",NOT(ISNUMBER($C14))),"",$C14*(1+$E14)^(2031-$D14))</x:f>
      </x:c>
      <x:c r="L14" s="209" t="str">
        <x:f>IF(OR($C14="",NOT(ISNUMBER($C14))),"",$C14*(1+$E14)^(2032-$D14))</x:f>
      </x:c>
      <x:c r="M14" s="209" t="str">
        <x:f>IF(OR($C14="",NOT(ISNUMBER($C14))),"",$C14*(1+$E14)^(2033-$D14))</x:f>
      </x:c>
      <x:c r="N14" s="209" t="str">
        <x:f>IF(OR($C14="",NOT(ISNUMBER($C14))),"",$C14*(1+$E14)^(2034-$D14))</x:f>
      </x:c>
      <x:c r="O14" s="209" t="str">
        <x:f>IF(OR($C14="",NOT(ISNUMBER($C14))),"",$C14*(1+$E14)^(2035-$D14))</x:f>
      </x:c>
    </x:row>
    <x:row r="15">
      <x:c r="A15" s="204" t="str">
        <x:v>Surface espaces verts</x:v>
      </x:c>
      <x:c r="B15" s="204" t="str">
        <x:f>IFERROR(XLOOKUP(A15,V6_DONNEES_PAR_BLOC_ANNEE!$C$5:$C$200,V6_DONNEES_PAR_BLOC_ANNEE!$B$5:$B$200),"À mapper")</x:f>
        <x:v>Espaces verts et biodiversité</x:v>
      </x:c>
      <x:c r="C15" s="209" t="str">
        <x:f>IFERROR(XLOOKUP(A15,V6_DONNEES_PAR_BLOC_ANNEE!$C$5:$C$200,V6_DONNEES_PAR_BLOC_ANNEE!$X$5:$X$200),"")</x:f>
      </x:c>
      <x:c r="D15" s="209" t="str">
        <x:f>IFERROR(XLOOKUP(A15,V6_DONNEES_PAR_BLOC_ANNEE!$C$5:$C$200,V6_DONNEES_PAR_BLOC_ANNEE!$Y$5:$Y$200),"")</x:f>
      </x:c>
      <x:c r="E15" s="205" t="n">
        <x:f>IFERROR(XLOOKUP(A15,V6_DONNEES_PAR_BLOC_ANNEE!$C$5:$C$200,V6_DONNEES_PAR_BLOC_ANNEE!$Z$5:$Z$200),0)</x:f>
        <x:v>0.05</x:v>
      </x:c>
      <x:c r="F15" s="209" t="str">
        <x:f>IF(OR($C15="",NOT(ISNUMBER($C15))),"",$C15*(1+$E15)^(2026-$D15))</x:f>
      </x:c>
      <x:c r="G15" s="209" t="str">
        <x:f>IF(OR($C15="",NOT(ISNUMBER($C15))),"",$C15*(1+$E15)^(2027-$D15))</x:f>
      </x:c>
      <x:c r="H15" s="209" t="str">
        <x:f>IF(OR($C15="",NOT(ISNUMBER($C15))),"",$C15*(1+$E15)^(2028-$D15))</x:f>
      </x:c>
      <x:c r="I15" s="209" t="str">
        <x:f>IF(OR($C15="",NOT(ISNUMBER($C15))),"",$C15*(1+$E15)^(2029-$D15))</x:f>
      </x:c>
      <x:c r="J15" s="209" t="str">
        <x:f>IF(OR($C15="",NOT(ISNUMBER($C15))),"",$C15*(1+$E15)^(2030-$D15))</x:f>
      </x:c>
      <x:c r="K15" s="209" t="str">
        <x:f>IF(OR($C15="",NOT(ISNUMBER($C15))),"",$C15*(1+$E15)^(2031-$D15))</x:f>
      </x:c>
      <x:c r="L15" s="209" t="str">
        <x:f>IF(OR($C15="",NOT(ISNUMBER($C15))),"",$C15*(1+$E15)^(2032-$D15))</x:f>
      </x:c>
      <x:c r="M15" s="209" t="str">
        <x:f>IF(OR($C15="",NOT(ISNUMBER($C15))),"",$C15*(1+$E15)^(2033-$D15))</x:f>
      </x:c>
      <x:c r="N15" s="209" t="str">
        <x:f>IF(OR($C15="",NOT(ISNUMBER($C15))),"",$C15*(1+$E15)^(2034-$D15))</x:f>
      </x:c>
      <x:c r="O15" s="209" t="str">
        <x:f>IF(OR($C15="",NOT(ISNUMBER($C15))),"",$C15*(1+$E15)^(2035-$D15))</x:f>
      </x:c>
    </x:row>
    <x:row r="16">
      <x:c r="A16" s="204" t="str">
        <x:v>CO2 séquestré estimé</x:v>
      </x:c>
      <x:c r="B16" s="204" t="str">
        <x:f>IFERROR(XLOOKUP(A16,V6_DONNEES_PAR_BLOC_ANNEE!$C$5:$C$200,V6_DONNEES_PAR_BLOC_ANNEE!$B$5:$B$200),"À mapper")</x:f>
        <x:v>Espaces verts et biodiversité</x:v>
      </x:c>
      <x:c r="C16" s="209" t="str">
        <x:f>IFERROR(XLOOKUP(A16,V6_DONNEES_PAR_BLOC_ANNEE!$C$5:$C$200,V6_DONNEES_PAR_BLOC_ANNEE!$X$5:$X$200),"")</x:f>
      </x:c>
      <x:c r="D16" s="209" t="str">
        <x:f>IFERROR(XLOOKUP(A16,V6_DONNEES_PAR_BLOC_ANNEE!$C$5:$C$200,V6_DONNEES_PAR_BLOC_ANNEE!$Y$5:$Y$200),"")</x:f>
      </x:c>
      <x:c r="E16" s="205" t="n">
        <x:f>IFERROR(XLOOKUP(A16,V6_DONNEES_PAR_BLOC_ANNEE!$C$5:$C$200,V6_DONNEES_PAR_BLOC_ANNEE!$Z$5:$Z$200),0)</x:f>
        <x:v>0.05</x:v>
      </x:c>
      <x:c r="F16" s="209" t="str">
        <x:f>IF(OR($C16="",NOT(ISNUMBER($C16))),"",$C16*(1+$E16)^(2026-$D16))</x:f>
      </x:c>
      <x:c r="G16" s="209" t="str">
        <x:f>IF(OR($C16="",NOT(ISNUMBER($C16))),"",$C16*(1+$E16)^(2027-$D16))</x:f>
      </x:c>
      <x:c r="H16" s="209" t="str">
        <x:f>IF(OR($C16="",NOT(ISNUMBER($C16))),"",$C16*(1+$E16)^(2028-$D16))</x:f>
      </x:c>
      <x:c r="I16" s="209" t="str">
        <x:f>IF(OR($C16="",NOT(ISNUMBER($C16))),"",$C16*(1+$E16)^(2029-$D16))</x:f>
      </x:c>
      <x:c r="J16" s="209" t="str">
        <x:f>IF(OR($C16="",NOT(ISNUMBER($C16))),"",$C16*(1+$E16)^(2030-$D16))</x:f>
      </x:c>
      <x:c r="K16" s="209" t="str">
        <x:f>IF(OR($C16="",NOT(ISNUMBER($C16))),"",$C16*(1+$E16)^(2031-$D16))</x:f>
      </x:c>
      <x:c r="L16" s="209" t="str">
        <x:f>IF(OR($C16="",NOT(ISNUMBER($C16))),"",$C16*(1+$E16)^(2032-$D16))</x:f>
      </x:c>
      <x:c r="M16" s="209" t="str">
        <x:f>IF(OR($C16="",NOT(ISNUMBER($C16))),"",$C16*(1+$E16)^(2033-$D16))</x:f>
      </x:c>
      <x:c r="N16" s="209" t="str">
        <x:f>IF(OR($C16="",NOT(ISNUMBER($C16))),"",$C16*(1+$E16)^(2034-$D16))</x:f>
      </x:c>
      <x:c r="O16" s="209" t="str">
        <x:f>IF(OR($C16="",NOT(ISNUMBER($C16))),"",$C16*(1+$E16)^(2035-$D16))</x:f>
      </x:c>
    </x:row>
    <x:row r="17">
      <x:c r="A17" s="204" t="str">
        <x:v>Financement obtenu</x:v>
      </x:c>
      <x:c r="B17" s="204" t="str">
        <x:f>IFERROR(XLOOKUP(A17,V6_DONNEES_PAR_BLOC_ANNEE!$C$5:$C$200,V6_DONNEES_PAR_BLOC_ANNEE!$B$5:$B$200),"À mapper")</x:f>
        <x:v>Finance climat</x:v>
      </x:c>
      <x:c r="C17" s="209" t="str">
        <x:f>IFERROR(XLOOKUP(A17,V6_DONNEES_PAR_BLOC_ANNEE!$C$5:$C$200,V6_DONNEES_PAR_BLOC_ANNEE!$X$5:$X$200),"")</x:f>
      </x:c>
      <x:c r="D17" s="209" t="str">
        <x:f>IFERROR(XLOOKUP(A17,V6_DONNEES_PAR_BLOC_ANNEE!$C$5:$C$200,V6_DONNEES_PAR_BLOC_ANNEE!$Y$5:$Y$200),"")</x:f>
      </x:c>
      <x:c r="E17" s="205" t="n">
        <x:f>IFERROR(XLOOKUP(A17,V6_DONNEES_PAR_BLOC_ANNEE!$C$5:$C$200,V6_DONNEES_PAR_BLOC_ANNEE!$Z$5:$Z$200),0)</x:f>
        <x:v>0.08</x:v>
      </x:c>
      <x:c r="F17" s="209" t="str">
        <x:f>IF(OR($C17="",NOT(ISNUMBER($C17))),"",$C17*(1+$E17)^(2026-$D17))</x:f>
      </x:c>
      <x:c r="G17" s="209" t="str">
        <x:f>IF(OR($C17="",NOT(ISNUMBER($C17))),"",$C17*(1+$E17)^(2027-$D17))</x:f>
      </x:c>
      <x:c r="H17" s="209" t="str">
        <x:f>IF(OR($C17="",NOT(ISNUMBER($C17))),"",$C17*(1+$E17)^(2028-$D17))</x:f>
      </x:c>
      <x:c r="I17" s="209" t="str">
        <x:f>IF(OR($C17="",NOT(ISNUMBER($C17))),"",$C17*(1+$E17)^(2029-$D17))</x:f>
      </x:c>
      <x:c r="J17" s="209" t="str">
        <x:f>IF(OR($C17="",NOT(ISNUMBER($C17))),"",$C17*(1+$E17)^(2030-$D17))</x:f>
      </x:c>
      <x:c r="K17" s="209" t="str">
        <x:f>IF(OR($C17="",NOT(ISNUMBER($C17))),"",$C17*(1+$E17)^(2031-$D17))</x:f>
      </x:c>
      <x:c r="L17" s="209" t="str">
        <x:f>IF(OR($C17="",NOT(ISNUMBER($C17))),"",$C17*(1+$E17)^(2032-$D17))</x:f>
      </x:c>
      <x:c r="M17" s="209" t="str">
        <x:f>IF(OR($C17="",NOT(ISNUMBER($C17))),"",$C17*(1+$E17)^(2033-$D17))</x:f>
      </x:c>
      <x:c r="N17" s="209" t="str">
        <x:f>IF(OR($C17="",NOT(ISNUMBER($C17))),"",$C17*(1+$E17)^(2034-$D17))</x:f>
      </x:c>
      <x:c r="O17" s="209" t="str">
        <x:f>IF(OR($C17="",NOT(ISNUMBER($C17))),"",$C17*(1+$E17)^(2035-$D17))</x:f>
      </x:c>
    </x:row>
    <x:row r="18">
      <x:c r="A18" s="204" t="str">
        <x:v>Nombre de projets</x:v>
      </x:c>
      <x:c r="B18" s="204" t="str">
        <x:f>IFERROR(XLOOKUP(A18,V6_DONNEES_PAR_BLOC_ANNEE!$C$5:$C$200,V6_DONNEES_PAR_BLOC_ANNEE!$B$5:$B$200),"À mapper")</x:f>
        <x:v>Finance climat</x:v>
      </x:c>
      <x:c r="C18" s="209" t="str">
        <x:f>IFERROR(XLOOKUP(A18,V6_DONNEES_PAR_BLOC_ANNEE!$C$5:$C$200,V6_DONNEES_PAR_BLOC_ANNEE!$X$5:$X$200),"")</x:f>
      </x:c>
      <x:c r="D18" s="209" t="str">
        <x:f>IFERROR(XLOOKUP(A18,V6_DONNEES_PAR_BLOC_ANNEE!$C$5:$C$200,V6_DONNEES_PAR_BLOC_ANNEE!$Y$5:$Y$200),"")</x:f>
      </x:c>
      <x:c r="E18" s="205" t="n">
        <x:f>IFERROR(XLOOKUP(A18,V6_DONNEES_PAR_BLOC_ANNEE!$C$5:$C$200,V6_DONNEES_PAR_BLOC_ANNEE!$Z$5:$Z$200),0)</x:f>
        <x:v>0.08</x:v>
      </x:c>
      <x:c r="F18" s="209" t="str">
        <x:f>IF(OR($C18="",NOT(ISNUMBER($C18))),"",$C18*(1+$E18)^(2026-$D18))</x:f>
      </x:c>
      <x:c r="G18" s="209" t="str">
        <x:f>IF(OR($C18="",NOT(ISNUMBER($C18))),"",$C18*(1+$E18)^(2027-$D18))</x:f>
      </x:c>
      <x:c r="H18" s="209" t="str">
        <x:f>IF(OR($C18="",NOT(ISNUMBER($C18))),"",$C18*(1+$E18)^(2028-$D18))</x:f>
      </x:c>
      <x:c r="I18" s="209" t="str">
        <x:f>IF(OR($C18="",NOT(ISNUMBER($C18))),"",$C18*(1+$E18)^(2029-$D18))</x:f>
      </x:c>
      <x:c r="J18" s="209" t="str">
        <x:f>IF(OR($C18="",NOT(ISNUMBER($C18))),"",$C18*(1+$E18)^(2030-$D18))</x:f>
      </x:c>
      <x:c r="K18" s="209" t="str">
        <x:f>IF(OR($C18="",NOT(ISNUMBER($C18))),"",$C18*(1+$E18)^(2031-$D18))</x:f>
      </x:c>
      <x:c r="L18" s="209" t="str">
        <x:f>IF(OR($C18="",NOT(ISNUMBER($C18))),"",$C18*(1+$E18)^(2032-$D18))</x:f>
      </x:c>
      <x:c r="M18" s="209" t="str">
        <x:f>IF(OR($C18="",NOT(ISNUMBER($C18))),"",$C18*(1+$E18)^(2033-$D18))</x:f>
      </x:c>
      <x:c r="N18" s="209" t="str">
        <x:f>IF(OR($C18="",NOT(ISNUMBER($C18))),"",$C18*(1+$E18)^(2034-$D18))</x:f>
      </x:c>
      <x:c r="O18" s="209" t="str">
        <x:f>IF(OR($C18="",NOT(ISNUMBER($C18))),"",$C18*(1+$E18)^(2035-$D18))</x:f>
      </x:c>
    </x:row>
    <x:row r="19">
      <x:c r="A19" s="204" t="str">
        <x:v>Population exposée aux risques</x:v>
      </x:c>
      <x:c r="B19" s="204" t="str">
        <x:f>IFERROR(XLOOKUP(A19,V6_DONNEES_PAR_BLOC_ANNEE!$C$5:$C$200,V6_DONNEES_PAR_BLOC_ANNEE!$B$5:$B$200),"À mapper")</x:f>
        <x:v>Données socio-économiques</x:v>
      </x:c>
      <x:c r="C19" s="209" t="str">
        <x:f>IFERROR(XLOOKUP(A19,V6_DONNEES_PAR_BLOC_ANNEE!$C$5:$C$200,V6_DONNEES_PAR_BLOC_ANNEE!$X$5:$X$200),"")</x:f>
      </x:c>
      <x:c r="D19" s="209" t="str">
        <x:f>IFERROR(XLOOKUP(A19,V6_DONNEES_PAR_BLOC_ANNEE!$C$5:$C$200,V6_DONNEES_PAR_BLOC_ANNEE!$Y$5:$Y$200),"")</x:f>
      </x:c>
      <x:c r="E19" s="205" t="n">
        <x:f>IFERROR(XLOOKUP(A19,V6_DONNEES_PAR_BLOC_ANNEE!$C$5:$C$200,V6_DONNEES_PAR_BLOC_ANNEE!$Z$5:$Z$200),0)</x:f>
        <x:v>0.025</x:v>
      </x:c>
      <x:c r="F19" s="209" t="str">
        <x:f>IF(OR($C19="",NOT(ISNUMBER($C19))),"",$C19*(1+$E19)^(2026-$D19))</x:f>
      </x:c>
      <x:c r="G19" s="209" t="str">
        <x:f>IF(OR($C19="",NOT(ISNUMBER($C19))),"",$C19*(1+$E19)^(2027-$D19))</x:f>
      </x:c>
      <x:c r="H19" s="209" t="str">
        <x:f>IF(OR($C19="",NOT(ISNUMBER($C19))),"",$C19*(1+$E19)^(2028-$D19))</x:f>
      </x:c>
      <x:c r="I19" s="209" t="str">
        <x:f>IF(OR($C19="",NOT(ISNUMBER($C19))),"",$C19*(1+$E19)^(2029-$D19))</x:f>
      </x:c>
      <x:c r="J19" s="209" t="str">
        <x:f>IF(OR($C19="",NOT(ISNUMBER($C19))),"",$C19*(1+$E19)^(2030-$D19))</x:f>
      </x:c>
      <x:c r="K19" s="209" t="str">
        <x:f>IF(OR($C19="",NOT(ISNUMBER($C19))),"",$C19*(1+$E19)^(2031-$D19))</x:f>
      </x:c>
      <x:c r="L19" s="209" t="str">
        <x:f>IF(OR($C19="",NOT(ISNUMBER($C19))),"",$C19*(1+$E19)^(2032-$D19))</x:f>
      </x:c>
      <x:c r="M19" s="209" t="str">
        <x:f>IF(OR($C19="",NOT(ISNUMBER($C19))),"",$C19*(1+$E19)^(2033-$D19))</x:f>
      </x:c>
      <x:c r="N19" s="209" t="str">
        <x:f>IF(OR($C19="",NOT(ISNUMBER($C19))),"",$C19*(1+$E19)^(2034-$D19))</x:f>
      </x:c>
      <x:c r="O19" s="209" t="str">
        <x:f>IF(OR($C19="",NOT(ISNUMBER($C19))),"",$C19*(1+$E19)^(2035-$D19))</x:f>
      </x:c>
    </x:row>
  </x:sheetData>
  <x:mergeCells>
    <x:mergeCell ref="A1:N1"/>
    <x:mergeCell ref="A2:N2"/>
  </x:mergeCells>
  <x:pageMargins left="0.7" right="0.7" top="0.75" bottom="0.75" header="0.3" footer="0.3"/>
  <x:tableParts count="1">
    <x:tablePart xmlns:r="http://schemas.openxmlformats.org/officeDocument/2006/relationships" r:id="R931efb633d734e83"/>
  </x:tableParts>
</x:worksheet>
</file>

<file path=xl/worksheets/sheet143.xml><?xml version="1.0" encoding="utf-8"?>
<x:worksheet xmlns:x="http://schemas.openxmlformats.org/spreadsheetml/2006/main">
  <x:sheetViews>
    <x:sheetView showGridLines="0" workbookViewId="0"/>
  </x:sheetViews>
  <x:sheetFormatPr defaultRowHeight="15"/>
  <x:cols>
    <x:col min="1" max="1" width="27.5" hidden="0" customWidth="1"/>
    <x:col min="2" max="2" width="15" hidden="0" customWidth="1"/>
    <x:col min="3" max="3" width="15" hidden="0" customWidth="1"/>
    <x:col min="4" max="4" width="2.5" hidden="0" customWidth="1"/>
    <x:col min="5" max="5" width="27.5" hidden="0" customWidth="1"/>
    <x:col min="6" max="6" width="15" hidden="0" customWidth="1"/>
    <x:col min="7" max="7" width="15" hidden="0" customWidth="1"/>
    <x:col min="8" max="8" width="2.5" hidden="0" customWidth="1"/>
    <x:col min="9" max="9" width="27.5" hidden="0" customWidth="1"/>
    <x:col min="10" max="10" width="15" hidden="0" customWidth="1"/>
    <x:col min="11" max="11" width="15" hidden="0" customWidth="1"/>
    <x:col min="12" max="12" width="2.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s>
  <x:sheetData>
    <x:row r="1" ht="25.5" customHeight="1">
      <x:c r="A1" s="196" t="str">
        <x:v>Graphes illustratifs</x:v>
      </x:c>
      <x:c r="B1" s="196"/>
      <x:c r="C1" s="196"/>
      <x:c r="D1" s="196"/>
      <x:c r="E1" s="196"/>
      <x:c r="F1" s="196"/>
      <x:c r="G1" s="196"/>
      <x:c r="H1" s="196"/>
      <x:c r="I1" s="196"/>
      <x:c r="J1" s="196"/>
      <x:c r="K1" s="196"/>
      <x:c r="L1" s="196"/>
      <x:c r="M1" s="196"/>
      <x:c r="N1" s="196"/>
      <x:c r="O1" s="196"/>
      <x:c r="P1" s="196"/>
      <x:c r="Q1" s="196"/>
      <x:c r="R1" s="196"/>
      <x:c r="S1" s="196"/>
      <x:c r="T1" s="196"/>
      <x:c r="U1" s="196"/>
      <x:c r="V1" s="196"/>
      <x:c r="W1" s="196"/>
      <x:c r="X1" s="196"/>
    </x:row>
    <x:row r="2" ht="33" customHeight="1">
      <x:c r="A2" s="199" t="str">
        <x:v>Graphiques automatiques liés à l'interface globale et aux projections. Ils se rempliront lorsque les valeurs annuelles seront saisies.</x:v>
      </x:c>
      <x:c r="B2" s="199"/>
      <x:c r="C2" s="199"/>
      <x:c r="D2" s="199"/>
      <x:c r="E2" s="199"/>
      <x:c r="F2" s="199"/>
      <x:c r="G2" s="199"/>
      <x:c r="H2" s="199"/>
      <x:c r="I2" s="199"/>
      <x:c r="J2" s="199"/>
      <x:c r="K2" s="199"/>
      <x:c r="L2" s="199"/>
      <x:c r="M2" s="199"/>
      <x:c r="N2" s="199"/>
      <x:c r="O2" s="199"/>
      <x:c r="P2" s="199"/>
      <x:c r="Q2" s="199"/>
      <x:c r="R2" s="199"/>
      <x:c r="S2" s="199"/>
      <x:c r="T2" s="199"/>
      <x:c r="U2" s="199"/>
      <x:c r="V2" s="199"/>
      <x:c r="W2" s="199"/>
      <x:c r="X2" s="199"/>
    </x:row>
    <x:row r="4">
      <x:c r="A4" s="201" t="str">
        <x:f>"Bloc"</x:f>
        <x:v>Bloc</x:v>
      </x:c>
      <x:c r="B4" s="201" t="str">
        <x:f>"Couverture"</x:f>
        <x:v>Couverture</x:v>
      </x:c>
      <x:c r="C4" s="201" t="str">
        <x:f>"Projection 2030"</x:f>
        <x:v>Projection 2030</x:v>
      </x:c>
    </x:row>
    <x:row r="5">
      <x:c r="A5" s="204" t="str">
        <x:f>V6_INTERFACE_GLOBALE!A5</x:f>
        <x:v>Gouvernance Climat</x:v>
      </x:c>
      <x:c r="B5" s="210" t="n">
        <x:f>V6_INTERFACE_GLOBALE!D5</x:f>
        <x:v>0</x:v>
      </x:c>
      <x:c r="C5" s="204" t="n">
        <x:f>V6_INTERFACE_GLOBALE!E5</x:f>
        <x:v>0</x:v>
      </x:c>
    </x:row>
    <x:row r="6">
      <x:c r="A6" s="204" t="str">
        <x:f>V6_INTERFACE_GLOBALE!A6</x:f>
        <x:v>Données socio-économiques</x:v>
      </x:c>
      <x:c r="B6" s="210" t="n">
        <x:f>V6_INTERFACE_GLOBALE!D6</x:f>
        <x:v>0</x:v>
      </x:c>
      <x:c r="C6" s="204" t="n">
        <x:f>V6_INTERFACE_GLOBALE!E6</x:f>
        <x:v>0</x:v>
      </x:c>
    </x:row>
    <x:row r="7">
      <x:c r="A7" s="204" t="str">
        <x:f>V6_INTERFACE_GLOBALE!A7</x:f>
        <x:v>Climat et météorologie</x:v>
      </x:c>
      <x:c r="B7" s="210" t="n">
        <x:f>V6_INTERFACE_GLOBALE!D7</x:f>
        <x:v>0</x:v>
      </x:c>
      <x:c r="C7" s="204" t="n">
        <x:f>V6_INTERFACE_GLOBALE!E7</x:f>
        <x:v>0</x:v>
      </x:c>
    </x:row>
    <x:row r="8">
      <x:c r="A8" s="204" t="str">
        <x:f>V6_INTERFACE_GLOBALE!A8</x:f>
        <x:v>Risques climatiques</x:v>
      </x:c>
      <x:c r="B8" s="210" t="n">
        <x:f>V6_INTERFACE_GLOBALE!D8</x:f>
        <x:v>0</x:v>
      </x:c>
      <x:c r="C8" s="204" t="n">
        <x:f>V6_INTERFACE_GLOBALE!E8</x:f>
        <x:v>0</x:v>
      </x:c>
    </x:row>
    <x:row r="9">
      <x:c r="A9" s="204" t="str">
        <x:f>V6_INTERFACE_GLOBALE!A9</x:f>
        <x:v>Eau</x:v>
      </x:c>
      <x:c r="B9" s="210" t="n">
        <x:f>V6_INTERFACE_GLOBALE!D9</x:f>
        <x:v>0</x:v>
      </x:c>
      <x:c r="C9" s="204" t="n">
        <x:f>V6_INTERFACE_GLOBALE!E9</x:f>
        <x:v>0</x:v>
      </x:c>
    </x:row>
    <x:row r="10">
      <x:c r="A10" s="204" t="str">
        <x:f>V6_INTERFACE_GLOBALE!A10</x:f>
        <x:v>Énergie</x:v>
      </x:c>
      <x:c r="B10" s="210" t="n">
        <x:f>V6_INTERFACE_GLOBALE!D10</x:f>
        <x:v>0</x:v>
      </x:c>
      <x:c r="C10" s="204" t="n">
        <x:f>V6_INTERFACE_GLOBALE!E10</x:f>
        <x:v>0</x:v>
      </x:c>
    </x:row>
    <x:row r="11">
      <x:c r="A11" s="204" t="str">
        <x:f>V6_INTERFACE_GLOBALE!A11</x:f>
        <x:v>Inventaire GES</x:v>
      </x:c>
      <x:c r="B11" s="210" t="n">
        <x:f>V6_INTERFACE_GLOBALE!D11</x:f>
        <x:v>0</x:v>
      </x:c>
      <x:c r="C11" s="204" t="n">
        <x:f>V6_INTERFACE_GLOBALE!E11</x:f>
        <x:v>0</x:v>
      </x:c>
    </x:row>
    <x:row r="12">
      <x:c r="A12" s="204" t="str">
        <x:f>V6_INTERFACE_GLOBALE!A12</x:f>
        <x:v>Mobilité</x:v>
      </x:c>
      <x:c r="B12" s="210" t="n">
        <x:f>V6_INTERFACE_GLOBALE!D12</x:f>
        <x:v>0</x:v>
      </x:c>
      <x:c r="C12" s="204" t="n">
        <x:f>V6_INTERFACE_GLOBALE!E12</x:f>
        <x:v>0</x:v>
      </x:c>
    </x:row>
    <x:row r="13">
      <x:c r="A13" s="204" t="str">
        <x:f>V6_INTERFACE_GLOBALE!A13</x:f>
        <x:v>Qualité de l'air</x:v>
      </x:c>
      <x:c r="B13" s="210" t="n">
        <x:f>V6_INTERFACE_GLOBALE!D13</x:f>
        <x:v>0</x:v>
      </x:c>
      <x:c r="C13" s="204" t="n">
        <x:f>V6_INTERFACE_GLOBALE!E13</x:f>
        <x:v>0</x:v>
      </x:c>
    </x:row>
    <x:row r="14">
      <x:c r="A14" s="204" t="str">
        <x:f>V6_INTERFACE_GLOBALE!A14</x:f>
        <x:v>Déchets</x:v>
      </x:c>
      <x:c r="B14" s="210" t="n">
        <x:f>V6_INTERFACE_GLOBALE!D14</x:f>
        <x:v>0</x:v>
      </x:c>
      <x:c r="C14" s="204" t="n">
        <x:f>V6_INTERFACE_GLOBALE!E14</x:f>
        <x:v>0</x:v>
      </x:c>
    </x:row>
    <x:row r="15">
      <x:c r="A15" s="204" t="str">
        <x:f>V6_INTERFACE_GLOBALE!A15</x:f>
        <x:v>Espaces verts et biodiversité</x:v>
      </x:c>
      <x:c r="B15" s="210" t="n">
        <x:f>V6_INTERFACE_GLOBALE!D15</x:f>
        <x:v>0</x:v>
      </x:c>
      <x:c r="C15" s="204" t="n">
        <x:f>V6_INTERFACE_GLOBALE!E15</x:f>
        <x:v>0</x:v>
      </x:c>
    </x:row>
    <x:row r="16">
      <x:c r="A16" s="204" t="str">
        <x:f>V6_INTERFACE_GLOBALE!A16</x:f>
        <x:v>Agriculture urbaine</x:v>
      </x:c>
      <x:c r="B16" s="210" t="n">
        <x:f>V6_INTERFACE_GLOBALE!D16</x:f>
        <x:v>0</x:v>
      </x:c>
      <x:c r="C16" s="204" t="n">
        <x:f>V6_INTERFACE_GLOBALE!E16</x:f>
        <x:v>0</x:v>
      </x:c>
    </x:row>
    <x:row r="17">
      <x:c r="A17" s="204" t="str">
        <x:f>V6_INTERFACE_GLOBALE!A17</x:f>
        <x:v>Santé et climat</x:v>
      </x:c>
      <x:c r="B17" s="210" t="n">
        <x:f>V6_INTERFACE_GLOBALE!D17</x:f>
        <x:v>0</x:v>
      </x:c>
      <x:c r="C17" s="204" t="n">
        <x:f>V6_INTERFACE_GLOBALE!E17</x:f>
        <x:v>0</x:v>
      </x:c>
    </x:row>
    <x:row r="18">
      <x:c r="A18" s="204" t="str">
        <x:f>V6_INTERFACE_GLOBALE!A18</x:f>
        <x:v>Finance climat</x:v>
      </x:c>
      <x:c r="B18" s="210" t="n">
        <x:f>V6_INTERFACE_GLOBALE!D18</x:f>
        <x:v>0</x:v>
      </x:c>
      <x:c r="C18" s="204" t="n">
        <x:f>V6_INTERFACE_GLOBALE!E18</x:f>
        <x:v>0</x:v>
      </x:c>
    </x:row>
    <x:row r="19">
      <x:c r="A19" s="204" t="str">
        <x:f>V6_INTERFACE_GLOBALE!A19</x:f>
        <x:v>Portefeuille de projets climatiques</x:v>
      </x:c>
      <x:c r="B19" s="210" t="n">
        <x:f>V6_INTERFACE_GLOBALE!D19</x:f>
        <x:v>0</x:v>
      </x:c>
      <x:c r="C19" s="204" t="n">
        <x:f>V6_INTERFACE_GLOBALE!E19</x:f>
        <x:v>0</x:v>
      </x:c>
    </x:row>
    <x:row r="26">
      <x:c r="A26" s="211" t="str">
        <x:f>"Indicateur"</x:f>
        <x:v>Indicateur</x:v>
      </x:c>
      <x:c r="B26" s="211" t="n">
        <x:f>2026</x:f>
        <x:v>2026</x:v>
      </x:c>
      <x:c r="C26" s="211" t="n">
        <x:f>2027</x:f>
        <x:v>2027</x:v>
      </x:c>
      <x:c r="D26" s="211" t="n">
        <x:f>2028</x:f>
        <x:v>2028</x:v>
      </x:c>
      <x:c r="E26" s="211" t="n">
        <x:f>2029</x:f>
        <x:v>2029</x:v>
      </x:c>
      <x:c r="F26" s="211" t="n">
        <x:f>2030</x:f>
        <x:v>2030</x:v>
      </x:c>
      <x:c r="G26" s="211" t="n">
        <x:f>2031</x:f>
        <x:v>2031</x:v>
      </x:c>
      <x:c r="H26" s="211" t="n">
        <x:f>2032</x:f>
        <x:v>2032</x:v>
      </x:c>
      <x:c r="I26" s="211" t="n">
        <x:f>2033</x:f>
        <x:v>2033</x:v>
      </x:c>
      <x:c r="J26" s="211" t="n">
        <x:f>2034</x:f>
        <x:v>2034</x:v>
      </x:c>
      <x:c r="K26" s="211" t="n">
        <x:f>2035</x:f>
        <x:v>2035</x:v>
      </x:c>
    </x:row>
    <x:row r="27">
      <x:c r="A27" s="204" t="str">
        <x:f>V6_PROJECTIONS!A5</x:f>
        <x:v>Population totale</x:v>
      </x:c>
      <x:c r="B27" s="204" t="str">
        <x:f>V6_PROJECTIONS!F5</x:f>
      </x:c>
      <x:c r="C27" s="204" t="str">
        <x:f>V6_PROJECTIONS!G5</x:f>
      </x:c>
      <x:c r="D27" s="204" t="str">
        <x:f>V6_PROJECTIONS!H5</x:f>
      </x:c>
      <x:c r="E27" s="204" t="str">
        <x:f>V6_PROJECTIONS!I5</x:f>
      </x:c>
      <x:c r="F27" s="204" t="str">
        <x:f>V6_PROJECTIONS!J5</x:f>
      </x:c>
      <x:c r="G27" s="204" t="str">
        <x:f>V6_PROJECTIONS!K5</x:f>
      </x:c>
      <x:c r="H27" s="204" t="str">
        <x:f>V6_PROJECTIONS!L5</x:f>
      </x:c>
      <x:c r="I27" s="204" t="str">
        <x:f>V6_PROJECTIONS!M5</x:f>
      </x:c>
      <x:c r="J27" s="204" t="str">
        <x:f>V6_PROJECTIONS!N5</x:f>
      </x:c>
      <x:c r="K27" s="204" t="n">
        <x:f>V6_PROJECTIONS!O5</x:f>
        <x:v>0</x:v>
      </x:c>
    </x:row>
    <x:row r="28">
      <x:c r="A28" s="204" t="str">
        <x:f>V6_PROJECTIONS!A7</x:f>
        <x:v>Température moyenne</x:v>
      </x:c>
      <x:c r="B28" s="204" t="str">
        <x:f>V6_PROJECTIONS!F7</x:f>
      </x:c>
      <x:c r="C28" s="204" t="str">
        <x:f>V6_PROJECTIONS!G7</x:f>
      </x:c>
      <x:c r="D28" s="204" t="str">
        <x:f>V6_PROJECTIONS!H7</x:f>
      </x:c>
      <x:c r="E28" s="204" t="str">
        <x:f>V6_PROJECTIONS!I7</x:f>
      </x:c>
      <x:c r="F28" s="204" t="str">
        <x:f>V6_PROJECTIONS!J7</x:f>
      </x:c>
      <x:c r="G28" s="204" t="str">
        <x:f>V6_PROJECTIONS!K7</x:f>
      </x:c>
      <x:c r="H28" s="204" t="str">
        <x:f>V6_PROJECTIONS!L7</x:f>
      </x:c>
      <x:c r="I28" s="204" t="str">
        <x:f>V6_PROJECTIONS!M7</x:f>
      </x:c>
      <x:c r="J28" s="204" t="str">
        <x:f>V6_PROJECTIONS!N7</x:f>
      </x:c>
      <x:c r="K28" s="204" t="n">
        <x:f>V6_PROJECTIONS!O7</x:f>
        <x:v>0</x:v>
      </x:c>
    </x:row>
    <x:row r="29">
      <x:c r="A29" s="204" t="str">
        <x:f>V6_PROJECTIONS!A11</x:f>
        <x:v>Résultats</x:v>
      </x:c>
      <x:c r="B29" s="204" t="str">
        <x:f>V6_PROJECTIONS!F11</x:f>
      </x:c>
      <x:c r="C29" s="204" t="str">
        <x:f>V6_PROJECTIONS!G11</x:f>
      </x:c>
      <x:c r="D29" s="204" t="str">
        <x:f>V6_PROJECTIONS!H11</x:f>
      </x:c>
      <x:c r="E29" s="204" t="str">
        <x:f>V6_PROJECTIONS!I11</x:f>
      </x:c>
      <x:c r="F29" s="204" t="str">
        <x:f>V6_PROJECTIONS!J11</x:f>
      </x:c>
      <x:c r="G29" s="204" t="str">
        <x:f>V6_PROJECTIONS!K11</x:f>
      </x:c>
      <x:c r="H29" s="204" t="str">
        <x:f>V6_PROJECTIONS!L11</x:f>
      </x:c>
      <x:c r="I29" s="204" t="str">
        <x:f>V6_PROJECTIONS!M11</x:f>
      </x:c>
      <x:c r="J29" s="204" t="str">
        <x:f>V6_PROJECTIONS!N11</x:f>
      </x:c>
      <x:c r="K29" s="204" t="n">
        <x:f>V6_PROJECTIONS!O11</x:f>
        <x:v>0</x:v>
      </x:c>
    </x:row>
    <x:row r="30">
      <x:c r="A30" s="204" t="str">
        <x:f>V6_PROJECTIONS!A14</x:f>
        <x:v>Déchets collectés</x:v>
      </x:c>
      <x:c r="B30" s="204" t="str">
        <x:f>V6_PROJECTIONS!F14</x:f>
      </x:c>
      <x:c r="C30" s="204" t="str">
        <x:f>V6_PROJECTIONS!G14</x:f>
      </x:c>
      <x:c r="D30" s="204" t="str">
        <x:f>V6_PROJECTIONS!H14</x:f>
      </x:c>
      <x:c r="E30" s="204" t="str">
        <x:f>V6_PROJECTIONS!I14</x:f>
      </x:c>
      <x:c r="F30" s="204" t="str">
        <x:f>V6_PROJECTIONS!J14</x:f>
      </x:c>
      <x:c r="G30" s="204" t="str">
        <x:f>V6_PROJECTIONS!K14</x:f>
      </x:c>
      <x:c r="H30" s="204" t="str">
        <x:f>V6_PROJECTIONS!L14</x:f>
      </x:c>
      <x:c r="I30" s="204" t="str">
        <x:f>V6_PROJECTIONS!M14</x:f>
      </x:c>
      <x:c r="J30" s="204" t="str">
        <x:f>V6_PROJECTIONS!N14</x:f>
      </x:c>
      <x:c r="K30" s="204" t="n">
        <x:f>V6_PROJECTIONS!O14</x:f>
        <x:v>0</x:v>
      </x:c>
    </x:row>
    <x:row r="31">
      <x:c r="A31" s="204" t="str">
        <x:f>V6_PROJECTIONS!A16</x:f>
        <x:v>CO2 séquestré estimé</x:v>
      </x:c>
      <x:c r="B31" s="204" t="str">
        <x:f>V6_PROJECTIONS!F16</x:f>
      </x:c>
      <x:c r="C31" s="204" t="str">
        <x:f>V6_PROJECTIONS!G16</x:f>
      </x:c>
      <x:c r="D31" s="204" t="str">
        <x:f>V6_PROJECTIONS!H16</x:f>
      </x:c>
      <x:c r="E31" s="204" t="str">
        <x:f>V6_PROJECTIONS!I16</x:f>
      </x:c>
      <x:c r="F31" s="204" t="str">
        <x:f>V6_PROJECTIONS!J16</x:f>
      </x:c>
      <x:c r="G31" s="204" t="str">
        <x:f>V6_PROJECTIONS!K16</x:f>
      </x:c>
      <x:c r="H31" s="204" t="str">
        <x:f>V6_PROJECTIONS!L16</x:f>
      </x:c>
      <x:c r="I31" s="204" t="str">
        <x:f>V6_PROJECTIONS!M16</x:f>
      </x:c>
      <x:c r="J31" s="204" t="str">
        <x:f>V6_PROJECTIONS!N16</x:f>
      </x:c>
      <x:c r="K31" s="204" t="n">
        <x:f>V6_PROJECTIONS!O16</x:f>
        <x:v>0</x:v>
      </x:c>
    </x:row>
  </x:sheetData>
  <x:mergeCells>
    <x:mergeCell ref="A1:X1"/>
    <x:mergeCell ref="A2:X2"/>
  </x:mergeCells>
  <x:pageMargins left="0.7" right="0.7" top="0.75" bottom="0.75" header="0.3" footer="0.3"/>
  <x:drawing xmlns:r="http://schemas.openxmlformats.org/officeDocument/2006/relationships" r:id="R46188d869a194fd4"/>
</x:worksheet>
</file>

<file path=xl/worksheets/sheet144.xml><?xml version="1.0" encoding="utf-8"?>
<x:worksheet xmlns:x="http://schemas.openxmlformats.org/spreadsheetml/2006/main">
  <x:sheetViews>
    <x:sheetView showGridLines="0" workbookViewId="0"/>
  </x:sheetViews>
  <x:sheetFormatPr defaultRowHeight="15"/>
  <x:cols>
    <x:col min="1" max="1" width="41.25" hidden="0" customWidth="1"/>
    <x:col min="2" max="2" width="10" hidden="0" customWidth="1"/>
    <x:col min="3" max="3" width="11.25" hidden="0" customWidth="1"/>
    <x:col min="4" max="4" width="48.75" hidden="0" customWidth="1"/>
    <x:col min="5" max="5" width="42.5" hidden="0" customWidth="1"/>
    <x:col min="6" max="6" width="65" hidden="0" customWidth="1"/>
    <x:col min="7" max="7" width="65" hidden="0" customWidth="1"/>
    <x:col min="8" max="8" width="11.25" hidden="0" customWidth="1"/>
  </x:cols>
  <x:sheetData>
    <x:row r="1" ht="25.5" customHeight="1">
      <x:c r="A1" s="196" t="str">
        <x:v>Sources CSTAR et CoMSSA</x:v>
      </x:c>
      <x:c r="B1" s="196"/>
      <x:c r="C1" s="196"/>
      <x:c r="D1" s="196"/>
      <x:c r="E1" s="196"/>
      <x:c r="F1" s="196"/>
      <x:c r="G1" s="196"/>
      <x:c r="H1" s="196"/>
    </x:row>
    <x:row r="2" ht="33" customHeight="1">
      <x:c r="A2" s="199" t="str">
        <x:v>Résumé des deux sources locales utilisées pour cadrer les blocs de données.</x:v>
      </x:c>
      <x:c r="B2" s="199"/>
      <x:c r="C2" s="199"/>
      <x:c r="D2" s="199"/>
      <x:c r="E2" s="199"/>
      <x:c r="F2" s="199"/>
      <x:c r="G2" s="199"/>
      <x:c r="H2" s="199"/>
    </x:row>
    <x:row r="4">
      <x:c r="A4" s="202" t="str">
        <x:v>Fichier</x:v>
      </x:c>
      <x:c r="B4" s="202" t="str">
        <x:v>Type</x:v>
      </x:c>
      <x:c r="C4" s="202" t="str">
        <x:v>Taille KB</x:v>
      </x:c>
      <x:c r="D4" s="202" t="str">
        <x:v>Feuilles détectées</x:v>
      </x:c>
      <x:c r="E4" s="202" t="str">
        <x:v>Mots-clés</x:v>
      </x:c>
      <x:c r="F4" s="202" t="str">
        <x:v>Extrait</x:v>
      </x:c>
      <x:c r="G4" s="202" t="str">
        <x:v>Chemin</x:v>
      </x:c>
      <x:c r="H4" s="202" t="str">
        <x:v>Statut</x:v>
      </x:c>
    </x:row>
    <x:row r="5">
      <x:c r="A5" s="204" t="str">
        <x:v>Ville de Dakar-10-04-2025-CSTAR-16-21.docx</x:v>
      </x:c>
      <x:c r="B5" s="204" t="str">
        <x:v>docx</x:v>
      </x:c>
      <x:c r="C5" s="204" t="n">
        <x:v>114</x:v>
      </x:c>
      <x:c r="D5" s="204" t="str"/>
      <x:c r="E5" s="204" t="str">
        <x:v>CDP:3; C40:5; ICLEI:0; GCoM:1; CoM:126; SEACAP:0; PAAEDC:0; GES:41; energie:10; dechets:0; mobilite:0; risque:12; eau:32; adaptation:42; finance:13; climat:134</x:v>
      </x:c>
      <x:c r="F5" s="204" t="str">
        <x:v>Ville de Dakar 2024 2024 Questionnaire Word version Important: this export excludes unanswered questions This document is an export of your organization’s CDP questionnaire response. It contains all data points for questions that are answered or in progress. There may be questions or data points that you have been requested to provide, which are missing from this document because they are currently unanswered. Please note that it is your responsibility to verify that your questionnaire response is complete prior to submission. CDP will not be liable for any failure to do so. Terms of disclosure for corporate questionnaire 2024 - CDP . Contents C1. Governance 1 (1.1) What language are you submitting your response in? 1 (1.2) Provide details of your jurisdiction in the table below. 1 (1.3) Provide information on your jurisdiction’s oversight of climate-related risks and opportunities and how these issues have impacted your jurisdiction's planning. 1 (1.4) Report how your jurisdiction assesses the wider environmental, social, and economic opportunities and benefits of climate action. 1 (1.5) Report on your engagement with other levels of government regarding your jurisdiction's climate action. 1 (1.6) Report your jurisdiction's most significant examples of collaboration with government, business, and/or civil society on climate-related issues. 1 C2. Assessment - Climate Risk and Vulnerability 1 (2.1) Has a climate risk and vulnerability assessment been undertaken for your jurisdiction? If not, please indicate why.^ 1 (2.1.1) Provide details on your climate risk and vulnerability assessment. 1 (2.2) Provide details on the most significant climate hazards faced by your jurisdiction. 1 (2.3) Identify and describe the most significant factors impacting on your jurisdiction’s ability to adapt to climate change and indicate how those factors either support or challenge this ability. 1 C3. Assessment - Emissions Inventory 1 (3.1) Does your jurisdiction have a community-wide emissions inventory to report?^ 1 (3.1.1) Provide information on and an attachment (in spreadsheet format)/ direct link to your main community-wide GHG emissions inventory. 1 (3.1.3) Provide a breakdown of your community-wide emissions in the format of the Common Reporting Framework. 1 (3.3) Do you have an emissions inventory for your government operations to report? 1 (3.3.1) Attach your government operations emissions inventory and report the following information regarding this inventory. 1 (3.3.2) Report your government operations emissions in metric tonnes CO2e. 1 C4. Assessment - Sectoral Data 1 (4.1) Report the following information regarding your jurisdiction-wide energy consumption. 1 (4.2) Report the percentage of households within the jurisdiction with access to clean cooking fuels and technologies. 1 (4.3) How many households within the jurisdiction boundary face energy poverty? Select the threshold used for energy poverty in your jurisdiction. 1 (4.4) Report the following i</x:v>
      </x:c>
      <x:c r="G5" s="204" t="str">
        <x:v>C:\Users\pc\Downloads\Ville de Dakar-10-04-2025-CSTAR-16-21.docx</x:v>
      </x:c>
      <x:c r="H5" s="204" t="str">
        <x:v>OK</x:v>
      </x:c>
    </x:row>
    <x:row r="6">
      <x:c r="A6" s="204" t="str">
        <x:v>CoMSSA_SEACAP_ReportingTemplate_Ville_de_Dakar (2).xlsm</x:v>
      </x:c>
      <x:c r="B6" s="204" t="str">
        <x:v>xlsm</x:v>
      </x:c>
      <x:c r="C6" s="204" t="n">
        <x:v>1088.1</x:v>
      </x:c>
      <x:c r="D6" s="204" t="str">
        <x:v>Page d'accueil; IRE; Actions de atténuation; Résumé des données; EVR; Actions d'adaptation; Planification de l'adaptation ; EAE; Actions d’accès à l’énergie; Annexe1-References &amp; glossaire; Annex 2-Tableau de bord; Annex 3-EVR Indicateurs; Lists; Lists2; DDM_ADAPT; Lists2da trad</x:v>
      </x:c>
      <x:c r="E6" s="204" t="str">
        <x:v>CDP:1; C40:1; ICLEI:1; GCoM:1; CoM:118; SEACAP:2; PAAEDC:18; GES:55; energie:7; dechets:0; mobilite:0; risque:31; eau:121; adaptation:30; finance:7; climat:56</x:v>
      </x:c>
      <x:c r="F6" s="204" t="str">
        <x:v>tonnes CO2/CO2 eq./an Réduction estimée des émissions de gaz à effet de serre par secteur en 2030 tonnes CO2/CO2 eq./an tonnes CO2/CO2 eq./an Inventaire de Référence des Émissions (IRE) Actions d'atténuation 1) Titre "Le présent modèle de reporting a été mis au point par le Centre Commun de Recherche à l'issue d'un processus de consultation entre les partenaires SSA de la CoM et les autorités locales et régionales subsahariennes. Ce modèle Excel est hors connexion et il constitue l'un des modèles de reporting officiels * de l'initiative CoM SSA. Le modèle vise à guider les gouvernements locaux dans la soumission du contenu principal de leur Plan d'Action en faveur de l'accès à l'énergie durable et au climat (PAAEDC) (Inventaire de Référence des Émissions; Évaluation de la vulnérabilité et des Risques; Évaluation de l'Accès à l'Énergie et actions) permettant l'évaluation du PAAEDC par le JRC, ou un organisme désigné. Le modèle est conçu pour faciliter la compilation des données. Un guide rapide des onglets, une chronologie et une légende de code de couleur sont illustrés ci-dessous pour guider l'utilisateur dans le processus de remplissage. 2) Date d'approbation officielle 1) Configuration de l'inventaire 3) Service approuvant le plan 4) Page web du PAAEDC Ce modèle de reporting couvre les deux premières phases du processus du PAAEDC: initiation et planification (pré-évaluation et élaboration du plan). Grâce à ce modèle, les Gouvernements Locaux sont guidés dans la communication de leurs données. Ce modèle Excel est organisé en un total de 12 onglets: un onglet d'accueil pour un aperçu général des caractéristiques des GL et le processus d'initiation du PAAEDC; deux onglets pour chaque pilier de l'initiative, 6 au total (atténuation, adaptation au changement climatique, accès à une énergie durable), dont l'un concerne l'évaluation (IRE, EVR, EAE) et l'autre les actions; trois onglets pour les trois annexes. L'onglet Résumé des données présente les principaux résultats concernant le pilier d'atténuation, tandis que l'onglet Processus de planification de l'adaptation donne une vue d'ensemble de l'état de la planification de l'adaptation du GL. Comme indiqué dans le tableau " Chronologie et structure du modèle", les gouvernements locaux doivent d'abord completer l'onglet des évaluations (IRE, EVR et EAE) et puis faire un rapport sur les actions incluses dans leur PAAEDC. Ces mesures sont prévues pour progresser dans la réduction des émissions de GES, leur résilience et l'accès aux objectifs énergétiques. PRP ( Le rapport d’évaluation du GIEC utilisé ) RE5 Facteurs d’émission GIEC Global Le calendrier pour accomplir ces tâches est indiqué dans le tableau Chronologie et structure de modèle ci-dessous. Notez que tous les champs ne sont pas obligatoires: les GL peuvent choisir de fournir les données à leur disposition dans les secteurs qui sont pertinents pour leur situation (en utilisant également des clés de notation). Pour plus de détails à ce sujet, v</x:v>
      </x:c>
      <x:c r="G6" s="204" t="str">
        <x:v>C:\Users\pc\Downloads\CoMSSA_SEACAP_ReportingTemplate_Ville_de_Dakar (2).xlsm</x:v>
      </x:c>
      <x:c r="H6" s="204" t="str">
        <x:v>OK</x:v>
      </x:c>
    </x:row>
  </x:sheetData>
  <x:mergeCells>
    <x:mergeCell ref="A1:H1"/>
    <x:mergeCell ref="A2:H2"/>
  </x:mergeCells>
  <x:pageMargins left="0.7" right="0.7" top="0.75" bottom="0.75" header="0.3" footer="0.3"/>
  <x:tableParts count="1">
    <x:tablePart xmlns:r="http://schemas.openxmlformats.org/officeDocument/2006/relationships" r:id="R12b277aee8f24f8d"/>
  </x:tableParts>
</x:worksheet>
</file>