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a27016cbf402e0/Documentos/"/>
    </mc:Choice>
  </mc:AlternateContent>
  <xr:revisionPtr revIDLastSave="12" documentId="8_{1AFA2AD5-F5EA-4852-B5AD-D11C4FE16AA2}" xr6:coauthVersionLast="47" xr6:coauthVersionMax="47" xr10:uidLastSave="{406E8085-C3E2-4B07-9DE0-CF6D28A92C29}"/>
  <bookViews>
    <workbookView xWindow="-108" yWindow="-108" windowWidth="23256" windowHeight="12456" xr2:uid="{AA2EB674-96C5-4E85-82E2-8C2FAF63DF5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K34" i="1"/>
  <c r="G34" i="1"/>
  <c r="E34" i="1"/>
  <c r="O33" i="1"/>
  <c r="M33" i="1"/>
  <c r="H33" i="1"/>
  <c r="K33" i="1" s="1"/>
  <c r="O32" i="1"/>
  <c r="M32" i="1"/>
  <c r="K32" i="1"/>
  <c r="H32" i="1"/>
  <c r="O31" i="1"/>
  <c r="M31" i="1"/>
  <c r="H31" i="1"/>
  <c r="K31" i="1" s="1"/>
  <c r="O30" i="1"/>
  <c r="K30" i="1"/>
  <c r="H30" i="1"/>
  <c r="M30" i="1" s="1"/>
  <c r="O29" i="1"/>
  <c r="H29" i="1"/>
  <c r="M29" i="1" s="1"/>
  <c r="H28" i="1"/>
  <c r="M28" i="1" s="1"/>
  <c r="I27" i="1"/>
  <c r="H27" i="1"/>
  <c r="M27" i="1" s="1"/>
  <c r="M26" i="1"/>
  <c r="H26" i="1"/>
  <c r="I26" i="1" s="1"/>
  <c r="M25" i="1"/>
  <c r="K25" i="1"/>
  <c r="I25" i="1"/>
  <c r="H25" i="1"/>
  <c r="M24" i="1"/>
  <c r="K24" i="1"/>
  <c r="H24" i="1"/>
  <c r="G23" i="1"/>
  <c r="H23" i="1" s="1"/>
  <c r="N22" i="1"/>
  <c r="M22" i="1"/>
  <c r="L22" i="1"/>
  <c r="O22" i="1" s="1"/>
  <c r="K22" i="1"/>
  <c r="H22" i="1"/>
  <c r="F22" i="1"/>
  <c r="F23" i="1" s="1"/>
  <c r="F24" i="1" s="1"/>
  <c r="F25" i="1" s="1"/>
  <c r="F26" i="1" s="1"/>
  <c r="F27" i="1" s="1"/>
  <c r="F28" i="1" s="1"/>
  <c r="F29" i="1" s="1"/>
  <c r="H17" i="1"/>
  <c r="G17" i="1"/>
  <c r="E17" i="1"/>
  <c r="E15" i="1"/>
  <c r="D38" i="1" s="1"/>
  <c r="D39" i="1" s="1"/>
  <c r="O14" i="1"/>
  <c r="H14" i="1"/>
  <c r="M14" i="1" s="1"/>
  <c r="O13" i="1"/>
  <c r="M13" i="1"/>
  <c r="H13" i="1"/>
  <c r="O12" i="1"/>
  <c r="M12" i="1"/>
  <c r="H12" i="1"/>
  <c r="O11" i="1"/>
  <c r="M11" i="1"/>
  <c r="H11" i="1"/>
  <c r="O10" i="1"/>
  <c r="M10" i="1"/>
  <c r="H10" i="1"/>
  <c r="H9" i="1"/>
  <c r="M8" i="1"/>
  <c r="I8" i="1"/>
  <c r="H8" i="1"/>
  <c r="G7" i="1"/>
  <c r="H7" i="1" s="1"/>
  <c r="M6" i="1"/>
  <c r="I6" i="1"/>
  <c r="H6" i="1"/>
  <c r="M5" i="1"/>
  <c r="H5" i="1"/>
  <c r="H4" i="1"/>
  <c r="M4" i="1" s="1"/>
  <c r="G4" i="1"/>
  <c r="G15" i="1" s="1"/>
  <c r="H3" i="1"/>
  <c r="M3" i="1" s="1"/>
  <c r="F3" i="1"/>
  <c r="F4" i="1" s="1"/>
  <c r="F5" i="1" s="1"/>
  <c r="F6" i="1" s="1"/>
  <c r="F7" i="1" s="1"/>
  <c r="F8" i="1" s="1"/>
  <c r="F9" i="1" s="1"/>
  <c r="F10" i="1" s="1"/>
  <c r="I7" i="1" l="1"/>
  <c r="M7" i="1"/>
  <c r="K23" i="1"/>
  <c r="L23" i="1"/>
  <c r="M23" i="1"/>
  <c r="K26" i="1"/>
  <c r="F30" i="1"/>
  <c r="N29" i="1"/>
  <c r="F11" i="1"/>
  <c r="N10" i="1"/>
  <c r="K18" i="1"/>
  <c r="K29" i="1"/>
  <c r="L3" i="1"/>
  <c r="I5" i="1"/>
  <c r="M9" i="1"/>
  <c r="H15" i="1"/>
  <c r="K27" i="1"/>
  <c r="K28" i="1"/>
  <c r="I4" i="1"/>
  <c r="I15" i="1" s="1"/>
  <c r="H34" i="1"/>
  <c r="I34" i="1"/>
  <c r="F12" i="1" l="1"/>
  <c r="N11" i="1"/>
  <c r="L24" i="1"/>
  <c r="O23" i="1"/>
  <c r="N23" i="1"/>
  <c r="O3" i="1"/>
  <c r="L4" i="1"/>
  <c r="N3" i="1"/>
  <c r="F31" i="1"/>
  <c r="N30" i="1"/>
  <c r="O24" i="1" l="1"/>
  <c r="N24" i="1"/>
  <c r="L25" i="1"/>
  <c r="N12" i="1"/>
  <c r="F13" i="1"/>
  <c r="F32" i="1"/>
  <c r="N31" i="1"/>
  <c r="O4" i="1"/>
  <c r="N4" i="1"/>
  <c r="L5" i="1"/>
  <c r="F33" i="1" l="1"/>
  <c r="N33" i="1" s="1"/>
  <c r="N32" i="1"/>
  <c r="N13" i="1"/>
  <c r="F14" i="1"/>
  <c r="N14" i="1" s="1"/>
  <c r="O25" i="1"/>
  <c r="N25" i="1"/>
  <c r="L26" i="1"/>
  <c r="N5" i="1"/>
  <c r="L6" i="1"/>
  <c r="O5" i="1"/>
  <c r="L7" i="1" l="1"/>
  <c r="O6" i="1"/>
  <c r="N6" i="1"/>
  <c r="O26" i="1"/>
  <c r="N26" i="1"/>
  <c r="L27" i="1"/>
  <c r="L8" i="1" l="1"/>
  <c r="O7" i="1"/>
  <c r="N7" i="1"/>
  <c r="O27" i="1"/>
  <c r="N27" i="1"/>
  <c r="L28" i="1"/>
  <c r="L9" i="1" l="1"/>
  <c r="O8" i="1"/>
  <c r="N8" i="1"/>
  <c r="O28" i="1"/>
  <c r="N28" i="1"/>
  <c r="N9" i="1" l="1"/>
  <c r="O9" i="1"/>
</calcChain>
</file>

<file path=xl/sharedStrings.xml><?xml version="1.0" encoding="utf-8"?>
<sst xmlns="http://schemas.openxmlformats.org/spreadsheetml/2006/main" count="65" uniqueCount="39">
  <si>
    <t>P. Cs. Zanotto</t>
  </si>
  <si>
    <t>META VENDAS</t>
  </si>
  <si>
    <t>META DESPESAS</t>
  </si>
  <si>
    <t>Vendas</t>
  </si>
  <si>
    <t>soma</t>
  </si>
  <si>
    <t>despesas</t>
  </si>
  <si>
    <t>lucro mensal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</si>
  <si>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</si>
  <si>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</si>
  <si>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</si>
  <si>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</si>
  <si>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</si>
  <si>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</si>
  <si>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</si>
  <si>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</si>
  <si>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</si>
  <si>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</si>
  <si>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</si>
  <si>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</si>
  <si>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</si>
  <si>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JUNHO</t>
  </si>
  <si>
    <t>Total Bruto</t>
  </si>
  <si>
    <t>Total Despesas</t>
  </si>
  <si>
    <t>Total Lucro</t>
  </si>
  <si>
    <t>Villa Zanotto Piri</t>
  </si>
  <si>
    <t>META TOTAL ANO</t>
  </si>
  <si>
    <t>Até agora</t>
  </si>
  <si>
    <t>Falta</t>
  </si>
  <si>
    <t>soma dos lucros</t>
  </si>
  <si>
    <t>margem de lucro mensal</t>
  </si>
  <si>
    <t>margem de lucro geral</t>
  </si>
  <si>
    <t>cresc. lucro anual 2025=2025/2024</t>
  </si>
  <si>
    <t>Lucro Luis</t>
  </si>
  <si>
    <t>Lucro FZ</t>
  </si>
  <si>
    <t>Total FZ</t>
  </si>
  <si>
    <t>Total Luis</t>
  </si>
  <si>
    <t>RESERVA CX 10%</t>
  </si>
  <si>
    <t>Total Reserva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</si>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</sst>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i/>
      <u/>
      <sz val="14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rial Black"/>
      <family val="2"/>
    </font>
    <font>
      <b/>
      <sz val="10"/>
      <color theme="1"/>
      <name val="Arial Black"/>
      <family val="2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4" fontId="5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9" fontId="3" fillId="0" borderId="0" xfId="1" applyNumberFormat="1" applyFont="1" applyAlignment="1">
      <alignment horizontal="center"/>
    </xf>
    <xf numFmtId="44" fontId="3" fillId="0" borderId="0" xfId="1" applyFont="1"/>
    <xf numFmtId="0" fontId="3" fillId="0" borderId="0" xfId="0" applyFont="1"/>
    <xf numFmtId="44" fontId="1" fillId="0" borderId="0" xfId="1" applyFont="1"/>
    <xf numFmtId="44" fontId="0" fillId="0" borderId="0" xfId="0" applyNumberFormat="1"/>
    <xf numFmtId="44" fontId="3" fillId="0" borderId="0" xfId="0" applyNumberFormat="1" applyFont="1"/>
    <xf numFmtId="0" fontId="3" fillId="0" borderId="0" xfId="0" applyFont="1" applyAlignment="1">
      <alignment horizontal="right"/>
    </xf>
    <xf numFmtId="44" fontId="3" fillId="0" borderId="0" xfId="1" applyFont="1" applyAlignment="1">
      <alignment horizontal="right"/>
    </xf>
    <xf numFmtId="44" fontId="0" fillId="0" borderId="0" xfId="1" applyFont="1"/>
    <xf numFmtId="0" fontId="7" fillId="2" borderId="0" xfId="0" applyFont="1" applyFill="1" applyAlignment="1">
      <alignment horizontal="right"/>
    </xf>
    <xf numFmtId="44" fontId="7" fillId="2" borderId="0" xfId="0" applyNumberFormat="1" applyFont="1" applyFill="1"/>
    <xf numFmtId="44" fontId="7" fillId="2" borderId="0" xfId="1" applyFont="1" applyFill="1"/>
    <xf numFmtId="44" fontId="7" fillId="2" borderId="0" xfId="1" applyFont="1" applyFill="1" applyAlignment="1">
      <alignment horizontal="right"/>
    </xf>
    <xf numFmtId="0" fontId="7" fillId="2" borderId="0" xfId="0" applyFont="1" applyFill="1" applyAlignment="1">
      <alignment horizontal="center"/>
    </xf>
    <xf numFmtId="44" fontId="7" fillId="2" borderId="0" xfId="1" applyFont="1" applyFill="1" applyAlignment="1">
      <alignment horizontal="center"/>
    </xf>
    <xf numFmtId="0" fontId="4" fillId="0" borderId="0" xfId="0" applyFont="1"/>
    <xf numFmtId="9" fontId="3" fillId="0" borderId="0" xfId="0" applyNumberFormat="1" applyFont="1" applyAlignment="1">
      <alignment horizontal="center"/>
    </xf>
    <xf numFmtId="44" fontId="8" fillId="0" borderId="0" xfId="0" applyNumberFormat="1" applyFont="1"/>
    <xf numFmtId="0" fontId="3" fillId="3" borderId="0" xfId="0" applyFont="1" applyFill="1" applyAlignment="1">
      <alignment horizontal="right"/>
    </xf>
    <xf numFmtId="44" fontId="3" fillId="3" borderId="0" xfId="1" applyFont="1" applyFill="1" applyAlignment="1">
      <alignment horizontal="right"/>
    </xf>
    <xf numFmtId="44" fontId="3" fillId="3" borderId="0" xfId="1" applyFont="1" applyFill="1"/>
    <xf numFmtId="44" fontId="9" fillId="0" borderId="0" xfId="1" applyFont="1"/>
    <xf numFmtId="44" fontId="3" fillId="0" borderId="0" xfId="1" applyFont="1" applyFill="1"/>
    <xf numFmtId="9" fontId="0" fillId="0" borderId="0" xfId="2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44" fontId="3" fillId="4" borderId="0" xfId="0" applyNumberFormat="1" applyFont="1" applyFill="1"/>
    <xf numFmtId="44" fontId="8" fillId="4" borderId="0" xfId="0" applyNumberFormat="1" applyFont="1" applyFill="1"/>
    <xf numFmtId="44" fontId="13" fillId="4" borderId="0" xfId="0" applyNumberFormat="1" applyFont="1" applyFill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3" fillId="5" borderId="0" xfId="1" applyFont="1" applyFill="1" applyAlignment="1">
      <alignment horizontal="center"/>
    </xf>
    <xf numFmtId="44" fontId="3" fillId="6" borderId="0" xfId="1" applyFont="1" applyFill="1" applyAlignment="1">
      <alignment horizontal="center"/>
    </xf>
    <xf numFmtId="44" fontId="1" fillId="5" borderId="0" xfId="1" applyFont="1" applyFill="1"/>
    <xf numFmtId="44" fontId="1" fillId="6" borderId="0" xfId="1" applyFont="1" applyFill="1"/>
    <xf numFmtId="44" fontId="3" fillId="5" borderId="0" xfId="1" applyFont="1" applyFill="1"/>
    <xf numFmtId="44" fontId="3" fillId="6" borderId="0" xfId="1" applyFont="1" applyFill="1"/>
    <xf numFmtId="44" fontId="7" fillId="2" borderId="0" xfId="0" applyNumberFormat="1" applyFont="1" applyFill="1" applyAlignment="1">
      <alignment horizontal="right"/>
    </xf>
    <xf numFmtId="44" fontId="2" fillId="5" borderId="0" xfId="1" applyFont="1" applyFill="1"/>
    <xf numFmtId="44" fontId="2" fillId="6" borderId="0" xfId="1" applyFont="1" applyFill="1"/>
    <xf numFmtId="0" fontId="3" fillId="0" borderId="0" xfId="0" applyFont="1" applyFill="1"/>
    <xf numFmtId="0" fontId="0" fillId="0" borderId="0" xfId="0" applyFill="1"/>
    <xf numFmtId="44" fontId="3" fillId="0" borderId="0" xfId="0" applyNumberFormat="1" applyFont="1" applyFill="1"/>
    <xf numFmtId="9" fontId="0" fillId="0" borderId="0" xfId="2" applyFont="1" applyFill="1" applyAlignment="1">
      <alignment horizontal="center"/>
    </xf>
    <xf numFmtId="44" fontId="0" fillId="0" borderId="0" xfId="1" applyFont="1" applyFill="1"/>
    <xf numFmtId="0" fontId="12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/>
    <xf numFmtId="9" fontId="3" fillId="0" borderId="0" xfId="2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738A-9BD0-478C-9E2B-F9092625695C}">
  <dimension ref="A1:P155"/>
  <sheetViews>
    <sheetView tabSelected="1" zoomScale="70" zoomScaleNormal="70" workbookViewId="0">
      <selection activeCell="I18" sqref="I18"/>
    </sheetView>
  </sheetViews>
  <sheetFormatPr defaultRowHeight="14.4" x14ac:dyDescent="0.3"/>
  <cols>
    <col min="1" max="2" width="24.44140625" style="48" customWidth="1"/>
    <col min="3" max="3" width="19.33203125" style="48" customWidth="1"/>
    <col min="4" max="4" width="19.109375" style="48" customWidth="1"/>
    <col min="5" max="11" width="24.44140625" style="48" customWidth="1"/>
    <col min="12" max="12" width="23.44140625" style="48" customWidth="1"/>
    <col min="13" max="13" width="23.44140625" customWidth="1"/>
    <col min="14" max="14" width="24" customWidth="1"/>
    <col min="15" max="15" width="27.77734375" customWidth="1"/>
  </cols>
  <sheetData>
    <row r="1" spans="1:16" ht="18" x14ac:dyDescent="0.35">
      <c r="A1" s="1" t="s">
        <v>0</v>
      </c>
      <c r="B1" s="2">
        <v>2025</v>
      </c>
      <c r="C1" s="3" t="s">
        <v>1</v>
      </c>
      <c r="D1" s="4" t="s">
        <v>2</v>
      </c>
      <c r="E1" s="5" t="s">
        <v>3</v>
      </c>
      <c r="F1" s="4" t="s">
        <v>4</v>
      </c>
      <c r="G1" s="5" t="s">
        <v>5</v>
      </c>
      <c r="H1" s="4" t="s">
        <v>6</v>
      </c>
      <c r="I1" s="30" t="s">
        <v>36</v>
      </c>
      <c r="J1" s="38" t="s">
        <v>32</v>
      </c>
      <c r="K1" s="39" t="s">
        <v>33</v>
      </c>
      <c r="L1" s="35" t="s">
        <v>28</v>
      </c>
      <c r="M1" s="35" t="s">
        <v>29</v>
      </c>
      <c r="N1" s="35" t="s">
        <v>30</v>
      </c>
      <c r="O1" s="36" t="s">
        <v>31</v>
      </c>
      <c r="P1" s="4"/>
    </row>
    <row r="2" spans="1:16" x14ac:dyDescent="0.3">
      <c r="A2"/>
      <c r="B2"/>
      <c r="C2" s="6"/>
      <c r="D2" s="6"/>
      <c r="E2" s="7"/>
      <c r="F2"/>
      <c r="G2" s="7"/>
      <c r="H2" s="8"/>
      <c r="I2" s="31"/>
      <c r="J2" s="40"/>
      <c r="K2" s="41"/>
      <c r="L2"/>
      <c r="M2" s="37"/>
      <c r="N2" s="37"/>
      <c r="O2" s="37"/>
      <c r="P2" s="37"/>
    </row>
    <row r="3" spans="1:16" x14ac:dyDescent="0.3">
      <c r="A3"/>
      <c r="B3" s="8" t="s">
        <v>7</v>
      </c>
      <c r="C3" s="9"/>
      <c r="D3" s="10"/>
      <c r="E3" s="7">
        <v>220780</v>
      </c>
      <c r="F3" s="10">
        <f t="shared" ref="F3:F12" si="0">F2+E3</f>
        <v>220780</v>
      </c>
      <c r="G3" s="7">
        <v>143040</v>
      </c>
      <c r="H3" s="11">
        <f t="shared" ref="H3:H14" si="1">E3-G3</f>
        <v>77740</v>
      </c>
      <c r="I3" s="32">
        <v>0</v>
      </c>
      <c r="J3" s="40"/>
      <c r="K3" s="41"/>
      <c r="L3" s="10">
        <f>L2+H3</f>
        <v>77740</v>
      </c>
      <c r="M3" s="29">
        <f>H3/E3</f>
        <v>0.35211522782860766</v>
      </c>
      <c r="N3" s="29">
        <f>L3/F3</f>
        <v>0.35211522782860766</v>
      </c>
      <c r="O3" s="29" t="e">
        <f>L3/AC3</f>
        <v>#DIV/0!</v>
      </c>
      <c r="P3" s="37"/>
    </row>
    <row r="4" spans="1:16" x14ac:dyDescent="0.3">
      <c r="A4"/>
      <c r="B4" s="8" t="s">
        <v>8</v>
      </c>
      <c r="C4" s="9"/>
      <c r="D4" s="10"/>
      <c r="E4" s="7">
        <v>200860</v>
      </c>
      <c r="F4" s="10">
        <f t="shared" si="0"/>
        <v>421640</v>
      </c>
      <c r="G4" s="7">
        <f>160785+3190</f>
        <v>163975</v>
      </c>
      <c r="H4" s="11">
        <f t="shared" si="1"/>
        <v>36885</v>
      </c>
      <c r="I4" s="32">
        <f>H4*0.1</f>
        <v>3688.5</v>
      </c>
      <c r="J4" s="40"/>
      <c r="K4" s="41"/>
      <c r="L4" s="10">
        <f>L3+H4</f>
        <v>114625</v>
      </c>
      <c r="M4" s="29">
        <f t="shared" ref="M4:M14" si="2">H4/E4</f>
        <v>0.18363536791795279</v>
      </c>
      <c r="N4" s="29">
        <f t="shared" ref="N4:N14" si="3">L4/F4</f>
        <v>0.27185513708376813</v>
      </c>
      <c r="O4" s="29" t="e">
        <f t="shared" ref="O4:O14" si="4">L4/AC4</f>
        <v>#DIV/0!</v>
      </c>
      <c r="P4" s="37"/>
    </row>
    <row r="5" spans="1:16" x14ac:dyDescent="0.3">
      <c r="A5"/>
      <c r="B5" s="8" t="s">
        <v>9</v>
      </c>
      <c r="C5" s="9"/>
      <c r="D5" s="10"/>
      <c r="E5" s="7">
        <v>166830</v>
      </c>
      <c r="F5" s="10">
        <f t="shared" si="0"/>
        <v>588470</v>
      </c>
      <c r="G5" s="7">
        <v>144185</v>
      </c>
      <c r="H5" s="11">
        <f t="shared" si="1"/>
        <v>22645</v>
      </c>
      <c r="I5" s="32">
        <f>H5*0.1</f>
        <v>2264.5</v>
      </c>
      <c r="J5" s="40"/>
      <c r="K5" s="41"/>
      <c r="L5" s="10">
        <f t="shared" ref="L5:L8" si="5">L4+H5</f>
        <v>137270</v>
      </c>
      <c r="M5" s="29">
        <f t="shared" si="2"/>
        <v>0.13573697776179344</v>
      </c>
      <c r="N5" s="29">
        <f t="shared" si="3"/>
        <v>0.23326592689516884</v>
      </c>
      <c r="O5" s="29" t="e">
        <f t="shared" si="4"/>
        <v>#DIV/0!</v>
      </c>
      <c r="P5" s="37"/>
    </row>
    <row r="6" spans="1:16" x14ac:dyDescent="0.3">
      <c r="A6"/>
      <c r="B6" s="8" t="s">
        <v>10</v>
      </c>
      <c r="C6" s="9"/>
      <c r="D6" s="10"/>
      <c r="E6" s="7">
        <v>246335</v>
      </c>
      <c r="F6" s="10">
        <f t="shared" si="0"/>
        <v>834805</v>
      </c>
      <c r="G6" s="7">
        <v>173725</v>
      </c>
      <c r="H6" s="11">
        <f t="shared" si="1"/>
        <v>72610</v>
      </c>
      <c r="I6" s="32">
        <f>H6*0.1</f>
        <v>7261</v>
      </c>
      <c r="J6" s="40"/>
      <c r="K6" s="41"/>
      <c r="L6" s="10">
        <f t="shared" si="5"/>
        <v>209880</v>
      </c>
      <c r="M6" s="29">
        <f>H6/E6</f>
        <v>0.29476119917997851</v>
      </c>
      <c r="N6" s="29">
        <f t="shared" si="3"/>
        <v>0.25141200639670341</v>
      </c>
      <c r="O6" s="29" t="e">
        <f t="shared" si="4"/>
        <v>#DIV/0!</v>
      </c>
      <c r="P6" s="37"/>
    </row>
    <row r="7" spans="1:16" x14ac:dyDescent="0.3">
      <c r="A7"/>
      <c r="B7" s="8" t="s">
        <v>11</v>
      </c>
      <c r="C7" s="9"/>
      <c r="D7" s="10"/>
      <c r="E7" s="7">
        <v>217260</v>
      </c>
      <c r="F7" s="10">
        <f t="shared" si="0"/>
        <v>1052065</v>
      </c>
      <c r="G7" s="7">
        <f>154550+10210</f>
        <v>164760</v>
      </c>
      <c r="H7" s="11">
        <f t="shared" si="1"/>
        <v>52500</v>
      </c>
      <c r="I7" s="32">
        <f>H7*0.1</f>
        <v>5250</v>
      </c>
      <c r="J7" s="40"/>
      <c r="K7" s="41"/>
      <c r="L7" s="10">
        <f t="shared" si="5"/>
        <v>262380</v>
      </c>
      <c r="M7" s="29">
        <f t="shared" si="2"/>
        <v>0.24164595415631041</v>
      </c>
      <c r="N7" s="29">
        <f t="shared" si="3"/>
        <v>0.24939523698630789</v>
      </c>
      <c r="O7" s="29" t="e">
        <f t="shared" si="4"/>
        <v>#DIV/0!</v>
      </c>
      <c r="P7" s="37"/>
    </row>
    <row r="8" spans="1:16" x14ac:dyDescent="0.3">
      <c r="A8"/>
      <c r="B8" s="8" t="s">
        <v>12</v>
      </c>
      <c r="C8" s="9"/>
      <c r="D8" s="10"/>
      <c r="E8" s="7">
        <v>250025</v>
      </c>
      <c r="F8" s="10">
        <f t="shared" si="0"/>
        <v>1302090</v>
      </c>
      <c r="G8" s="7">
        <v>165590</v>
      </c>
      <c r="H8" s="11">
        <f t="shared" si="1"/>
        <v>84435</v>
      </c>
      <c r="I8" s="32">
        <f>H8*0.1</f>
        <v>8443.5</v>
      </c>
      <c r="J8" s="40"/>
      <c r="K8" s="41"/>
      <c r="L8" s="10">
        <f t="shared" si="5"/>
        <v>346815</v>
      </c>
      <c r="M8" s="29">
        <f t="shared" si="2"/>
        <v>0.33770622937706229</v>
      </c>
      <c r="N8" s="29">
        <f t="shared" si="3"/>
        <v>0.26635255627491189</v>
      </c>
      <c r="O8" s="29" t="e">
        <f t="shared" si="4"/>
        <v>#DIV/0!</v>
      </c>
      <c r="P8" s="37"/>
    </row>
    <row r="9" spans="1:16" x14ac:dyDescent="0.3">
      <c r="A9"/>
      <c r="B9" s="8" t="s">
        <v>13</v>
      </c>
      <c r="C9" s="9"/>
      <c r="D9" s="10"/>
      <c r="E9" s="7">
        <v>0</v>
      </c>
      <c r="F9" s="10">
        <f t="shared" si="0"/>
        <v>1302090</v>
      </c>
      <c r="G9" s="7">
        <v>0</v>
      </c>
      <c r="H9" s="11">
        <f t="shared" si="1"/>
        <v>0</v>
      </c>
      <c r="I9" s="32"/>
      <c r="J9" s="40"/>
      <c r="K9" s="41"/>
      <c r="L9" s="10">
        <f>L8+H9</f>
        <v>346815</v>
      </c>
      <c r="M9" s="29" t="e">
        <f t="shared" si="2"/>
        <v>#DIV/0!</v>
      </c>
      <c r="N9" s="29">
        <f t="shared" si="3"/>
        <v>0.26635255627491189</v>
      </c>
      <c r="O9" s="29" t="e">
        <f t="shared" si="4"/>
        <v>#DIV/0!</v>
      </c>
      <c r="P9" s="37"/>
    </row>
    <row r="10" spans="1:16" x14ac:dyDescent="0.3">
      <c r="A10"/>
      <c r="B10" s="8" t="s">
        <v>14</v>
      </c>
      <c r="C10" s="9"/>
      <c r="D10" s="10"/>
      <c r="E10" s="7">
        <v>0</v>
      </c>
      <c r="F10" s="10">
        <f t="shared" si="0"/>
        <v>1302090</v>
      </c>
      <c r="G10" s="7">
        <v>0</v>
      </c>
      <c r="H10" s="11">
        <f t="shared" si="1"/>
        <v>0</v>
      </c>
      <c r="I10" s="32"/>
      <c r="J10" s="40"/>
      <c r="K10" s="41"/>
      <c r="L10" s="10">
        <v>0</v>
      </c>
      <c r="M10" s="29" t="e">
        <f t="shared" si="2"/>
        <v>#DIV/0!</v>
      </c>
      <c r="N10" s="29">
        <f t="shared" si="3"/>
        <v>0</v>
      </c>
      <c r="O10" s="29" t="e">
        <f t="shared" si="4"/>
        <v>#DIV/0!</v>
      </c>
      <c r="P10" s="37"/>
    </row>
    <row r="11" spans="1:16" x14ac:dyDescent="0.3">
      <c r="A11"/>
      <c r="B11" s="8" t="s">
        <v>15</v>
      </c>
      <c r="C11" s="9"/>
      <c r="D11" s="10"/>
      <c r="E11" s="7">
        <v>0</v>
      </c>
      <c r="F11" s="10">
        <f t="shared" si="0"/>
        <v>1302090</v>
      </c>
      <c r="G11" s="7">
        <v>0</v>
      </c>
      <c r="H11" s="11">
        <f t="shared" si="1"/>
        <v>0</v>
      </c>
      <c r="I11" s="32"/>
      <c r="J11" s="40"/>
      <c r="K11" s="41"/>
      <c r="L11" s="10">
        <v>0</v>
      </c>
      <c r="M11" s="29" t="e">
        <f t="shared" si="2"/>
        <v>#DIV/0!</v>
      </c>
      <c r="N11" s="29">
        <f t="shared" si="3"/>
        <v>0</v>
      </c>
      <c r="O11" s="29" t="e">
        <f t="shared" si="4"/>
        <v>#DIV/0!</v>
      </c>
      <c r="P11" s="37"/>
    </row>
    <row r="12" spans="1:16" x14ac:dyDescent="0.3">
      <c r="A12"/>
      <c r="B12" s="8" t="s">
        <v>16</v>
      </c>
      <c r="C12" s="9"/>
      <c r="D12" s="10"/>
      <c r="E12" s="7">
        <v>0</v>
      </c>
      <c r="F12" s="10">
        <f t="shared" si="0"/>
        <v>1302090</v>
      </c>
      <c r="G12" s="7">
        <v>0</v>
      </c>
      <c r="H12" s="11">
        <f t="shared" si="1"/>
        <v>0</v>
      </c>
      <c r="I12" s="32"/>
      <c r="J12" s="40"/>
      <c r="K12" s="41"/>
      <c r="L12" s="10">
        <v>0</v>
      </c>
      <c r="M12" s="29" t="e">
        <f t="shared" si="2"/>
        <v>#DIV/0!</v>
      </c>
      <c r="N12" s="29">
        <f t="shared" si="3"/>
        <v>0</v>
      </c>
      <c r="O12" s="29" t="e">
        <f t="shared" si="4"/>
        <v>#DIV/0!</v>
      </c>
      <c r="P12" s="37"/>
    </row>
    <row r="13" spans="1:16" x14ac:dyDescent="0.3">
      <c r="A13"/>
      <c r="B13" s="8" t="s">
        <v>17</v>
      </c>
      <c r="C13" s="9"/>
      <c r="D13" s="10"/>
      <c r="E13" s="7">
        <v>0</v>
      </c>
      <c r="F13" s="10">
        <f>F12+E13</f>
        <v>1302090</v>
      </c>
      <c r="G13" s="7">
        <v>0</v>
      </c>
      <c r="H13" s="11">
        <f t="shared" si="1"/>
        <v>0</v>
      </c>
      <c r="I13" s="32"/>
      <c r="J13" s="40"/>
      <c r="K13" s="41"/>
      <c r="L13" s="10">
        <v>0</v>
      </c>
      <c r="M13" s="29" t="e">
        <f t="shared" si="2"/>
        <v>#DIV/0!</v>
      </c>
      <c r="N13" s="29">
        <f t="shared" si="3"/>
        <v>0</v>
      </c>
      <c r="O13" s="29" t="e">
        <f t="shared" si="4"/>
        <v>#DIV/0!</v>
      </c>
      <c r="P13" s="37"/>
    </row>
    <row r="14" spans="1:16" x14ac:dyDescent="0.3">
      <c r="A14"/>
      <c r="B14" s="8" t="s">
        <v>18</v>
      </c>
      <c r="C14" s="9"/>
      <c r="D14" s="10"/>
      <c r="E14" s="7">
        <v>0</v>
      </c>
      <c r="F14" s="10">
        <f>F13+E14</f>
        <v>1302090</v>
      </c>
      <c r="G14" s="7">
        <v>0</v>
      </c>
      <c r="H14" s="11">
        <f t="shared" si="1"/>
        <v>0</v>
      </c>
      <c r="I14" s="32"/>
      <c r="J14" s="40"/>
      <c r="K14" s="41"/>
      <c r="L14" s="10">
        <v>0</v>
      </c>
      <c r="M14" s="29" t="e">
        <f t="shared" si="2"/>
        <v>#DIV/0!</v>
      </c>
      <c r="N14" s="29">
        <f t="shared" si="3"/>
        <v>0</v>
      </c>
      <c r="O14" s="29" t="e">
        <f t="shared" si="4"/>
        <v>#DIV/0!</v>
      </c>
      <c r="P14" s="37"/>
    </row>
    <row r="15" spans="1:16" x14ac:dyDescent="0.3">
      <c r="A15"/>
      <c r="B15" s="12" t="s">
        <v>19</v>
      </c>
      <c r="C15" s="13"/>
      <c r="D15" s="10"/>
      <c r="E15" s="7">
        <f>SUM(E3:E14)</f>
        <v>1302090</v>
      </c>
      <c r="F15" s="10"/>
      <c r="G15" s="7">
        <f>SUM(G3:G14)</f>
        <v>955275</v>
      </c>
      <c r="H15" s="11">
        <f>SUM(H3:H14)</f>
        <v>346815</v>
      </c>
      <c r="I15" s="32">
        <f>SUM(I3:I14)</f>
        <v>26907.5</v>
      </c>
      <c r="J15" s="40"/>
      <c r="K15" s="41"/>
      <c r="L15" s="10"/>
      <c r="M15" s="29"/>
      <c r="N15" s="29"/>
      <c r="O15" s="29"/>
      <c r="P15" s="37"/>
    </row>
    <row r="16" spans="1:16" x14ac:dyDescent="0.3">
      <c r="A16"/>
      <c r="B16"/>
      <c r="C16" s="14"/>
      <c r="D16" s="10"/>
      <c r="E16" s="7"/>
      <c r="F16" s="10"/>
      <c r="G16" s="7"/>
      <c r="H16" s="11"/>
      <c r="I16" s="32"/>
      <c r="J16" s="42"/>
      <c r="K16" s="43"/>
      <c r="L16" s="10"/>
      <c r="M16" s="29"/>
      <c r="N16" s="29"/>
      <c r="O16" s="29"/>
      <c r="P16" s="37"/>
    </row>
    <row r="17" spans="1:16" ht="15.6" x14ac:dyDescent="0.3">
      <c r="A17" s="44" t="s">
        <v>38</v>
      </c>
      <c r="B17" s="16"/>
      <c r="C17" s="17"/>
      <c r="D17" s="16"/>
      <c r="E17" s="17">
        <f>E8+E27</f>
        <v>280585</v>
      </c>
      <c r="F17" s="16"/>
      <c r="G17" s="16">
        <f>G8+G27</f>
        <v>179515</v>
      </c>
      <c r="H17" s="16">
        <f>H8+H27</f>
        <v>101070</v>
      </c>
      <c r="I17" s="16">
        <f>I8+I27</f>
        <v>10107</v>
      </c>
      <c r="J17" s="18" t="s">
        <v>34</v>
      </c>
      <c r="K17" s="17">
        <v>0</v>
      </c>
      <c r="L17" s="17"/>
      <c r="M17" s="17"/>
      <c r="N17" s="29"/>
      <c r="O17" s="29"/>
      <c r="P17" s="37"/>
    </row>
    <row r="18" spans="1:16" ht="15.6" x14ac:dyDescent="0.3">
      <c r="A18" s="15" t="s">
        <v>20</v>
      </c>
      <c r="B18" s="15"/>
      <c r="C18" s="18"/>
      <c r="D18" s="15"/>
      <c r="E18" s="19" t="s">
        <v>21</v>
      </c>
      <c r="F18" s="15"/>
      <c r="G18" s="20" t="s">
        <v>22</v>
      </c>
      <c r="H18" s="20" t="s">
        <v>23</v>
      </c>
      <c r="I18" s="20" t="s">
        <v>37</v>
      </c>
      <c r="J18" s="15" t="s">
        <v>35</v>
      </c>
      <c r="K18" s="44">
        <f>J8+J27</f>
        <v>0</v>
      </c>
      <c r="L18" s="17"/>
      <c r="M18" s="17"/>
      <c r="N18" s="37"/>
      <c r="O18" s="37"/>
      <c r="P18" s="37"/>
    </row>
    <row r="19" spans="1:16" x14ac:dyDescent="0.3">
      <c r="A19"/>
      <c r="B19"/>
      <c r="C19" s="14"/>
      <c r="D19"/>
      <c r="E19" s="7"/>
      <c r="F19"/>
      <c r="G19" s="7"/>
      <c r="H19" s="8"/>
      <c r="I19" s="31"/>
      <c r="J19" s="42"/>
      <c r="K19" s="43"/>
      <c r="L19"/>
      <c r="M19" s="37"/>
      <c r="N19" s="37"/>
      <c r="O19" s="37"/>
      <c r="P19" s="37"/>
    </row>
    <row r="20" spans="1:16" ht="18" x14ac:dyDescent="0.35">
      <c r="A20" s="21" t="s">
        <v>24</v>
      </c>
      <c r="B20" s="2">
        <v>2024</v>
      </c>
      <c r="C20" s="3" t="s">
        <v>1</v>
      </c>
      <c r="D20" s="4" t="s">
        <v>2</v>
      </c>
      <c r="E20" s="5" t="s">
        <v>3</v>
      </c>
      <c r="F20" s="4" t="s">
        <v>4</v>
      </c>
      <c r="G20" s="5" t="s">
        <v>5</v>
      </c>
      <c r="H20" s="4" t="s">
        <v>6</v>
      </c>
      <c r="I20" s="30" t="s">
        <v>36</v>
      </c>
      <c r="J20" s="38" t="s">
        <v>32</v>
      </c>
      <c r="K20" s="39" t="s">
        <v>33</v>
      </c>
      <c r="L20" s="35" t="s">
        <v>28</v>
      </c>
      <c r="M20" s="35" t="s">
        <v>29</v>
      </c>
      <c r="N20" s="35" t="s">
        <v>30</v>
      </c>
      <c r="O20" s="36" t="s">
        <v>31</v>
      </c>
      <c r="P20" s="8"/>
    </row>
    <row r="21" spans="1:16" x14ac:dyDescent="0.3">
      <c r="A21"/>
      <c r="B21"/>
      <c r="C21" s="6"/>
      <c r="D21" s="22"/>
      <c r="E21" s="7"/>
      <c r="F21" s="10"/>
      <c r="G21" s="7"/>
      <c r="H21" s="11"/>
      <c r="I21" s="32"/>
      <c r="J21" s="40"/>
      <c r="K21" s="41"/>
      <c r="L21" s="10"/>
      <c r="M21" s="29"/>
      <c r="N21" s="29"/>
      <c r="O21" s="29"/>
      <c r="P21" s="37"/>
    </row>
    <row r="22" spans="1:16" x14ac:dyDescent="0.3">
      <c r="A22"/>
      <c r="B22" s="8" t="s">
        <v>7</v>
      </c>
      <c r="C22" s="9"/>
      <c r="D22" s="10"/>
      <c r="E22" s="7">
        <v>30600</v>
      </c>
      <c r="F22" s="10">
        <f t="shared" ref="F22:F23" si="6">F21+E22</f>
        <v>30600</v>
      </c>
      <c r="G22" s="7">
        <v>28260</v>
      </c>
      <c r="H22" s="11">
        <f t="shared" ref="H22:H33" si="7">E22-G22</f>
        <v>2340</v>
      </c>
      <c r="I22" s="32">
        <v>0</v>
      </c>
      <c r="J22" s="40"/>
      <c r="K22" s="41">
        <f>(H22-I22)/3*2</f>
        <v>1560</v>
      </c>
      <c r="L22" s="10">
        <f>L21+H22</f>
        <v>2340</v>
      </c>
      <c r="M22" s="29">
        <f t="shared" ref="M22:M33" si="8">H22/E22</f>
        <v>7.6470588235294124E-2</v>
      </c>
      <c r="N22" s="29">
        <f t="shared" ref="N22:N33" si="9">L22/F22</f>
        <v>7.6470588235294124E-2</v>
      </c>
      <c r="O22" s="29" t="e">
        <f>L22/AC22</f>
        <v>#DIV/0!</v>
      </c>
      <c r="P22" s="37"/>
    </row>
    <row r="23" spans="1:16" x14ac:dyDescent="0.3">
      <c r="A23"/>
      <c r="B23" s="8" t="s">
        <v>8</v>
      </c>
      <c r="C23" s="9"/>
      <c r="D23" s="10"/>
      <c r="E23" s="7">
        <v>18920</v>
      </c>
      <c r="F23" s="10">
        <f t="shared" si="6"/>
        <v>49520</v>
      </c>
      <c r="G23" s="7">
        <f>22900+1065</f>
        <v>23965</v>
      </c>
      <c r="H23" s="23">
        <f t="shared" si="7"/>
        <v>-5045</v>
      </c>
      <c r="I23" s="33">
        <v>0</v>
      </c>
      <c r="J23" s="45"/>
      <c r="K23" s="46">
        <f t="shared" ref="K23:K24" si="10">(H23-I23)/3*2</f>
        <v>-3363.3333333333335</v>
      </c>
      <c r="L23" s="10">
        <f t="shared" ref="L23:L28" si="11">L22+H23</f>
        <v>-2705</v>
      </c>
      <c r="M23" s="29">
        <f t="shared" si="8"/>
        <v>-0.26664904862579281</v>
      </c>
      <c r="N23" s="29">
        <f t="shared" si="9"/>
        <v>-5.4624394184168014E-2</v>
      </c>
      <c r="O23" s="29" t="e">
        <f t="shared" ref="O23:O33" si="12">L23/AC23</f>
        <v>#DIV/0!</v>
      </c>
      <c r="P23" s="37"/>
    </row>
    <row r="24" spans="1:16" x14ac:dyDescent="0.3">
      <c r="A24"/>
      <c r="B24" s="8" t="s">
        <v>9</v>
      </c>
      <c r="C24" s="9"/>
      <c r="D24" s="10"/>
      <c r="E24" s="7">
        <v>21535</v>
      </c>
      <c r="F24" s="10">
        <f>F23+E24</f>
        <v>71055</v>
      </c>
      <c r="G24" s="7">
        <v>23375</v>
      </c>
      <c r="H24" s="11">
        <f t="shared" si="7"/>
        <v>-1840</v>
      </c>
      <c r="I24" s="33">
        <v>0</v>
      </c>
      <c r="J24" s="45"/>
      <c r="K24" s="46">
        <f t="shared" si="10"/>
        <v>-1226.6666666666667</v>
      </c>
      <c r="L24" s="10">
        <f t="shared" si="11"/>
        <v>-4545</v>
      </c>
      <c r="M24" s="29">
        <f t="shared" si="8"/>
        <v>-8.5442303227304395E-2</v>
      </c>
      <c r="N24" s="29">
        <f t="shared" si="9"/>
        <v>-6.3964534515516147E-2</v>
      </c>
      <c r="O24" s="29" t="e">
        <f t="shared" si="12"/>
        <v>#DIV/0!</v>
      </c>
      <c r="P24" s="37"/>
    </row>
    <row r="25" spans="1:16" x14ac:dyDescent="0.3">
      <c r="A25"/>
      <c r="B25" s="8" t="s">
        <v>10</v>
      </c>
      <c r="C25" s="9"/>
      <c r="D25" s="10"/>
      <c r="E25" s="7">
        <v>36855</v>
      </c>
      <c r="F25" s="10">
        <f t="shared" ref="F25:F31" si="13">F24+E25</f>
        <v>107910</v>
      </c>
      <c r="G25" s="7">
        <v>14470</v>
      </c>
      <c r="H25" s="11">
        <f t="shared" si="7"/>
        <v>22385</v>
      </c>
      <c r="I25" s="34">
        <f>H25*0.1</f>
        <v>2238.5</v>
      </c>
      <c r="J25" s="40"/>
      <c r="K25" s="41">
        <f t="shared" ref="K25" si="14">(H25-I25)/2</f>
        <v>10073.25</v>
      </c>
      <c r="L25" s="10">
        <f t="shared" si="11"/>
        <v>17840</v>
      </c>
      <c r="M25" s="29">
        <f>H25/E25</f>
        <v>0.60738027404694073</v>
      </c>
      <c r="N25" s="29">
        <f t="shared" si="9"/>
        <v>0.16532295431378</v>
      </c>
      <c r="O25" s="29" t="e">
        <f t="shared" si="12"/>
        <v>#DIV/0!</v>
      </c>
      <c r="P25" s="37"/>
    </row>
    <row r="26" spans="1:16" x14ac:dyDescent="0.3">
      <c r="A26"/>
      <c r="B26" s="8" t="s">
        <v>11</v>
      </c>
      <c r="C26" s="9"/>
      <c r="D26" s="10"/>
      <c r="E26" s="7">
        <v>30610</v>
      </c>
      <c r="F26" s="10">
        <f t="shared" si="13"/>
        <v>138520</v>
      </c>
      <c r="G26" s="7">
        <v>15200</v>
      </c>
      <c r="H26" s="11">
        <f t="shared" si="7"/>
        <v>15410</v>
      </c>
      <c r="I26" s="34">
        <f>H26*0.1</f>
        <v>1541</v>
      </c>
      <c r="J26" s="40"/>
      <c r="K26" s="41">
        <f>(H26-I26)/2</f>
        <v>6934.5</v>
      </c>
      <c r="L26" s="10">
        <f t="shared" si="11"/>
        <v>33250</v>
      </c>
      <c r="M26" s="29">
        <f t="shared" si="8"/>
        <v>0.50343025155178045</v>
      </c>
      <c r="N26" s="29">
        <f t="shared" si="9"/>
        <v>0.24003753970545769</v>
      </c>
      <c r="O26" s="29" t="e">
        <f t="shared" si="12"/>
        <v>#DIV/0!</v>
      </c>
      <c r="P26" s="37"/>
    </row>
    <row r="27" spans="1:16" x14ac:dyDescent="0.3">
      <c r="A27"/>
      <c r="B27" s="8" t="s">
        <v>12</v>
      </c>
      <c r="C27" s="9"/>
      <c r="D27" s="10"/>
      <c r="E27" s="7">
        <v>30560</v>
      </c>
      <c r="F27" s="10">
        <f t="shared" si="13"/>
        <v>169080</v>
      </c>
      <c r="G27" s="7">
        <v>13925</v>
      </c>
      <c r="H27" s="11">
        <f t="shared" si="7"/>
        <v>16635</v>
      </c>
      <c r="I27" s="34">
        <f>H27*0.1</f>
        <v>1663.5</v>
      </c>
      <c r="J27" s="40"/>
      <c r="K27" s="41">
        <f>(H27-I27)/2</f>
        <v>7485.75</v>
      </c>
      <c r="L27" s="10">
        <f t="shared" si="11"/>
        <v>49885</v>
      </c>
      <c r="M27" s="29">
        <f t="shared" si="8"/>
        <v>0.54433900523560208</v>
      </c>
      <c r="N27" s="29">
        <f t="shared" si="9"/>
        <v>0.29503785190442394</v>
      </c>
      <c r="O27" s="29" t="e">
        <f t="shared" si="12"/>
        <v>#DIV/0!</v>
      </c>
      <c r="P27" s="37"/>
    </row>
    <row r="28" spans="1:16" x14ac:dyDescent="0.3">
      <c r="A28"/>
      <c r="B28" s="8" t="s">
        <v>13</v>
      </c>
      <c r="C28" s="9"/>
      <c r="D28" s="10"/>
      <c r="E28" s="7">
        <v>0</v>
      </c>
      <c r="F28" s="10">
        <f t="shared" si="13"/>
        <v>169080</v>
      </c>
      <c r="G28" s="7">
        <v>0</v>
      </c>
      <c r="H28" s="11">
        <f t="shared" si="7"/>
        <v>0</v>
      </c>
      <c r="I28" s="32"/>
      <c r="J28" s="40"/>
      <c r="K28" s="41">
        <f>H28/2</f>
        <v>0</v>
      </c>
      <c r="L28" s="10">
        <f t="shared" si="11"/>
        <v>49885</v>
      </c>
      <c r="M28" s="29" t="e">
        <f t="shared" si="8"/>
        <v>#DIV/0!</v>
      </c>
      <c r="N28" s="29">
        <f t="shared" si="9"/>
        <v>0.29503785190442394</v>
      </c>
      <c r="O28" s="29" t="e">
        <f t="shared" si="12"/>
        <v>#DIV/0!</v>
      </c>
      <c r="P28" s="37"/>
    </row>
    <row r="29" spans="1:16" x14ac:dyDescent="0.3">
      <c r="A29"/>
      <c r="B29" s="8" t="s">
        <v>14</v>
      </c>
      <c r="C29" s="9"/>
      <c r="D29" s="10"/>
      <c r="E29" s="7">
        <v>0</v>
      </c>
      <c r="F29" s="10">
        <f t="shared" si="13"/>
        <v>169080</v>
      </c>
      <c r="G29" s="7">
        <v>0</v>
      </c>
      <c r="H29" s="11">
        <f t="shared" si="7"/>
        <v>0</v>
      </c>
      <c r="I29" s="32"/>
      <c r="J29" s="40"/>
      <c r="K29" s="41">
        <f t="shared" ref="K29:K34" si="15">J29*2</f>
        <v>0</v>
      </c>
      <c r="L29" s="10">
        <v>0</v>
      </c>
      <c r="M29" s="29" t="e">
        <f t="shared" si="8"/>
        <v>#DIV/0!</v>
      </c>
      <c r="N29" s="29">
        <f t="shared" si="9"/>
        <v>0</v>
      </c>
      <c r="O29" s="29" t="e">
        <f t="shared" si="12"/>
        <v>#DIV/0!</v>
      </c>
      <c r="P29" s="37"/>
    </row>
    <row r="30" spans="1:16" x14ac:dyDescent="0.3">
      <c r="A30"/>
      <c r="B30" s="8" t="s">
        <v>15</v>
      </c>
      <c r="C30" s="9"/>
      <c r="D30" s="10"/>
      <c r="E30" s="7">
        <v>0</v>
      </c>
      <c r="F30" s="10">
        <f t="shared" si="13"/>
        <v>169080</v>
      </c>
      <c r="G30" s="7">
        <v>0</v>
      </c>
      <c r="H30" s="11">
        <f t="shared" si="7"/>
        <v>0</v>
      </c>
      <c r="I30" s="32"/>
      <c r="J30" s="40"/>
      <c r="K30" s="41">
        <f t="shared" si="15"/>
        <v>0</v>
      </c>
      <c r="L30" s="10">
        <v>0</v>
      </c>
      <c r="M30" s="29" t="e">
        <f t="shared" si="8"/>
        <v>#DIV/0!</v>
      </c>
      <c r="N30" s="29">
        <f t="shared" si="9"/>
        <v>0</v>
      </c>
      <c r="O30" s="29" t="e">
        <f t="shared" si="12"/>
        <v>#DIV/0!</v>
      </c>
      <c r="P30" s="37"/>
    </row>
    <row r="31" spans="1:16" x14ac:dyDescent="0.3">
      <c r="A31"/>
      <c r="B31" s="8" t="s">
        <v>16</v>
      </c>
      <c r="C31" s="9"/>
      <c r="D31" s="10"/>
      <c r="E31" s="7">
        <v>0</v>
      </c>
      <c r="F31" s="10">
        <f t="shared" si="13"/>
        <v>169080</v>
      </c>
      <c r="G31" s="7">
        <v>0</v>
      </c>
      <c r="H31" s="11">
        <f t="shared" si="7"/>
        <v>0</v>
      </c>
      <c r="I31" s="32"/>
      <c r="J31" s="40"/>
      <c r="K31" s="41">
        <f t="shared" si="15"/>
        <v>0</v>
      </c>
      <c r="L31" s="10">
        <v>0</v>
      </c>
      <c r="M31" s="29" t="e">
        <f t="shared" si="8"/>
        <v>#DIV/0!</v>
      </c>
      <c r="N31" s="29">
        <f t="shared" si="9"/>
        <v>0</v>
      </c>
      <c r="O31" s="29" t="e">
        <f t="shared" si="12"/>
        <v>#DIV/0!</v>
      </c>
      <c r="P31" s="37"/>
    </row>
    <row r="32" spans="1:16" x14ac:dyDescent="0.3">
      <c r="A32"/>
      <c r="B32" s="8" t="s">
        <v>17</v>
      </c>
      <c r="C32" s="9"/>
      <c r="D32" s="10"/>
      <c r="E32" s="7">
        <v>0</v>
      </c>
      <c r="F32" s="10">
        <f>F31+E32</f>
        <v>169080</v>
      </c>
      <c r="G32" s="7">
        <v>0</v>
      </c>
      <c r="H32" s="11">
        <f t="shared" si="7"/>
        <v>0</v>
      </c>
      <c r="I32" s="32"/>
      <c r="J32" s="40"/>
      <c r="K32" s="41">
        <f t="shared" si="15"/>
        <v>0</v>
      </c>
      <c r="L32" s="10">
        <v>0</v>
      </c>
      <c r="M32" s="29" t="e">
        <f t="shared" si="8"/>
        <v>#DIV/0!</v>
      </c>
      <c r="N32" s="29">
        <f t="shared" si="9"/>
        <v>0</v>
      </c>
      <c r="O32" s="29" t="e">
        <f t="shared" si="12"/>
        <v>#DIV/0!</v>
      </c>
      <c r="P32" s="37"/>
    </row>
    <row r="33" spans="1:16" x14ac:dyDescent="0.3">
      <c r="A33"/>
      <c r="B33" s="8" t="s">
        <v>18</v>
      </c>
      <c r="C33" s="9"/>
      <c r="D33" s="10"/>
      <c r="E33" s="7">
        <v>0</v>
      </c>
      <c r="F33" s="10">
        <f t="shared" ref="F33" si="16">F32+E33</f>
        <v>169080</v>
      </c>
      <c r="G33" s="7">
        <v>0</v>
      </c>
      <c r="H33" s="11">
        <f t="shared" si="7"/>
        <v>0</v>
      </c>
      <c r="I33" s="32"/>
      <c r="J33" s="40"/>
      <c r="K33" s="41">
        <f t="shared" si="15"/>
        <v>0</v>
      </c>
      <c r="L33" s="10">
        <v>0</v>
      </c>
      <c r="M33" s="29" t="e">
        <f t="shared" si="8"/>
        <v>#DIV/0!</v>
      </c>
      <c r="N33" s="29">
        <f t="shared" si="9"/>
        <v>0</v>
      </c>
      <c r="O33" s="29" t="e">
        <f t="shared" si="12"/>
        <v>#DIV/0!</v>
      </c>
      <c r="P33" s="37"/>
    </row>
    <row r="34" spans="1:16" x14ac:dyDescent="0.3">
      <c r="A34"/>
      <c r="B34" s="12" t="s">
        <v>19</v>
      </c>
      <c r="C34" s="13"/>
      <c r="D34" s="10"/>
      <c r="E34" s="7">
        <f>SUM(E22:E33)</f>
        <v>169080</v>
      </c>
      <c r="F34" s="10"/>
      <c r="G34" s="7">
        <f>SUM(G22:G33)</f>
        <v>119195</v>
      </c>
      <c r="H34" s="11">
        <f>SUM(H22:H33)</f>
        <v>49885</v>
      </c>
      <c r="I34" s="32">
        <f>SUM(I22:I33)</f>
        <v>5443</v>
      </c>
      <c r="J34" s="40"/>
      <c r="K34" s="41">
        <f t="shared" si="15"/>
        <v>0</v>
      </c>
      <c r="L34"/>
      <c r="M34" s="37"/>
      <c r="N34" s="37"/>
      <c r="O34" s="37"/>
      <c r="P34" s="37"/>
    </row>
    <row r="35" spans="1:16" x14ac:dyDescent="0.3">
      <c r="A35"/>
      <c r="B35"/>
      <c r="C35" s="14"/>
      <c r="D35" s="14"/>
      <c r="E35" s="7"/>
      <c r="F35" s="10"/>
      <c r="G35" s="10"/>
      <c r="H35" s="7"/>
      <c r="I35" s="7"/>
      <c r="J35" s="8"/>
      <c r="K35"/>
      <c r="L35"/>
      <c r="N35" s="37"/>
      <c r="O35" s="37"/>
      <c r="P35" s="37"/>
    </row>
    <row r="36" spans="1:16" x14ac:dyDescent="0.3">
      <c r="A36"/>
      <c r="B36"/>
      <c r="C36" s="14"/>
      <c r="D36" s="14"/>
      <c r="E36" s="7"/>
      <c r="F36" s="14"/>
      <c r="G36" s="14"/>
      <c r="H36" s="7"/>
      <c r="I36" s="7"/>
      <c r="J36" s="8"/>
      <c r="K36"/>
      <c r="L36"/>
      <c r="N36" s="37"/>
      <c r="O36" s="37"/>
      <c r="P36" s="37"/>
    </row>
    <row r="37" spans="1:16" x14ac:dyDescent="0.3">
      <c r="A37" s="24" t="s">
        <v>25</v>
      </c>
      <c r="B37" s="25"/>
      <c r="C37" s="25"/>
      <c r="D37" s="26">
        <v>3000000</v>
      </c>
      <c r="E37" s="7"/>
      <c r="F37" s="10"/>
      <c r="G37" s="10"/>
      <c r="H37" s="7"/>
      <c r="I37" s="7"/>
      <c r="J37" s="7"/>
      <c r="K37"/>
      <c r="L37"/>
      <c r="N37" s="37"/>
      <c r="O37" s="37"/>
      <c r="P37" s="37"/>
    </row>
    <row r="38" spans="1:16" x14ac:dyDescent="0.3">
      <c r="A38" s="24" t="s">
        <v>26</v>
      </c>
      <c r="B38" s="25"/>
      <c r="C38" s="25"/>
      <c r="D38" s="26">
        <f>E15+E34</f>
        <v>1471170</v>
      </c>
      <c r="E38" s="7"/>
      <c r="F38"/>
      <c r="G38"/>
      <c r="H38" s="7"/>
      <c r="I38" s="7"/>
      <c r="J38" s="8"/>
      <c r="K38"/>
      <c r="L38"/>
      <c r="N38" s="37"/>
      <c r="O38" s="37"/>
      <c r="P38" s="37"/>
    </row>
    <row r="39" spans="1:16" x14ac:dyDescent="0.3">
      <c r="A39" s="24" t="s">
        <v>27</v>
      </c>
      <c r="B39" s="25"/>
      <c r="C39" s="25"/>
      <c r="D39" s="26">
        <f>D37-D38</f>
        <v>1528830</v>
      </c>
      <c r="E39" s="7"/>
      <c r="F39"/>
      <c r="G39"/>
      <c r="H39" s="7"/>
      <c r="I39" s="7"/>
      <c r="J39" s="8"/>
      <c r="K39"/>
      <c r="L39"/>
      <c r="N39" s="37"/>
      <c r="O39" s="37"/>
      <c r="P39" s="37"/>
    </row>
    <row r="40" spans="1:16" x14ac:dyDescent="0.3">
      <c r="A40"/>
      <c r="F40"/>
      <c r="G40"/>
      <c r="H40" s="27"/>
      <c r="I40" s="27"/>
      <c r="J40" s="8"/>
      <c r="K40"/>
      <c r="L40"/>
      <c r="N40" s="37"/>
      <c r="O40" s="37"/>
      <c r="P40" s="37"/>
    </row>
    <row r="41" spans="1:16" x14ac:dyDescent="0.3">
      <c r="A41"/>
      <c r="F41"/>
      <c r="G41"/>
      <c r="H41" s="7"/>
      <c r="I41" s="7"/>
      <c r="J41" s="8"/>
      <c r="K41"/>
      <c r="L41"/>
      <c r="N41" s="37"/>
      <c r="O41" s="37"/>
      <c r="P41" s="37"/>
    </row>
    <row r="42" spans="1:16" x14ac:dyDescent="0.3">
      <c r="A42"/>
      <c r="F42"/>
      <c r="G42"/>
      <c r="H42" s="7"/>
      <c r="I42" s="7"/>
      <c r="J42" s="8"/>
      <c r="K42"/>
      <c r="L42"/>
      <c r="N42" s="37"/>
      <c r="O42" s="37"/>
      <c r="P42" s="37"/>
    </row>
    <row r="43" spans="1:16" x14ac:dyDescent="0.3">
      <c r="A43"/>
      <c r="B43"/>
      <c r="C43" s="14"/>
      <c r="D43" s="14"/>
      <c r="E43" s="7"/>
      <c r="F43"/>
      <c r="G43"/>
      <c r="H43" s="7"/>
      <c r="I43" s="7"/>
      <c r="J43" s="8"/>
      <c r="K43"/>
      <c r="L43"/>
      <c r="N43" s="37"/>
      <c r="O43" s="37"/>
      <c r="P43" s="37"/>
    </row>
    <row r="44" spans="1:16" x14ac:dyDescent="0.3">
      <c r="A44"/>
      <c r="B44"/>
      <c r="C44" s="14"/>
      <c r="D44" s="14"/>
      <c r="E44" s="7"/>
      <c r="F44"/>
      <c r="G44"/>
      <c r="H44" s="7"/>
      <c r="I44" s="7"/>
      <c r="J44" s="8"/>
      <c r="K44"/>
      <c r="L44"/>
      <c r="N44" s="37"/>
      <c r="O44" s="37"/>
      <c r="P44" s="37"/>
    </row>
    <row r="45" spans="1:16" x14ac:dyDescent="0.3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8"/>
      <c r="N45" s="8"/>
      <c r="O45" s="8"/>
      <c r="P45" s="8"/>
    </row>
    <row r="46" spans="1:16" x14ac:dyDescent="0.3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8"/>
      <c r="N46" s="8"/>
      <c r="O46" s="8"/>
      <c r="P46" s="8"/>
    </row>
    <row r="47" spans="1:16" x14ac:dyDescent="0.3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8"/>
      <c r="N47" s="8"/>
      <c r="O47" s="8"/>
      <c r="P47" s="8"/>
    </row>
    <row r="48" spans="1:16" x14ac:dyDescent="0.3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8"/>
      <c r="N48" s="8"/>
      <c r="O48" s="8"/>
      <c r="P48" s="8"/>
    </row>
    <row r="49" spans="1:16" x14ac:dyDescent="0.3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8"/>
      <c r="N49" s="8"/>
      <c r="O49" s="8"/>
      <c r="P49" s="8"/>
    </row>
    <row r="50" spans="1:16" x14ac:dyDescent="0.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8"/>
      <c r="N50" s="8"/>
      <c r="O50" s="8"/>
      <c r="P50" s="8"/>
    </row>
    <row r="51" spans="1:16" x14ac:dyDescent="0.3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8"/>
      <c r="N51" s="8"/>
      <c r="O51" s="8"/>
      <c r="P51" s="8"/>
    </row>
    <row r="52" spans="1:16" x14ac:dyDescent="0.3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8"/>
      <c r="N52" s="8"/>
      <c r="O52" s="8"/>
      <c r="P52" s="8"/>
    </row>
    <row r="53" spans="1:16" x14ac:dyDescent="0.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8"/>
      <c r="N53" s="8"/>
      <c r="O53" s="8"/>
      <c r="P53" s="8"/>
    </row>
    <row r="54" spans="1:16" x14ac:dyDescent="0.3">
      <c r="A54" s="47"/>
      <c r="B54" s="49"/>
      <c r="C54" s="49"/>
      <c r="D54" s="49"/>
      <c r="E54" s="49"/>
      <c r="F54" s="49"/>
      <c r="G54" s="47"/>
      <c r="H54" s="47"/>
      <c r="I54" s="47"/>
      <c r="J54" s="47"/>
      <c r="K54" s="47"/>
      <c r="L54" s="47"/>
      <c r="M54" s="8"/>
      <c r="N54" s="8"/>
      <c r="O54" s="8"/>
      <c r="P54" s="8"/>
    </row>
    <row r="55" spans="1:16" x14ac:dyDescent="0.3">
      <c r="A55" s="47"/>
      <c r="B55" s="49"/>
      <c r="C55" s="49"/>
      <c r="D55" s="49"/>
      <c r="E55" s="49"/>
      <c r="F55" s="49"/>
      <c r="G55" s="47"/>
      <c r="H55" s="47"/>
      <c r="I55" s="47"/>
      <c r="J55" s="47"/>
      <c r="K55" s="47"/>
      <c r="L55" s="47"/>
      <c r="M55" s="8"/>
      <c r="N55" s="8"/>
      <c r="O55" s="8"/>
      <c r="P55" s="8"/>
    </row>
    <row r="56" spans="1:16" x14ac:dyDescent="0.3">
      <c r="A56" s="47"/>
      <c r="B56" s="49"/>
      <c r="C56" s="49"/>
      <c r="D56" s="49"/>
      <c r="E56" s="49"/>
      <c r="F56" s="49"/>
      <c r="G56" s="47"/>
      <c r="H56" s="47"/>
      <c r="I56" s="47"/>
      <c r="J56" s="47"/>
      <c r="K56" s="47"/>
      <c r="L56" s="47"/>
      <c r="M56" s="8"/>
      <c r="N56" s="8"/>
      <c r="O56" s="8"/>
      <c r="P56" s="8"/>
    </row>
    <row r="57" spans="1:16" x14ac:dyDescent="0.3">
      <c r="A57" s="47"/>
      <c r="B57" s="49"/>
      <c r="C57" s="49"/>
      <c r="D57" s="49"/>
      <c r="E57" s="49"/>
      <c r="F57" s="49"/>
      <c r="G57" s="47"/>
      <c r="H57" s="47"/>
      <c r="I57" s="47"/>
      <c r="J57" s="47"/>
      <c r="K57" s="47"/>
      <c r="L57" s="47"/>
      <c r="M57" s="8"/>
      <c r="N57" s="8"/>
      <c r="O57" s="8"/>
      <c r="P57" s="8"/>
    </row>
    <row r="58" spans="1:16" x14ac:dyDescent="0.3">
      <c r="A58" s="47"/>
      <c r="B58" s="49"/>
      <c r="C58" s="49"/>
      <c r="D58" s="49"/>
      <c r="E58" s="49"/>
      <c r="F58" s="49"/>
      <c r="G58" s="49"/>
      <c r="H58" s="49"/>
      <c r="I58" s="49"/>
      <c r="J58" s="47"/>
      <c r="K58" s="28"/>
    </row>
    <row r="59" spans="1:16" x14ac:dyDescent="0.3">
      <c r="A59" s="47"/>
      <c r="B59" s="49"/>
      <c r="C59" s="49"/>
      <c r="D59" s="49"/>
      <c r="E59" s="49"/>
      <c r="F59" s="49"/>
      <c r="G59" s="49"/>
      <c r="H59" s="49"/>
      <c r="I59" s="49"/>
      <c r="J59" s="47"/>
      <c r="K59" s="28"/>
    </row>
    <row r="60" spans="1:16" x14ac:dyDescent="0.3">
      <c r="A60" s="47"/>
      <c r="B60" s="49"/>
      <c r="C60" s="49"/>
      <c r="D60" s="49"/>
      <c r="E60" s="49"/>
      <c r="F60" s="49"/>
      <c r="G60" s="49"/>
      <c r="H60" s="49"/>
      <c r="I60" s="49"/>
      <c r="J60" s="47"/>
      <c r="K60" s="28"/>
    </row>
    <row r="61" spans="1:16" x14ac:dyDescent="0.3">
      <c r="A61" s="47"/>
      <c r="B61" s="49"/>
      <c r="C61" s="49"/>
      <c r="D61" s="49"/>
      <c r="E61" s="49"/>
      <c r="F61" s="49"/>
      <c r="G61" s="49"/>
      <c r="H61" s="49"/>
      <c r="I61" s="49"/>
      <c r="J61" s="47"/>
      <c r="K61" s="28"/>
    </row>
    <row r="62" spans="1:16" x14ac:dyDescent="0.3">
      <c r="A62" s="47"/>
      <c r="B62" s="49"/>
      <c r="C62" s="49"/>
      <c r="D62" s="49"/>
      <c r="E62" s="49"/>
      <c r="F62" s="49"/>
      <c r="G62" s="49"/>
      <c r="H62" s="49"/>
      <c r="I62" s="49"/>
      <c r="J62" s="47"/>
      <c r="K62" s="28"/>
    </row>
    <row r="63" spans="1:16" ht="15.6" x14ac:dyDescent="0.3">
      <c r="A63" s="52"/>
      <c r="B63" s="49"/>
      <c r="C63" s="49"/>
      <c r="D63" s="49"/>
      <c r="E63" s="49"/>
      <c r="F63" s="49"/>
      <c r="G63" s="49"/>
      <c r="H63" s="49"/>
      <c r="I63" s="49"/>
      <c r="J63" s="47"/>
      <c r="K63" s="28"/>
    </row>
    <row r="64" spans="1:16" x14ac:dyDescent="0.3">
      <c r="C64" s="51"/>
      <c r="D64" s="51"/>
      <c r="E64" s="28"/>
      <c r="H64" s="28"/>
      <c r="I64" s="28"/>
      <c r="J64" s="47"/>
      <c r="K64" s="28"/>
    </row>
    <row r="65" spans="1:11" ht="16.2" x14ac:dyDescent="0.3">
      <c r="A65" s="53"/>
      <c r="B65" s="54"/>
      <c r="C65" s="54"/>
      <c r="D65" s="54"/>
      <c r="E65" s="54"/>
      <c r="F65" s="54"/>
      <c r="G65" s="54"/>
      <c r="H65" s="54"/>
      <c r="I65" s="54"/>
      <c r="J65" s="50"/>
      <c r="K65" s="28"/>
    </row>
    <row r="66" spans="1:11" x14ac:dyDescent="0.3">
      <c r="D66" s="28"/>
      <c r="F66" s="28"/>
      <c r="G66" s="47"/>
      <c r="H66" s="47"/>
      <c r="I66" s="47"/>
      <c r="J66" s="47"/>
      <c r="K66" s="28"/>
    </row>
    <row r="67" spans="1:11" x14ac:dyDescent="0.3">
      <c r="A67" s="47"/>
      <c r="B67" s="49"/>
      <c r="C67" s="49"/>
      <c r="D67" s="49"/>
      <c r="E67" s="49"/>
      <c r="F67" s="49"/>
      <c r="G67" s="49"/>
      <c r="H67" s="49"/>
      <c r="I67" s="49"/>
      <c r="J67" s="47"/>
      <c r="K67" s="28"/>
    </row>
    <row r="68" spans="1:11" x14ac:dyDescent="0.3">
      <c r="A68" s="47"/>
      <c r="B68" s="49"/>
      <c r="C68" s="49"/>
      <c r="D68" s="49"/>
      <c r="E68" s="49"/>
      <c r="F68" s="49"/>
      <c r="G68" s="49"/>
      <c r="H68" s="49"/>
      <c r="I68" s="49"/>
      <c r="J68" s="47"/>
      <c r="K68" s="28"/>
    </row>
    <row r="69" spans="1:11" x14ac:dyDescent="0.3">
      <c r="A69" s="47"/>
      <c r="B69" s="49"/>
      <c r="C69" s="49"/>
      <c r="D69" s="49"/>
      <c r="E69" s="49"/>
      <c r="F69" s="49"/>
      <c r="G69" s="49"/>
      <c r="H69" s="49"/>
      <c r="I69" s="49"/>
      <c r="J69" s="47"/>
      <c r="K69" s="28"/>
    </row>
    <row r="70" spans="1:11" x14ac:dyDescent="0.3">
      <c r="A70" s="47"/>
      <c r="B70" s="49"/>
      <c r="C70" s="49"/>
      <c r="D70" s="49"/>
      <c r="E70" s="49"/>
      <c r="F70" s="49"/>
      <c r="G70" s="49"/>
      <c r="H70" s="49"/>
      <c r="I70" s="49"/>
      <c r="J70" s="47"/>
      <c r="K70" s="28"/>
    </row>
    <row r="71" spans="1:11" x14ac:dyDescent="0.3">
      <c r="A71" s="47"/>
      <c r="B71" s="49"/>
      <c r="C71" s="49"/>
      <c r="D71" s="49"/>
      <c r="E71" s="49"/>
      <c r="F71" s="49"/>
      <c r="G71" s="49"/>
      <c r="H71" s="49"/>
      <c r="I71" s="49"/>
      <c r="J71" s="47"/>
      <c r="K71" s="28"/>
    </row>
    <row r="72" spans="1:11" x14ac:dyDescent="0.3">
      <c r="A72" s="47"/>
      <c r="B72" s="49"/>
      <c r="C72" s="49"/>
      <c r="D72" s="49"/>
      <c r="E72" s="49"/>
      <c r="F72" s="49"/>
      <c r="G72" s="49"/>
      <c r="H72" s="49"/>
      <c r="I72" s="49"/>
      <c r="J72" s="47"/>
      <c r="K72" s="28"/>
    </row>
    <row r="73" spans="1:11" x14ac:dyDescent="0.3">
      <c r="A73" s="47"/>
      <c r="B73" s="49"/>
      <c r="C73" s="49"/>
      <c r="D73" s="49"/>
      <c r="E73" s="49"/>
      <c r="F73" s="49"/>
      <c r="G73" s="49"/>
      <c r="H73" s="49"/>
      <c r="I73" s="49"/>
      <c r="J73" s="47"/>
      <c r="K73" s="28"/>
    </row>
    <row r="74" spans="1:11" x14ac:dyDescent="0.3">
      <c r="A74" s="47"/>
      <c r="B74" s="49"/>
      <c r="C74" s="49"/>
      <c r="D74" s="49"/>
      <c r="E74" s="49"/>
      <c r="F74" s="49"/>
      <c r="G74" s="49"/>
      <c r="H74" s="49"/>
      <c r="I74" s="49"/>
      <c r="J74" s="47"/>
      <c r="K74" s="28"/>
    </row>
    <row r="75" spans="1:11" x14ac:dyDescent="0.3">
      <c r="A75" s="47"/>
      <c r="B75" s="49"/>
      <c r="C75" s="49"/>
      <c r="D75" s="49"/>
      <c r="E75" s="49"/>
      <c r="F75" s="49"/>
      <c r="G75" s="49"/>
      <c r="H75" s="49"/>
      <c r="I75" s="49"/>
      <c r="J75" s="47"/>
      <c r="K75" s="28"/>
    </row>
    <row r="76" spans="1:11" x14ac:dyDescent="0.3">
      <c r="A76" s="47"/>
      <c r="B76" s="49"/>
      <c r="C76" s="49"/>
      <c r="D76" s="49"/>
      <c r="E76" s="49"/>
      <c r="F76" s="49"/>
      <c r="G76" s="49"/>
      <c r="H76" s="49"/>
      <c r="I76" s="49"/>
      <c r="J76" s="47"/>
      <c r="K76" s="28"/>
    </row>
    <row r="77" spans="1:11" x14ac:dyDescent="0.3">
      <c r="A77" s="47"/>
      <c r="B77" s="49"/>
      <c r="C77" s="49"/>
      <c r="D77" s="49"/>
      <c r="E77" s="49"/>
      <c r="F77" s="49"/>
      <c r="G77" s="49"/>
      <c r="H77" s="49"/>
      <c r="I77" s="49"/>
      <c r="J77" s="47"/>
      <c r="K77" s="28"/>
    </row>
    <row r="78" spans="1:11" x14ac:dyDescent="0.3">
      <c r="A78" s="47"/>
      <c r="B78" s="49"/>
      <c r="C78" s="49"/>
      <c r="D78" s="49"/>
      <c r="E78" s="49"/>
      <c r="F78" s="49"/>
      <c r="G78" s="49"/>
      <c r="H78" s="49"/>
      <c r="I78" s="49"/>
      <c r="J78" s="47"/>
      <c r="K78" s="28"/>
    </row>
    <row r="79" spans="1:11" ht="15.6" x14ac:dyDescent="0.3">
      <c r="A79" s="52"/>
      <c r="B79" s="49"/>
      <c r="C79" s="49"/>
      <c r="D79" s="49"/>
      <c r="E79" s="49"/>
      <c r="F79" s="49"/>
      <c r="G79" s="49"/>
      <c r="H79" s="49"/>
      <c r="I79" s="49"/>
      <c r="J79" s="47"/>
      <c r="K79" s="28"/>
    </row>
    <row r="80" spans="1:11" x14ac:dyDescent="0.3">
      <c r="C80" s="51"/>
      <c r="D80" s="51"/>
      <c r="E80" s="28"/>
      <c r="H80" s="28"/>
      <c r="I80" s="47"/>
      <c r="J80" s="47"/>
      <c r="K80" s="28"/>
    </row>
    <row r="81" spans="1:11" x14ac:dyDescent="0.3">
      <c r="C81" s="51"/>
      <c r="D81" s="51"/>
      <c r="E81" s="28"/>
      <c r="H81" s="28"/>
      <c r="I81" s="47"/>
      <c r="J81" s="47"/>
      <c r="K81" s="28"/>
    </row>
    <row r="82" spans="1:11" ht="16.2" x14ac:dyDescent="0.3">
      <c r="A82" s="53"/>
      <c r="B82" s="54"/>
      <c r="C82" s="54"/>
      <c r="D82" s="54"/>
      <c r="E82" s="54"/>
      <c r="F82" s="54"/>
      <c r="G82" s="54"/>
      <c r="H82" s="54"/>
      <c r="I82" s="54"/>
      <c r="J82" s="50"/>
      <c r="K82" s="28"/>
    </row>
    <row r="83" spans="1:11" x14ac:dyDescent="0.3">
      <c r="C83" s="28"/>
      <c r="E83" s="28"/>
      <c r="F83" s="47"/>
      <c r="G83" s="28"/>
      <c r="H83" s="28"/>
      <c r="I83" s="47"/>
      <c r="J83" s="47"/>
      <c r="K83" s="28"/>
    </row>
    <row r="84" spans="1:11" x14ac:dyDescent="0.3">
      <c r="A84" s="47"/>
      <c r="B84" s="49"/>
      <c r="C84" s="49"/>
      <c r="D84" s="49"/>
      <c r="E84" s="49"/>
      <c r="F84" s="49"/>
      <c r="G84" s="49"/>
      <c r="H84" s="49"/>
      <c r="I84" s="49"/>
      <c r="J84" s="47"/>
      <c r="K84" s="28"/>
    </row>
    <row r="85" spans="1:11" x14ac:dyDescent="0.3">
      <c r="A85" s="47"/>
      <c r="B85" s="49"/>
      <c r="C85" s="49"/>
      <c r="D85" s="49"/>
      <c r="E85" s="49"/>
      <c r="F85" s="49"/>
      <c r="G85" s="49"/>
      <c r="H85" s="49"/>
      <c r="I85" s="49"/>
      <c r="J85" s="47"/>
      <c r="K85" s="28"/>
    </row>
    <row r="86" spans="1:11" x14ac:dyDescent="0.3">
      <c r="A86" s="47"/>
      <c r="B86" s="49"/>
      <c r="C86" s="49"/>
      <c r="D86" s="49"/>
      <c r="E86" s="49"/>
      <c r="F86" s="49"/>
      <c r="G86" s="49"/>
      <c r="H86" s="49"/>
      <c r="I86" s="49"/>
      <c r="J86" s="47"/>
      <c r="K86" s="28"/>
    </row>
    <row r="87" spans="1:11" x14ac:dyDescent="0.3">
      <c r="A87" s="47"/>
      <c r="B87" s="49"/>
      <c r="C87" s="49"/>
      <c r="D87" s="49"/>
      <c r="E87" s="49"/>
      <c r="F87" s="49"/>
      <c r="G87" s="49"/>
      <c r="H87" s="49"/>
      <c r="I87" s="49"/>
      <c r="J87" s="47"/>
      <c r="K87" s="28"/>
    </row>
    <row r="88" spans="1:11" x14ac:dyDescent="0.3">
      <c r="A88" s="47"/>
      <c r="B88" s="49"/>
      <c r="C88" s="49"/>
      <c r="D88" s="49"/>
      <c r="E88" s="49"/>
      <c r="F88" s="49"/>
      <c r="G88" s="49"/>
      <c r="H88" s="49"/>
      <c r="I88" s="49"/>
      <c r="J88" s="47"/>
      <c r="K88" s="28"/>
    </row>
    <row r="89" spans="1:11" x14ac:dyDescent="0.3">
      <c r="A89" s="47"/>
      <c r="B89" s="49"/>
      <c r="C89" s="49"/>
      <c r="D89" s="49"/>
      <c r="E89" s="49"/>
      <c r="F89" s="49"/>
      <c r="G89" s="49"/>
      <c r="H89" s="49"/>
      <c r="I89" s="49"/>
      <c r="J89" s="47"/>
      <c r="K89" s="28"/>
    </row>
    <row r="90" spans="1:11" x14ac:dyDescent="0.3">
      <c r="A90" s="47"/>
      <c r="B90" s="49"/>
      <c r="C90" s="49"/>
      <c r="D90" s="49"/>
      <c r="E90" s="49"/>
      <c r="F90" s="49"/>
      <c r="G90" s="49"/>
      <c r="H90" s="49"/>
      <c r="I90" s="49"/>
      <c r="J90" s="47"/>
      <c r="K90" s="28"/>
    </row>
    <row r="91" spans="1:11" x14ac:dyDescent="0.3">
      <c r="A91" s="47"/>
      <c r="B91" s="49"/>
      <c r="C91" s="49"/>
      <c r="D91" s="49"/>
      <c r="E91" s="49"/>
      <c r="F91" s="49"/>
      <c r="G91" s="49"/>
      <c r="H91" s="49"/>
      <c r="I91" s="49"/>
      <c r="J91" s="47"/>
      <c r="K91" s="28"/>
    </row>
    <row r="92" spans="1:11" x14ac:dyDescent="0.3">
      <c r="A92" s="47"/>
      <c r="B92" s="49"/>
      <c r="C92" s="49"/>
      <c r="D92" s="49"/>
      <c r="E92" s="49"/>
      <c r="F92" s="49"/>
      <c r="G92" s="49"/>
      <c r="H92" s="49"/>
      <c r="I92" s="49"/>
      <c r="J92" s="47"/>
      <c r="K92" s="28"/>
    </row>
    <row r="93" spans="1:11" x14ac:dyDescent="0.3">
      <c r="A93" s="47"/>
      <c r="B93" s="49"/>
      <c r="C93" s="49"/>
      <c r="D93" s="49"/>
      <c r="E93" s="49"/>
      <c r="F93" s="49"/>
      <c r="G93" s="49"/>
      <c r="H93" s="49"/>
      <c r="I93" s="49"/>
      <c r="J93" s="47"/>
      <c r="K93" s="28"/>
    </row>
    <row r="94" spans="1:11" x14ac:dyDescent="0.3">
      <c r="A94" s="47"/>
      <c r="B94" s="49"/>
      <c r="C94" s="49"/>
      <c r="D94" s="49"/>
      <c r="E94" s="49"/>
      <c r="F94" s="49"/>
      <c r="G94" s="49"/>
      <c r="H94" s="49"/>
      <c r="I94" s="49"/>
      <c r="J94" s="47"/>
      <c r="K94" s="28"/>
    </row>
    <row r="95" spans="1:11" x14ac:dyDescent="0.3">
      <c r="A95" s="47"/>
      <c r="B95" s="49"/>
      <c r="C95" s="49"/>
      <c r="D95" s="49"/>
      <c r="E95" s="49"/>
      <c r="F95" s="49"/>
      <c r="G95" s="49"/>
      <c r="H95" s="49"/>
      <c r="I95" s="49"/>
      <c r="J95" s="47"/>
      <c r="K95" s="28"/>
    </row>
    <row r="96" spans="1:11" ht="15.6" x14ac:dyDescent="0.3">
      <c r="A96" s="52"/>
      <c r="B96" s="49"/>
      <c r="C96" s="49"/>
      <c r="D96" s="49"/>
      <c r="E96" s="49"/>
      <c r="F96" s="49"/>
      <c r="G96" s="49"/>
      <c r="H96" s="49"/>
      <c r="I96" s="49"/>
      <c r="J96" s="47"/>
      <c r="K96" s="28"/>
    </row>
    <row r="97" spans="1:11" x14ac:dyDescent="0.3">
      <c r="C97" s="28"/>
      <c r="E97" s="28"/>
      <c r="F97" s="47"/>
      <c r="G97" s="28"/>
      <c r="H97" s="28"/>
      <c r="I97" s="47"/>
      <c r="J97" s="47"/>
      <c r="K97" s="28"/>
    </row>
    <row r="98" spans="1:11" x14ac:dyDescent="0.3">
      <c r="C98" s="28"/>
      <c r="E98" s="28"/>
      <c r="F98" s="47"/>
      <c r="G98" s="28"/>
      <c r="H98" s="28"/>
      <c r="I98" s="47"/>
      <c r="J98" s="47"/>
      <c r="K98" s="28"/>
    </row>
    <row r="99" spans="1:11" x14ac:dyDescent="0.3">
      <c r="C99" s="28"/>
      <c r="E99" s="28"/>
      <c r="F99" s="47"/>
      <c r="G99" s="28"/>
      <c r="H99" s="28"/>
      <c r="I99" s="47"/>
      <c r="J99" s="47"/>
      <c r="K99" s="28"/>
    </row>
    <row r="100" spans="1:11" x14ac:dyDescent="0.3">
      <c r="C100" s="28"/>
      <c r="E100" s="28"/>
      <c r="F100" s="47"/>
      <c r="G100" s="28"/>
      <c r="H100" s="28"/>
      <c r="I100" s="47"/>
      <c r="J100" s="47"/>
      <c r="K100" s="28"/>
    </row>
    <row r="101" spans="1:11" x14ac:dyDescent="0.3">
      <c r="C101" s="28"/>
      <c r="E101" s="28"/>
      <c r="F101" s="47"/>
      <c r="G101" s="28"/>
      <c r="H101" s="28"/>
      <c r="I101" s="47"/>
      <c r="J101" s="47"/>
      <c r="K101" s="28"/>
    </row>
    <row r="102" spans="1:11" ht="17.399999999999999" x14ac:dyDescent="0.45">
      <c r="A102" s="55"/>
      <c r="C102" s="28"/>
      <c r="E102" s="28"/>
      <c r="F102" s="47"/>
      <c r="G102" s="28"/>
      <c r="H102" s="28"/>
      <c r="I102" s="47"/>
      <c r="J102" s="47"/>
      <c r="K102" s="28"/>
    </row>
    <row r="103" spans="1:11" ht="16.2" x14ac:dyDescent="0.3">
      <c r="A103" s="53"/>
      <c r="B103" s="54"/>
      <c r="C103" s="54"/>
      <c r="D103" s="54"/>
      <c r="E103" s="54"/>
      <c r="F103" s="54"/>
      <c r="G103" s="54"/>
      <c r="H103" s="54"/>
      <c r="I103" s="54"/>
      <c r="J103" s="47"/>
      <c r="K103" s="28"/>
    </row>
    <row r="104" spans="1:11" x14ac:dyDescent="0.3">
      <c r="C104" s="28"/>
      <c r="E104" s="28"/>
      <c r="F104" s="47"/>
      <c r="G104" s="28"/>
      <c r="H104" s="28"/>
      <c r="I104" s="47"/>
      <c r="J104" s="47"/>
      <c r="K104" s="28"/>
    </row>
    <row r="105" spans="1:11" x14ac:dyDescent="0.3">
      <c r="A105" s="47"/>
      <c r="B105" s="49"/>
      <c r="C105" s="49"/>
      <c r="D105" s="49"/>
      <c r="E105" s="49"/>
      <c r="F105" s="49"/>
      <c r="G105" s="49"/>
      <c r="H105" s="49"/>
      <c r="I105" s="49"/>
      <c r="J105" s="47"/>
      <c r="K105" s="28"/>
    </row>
    <row r="106" spans="1:11" x14ac:dyDescent="0.3">
      <c r="A106" s="47"/>
      <c r="B106" s="49"/>
      <c r="C106" s="49"/>
      <c r="D106" s="49"/>
      <c r="E106" s="49"/>
      <c r="F106" s="49"/>
      <c r="G106" s="49"/>
      <c r="H106" s="49"/>
      <c r="I106" s="49"/>
      <c r="J106" s="47"/>
      <c r="K106" s="28"/>
    </row>
    <row r="107" spans="1:11" x14ac:dyDescent="0.3">
      <c r="A107" s="47"/>
      <c r="B107" s="49"/>
      <c r="C107" s="49"/>
      <c r="D107" s="49"/>
      <c r="E107" s="49"/>
      <c r="F107" s="49"/>
      <c r="G107" s="49"/>
      <c r="H107" s="49"/>
      <c r="I107" s="49"/>
      <c r="J107" s="47"/>
      <c r="K107" s="28"/>
    </row>
    <row r="108" spans="1:11" x14ac:dyDescent="0.3">
      <c r="A108" s="47"/>
      <c r="B108" s="49"/>
      <c r="C108" s="49"/>
      <c r="D108" s="49"/>
      <c r="E108" s="49"/>
      <c r="F108" s="49"/>
      <c r="G108" s="49"/>
      <c r="H108" s="49"/>
      <c r="I108" s="49"/>
      <c r="J108" s="47"/>
      <c r="K108" s="28"/>
    </row>
    <row r="109" spans="1:11" x14ac:dyDescent="0.3">
      <c r="A109" s="47"/>
      <c r="B109" s="49"/>
      <c r="C109" s="49"/>
      <c r="D109" s="49"/>
      <c r="E109" s="49"/>
      <c r="F109" s="49"/>
      <c r="G109" s="49"/>
      <c r="H109" s="49"/>
      <c r="I109" s="49"/>
      <c r="J109" s="47"/>
      <c r="K109" s="28"/>
    </row>
    <row r="110" spans="1:11" x14ac:dyDescent="0.3">
      <c r="A110" s="47"/>
      <c r="B110" s="49"/>
      <c r="C110" s="49"/>
      <c r="D110" s="49"/>
      <c r="E110" s="49"/>
      <c r="F110" s="49"/>
      <c r="G110" s="49"/>
      <c r="H110" s="49"/>
      <c r="I110" s="49"/>
      <c r="J110" s="47"/>
      <c r="K110" s="28"/>
    </row>
    <row r="111" spans="1:11" x14ac:dyDescent="0.3">
      <c r="A111" s="47"/>
      <c r="B111" s="49"/>
      <c r="C111" s="49"/>
      <c r="D111" s="49"/>
      <c r="E111" s="49"/>
      <c r="F111" s="49"/>
      <c r="G111" s="49"/>
      <c r="H111" s="49"/>
      <c r="I111" s="49"/>
      <c r="J111" s="47"/>
      <c r="K111" s="28"/>
    </row>
    <row r="112" spans="1:11" x14ac:dyDescent="0.3">
      <c r="A112" s="47"/>
      <c r="B112" s="49"/>
      <c r="C112" s="49"/>
      <c r="D112" s="49"/>
      <c r="E112" s="49"/>
      <c r="F112" s="49"/>
      <c r="G112" s="49"/>
      <c r="H112" s="49"/>
      <c r="I112" s="49"/>
      <c r="J112" s="47"/>
      <c r="K112" s="28"/>
    </row>
    <row r="113" spans="1:11" x14ac:dyDescent="0.3">
      <c r="A113" s="47"/>
      <c r="B113" s="49"/>
      <c r="C113" s="49"/>
      <c r="D113" s="49"/>
      <c r="E113" s="49"/>
      <c r="F113" s="49"/>
      <c r="G113" s="49"/>
      <c r="H113" s="49"/>
      <c r="I113" s="49"/>
      <c r="J113" s="47"/>
      <c r="K113" s="28"/>
    </row>
    <row r="114" spans="1:11" x14ac:dyDescent="0.3">
      <c r="A114" s="47"/>
      <c r="B114" s="49"/>
      <c r="C114" s="49"/>
      <c r="D114" s="49"/>
      <c r="E114" s="49"/>
      <c r="F114" s="49"/>
      <c r="G114" s="49"/>
      <c r="H114" s="49"/>
      <c r="I114" s="49"/>
      <c r="J114" s="47"/>
      <c r="K114" s="28"/>
    </row>
    <row r="115" spans="1:11" x14ac:dyDescent="0.3">
      <c r="A115" s="47"/>
      <c r="B115" s="49"/>
      <c r="C115" s="49"/>
      <c r="D115" s="49"/>
      <c r="E115" s="49"/>
      <c r="F115" s="49"/>
      <c r="G115" s="49"/>
      <c r="H115" s="49"/>
      <c r="I115" s="49"/>
      <c r="J115" s="47"/>
      <c r="K115" s="28"/>
    </row>
    <row r="116" spans="1:11" x14ac:dyDescent="0.3">
      <c r="A116" s="47"/>
      <c r="B116" s="49"/>
      <c r="C116" s="49"/>
      <c r="D116" s="49"/>
      <c r="E116" s="49"/>
      <c r="F116" s="49"/>
      <c r="G116" s="49"/>
      <c r="H116" s="49"/>
      <c r="I116" s="49"/>
      <c r="J116" s="47"/>
      <c r="K116" s="28"/>
    </row>
    <row r="117" spans="1:11" ht="15.6" x14ac:dyDescent="0.3">
      <c r="A117" s="52"/>
      <c r="B117" s="49"/>
      <c r="C117" s="49"/>
      <c r="D117" s="49"/>
      <c r="E117" s="49"/>
      <c r="F117" s="49"/>
      <c r="G117" s="49"/>
      <c r="H117" s="49"/>
      <c r="I117" s="49"/>
      <c r="J117" s="47"/>
      <c r="K117" s="28"/>
    </row>
    <row r="118" spans="1:11" x14ac:dyDescent="0.3">
      <c r="B118" s="56"/>
      <c r="C118" s="56"/>
      <c r="D118" s="56"/>
      <c r="E118" s="56"/>
      <c r="F118" s="56"/>
      <c r="G118" s="56"/>
      <c r="H118" s="56"/>
      <c r="I118" s="56"/>
      <c r="J118" s="47"/>
      <c r="K118" s="28"/>
    </row>
    <row r="119" spans="1:11" x14ac:dyDescent="0.3">
      <c r="C119" s="50"/>
      <c r="D119" s="50"/>
      <c r="E119" s="50"/>
      <c r="F119" s="50"/>
      <c r="G119" s="50"/>
      <c r="H119" s="50"/>
      <c r="I119" s="57"/>
      <c r="J119" s="47"/>
      <c r="K119" s="28"/>
    </row>
    <row r="120" spans="1:11" x14ac:dyDescent="0.3">
      <c r="C120" s="51"/>
      <c r="D120" s="51"/>
      <c r="E120" s="28"/>
      <c r="H120" s="28"/>
      <c r="I120" s="28"/>
      <c r="J120" s="47"/>
      <c r="K120" s="28"/>
    </row>
    <row r="121" spans="1:11" ht="16.2" x14ac:dyDescent="0.3">
      <c r="A121" s="53"/>
      <c r="C121" s="54"/>
      <c r="D121" s="54"/>
      <c r="E121" s="54"/>
      <c r="F121" s="54"/>
      <c r="G121" s="54"/>
      <c r="H121" s="54"/>
      <c r="I121" s="54"/>
      <c r="J121" s="47"/>
      <c r="K121" s="28"/>
    </row>
    <row r="122" spans="1:11" x14ac:dyDescent="0.3">
      <c r="D122" s="28"/>
      <c r="F122" s="28"/>
      <c r="G122" s="47"/>
      <c r="H122" s="47"/>
      <c r="I122" s="47"/>
      <c r="J122" s="47"/>
      <c r="K122" s="28"/>
    </row>
    <row r="123" spans="1:11" x14ac:dyDescent="0.3">
      <c r="A123" s="47"/>
      <c r="B123" s="49"/>
      <c r="C123" s="49"/>
      <c r="D123" s="49"/>
      <c r="E123" s="49"/>
      <c r="F123" s="49"/>
      <c r="G123" s="49"/>
      <c r="H123" s="49"/>
      <c r="I123" s="49"/>
      <c r="J123" s="47"/>
      <c r="K123" s="28"/>
    </row>
    <row r="124" spans="1:11" x14ac:dyDescent="0.3">
      <c r="A124" s="47"/>
      <c r="B124" s="49"/>
      <c r="C124" s="49"/>
      <c r="D124" s="49"/>
      <c r="E124" s="49"/>
      <c r="F124" s="49"/>
      <c r="G124" s="49"/>
      <c r="H124" s="49"/>
      <c r="I124" s="49"/>
      <c r="J124" s="47"/>
      <c r="K124" s="28"/>
    </row>
    <row r="125" spans="1:11" x14ac:dyDescent="0.3">
      <c r="A125" s="47"/>
      <c r="B125" s="49"/>
      <c r="C125" s="49"/>
      <c r="D125" s="49"/>
      <c r="E125" s="49"/>
      <c r="F125" s="49"/>
      <c r="G125" s="49"/>
      <c r="H125" s="49"/>
      <c r="I125" s="49"/>
      <c r="J125" s="47"/>
      <c r="K125" s="28"/>
    </row>
    <row r="126" spans="1:11" x14ac:dyDescent="0.3">
      <c r="A126" s="47"/>
      <c r="B126" s="49"/>
      <c r="C126" s="49"/>
      <c r="D126" s="49"/>
      <c r="E126" s="49"/>
      <c r="F126" s="49"/>
      <c r="G126" s="49"/>
      <c r="H126" s="49"/>
      <c r="I126" s="49"/>
      <c r="J126" s="47"/>
      <c r="K126" s="28"/>
    </row>
    <row r="127" spans="1:11" x14ac:dyDescent="0.3">
      <c r="A127" s="47"/>
      <c r="B127" s="49"/>
      <c r="C127" s="49"/>
      <c r="D127" s="49"/>
      <c r="E127" s="49"/>
      <c r="F127" s="49"/>
      <c r="G127" s="49"/>
      <c r="H127" s="49"/>
      <c r="I127" s="49"/>
      <c r="J127" s="47"/>
      <c r="K127" s="28"/>
    </row>
    <row r="128" spans="1:11" x14ac:dyDescent="0.3">
      <c r="A128" s="47"/>
      <c r="B128" s="49"/>
      <c r="C128" s="49"/>
      <c r="D128" s="49"/>
      <c r="E128" s="49"/>
      <c r="F128" s="49"/>
      <c r="G128" s="49"/>
      <c r="H128" s="49"/>
      <c r="I128" s="49"/>
      <c r="J128" s="47"/>
      <c r="K128" s="28"/>
    </row>
    <row r="129" spans="1:11" x14ac:dyDescent="0.3">
      <c r="A129" s="47"/>
      <c r="B129" s="49"/>
      <c r="C129" s="49"/>
      <c r="D129" s="49"/>
      <c r="E129" s="49"/>
      <c r="F129" s="49"/>
      <c r="G129" s="49"/>
      <c r="H129" s="49"/>
      <c r="I129" s="49"/>
      <c r="J129" s="47"/>
      <c r="K129" s="28"/>
    </row>
    <row r="130" spans="1:11" x14ac:dyDescent="0.3">
      <c r="A130" s="47"/>
      <c r="B130" s="49"/>
      <c r="C130" s="49"/>
      <c r="D130" s="49"/>
      <c r="E130" s="49"/>
      <c r="F130" s="49"/>
      <c r="G130" s="49"/>
      <c r="H130" s="49"/>
      <c r="I130" s="49"/>
      <c r="J130" s="47"/>
      <c r="K130" s="28"/>
    </row>
    <row r="131" spans="1:11" x14ac:dyDescent="0.3">
      <c r="A131" s="47"/>
      <c r="B131" s="49"/>
      <c r="C131" s="49"/>
      <c r="D131" s="49"/>
      <c r="E131" s="49"/>
      <c r="F131" s="49"/>
      <c r="G131" s="49"/>
      <c r="H131" s="49"/>
      <c r="I131" s="49"/>
      <c r="J131" s="47"/>
      <c r="K131" s="28"/>
    </row>
    <row r="132" spans="1:11" x14ac:dyDescent="0.3">
      <c r="A132" s="47"/>
      <c r="B132" s="49"/>
      <c r="C132" s="49"/>
      <c r="D132" s="49"/>
      <c r="E132" s="49"/>
      <c r="F132" s="49"/>
      <c r="G132" s="49"/>
      <c r="H132" s="49"/>
      <c r="I132" s="49"/>
      <c r="J132" s="47"/>
      <c r="K132" s="28"/>
    </row>
    <row r="133" spans="1:11" x14ac:dyDescent="0.3">
      <c r="A133" s="47"/>
      <c r="B133" s="49"/>
      <c r="C133" s="49"/>
      <c r="D133" s="49"/>
      <c r="E133" s="49"/>
      <c r="F133" s="49"/>
      <c r="G133" s="49"/>
      <c r="H133" s="49"/>
      <c r="I133" s="49"/>
      <c r="J133" s="47"/>
      <c r="K133" s="28"/>
    </row>
    <row r="134" spans="1:11" x14ac:dyDescent="0.3">
      <c r="A134" s="47"/>
      <c r="B134" s="49"/>
      <c r="C134" s="49"/>
      <c r="D134" s="49"/>
      <c r="E134" s="49"/>
      <c r="F134" s="49"/>
      <c r="G134" s="49"/>
      <c r="H134" s="49"/>
      <c r="I134" s="49"/>
      <c r="J134" s="47"/>
      <c r="K134" s="28"/>
    </row>
    <row r="135" spans="1:11" ht="15.6" x14ac:dyDescent="0.3">
      <c r="A135" s="52"/>
      <c r="B135" s="49"/>
      <c r="C135" s="49"/>
      <c r="D135" s="49"/>
      <c r="E135" s="49"/>
      <c r="F135" s="49"/>
      <c r="G135" s="49"/>
      <c r="H135" s="49"/>
      <c r="I135" s="49"/>
      <c r="J135" s="47"/>
      <c r="K135" s="28"/>
    </row>
    <row r="136" spans="1:11" x14ac:dyDescent="0.3">
      <c r="C136" s="56"/>
      <c r="D136" s="56"/>
      <c r="E136" s="56"/>
      <c r="F136" s="56"/>
      <c r="G136" s="56"/>
      <c r="H136" s="56"/>
      <c r="I136" s="56"/>
      <c r="J136" s="47"/>
      <c r="K136" s="28"/>
    </row>
    <row r="137" spans="1:11" x14ac:dyDescent="0.3">
      <c r="C137" s="28"/>
      <c r="E137" s="28"/>
      <c r="F137" s="47"/>
      <c r="G137" s="28"/>
      <c r="H137" s="28"/>
      <c r="I137" s="47"/>
      <c r="J137" s="47"/>
      <c r="K137" s="28"/>
    </row>
    <row r="138" spans="1:11" x14ac:dyDescent="0.3">
      <c r="C138" s="51"/>
      <c r="D138" s="51"/>
      <c r="E138" s="28"/>
      <c r="H138" s="28"/>
      <c r="I138" s="28"/>
      <c r="J138" s="47"/>
      <c r="K138" s="28"/>
    </row>
    <row r="139" spans="1:11" ht="16.2" x14ac:dyDescent="0.3">
      <c r="A139" s="53"/>
      <c r="B139" s="54"/>
      <c r="C139" s="54"/>
      <c r="D139" s="54"/>
      <c r="E139" s="54"/>
      <c r="F139" s="54"/>
      <c r="G139" s="54"/>
      <c r="H139" s="54"/>
      <c r="I139" s="54"/>
      <c r="J139" s="47"/>
      <c r="K139" s="28"/>
    </row>
    <row r="140" spans="1:11" ht="15.6" x14ac:dyDescent="0.3">
      <c r="A140" s="58"/>
      <c r="B140" s="49"/>
      <c r="C140" s="49"/>
      <c r="D140" s="49"/>
      <c r="E140" s="49"/>
      <c r="F140" s="49"/>
      <c r="G140" s="49"/>
      <c r="H140" s="49"/>
      <c r="I140" s="47"/>
      <c r="J140" s="47"/>
      <c r="K140" s="28"/>
    </row>
    <row r="141" spans="1:11" x14ac:dyDescent="0.3">
      <c r="A141" s="47"/>
      <c r="B141" s="49"/>
      <c r="C141" s="49"/>
      <c r="D141" s="49"/>
      <c r="E141" s="49"/>
      <c r="F141" s="49"/>
      <c r="G141" s="49"/>
      <c r="H141" s="49"/>
      <c r="I141" s="49"/>
      <c r="J141" s="47"/>
      <c r="K141" s="28"/>
    </row>
    <row r="142" spans="1:11" x14ac:dyDescent="0.3">
      <c r="A142" s="47"/>
      <c r="B142" s="49"/>
      <c r="C142" s="49"/>
      <c r="D142" s="49"/>
      <c r="E142" s="49"/>
      <c r="F142" s="49"/>
      <c r="G142" s="49"/>
      <c r="H142" s="49"/>
      <c r="I142" s="49"/>
      <c r="J142" s="47"/>
      <c r="K142" s="28"/>
    </row>
    <row r="143" spans="1:11" x14ac:dyDescent="0.3">
      <c r="A143" s="47"/>
      <c r="B143" s="49"/>
      <c r="C143" s="49"/>
      <c r="D143" s="49"/>
      <c r="E143" s="49"/>
      <c r="F143" s="49"/>
      <c r="G143" s="49"/>
      <c r="H143" s="49"/>
      <c r="I143" s="49"/>
      <c r="J143" s="47"/>
      <c r="K143" s="28"/>
    </row>
    <row r="144" spans="1:11" x14ac:dyDescent="0.3">
      <c r="A144" s="47"/>
      <c r="B144" s="49"/>
      <c r="C144" s="49"/>
      <c r="D144" s="49"/>
      <c r="E144" s="49"/>
      <c r="F144" s="49"/>
      <c r="G144" s="49"/>
      <c r="H144" s="49"/>
      <c r="I144" s="49"/>
      <c r="J144" s="47"/>
      <c r="K144" s="28"/>
    </row>
    <row r="145" spans="1:11" x14ac:dyDescent="0.3">
      <c r="A145" s="47"/>
      <c r="B145" s="49"/>
      <c r="C145" s="49"/>
      <c r="D145" s="49"/>
      <c r="E145" s="49"/>
      <c r="F145" s="49"/>
      <c r="G145" s="49"/>
      <c r="H145" s="49"/>
      <c r="I145" s="49"/>
      <c r="J145" s="47"/>
      <c r="K145" s="28"/>
    </row>
    <row r="146" spans="1:11" x14ac:dyDescent="0.3">
      <c r="A146" s="47"/>
      <c r="B146" s="49"/>
      <c r="C146" s="49"/>
      <c r="D146" s="49"/>
      <c r="E146" s="49"/>
      <c r="F146" s="49"/>
      <c r="G146" s="49"/>
      <c r="H146" s="49"/>
      <c r="I146" s="49"/>
      <c r="J146" s="47"/>
      <c r="K146" s="28"/>
    </row>
    <row r="147" spans="1:11" x14ac:dyDescent="0.3">
      <c r="A147" s="47"/>
      <c r="B147" s="49"/>
      <c r="C147" s="49"/>
      <c r="D147" s="49"/>
      <c r="E147" s="49"/>
      <c r="F147" s="49"/>
      <c r="G147" s="49"/>
      <c r="H147" s="49"/>
      <c r="I147" s="49"/>
      <c r="J147" s="47"/>
      <c r="K147" s="28"/>
    </row>
    <row r="148" spans="1:11" x14ac:dyDescent="0.3">
      <c r="A148" s="47"/>
      <c r="B148" s="49"/>
      <c r="C148" s="49"/>
      <c r="D148" s="49"/>
      <c r="E148" s="49"/>
      <c r="F148" s="49"/>
      <c r="G148" s="49"/>
      <c r="H148" s="49"/>
      <c r="I148" s="49"/>
      <c r="J148" s="47"/>
      <c r="K148" s="28"/>
    </row>
    <row r="149" spans="1:11" x14ac:dyDescent="0.3">
      <c r="A149" s="47"/>
      <c r="B149" s="49"/>
      <c r="C149" s="49"/>
      <c r="D149" s="49"/>
      <c r="E149" s="49"/>
      <c r="F149" s="49"/>
      <c r="G149" s="49"/>
      <c r="H149" s="49"/>
      <c r="I149" s="49"/>
      <c r="J149" s="47"/>
      <c r="K149" s="28"/>
    </row>
    <row r="150" spans="1:11" x14ac:dyDescent="0.3">
      <c r="A150" s="47"/>
      <c r="B150" s="49"/>
      <c r="C150" s="49"/>
      <c r="D150" s="49"/>
      <c r="E150" s="49"/>
      <c r="F150" s="49"/>
      <c r="G150" s="49"/>
      <c r="H150" s="49"/>
      <c r="I150" s="49"/>
      <c r="J150" s="47"/>
      <c r="K150" s="28"/>
    </row>
    <row r="151" spans="1:11" x14ac:dyDescent="0.3">
      <c r="A151" s="47"/>
      <c r="B151" s="49"/>
      <c r="C151" s="49"/>
      <c r="D151" s="49"/>
      <c r="E151" s="49"/>
      <c r="F151" s="49"/>
      <c r="G151" s="49"/>
      <c r="H151" s="49"/>
      <c r="I151" s="49"/>
      <c r="J151" s="47"/>
      <c r="K151" s="28"/>
    </row>
    <row r="152" spans="1:11" x14ac:dyDescent="0.3">
      <c r="A152" s="47"/>
      <c r="B152" s="49"/>
      <c r="C152" s="49"/>
      <c r="D152" s="49"/>
      <c r="E152" s="49"/>
      <c r="F152" s="49"/>
      <c r="G152" s="49"/>
      <c r="H152" s="49"/>
      <c r="I152" s="49"/>
      <c r="J152" s="47"/>
      <c r="K152" s="28"/>
    </row>
    <row r="153" spans="1:11" ht="15.6" x14ac:dyDescent="0.3">
      <c r="A153" s="52"/>
      <c r="B153" s="49"/>
      <c r="C153" s="49"/>
      <c r="D153" s="49"/>
      <c r="E153" s="49"/>
      <c r="F153" s="49"/>
      <c r="G153" s="49"/>
      <c r="H153" s="49"/>
      <c r="I153" s="49"/>
      <c r="J153" s="47"/>
      <c r="K153" s="28"/>
    </row>
    <row r="154" spans="1:11" x14ac:dyDescent="0.3">
      <c r="C154" s="56"/>
      <c r="D154" s="56"/>
      <c r="E154" s="56"/>
      <c r="F154" s="56"/>
      <c r="G154" s="56"/>
      <c r="H154" s="56"/>
      <c r="I154" s="56"/>
      <c r="J154" s="47"/>
      <c r="K154" s="28"/>
    </row>
    <row r="155" spans="1:11" x14ac:dyDescent="0.3">
      <c r="C155" s="51"/>
      <c r="D155" s="51"/>
      <c r="E155" s="28"/>
      <c r="H155" s="28"/>
      <c r="I155" s="47"/>
      <c r="J155" s="47"/>
      <c r="K155" s="2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Adriano Zanotto</dc:creator>
  <cp:lastModifiedBy>Luis Adriano Zanotto</cp:lastModifiedBy>
  <dcterms:created xsi:type="dcterms:W3CDTF">2025-07-18T23:29:33Z</dcterms:created>
  <dcterms:modified xsi:type="dcterms:W3CDTF">2025-07-18T23:39:50Z</dcterms:modified>
</cp:coreProperties>
</file>